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checkCompatibility="1"/>
  <mc:AlternateContent xmlns:mc="http://schemas.openxmlformats.org/markup-compatibility/2006">
    <mc:Choice Requires="x15">
      <x15ac:absPath xmlns:x15ac="http://schemas.microsoft.com/office/spreadsheetml/2010/11/ac" url="\\172.17.192.23\fs-pc\11. ESO\"/>
    </mc:Choice>
  </mc:AlternateContent>
  <xr:revisionPtr revIDLastSave="0" documentId="13_ncr:1_{A00FC0F7-C698-4343-8E3C-A6704F2DDF6A}" xr6:coauthVersionLast="47" xr6:coauthVersionMax="47" xr10:uidLastSave="{00000000-0000-0000-0000-000000000000}"/>
  <bookViews>
    <workbookView xWindow="-110" yWindow="-110" windowWidth="19420" windowHeight="10420" tabRatio="929" firstSheet="167" activeTab="172" xr2:uid="{00000000-000D-0000-FFFF-FFFF00000000}"/>
  </bookViews>
  <sheets>
    <sheet name="Kubikasi" sheetId="460" state="hidden" r:id="rId1"/>
    <sheet name="BERAT CONT" sheetId="5589" state="hidden" r:id="rId2"/>
    <sheet name="Data" sheetId="152" r:id="rId3"/>
    <sheet name="PGU(B) (Nov 1)" sheetId="9736" state="hidden" r:id="rId4"/>
    <sheet name="PGU(D) (Nov 1)" sheetId="9737" state="hidden" r:id="rId5"/>
    <sheet name="PGU(AI) (Nov 1)" sheetId="9738" state="hidden" r:id="rId6"/>
    <sheet name="PGU(B) (Nov 2)" sheetId="9739" state="hidden" r:id="rId7"/>
    <sheet name="PGU(D) (Nov 2) " sheetId="9740" state="hidden" r:id="rId8"/>
    <sheet name="PGU(AI) (Nov 2)" sheetId="9741" state="hidden" r:id="rId9"/>
    <sheet name="PGU(B) (Nov 10)" sheetId="9742" state="hidden" r:id="rId10"/>
    <sheet name="PGU(D) (Nov 10)" sheetId="9743" state="hidden" r:id="rId11"/>
    <sheet name="PGU(AI) (Nov 10)" sheetId="9744" state="hidden" r:id="rId12"/>
    <sheet name="PGU(B) (Nov 11)" sheetId="9745" state="hidden" r:id="rId13"/>
    <sheet name="PGU(D) (Nov 11)" sheetId="9746" state="hidden" r:id="rId14"/>
    <sheet name="PGU (RE-EXPOR)" sheetId="9747" state="hidden" r:id="rId15"/>
    <sheet name="PGU(B) (Nov 16)" sheetId="9748" state="hidden" r:id="rId16"/>
    <sheet name="PGU(D) (Nov 16)" sheetId="9749" state="hidden" r:id="rId17"/>
    <sheet name="PGU(AI) (Nov 16)" sheetId="9750" state="hidden" r:id="rId18"/>
    <sheet name="PGU(B) (Nov 24)" sheetId="9751" state="hidden" r:id="rId19"/>
    <sheet name="PGU(D) (Nov 24)" sheetId="9752" state="hidden" r:id="rId20"/>
    <sheet name="PGU(AI) (Nov 24)" sheetId="9753" state="hidden" r:id="rId21"/>
    <sheet name="PGU(B) (Des 3)" sheetId="9754" state="hidden" r:id="rId22"/>
    <sheet name="PGU(D) (Des 3)" sheetId="9755" state="hidden" r:id="rId23"/>
    <sheet name="PGU(AI) (Des 3)" sheetId="9756" state="hidden" r:id="rId24"/>
    <sheet name="PGU(B) (Des 3) (2)" sheetId="9757" state="hidden" r:id="rId25"/>
    <sheet name="PGU(D) (Des 3) (2)" sheetId="9758" state="hidden" r:id="rId26"/>
    <sheet name="PGU(AI) (Des 3) (2)" sheetId="9759" state="hidden" r:id="rId27"/>
    <sheet name="PGU(B) (Des 13)" sheetId="9760" state="hidden" r:id="rId28"/>
    <sheet name="PGU(AI) (Des 13)" sheetId="9762" state="hidden" r:id="rId29"/>
    <sheet name="PGU(B) (Des 20)" sheetId="9763" state="hidden" r:id="rId30"/>
    <sheet name="PGU(D) (Des 20 )" sheetId="9764" state="hidden" r:id="rId31"/>
    <sheet name="PGU(AI) (Des 20)" sheetId="9765" state="hidden" r:id="rId32"/>
    <sheet name="PGU(B) (Des 21)" sheetId="9766" state="hidden" r:id="rId33"/>
    <sheet name="PGU(D) (Des 21)" sheetId="9767" state="hidden" r:id="rId34"/>
    <sheet name="PGU(AI) (Des 21)" sheetId="9769" state="hidden" r:id="rId35"/>
    <sheet name="PGU(B) (Des 27)" sheetId="9770" state="hidden" r:id="rId36"/>
    <sheet name="PGU(B) (FEB 5)" sheetId="9791" state="hidden" r:id="rId37"/>
    <sheet name="PGU(D) (FEB 5)" sheetId="9792" state="hidden" r:id="rId38"/>
    <sheet name="PGU(AI) (FEB 5) (3)" sheetId="9801" state="hidden" r:id="rId39"/>
    <sheet name="PGU(B) (FEB 5) (2)" sheetId="9794" state="hidden" r:id="rId40"/>
    <sheet name="PGU(D) (FEB 5) (2)" sheetId="9795" state="hidden" r:id="rId41"/>
    <sheet name="PGU(AI) (FEB 5) (2)" sheetId="9796" state="hidden" r:id="rId42"/>
    <sheet name="PGU(B) (FEB 7)" sheetId="9797" state="hidden" r:id="rId43"/>
    <sheet name="PGU(D) (FEB 7)" sheetId="9798" state="hidden" r:id="rId44"/>
    <sheet name="PGU(B) (FEB 14)" sheetId="9799" state="hidden" r:id="rId45"/>
    <sheet name="PGU(D) (FEB 14)" sheetId="9800" state="hidden" r:id="rId46"/>
    <sheet name="PGU(AI) (FEB 14)" sheetId="9793" state="hidden" r:id="rId47"/>
    <sheet name="PGU(B) (FEB 21)" sheetId="9802" state="hidden" r:id="rId48"/>
    <sheet name="PGU(D) (FEB 21)" sheetId="9803" state="hidden" r:id="rId49"/>
    <sheet name="PGU(AI) (FEB 21)" sheetId="9804" state="hidden" r:id="rId50"/>
    <sheet name="PGU(B) (mar 1)" sheetId="9819" state="hidden" r:id="rId51"/>
    <sheet name="PGU(D) (mar 1)" sheetId="9820" state="hidden" r:id="rId52"/>
    <sheet name="PGU(B) (March 01)" sheetId="9808" state="hidden" r:id="rId53"/>
    <sheet name="PGU(AI) (March 01)" sheetId="9809" state="hidden" r:id="rId54"/>
    <sheet name="PGU(B) (March 02)" sheetId="9810" state="hidden" r:id="rId55"/>
    <sheet name="PGU(AI) (March 02)" sheetId="9811" state="hidden" r:id="rId56"/>
    <sheet name="PGU(D) (March 02)" sheetId="9812" state="hidden" r:id="rId57"/>
    <sheet name="PGU(B) (March 14)" sheetId="9813" state="hidden" r:id="rId58"/>
    <sheet name="PGU(AI) (March 14)" sheetId="9814" state="hidden" r:id="rId59"/>
    <sheet name="PGU(D) (March14)" sheetId="9815" state="hidden" r:id="rId60"/>
    <sheet name="PGU(B) (March 15)" sheetId="9816" state="hidden" r:id="rId61"/>
    <sheet name="PGU(D) (March15)" sheetId="9818" state="hidden" r:id="rId62"/>
    <sheet name="PGU(AI) (March 15)" sheetId="9817" state="hidden" r:id="rId63"/>
    <sheet name="PGU(B) (March 23)" sheetId="9821" state="hidden" r:id="rId64"/>
    <sheet name="PGU(AI) (March 23)" sheetId="9823" state="hidden" r:id="rId65"/>
    <sheet name="PGU(D) (April 6)" sheetId="9826" r:id="rId66"/>
    <sheet name="PGU(AI) (April 6)" sheetId="9825" r:id="rId67"/>
    <sheet name="PGU(B) (April 6)" sheetId="9824" state="hidden" r:id="rId68"/>
    <sheet name="PGU(D) (April 6) (2)" sheetId="9827" r:id="rId69"/>
    <sheet name="PGU(AI) (April 6) (2)" sheetId="9828" r:id="rId70"/>
    <sheet name="PGU(B) (April 12)" sheetId="9829" r:id="rId71"/>
    <sheet name="PGU(AI) (April 12)" sheetId="9830" r:id="rId72"/>
    <sheet name="PGU(B) (April 19)" sheetId="9831" r:id="rId73"/>
    <sheet name="PGU(D) (April 19)" sheetId="9832" r:id="rId74"/>
    <sheet name="PGU(AI) (April 19)" sheetId="9833" r:id="rId75"/>
    <sheet name="PGU(B) (April 20)" sheetId="9834" r:id="rId76"/>
    <sheet name="PGU(D) (April 20)" sheetId="9835" r:id="rId77"/>
    <sheet name="PGU(AI) (April 20)" sheetId="9836" r:id="rId78"/>
    <sheet name="PGU(B) (April 21)" sheetId="9837" r:id="rId79"/>
    <sheet name="PGU(D) (April 21)" sheetId="9838" r:id="rId80"/>
    <sheet name="PGU(AI) (April 21)" sheetId="9839" r:id="rId81"/>
    <sheet name="PGU(B) (May 10) (2)" sheetId="9843" r:id="rId82"/>
    <sheet name="PGU(D) (May 10) (2)" sheetId="9844" r:id="rId83"/>
    <sheet name="PGU(B) (May 10)" sheetId="9840" r:id="rId84"/>
    <sheet name="PGU(D) (May 10)" sheetId="9841" r:id="rId85"/>
    <sheet name="PGU(AI) (May 10)" sheetId="9842" r:id="rId86"/>
    <sheet name="PGU(B) (May 17)" sheetId="9845" r:id="rId87"/>
    <sheet name="PGU(D) (May 17)" sheetId="9846" r:id="rId88"/>
    <sheet name="PGU(AI) (May 17)" sheetId="9847" r:id="rId89"/>
    <sheet name="PGU(B) (May 18)" sheetId="9848" r:id="rId90"/>
    <sheet name="PGU(D) (May 18)" sheetId="9849" r:id="rId91"/>
    <sheet name="PGU(AI) (May 18)" sheetId="9850" r:id="rId92"/>
    <sheet name="PGU(B) (May 23)" sheetId="9851" r:id="rId93"/>
    <sheet name="PGU(D) (May 23)" sheetId="9852" r:id="rId94"/>
    <sheet name="PGU(AI) (May 23)" sheetId="9853" r:id="rId95"/>
    <sheet name="PGU(B) (May 25)" sheetId="9855" r:id="rId96"/>
    <sheet name="PGU(D) (May 25)" sheetId="9856" r:id="rId97"/>
    <sheet name="PGU(AI) (May 25)" sheetId="9857" r:id="rId98"/>
    <sheet name="PGU(B) (May 31)" sheetId="9858" r:id="rId99"/>
    <sheet name="PGU(D) (May 31)" sheetId="9859" r:id="rId100"/>
    <sheet name="PGU(AI) (May 31)" sheetId="9860" r:id="rId101"/>
    <sheet name="PGU(B) (Juni 7)" sheetId="9861" r:id="rId102"/>
    <sheet name="PGU(D) (Juni 7)" sheetId="9862" r:id="rId103"/>
    <sheet name="PGU(AI) (Juni 7)" sheetId="9863" r:id="rId104"/>
    <sheet name="PGU(B) (Juni 8)" sheetId="9864" r:id="rId105"/>
    <sheet name="PGU(D) (Juni 8)" sheetId="9865" r:id="rId106"/>
    <sheet name="PGU(AI) (Juni 8)" sheetId="9866" r:id="rId107"/>
    <sheet name="PGU(B) (Juni 15)" sheetId="9867" r:id="rId108"/>
    <sheet name="PGU(D) (Juni 15)" sheetId="9868" r:id="rId109"/>
    <sheet name="PGU(B) (Juni 17)" sheetId="9869" r:id="rId110"/>
    <sheet name="PGU(D) (Juni 17)" sheetId="9870" r:id="rId111"/>
    <sheet name="PGU(AI) (Juni 17)" sheetId="9871" r:id="rId112"/>
    <sheet name="PGU(B) (Juni 21)" sheetId="9872" r:id="rId113"/>
    <sheet name="PGU(D) (Juni 21)" sheetId="9873" r:id="rId114"/>
    <sheet name="PGU(AI) (Juni 21)" sheetId="9874" r:id="rId115"/>
    <sheet name="PGU(B) (Juni 29)" sheetId="9875" r:id="rId116"/>
    <sheet name="PGU(D) (Juni 29)" sheetId="9876" r:id="rId117"/>
    <sheet name="PGU(AI) (Juni 29)" sheetId="9877" r:id="rId118"/>
    <sheet name="PGU(B) (Juli 9)" sheetId="9878" r:id="rId119"/>
    <sheet name="PGU(D) (Juli 9)" sheetId="9879" r:id="rId120"/>
    <sheet name="PGU(AI) (Juli 9)" sheetId="9880" r:id="rId121"/>
    <sheet name="PGU(B) (Juli 9) (2)" sheetId="9881" r:id="rId122"/>
    <sheet name="PGU(D) (Juli 9) (2)" sheetId="9882" r:id="rId123"/>
    <sheet name="PGU(B) (Juli 9) (3)" sheetId="9884" r:id="rId124"/>
    <sheet name="PGU(B) (Juli 12)" sheetId="9885" r:id="rId125"/>
    <sheet name="PGU(D) (Juli 12)" sheetId="9886" r:id="rId126"/>
    <sheet name="PGU(AI) (Juli 12)" sheetId="9887" r:id="rId127"/>
    <sheet name="PGU(B) (Juli 18)" sheetId="9888" r:id="rId128"/>
    <sheet name="PGU(D) (Juli 18)" sheetId="9889" r:id="rId129"/>
    <sheet name="PGU(AI) (Juli 18)" sheetId="9890" r:id="rId130"/>
    <sheet name="PGU(B) (Juli 18) (2)" sheetId="9891" r:id="rId131"/>
    <sheet name="PGU(D) (Juli 18) (2)" sheetId="9892" r:id="rId132"/>
    <sheet name="PGU(AI) (Juli 18) (2)" sheetId="9893" r:id="rId133"/>
    <sheet name="PGU(B) (Juli 22)" sheetId="9894" r:id="rId134"/>
    <sheet name="PGU(D) (Juli 22)" sheetId="9895" r:id="rId135"/>
    <sheet name="PGU(AI) (Juli 22)" sheetId="9896" r:id="rId136"/>
    <sheet name="PGU(B) (Ags 5)" sheetId="9897" r:id="rId137"/>
    <sheet name="PGU(D) (Ags 5)" sheetId="9898" r:id="rId138"/>
    <sheet name="PGU(AI) (Ags 5)" sheetId="9899" r:id="rId139"/>
    <sheet name="PGU(B) (Ags 8)" sheetId="9900" r:id="rId140"/>
    <sheet name="PGU(D) (Ags 8)" sheetId="9901" r:id="rId141"/>
    <sheet name="PGU(AI) (Ags 8)" sheetId="9902" r:id="rId142"/>
    <sheet name="PGU(B) (Ags 9)" sheetId="9903" r:id="rId143"/>
    <sheet name="PGU(B) (Ags 11)" sheetId="9904" r:id="rId144"/>
    <sheet name="PGU(D) (Ags 11)" sheetId="9905" r:id="rId145"/>
    <sheet name="PGU(AI) (Ags 11)" sheetId="9906" r:id="rId146"/>
    <sheet name="PGU(B) (Ags 16)" sheetId="9908" r:id="rId147"/>
    <sheet name="PGU(BENCH)" sheetId="9907" r:id="rId148"/>
    <sheet name="PGU(B) (Ags 18)" sheetId="9909" r:id="rId149"/>
    <sheet name="PGU(AI) (Ags 18)" sheetId="9911" r:id="rId150"/>
    <sheet name="PGU(B) (Ags 18) (2)" sheetId="9912" r:id="rId151"/>
    <sheet name="PGU(B) (Ags 29)" sheetId="9913" r:id="rId152"/>
    <sheet name="PGU(D) (Ags 29)" sheetId="9914" r:id="rId153"/>
    <sheet name="PGU(AI) (Ags 29)" sheetId="9915" r:id="rId154"/>
    <sheet name="PGU(D) (Ags 29) (2)" sheetId="9916" r:id="rId155"/>
    <sheet name="PGU(B) (Sept 2)" sheetId="9917" r:id="rId156"/>
    <sheet name="PGU(D) (Sept 2)" sheetId="9918" r:id="rId157"/>
    <sheet name="PGU(AI) (Sept 2)" sheetId="9919" r:id="rId158"/>
    <sheet name="PGU(B) (Sept 5)" sheetId="9920" r:id="rId159"/>
    <sheet name="PGU(D) (Sept 5)" sheetId="9921" r:id="rId160"/>
    <sheet name="PGU(AI) (Sept 5)" sheetId="9922" r:id="rId161"/>
    <sheet name="PGU(B) (Sept 5) (2)" sheetId="9923" r:id="rId162"/>
    <sheet name="PGU(D) (Sept 5) (2)" sheetId="9924" r:id="rId163"/>
    <sheet name="PGU(AI) (Sept 5) (2)" sheetId="9925" r:id="rId164"/>
    <sheet name="PGU(B) (Sept 12)" sheetId="9926" r:id="rId165"/>
    <sheet name="PGU(D) (Sept 12)" sheetId="9927" r:id="rId166"/>
    <sheet name="PGU(AI) (Sept 12)" sheetId="9928" r:id="rId167"/>
    <sheet name="PGU(B) (Sept 12) (2)" sheetId="9929" r:id="rId168"/>
    <sheet name="PGU(D) (Sept 12) (2)" sheetId="9930" r:id="rId169"/>
    <sheet name="PGU(AI) (Sept 12) (2)" sheetId="9931" r:id="rId170"/>
    <sheet name="PGU(B) (Sept 21)" sheetId="9934" r:id="rId171"/>
    <sheet name="PGU(D) (Sept 21)" sheetId="9932" r:id="rId172"/>
    <sheet name="PGU(AI) (Sept 21)" sheetId="9933" r:id="rId173"/>
    <sheet name="Data (6)" sheetId="8566" r:id="rId174"/>
  </sheets>
  <externalReferences>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s>
  <definedNames>
    <definedName name="________DBA7" localSheetId="145">[1]worksheet!#REF!</definedName>
    <definedName name="________DBA7" localSheetId="149">[1]worksheet!#REF!</definedName>
    <definedName name="________DBA7" localSheetId="153">[1]worksheet!#REF!</definedName>
    <definedName name="________DBA7" localSheetId="138">[1]worksheet!#REF!</definedName>
    <definedName name="________DBA7" localSheetId="141">[1]worksheet!#REF!</definedName>
    <definedName name="________DBA7" localSheetId="71">[1]worksheet!#REF!</definedName>
    <definedName name="________DBA7" localSheetId="74">[1]worksheet!#REF!</definedName>
    <definedName name="________DBA7" localSheetId="77">[1]worksheet!#REF!</definedName>
    <definedName name="________DBA7" localSheetId="80">[1]worksheet!#REF!</definedName>
    <definedName name="________DBA7" localSheetId="66">[1]worksheet!#REF!</definedName>
    <definedName name="________DBA7" localSheetId="69">[1]worksheet!#REF!</definedName>
    <definedName name="________DBA7" localSheetId="126">[1]worksheet!#REF!</definedName>
    <definedName name="________DBA7" localSheetId="129">[1]worksheet!#REF!</definedName>
    <definedName name="________DBA7" localSheetId="132">[1]worksheet!#REF!</definedName>
    <definedName name="________DBA7" localSheetId="135">[1]worksheet!#REF!</definedName>
    <definedName name="________DBA7" localSheetId="120">[1]worksheet!#REF!</definedName>
    <definedName name="________DBA7" localSheetId="111">[1]worksheet!#REF!</definedName>
    <definedName name="________DBA7" localSheetId="114">[1]worksheet!#REF!</definedName>
    <definedName name="________DBA7" localSheetId="117">[1]worksheet!#REF!</definedName>
    <definedName name="________DBA7" localSheetId="103">[1]worksheet!#REF!</definedName>
    <definedName name="________DBA7" localSheetId="106">[1]worksheet!#REF!</definedName>
    <definedName name="________DBA7" localSheetId="53">[1]worksheet!#REF!</definedName>
    <definedName name="________DBA7" localSheetId="55">[1]worksheet!#REF!</definedName>
    <definedName name="________DBA7" localSheetId="58">[1]worksheet!#REF!</definedName>
    <definedName name="________DBA7" localSheetId="62">[1]worksheet!#REF!</definedName>
    <definedName name="________DBA7" localSheetId="64">[1]worksheet!#REF!</definedName>
    <definedName name="________DBA7" localSheetId="85">[1]worksheet!#REF!</definedName>
    <definedName name="________DBA7" localSheetId="88">[1]worksheet!#REF!</definedName>
    <definedName name="________DBA7" localSheetId="91">[1]worksheet!#REF!</definedName>
    <definedName name="________DBA7" localSheetId="94">[1]worksheet!#REF!</definedName>
    <definedName name="________DBA7" localSheetId="97">[1]worksheet!#REF!</definedName>
    <definedName name="________DBA7" localSheetId="100">[1]worksheet!#REF!</definedName>
    <definedName name="________DBA7" localSheetId="166">[1]worksheet!#REF!</definedName>
    <definedName name="________DBA7" localSheetId="169">[1]worksheet!#REF!</definedName>
    <definedName name="________DBA7" localSheetId="157">[1]worksheet!#REF!</definedName>
    <definedName name="________DBA7" localSheetId="172">[1]worksheet!#REF!</definedName>
    <definedName name="________DBA7" localSheetId="160">[1]worksheet!#REF!</definedName>
    <definedName name="________DBA7" localSheetId="163">[1]worksheet!#REF!</definedName>
    <definedName name="________DBA7" localSheetId="143">[1]worksheet!#REF!</definedName>
    <definedName name="________DBA7" localSheetId="146">[1]worksheet!#REF!</definedName>
    <definedName name="________DBA7" localSheetId="148">[1]worksheet!#REF!</definedName>
    <definedName name="________DBA7" localSheetId="150">[1]worksheet!#REF!</definedName>
    <definedName name="________DBA7" localSheetId="151">[1]worksheet!#REF!</definedName>
    <definedName name="________DBA7" localSheetId="136">[1]worksheet!#REF!</definedName>
    <definedName name="________DBA7" localSheetId="139">[1]worksheet!#REF!</definedName>
    <definedName name="________DBA7" localSheetId="142">[1]worksheet!#REF!</definedName>
    <definedName name="________DBA7" localSheetId="70">[1]worksheet!#REF!</definedName>
    <definedName name="________DBA7" localSheetId="72">[1]worksheet!#REF!</definedName>
    <definedName name="________DBA7" localSheetId="75">[1]worksheet!#REF!</definedName>
    <definedName name="________DBA7" localSheetId="78">[1]worksheet!#REF!</definedName>
    <definedName name="________DBA7" localSheetId="67">[1]worksheet!#REF!</definedName>
    <definedName name="________DBA7" localSheetId="124">[1]worksheet!#REF!</definedName>
    <definedName name="________DBA7" localSheetId="127">[1]worksheet!#REF!</definedName>
    <definedName name="________DBA7" localSheetId="130">[1]worksheet!#REF!</definedName>
    <definedName name="________DBA7" localSheetId="133">[1]worksheet!#REF!</definedName>
    <definedName name="________DBA7" localSheetId="118">[1]worksheet!#REF!</definedName>
    <definedName name="________DBA7" localSheetId="121">[1]worksheet!#REF!</definedName>
    <definedName name="________DBA7" localSheetId="123">[1]worksheet!#REF!</definedName>
    <definedName name="________DBA7" localSheetId="107">[1]worksheet!#REF!</definedName>
    <definedName name="________DBA7" localSheetId="109">[1]worksheet!#REF!</definedName>
    <definedName name="________DBA7" localSheetId="112">[1]worksheet!#REF!</definedName>
    <definedName name="________DBA7" localSheetId="115">[1]worksheet!#REF!</definedName>
    <definedName name="________DBA7" localSheetId="101">[1]worksheet!#REF!</definedName>
    <definedName name="________DBA7" localSheetId="104">[1]worksheet!#REF!</definedName>
    <definedName name="________DBA7" localSheetId="52">[1]worksheet!#REF!</definedName>
    <definedName name="________DBA7" localSheetId="54">[1]worksheet!#REF!</definedName>
    <definedName name="________DBA7" localSheetId="57">[1]worksheet!#REF!</definedName>
    <definedName name="________DBA7" localSheetId="60">[1]worksheet!#REF!</definedName>
    <definedName name="________DBA7" localSheetId="63">[1]worksheet!#REF!</definedName>
    <definedName name="________DBA7" localSheetId="83">[1]worksheet!#REF!</definedName>
    <definedName name="________DBA7" localSheetId="81">[1]worksheet!#REF!</definedName>
    <definedName name="________DBA7" localSheetId="86">[1]worksheet!#REF!</definedName>
    <definedName name="________DBA7" localSheetId="89">[1]worksheet!#REF!</definedName>
    <definedName name="________DBA7" localSheetId="92">[1]worksheet!#REF!</definedName>
    <definedName name="________DBA7" localSheetId="95">[1]worksheet!#REF!</definedName>
    <definedName name="________DBA7" localSheetId="98">[1]worksheet!#REF!</definedName>
    <definedName name="________DBA7" localSheetId="164">[1]worksheet!#REF!</definedName>
    <definedName name="________DBA7" localSheetId="167">[1]worksheet!#REF!</definedName>
    <definedName name="________DBA7" localSheetId="155">[1]worksheet!#REF!</definedName>
    <definedName name="________DBA7" localSheetId="170">[1]worksheet!#REF!</definedName>
    <definedName name="________DBA7" localSheetId="158">[1]worksheet!#REF!</definedName>
    <definedName name="________DBA7" localSheetId="161">[1]worksheet!#REF!</definedName>
    <definedName name="________DBA7" localSheetId="147">[1]worksheet!#REF!</definedName>
    <definedName name="________DBA7" localSheetId="144">[1]worksheet!#REF!</definedName>
    <definedName name="________DBA7" localSheetId="152">[1]worksheet!#REF!</definedName>
    <definedName name="________DBA7" localSheetId="154">[1]worksheet!#REF!</definedName>
    <definedName name="________DBA7" localSheetId="137">[1]worksheet!#REF!</definedName>
    <definedName name="________DBA7" localSheetId="140">[1]worksheet!#REF!</definedName>
    <definedName name="________DBA7" localSheetId="73">[1]worksheet!#REF!</definedName>
    <definedName name="________DBA7" localSheetId="76">[1]worksheet!#REF!</definedName>
    <definedName name="________DBA7" localSheetId="79">[1]worksheet!#REF!</definedName>
    <definedName name="________DBA7" localSheetId="65">[1]worksheet!#REF!</definedName>
    <definedName name="________DBA7" localSheetId="68">[1]worksheet!#REF!</definedName>
    <definedName name="________DBA7" localSheetId="125">[1]worksheet!#REF!</definedName>
    <definedName name="________DBA7" localSheetId="128">[1]worksheet!#REF!</definedName>
    <definedName name="________DBA7" localSheetId="131">[1]worksheet!#REF!</definedName>
    <definedName name="________DBA7" localSheetId="134">[1]worksheet!#REF!</definedName>
    <definedName name="________DBA7" localSheetId="119">[1]worksheet!#REF!</definedName>
    <definedName name="________DBA7" localSheetId="122">[1]worksheet!#REF!</definedName>
    <definedName name="________DBA7" localSheetId="108">[1]worksheet!#REF!</definedName>
    <definedName name="________DBA7" localSheetId="110">[1]worksheet!#REF!</definedName>
    <definedName name="________DBA7" localSheetId="113">[1]worksheet!#REF!</definedName>
    <definedName name="________DBA7" localSheetId="116">[1]worksheet!#REF!</definedName>
    <definedName name="________DBA7" localSheetId="102">[1]worksheet!#REF!</definedName>
    <definedName name="________DBA7" localSheetId="105">[1]worksheet!#REF!</definedName>
    <definedName name="________DBA7" localSheetId="56">[1]worksheet!#REF!</definedName>
    <definedName name="________DBA7" localSheetId="59">[1]worksheet!#REF!</definedName>
    <definedName name="________DBA7" localSheetId="61">[1]worksheet!#REF!</definedName>
    <definedName name="________DBA7" localSheetId="84">[1]worksheet!#REF!</definedName>
    <definedName name="________DBA7" localSheetId="82">[1]worksheet!#REF!</definedName>
    <definedName name="________DBA7" localSheetId="87">[1]worksheet!#REF!</definedName>
    <definedName name="________DBA7" localSheetId="90">[1]worksheet!#REF!</definedName>
    <definedName name="________DBA7" localSheetId="93">[1]worksheet!#REF!</definedName>
    <definedName name="________DBA7" localSheetId="96">[1]worksheet!#REF!</definedName>
    <definedName name="________DBA7" localSheetId="99">[1]worksheet!#REF!</definedName>
    <definedName name="________DBA7" localSheetId="165">[1]worksheet!#REF!</definedName>
    <definedName name="________DBA7" localSheetId="168">[1]worksheet!#REF!</definedName>
    <definedName name="________DBA7" localSheetId="156">[1]worksheet!#REF!</definedName>
    <definedName name="________DBA7" localSheetId="171">[1]worksheet!#REF!</definedName>
    <definedName name="________DBA7" localSheetId="159">[1]worksheet!#REF!</definedName>
    <definedName name="________DBA7" localSheetId="162">[1]worksheet!#REF!</definedName>
    <definedName name="________DBA7">[1]worksheet!#REF!</definedName>
    <definedName name="_______DBA7" localSheetId="145">[1]worksheet!#REF!</definedName>
    <definedName name="_______DBA7" localSheetId="149">[1]worksheet!#REF!</definedName>
    <definedName name="_______DBA7" localSheetId="153">[1]worksheet!#REF!</definedName>
    <definedName name="_______DBA7" localSheetId="138">[1]worksheet!#REF!</definedName>
    <definedName name="_______DBA7" localSheetId="141">[1]worksheet!#REF!</definedName>
    <definedName name="_______DBA7" localSheetId="71">[1]worksheet!#REF!</definedName>
    <definedName name="_______DBA7" localSheetId="74">[1]worksheet!#REF!</definedName>
    <definedName name="_______DBA7" localSheetId="77">[1]worksheet!#REF!</definedName>
    <definedName name="_______DBA7" localSheetId="80">[1]worksheet!#REF!</definedName>
    <definedName name="_______DBA7" localSheetId="66">[1]worksheet!#REF!</definedName>
    <definedName name="_______DBA7" localSheetId="69">[1]worksheet!#REF!</definedName>
    <definedName name="_______DBA7" localSheetId="126">[1]worksheet!#REF!</definedName>
    <definedName name="_______DBA7" localSheetId="129">[1]worksheet!#REF!</definedName>
    <definedName name="_______DBA7" localSheetId="132">[1]worksheet!#REF!</definedName>
    <definedName name="_______DBA7" localSheetId="135">[1]worksheet!#REF!</definedName>
    <definedName name="_______DBA7" localSheetId="120">[1]worksheet!#REF!</definedName>
    <definedName name="_______DBA7" localSheetId="111">[1]worksheet!#REF!</definedName>
    <definedName name="_______DBA7" localSheetId="114">[1]worksheet!#REF!</definedName>
    <definedName name="_______DBA7" localSheetId="117">[1]worksheet!#REF!</definedName>
    <definedName name="_______DBA7" localSheetId="103">[1]worksheet!#REF!</definedName>
    <definedName name="_______DBA7" localSheetId="106">[1]worksheet!#REF!</definedName>
    <definedName name="_______DBA7" localSheetId="53">[1]worksheet!#REF!</definedName>
    <definedName name="_______DBA7" localSheetId="55">[1]worksheet!#REF!</definedName>
    <definedName name="_______DBA7" localSheetId="58">[1]worksheet!#REF!</definedName>
    <definedName name="_______DBA7" localSheetId="62">[1]worksheet!#REF!</definedName>
    <definedName name="_______DBA7" localSheetId="64">[1]worksheet!#REF!</definedName>
    <definedName name="_______DBA7" localSheetId="85">[1]worksheet!#REF!</definedName>
    <definedName name="_______DBA7" localSheetId="88">[1]worksheet!#REF!</definedName>
    <definedName name="_______DBA7" localSheetId="91">[1]worksheet!#REF!</definedName>
    <definedName name="_______DBA7" localSheetId="94">[1]worksheet!#REF!</definedName>
    <definedName name="_______DBA7" localSheetId="97">[1]worksheet!#REF!</definedName>
    <definedName name="_______DBA7" localSheetId="100">[1]worksheet!#REF!</definedName>
    <definedName name="_______DBA7" localSheetId="166">[1]worksheet!#REF!</definedName>
    <definedName name="_______DBA7" localSheetId="169">[1]worksheet!#REF!</definedName>
    <definedName name="_______DBA7" localSheetId="157">[1]worksheet!#REF!</definedName>
    <definedName name="_______DBA7" localSheetId="172">[1]worksheet!#REF!</definedName>
    <definedName name="_______DBA7" localSheetId="160">[1]worksheet!#REF!</definedName>
    <definedName name="_______DBA7" localSheetId="163">[1]worksheet!#REF!</definedName>
    <definedName name="_______DBA7" localSheetId="143">[1]worksheet!#REF!</definedName>
    <definedName name="_______DBA7" localSheetId="146">[1]worksheet!#REF!</definedName>
    <definedName name="_______DBA7" localSheetId="148">[1]worksheet!#REF!</definedName>
    <definedName name="_______DBA7" localSheetId="150">[1]worksheet!#REF!</definedName>
    <definedName name="_______DBA7" localSheetId="151">[1]worksheet!#REF!</definedName>
    <definedName name="_______DBA7" localSheetId="136">[1]worksheet!#REF!</definedName>
    <definedName name="_______DBA7" localSheetId="139">[1]worksheet!#REF!</definedName>
    <definedName name="_______DBA7" localSheetId="142">[1]worksheet!#REF!</definedName>
    <definedName name="_______DBA7" localSheetId="70">[1]worksheet!#REF!</definedName>
    <definedName name="_______DBA7" localSheetId="72">[1]worksheet!#REF!</definedName>
    <definedName name="_______DBA7" localSheetId="75">[1]worksheet!#REF!</definedName>
    <definedName name="_______DBA7" localSheetId="78">[1]worksheet!#REF!</definedName>
    <definedName name="_______DBA7" localSheetId="67">[1]worksheet!#REF!</definedName>
    <definedName name="_______DBA7" localSheetId="124">[1]worksheet!#REF!</definedName>
    <definedName name="_______DBA7" localSheetId="127">[1]worksheet!#REF!</definedName>
    <definedName name="_______DBA7" localSheetId="130">[1]worksheet!#REF!</definedName>
    <definedName name="_______DBA7" localSheetId="133">[1]worksheet!#REF!</definedName>
    <definedName name="_______DBA7" localSheetId="118">[1]worksheet!#REF!</definedName>
    <definedName name="_______DBA7" localSheetId="121">[1]worksheet!#REF!</definedName>
    <definedName name="_______DBA7" localSheetId="123">[1]worksheet!#REF!</definedName>
    <definedName name="_______DBA7" localSheetId="107">[1]worksheet!#REF!</definedName>
    <definedName name="_______DBA7" localSheetId="109">[1]worksheet!#REF!</definedName>
    <definedName name="_______DBA7" localSheetId="112">[1]worksheet!#REF!</definedName>
    <definedName name="_______DBA7" localSheetId="115">[1]worksheet!#REF!</definedName>
    <definedName name="_______DBA7" localSheetId="101">[1]worksheet!#REF!</definedName>
    <definedName name="_______DBA7" localSheetId="104">[1]worksheet!#REF!</definedName>
    <definedName name="_______DBA7" localSheetId="52">[1]worksheet!#REF!</definedName>
    <definedName name="_______DBA7" localSheetId="54">[1]worksheet!#REF!</definedName>
    <definedName name="_______DBA7" localSheetId="57">[1]worksheet!#REF!</definedName>
    <definedName name="_______DBA7" localSheetId="60">[1]worksheet!#REF!</definedName>
    <definedName name="_______DBA7" localSheetId="63">[1]worksheet!#REF!</definedName>
    <definedName name="_______DBA7" localSheetId="83">[1]worksheet!#REF!</definedName>
    <definedName name="_______DBA7" localSheetId="81">[1]worksheet!#REF!</definedName>
    <definedName name="_______DBA7" localSheetId="86">[1]worksheet!#REF!</definedName>
    <definedName name="_______DBA7" localSheetId="89">[1]worksheet!#REF!</definedName>
    <definedName name="_______DBA7" localSheetId="92">[1]worksheet!#REF!</definedName>
    <definedName name="_______DBA7" localSheetId="95">[1]worksheet!#REF!</definedName>
    <definedName name="_______DBA7" localSheetId="98">[1]worksheet!#REF!</definedName>
    <definedName name="_______DBA7" localSheetId="164">[1]worksheet!#REF!</definedName>
    <definedName name="_______DBA7" localSheetId="167">[1]worksheet!#REF!</definedName>
    <definedName name="_______DBA7" localSheetId="155">[1]worksheet!#REF!</definedName>
    <definedName name="_______DBA7" localSheetId="170">[1]worksheet!#REF!</definedName>
    <definedName name="_______DBA7" localSheetId="158">[1]worksheet!#REF!</definedName>
    <definedName name="_______DBA7" localSheetId="161">[1]worksheet!#REF!</definedName>
    <definedName name="_______DBA7" localSheetId="147">[1]worksheet!#REF!</definedName>
    <definedName name="_______DBA7" localSheetId="144">[1]worksheet!#REF!</definedName>
    <definedName name="_______DBA7" localSheetId="152">[1]worksheet!#REF!</definedName>
    <definedName name="_______DBA7" localSheetId="154">[1]worksheet!#REF!</definedName>
    <definedName name="_______DBA7" localSheetId="137">[1]worksheet!#REF!</definedName>
    <definedName name="_______DBA7" localSheetId="140">[1]worksheet!#REF!</definedName>
    <definedName name="_______DBA7" localSheetId="73">[1]worksheet!#REF!</definedName>
    <definedName name="_______DBA7" localSheetId="76">[1]worksheet!#REF!</definedName>
    <definedName name="_______DBA7" localSheetId="79">[1]worksheet!#REF!</definedName>
    <definedName name="_______DBA7" localSheetId="65">[1]worksheet!#REF!</definedName>
    <definedName name="_______DBA7" localSheetId="68">[1]worksheet!#REF!</definedName>
    <definedName name="_______DBA7" localSheetId="125">[1]worksheet!#REF!</definedName>
    <definedName name="_______DBA7" localSheetId="128">[1]worksheet!#REF!</definedName>
    <definedName name="_______DBA7" localSheetId="131">[1]worksheet!#REF!</definedName>
    <definedName name="_______DBA7" localSheetId="134">[1]worksheet!#REF!</definedName>
    <definedName name="_______DBA7" localSheetId="119">[1]worksheet!#REF!</definedName>
    <definedName name="_______DBA7" localSheetId="122">[1]worksheet!#REF!</definedName>
    <definedName name="_______DBA7" localSheetId="108">[1]worksheet!#REF!</definedName>
    <definedName name="_______DBA7" localSheetId="110">[1]worksheet!#REF!</definedName>
    <definedName name="_______DBA7" localSheetId="113">[1]worksheet!#REF!</definedName>
    <definedName name="_______DBA7" localSheetId="116">[1]worksheet!#REF!</definedName>
    <definedName name="_______DBA7" localSheetId="102">[1]worksheet!#REF!</definedName>
    <definedName name="_______DBA7" localSheetId="105">[1]worksheet!#REF!</definedName>
    <definedName name="_______DBA7" localSheetId="56">[1]worksheet!#REF!</definedName>
    <definedName name="_______DBA7" localSheetId="59">[1]worksheet!#REF!</definedName>
    <definedName name="_______DBA7" localSheetId="61">[1]worksheet!#REF!</definedName>
    <definedName name="_______DBA7" localSheetId="84">[1]worksheet!#REF!</definedName>
    <definedName name="_______DBA7" localSheetId="82">[1]worksheet!#REF!</definedName>
    <definedName name="_______DBA7" localSheetId="87">[1]worksheet!#REF!</definedName>
    <definedName name="_______DBA7" localSheetId="90">[1]worksheet!#REF!</definedName>
    <definedName name="_______DBA7" localSheetId="93">[1]worksheet!#REF!</definedName>
    <definedName name="_______DBA7" localSheetId="96">[1]worksheet!#REF!</definedName>
    <definedName name="_______DBA7" localSheetId="99">[1]worksheet!#REF!</definedName>
    <definedName name="_______DBA7" localSheetId="165">[1]worksheet!#REF!</definedName>
    <definedName name="_______DBA7" localSheetId="168">[1]worksheet!#REF!</definedName>
    <definedName name="_______DBA7" localSheetId="156">[1]worksheet!#REF!</definedName>
    <definedName name="_______DBA7" localSheetId="171">[1]worksheet!#REF!</definedName>
    <definedName name="_______DBA7" localSheetId="159">[1]worksheet!#REF!</definedName>
    <definedName name="_______DBA7" localSheetId="162">[1]worksheet!#REF!</definedName>
    <definedName name="_______DBA7">[1]worksheet!#REF!</definedName>
    <definedName name="_____DBA7" localSheetId="145">[1]worksheet!#REF!</definedName>
    <definedName name="_____DBA7" localSheetId="149">[1]worksheet!#REF!</definedName>
    <definedName name="_____DBA7" localSheetId="153">[1]worksheet!#REF!</definedName>
    <definedName name="_____DBA7" localSheetId="138">[1]worksheet!#REF!</definedName>
    <definedName name="_____DBA7" localSheetId="141">[1]worksheet!#REF!</definedName>
    <definedName name="_____DBA7" localSheetId="71">[1]worksheet!#REF!</definedName>
    <definedName name="_____DBA7" localSheetId="74">[1]worksheet!#REF!</definedName>
    <definedName name="_____DBA7" localSheetId="77">[1]worksheet!#REF!</definedName>
    <definedName name="_____DBA7" localSheetId="80">[1]worksheet!#REF!</definedName>
    <definedName name="_____DBA7" localSheetId="66">[1]worksheet!#REF!</definedName>
    <definedName name="_____DBA7" localSheetId="69">[1]worksheet!#REF!</definedName>
    <definedName name="_____DBA7" localSheetId="126">[1]worksheet!#REF!</definedName>
    <definedName name="_____DBA7" localSheetId="129">[1]worksheet!#REF!</definedName>
    <definedName name="_____DBA7" localSheetId="132">[1]worksheet!#REF!</definedName>
    <definedName name="_____DBA7" localSheetId="135">[1]worksheet!#REF!</definedName>
    <definedName name="_____DBA7" localSheetId="120">[1]worksheet!#REF!</definedName>
    <definedName name="_____DBA7" localSheetId="111">[1]worksheet!#REF!</definedName>
    <definedName name="_____DBA7" localSheetId="114">[1]worksheet!#REF!</definedName>
    <definedName name="_____DBA7" localSheetId="117">[1]worksheet!#REF!</definedName>
    <definedName name="_____DBA7" localSheetId="103">[1]worksheet!#REF!</definedName>
    <definedName name="_____DBA7" localSheetId="106">[1]worksheet!#REF!</definedName>
    <definedName name="_____DBA7" localSheetId="53">[1]worksheet!#REF!</definedName>
    <definedName name="_____DBA7" localSheetId="55">[1]worksheet!#REF!</definedName>
    <definedName name="_____DBA7" localSheetId="58">[1]worksheet!#REF!</definedName>
    <definedName name="_____DBA7" localSheetId="62">[1]worksheet!#REF!</definedName>
    <definedName name="_____DBA7" localSheetId="64">[1]worksheet!#REF!</definedName>
    <definedName name="_____DBA7" localSheetId="85">[1]worksheet!#REF!</definedName>
    <definedName name="_____DBA7" localSheetId="88">[1]worksheet!#REF!</definedName>
    <definedName name="_____DBA7" localSheetId="91">[1]worksheet!#REF!</definedName>
    <definedName name="_____DBA7" localSheetId="94">[1]worksheet!#REF!</definedName>
    <definedName name="_____DBA7" localSheetId="97">[1]worksheet!#REF!</definedName>
    <definedName name="_____DBA7" localSheetId="100">[1]worksheet!#REF!</definedName>
    <definedName name="_____DBA7" localSheetId="166">[1]worksheet!#REF!</definedName>
    <definedName name="_____DBA7" localSheetId="169">[1]worksheet!#REF!</definedName>
    <definedName name="_____DBA7" localSheetId="157">[1]worksheet!#REF!</definedName>
    <definedName name="_____DBA7" localSheetId="172">[1]worksheet!#REF!</definedName>
    <definedName name="_____DBA7" localSheetId="160">[1]worksheet!#REF!</definedName>
    <definedName name="_____DBA7" localSheetId="163">[1]worksheet!#REF!</definedName>
    <definedName name="_____DBA7" localSheetId="143">[1]worksheet!#REF!</definedName>
    <definedName name="_____DBA7" localSheetId="146">[1]worksheet!#REF!</definedName>
    <definedName name="_____DBA7" localSheetId="148">[1]worksheet!#REF!</definedName>
    <definedName name="_____DBA7" localSheetId="150">[1]worksheet!#REF!</definedName>
    <definedName name="_____DBA7" localSheetId="151">[1]worksheet!#REF!</definedName>
    <definedName name="_____DBA7" localSheetId="136">[1]worksheet!#REF!</definedName>
    <definedName name="_____DBA7" localSheetId="139">[1]worksheet!#REF!</definedName>
    <definedName name="_____DBA7" localSheetId="142">[1]worksheet!#REF!</definedName>
    <definedName name="_____DBA7" localSheetId="70">[1]worksheet!#REF!</definedName>
    <definedName name="_____DBA7" localSheetId="72">[1]worksheet!#REF!</definedName>
    <definedName name="_____DBA7" localSheetId="75">[1]worksheet!#REF!</definedName>
    <definedName name="_____DBA7" localSheetId="78">[1]worksheet!#REF!</definedName>
    <definedName name="_____DBA7" localSheetId="67">[1]worksheet!#REF!</definedName>
    <definedName name="_____DBA7" localSheetId="124">[1]worksheet!#REF!</definedName>
    <definedName name="_____DBA7" localSheetId="127">[1]worksheet!#REF!</definedName>
    <definedName name="_____DBA7" localSheetId="130">[1]worksheet!#REF!</definedName>
    <definedName name="_____DBA7" localSheetId="133">[1]worksheet!#REF!</definedName>
    <definedName name="_____DBA7" localSheetId="118">[1]worksheet!#REF!</definedName>
    <definedName name="_____DBA7" localSheetId="121">[1]worksheet!#REF!</definedName>
    <definedName name="_____DBA7" localSheetId="123">[1]worksheet!#REF!</definedName>
    <definedName name="_____DBA7" localSheetId="107">[1]worksheet!#REF!</definedName>
    <definedName name="_____DBA7" localSheetId="109">[1]worksheet!#REF!</definedName>
    <definedName name="_____DBA7" localSheetId="112">[1]worksheet!#REF!</definedName>
    <definedName name="_____DBA7" localSheetId="115">[1]worksheet!#REF!</definedName>
    <definedName name="_____DBA7" localSheetId="101">[1]worksheet!#REF!</definedName>
    <definedName name="_____DBA7" localSheetId="104">[1]worksheet!#REF!</definedName>
    <definedName name="_____DBA7" localSheetId="52">[1]worksheet!#REF!</definedName>
    <definedName name="_____DBA7" localSheetId="54">[1]worksheet!#REF!</definedName>
    <definedName name="_____DBA7" localSheetId="57">[1]worksheet!#REF!</definedName>
    <definedName name="_____DBA7" localSheetId="60">[1]worksheet!#REF!</definedName>
    <definedName name="_____DBA7" localSheetId="63">[1]worksheet!#REF!</definedName>
    <definedName name="_____DBA7" localSheetId="83">[1]worksheet!#REF!</definedName>
    <definedName name="_____DBA7" localSheetId="81">[1]worksheet!#REF!</definedName>
    <definedName name="_____DBA7" localSheetId="86">[1]worksheet!#REF!</definedName>
    <definedName name="_____DBA7" localSheetId="89">[1]worksheet!#REF!</definedName>
    <definedName name="_____DBA7" localSheetId="92">[1]worksheet!#REF!</definedName>
    <definedName name="_____DBA7" localSheetId="95">[1]worksheet!#REF!</definedName>
    <definedName name="_____DBA7" localSheetId="98">[1]worksheet!#REF!</definedName>
    <definedName name="_____DBA7" localSheetId="164">[1]worksheet!#REF!</definedName>
    <definedName name="_____DBA7" localSheetId="167">[1]worksheet!#REF!</definedName>
    <definedName name="_____DBA7" localSheetId="155">[1]worksheet!#REF!</definedName>
    <definedName name="_____DBA7" localSheetId="170">[1]worksheet!#REF!</definedName>
    <definedName name="_____DBA7" localSheetId="158">[1]worksheet!#REF!</definedName>
    <definedName name="_____DBA7" localSheetId="161">[1]worksheet!#REF!</definedName>
    <definedName name="_____DBA7" localSheetId="147">[1]worksheet!#REF!</definedName>
    <definedName name="_____DBA7" localSheetId="144">[1]worksheet!#REF!</definedName>
    <definedName name="_____DBA7" localSheetId="152">[1]worksheet!#REF!</definedName>
    <definedName name="_____DBA7" localSheetId="154">[1]worksheet!#REF!</definedName>
    <definedName name="_____DBA7" localSheetId="137">[1]worksheet!#REF!</definedName>
    <definedName name="_____DBA7" localSheetId="140">[1]worksheet!#REF!</definedName>
    <definedName name="_____DBA7" localSheetId="73">[1]worksheet!#REF!</definedName>
    <definedName name="_____DBA7" localSheetId="76">[1]worksheet!#REF!</definedName>
    <definedName name="_____DBA7" localSheetId="79">[1]worksheet!#REF!</definedName>
    <definedName name="_____DBA7" localSheetId="65">[1]worksheet!#REF!</definedName>
    <definedName name="_____DBA7" localSheetId="68">[1]worksheet!#REF!</definedName>
    <definedName name="_____DBA7" localSheetId="125">[1]worksheet!#REF!</definedName>
    <definedName name="_____DBA7" localSheetId="128">[1]worksheet!#REF!</definedName>
    <definedName name="_____DBA7" localSheetId="131">[1]worksheet!#REF!</definedName>
    <definedName name="_____DBA7" localSheetId="134">[1]worksheet!#REF!</definedName>
    <definedName name="_____DBA7" localSheetId="119">[1]worksheet!#REF!</definedName>
    <definedName name="_____DBA7" localSheetId="122">[1]worksheet!#REF!</definedName>
    <definedName name="_____DBA7" localSheetId="108">[1]worksheet!#REF!</definedName>
    <definedName name="_____DBA7" localSheetId="110">[1]worksheet!#REF!</definedName>
    <definedName name="_____DBA7" localSheetId="113">[1]worksheet!#REF!</definedName>
    <definedName name="_____DBA7" localSheetId="116">[1]worksheet!#REF!</definedName>
    <definedName name="_____DBA7" localSheetId="102">[1]worksheet!#REF!</definedName>
    <definedName name="_____DBA7" localSheetId="105">[1]worksheet!#REF!</definedName>
    <definedName name="_____DBA7" localSheetId="56">[1]worksheet!#REF!</definedName>
    <definedName name="_____DBA7" localSheetId="59">[1]worksheet!#REF!</definedName>
    <definedName name="_____DBA7" localSheetId="61">[1]worksheet!#REF!</definedName>
    <definedName name="_____DBA7" localSheetId="84">[1]worksheet!#REF!</definedName>
    <definedName name="_____DBA7" localSheetId="82">[1]worksheet!#REF!</definedName>
    <definedName name="_____DBA7" localSheetId="87">[1]worksheet!#REF!</definedName>
    <definedName name="_____DBA7" localSheetId="90">[1]worksheet!#REF!</definedName>
    <definedName name="_____DBA7" localSheetId="93">[1]worksheet!#REF!</definedName>
    <definedName name="_____DBA7" localSheetId="96">[1]worksheet!#REF!</definedName>
    <definedName name="_____DBA7" localSheetId="99">[1]worksheet!#REF!</definedName>
    <definedName name="_____DBA7" localSheetId="165">[1]worksheet!#REF!</definedName>
    <definedName name="_____DBA7" localSheetId="168">[1]worksheet!#REF!</definedName>
    <definedName name="_____DBA7" localSheetId="156">[1]worksheet!#REF!</definedName>
    <definedName name="_____DBA7" localSheetId="171">[1]worksheet!#REF!</definedName>
    <definedName name="_____DBA7" localSheetId="159">[1]worksheet!#REF!</definedName>
    <definedName name="_____DBA7" localSheetId="162">[1]worksheet!#REF!</definedName>
    <definedName name="_____DBA7">[1]worksheet!#REF!</definedName>
    <definedName name="____DBA7" localSheetId="145">[1]worksheet!#REF!</definedName>
    <definedName name="____DBA7" localSheetId="149">[1]worksheet!#REF!</definedName>
    <definedName name="____DBA7" localSheetId="153">[1]worksheet!#REF!</definedName>
    <definedName name="____DBA7" localSheetId="138">[1]worksheet!#REF!</definedName>
    <definedName name="____DBA7" localSheetId="141">[1]worksheet!#REF!</definedName>
    <definedName name="____DBA7" localSheetId="71">[1]worksheet!#REF!</definedName>
    <definedName name="____DBA7" localSheetId="74">[1]worksheet!#REF!</definedName>
    <definedName name="____DBA7" localSheetId="77">[1]worksheet!#REF!</definedName>
    <definedName name="____DBA7" localSheetId="80">[1]worksheet!#REF!</definedName>
    <definedName name="____DBA7" localSheetId="66">[1]worksheet!#REF!</definedName>
    <definedName name="____DBA7" localSheetId="69">[1]worksheet!#REF!</definedName>
    <definedName name="____DBA7" localSheetId="126">[1]worksheet!#REF!</definedName>
    <definedName name="____DBA7" localSheetId="129">[1]worksheet!#REF!</definedName>
    <definedName name="____DBA7" localSheetId="132">[1]worksheet!#REF!</definedName>
    <definedName name="____DBA7" localSheetId="135">[1]worksheet!#REF!</definedName>
    <definedName name="____DBA7" localSheetId="120">[1]worksheet!#REF!</definedName>
    <definedName name="____DBA7" localSheetId="111">[1]worksheet!#REF!</definedName>
    <definedName name="____DBA7" localSheetId="114">[1]worksheet!#REF!</definedName>
    <definedName name="____DBA7" localSheetId="117">[1]worksheet!#REF!</definedName>
    <definedName name="____DBA7" localSheetId="103">[1]worksheet!#REF!</definedName>
    <definedName name="____DBA7" localSheetId="106">[1]worksheet!#REF!</definedName>
    <definedName name="____DBA7" localSheetId="53">[1]worksheet!#REF!</definedName>
    <definedName name="____DBA7" localSheetId="55">[1]worksheet!#REF!</definedName>
    <definedName name="____DBA7" localSheetId="58">[1]worksheet!#REF!</definedName>
    <definedName name="____DBA7" localSheetId="62">[1]worksheet!#REF!</definedName>
    <definedName name="____DBA7" localSheetId="64">[1]worksheet!#REF!</definedName>
    <definedName name="____DBA7" localSheetId="85">[1]worksheet!#REF!</definedName>
    <definedName name="____DBA7" localSheetId="88">[1]worksheet!#REF!</definedName>
    <definedName name="____DBA7" localSheetId="91">[1]worksheet!#REF!</definedName>
    <definedName name="____DBA7" localSheetId="94">[1]worksheet!#REF!</definedName>
    <definedName name="____DBA7" localSheetId="97">[1]worksheet!#REF!</definedName>
    <definedName name="____DBA7" localSheetId="100">[1]worksheet!#REF!</definedName>
    <definedName name="____DBA7" localSheetId="166">[1]worksheet!#REF!</definedName>
    <definedName name="____DBA7" localSheetId="169">[1]worksheet!#REF!</definedName>
    <definedName name="____DBA7" localSheetId="157">[1]worksheet!#REF!</definedName>
    <definedName name="____DBA7" localSheetId="172">[1]worksheet!#REF!</definedName>
    <definedName name="____DBA7" localSheetId="160">[1]worksheet!#REF!</definedName>
    <definedName name="____DBA7" localSheetId="163">[1]worksheet!#REF!</definedName>
    <definedName name="____DBA7" localSheetId="143">[1]worksheet!#REF!</definedName>
    <definedName name="____DBA7" localSheetId="146">[1]worksheet!#REF!</definedName>
    <definedName name="____DBA7" localSheetId="148">[1]worksheet!#REF!</definedName>
    <definedName name="____DBA7" localSheetId="150">[1]worksheet!#REF!</definedName>
    <definedName name="____DBA7" localSheetId="151">[1]worksheet!#REF!</definedName>
    <definedName name="____DBA7" localSheetId="136">[1]worksheet!#REF!</definedName>
    <definedName name="____DBA7" localSheetId="139">[1]worksheet!#REF!</definedName>
    <definedName name="____DBA7" localSheetId="142">[1]worksheet!#REF!</definedName>
    <definedName name="____DBA7" localSheetId="70">[1]worksheet!#REF!</definedName>
    <definedName name="____DBA7" localSheetId="72">[1]worksheet!#REF!</definedName>
    <definedName name="____DBA7" localSheetId="75">[1]worksheet!#REF!</definedName>
    <definedName name="____DBA7" localSheetId="78">[1]worksheet!#REF!</definedName>
    <definedName name="____DBA7" localSheetId="67">[1]worksheet!#REF!</definedName>
    <definedName name="____DBA7" localSheetId="124">[1]worksheet!#REF!</definedName>
    <definedName name="____DBA7" localSheetId="127">[1]worksheet!#REF!</definedName>
    <definedName name="____DBA7" localSheetId="130">[1]worksheet!#REF!</definedName>
    <definedName name="____DBA7" localSheetId="133">[1]worksheet!#REF!</definedName>
    <definedName name="____DBA7" localSheetId="118">[1]worksheet!#REF!</definedName>
    <definedName name="____DBA7" localSheetId="121">[1]worksheet!#REF!</definedName>
    <definedName name="____DBA7" localSheetId="123">[1]worksheet!#REF!</definedName>
    <definedName name="____DBA7" localSheetId="107">[1]worksheet!#REF!</definedName>
    <definedName name="____DBA7" localSheetId="109">[1]worksheet!#REF!</definedName>
    <definedName name="____DBA7" localSheetId="112">[1]worksheet!#REF!</definedName>
    <definedName name="____DBA7" localSheetId="115">[1]worksheet!#REF!</definedName>
    <definedName name="____DBA7" localSheetId="101">[1]worksheet!#REF!</definedName>
    <definedName name="____DBA7" localSheetId="104">[1]worksheet!#REF!</definedName>
    <definedName name="____DBA7" localSheetId="52">[1]worksheet!#REF!</definedName>
    <definedName name="____DBA7" localSheetId="54">[1]worksheet!#REF!</definedName>
    <definedName name="____DBA7" localSheetId="57">[1]worksheet!#REF!</definedName>
    <definedName name="____DBA7" localSheetId="60">[1]worksheet!#REF!</definedName>
    <definedName name="____DBA7" localSheetId="63">[1]worksheet!#REF!</definedName>
    <definedName name="____DBA7" localSheetId="83">[1]worksheet!#REF!</definedName>
    <definedName name="____DBA7" localSheetId="81">[1]worksheet!#REF!</definedName>
    <definedName name="____DBA7" localSheetId="86">[1]worksheet!#REF!</definedName>
    <definedName name="____DBA7" localSheetId="89">[1]worksheet!#REF!</definedName>
    <definedName name="____DBA7" localSheetId="92">[1]worksheet!#REF!</definedName>
    <definedName name="____DBA7" localSheetId="95">[1]worksheet!#REF!</definedName>
    <definedName name="____DBA7" localSheetId="98">[1]worksheet!#REF!</definedName>
    <definedName name="____DBA7" localSheetId="164">[1]worksheet!#REF!</definedName>
    <definedName name="____DBA7" localSheetId="167">[1]worksheet!#REF!</definedName>
    <definedName name="____DBA7" localSheetId="155">[1]worksheet!#REF!</definedName>
    <definedName name="____DBA7" localSheetId="170">[1]worksheet!#REF!</definedName>
    <definedName name="____DBA7" localSheetId="158">[1]worksheet!#REF!</definedName>
    <definedName name="____DBA7" localSheetId="161">[1]worksheet!#REF!</definedName>
    <definedName name="____DBA7" localSheetId="147">[1]worksheet!#REF!</definedName>
    <definedName name="____DBA7" localSheetId="144">[1]worksheet!#REF!</definedName>
    <definedName name="____DBA7" localSheetId="152">[1]worksheet!#REF!</definedName>
    <definedName name="____DBA7" localSheetId="154">[1]worksheet!#REF!</definedName>
    <definedName name="____DBA7" localSheetId="137">[1]worksheet!#REF!</definedName>
    <definedName name="____DBA7" localSheetId="140">[1]worksheet!#REF!</definedName>
    <definedName name="____DBA7" localSheetId="73">[1]worksheet!#REF!</definedName>
    <definedName name="____DBA7" localSheetId="76">[1]worksheet!#REF!</definedName>
    <definedName name="____DBA7" localSheetId="79">[1]worksheet!#REF!</definedName>
    <definedName name="____DBA7" localSheetId="65">[1]worksheet!#REF!</definedName>
    <definedName name="____DBA7" localSheetId="68">[1]worksheet!#REF!</definedName>
    <definedName name="____DBA7" localSheetId="125">[1]worksheet!#REF!</definedName>
    <definedName name="____DBA7" localSheetId="128">[1]worksheet!#REF!</definedName>
    <definedName name="____DBA7" localSheetId="131">[1]worksheet!#REF!</definedName>
    <definedName name="____DBA7" localSheetId="134">[1]worksheet!#REF!</definedName>
    <definedName name="____DBA7" localSheetId="119">[1]worksheet!#REF!</definedName>
    <definedName name="____DBA7" localSheetId="122">[1]worksheet!#REF!</definedName>
    <definedName name="____DBA7" localSheetId="108">[1]worksheet!#REF!</definedName>
    <definedName name="____DBA7" localSheetId="110">[1]worksheet!#REF!</definedName>
    <definedName name="____DBA7" localSheetId="113">[1]worksheet!#REF!</definedName>
    <definedName name="____DBA7" localSheetId="116">[1]worksheet!#REF!</definedName>
    <definedName name="____DBA7" localSheetId="102">[1]worksheet!#REF!</definedName>
    <definedName name="____DBA7" localSheetId="105">[1]worksheet!#REF!</definedName>
    <definedName name="____DBA7" localSheetId="56">[1]worksheet!#REF!</definedName>
    <definedName name="____DBA7" localSheetId="59">[1]worksheet!#REF!</definedName>
    <definedName name="____DBA7" localSheetId="61">[1]worksheet!#REF!</definedName>
    <definedName name="____DBA7" localSheetId="84">[1]worksheet!#REF!</definedName>
    <definedName name="____DBA7" localSheetId="82">[1]worksheet!#REF!</definedName>
    <definedName name="____DBA7" localSheetId="87">[1]worksheet!#REF!</definedName>
    <definedName name="____DBA7" localSheetId="90">[1]worksheet!#REF!</definedName>
    <definedName name="____DBA7" localSheetId="93">[1]worksheet!#REF!</definedName>
    <definedName name="____DBA7" localSheetId="96">[1]worksheet!#REF!</definedName>
    <definedName name="____DBA7" localSheetId="99">[1]worksheet!#REF!</definedName>
    <definedName name="____DBA7" localSheetId="165">[1]worksheet!#REF!</definedName>
    <definedName name="____DBA7" localSheetId="168">[1]worksheet!#REF!</definedName>
    <definedName name="____DBA7" localSheetId="156">[1]worksheet!#REF!</definedName>
    <definedName name="____DBA7" localSheetId="171">[1]worksheet!#REF!</definedName>
    <definedName name="____DBA7" localSheetId="159">[1]worksheet!#REF!</definedName>
    <definedName name="____DBA7" localSheetId="162">[1]worksheet!#REF!</definedName>
    <definedName name="____DBA7">[1]worksheet!#REF!</definedName>
    <definedName name="___DBA7" localSheetId="145">[1]worksheet!#REF!</definedName>
    <definedName name="___DBA7" localSheetId="149">[1]worksheet!#REF!</definedName>
    <definedName name="___DBA7" localSheetId="153">[1]worksheet!#REF!</definedName>
    <definedName name="___DBA7" localSheetId="138">[1]worksheet!#REF!</definedName>
    <definedName name="___DBA7" localSheetId="141">[1]worksheet!#REF!</definedName>
    <definedName name="___DBA7" localSheetId="71">[1]worksheet!#REF!</definedName>
    <definedName name="___DBA7" localSheetId="74">[1]worksheet!#REF!</definedName>
    <definedName name="___DBA7" localSheetId="77">[1]worksheet!#REF!</definedName>
    <definedName name="___DBA7" localSheetId="80">[1]worksheet!#REF!</definedName>
    <definedName name="___DBA7" localSheetId="66">[1]worksheet!#REF!</definedName>
    <definedName name="___DBA7" localSheetId="69">[1]worksheet!#REF!</definedName>
    <definedName name="___DBA7" localSheetId="126">[1]worksheet!#REF!</definedName>
    <definedName name="___DBA7" localSheetId="129">[1]worksheet!#REF!</definedName>
    <definedName name="___DBA7" localSheetId="132">[1]worksheet!#REF!</definedName>
    <definedName name="___DBA7" localSheetId="135">[1]worksheet!#REF!</definedName>
    <definedName name="___DBA7" localSheetId="120">[1]worksheet!#REF!</definedName>
    <definedName name="___DBA7" localSheetId="111">[1]worksheet!#REF!</definedName>
    <definedName name="___DBA7" localSheetId="114">[1]worksheet!#REF!</definedName>
    <definedName name="___DBA7" localSheetId="117">[1]worksheet!#REF!</definedName>
    <definedName name="___DBA7" localSheetId="103">[1]worksheet!#REF!</definedName>
    <definedName name="___DBA7" localSheetId="106">[1]worksheet!#REF!</definedName>
    <definedName name="___DBA7" localSheetId="53">[1]worksheet!#REF!</definedName>
    <definedName name="___DBA7" localSheetId="55">[1]worksheet!#REF!</definedName>
    <definedName name="___DBA7" localSheetId="58">[1]worksheet!#REF!</definedName>
    <definedName name="___DBA7" localSheetId="62">[1]worksheet!#REF!</definedName>
    <definedName name="___DBA7" localSheetId="64">[1]worksheet!#REF!</definedName>
    <definedName name="___DBA7" localSheetId="85">[1]worksheet!#REF!</definedName>
    <definedName name="___DBA7" localSheetId="88">[1]worksheet!#REF!</definedName>
    <definedName name="___DBA7" localSheetId="91">[1]worksheet!#REF!</definedName>
    <definedName name="___DBA7" localSheetId="94">[1]worksheet!#REF!</definedName>
    <definedName name="___DBA7" localSheetId="97">[1]worksheet!#REF!</definedName>
    <definedName name="___DBA7" localSheetId="100">[1]worksheet!#REF!</definedName>
    <definedName name="___DBA7" localSheetId="166">[1]worksheet!#REF!</definedName>
    <definedName name="___DBA7" localSheetId="169">[1]worksheet!#REF!</definedName>
    <definedName name="___DBA7" localSheetId="157">[1]worksheet!#REF!</definedName>
    <definedName name="___DBA7" localSheetId="172">[1]worksheet!#REF!</definedName>
    <definedName name="___DBA7" localSheetId="160">[1]worksheet!#REF!</definedName>
    <definedName name="___DBA7" localSheetId="163">[1]worksheet!#REF!</definedName>
    <definedName name="___DBA7" localSheetId="143">[1]worksheet!#REF!</definedName>
    <definedName name="___DBA7" localSheetId="146">[1]worksheet!#REF!</definedName>
    <definedName name="___DBA7" localSheetId="148">[1]worksheet!#REF!</definedName>
    <definedName name="___DBA7" localSheetId="150">[1]worksheet!#REF!</definedName>
    <definedName name="___DBA7" localSheetId="151">[1]worksheet!#REF!</definedName>
    <definedName name="___DBA7" localSheetId="136">[1]worksheet!#REF!</definedName>
    <definedName name="___DBA7" localSheetId="139">[1]worksheet!#REF!</definedName>
    <definedName name="___DBA7" localSheetId="142">[1]worksheet!#REF!</definedName>
    <definedName name="___DBA7" localSheetId="70">[1]worksheet!#REF!</definedName>
    <definedName name="___DBA7" localSheetId="72">[1]worksheet!#REF!</definedName>
    <definedName name="___DBA7" localSheetId="75">[1]worksheet!#REF!</definedName>
    <definedName name="___DBA7" localSheetId="78">[1]worksheet!#REF!</definedName>
    <definedName name="___DBA7" localSheetId="67">[1]worksheet!#REF!</definedName>
    <definedName name="___DBA7" localSheetId="124">[1]worksheet!#REF!</definedName>
    <definedName name="___DBA7" localSheetId="127">[1]worksheet!#REF!</definedName>
    <definedName name="___DBA7" localSheetId="130">[1]worksheet!#REF!</definedName>
    <definedName name="___DBA7" localSheetId="133">[1]worksheet!#REF!</definedName>
    <definedName name="___DBA7" localSheetId="118">[1]worksheet!#REF!</definedName>
    <definedName name="___DBA7" localSheetId="121">[1]worksheet!#REF!</definedName>
    <definedName name="___DBA7" localSheetId="123">[1]worksheet!#REF!</definedName>
    <definedName name="___DBA7" localSheetId="107">[1]worksheet!#REF!</definedName>
    <definedName name="___DBA7" localSheetId="109">[1]worksheet!#REF!</definedName>
    <definedName name="___DBA7" localSheetId="112">[1]worksheet!#REF!</definedName>
    <definedName name="___DBA7" localSheetId="115">[1]worksheet!#REF!</definedName>
    <definedName name="___DBA7" localSheetId="101">[1]worksheet!#REF!</definedName>
    <definedName name="___DBA7" localSheetId="104">[1]worksheet!#REF!</definedName>
    <definedName name="___DBA7" localSheetId="52">[1]worksheet!#REF!</definedName>
    <definedName name="___DBA7" localSheetId="54">[1]worksheet!#REF!</definedName>
    <definedName name="___DBA7" localSheetId="57">[1]worksheet!#REF!</definedName>
    <definedName name="___DBA7" localSheetId="60">[1]worksheet!#REF!</definedName>
    <definedName name="___DBA7" localSheetId="63">[1]worksheet!#REF!</definedName>
    <definedName name="___DBA7" localSheetId="83">[1]worksheet!#REF!</definedName>
    <definedName name="___DBA7" localSheetId="81">[1]worksheet!#REF!</definedName>
    <definedName name="___DBA7" localSheetId="86">[1]worksheet!#REF!</definedName>
    <definedName name="___DBA7" localSheetId="89">[1]worksheet!#REF!</definedName>
    <definedName name="___DBA7" localSheetId="92">[1]worksheet!#REF!</definedName>
    <definedName name="___DBA7" localSheetId="95">[1]worksheet!#REF!</definedName>
    <definedName name="___DBA7" localSheetId="98">[1]worksheet!#REF!</definedName>
    <definedName name="___DBA7" localSheetId="164">[1]worksheet!#REF!</definedName>
    <definedName name="___DBA7" localSheetId="167">[1]worksheet!#REF!</definedName>
    <definedName name="___DBA7" localSheetId="155">[1]worksheet!#REF!</definedName>
    <definedName name="___DBA7" localSheetId="170">[1]worksheet!#REF!</definedName>
    <definedName name="___DBA7" localSheetId="158">[1]worksheet!#REF!</definedName>
    <definedName name="___DBA7" localSheetId="161">[1]worksheet!#REF!</definedName>
    <definedName name="___DBA7" localSheetId="147">[1]worksheet!#REF!</definedName>
    <definedName name="___DBA7" localSheetId="144">[1]worksheet!#REF!</definedName>
    <definedName name="___DBA7" localSheetId="152">[1]worksheet!#REF!</definedName>
    <definedName name="___DBA7" localSheetId="154">[1]worksheet!#REF!</definedName>
    <definedName name="___DBA7" localSheetId="137">[1]worksheet!#REF!</definedName>
    <definedName name="___DBA7" localSheetId="140">[1]worksheet!#REF!</definedName>
    <definedName name="___DBA7" localSheetId="73">[1]worksheet!#REF!</definedName>
    <definedName name="___DBA7" localSheetId="76">[1]worksheet!#REF!</definedName>
    <definedName name="___DBA7" localSheetId="79">[1]worksheet!#REF!</definedName>
    <definedName name="___DBA7" localSheetId="65">[1]worksheet!#REF!</definedName>
    <definedName name="___DBA7" localSheetId="68">[1]worksheet!#REF!</definedName>
    <definedName name="___DBA7" localSheetId="125">[1]worksheet!#REF!</definedName>
    <definedName name="___DBA7" localSheetId="128">[1]worksheet!#REF!</definedName>
    <definedName name="___DBA7" localSheetId="131">[1]worksheet!#REF!</definedName>
    <definedName name="___DBA7" localSheetId="134">[1]worksheet!#REF!</definedName>
    <definedName name="___DBA7" localSheetId="119">[1]worksheet!#REF!</definedName>
    <definedName name="___DBA7" localSheetId="122">[1]worksheet!#REF!</definedName>
    <definedName name="___DBA7" localSheetId="108">[1]worksheet!#REF!</definedName>
    <definedName name="___DBA7" localSheetId="110">[1]worksheet!#REF!</definedName>
    <definedName name="___DBA7" localSheetId="113">[1]worksheet!#REF!</definedName>
    <definedName name="___DBA7" localSheetId="116">[1]worksheet!#REF!</definedName>
    <definedName name="___DBA7" localSheetId="102">[1]worksheet!#REF!</definedName>
    <definedName name="___DBA7" localSheetId="105">[1]worksheet!#REF!</definedName>
    <definedName name="___DBA7" localSheetId="56">[1]worksheet!#REF!</definedName>
    <definedName name="___DBA7" localSheetId="59">[1]worksheet!#REF!</definedName>
    <definedName name="___DBA7" localSheetId="61">[1]worksheet!#REF!</definedName>
    <definedName name="___DBA7" localSheetId="84">[1]worksheet!#REF!</definedName>
    <definedName name="___DBA7" localSheetId="82">[1]worksheet!#REF!</definedName>
    <definedName name="___DBA7" localSheetId="87">[1]worksheet!#REF!</definedName>
    <definedName name="___DBA7" localSheetId="90">[1]worksheet!#REF!</definedName>
    <definedName name="___DBA7" localSheetId="93">[1]worksheet!#REF!</definedName>
    <definedName name="___DBA7" localSheetId="96">[1]worksheet!#REF!</definedName>
    <definedName name="___DBA7" localSheetId="99">[1]worksheet!#REF!</definedName>
    <definedName name="___DBA7" localSheetId="165">[1]worksheet!#REF!</definedName>
    <definedName name="___DBA7" localSheetId="168">[1]worksheet!#REF!</definedName>
    <definedName name="___DBA7" localSheetId="156">[1]worksheet!#REF!</definedName>
    <definedName name="___DBA7" localSheetId="171">[1]worksheet!#REF!</definedName>
    <definedName name="___DBA7" localSheetId="159">[1]worksheet!#REF!</definedName>
    <definedName name="___DBA7" localSheetId="162">[1]worksheet!#REF!</definedName>
    <definedName name="___DBA7">[1]worksheet!#REF!</definedName>
    <definedName name="__123Graph_A" localSheetId="145" hidden="1">[2]A!#REF!</definedName>
    <definedName name="__123Graph_A" localSheetId="149" hidden="1">[2]A!#REF!</definedName>
    <definedName name="__123Graph_A" localSheetId="153" hidden="1">[2]A!#REF!</definedName>
    <definedName name="__123Graph_A" localSheetId="138" hidden="1">[2]A!#REF!</definedName>
    <definedName name="__123Graph_A" localSheetId="141" hidden="1">[2]A!#REF!</definedName>
    <definedName name="__123Graph_A" localSheetId="71" hidden="1">[2]A!#REF!</definedName>
    <definedName name="__123Graph_A" localSheetId="74" hidden="1">[2]A!#REF!</definedName>
    <definedName name="__123Graph_A" localSheetId="77" hidden="1">[2]A!#REF!</definedName>
    <definedName name="__123Graph_A" localSheetId="80" hidden="1">[2]A!#REF!</definedName>
    <definedName name="__123Graph_A" localSheetId="66" hidden="1">[2]A!#REF!</definedName>
    <definedName name="__123Graph_A" localSheetId="69" hidden="1">[2]A!#REF!</definedName>
    <definedName name="__123Graph_A" localSheetId="126" hidden="1">[2]A!#REF!</definedName>
    <definedName name="__123Graph_A" localSheetId="129" hidden="1">[2]A!#REF!</definedName>
    <definedName name="__123Graph_A" localSheetId="132" hidden="1">[2]A!#REF!</definedName>
    <definedName name="__123Graph_A" localSheetId="135" hidden="1">[2]A!#REF!</definedName>
    <definedName name="__123Graph_A" localSheetId="120" hidden="1">[2]A!#REF!</definedName>
    <definedName name="__123Graph_A" localSheetId="111" hidden="1">[2]A!#REF!</definedName>
    <definedName name="__123Graph_A" localSheetId="114" hidden="1">[2]A!#REF!</definedName>
    <definedName name="__123Graph_A" localSheetId="117" hidden="1">[2]A!#REF!</definedName>
    <definedName name="__123Graph_A" localSheetId="103" hidden="1">[2]A!#REF!</definedName>
    <definedName name="__123Graph_A" localSheetId="106" hidden="1">[2]A!#REF!</definedName>
    <definedName name="__123Graph_A" localSheetId="53" hidden="1">[2]A!#REF!</definedName>
    <definedName name="__123Graph_A" localSheetId="55" hidden="1">[2]A!#REF!</definedName>
    <definedName name="__123Graph_A" localSheetId="58" hidden="1">[2]A!#REF!</definedName>
    <definedName name="__123Graph_A" localSheetId="62" hidden="1">[2]A!#REF!</definedName>
    <definedName name="__123Graph_A" localSheetId="64" hidden="1">[2]A!#REF!</definedName>
    <definedName name="__123Graph_A" localSheetId="85" hidden="1">[2]A!#REF!</definedName>
    <definedName name="__123Graph_A" localSheetId="88" hidden="1">[2]A!#REF!</definedName>
    <definedName name="__123Graph_A" localSheetId="91" hidden="1">[2]A!#REF!</definedName>
    <definedName name="__123Graph_A" localSheetId="94" hidden="1">[2]A!#REF!</definedName>
    <definedName name="__123Graph_A" localSheetId="97" hidden="1">[2]A!#REF!</definedName>
    <definedName name="__123Graph_A" localSheetId="100" hidden="1">[2]A!#REF!</definedName>
    <definedName name="__123Graph_A" localSheetId="166" hidden="1">[2]A!#REF!</definedName>
    <definedName name="__123Graph_A" localSheetId="169" hidden="1">[2]A!#REF!</definedName>
    <definedName name="__123Graph_A" localSheetId="157" hidden="1">[2]A!#REF!</definedName>
    <definedName name="__123Graph_A" localSheetId="172" hidden="1">[2]A!#REF!</definedName>
    <definedName name="__123Graph_A" localSheetId="160" hidden="1">[2]A!#REF!</definedName>
    <definedName name="__123Graph_A" localSheetId="163" hidden="1">[2]A!#REF!</definedName>
    <definedName name="__123Graph_A" localSheetId="143" hidden="1">[2]A!#REF!</definedName>
    <definedName name="__123Graph_A" localSheetId="146" hidden="1">[2]A!#REF!</definedName>
    <definedName name="__123Graph_A" localSheetId="148" hidden="1">[2]A!#REF!</definedName>
    <definedName name="__123Graph_A" localSheetId="150" hidden="1">[2]A!#REF!</definedName>
    <definedName name="__123Graph_A" localSheetId="151" hidden="1">[2]A!#REF!</definedName>
    <definedName name="__123Graph_A" localSheetId="136" hidden="1">[2]A!#REF!</definedName>
    <definedName name="__123Graph_A" localSheetId="139" hidden="1">[2]A!#REF!</definedName>
    <definedName name="__123Graph_A" localSheetId="142" hidden="1">[2]A!#REF!</definedName>
    <definedName name="__123Graph_A" localSheetId="70" hidden="1">[2]A!#REF!</definedName>
    <definedName name="__123Graph_A" localSheetId="72" hidden="1">[2]A!#REF!</definedName>
    <definedName name="__123Graph_A" localSheetId="75" hidden="1">[2]A!#REF!</definedName>
    <definedName name="__123Graph_A" localSheetId="78" hidden="1">[2]A!#REF!</definedName>
    <definedName name="__123Graph_A" localSheetId="67" hidden="1">[2]A!#REF!</definedName>
    <definedName name="__123Graph_A" localSheetId="124" hidden="1">[2]A!#REF!</definedName>
    <definedName name="__123Graph_A" localSheetId="127" hidden="1">[2]A!#REF!</definedName>
    <definedName name="__123Graph_A" localSheetId="130" hidden="1">[2]A!#REF!</definedName>
    <definedName name="__123Graph_A" localSheetId="133" hidden="1">[2]A!#REF!</definedName>
    <definedName name="__123Graph_A" localSheetId="118" hidden="1">[2]A!#REF!</definedName>
    <definedName name="__123Graph_A" localSheetId="121" hidden="1">[2]A!#REF!</definedName>
    <definedName name="__123Graph_A" localSheetId="123" hidden="1">[2]A!#REF!</definedName>
    <definedName name="__123Graph_A" localSheetId="107" hidden="1">[2]A!#REF!</definedName>
    <definedName name="__123Graph_A" localSheetId="109" hidden="1">[2]A!#REF!</definedName>
    <definedName name="__123Graph_A" localSheetId="112" hidden="1">[2]A!#REF!</definedName>
    <definedName name="__123Graph_A" localSheetId="115" hidden="1">[2]A!#REF!</definedName>
    <definedName name="__123Graph_A" localSheetId="101" hidden="1">[2]A!#REF!</definedName>
    <definedName name="__123Graph_A" localSheetId="104" hidden="1">[2]A!#REF!</definedName>
    <definedName name="__123Graph_A" localSheetId="52" hidden="1">[2]A!#REF!</definedName>
    <definedName name="__123Graph_A" localSheetId="54" hidden="1">[2]A!#REF!</definedName>
    <definedName name="__123Graph_A" localSheetId="57" hidden="1">[2]A!#REF!</definedName>
    <definedName name="__123Graph_A" localSheetId="60" hidden="1">[2]A!#REF!</definedName>
    <definedName name="__123Graph_A" localSheetId="63" hidden="1">[2]A!#REF!</definedName>
    <definedName name="__123Graph_A" localSheetId="83" hidden="1">[2]A!#REF!</definedName>
    <definedName name="__123Graph_A" localSheetId="81" hidden="1">[2]A!#REF!</definedName>
    <definedName name="__123Graph_A" localSheetId="86" hidden="1">[2]A!#REF!</definedName>
    <definedName name="__123Graph_A" localSheetId="89" hidden="1">[2]A!#REF!</definedName>
    <definedName name="__123Graph_A" localSheetId="92" hidden="1">[2]A!#REF!</definedName>
    <definedName name="__123Graph_A" localSheetId="95" hidden="1">[2]A!#REF!</definedName>
    <definedName name="__123Graph_A" localSheetId="98" hidden="1">[2]A!#REF!</definedName>
    <definedName name="__123Graph_A" localSheetId="164" hidden="1">[2]A!#REF!</definedName>
    <definedName name="__123Graph_A" localSheetId="167" hidden="1">[2]A!#REF!</definedName>
    <definedName name="__123Graph_A" localSheetId="155" hidden="1">[2]A!#REF!</definedName>
    <definedName name="__123Graph_A" localSheetId="170" hidden="1">[2]A!#REF!</definedName>
    <definedName name="__123Graph_A" localSheetId="158" hidden="1">[2]A!#REF!</definedName>
    <definedName name="__123Graph_A" localSheetId="161" hidden="1">[2]A!#REF!</definedName>
    <definedName name="__123Graph_A" localSheetId="147" hidden="1">[2]A!#REF!</definedName>
    <definedName name="__123Graph_A" localSheetId="144" hidden="1">[2]A!#REF!</definedName>
    <definedName name="__123Graph_A" localSheetId="152" hidden="1">[2]A!#REF!</definedName>
    <definedName name="__123Graph_A" localSheetId="154" hidden="1">[2]A!#REF!</definedName>
    <definedName name="__123Graph_A" localSheetId="137" hidden="1">[2]A!#REF!</definedName>
    <definedName name="__123Graph_A" localSheetId="140" hidden="1">[2]A!#REF!</definedName>
    <definedName name="__123Graph_A" localSheetId="73" hidden="1">[2]A!#REF!</definedName>
    <definedName name="__123Graph_A" localSheetId="76" hidden="1">[2]A!#REF!</definedName>
    <definedName name="__123Graph_A" localSheetId="79" hidden="1">[2]A!#REF!</definedName>
    <definedName name="__123Graph_A" localSheetId="65" hidden="1">[2]A!#REF!</definedName>
    <definedName name="__123Graph_A" localSheetId="68" hidden="1">[2]A!#REF!</definedName>
    <definedName name="__123Graph_A" localSheetId="125" hidden="1">[2]A!#REF!</definedName>
    <definedName name="__123Graph_A" localSheetId="128" hidden="1">[2]A!#REF!</definedName>
    <definedName name="__123Graph_A" localSheetId="131" hidden="1">[2]A!#REF!</definedName>
    <definedName name="__123Graph_A" localSheetId="134" hidden="1">[2]A!#REF!</definedName>
    <definedName name="__123Graph_A" localSheetId="119" hidden="1">[2]A!#REF!</definedName>
    <definedName name="__123Graph_A" localSheetId="122" hidden="1">[2]A!#REF!</definedName>
    <definedName name="__123Graph_A" localSheetId="108" hidden="1">[2]A!#REF!</definedName>
    <definedName name="__123Graph_A" localSheetId="110" hidden="1">[2]A!#REF!</definedName>
    <definedName name="__123Graph_A" localSheetId="113" hidden="1">[2]A!#REF!</definedName>
    <definedName name="__123Graph_A" localSheetId="116" hidden="1">[2]A!#REF!</definedName>
    <definedName name="__123Graph_A" localSheetId="102" hidden="1">[2]A!#REF!</definedName>
    <definedName name="__123Graph_A" localSheetId="105" hidden="1">[2]A!#REF!</definedName>
    <definedName name="__123Graph_A" localSheetId="56" hidden="1">[2]A!#REF!</definedName>
    <definedName name="__123Graph_A" localSheetId="59" hidden="1">[2]A!#REF!</definedName>
    <definedName name="__123Graph_A" localSheetId="61" hidden="1">[2]A!#REF!</definedName>
    <definedName name="__123Graph_A" localSheetId="84" hidden="1">[2]A!#REF!</definedName>
    <definedName name="__123Graph_A" localSheetId="82" hidden="1">[2]A!#REF!</definedName>
    <definedName name="__123Graph_A" localSheetId="87" hidden="1">[2]A!#REF!</definedName>
    <definedName name="__123Graph_A" localSheetId="90" hidden="1">[2]A!#REF!</definedName>
    <definedName name="__123Graph_A" localSheetId="93" hidden="1">[2]A!#REF!</definedName>
    <definedName name="__123Graph_A" localSheetId="96" hidden="1">[2]A!#REF!</definedName>
    <definedName name="__123Graph_A" localSheetId="99" hidden="1">[2]A!#REF!</definedName>
    <definedName name="__123Graph_A" localSheetId="165" hidden="1">[2]A!#REF!</definedName>
    <definedName name="__123Graph_A" localSheetId="168" hidden="1">[2]A!#REF!</definedName>
    <definedName name="__123Graph_A" localSheetId="156" hidden="1">[2]A!#REF!</definedName>
    <definedName name="__123Graph_A" localSheetId="171" hidden="1">[2]A!#REF!</definedName>
    <definedName name="__123Graph_A" localSheetId="159" hidden="1">[2]A!#REF!</definedName>
    <definedName name="__123Graph_A" localSheetId="162" hidden="1">[2]A!#REF!</definedName>
    <definedName name="__123Graph_A" hidden="1">[2]A!#REF!</definedName>
    <definedName name="__123Graph_APL" localSheetId="145" hidden="1">[2]A!#REF!</definedName>
    <definedName name="__123Graph_APL" localSheetId="149" hidden="1">[2]A!#REF!</definedName>
    <definedName name="__123Graph_APL" localSheetId="153" hidden="1">[2]A!#REF!</definedName>
    <definedName name="__123Graph_APL" localSheetId="138" hidden="1">[2]A!#REF!</definedName>
    <definedName name="__123Graph_APL" localSheetId="141" hidden="1">[2]A!#REF!</definedName>
    <definedName name="__123Graph_APL" localSheetId="71" hidden="1">[2]A!#REF!</definedName>
    <definedName name="__123Graph_APL" localSheetId="74" hidden="1">[2]A!#REF!</definedName>
    <definedName name="__123Graph_APL" localSheetId="77" hidden="1">[2]A!#REF!</definedName>
    <definedName name="__123Graph_APL" localSheetId="80" hidden="1">[2]A!#REF!</definedName>
    <definedName name="__123Graph_APL" localSheetId="66" hidden="1">[2]A!#REF!</definedName>
    <definedName name="__123Graph_APL" localSheetId="69" hidden="1">[2]A!#REF!</definedName>
    <definedName name="__123Graph_APL" localSheetId="126" hidden="1">[2]A!#REF!</definedName>
    <definedName name="__123Graph_APL" localSheetId="129" hidden="1">[2]A!#REF!</definedName>
    <definedName name="__123Graph_APL" localSheetId="132" hidden="1">[2]A!#REF!</definedName>
    <definedName name="__123Graph_APL" localSheetId="135" hidden="1">[2]A!#REF!</definedName>
    <definedName name="__123Graph_APL" localSheetId="120" hidden="1">[2]A!#REF!</definedName>
    <definedName name="__123Graph_APL" localSheetId="111" hidden="1">[2]A!#REF!</definedName>
    <definedName name="__123Graph_APL" localSheetId="114" hidden="1">[2]A!#REF!</definedName>
    <definedName name="__123Graph_APL" localSheetId="117" hidden="1">[2]A!#REF!</definedName>
    <definedName name="__123Graph_APL" localSheetId="103" hidden="1">[2]A!#REF!</definedName>
    <definedName name="__123Graph_APL" localSheetId="106" hidden="1">[2]A!#REF!</definedName>
    <definedName name="__123Graph_APL" localSheetId="53" hidden="1">[2]A!#REF!</definedName>
    <definedName name="__123Graph_APL" localSheetId="55" hidden="1">[2]A!#REF!</definedName>
    <definedName name="__123Graph_APL" localSheetId="58" hidden="1">[2]A!#REF!</definedName>
    <definedName name="__123Graph_APL" localSheetId="62" hidden="1">[2]A!#REF!</definedName>
    <definedName name="__123Graph_APL" localSheetId="64" hidden="1">[2]A!#REF!</definedName>
    <definedName name="__123Graph_APL" localSheetId="85" hidden="1">[2]A!#REF!</definedName>
    <definedName name="__123Graph_APL" localSheetId="88" hidden="1">[2]A!#REF!</definedName>
    <definedName name="__123Graph_APL" localSheetId="91" hidden="1">[2]A!#REF!</definedName>
    <definedName name="__123Graph_APL" localSheetId="94" hidden="1">[2]A!#REF!</definedName>
    <definedName name="__123Graph_APL" localSheetId="97" hidden="1">[2]A!#REF!</definedName>
    <definedName name="__123Graph_APL" localSheetId="100" hidden="1">[2]A!#REF!</definedName>
    <definedName name="__123Graph_APL" localSheetId="166" hidden="1">[2]A!#REF!</definedName>
    <definedName name="__123Graph_APL" localSheetId="169" hidden="1">[2]A!#REF!</definedName>
    <definedName name="__123Graph_APL" localSheetId="157" hidden="1">[2]A!#REF!</definedName>
    <definedName name="__123Graph_APL" localSheetId="172" hidden="1">[2]A!#REF!</definedName>
    <definedName name="__123Graph_APL" localSheetId="160" hidden="1">[2]A!#REF!</definedName>
    <definedName name="__123Graph_APL" localSheetId="163" hidden="1">[2]A!#REF!</definedName>
    <definedName name="__123Graph_APL" localSheetId="143" hidden="1">[2]A!#REF!</definedName>
    <definedName name="__123Graph_APL" localSheetId="146" hidden="1">[2]A!#REF!</definedName>
    <definedName name="__123Graph_APL" localSheetId="148" hidden="1">[2]A!#REF!</definedName>
    <definedName name="__123Graph_APL" localSheetId="150" hidden="1">[2]A!#REF!</definedName>
    <definedName name="__123Graph_APL" localSheetId="151" hidden="1">[2]A!#REF!</definedName>
    <definedName name="__123Graph_APL" localSheetId="136" hidden="1">[2]A!#REF!</definedName>
    <definedName name="__123Graph_APL" localSheetId="139" hidden="1">[2]A!#REF!</definedName>
    <definedName name="__123Graph_APL" localSheetId="142" hidden="1">[2]A!#REF!</definedName>
    <definedName name="__123Graph_APL" localSheetId="70" hidden="1">[2]A!#REF!</definedName>
    <definedName name="__123Graph_APL" localSheetId="72" hidden="1">[2]A!#REF!</definedName>
    <definedName name="__123Graph_APL" localSheetId="75" hidden="1">[2]A!#REF!</definedName>
    <definedName name="__123Graph_APL" localSheetId="78" hidden="1">[2]A!#REF!</definedName>
    <definedName name="__123Graph_APL" localSheetId="67" hidden="1">[2]A!#REF!</definedName>
    <definedName name="__123Graph_APL" localSheetId="124" hidden="1">[2]A!#REF!</definedName>
    <definedName name="__123Graph_APL" localSheetId="127" hidden="1">[2]A!#REF!</definedName>
    <definedName name="__123Graph_APL" localSheetId="130" hidden="1">[2]A!#REF!</definedName>
    <definedName name="__123Graph_APL" localSheetId="133" hidden="1">[2]A!#REF!</definedName>
    <definedName name="__123Graph_APL" localSheetId="118" hidden="1">[2]A!#REF!</definedName>
    <definedName name="__123Graph_APL" localSheetId="121" hidden="1">[2]A!#REF!</definedName>
    <definedName name="__123Graph_APL" localSheetId="123" hidden="1">[2]A!#REF!</definedName>
    <definedName name="__123Graph_APL" localSheetId="107" hidden="1">[2]A!#REF!</definedName>
    <definedName name="__123Graph_APL" localSheetId="109" hidden="1">[2]A!#REF!</definedName>
    <definedName name="__123Graph_APL" localSheetId="112" hidden="1">[2]A!#REF!</definedName>
    <definedName name="__123Graph_APL" localSheetId="115" hidden="1">[2]A!#REF!</definedName>
    <definedName name="__123Graph_APL" localSheetId="101" hidden="1">[2]A!#REF!</definedName>
    <definedName name="__123Graph_APL" localSheetId="104" hidden="1">[2]A!#REF!</definedName>
    <definedName name="__123Graph_APL" localSheetId="52" hidden="1">[2]A!#REF!</definedName>
    <definedName name="__123Graph_APL" localSheetId="54" hidden="1">[2]A!#REF!</definedName>
    <definedName name="__123Graph_APL" localSheetId="57" hidden="1">[2]A!#REF!</definedName>
    <definedName name="__123Graph_APL" localSheetId="60" hidden="1">[2]A!#REF!</definedName>
    <definedName name="__123Graph_APL" localSheetId="63" hidden="1">[2]A!#REF!</definedName>
    <definedName name="__123Graph_APL" localSheetId="83" hidden="1">[2]A!#REF!</definedName>
    <definedName name="__123Graph_APL" localSheetId="81" hidden="1">[2]A!#REF!</definedName>
    <definedName name="__123Graph_APL" localSheetId="86" hidden="1">[2]A!#REF!</definedName>
    <definedName name="__123Graph_APL" localSheetId="89" hidden="1">[2]A!#REF!</definedName>
    <definedName name="__123Graph_APL" localSheetId="92" hidden="1">[2]A!#REF!</definedName>
    <definedName name="__123Graph_APL" localSheetId="95" hidden="1">[2]A!#REF!</definedName>
    <definedName name="__123Graph_APL" localSheetId="98" hidden="1">[2]A!#REF!</definedName>
    <definedName name="__123Graph_APL" localSheetId="164" hidden="1">[2]A!#REF!</definedName>
    <definedName name="__123Graph_APL" localSheetId="167" hidden="1">[2]A!#REF!</definedName>
    <definedName name="__123Graph_APL" localSheetId="155" hidden="1">[2]A!#REF!</definedName>
    <definedName name="__123Graph_APL" localSheetId="170" hidden="1">[2]A!#REF!</definedName>
    <definedName name="__123Graph_APL" localSheetId="158" hidden="1">[2]A!#REF!</definedName>
    <definedName name="__123Graph_APL" localSheetId="161" hidden="1">[2]A!#REF!</definedName>
    <definedName name="__123Graph_APL" localSheetId="147" hidden="1">[2]A!#REF!</definedName>
    <definedName name="__123Graph_APL" localSheetId="144" hidden="1">[2]A!#REF!</definedName>
    <definedName name="__123Graph_APL" localSheetId="152" hidden="1">[2]A!#REF!</definedName>
    <definedName name="__123Graph_APL" localSheetId="154" hidden="1">[2]A!#REF!</definedName>
    <definedName name="__123Graph_APL" localSheetId="137" hidden="1">[2]A!#REF!</definedName>
    <definedName name="__123Graph_APL" localSheetId="140" hidden="1">[2]A!#REF!</definedName>
    <definedName name="__123Graph_APL" localSheetId="73" hidden="1">[2]A!#REF!</definedName>
    <definedName name="__123Graph_APL" localSheetId="76" hidden="1">[2]A!#REF!</definedName>
    <definedName name="__123Graph_APL" localSheetId="79" hidden="1">[2]A!#REF!</definedName>
    <definedName name="__123Graph_APL" localSheetId="65" hidden="1">[2]A!#REF!</definedName>
    <definedName name="__123Graph_APL" localSheetId="68" hidden="1">[2]A!#REF!</definedName>
    <definedName name="__123Graph_APL" localSheetId="125" hidden="1">[2]A!#REF!</definedName>
    <definedName name="__123Graph_APL" localSheetId="128" hidden="1">[2]A!#REF!</definedName>
    <definedName name="__123Graph_APL" localSheetId="131" hidden="1">[2]A!#REF!</definedName>
    <definedName name="__123Graph_APL" localSheetId="134" hidden="1">[2]A!#REF!</definedName>
    <definedName name="__123Graph_APL" localSheetId="119" hidden="1">[2]A!#REF!</definedName>
    <definedName name="__123Graph_APL" localSheetId="122" hidden="1">[2]A!#REF!</definedName>
    <definedName name="__123Graph_APL" localSheetId="108" hidden="1">[2]A!#REF!</definedName>
    <definedName name="__123Graph_APL" localSheetId="110" hidden="1">[2]A!#REF!</definedName>
    <definedName name="__123Graph_APL" localSheetId="113" hidden="1">[2]A!#REF!</definedName>
    <definedName name="__123Graph_APL" localSheetId="116" hidden="1">[2]A!#REF!</definedName>
    <definedName name="__123Graph_APL" localSheetId="102" hidden="1">[2]A!#REF!</definedName>
    <definedName name="__123Graph_APL" localSheetId="105" hidden="1">[2]A!#REF!</definedName>
    <definedName name="__123Graph_APL" localSheetId="56" hidden="1">[2]A!#REF!</definedName>
    <definedName name="__123Graph_APL" localSheetId="59" hidden="1">[2]A!#REF!</definedName>
    <definedName name="__123Graph_APL" localSheetId="61" hidden="1">[2]A!#REF!</definedName>
    <definedName name="__123Graph_APL" localSheetId="84" hidden="1">[2]A!#REF!</definedName>
    <definedName name="__123Graph_APL" localSheetId="82" hidden="1">[2]A!#REF!</definedName>
    <definedName name="__123Graph_APL" localSheetId="87" hidden="1">[2]A!#REF!</definedName>
    <definedName name="__123Graph_APL" localSheetId="90" hidden="1">[2]A!#REF!</definedName>
    <definedName name="__123Graph_APL" localSheetId="93" hidden="1">[2]A!#REF!</definedName>
    <definedName name="__123Graph_APL" localSheetId="96" hidden="1">[2]A!#REF!</definedName>
    <definedName name="__123Graph_APL" localSheetId="99" hidden="1">[2]A!#REF!</definedName>
    <definedName name="__123Graph_APL" localSheetId="165" hidden="1">[2]A!#REF!</definedName>
    <definedName name="__123Graph_APL" localSheetId="168" hidden="1">[2]A!#REF!</definedName>
    <definedName name="__123Graph_APL" localSheetId="156" hidden="1">[2]A!#REF!</definedName>
    <definedName name="__123Graph_APL" localSheetId="171" hidden="1">[2]A!#REF!</definedName>
    <definedName name="__123Graph_APL" localSheetId="159" hidden="1">[2]A!#REF!</definedName>
    <definedName name="__123Graph_APL" localSheetId="162" hidden="1">[2]A!#REF!</definedName>
    <definedName name="__123Graph_APL" hidden="1">[2]A!#REF!</definedName>
    <definedName name="__123Graph_B" localSheetId="145" hidden="1">[2]A!#REF!</definedName>
    <definedName name="__123Graph_B" localSheetId="149" hidden="1">[2]A!#REF!</definedName>
    <definedName name="__123Graph_B" localSheetId="153" hidden="1">[2]A!#REF!</definedName>
    <definedName name="__123Graph_B" localSheetId="138" hidden="1">[2]A!#REF!</definedName>
    <definedName name="__123Graph_B" localSheetId="141" hidden="1">[2]A!#REF!</definedName>
    <definedName name="__123Graph_B" localSheetId="71" hidden="1">[2]A!#REF!</definedName>
    <definedName name="__123Graph_B" localSheetId="74" hidden="1">[2]A!#REF!</definedName>
    <definedName name="__123Graph_B" localSheetId="77" hidden="1">[2]A!#REF!</definedName>
    <definedName name="__123Graph_B" localSheetId="80" hidden="1">[2]A!#REF!</definedName>
    <definedName name="__123Graph_B" localSheetId="66" hidden="1">[2]A!#REF!</definedName>
    <definedName name="__123Graph_B" localSheetId="69" hidden="1">[2]A!#REF!</definedName>
    <definedName name="__123Graph_B" localSheetId="126" hidden="1">[2]A!#REF!</definedName>
    <definedName name="__123Graph_B" localSheetId="129" hidden="1">[2]A!#REF!</definedName>
    <definedName name="__123Graph_B" localSheetId="132" hidden="1">[2]A!#REF!</definedName>
    <definedName name="__123Graph_B" localSheetId="135" hidden="1">[2]A!#REF!</definedName>
    <definedName name="__123Graph_B" localSheetId="120" hidden="1">[2]A!#REF!</definedName>
    <definedName name="__123Graph_B" localSheetId="111" hidden="1">[2]A!#REF!</definedName>
    <definedName name="__123Graph_B" localSheetId="114" hidden="1">[2]A!#REF!</definedName>
    <definedName name="__123Graph_B" localSheetId="117" hidden="1">[2]A!#REF!</definedName>
    <definedName name="__123Graph_B" localSheetId="103" hidden="1">[2]A!#REF!</definedName>
    <definedName name="__123Graph_B" localSheetId="106" hidden="1">[2]A!#REF!</definedName>
    <definedName name="__123Graph_B" localSheetId="53" hidden="1">[2]A!#REF!</definedName>
    <definedName name="__123Graph_B" localSheetId="55" hidden="1">[2]A!#REF!</definedName>
    <definedName name="__123Graph_B" localSheetId="58" hidden="1">[2]A!#REF!</definedName>
    <definedName name="__123Graph_B" localSheetId="62" hidden="1">[2]A!#REF!</definedName>
    <definedName name="__123Graph_B" localSheetId="64" hidden="1">[2]A!#REF!</definedName>
    <definedName name="__123Graph_B" localSheetId="85" hidden="1">[2]A!#REF!</definedName>
    <definedName name="__123Graph_B" localSheetId="88" hidden="1">[2]A!#REF!</definedName>
    <definedName name="__123Graph_B" localSheetId="91" hidden="1">[2]A!#REF!</definedName>
    <definedName name="__123Graph_B" localSheetId="94" hidden="1">[2]A!#REF!</definedName>
    <definedName name="__123Graph_B" localSheetId="97" hidden="1">[2]A!#REF!</definedName>
    <definedName name="__123Graph_B" localSheetId="100" hidden="1">[2]A!#REF!</definedName>
    <definedName name="__123Graph_B" localSheetId="166" hidden="1">[2]A!#REF!</definedName>
    <definedName name="__123Graph_B" localSheetId="169" hidden="1">[2]A!#REF!</definedName>
    <definedName name="__123Graph_B" localSheetId="157" hidden="1">[2]A!#REF!</definedName>
    <definedName name="__123Graph_B" localSheetId="172" hidden="1">[2]A!#REF!</definedName>
    <definedName name="__123Graph_B" localSheetId="160" hidden="1">[2]A!#REF!</definedName>
    <definedName name="__123Graph_B" localSheetId="163" hidden="1">[2]A!#REF!</definedName>
    <definedName name="__123Graph_B" localSheetId="143" hidden="1">[2]A!#REF!</definedName>
    <definedName name="__123Graph_B" localSheetId="146" hidden="1">[2]A!#REF!</definedName>
    <definedName name="__123Graph_B" localSheetId="148" hidden="1">[2]A!#REF!</definedName>
    <definedName name="__123Graph_B" localSheetId="150" hidden="1">[2]A!#REF!</definedName>
    <definedName name="__123Graph_B" localSheetId="151" hidden="1">[2]A!#REF!</definedName>
    <definedName name="__123Graph_B" localSheetId="136" hidden="1">[2]A!#REF!</definedName>
    <definedName name="__123Graph_B" localSheetId="139" hidden="1">[2]A!#REF!</definedName>
    <definedName name="__123Graph_B" localSheetId="142" hidden="1">[2]A!#REF!</definedName>
    <definedName name="__123Graph_B" localSheetId="70" hidden="1">[2]A!#REF!</definedName>
    <definedName name="__123Graph_B" localSheetId="72" hidden="1">[2]A!#REF!</definedName>
    <definedName name="__123Graph_B" localSheetId="75" hidden="1">[2]A!#REF!</definedName>
    <definedName name="__123Graph_B" localSheetId="78" hidden="1">[2]A!#REF!</definedName>
    <definedName name="__123Graph_B" localSheetId="67" hidden="1">[2]A!#REF!</definedName>
    <definedName name="__123Graph_B" localSheetId="124" hidden="1">[2]A!#REF!</definedName>
    <definedName name="__123Graph_B" localSheetId="127" hidden="1">[2]A!#REF!</definedName>
    <definedName name="__123Graph_B" localSheetId="130" hidden="1">[2]A!#REF!</definedName>
    <definedName name="__123Graph_B" localSheetId="133" hidden="1">[2]A!#REF!</definedName>
    <definedName name="__123Graph_B" localSheetId="118" hidden="1">[2]A!#REF!</definedName>
    <definedName name="__123Graph_B" localSheetId="121" hidden="1">[2]A!#REF!</definedName>
    <definedName name="__123Graph_B" localSheetId="123" hidden="1">[2]A!#REF!</definedName>
    <definedName name="__123Graph_B" localSheetId="107" hidden="1">[2]A!#REF!</definedName>
    <definedName name="__123Graph_B" localSheetId="109" hidden="1">[2]A!#REF!</definedName>
    <definedName name="__123Graph_B" localSheetId="112" hidden="1">[2]A!#REF!</definedName>
    <definedName name="__123Graph_B" localSheetId="115" hidden="1">[2]A!#REF!</definedName>
    <definedName name="__123Graph_B" localSheetId="101" hidden="1">[2]A!#REF!</definedName>
    <definedName name="__123Graph_B" localSheetId="104" hidden="1">[2]A!#REF!</definedName>
    <definedName name="__123Graph_B" localSheetId="52" hidden="1">[2]A!#REF!</definedName>
    <definedName name="__123Graph_B" localSheetId="54" hidden="1">[2]A!#REF!</definedName>
    <definedName name="__123Graph_B" localSheetId="57" hidden="1">[2]A!#REF!</definedName>
    <definedName name="__123Graph_B" localSheetId="60" hidden="1">[2]A!#REF!</definedName>
    <definedName name="__123Graph_B" localSheetId="63" hidden="1">[2]A!#REF!</definedName>
    <definedName name="__123Graph_B" localSheetId="83" hidden="1">[2]A!#REF!</definedName>
    <definedName name="__123Graph_B" localSheetId="81" hidden="1">[2]A!#REF!</definedName>
    <definedName name="__123Graph_B" localSheetId="86" hidden="1">[2]A!#REF!</definedName>
    <definedName name="__123Graph_B" localSheetId="89" hidden="1">[2]A!#REF!</definedName>
    <definedName name="__123Graph_B" localSheetId="92" hidden="1">[2]A!#REF!</definedName>
    <definedName name="__123Graph_B" localSheetId="95" hidden="1">[2]A!#REF!</definedName>
    <definedName name="__123Graph_B" localSheetId="98" hidden="1">[2]A!#REF!</definedName>
    <definedName name="__123Graph_B" localSheetId="164" hidden="1">[2]A!#REF!</definedName>
    <definedName name="__123Graph_B" localSheetId="167" hidden="1">[2]A!#REF!</definedName>
    <definedName name="__123Graph_B" localSheetId="155" hidden="1">[2]A!#REF!</definedName>
    <definedName name="__123Graph_B" localSheetId="170" hidden="1">[2]A!#REF!</definedName>
    <definedName name="__123Graph_B" localSheetId="158" hidden="1">[2]A!#REF!</definedName>
    <definedName name="__123Graph_B" localSheetId="161" hidden="1">[2]A!#REF!</definedName>
    <definedName name="__123Graph_B" localSheetId="147" hidden="1">[2]A!#REF!</definedName>
    <definedName name="__123Graph_B" localSheetId="144" hidden="1">[2]A!#REF!</definedName>
    <definedName name="__123Graph_B" localSheetId="152" hidden="1">[2]A!#REF!</definedName>
    <definedName name="__123Graph_B" localSheetId="154" hidden="1">[2]A!#REF!</definedName>
    <definedName name="__123Graph_B" localSheetId="137" hidden="1">[2]A!#REF!</definedName>
    <definedName name="__123Graph_B" localSheetId="140" hidden="1">[2]A!#REF!</definedName>
    <definedName name="__123Graph_B" localSheetId="73" hidden="1">[2]A!#REF!</definedName>
    <definedName name="__123Graph_B" localSheetId="76" hidden="1">[2]A!#REF!</definedName>
    <definedName name="__123Graph_B" localSheetId="79" hidden="1">[2]A!#REF!</definedName>
    <definedName name="__123Graph_B" localSheetId="65" hidden="1">[2]A!#REF!</definedName>
    <definedName name="__123Graph_B" localSheetId="68" hidden="1">[2]A!#REF!</definedName>
    <definedName name="__123Graph_B" localSheetId="125" hidden="1">[2]A!#REF!</definedName>
    <definedName name="__123Graph_B" localSheetId="128" hidden="1">[2]A!#REF!</definedName>
    <definedName name="__123Graph_B" localSheetId="131" hidden="1">[2]A!#REF!</definedName>
    <definedName name="__123Graph_B" localSheetId="134" hidden="1">[2]A!#REF!</definedName>
    <definedName name="__123Graph_B" localSheetId="119" hidden="1">[2]A!#REF!</definedName>
    <definedName name="__123Graph_B" localSheetId="122" hidden="1">[2]A!#REF!</definedName>
    <definedName name="__123Graph_B" localSheetId="108" hidden="1">[2]A!#REF!</definedName>
    <definedName name="__123Graph_B" localSheetId="110" hidden="1">[2]A!#REF!</definedName>
    <definedName name="__123Graph_B" localSheetId="113" hidden="1">[2]A!#REF!</definedName>
    <definedName name="__123Graph_B" localSheetId="116" hidden="1">[2]A!#REF!</definedName>
    <definedName name="__123Graph_B" localSheetId="102" hidden="1">[2]A!#REF!</definedName>
    <definedName name="__123Graph_B" localSheetId="105" hidden="1">[2]A!#REF!</definedName>
    <definedName name="__123Graph_B" localSheetId="56" hidden="1">[2]A!#REF!</definedName>
    <definedName name="__123Graph_B" localSheetId="59" hidden="1">[2]A!#REF!</definedName>
    <definedName name="__123Graph_B" localSheetId="61" hidden="1">[2]A!#REF!</definedName>
    <definedName name="__123Graph_B" localSheetId="84" hidden="1">[2]A!#REF!</definedName>
    <definedName name="__123Graph_B" localSheetId="82" hidden="1">[2]A!#REF!</definedName>
    <definedName name="__123Graph_B" localSheetId="87" hidden="1">[2]A!#REF!</definedName>
    <definedName name="__123Graph_B" localSheetId="90" hidden="1">[2]A!#REF!</definedName>
    <definedName name="__123Graph_B" localSheetId="93" hidden="1">[2]A!#REF!</definedName>
    <definedName name="__123Graph_B" localSheetId="96" hidden="1">[2]A!#REF!</definedName>
    <definedName name="__123Graph_B" localSheetId="99" hidden="1">[2]A!#REF!</definedName>
    <definedName name="__123Graph_B" localSheetId="165" hidden="1">[2]A!#REF!</definedName>
    <definedName name="__123Graph_B" localSheetId="168" hidden="1">[2]A!#REF!</definedName>
    <definedName name="__123Graph_B" localSheetId="156" hidden="1">[2]A!#REF!</definedName>
    <definedName name="__123Graph_B" localSheetId="171" hidden="1">[2]A!#REF!</definedName>
    <definedName name="__123Graph_B" localSheetId="159" hidden="1">[2]A!#REF!</definedName>
    <definedName name="__123Graph_B" localSheetId="162" hidden="1">[2]A!#REF!</definedName>
    <definedName name="__123Graph_B" hidden="1">[2]A!#REF!</definedName>
    <definedName name="__123Graph_BPL" localSheetId="145" hidden="1">[2]A!#REF!</definedName>
    <definedName name="__123Graph_BPL" localSheetId="149" hidden="1">[2]A!#REF!</definedName>
    <definedName name="__123Graph_BPL" localSheetId="153" hidden="1">[2]A!#REF!</definedName>
    <definedName name="__123Graph_BPL" localSheetId="138" hidden="1">[2]A!#REF!</definedName>
    <definedName name="__123Graph_BPL" localSheetId="141" hidden="1">[2]A!#REF!</definedName>
    <definedName name="__123Graph_BPL" localSheetId="71" hidden="1">[2]A!#REF!</definedName>
    <definedName name="__123Graph_BPL" localSheetId="74" hidden="1">[2]A!#REF!</definedName>
    <definedName name="__123Graph_BPL" localSheetId="77" hidden="1">[2]A!#REF!</definedName>
    <definedName name="__123Graph_BPL" localSheetId="80" hidden="1">[2]A!#REF!</definedName>
    <definedName name="__123Graph_BPL" localSheetId="66" hidden="1">[2]A!#REF!</definedName>
    <definedName name="__123Graph_BPL" localSheetId="69" hidden="1">[2]A!#REF!</definedName>
    <definedName name="__123Graph_BPL" localSheetId="126" hidden="1">[2]A!#REF!</definedName>
    <definedName name="__123Graph_BPL" localSheetId="129" hidden="1">[2]A!#REF!</definedName>
    <definedName name="__123Graph_BPL" localSheetId="132" hidden="1">[2]A!#REF!</definedName>
    <definedName name="__123Graph_BPL" localSheetId="135" hidden="1">[2]A!#REF!</definedName>
    <definedName name="__123Graph_BPL" localSheetId="120" hidden="1">[2]A!#REF!</definedName>
    <definedName name="__123Graph_BPL" localSheetId="111" hidden="1">[2]A!#REF!</definedName>
    <definedName name="__123Graph_BPL" localSheetId="114" hidden="1">[2]A!#REF!</definedName>
    <definedName name="__123Graph_BPL" localSheetId="117" hidden="1">[2]A!#REF!</definedName>
    <definedName name="__123Graph_BPL" localSheetId="103" hidden="1">[2]A!#REF!</definedName>
    <definedName name="__123Graph_BPL" localSheetId="106" hidden="1">[2]A!#REF!</definedName>
    <definedName name="__123Graph_BPL" localSheetId="53" hidden="1">[2]A!#REF!</definedName>
    <definedName name="__123Graph_BPL" localSheetId="55" hidden="1">[2]A!#REF!</definedName>
    <definedName name="__123Graph_BPL" localSheetId="58" hidden="1">[2]A!#REF!</definedName>
    <definedName name="__123Graph_BPL" localSheetId="62" hidden="1">[2]A!#REF!</definedName>
    <definedName name="__123Graph_BPL" localSheetId="64" hidden="1">[2]A!#REF!</definedName>
    <definedName name="__123Graph_BPL" localSheetId="85" hidden="1">[2]A!#REF!</definedName>
    <definedName name="__123Graph_BPL" localSheetId="88" hidden="1">[2]A!#REF!</definedName>
    <definedName name="__123Graph_BPL" localSheetId="91" hidden="1">[2]A!#REF!</definedName>
    <definedName name="__123Graph_BPL" localSheetId="94" hidden="1">[2]A!#REF!</definedName>
    <definedName name="__123Graph_BPL" localSheetId="97" hidden="1">[2]A!#REF!</definedName>
    <definedName name="__123Graph_BPL" localSheetId="100" hidden="1">[2]A!#REF!</definedName>
    <definedName name="__123Graph_BPL" localSheetId="166" hidden="1">[2]A!#REF!</definedName>
    <definedName name="__123Graph_BPL" localSheetId="169" hidden="1">[2]A!#REF!</definedName>
    <definedName name="__123Graph_BPL" localSheetId="157" hidden="1">[2]A!#REF!</definedName>
    <definedName name="__123Graph_BPL" localSheetId="172" hidden="1">[2]A!#REF!</definedName>
    <definedName name="__123Graph_BPL" localSheetId="160" hidden="1">[2]A!#REF!</definedName>
    <definedName name="__123Graph_BPL" localSheetId="163" hidden="1">[2]A!#REF!</definedName>
    <definedName name="__123Graph_BPL" localSheetId="143" hidden="1">[2]A!#REF!</definedName>
    <definedName name="__123Graph_BPL" localSheetId="146" hidden="1">[2]A!#REF!</definedName>
    <definedName name="__123Graph_BPL" localSheetId="148" hidden="1">[2]A!#REF!</definedName>
    <definedName name="__123Graph_BPL" localSheetId="150" hidden="1">[2]A!#REF!</definedName>
    <definedName name="__123Graph_BPL" localSheetId="151" hidden="1">[2]A!#REF!</definedName>
    <definedName name="__123Graph_BPL" localSheetId="136" hidden="1">[2]A!#REF!</definedName>
    <definedName name="__123Graph_BPL" localSheetId="139" hidden="1">[2]A!#REF!</definedName>
    <definedName name="__123Graph_BPL" localSheetId="142" hidden="1">[2]A!#REF!</definedName>
    <definedName name="__123Graph_BPL" localSheetId="70" hidden="1">[2]A!#REF!</definedName>
    <definedName name="__123Graph_BPL" localSheetId="72" hidden="1">[2]A!#REF!</definedName>
    <definedName name="__123Graph_BPL" localSheetId="75" hidden="1">[2]A!#REF!</definedName>
    <definedName name="__123Graph_BPL" localSheetId="78" hidden="1">[2]A!#REF!</definedName>
    <definedName name="__123Graph_BPL" localSheetId="67" hidden="1">[2]A!#REF!</definedName>
    <definedName name="__123Graph_BPL" localSheetId="124" hidden="1">[2]A!#REF!</definedName>
    <definedName name="__123Graph_BPL" localSheetId="127" hidden="1">[2]A!#REF!</definedName>
    <definedName name="__123Graph_BPL" localSheetId="130" hidden="1">[2]A!#REF!</definedName>
    <definedName name="__123Graph_BPL" localSheetId="133" hidden="1">[2]A!#REF!</definedName>
    <definedName name="__123Graph_BPL" localSheetId="118" hidden="1">[2]A!#REF!</definedName>
    <definedName name="__123Graph_BPL" localSheetId="121" hidden="1">[2]A!#REF!</definedName>
    <definedName name="__123Graph_BPL" localSheetId="123" hidden="1">[2]A!#REF!</definedName>
    <definedName name="__123Graph_BPL" localSheetId="107" hidden="1">[2]A!#REF!</definedName>
    <definedName name="__123Graph_BPL" localSheetId="109" hidden="1">[2]A!#REF!</definedName>
    <definedName name="__123Graph_BPL" localSheetId="112" hidden="1">[2]A!#REF!</definedName>
    <definedName name="__123Graph_BPL" localSheetId="115" hidden="1">[2]A!#REF!</definedName>
    <definedName name="__123Graph_BPL" localSheetId="101" hidden="1">[2]A!#REF!</definedName>
    <definedName name="__123Graph_BPL" localSheetId="104" hidden="1">[2]A!#REF!</definedName>
    <definedName name="__123Graph_BPL" localSheetId="52" hidden="1">[2]A!#REF!</definedName>
    <definedName name="__123Graph_BPL" localSheetId="54" hidden="1">[2]A!#REF!</definedName>
    <definedName name="__123Graph_BPL" localSheetId="57" hidden="1">[2]A!#REF!</definedName>
    <definedName name="__123Graph_BPL" localSheetId="60" hidden="1">[2]A!#REF!</definedName>
    <definedName name="__123Graph_BPL" localSheetId="63" hidden="1">[2]A!#REF!</definedName>
    <definedName name="__123Graph_BPL" localSheetId="83" hidden="1">[2]A!#REF!</definedName>
    <definedName name="__123Graph_BPL" localSheetId="81" hidden="1">[2]A!#REF!</definedName>
    <definedName name="__123Graph_BPL" localSheetId="86" hidden="1">[2]A!#REF!</definedName>
    <definedName name="__123Graph_BPL" localSheetId="89" hidden="1">[2]A!#REF!</definedName>
    <definedName name="__123Graph_BPL" localSheetId="92" hidden="1">[2]A!#REF!</definedName>
    <definedName name="__123Graph_BPL" localSheetId="95" hidden="1">[2]A!#REF!</definedName>
    <definedName name="__123Graph_BPL" localSheetId="98" hidden="1">[2]A!#REF!</definedName>
    <definedName name="__123Graph_BPL" localSheetId="164" hidden="1">[2]A!#REF!</definedName>
    <definedName name="__123Graph_BPL" localSheetId="167" hidden="1">[2]A!#REF!</definedName>
    <definedName name="__123Graph_BPL" localSheetId="155" hidden="1">[2]A!#REF!</definedName>
    <definedName name="__123Graph_BPL" localSheetId="170" hidden="1">[2]A!#REF!</definedName>
    <definedName name="__123Graph_BPL" localSheetId="158" hidden="1">[2]A!#REF!</definedName>
    <definedName name="__123Graph_BPL" localSheetId="161" hidden="1">[2]A!#REF!</definedName>
    <definedName name="__123Graph_BPL" localSheetId="147" hidden="1">[2]A!#REF!</definedName>
    <definedName name="__123Graph_BPL" localSheetId="144" hidden="1">[2]A!#REF!</definedName>
    <definedName name="__123Graph_BPL" localSheetId="152" hidden="1">[2]A!#REF!</definedName>
    <definedName name="__123Graph_BPL" localSheetId="154" hidden="1">[2]A!#REF!</definedName>
    <definedName name="__123Graph_BPL" localSheetId="137" hidden="1">[2]A!#REF!</definedName>
    <definedName name="__123Graph_BPL" localSheetId="140" hidden="1">[2]A!#REF!</definedName>
    <definedName name="__123Graph_BPL" localSheetId="73" hidden="1">[2]A!#REF!</definedName>
    <definedName name="__123Graph_BPL" localSheetId="76" hidden="1">[2]A!#REF!</definedName>
    <definedName name="__123Graph_BPL" localSheetId="79" hidden="1">[2]A!#REF!</definedName>
    <definedName name="__123Graph_BPL" localSheetId="65" hidden="1">[2]A!#REF!</definedName>
    <definedName name="__123Graph_BPL" localSheetId="68" hidden="1">[2]A!#REF!</definedName>
    <definedName name="__123Graph_BPL" localSheetId="125" hidden="1">[2]A!#REF!</definedName>
    <definedName name="__123Graph_BPL" localSheetId="128" hidden="1">[2]A!#REF!</definedName>
    <definedName name="__123Graph_BPL" localSheetId="131" hidden="1">[2]A!#REF!</definedName>
    <definedName name="__123Graph_BPL" localSheetId="134" hidden="1">[2]A!#REF!</definedName>
    <definedName name="__123Graph_BPL" localSheetId="119" hidden="1">[2]A!#REF!</definedName>
    <definedName name="__123Graph_BPL" localSheetId="122" hidden="1">[2]A!#REF!</definedName>
    <definedName name="__123Graph_BPL" localSheetId="108" hidden="1">[2]A!#REF!</definedName>
    <definedName name="__123Graph_BPL" localSheetId="110" hidden="1">[2]A!#REF!</definedName>
    <definedName name="__123Graph_BPL" localSheetId="113" hidden="1">[2]A!#REF!</definedName>
    <definedName name="__123Graph_BPL" localSheetId="116" hidden="1">[2]A!#REF!</definedName>
    <definedName name="__123Graph_BPL" localSheetId="102" hidden="1">[2]A!#REF!</definedName>
    <definedName name="__123Graph_BPL" localSheetId="105" hidden="1">[2]A!#REF!</definedName>
    <definedName name="__123Graph_BPL" localSheetId="56" hidden="1">[2]A!#REF!</definedName>
    <definedName name="__123Graph_BPL" localSheetId="59" hidden="1">[2]A!#REF!</definedName>
    <definedName name="__123Graph_BPL" localSheetId="61" hidden="1">[2]A!#REF!</definedName>
    <definedName name="__123Graph_BPL" localSheetId="84" hidden="1">[2]A!#REF!</definedName>
    <definedName name="__123Graph_BPL" localSheetId="82" hidden="1">[2]A!#REF!</definedName>
    <definedName name="__123Graph_BPL" localSheetId="87" hidden="1">[2]A!#REF!</definedName>
    <definedName name="__123Graph_BPL" localSheetId="90" hidden="1">[2]A!#REF!</definedName>
    <definedName name="__123Graph_BPL" localSheetId="93" hidden="1">[2]A!#REF!</definedName>
    <definedName name="__123Graph_BPL" localSheetId="96" hidden="1">[2]A!#REF!</definedName>
    <definedName name="__123Graph_BPL" localSheetId="99" hidden="1">[2]A!#REF!</definedName>
    <definedName name="__123Graph_BPL" localSheetId="165" hidden="1">[2]A!#REF!</definedName>
    <definedName name="__123Graph_BPL" localSheetId="168" hidden="1">[2]A!#REF!</definedName>
    <definedName name="__123Graph_BPL" localSheetId="156" hidden="1">[2]A!#REF!</definedName>
    <definedName name="__123Graph_BPL" localSheetId="171" hidden="1">[2]A!#REF!</definedName>
    <definedName name="__123Graph_BPL" localSheetId="159" hidden="1">[2]A!#REF!</definedName>
    <definedName name="__123Graph_BPL" localSheetId="162" hidden="1">[2]A!#REF!</definedName>
    <definedName name="__123Graph_BPL" hidden="1">[2]A!#REF!</definedName>
    <definedName name="__123Graph_C" localSheetId="145" hidden="1">[2]A!#REF!</definedName>
    <definedName name="__123Graph_C" localSheetId="149" hidden="1">[2]A!#REF!</definedName>
    <definedName name="__123Graph_C" localSheetId="153" hidden="1">[2]A!#REF!</definedName>
    <definedName name="__123Graph_C" localSheetId="138" hidden="1">[2]A!#REF!</definedName>
    <definedName name="__123Graph_C" localSheetId="141" hidden="1">[2]A!#REF!</definedName>
    <definedName name="__123Graph_C" localSheetId="71" hidden="1">[2]A!#REF!</definedName>
    <definedName name="__123Graph_C" localSheetId="74" hidden="1">[2]A!#REF!</definedName>
    <definedName name="__123Graph_C" localSheetId="77" hidden="1">[2]A!#REF!</definedName>
    <definedName name="__123Graph_C" localSheetId="80" hidden="1">[2]A!#REF!</definedName>
    <definedName name="__123Graph_C" localSheetId="66" hidden="1">[2]A!#REF!</definedName>
    <definedName name="__123Graph_C" localSheetId="69" hidden="1">[2]A!#REF!</definedName>
    <definedName name="__123Graph_C" localSheetId="126" hidden="1">[2]A!#REF!</definedName>
    <definedName name="__123Graph_C" localSheetId="129" hidden="1">[2]A!#REF!</definedName>
    <definedName name="__123Graph_C" localSheetId="132" hidden="1">[2]A!#REF!</definedName>
    <definedName name="__123Graph_C" localSheetId="135" hidden="1">[2]A!#REF!</definedName>
    <definedName name="__123Graph_C" localSheetId="120" hidden="1">[2]A!#REF!</definedName>
    <definedName name="__123Graph_C" localSheetId="111" hidden="1">[2]A!#REF!</definedName>
    <definedName name="__123Graph_C" localSheetId="114" hidden="1">[2]A!#REF!</definedName>
    <definedName name="__123Graph_C" localSheetId="117" hidden="1">[2]A!#REF!</definedName>
    <definedName name="__123Graph_C" localSheetId="103" hidden="1">[2]A!#REF!</definedName>
    <definedName name="__123Graph_C" localSheetId="106" hidden="1">[2]A!#REF!</definedName>
    <definedName name="__123Graph_C" localSheetId="53" hidden="1">[2]A!#REF!</definedName>
    <definedName name="__123Graph_C" localSheetId="55" hidden="1">[2]A!#REF!</definedName>
    <definedName name="__123Graph_C" localSheetId="58" hidden="1">[2]A!#REF!</definedName>
    <definedName name="__123Graph_C" localSheetId="62" hidden="1">[2]A!#REF!</definedName>
    <definedName name="__123Graph_C" localSheetId="64" hidden="1">[2]A!#REF!</definedName>
    <definedName name="__123Graph_C" localSheetId="85" hidden="1">[2]A!#REF!</definedName>
    <definedName name="__123Graph_C" localSheetId="88" hidden="1">[2]A!#REF!</definedName>
    <definedName name="__123Graph_C" localSheetId="91" hidden="1">[2]A!#REF!</definedName>
    <definedName name="__123Graph_C" localSheetId="94" hidden="1">[2]A!#REF!</definedName>
    <definedName name="__123Graph_C" localSheetId="97" hidden="1">[2]A!#REF!</definedName>
    <definedName name="__123Graph_C" localSheetId="100" hidden="1">[2]A!#REF!</definedName>
    <definedName name="__123Graph_C" localSheetId="166" hidden="1">[2]A!#REF!</definedName>
    <definedName name="__123Graph_C" localSheetId="169" hidden="1">[2]A!#REF!</definedName>
    <definedName name="__123Graph_C" localSheetId="157" hidden="1">[2]A!#REF!</definedName>
    <definedName name="__123Graph_C" localSheetId="172" hidden="1">[2]A!#REF!</definedName>
    <definedName name="__123Graph_C" localSheetId="160" hidden="1">[2]A!#REF!</definedName>
    <definedName name="__123Graph_C" localSheetId="163" hidden="1">[2]A!#REF!</definedName>
    <definedName name="__123Graph_C" localSheetId="143" hidden="1">[2]A!#REF!</definedName>
    <definedName name="__123Graph_C" localSheetId="146" hidden="1">[2]A!#REF!</definedName>
    <definedName name="__123Graph_C" localSheetId="148" hidden="1">[2]A!#REF!</definedName>
    <definedName name="__123Graph_C" localSheetId="150" hidden="1">[2]A!#REF!</definedName>
    <definedName name="__123Graph_C" localSheetId="151" hidden="1">[2]A!#REF!</definedName>
    <definedName name="__123Graph_C" localSheetId="136" hidden="1">[2]A!#REF!</definedName>
    <definedName name="__123Graph_C" localSheetId="139" hidden="1">[2]A!#REF!</definedName>
    <definedName name="__123Graph_C" localSheetId="142" hidden="1">[2]A!#REF!</definedName>
    <definedName name="__123Graph_C" localSheetId="70" hidden="1">[2]A!#REF!</definedName>
    <definedName name="__123Graph_C" localSheetId="72" hidden="1">[2]A!#REF!</definedName>
    <definedName name="__123Graph_C" localSheetId="75" hidden="1">[2]A!#REF!</definedName>
    <definedName name="__123Graph_C" localSheetId="78" hidden="1">[2]A!#REF!</definedName>
    <definedName name="__123Graph_C" localSheetId="67" hidden="1">[2]A!#REF!</definedName>
    <definedName name="__123Graph_C" localSheetId="124" hidden="1">[2]A!#REF!</definedName>
    <definedName name="__123Graph_C" localSheetId="127" hidden="1">[2]A!#REF!</definedName>
    <definedName name="__123Graph_C" localSheetId="130" hidden="1">[2]A!#REF!</definedName>
    <definedName name="__123Graph_C" localSheetId="133" hidden="1">[2]A!#REF!</definedName>
    <definedName name="__123Graph_C" localSheetId="118" hidden="1">[2]A!#REF!</definedName>
    <definedName name="__123Graph_C" localSheetId="121" hidden="1">[2]A!#REF!</definedName>
    <definedName name="__123Graph_C" localSheetId="123" hidden="1">[2]A!#REF!</definedName>
    <definedName name="__123Graph_C" localSheetId="107" hidden="1">[2]A!#REF!</definedName>
    <definedName name="__123Graph_C" localSheetId="109" hidden="1">[2]A!#REF!</definedName>
    <definedName name="__123Graph_C" localSheetId="112" hidden="1">[2]A!#REF!</definedName>
    <definedName name="__123Graph_C" localSheetId="115" hidden="1">[2]A!#REF!</definedName>
    <definedName name="__123Graph_C" localSheetId="101" hidden="1">[2]A!#REF!</definedName>
    <definedName name="__123Graph_C" localSheetId="104" hidden="1">[2]A!#REF!</definedName>
    <definedName name="__123Graph_C" localSheetId="52" hidden="1">[2]A!#REF!</definedName>
    <definedName name="__123Graph_C" localSheetId="54" hidden="1">[2]A!#REF!</definedName>
    <definedName name="__123Graph_C" localSheetId="57" hidden="1">[2]A!#REF!</definedName>
    <definedName name="__123Graph_C" localSheetId="60" hidden="1">[2]A!#REF!</definedName>
    <definedName name="__123Graph_C" localSheetId="63" hidden="1">[2]A!#REF!</definedName>
    <definedName name="__123Graph_C" localSheetId="83" hidden="1">[2]A!#REF!</definedName>
    <definedName name="__123Graph_C" localSheetId="81" hidden="1">[2]A!#REF!</definedName>
    <definedName name="__123Graph_C" localSheetId="86" hidden="1">[2]A!#REF!</definedName>
    <definedName name="__123Graph_C" localSheetId="89" hidden="1">[2]A!#REF!</definedName>
    <definedName name="__123Graph_C" localSheetId="92" hidden="1">[2]A!#REF!</definedName>
    <definedName name="__123Graph_C" localSheetId="95" hidden="1">[2]A!#REF!</definedName>
    <definedName name="__123Graph_C" localSheetId="98" hidden="1">[2]A!#REF!</definedName>
    <definedName name="__123Graph_C" localSheetId="164" hidden="1">[2]A!#REF!</definedName>
    <definedName name="__123Graph_C" localSheetId="167" hidden="1">[2]A!#REF!</definedName>
    <definedName name="__123Graph_C" localSheetId="155" hidden="1">[2]A!#REF!</definedName>
    <definedName name="__123Graph_C" localSheetId="170" hidden="1">[2]A!#REF!</definedName>
    <definedName name="__123Graph_C" localSheetId="158" hidden="1">[2]A!#REF!</definedName>
    <definedName name="__123Graph_C" localSheetId="161" hidden="1">[2]A!#REF!</definedName>
    <definedName name="__123Graph_C" localSheetId="147" hidden="1">[2]A!#REF!</definedName>
    <definedName name="__123Graph_C" localSheetId="144" hidden="1">[2]A!#REF!</definedName>
    <definedName name="__123Graph_C" localSheetId="152" hidden="1">[2]A!#REF!</definedName>
    <definedName name="__123Graph_C" localSheetId="154" hidden="1">[2]A!#REF!</definedName>
    <definedName name="__123Graph_C" localSheetId="137" hidden="1">[2]A!#REF!</definedName>
    <definedName name="__123Graph_C" localSheetId="140" hidden="1">[2]A!#REF!</definedName>
    <definedName name="__123Graph_C" localSheetId="73" hidden="1">[2]A!#REF!</definedName>
    <definedName name="__123Graph_C" localSheetId="76" hidden="1">[2]A!#REF!</definedName>
    <definedName name="__123Graph_C" localSheetId="79" hidden="1">[2]A!#REF!</definedName>
    <definedName name="__123Graph_C" localSheetId="65" hidden="1">[2]A!#REF!</definedName>
    <definedName name="__123Graph_C" localSheetId="68" hidden="1">[2]A!#REF!</definedName>
    <definedName name="__123Graph_C" localSheetId="125" hidden="1">[2]A!#REF!</definedName>
    <definedName name="__123Graph_C" localSheetId="128" hidden="1">[2]A!#REF!</definedName>
    <definedName name="__123Graph_C" localSheetId="131" hidden="1">[2]A!#REF!</definedName>
    <definedName name="__123Graph_C" localSheetId="134" hidden="1">[2]A!#REF!</definedName>
    <definedName name="__123Graph_C" localSheetId="119" hidden="1">[2]A!#REF!</definedName>
    <definedName name="__123Graph_C" localSheetId="122" hidden="1">[2]A!#REF!</definedName>
    <definedName name="__123Graph_C" localSheetId="108" hidden="1">[2]A!#REF!</definedName>
    <definedName name="__123Graph_C" localSheetId="110" hidden="1">[2]A!#REF!</definedName>
    <definedName name="__123Graph_C" localSheetId="113" hidden="1">[2]A!#REF!</definedName>
    <definedName name="__123Graph_C" localSheetId="116" hidden="1">[2]A!#REF!</definedName>
    <definedName name="__123Graph_C" localSheetId="102" hidden="1">[2]A!#REF!</definedName>
    <definedName name="__123Graph_C" localSheetId="105" hidden="1">[2]A!#REF!</definedName>
    <definedName name="__123Graph_C" localSheetId="56" hidden="1">[2]A!#REF!</definedName>
    <definedName name="__123Graph_C" localSheetId="59" hidden="1">[2]A!#REF!</definedName>
    <definedName name="__123Graph_C" localSheetId="61" hidden="1">[2]A!#REF!</definedName>
    <definedName name="__123Graph_C" localSheetId="84" hidden="1">[2]A!#REF!</definedName>
    <definedName name="__123Graph_C" localSheetId="82" hidden="1">[2]A!#REF!</definedName>
    <definedName name="__123Graph_C" localSheetId="87" hidden="1">[2]A!#REF!</definedName>
    <definedName name="__123Graph_C" localSheetId="90" hidden="1">[2]A!#REF!</definedName>
    <definedName name="__123Graph_C" localSheetId="93" hidden="1">[2]A!#REF!</definedName>
    <definedName name="__123Graph_C" localSheetId="96" hidden="1">[2]A!#REF!</definedName>
    <definedName name="__123Graph_C" localSheetId="99" hidden="1">[2]A!#REF!</definedName>
    <definedName name="__123Graph_C" localSheetId="165" hidden="1">[2]A!#REF!</definedName>
    <definedName name="__123Graph_C" localSheetId="168" hidden="1">[2]A!#REF!</definedName>
    <definedName name="__123Graph_C" localSheetId="156" hidden="1">[2]A!#REF!</definedName>
    <definedName name="__123Graph_C" localSheetId="171" hidden="1">[2]A!#REF!</definedName>
    <definedName name="__123Graph_C" localSheetId="159" hidden="1">[2]A!#REF!</definedName>
    <definedName name="__123Graph_C" localSheetId="162" hidden="1">[2]A!#REF!</definedName>
    <definedName name="__123Graph_C" hidden="1">[2]A!#REF!</definedName>
    <definedName name="__123Graph_CPL" localSheetId="145" hidden="1">[2]A!#REF!</definedName>
    <definedName name="__123Graph_CPL" localSheetId="149" hidden="1">[2]A!#REF!</definedName>
    <definedName name="__123Graph_CPL" localSheetId="153" hidden="1">[2]A!#REF!</definedName>
    <definedName name="__123Graph_CPL" localSheetId="138" hidden="1">[2]A!#REF!</definedName>
    <definedName name="__123Graph_CPL" localSheetId="141" hidden="1">[2]A!#REF!</definedName>
    <definedName name="__123Graph_CPL" localSheetId="71" hidden="1">[2]A!#REF!</definedName>
    <definedName name="__123Graph_CPL" localSheetId="74" hidden="1">[2]A!#REF!</definedName>
    <definedName name="__123Graph_CPL" localSheetId="77" hidden="1">[2]A!#REF!</definedName>
    <definedName name="__123Graph_CPL" localSheetId="80" hidden="1">[2]A!#REF!</definedName>
    <definedName name="__123Graph_CPL" localSheetId="66" hidden="1">[2]A!#REF!</definedName>
    <definedName name="__123Graph_CPL" localSheetId="69" hidden="1">[2]A!#REF!</definedName>
    <definedName name="__123Graph_CPL" localSheetId="126" hidden="1">[2]A!#REF!</definedName>
    <definedName name="__123Graph_CPL" localSheetId="129" hidden="1">[2]A!#REF!</definedName>
    <definedName name="__123Graph_CPL" localSheetId="132" hidden="1">[2]A!#REF!</definedName>
    <definedName name="__123Graph_CPL" localSheetId="135" hidden="1">[2]A!#REF!</definedName>
    <definedName name="__123Graph_CPL" localSheetId="120" hidden="1">[2]A!#REF!</definedName>
    <definedName name="__123Graph_CPL" localSheetId="111" hidden="1">[2]A!#REF!</definedName>
    <definedName name="__123Graph_CPL" localSheetId="114" hidden="1">[2]A!#REF!</definedName>
    <definedName name="__123Graph_CPL" localSheetId="117" hidden="1">[2]A!#REF!</definedName>
    <definedName name="__123Graph_CPL" localSheetId="103" hidden="1">[2]A!#REF!</definedName>
    <definedName name="__123Graph_CPL" localSheetId="106" hidden="1">[2]A!#REF!</definedName>
    <definedName name="__123Graph_CPL" localSheetId="53" hidden="1">[2]A!#REF!</definedName>
    <definedName name="__123Graph_CPL" localSheetId="55" hidden="1">[2]A!#REF!</definedName>
    <definedName name="__123Graph_CPL" localSheetId="58" hidden="1">[2]A!#REF!</definedName>
    <definedName name="__123Graph_CPL" localSheetId="62" hidden="1">[2]A!#REF!</definedName>
    <definedName name="__123Graph_CPL" localSheetId="64" hidden="1">[2]A!#REF!</definedName>
    <definedName name="__123Graph_CPL" localSheetId="85" hidden="1">[2]A!#REF!</definedName>
    <definedName name="__123Graph_CPL" localSheetId="88" hidden="1">[2]A!#REF!</definedName>
    <definedName name="__123Graph_CPL" localSheetId="91" hidden="1">[2]A!#REF!</definedName>
    <definedName name="__123Graph_CPL" localSheetId="94" hidden="1">[2]A!#REF!</definedName>
    <definedName name="__123Graph_CPL" localSheetId="97" hidden="1">[2]A!#REF!</definedName>
    <definedName name="__123Graph_CPL" localSheetId="100" hidden="1">[2]A!#REF!</definedName>
    <definedName name="__123Graph_CPL" localSheetId="166" hidden="1">[2]A!#REF!</definedName>
    <definedName name="__123Graph_CPL" localSheetId="169" hidden="1">[2]A!#REF!</definedName>
    <definedName name="__123Graph_CPL" localSheetId="157" hidden="1">[2]A!#REF!</definedName>
    <definedName name="__123Graph_CPL" localSheetId="172" hidden="1">[2]A!#REF!</definedName>
    <definedName name="__123Graph_CPL" localSheetId="160" hidden="1">[2]A!#REF!</definedName>
    <definedName name="__123Graph_CPL" localSheetId="163" hidden="1">[2]A!#REF!</definedName>
    <definedName name="__123Graph_CPL" localSheetId="143" hidden="1">[2]A!#REF!</definedName>
    <definedName name="__123Graph_CPL" localSheetId="146" hidden="1">[2]A!#REF!</definedName>
    <definedName name="__123Graph_CPL" localSheetId="148" hidden="1">[2]A!#REF!</definedName>
    <definedName name="__123Graph_CPL" localSheetId="150" hidden="1">[2]A!#REF!</definedName>
    <definedName name="__123Graph_CPL" localSheetId="151" hidden="1">[2]A!#REF!</definedName>
    <definedName name="__123Graph_CPL" localSheetId="136" hidden="1">[2]A!#REF!</definedName>
    <definedName name="__123Graph_CPL" localSheetId="139" hidden="1">[2]A!#REF!</definedName>
    <definedName name="__123Graph_CPL" localSheetId="142" hidden="1">[2]A!#REF!</definedName>
    <definedName name="__123Graph_CPL" localSheetId="70" hidden="1">[2]A!#REF!</definedName>
    <definedName name="__123Graph_CPL" localSheetId="72" hidden="1">[2]A!#REF!</definedName>
    <definedName name="__123Graph_CPL" localSheetId="75" hidden="1">[2]A!#REF!</definedName>
    <definedName name="__123Graph_CPL" localSheetId="78" hidden="1">[2]A!#REF!</definedName>
    <definedName name="__123Graph_CPL" localSheetId="67" hidden="1">[2]A!#REF!</definedName>
    <definedName name="__123Graph_CPL" localSheetId="124" hidden="1">[2]A!#REF!</definedName>
    <definedName name="__123Graph_CPL" localSheetId="127" hidden="1">[2]A!#REF!</definedName>
    <definedName name="__123Graph_CPL" localSheetId="130" hidden="1">[2]A!#REF!</definedName>
    <definedName name="__123Graph_CPL" localSheetId="133" hidden="1">[2]A!#REF!</definedName>
    <definedName name="__123Graph_CPL" localSheetId="118" hidden="1">[2]A!#REF!</definedName>
    <definedName name="__123Graph_CPL" localSheetId="121" hidden="1">[2]A!#REF!</definedName>
    <definedName name="__123Graph_CPL" localSheetId="123" hidden="1">[2]A!#REF!</definedName>
    <definedName name="__123Graph_CPL" localSheetId="107" hidden="1">[2]A!#REF!</definedName>
    <definedName name="__123Graph_CPL" localSheetId="109" hidden="1">[2]A!#REF!</definedName>
    <definedName name="__123Graph_CPL" localSheetId="112" hidden="1">[2]A!#REF!</definedName>
    <definedName name="__123Graph_CPL" localSheetId="115" hidden="1">[2]A!#REF!</definedName>
    <definedName name="__123Graph_CPL" localSheetId="101" hidden="1">[2]A!#REF!</definedName>
    <definedName name="__123Graph_CPL" localSheetId="104" hidden="1">[2]A!#REF!</definedName>
    <definedName name="__123Graph_CPL" localSheetId="52" hidden="1">[2]A!#REF!</definedName>
    <definedName name="__123Graph_CPL" localSheetId="54" hidden="1">[2]A!#REF!</definedName>
    <definedName name="__123Graph_CPL" localSheetId="57" hidden="1">[2]A!#REF!</definedName>
    <definedName name="__123Graph_CPL" localSheetId="60" hidden="1">[2]A!#REF!</definedName>
    <definedName name="__123Graph_CPL" localSheetId="63" hidden="1">[2]A!#REF!</definedName>
    <definedName name="__123Graph_CPL" localSheetId="83" hidden="1">[2]A!#REF!</definedName>
    <definedName name="__123Graph_CPL" localSheetId="81" hidden="1">[2]A!#REF!</definedName>
    <definedName name="__123Graph_CPL" localSheetId="86" hidden="1">[2]A!#REF!</definedName>
    <definedName name="__123Graph_CPL" localSheetId="89" hidden="1">[2]A!#REF!</definedName>
    <definedName name="__123Graph_CPL" localSheetId="92" hidden="1">[2]A!#REF!</definedName>
    <definedName name="__123Graph_CPL" localSheetId="95" hidden="1">[2]A!#REF!</definedName>
    <definedName name="__123Graph_CPL" localSheetId="98" hidden="1">[2]A!#REF!</definedName>
    <definedName name="__123Graph_CPL" localSheetId="164" hidden="1">[2]A!#REF!</definedName>
    <definedName name="__123Graph_CPL" localSheetId="167" hidden="1">[2]A!#REF!</definedName>
    <definedName name="__123Graph_CPL" localSheetId="155" hidden="1">[2]A!#REF!</definedName>
    <definedName name="__123Graph_CPL" localSheetId="170" hidden="1">[2]A!#REF!</definedName>
    <definedName name="__123Graph_CPL" localSheetId="158" hidden="1">[2]A!#REF!</definedName>
    <definedName name="__123Graph_CPL" localSheetId="161" hidden="1">[2]A!#REF!</definedName>
    <definedName name="__123Graph_CPL" localSheetId="147" hidden="1">[2]A!#REF!</definedName>
    <definedName name="__123Graph_CPL" localSheetId="144" hidden="1">[2]A!#REF!</definedName>
    <definedName name="__123Graph_CPL" localSheetId="152" hidden="1">[2]A!#REF!</definedName>
    <definedName name="__123Graph_CPL" localSheetId="154" hidden="1">[2]A!#REF!</definedName>
    <definedName name="__123Graph_CPL" localSheetId="137" hidden="1">[2]A!#REF!</definedName>
    <definedName name="__123Graph_CPL" localSheetId="140" hidden="1">[2]A!#REF!</definedName>
    <definedName name="__123Graph_CPL" localSheetId="73" hidden="1">[2]A!#REF!</definedName>
    <definedName name="__123Graph_CPL" localSheetId="76" hidden="1">[2]A!#REF!</definedName>
    <definedName name="__123Graph_CPL" localSheetId="79" hidden="1">[2]A!#REF!</definedName>
    <definedName name="__123Graph_CPL" localSheetId="65" hidden="1">[2]A!#REF!</definedName>
    <definedName name="__123Graph_CPL" localSheetId="68" hidden="1">[2]A!#REF!</definedName>
    <definedName name="__123Graph_CPL" localSheetId="125" hidden="1">[2]A!#REF!</definedName>
    <definedName name="__123Graph_CPL" localSheetId="128" hidden="1">[2]A!#REF!</definedName>
    <definedName name="__123Graph_CPL" localSheetId="131" hidden="1">[2]A!#REF!</definedName>
    <definedName name="__123Graph_CPL" localSheetId="134" hidden="1">[2]A!#REF!</definedName>
    <definedName name="__123Graph_CPL" localSheetId="119" hidden="1">[2]A!#REF!</definedName>
    <definedName name="__123Graph_CPL" localSheetId="122" hidden="1">[2]A!#REF!</definedName>
    <definedName name="__123Graph_CPL" localSheetId="108" hidden="1">[2]A!#REF!</definedName>
    <definedName name="__123Graph_CPL" localSheetId="110" hidden="1">[2]A!#REF!</definedName>
    <definedName name="__123Graph_CPL" localSheetId="113" hidden="1">[2]A!#REF!</definedName>
    <definedName name="__123Graph_CPL" localSheetId="116" hidden="1">[2]A!#REF!</definedName>
    <definedName name="__123Graph_CPL" localSheetId="102" hidden="1">[2]A!#REF!</definedName>
    <definedName name="__123Graph_CPL" localSheetId="105" hidden="1">[2]A!#REF!</definedName>
    <definedName name="__123Graph_CPL" localSheetId="56" hidden="1">[2]A!#REF!</definedName>
    <definedName name="__123Graph_CPL" localSheetId="59" hidden="1">[2]A!#REF!</definedName>
    <definedName name="__123Graph_CPL" localSheetId="61" hidden="1">[2]A!#REF!</definedName>
    <definedName name="__123Graph_CPL" localSheetId="84" hidden="1">[2]A!#REF!</definedName>
    <definedName name="__123Graph_CPL" localSheetId="82" hidden="1">[2]A!#REF!</definedName>
    <definedName name="__123Graph_CPL" localSheetId="87" hidden="1">[2]A!#REF!</definedName>
    <definedName name="__123Graph_CPL" localSheetId="90" hidden="1">[2]A!#REF!</definedName>
    <definedName name="__123Graph_CPL" localSheetId="93" hidden="1">[2]A!#REF!</definedName>
    <definedName name="__123Graph_CPL" localSheetId="96" hidden="1">[2]A!#REF!</definedName>
    <definedName name="__123Graph_CPL" localSheetId="99" hidden="1">[2]A!#REF!</definedName>
    <definedName name="__123Graph_CPL" localSheetId="165" hidden="1">[2]A!#REF!</definedName>
    <definedName name="__123Graph_CPL" localSheetId="168" hidden="1">[2]A!#REF!</definedName>
    <definedName name="__123Graph_CPL" localSheetId="156" hidden="1">[2]A!#REF!</definedName>
    <definedName name="__123Graph_CPL" localSheetId="171" hidden="1">[2]A!#REF!</definedName>
    <definedName name="__123Graph_CPL" localSheetId="159" hidden="1">[2]A!#REF!</definedName>
    <definedName name="__123Graph_CPL" localSheetId="162" hidden="1">[2]A!#REF!</definedName>
    <definedName name="__123Graph_CPL" hidden="1">[2]A!#REF!</definedName>
    <definedName name="__123Graph_D" localSheetId="145" hidden="1">[2]A!#REF!</definedName>
    <definedName name="__123Graph_D" localSheetId="149" hidden="1">[2]A!#REF!</definedName>
    <definedName name="__123Graph_D" localSheetId="153" hidden="1">[2]A!#REF!</definedName>
    <definedName name="__123Graph_D" localSheetId="138" hidden="1">[2]A!#REF!</definedName>
    <definedName name="__123Graph_D" localSheetId="141" hidden="1">[2]A!#REF!</definedName>
    <definedName name="__123Graph_D" localSheetId="71" hidden="1">[2]A!#REF!</definedName>
    <definedName name="__123Graph_D" localSheetId="74" hidden="1">[2]A!#REF!</definedName>
    <definedName name="__123Graph_D" localSheetId="77" hidden="1">[2]A!#REF!</definedName>
    <definedName name="__123Graph_D" localSheetId="80" hidden="1">[2]A!#REF!</definedName>
    <definedName name="__123Graph_D" localSheetId="66" hidden="1">[2]A!#REF!</definedName>
    <definedName name="__123Graph_D" localSheetId="69" hidden="1">[2]A!#REF!</definedName>
    <definedName name="__123Graph_D" localSheetId="126" hidden="1">[2]A!#REF!</definedName>
    <definedName name="__123Graph_D" localSheetId="129" hidden="1">[2]A!#REF!</definedName>
    <definedName name="__123Graph_D" localSheetId="132" hidden="1">[2]A!#REF!</definedName>
    <definedName name="__123Graph_D" localSheetId="135" hidden="1">[2]A!#REF!</definedName>
    <definedName name="__123Graph_D" localSheetId="120" hidden="1">[2]A!#REF!</definedName>
    <definedName name="__123Graph_D" localSheetId="111" hidden="1">[2]A!#REF!</definedName>
    <definedName name="__123Graph_D" localSheetId="114" hidden="1">[2]A!#REF!</definedName>
    <definedName name="__123Graph_D" localSheetId="117" hidden="1">[2]A!#REF!</definedName>
    <definedName name="__123Graph_D" localSheetId="103" hidden="1">[2]A!#REF!</definedName>
    <definedName name="__123Graph_D" localSheetId="106" hidden="1">[2]A!#REF!</definedName>
    <definedName name="__123Graph_D" localSheetId="53" hidden="1">[2]A!#REF!</definedName>
    <definedName name="__123Graph_D" localSheetId="55" hidden="1">[2]A!#REF!</definedName>
    <definedName name="__123Graph_D" localSheetId="58" hidden="1">[2]A!#REF!</definedName>
    <definedName name="__123Graph_D" localSheetId="62" hidden="1">[2]A!#REF!</definedName>
    <definedName name="__123Graph_D" localSheetId="64" hidden="1">[2]A!#REF!</definedName>
    <definedName name="__123Graph_D" localSheetId="85" hidden="1">[2]A!#REF!</definedName>
    <definedName name="__123Graph_D" localSheetId="88" hidden="1">[2]A!#REF!</definedName>
    <definedName name="__123Graph_D" localSheetId="91" hidden="1">[2]A!#REF!</definedName>
    <definedName name="__123Graph_D" localSheetId="94" hidden="1">[2]A!#REF!</definedName>
    <definedName name="__123Graph_D" localSheetId="97" hidden="1">[2]A!#REF!</definedName>
    <definedName name="__123Graph_D" localSheetId="100" hidden="1">[2]A!#REF!</definedName>
    <definedName name="__123Graph_D" localSheetId="166" hidden="1">[2]A!#REF!</definedName>
    <definedName name="__123Graph_D" localSheetId="169" hidden="1">[2]A!#REF!</definedName>
    <definedName name="__123Graph_D" localSheetId="157" hidden="1">[2]A!#REF!</definedName>
    <definedName name="__123Graph_D" localSheetId="172" hidden="1">[2]A!#REF!</definedName>
    <definedName name="__123Graph_D" localSheetId="160" hidden="1">[2]A!#REF!</definedName>
    <definedName name="__123Graph_D" localSheetId="163" hidden="1">[2]A!#REF!</definedName>
    <definedName name="__123Graph_D" localSheetId="143" hidden="1">[2]A!#REF!</definedName>
    <definedName name="__123Graph_D" localSheetId="146" hidden="1">[2]A!#REF!</definedName>
    <definedName name="__123Graph_D" localSheetId="148" hidden="1">[2]A!#REF!</definedName>
    <definedName name="__123Graph_D" localSheetId="150" hidden="1">[2]A!#REF!</definedName>
    <definedName name="__123Graph_D" localSheetId="151" hidden="1">[2]A!#REF!</definedName>
    <definedName name="__123Graph_D" localSheetId="136" hidden="1">[2]A!#REF!</definedName>
    <definedName name="__123Graph_D" localSheetId="139" hidden="1">[2]A!#REF!</definedName>
    <definedName name="__123Graph_D" localSheetId="142" hidden="1">[2]A!#REF!</definedName>
    <definedName name="__123Graph_D" localSheetId="70" hidden="1">[2]A!#REF!</definedName>
    <definedName name="__123Graph_D" localSheetId="72" hidden="1">[2]A!#REF!</definedName>
    <definedName name="__123Graph_D" localSheetId="75" hidden="1">[2]A!#REF!</definedName>
    <definedName name="__123Graph_D" localSheetId="78" hidden="1">[2]A!#REF!</definedName>
    <definedName name="__123Graph_D" localSheetId="67" hidden="1">[2]A!#REF!</definedName>
    <definedName name="__123Graph_D" localSheetId="124" hidden="1">[2]A!#REF!</definedName>
    <definedName name="__123Graph_D" localSheetId="127" hidden="1">[2]A!#REF!</definedName>
    <definedName name="__123Graph_D" localSheetId="130" hidden="1">[2]A!#REF!</definedName>
    <definedName name="__123Graph_D" localSheetId="133" hidden="1">[2]A!#REF!</definedName>
    <definedName name="__123Graph_D" localSheetId="118" hidden="1">[2]A!#REF!</definedName>
    <definedName name="__123Graph_D" localSheetId="121" hidden="1">[2]A!#REF!</definedName>
    <definedName name="__123Graph_D" localSheetId="123" hidden="1">[2]A!#REF!</definedName>
    <definedName name="__123Graph_D" localSheetId="107" hidden="1">[2]A!#REF!</definedName>
    <definedName name="__123Graph_D" localSheetId="109" hidden="1">[2]A!#REF!</definedName>
    <definedName name="__123Graph_D" localSheetId="112" hidden="1">[2]A!#REF!</definedName>
    <definedName name="__123Graph_D" localSheetId="115" hidden="1">[2]A!#REF!</definedName>
    <definedName name="__123Graph_D" localSheetId="101" hidden="1">[2]A!#REF!</definedName>
    <definedName name="__123Graph_D" localSheetId="104" hidden="1">[2]A!#REF!</definedName>
    <definedName name="__123Graph_D" localSheetId="52" hidden="1">[2]A!#REF!</definedName>
    <definedName name="__123Graph_D" localSheetId="54" hidden="1">[2]A!#REF!</definedName>
    <definedName name="__123Graph_D" localSheetId="57" hidden="1">[2]A!#REF!</definedName>
    <definedName name="__123Graph_D" localSheetId="60" hidden="1">[2]A!#REF!</definedName>
    <definedName name="__123Graph_D" localSheetId="63" hidden="1">[2]A!#REF!</definedName>
    <definedName name="__123Graph_D" localSheetId="83" hidden="1">[2]A!#REF!</definedName>
    <definedName name="__123Graph_D" localSheetId="81" hidden="1">[2]A!#REF!</definedName>
    <definedName name="__123Graph_D" localSheetId="86" hidden="1">[2]A!#REF!</definedName>
    <definedName name="__123Graph_D" localSheetId="89" hidden="1">[2]A!#REF!</definedName>
    <definedName name="__123Graph_D" localSheetId="92" hidden="1">[2]A!#REF!</definedName>
    <definedName name="__123Graph_D" localSheetId="95" hidden="1">[2]A!#REF!</definedName>
    <definedName name="__123Graph_D" localSheetId="98" hidden="1">[2]A!#REF!</definedName>
    <definedName name="__123Graph_D" localSheetId="164" hidden="1">[2]A!#REF!</definedName>
    <definedName name="__123Graph_D" localSheetId="167" hidden="1">[2]A!#REF!</definedName>
    <definedName name="__123Graph_D" localSheetId="155" hidden="1">[2]A!#REF!</definedName>
    <definedName name="__123Graph_D" localSheetId="170" hidden="1">[2]A!#REF!</definedName>
    <definedName name="__123Graph_D" localSheetId="158" hidden="1">[2]A!#REF!</definedName>
    <definedName name="__123Graph_D" localSheetId="161" hidden="1">[2]A!#REF!</definedName>
    <definedName name="__123Graph_D" localSheetId="147" hidden="1">[2]A!#REF!</definedName>
    <definedName name="__123Graph_D" localSheetId="144" hidden="1">[2]A!#REF!</definedName>
    <definedName name="__123Graph_D" localSheetId="152" hidden="1">[2]A!#REF!</definedName>
    <definedName name="__123Graph_D" localSheetId="154" hidden="1">[2]A!#REF!</definedName>
    <definedName name="__123Graph_D" localSheetId="137" hidden="1">[2]A!#REF!</definedName>
    <definedName name="__123Graph_D" localSheetId="140" hidden="1">[2]A!#REF!</definedName>
    <definedName name="__123Graph_D" localSheetId="73" hidden="1">[2]A!#REF!</definedName>
    <definedName name="__123Graph_D" localSheetId="76" hidden="1">[2]A!#REF!</definedName>
    <definedName name="__123Graph_D" localSheetId="79" hidden="1">[2]A!#REF!</definedName>
    <definedName name="__123Graph_D" localSheetId="65" hidden="1">[2]A!#REF!</definedName>
    <definedName name="__123Graph_D" localSheetId="68" hidden="1">[2]A!#REF!</definedName>
    <definedName name="__123Graph_D" localSheetId="125" hidden="1">[2]A!#REF!</definedName>
    <definedName name="__123Graph_D" localSheetId="128" hidden="1">[2]A!#REF!</definedName>
    <definedName name="__123Graph_D" localSheetId="131" hidden="1">[2]A!#REF!</definedName>
    <definedName name="__123Graph_D" localSheetId="134" hidden="1">[2]A!#REF!</definedName>
    <definedName name="__123Graph_D" localSheetId="119" hidden="1">[2]A!#REF!</definedName>
    <definedName name="__123Graph_D" localSheetId="122" hidden="1">[2]A!#REF!</definedName>
    <definedName name="__123Graph_D" localSheetId="108" hidden="1">[2]A!#REF!</definedName>
    <definedName name="__123Graph_D" localSheetId="110" hidden="1">[2]A!#REF!</definedName>
    <definedName name="__123Graph_D" localSheetId="113" hidden="1">[2]A!#REF!</definedName>
    <definedName name="__123Graph_D" localSheetId="116" hidden="1">[2]A!#REF!</definedName>
    <definedName name="__123Graph_D" localSheetId="102" hidden="1">[2]A!#REF!</definedName>
    <definedName name="__123Graph_D" localSheetId="105" hidden="1">[2]A!#REF!</definedName>
    <definedName name="__123Graph_D" localSheetId="56" hidden="1">[2]A!#REF!</definedName>
    <definedName name="__123Graph_D" localSheetId="59" hidden="1">[2]A!#REF!</definedName>
    <definedName name="__123Graph_D" localSheetId="61" hidden="1">[2]A!#REF!</definedName>
    <definedName name="__123Graph_D" localSheetId="84" hidden="1">[2]A!#REF!</definedName>
    <definedName name="__123Graph_D" localSheetId="82" hidden="1">[2]A!#REF!</definedName>
    <definedName name="__123Graph_D" localSheetId="87" hidden="1">[2]A!#REF!</definedName>
    <definedName name="__123Graph_D" localSheetId="90" hidden="1">[2]A!#REF!</definedName>
    <definedName name="__123Graph_D" localSheetId="93" hidden="1">[2]A!#REF!</definedName>
    <definedName name="__123Graph_D" localSheetId="96" hidden="1">[2]A!#REF!</definedName>
    <definedName name="__123Graph_D" localSheetId="99" hidden="1">[2]A!#REF!</definedName>
    <definedName name="__123Graph_D" localSheetId="165" hidden="1">[2]A!#REF!</definedName>
    <definedName name="__123Graph_D" localSheetId="168" hidden="1">[2]A!#REF!</definedName>
    <definedName name="__123Graph_D" localSheetId="156" hidden="1">[2]A!#REF!</definedName>
    <definedName name="__123Graph_D" localSheetId="171" hidden="1">[2]A!#REF!</definedName>
    <definedName name="__123Graph_D" localSheetId="159" hidden="1">[2]A!#REF!</definedName>
    <definedName name="__123Graph_D" localSheetId="162" hidden="1">[2]A!#REF!</definedName>
    <definedName name="__123Graph_D" hidden="1">[2]A!#REF!</definedName>
    <definedName name="__123Graph_DPL" localSheetId="145" hidden="1">[2]A!#REF!</definedName>
    <definedName name="__123Graph_DPL" localSheetId="149" hidden="1">[2]A!#REF!</definedName>
    <definedName name="__123Graph_DPL" localSheetId="153" hidden="1">[2]A!#REF!</definedName>
    <definedName name="__123Graph_DPL" localSheetId="138" hidden="1">[2]A!#REF!</definedName>
    <definedName name="__123Graph_DPL" localSheetId="141" hidden="1">[2]A!#REF!</definedName>
    <definedName name="__123Graph_DPL" localSheetId="71" hidden="1">[2]A!#REF!</definedName>
    <definedName name="__123Graph_DPL" localSheetId="74" hidden="1">[2]A!#REF!</definedName>
    <definedName name="__123Graph_DPL" localSheetId="77" hidden="1">[2]A!#REF!</definedName>
    <definedName name="__123Graph_DPL" localSheetId="80" hidden="1">[2]A!#REF!</definedName>
    <definedName name="__123Graph_DPL" localSheetId="66" hidden="1">[2]A!#REF!</definedName>
    <definedName name="__123Graph_DPL" localSheetId="69" hidden="1">[2]A!#REF!</definedName>
    <definedName name="__123Graph_DPL" localSheetId="126" hidden="1">[2]A!#REF!</definedName>
    <definedName name="__123Graph_DPL" localSheetId="129" hidden="1">[2]A!#REF!</definedName>
    <definedName name="__123Graph_DPL" localSheetId="132" hidden="1">[2]A!#REF!</definedName>
    <definedName name="__123Graph_DPL" localSheetId="135" hidden="1">[2]A!#REF!</definedName>
    <definedName name="__123Graph_DPL" localSheetId="120" hidden="1">[2]A!#REF!</definedName>
    <definedName name="__123Graph_DPL" localSheetId="111" hidden="1">[2]A!#REF!</definedName>
    <definedName name="__123Graph_DPL" localSheetId="114" hidden="1">[2]A!#REF!</definedName>
    <definedName name="__123Graph_DPL" localSheetId="117" hidden="1">[2]A!#REF!</definedName>
    <definedName name="__123Graph_DPL" localSheetId="103" hidden="1">[2]A!#REF!</definedName>
    <definedName name="__123Graph_DPL" localSheetId="106" hidden="1">[2]A!#REF!</definedName>
    <definedName name="__123Graph_DPL" localSheetId="53" hidden="1">[2]A!#REF!</definedName>
    <definedName name="__123Graph_DPL" localSheetId="55" hidden="1">[2]A!#REF!</definedName>
    <definedName name="__123Graph_DPL" localSheetId="58" hidden="1">[2]A!#REF!</definedName>
    <definedName name="__123Graph_DPL" localSheetId="62" hidden="1">[2]A!#REF!</definedName>
    <definedName name="__123Graph_DPL" localSheetId="64" hidden="1">[2]A!#REF!</definedName>
    <definedName name="__123Graph_DPL" localSheetId="85" hidden="1">[2]A!#REF!</definedName>
    <definedName name="__123Graph_DPL" localSheetId="88" hidden="1">[2]A!#REF!</definedName>
    <definedName name="__123Graph_DPL" localSheetId="91" hidden="1">[2]A!#REF!</definedName>
    <definedName name="__123Graph_DPL" localSheetId="94" hidden="1">[2]A!#REF!</definedName>
    <definedName name="__123Graph_DPL" localSheetId="97" hidden="1">[2]A!#REF!</definedName>
    <definedName name="__123Graph_DPL" localSheetId="100" hidden="1">[2]A!#REF!</definedName>
    <definedName name="__123Graph_DPL" localSheetId="166" hidden="1">[2]A!#REF!</definedName>
    <definedName name="__123Graph_DPL" localSheetId="169" hidden="1">[2]A!#REF!</definedName>
    <definedName name="__123Graph_DPL" localSheetId="157" hidden="1">[2]A!#REF!</definedName>
    <definedName name="__123Graph_DPL" localSheetId="172" hidden="1">[2]A!#REF!</definedName>
    <definedName name="__123Graph_DPL" localSheetId="160" hidden="1">[2]A!#REF!</definedName>
    <definedName name="__123Graph_DPL" localSheetId="163" hidden="1">[2]A!#REF!</definedName>
    <definedName name="__123Graph_DPL" localSheetId="143" hidden="1">[2]A!#REF!</definedName>
    <definedName name="__123Graph_DPL" localSheetId="146" hidden="1">[2]A!#REF!</definedName>
    <definedName name="__123Graph_DPL" localSheetId="148" hidden="1">[2]A!#REF!</definedName>
    <definedName name="__123Graph_DPL" localSheetId="150" hidden="1">[2]A!#REF!</definedName>
    <definedName name="__123Graph_DPL" localSheetId="151" hidden="1">[2]A!#REF!</definedName>
    <definedName name="__123Graph_DPL" localSheetId="136" hidden="1">[2]A!#REF!</definedName>
    <definedName name="__123Graph_DPL" localSheetId="139" hidden="1">[2]A!#REF!</definedName>
    <definedName name="__123Graph_DPL" localSheetId="142" hidden="1">[2]A!#REF!</definedName>
    <definedName name="__123Graph_DPL" localSheetId="70" hidden="1">[2]A!#REF!</definedName>
    <definedName name="__123Graph_DPL" localSheetId="72" hidden="1">[2]A!#REF!</definedName>
    <definedName name="__123Graph_DPL" localSheetId="75" hidden="1">[2]A!#REF!</definedName>
    <definedName name="__123Graph_DPL" localSheetId="78" hidden="1">[2]A!#REF!</definedName>
    <definedName name="__123Graph_DPL" localSheetId="67" hidden="1">[2]A!#REF!</definedName>
    <definedName name="__123Graph_DPL" localSheetId="124" hidden="1">[2]A!#REF!</definedName>
    <definedName name="__123Graph_DPL" localSheetId="127" hidden="1">[2]A!#REF!</definedName>
    <definedName name="__123Graph_DPL" localSheetId="130" hidden="1">[2]A!#REF!</definedName>
    <definedName name="__123Graph_DPL" localSheetId="133" hidden="1">[2]A!#REF!</definedName>
    <definedName name="__123Graph_DPL" localSheetId="118" hidden="1">[2]A!#REF!</definedName>
    <definedName name="__123Graph_DPL" localSheetId="121" hidden="1">[2]A!#REF!</definedName>
    <definedName name="__123Graph_DPL" localSheetId="123" hidden="1">[2]A!#REF!</definedName>
    <definedName name="__123Graph_DPL" localSheetId="107" hidden="1">[2]A!#REF!</definedName>
    <definedName name="__123Graph_DPL" localSheetId="109" hidden="1">[2]A!#REF!</definedName>
    <definedName name="__123Graph_DPL" localSheetId="112" hidden="1">[2]A!#REF!</definedName>
    <definedName name="__123Graph_DPL" localSheetId="115" hidden="1">[2]A!#REF!</definedName>
    <definedName name="__123Graph_DPL" localSheetId="101" hidden="1">[2]A!#REF!</definedName>
    <definedName name="__123Graph_DPL" localSheetId="104" hidden="1">[2]A!#REF!</definedName>
    <definedName name="__123Graph_DPL" localSheetId="52" hidden="1">[2]A!#REF!</definedName>
    <definedName name="__123Graph_DPL" localSheetId="54" hidden="1">[2]A!#REF!</definedName>
    <definedName name="__123Graph_DPL" localSheetId="57" hidden="1">[2]A!#REF!</definedName>
    <definedName name="__123Graph_DPL" localSheetId="60" hidden="1">[2]A!#REF!</definedName>
    <definedName name="__123Graph_DPL" localSheetId="63" hidden="1">[2]A!#REF!</definedName>
    <definedName name="__123Graph_DPL" localSheetId="83" hidden="1">[2]A!#REF!</definedName>
    <definedName name="__123Graph_DPL" localSheetId="81" hidden="1">[2]A!#REF!</definedName>
    <definedName name="__123Graph_DPL" localSheetId="86" hidden="1">[2]A!#REF!</definedName>
    <definedName name="__123Graph_DPL" localSheetId="89" hidden="1">[2]A!#REF!</definedName>
    <definedName name="__123Graph_DPL" localSheetId="92" hidden="1">[2]A!#REF!</definedName>
    <definedName name="__123Graph_DPL" localSheetId="95" hidden="1">[2]A!#REF!</definedName>
    <definedName name="__123Graph_DPL" localSheetId="98" hidden="1">[2]A!#REF!</definedName>
    <definedName name="__123Graph_DPL" localSheetId="164" hidden="1">[2]A!#REF!</definedName>
    <definedName name="__123Graph_DPL" localSheetId="167" hidden="1">[2]A!#REF!</definedName>
    <definedName name="__123Graph_DPL" localSheetId="155" hidden="1">[2]A!#REF!</definedName>
    <definedName name="__123Graph_DPL" localSheetId="170" hidden="1">[2]A!#REF!</definedName>
    <definedName name="__123Graph_DPL" localSheetId="158" hidden="1">[2]A!#REF!</definedName>
    <definedName name="__123Graph_DPL" localSheetId="161" hidden="1">[2]A!#REF!</definedName>
    <definedName name="__123Graph_DPL" localSheetId="147" hidden="1">[2]A!#REF!</definedName>
    <definedName name="__123Graph_DPL" localSheetId="144" hidden="1">[2]A!#REF!</definedName>
    <definedName name="__123Graph_DPL" localSheetId="152" hidden="1">[2]A!#REF!</definedName>
    <definedName name="__123Graph_DPL" localSheetId="154" hidden="1">[2]A!#REF!</definedName>
    <definedName name="__123Graph_DPL" localSheetId="137" hidden="1">[2]A!#REF!</definedName>
    <definedName name="__123Graph_DPL" localSheetId="140" hidden="1">[2]A!#REF!</definedName>
    <definedName name="__123Graph_DPL" localSheetId="73" hidden="1">[2]A!#REF!</definedName>
    <definedName name="__123Graph_DPL" localSheetId="76" hidden="1">[2]A!#REF!</definedName>
    <definedName name="__123Graph_DPL" localSheetId="79" hidden="1">[2]A!#REF!</definedName>
    <definedName name="__123Graph_DPL" localSheetId="65" hidden="1">[2]A!#REF!</definedName>
    <definedName name="__123Graph_DPL" localSheetId="68" hidden="1">[2]A!#REF!</definedName>
    <definedName name="__123Graph_DPL" localSheetId="125" hidden="1">[2]A!#REF!</definedName>
    <definedName name="__123Graph_DPL" localSheetId="128" hidden="1">[2]A!#REF!</definedName>
    <definedName name="__123Graph_DPL" localSheetId="131" hidden="1">[2]A!#REF!</definedName>
    <definedName name="__123Graph_DPL" localSheetId="134" hidden="1">[2]A!#REF!</definedName>
    <definedName name="__123Graph_DPL" localSheetId="119" hidden="1">[2]A!#REF!</definedName>
    <definedName name="__123Graph_DPL" localSheetId="122" hidden="1">[2]A!#REF!</definedName>
    <definedName name="__123Graph_DPL" localSheetId="108" hidden="1">[2]A!#REF!</definedName>
    <definedName name="__123Graph_DPL" localSheetId="110" hidden="1">[2]A!#REF!</definedName>
    <definedName name="__123Graph_DPL" localSheetId="113" hidden="1">[2]A!#REF!</definedName>
    <definedName name="__123Graph_DPL" localSheetId="116" hidden="1">[2]A!#REF!</definedName>
    <definedName name="__123Graph_DPL" localSheetId="102" hidden="1">[2]A!#REF!</definedName>
    <definedName name="__123Graph_DPL" localSheetId="105" hidden="1">[2]A!#REF!</definedName>
    <definedName name="__123Graph_DPL" localSheetId="56" hidden="1">[2]A!#REF!</definedName>
    <definedName name="__123Graph_DPL" localSheetId="59" hidden="1">[2]A!#REF!</definedName>
    <definedName name="__123Graph_DPL" localSheetId="61" hidden="1">[2]A!#REF!</definedName>
    <definedName name="__123Graph_DPL" localSheetId="84" hidden="1">[2]A!#REF!</definedName>
    <definedName name="__123Graph_DPL" localSheetId="82" hidden="1">[2]A!#REF!</definedName>
    <definedName name="__123Graph_DPL" localSheetId="87" hidden="1">[2]A!#REF!</definedName>
    <definedName name="__123Graph_DPL" localSheetId="90" hidden="1">[2]A!#REF!</definedName>
    <definedName name="__123Graph_DPL" localSheetId="93" hidden="1">[2]A!#REF!</definedName>
    <definedName name="__123Graph_DPL" localSheetId="96" hidden="1">[2]A!#REF!</definedName>
    <definedName name="__123Graph_DPL" localSheetId="99" hidden="1">[2]A!#REF!</definedName>
    <definedName name="__123Graph_DPL" localSheetId="165" hidden="1">[2]A!#REF!</definedName>
    <definedName name="__123Graph_DPL" localSheetId="168" hidden="1">[2]A!#REF!</definedName>
    <definedName name="__123Graph_DPL" localSheetId="156" hidden="1">[2]A!#REF!</definedName>
    <definedName name="__123Graph_DPL" localSheetId="171" hidden="1">[2]A!#REF!</definedName>
    <definedName name="__123Graph_DPL" localSheetId="159" hidden="1">[2]A!#REF!</definedName>
    <definedName name="__123Graph_DPL" localSheetId="162" hidden="1">[2]A!#REF!</definedName>
    <definedName name="__123Graph_DPL" hidden="1">[2]A!#REF!</definedName>
    <definedName name="__123Graph_E" localSheetId="145" hidden="1">[2]A!#REF!</definedName>
    <definedName name="__123Graph_E" localSheetId="149" hidden="1">[2]A!#REF!</definedName>
    <definedName name="__123Graph_E" localSheetId="153" hidden="1">[2]A!#REF!</definedName>
    <definedName name="__123Graph_E" localSheetId="138" hidden="1">[2]A!#REF!</definedName>
    <definedName name="__123Graph_E" localSheetId="141" hidden="1">[2]A!#REF!</definedName>
    <definedName name="__123Graph_E" localSheetId="71" hidden="1">[2]A!#REF!</definedName>
    <definedName name="__123Graph_E" localSheetId="74" hidden="1">[2]A!#REF!</definedName>
    <definedName name="__123Graph_E" localSheetId="77" hidden="1">[2]A!#REF!</definedName>
    <definedName name="__123Graph_E" localSheetId="80" hidden="1">[2]A!#REF!</definedName>
    <definedName name="__123Graph_E" localSheetId="66" hidden="1">[2]A!#REF!</definedName>
    <definedName name="__123Graph_E" localSheetId="69" hidden="1">[2]A!#REF!</definedName>
    <definedName name="__123Graph_E" localSheetId="126" hidden="1">[2]A!#REF!</definedName>
    <definedName name="__123Graph_E" localSheetId="129" hidden="1">[2]A!#REF!</definedName>
    <definedName name="__123Graph_E" localSheetId="132" hidden="1">[2]A!#REF!</definedName>
    <definedName name="__123Graph_E" localSheetId="135" hidden="1">[2]A!#REF!</definedName>
    <definedName name="__123Graph_E" localSheetId="120" hidden="1">[2]A!#REF!</definedName>
    <definedName name="__123Graph_E" localSheetId="111" hidden="1">[2]A!#REF!</definedName>
    <definedName name="__123Graph_E" localSheetId="114" hidden="1">[2]A!#REF!</definedName>
    <definedName name="__123Graph_E" localSheetId="117" hidden="1">[2]A!#REF!</definedName>
    <definedName name="__123Graph_E" localSheetId="103" hidden="1">[2]A!#REF!</definedName>
    <definedName name="__123Graph_E" localSheetId="106" hidden="1">[2]A!#REF!</definedName>
    <definedName name="__123Graph_E" localSheetId="53" hidden="1">[2]A!#REF!</definedName>
    <definedName name="__123Graph_E" localSheetId="55" hidden="1">[2]A!#REF!</definedName>
    <definedName name="__123Graph_E" localSheetId="58" hidden="1">[2]A!#REF!</definedName>
    <definedName name="__123Graph_E" localSheetId="62" hidden="1">[2]A!#REF!</definedName>
    <definedName name="__123Graph_E" localSheetId="64" hidden="1">[2]A!#REF!</definedName>
    <definedName name="__123Graph_E" localSheetId="85" hidden="1">[2]A!#REF!</definedName>
    <definedName name="__123Graph_E" localSheetId="88" hidden="1">[2]A!#REF!</definedName>
    <definedName name="__123Graph_E" localSheetId="91" hidden="1">[2]A!#REF!</definedName>
    <definedName name="__123Graph_E" localSheetId="94" hidden="1">[2]A!#REF!</definedName>
    <definedName name="__123Graph_E" localSheetId="97" hidden="1">[2]A!#REF!</definedName>
    <definedName name="__123Graph_E" localSheetId="100" hidden="1">[2]A!#REF!</definedName>
    <definedName name="__123Graph_E" localSheetId="166" hidden="1">[2]A!#REF!</definedName>
    <definedName name="__123Graph_E" localSheetId="169" hidden="1">[2]A!#REF!</definedName>
    <definedName name="__123Graph_E" localSheetId="157" hidden="1">[2]A!#REF!</definedName>
    <definedName name="__123Graph_E" localSheetId="172" hidden="1">[2]A!#REF!</definedName>
    <definedName name="__123Graph_E" localSheetId="160" hidden="1">[2]A!#REF!</definedName>
    <definedName name="__123Graph_E" localSheetId="163" hidden="1">[2]A!#REF!</definedName>
    <definedName name="__123Graph_E" localSheetId="143" hidden="1">[2]A!#REF!</definedName>
    <definedName name="__123Graph_E" localSheetId="146" hidden="1">[2]A!#REF!</definedName>
    <definedName name="__123Graph_E" localSheetId="148" hidden="1">[2]A!#REF!</definedName>
    <definedName name="__123Graph_E" localSheetId="150" hidden="1">[2]A!#REF!</definedName>
    <definedName name="__123Graph_E" localSheetId="151" hidden="1">[2]A!#REF!</definedName>
    <definedName name="__123Graph_E" localSheetId="136" hidden="1">[2]A!#REF!</definedName>
    <definedName name="__123Graph_E" localSheetId="139" hidden="1">[2]A!#REF!</definedName>
    <definedName name="__123Graph_E" localSheetId="142" hidden="1">[2]A!#REF!</definedName>
    <definedName name="__123Graph_E" localSheetId="70" hidden="1">[2]A!#REF!</definedName>
    <definedName name="__123Graph_E" localSheetId="72" hidden="1">[2]A!#REF!</definedName>
    <definedName name="__123Graph_E" localSheetId="75" hidden="1">[2]A!#REF!</definedName>
    <definedName name="__123Graph_E" localSheetId="78" hidden="1">[2]A!#REF!</definedName>
    <definedName name="__123Graph_E" localSheetId="67" hidden="1">[2]A!#REF!</definedName>
    <definedName name="__123Graph_E" localSheetId="124" hidden="1">[2]A!#REF!</definedName>
    <definedName name="__123Graph_E" localSheetId="127" hidden="1">[2]A!#REF!</definedName>
    <definedName name="__123Graph_E" localSheetId="130" hidden="1">[2]A!#REF!</definedName>
    <definedName name="__123Graph_E" localSheetId="133" hidden="1">[2]A!#REF!</definedName>
    <definedName name="__123Graph_E" localSheetId="118" hidden="1">[2]A!#REF!</definedName>
    <definedName name="__123Graph_E" localSheetId="121" hidden="1">[2]A!#REF!</definedName>
    <definedName name="__123Graph_E" localSheetId="123" hidden="1">[2]A!#REF!</definedName>
    <definedName name="__123Graph_E" localSheetId="107" hidden="1">[2]A!#REF!</definedName>
    <definedName name="__123Graph_E" localSheetId="109" hidden="1">[2]A!#REF!</definedName>
    <definedName name="__123Graph_E" localSheetId="112" hidden="1">[2]A!#REF!</definedName>
    <definedName name="__123Graph_E" localSheetId="115" hidden="1">[2]A!#REF!</definedName>
    <definedName name="__123Graph_E" localSheetId="101" hidden="1">[2]A!#REF!</definedName>
    <definedName name="__123Graph_E" localSheetId="104" hidden="1">[2]A!#REF!</definedName>
    <definedName name="__123Graph_E" localSheetId="52" hidden="1">[2]A!#REF!</definedName>
    <definedName name="__123Graph_E" localSheetId="54" hidden="1">[2]A!#REF!</definedName>
    <definedName name="__123Graph_E" localSheetId="57" hidden="1">[2]A!#REF!</definedName>
    <definedName name="__123Graph_E" localSheetId="60" hidden="1">[2]A!#REF!</definedName>
    <definedName name="__123Graph_E" localSheetId="63" hidden="1">[2]A!#REF!</definedName>
    <definedName name="__123Graph_E" localSheetId="83" hidden="1">[2]A!#REF!</definedName>
    <definedName name="__123Graph_E" localSheetId="81" hidden="1">[2]A!#REF!</definedName>
    <definedName name="__123Graph_E" localSheetId="86" hidden="1">[2]A!#REF!</definedName>
    <definedName name="__123Graph_E" localSheetId="89" hidden="1">[2]A!#REF!</definedName>
    <definedName name="__123Graph_E" localSheetId="92" hidden="1">[2]A!#REF!</definedName>
    <definedName name="__123Graph_E" localSheetId="95" hidden="1">[2]A!#REF!</definedName>
    <definedName name="__123Graph_E" localSheetId="98" hidden="1">[2]A!#REF!</definedName>
    <definedName name="__123Graph_E" localSheetId="164" hidden="1">[2]A!#REF!</definedName>
    <definedName name="__123Graph_E" localSheetId="167" hidden="1">[2]A!#REF!</definedName>
    <definedName name="__123Graph_E" localSheetId="155" hidden="1">[2]A!#REF!</definedName>
    <definedName name="__123Graph_E" localSheetId="170" hidden="1">[2]A!#REF!</definedName>
    <definedName name="__123Graph_E" localSheetId="158" hidden="1">[2]A!#REF!</definedName>
    <definedName name="__123Graph_E" localSheetId="161" hidden="1">[2]A!#REF!</definedName>
    <definedName name="__123Graph_E" localSheetId="147" hidden="1">[2]A!#REF!</definedName>
    <definedName name="__123Graph_E" localSheetId="144" hidden="1">[2]A!#REF!</definedName>
    <definedName name="__123Graph_E" localSheetId="152" hidden="1">[2]A!#REF!</definedName>
    <definedName name="__123Graph_E" localSheetId="154" hidden="1">[2]A!#REF!</definedName>
    <definedName name="__123Graph_E" localSheetId="137" hidden="1">[2]A!#REF!</definedName>
    <definedName name="__123Graph_E" localSheetId="140" hidden="1">[2]A!#REF!</definedName>
    <definedName name="__123Graph_E" localSheetId="73" hidden="1">[2]A!#REF!</definedName>
    <definedName name="__123Graph_E" localSheetId="76" hidden="1">[2]A!#REF!</definedName>
    <definedName name="__123Graph_E" localSheetId="79" hidden="1">[2]A!#REF!</definedName>
    <definedName name="__123Graph_E" localSheetId="65" hidden="1">[2]A!#REF!</definedName>
    <definedName name="__123Graph_E" localSheetId="68" hidden="1">[2]A!#REF!</definedName>
    <definedName name="__123Graph_E" localSheetId="125" hidden="1">[2]A!#REF!</definedName>
    <definedName name="__123Graph_E" localSheetId="128" hidden="1">[2]A!#REF!</definedName>
    <definedName name="__123Graph_E" localSheetId="131" hidden="1">[2]A!#REF!</definedName>
    <definedName name="__123Graph_E" localSheetId="134" hidden="1">[2]A!#REF!</definedName>
    <definedName name="__123Graph_E" localSheetId="119" hidden="1">[2]A!#REF!</definedName>
    <definedName name="__123Graph_E" localSheetId="122" hidden="1">[2]A!#REF!</definedName>
    <definedName name="__123Graph_E" localSheetId="108" hidden="1">[2]A!#REF!</definedName>
    <definedName name="__123Graph_E" localSheetId="110" hidden="1">[2]A!#REF!</definedName>
    <definedName name="__123Graph_E" localSheetId="113" hidden="1">[2]A!#REF!</definedName>
    <definedName name="__123Graph_E" localSheetId="116" hidden="1">[2]A!#REF!</definedName>
    <definedName name="__123Graph_E" localSheetId="102" hidden="1">[2]A!#REF!</definedName>
    <definedName name="__123Graph_E" localSheetId="105" hidden="1">[2]A!#REF!</definedName>
    <definedName name="__123Graph_E" localSheetId="56" hidden="1">[2]A!#REF!</definedName>
    <definedName name="__123Graph_E" localSheetId="59" hidden="1">[2]A!#REF!</definedName>
    <definedName name="__123Graph_E" localSheetId="61" hidden="1">[2]A!#REF!</definedName>
    <definedName name="__123Graph_E" localSheetId="84" hidden="1">[2]A!#REF!</definedName>
    <definedName name="__123Graph_E" localSheetId="82" hidden="1">[2]A!#REF!</definedName>
    <definedName name="__123Graph_E" localSheetId="87" hidden="1">[2]A!#REF!</definedName>
    <definedName name="__123Graph_E" localSheetId="90" hidden="1">[2]A!#REF!</definedName>
    <definedName name="__123Graph_E" localSheetId="93" hidden="1">[2]A!#REF!</definedName>
    <definedName name="__123Graph_E" localSheetId="96" hidden="1">[2]A!#REF!</definedName>
    <definedName name="__123Graph_E" localSheetId="99" hidden="1">[2]A!#REF!</definedName>
    <definedName name="__123Graph_E" localSheetId="165" hidden="1">[2]A!#REF!</definedName>
    <definedName name="__123Graph_E" localSheetId="168" hidden="1">[2]A!#REF!</definedName>
    <definedName name="__123Graph_E" localSheetId="156" hidden="1">[2]A!#REF!</definedName>
    <definedName name="__123Graph_E" localSheetId="171" hidden="1">[2]A!#REF!</definedName>
    <definedName name="__123Graph_E" localSheetId="159" hidden="1">[2]A!#REF!</definedName>
    <definedName name="__123Graph_E" localSheetId="162" hidden="1">[2]A!#REF!</definedName>
    <definedName name="__123Graph_E" hidden="1">[2]A!#REF!</definedName>
    <definedName name="__123Graph_EPL" localSheetId="145" hidden="1">[2]A!#REF!</definedName>
    <definedName name="__123Graph_EPL" localSheetId="149" hidden="1">[2]A!#REF!</definedName>
    <definedName name="__123Graph_EPL" localSheetId="153" hidden="1">[2]A!#REF!</definedName>
    <definedName name="__123Graph_EPL" localSheetId="138" hidden="1">[2]A!#REF!</definedName>
    <definedName name="__123Graph_EPL" localSheetId="141" hidden="1">[2]A!#REF!</definedName>
    <definedName name="__123Graph_EPL" localSheetId="71" hidden="1">[2]A!#REF!</definedName>
    <definedName name="__123Graph_EPL" localSheetId="74" hidden="1">[2]A!#REF!</definedName>
    <definedName name="__123Graph_EPL" localSheetId="77" hidden="1">[2]A!#REF!</definedName>
    <definedName name="__123Graph_EPL" localSheetId="80" hidden="1">[2]A!#REF!</definedName>
    <definedName name="__123Graph_EPL" localSheetId="66" hidden="1">[2]A!#REF!</definedName>
    <definedName name="__123Graph_EPL" localSheetId="69" hidden="1">[2]A!#REF!</definedName>
    <definedName name="__123Graph_EPL" localSheetId="126" hidden="1">[2]A!#REF!</definedName>
    <definedName name="__123Graph_EPL" localSheetId="129" hidden="1">[2]A!#REF!</definedName>
    <definedName name="__123Graph_EPL" localSheetId="132" hidden="1">[2]A!#REF!</definedName>
    <definedName name="__123Graph_EPL" localSheetId="135" hidden="1">[2]A!#REF!</definedName>
    <definedName name="__123Graph_EPL" localSheetId="120" hidden="1">[2]A!#REF!</definedName>
    <definedName name="__123Graph_EPL" localSheetId="111" hidden="1">[2]A!#REF!</definedName>
    <definedName name="__123Graph_EPL" localSheetId="114" hidden="1">[2]A!#REF!</definedName>
    <definedName name="__123Graph_EPL" localSheetId="117" hidden="1">[2]A!#REF!</definedName>
    <definedName name="__123Graph_EPL" localSheetId="103" hidden="1">[2]A!#REF!</definedName>
    <definedName name="__123Graph_EPL" localSheetId="106" hidden="1">[2]A!#REF!</definedName>
    <definedName name="__123Graph_EPL" localSheetId="53" hidden="1">[2]A!#REF!</definedName>
    <definedName name="__123Graph_EPL" localSheetId="55" hidden="1">[2]A!#REF!</definedName>
    <definedName name="__123Graph_EPL" localSheetId="58" hidden="1">[2]A!#REF!</definedName>
    <definedName name="__123Graph_EPL" localSheetId="62" hidden="1">[2]A!#REF!</definedName>
    <definedName name="__123Graph_EPL" localSheetId="64" hidden="1">[2]A!#REF!</definedName>
    <definedName name="__123Graph_EPL" localSheetId="85" hidden="1">[2]A!#REF!</definedName>
    <definedName name="__123Graph_EPL" localSheetId="88" hidden="1">[2]A!#REF!</definedName>
    <definedName name="__123Graph_EPL" localSheetId="91" hidden="1">[2]A!#REF!</definedName>
    <definedName name="__123Graph_EPL" localSheetId="94" hidden="1">[2]A!#REF!</definedName>
    <definedName name="__123Graph_EPL" localSheetId="97" hidden="1">[2]A!#REF!</definedName>
    <definedName name="__123Graph_EPL" localSheetId="100" hidden="1">[2]A!#REF!</definedName>
    <definedName name="__123Graph_EPL" localSheetId="166" hidden="1">[2]A!#REF!</definedName>
    <definedName name="__123Graph_EPL" localSheetId="169" hidden="1">[2]A!#REF!</definedName>
    <definedName name="__123Graph_EPL" localSheetId="157" hidden="1">[2]A!#REF!</definedName>
    <definedName name="__123Graph_EPL" localSheetId="172" hidden="1">[2]A!#REF!</definedName>
    <definedName name="__123Graph_EPL" localSheetId="160" hidden="1">[2]A!#REF!</definedName>
    <definedName name="__123Graph_EPL" localSheetId="163" hidden="1">[2]A!#REF!</definedName>
    <definedName name="__123Graph_EPL" localSheetId="143" hidden="1">[2]A!#REF!</definedName>
    <definedName name="__123Graph_EPL" localSheetId="146" hidden="1">[2]A!#REF!</definedName>
    <definedName name="__123Graph_EPL" localSheetId="148" hidden="1">[2]A!#REF!</definedName>
    <definedName name="__123Graph_EPL" localSheetId="150" hidden="1">[2]A!#REF!</definedName>
    <definedName name="__123Graph_EPL" localSheetId="151" hidden="1">[2]A!#REF!</definedName>
    <definedName name="__123Graph_EPL" localSheetId="136" hidden="1">[2]A!#REF!</definedName>
    <definedName name="__123Graph_EPL" localSheetId="139" hidden="1">[2]A!#REF!</definedName>
    <definedName name="__123Graph_EPL" localSheetId="142" hidden="1">[2]A!#REF!</definedName>
    <definedName name="__123Graph_EPL" localSheetId="70" hidden="1">[2]A!#REF!</definedName>
    <definedName name="__123Graph_EPL" localSheetId="72" hidden="1">[2]A!#REF!</definedName>
    <definedName name="__123Graph_EPL" localSheetId="75" hidden="1">[2]A!#REF!</definedName>
    <definedName name="__123Graph_EPL" localSheetId="78" hidden="1">[2]A!#REF!</definedName>
    <definedName name="__123Graph_EPL" localSheetId="67" hidden="1">[2]A!#REF!</definedName>
    <definedName name="__123Graph_EPL" localSheetId="124" hidden="1">[2]A!#REF!</definedName>
    <definedName name="__123Graph_EPL" localSheetId="127" hidden="1">[2]A!#REF!</definedName>
    <definedName name="__123Graph_EPL" localSheetId="130" hidden="1">[2]A!#REF!</definedName>
    <definedName name="__123Graph_EPL" localSheetId="133" hidden="1">[2]A!#REF!</definedName>
    <definedName name="__123Graph_EPL" localSheetId="118" hidden="1">[2]A!#REF!</definedName>
    <definedName name="__123Graph_EPL" localSheetId="121" hidden="1">[2]A!#REF!</definedName>
    <definedName name="__123Graph_EPL" localSheetId="123" hidden="1">[2]A!#REF!</definedName>
    <definedName name="__123Graph_EPL" localSheetId="107" hidden="1">[2]A!#REF!</definedName>
    <definedName name="__123Graph_EPL" localSheetId="109" hidden="1">[2]A!#REF!</definedName>
    <definedName name="__123Graph_EPL" localSheetId="112" hidden="1">[2]A!#REF!</definedName>
    <definedName name="__123Graph_EPL" localSheetId="115" hidden="1">[2]A!#REF!</definedName>
    <definedName name="__123Graph_EPL" localSheetId="101" hidden="1">[2]A!#REF!</definedName>
    <definedName name="__123Graph_EPL" localSheetId="104" hidden="1">[2]A!#REF!</definedName>
    <definedName name="__123Graph_EPL" localSheetId="52" hidden="1">[2]A!#REF!</definedName>
    <definedName name="__123Graph_EPL" localSheetId="54" hidden="1">[2]A!#REF!</definedName>
    <definedName name="__123Graph_EPL" localSheetId="57" hidden="1">[2]A!#REF!</definedName>
    <definedName name="__123Graph_EPL" localSheetId="60" hidden="1">[2]A!#REF!</definedName>
    <definedName name="__123Graph_EPL" localSheetId="63" hidden="1">[2]A!#REF!</definedName>
    <definedName name="__123Graph_EPL" localSheetId="83" hidden="1">[2]A!#REF!</definedName>
    <definedName name="__123Graph_EPL" localSheetId="81" hidden="1">[2]A!#REF!</definedName>
    <definedName name="__123Graph_EPL" localSheetId="86" hidden="1">[2]A!#REF!</definedName>
    <definedName name="__123Graph_EPL" localSheetId="89" hidden="1">[2]A!#REF!</definedName>
    <definedName name="__123Graph_EPL" localSheetId="92" hidden="1">[2]A!#REF!</definedName>
    <definedName name="__123Graph_EPL" localSheetId="95" hidden="1">[2]A!#REF!</definedName>
    <definedName name="__123Graph_EPL" localSheetId="98" hidden="1">[2]A!#REF!</definedName>
    <definedName name="__123Graph_EPL" localSheetId="164" hidden="1">[2]A!#REF!</definedName>
    <definedName name="__123Graph_EPL" localSheetId="167" hidden="1">[2]A!#REF!</definedName>
    <definedName name="__123Graph_EPL" localSheetId="155" hidden="1">[2]A!#REF!</definedName>
    <definedName name="__123Graph_EPL" localSheetId="170" hidden="1">[2]A!#REF!</definedName>
    <definedName name="__123Graph_EPL" localSheetId="158" hidden="1">[2]A!#REF!</definedName>
    <definedName name="__123Graph_EPL" localSheetId="161" hidden="1">[2]A!#REF!</definedName>
    <definedName name="__123Graph_EPL" localSheetId="147" hidden="1">[2]A!#REF!</definedName>
    <definedName name="__123Graph_EPL" localSheetId="144" hidden="1">[2]A!#REF!</definedName>
    <definedName name="__123Graph_EPL" localSheetId="152" hidden="1">[2]A!#REF!</definedName>
    <definedName name="__123Graph_EPL" localSheetId="154" hidden="1">[2]A!#REF!</definedName>
    <definedName name="__123Graph_EPL" localSheetId="137" hidden="1">[2]A!#REF!</definedName>
    <definedName name="__123Graph_EPL" localSheetId="140" hidden="1">[2]A!#REF!</definedName>
    <definedName name="__123Graph_EPL" localSheetId="73" hidden="1">[2]A!#REF!</definedName>
    <definedName name="__123Graph_EPL" localSheetId="76" hidden="1">[2]A!#REF!</definedName>
    <definedName name="__123Graph_EPL" localSheetId="79" hidden="1">[2]A!#REF!</definedName>
    <definedName name="__123Graph_EPL" localSheetId="65" hidden="1">[2]A!#REF!</definedName>
    <definedName name="__123Graph_EPL" localSheetId="68" hidden="1">[2]A!#REF!</definedName>
    <definedName name="__123Graph_EPL" localSheetId="125" hidden="1">[2]A!#REF!</definedName>
    <definedName name="__123Graph_EPL" localSheetId="128" hidden="1">[2]A!#REF!</definedName>
    <definedName name="__123Graph_EPL" localSheetId="131" hidden="1">[2]A!#REF!</definedName>
    <definedName name="__123Graph_EPL" localSheetId="134" hidden="1">[2]A!#REF!</definedName>
    <definedName name="__123Graph_EPL" localSheetId="119" hidden="1">[2]A!#REF!</definedName>
    <definedName name="__123Graph_EPL" localSheetId="122" hidden="1">[2]A!#REF!</definedName>
    <definedName name="__123Graph_EPL" localSheetId="108" hidden="1">[2]A!#REF!</definedName>
    <definedName name="__123Graph_EPL" localSheetId="110" hidden="1">[2]A!#REF!</definedName>
    <definedName name="__123Graph_EPL" localSheetId="113" hidden="1">[2]A!#REF!</definedName>
    <definedName name="__123Graph_EPL" localSheetId="116" hidden="1">[2]A!#REF!</definedName>
    <definedName name="__123Graph_EPL" localSheetId="102" hidden="1">[2]A!#REF!</definedName>
    <definedName name="__123Graph_EPL" localSheetId="105" hidden="1">[2]A!#REF!</definedName>
    <definedName name="__123Graph_EPL" localSheetId="56" hidden="1">[2]A!#REF!</definedName>
    <definedName name="__123Graph_EPL" localSheetId="59" hidden="1">[2]A!#REF!</definedName>
    <definedName name="__123Graph_EPL" localSheetId="61" hidden="1">[2]A!#REF!</definedName>
    <definedName name="__123Graph_EPL" localSheetId="84" hidden="1">[2]A!#REF!</definedName>
    <definedName name="__123Graph_EPL" localSheetId="82" hidden="1">[2]A!#REF!</definedName>
    <definedName name="__123Graph_EPL" localSheetId="87" hidden="1">[2]A!#REF!</definedName>
    <definedName name="__123Graph_EPL" localSheetId="90" hidden="1">[2]A!#REF!</definedName>
    <definedName name="__123Graph_EPL" localSheetId="93" hidden="1">[2]A!#REF!</definedName>
    <definedName name="__123Graph_EPL" localSheetId="96" hidden="1">[2]A!#REF!</definedName>
    <definedName name="__123Graph_EPL" localSheetId="99" hidden="1">[2]A!#REF!</definedName>
    <definedName name="__123Graph_EPL" localSheetId="165" hidden="1">[2]A!#REF!</definedName>
    <definedName name="__123Graph_EPL" localSheetId="168" hidden="1">[2]A!#REF!</definedName>
    <definedName name="__123Graph_EPL" localSheetId="156" hidden="1">[2]A!#REF!</definedName>
    <definedName name="__123Graph_EPL" localSheetId="171" hidden="1">[2]A!#REF!</definedName>
    <definedName name="__123Graph_EPL" localSheetId="159" hidden="1">[2]A!#REF!</definedName>
    <definedName name="__123Graph_EPL" localSheetId="162" hidden="1">[2]A!#REF!</definedName>
    <definedName name="__123Graph_EPL" hidden="1">[2]A!#REF!</definedName>
    <definedName name="__123Graph_F" localSheetId="145" hidden="1">[2]A!#REF!</definedName>
    <definedName name="__123Graph_F" localSheetId="149" hidden="1">[2]A!#REF!</definedName>
    <definedName name="__123Graph_F" localSheetId="153" hidden="1">[2]A!#REF!</definedName>
    <definedName name="__123Graph_F" localSheetId="138" hidden="1">[2]A!#REF!</definedName>
    <definedName name="__123Graph_F" localSheetId="141" hidden="1">[2]A!#REF!</definedName>
    <definedName name="__123Graph_F" localSheetId="71" hidden="1">[2]A!#REF!</definedName>
    <definedName name="__123Graph_F" localSheetId="74" hidden="1">[2]A!#REF!</definedName>
    <definedName name="__123Graph_F" localSheetId="77" hidden="1">[2]A!#REF!</definedName>
    <definedName name="__123Graph_F" localSheetId="80" hidden="1">[2]A!#REF!</definedName>
    <definedName name="__123Graph_F" localSheetId="66" hidden="1">[2]A!#REF!</definedName>
    <definedName name="__123Graph_F" localSheetId="69" hidden="1">[2]A!#REF!</definedName>
    <definedName name="__123Graph_F" localSheetId="126" hidden="1">[2]A!#REF!</definedName>
    <definedName name="__123Graph_F" localSheetId="129" hidden="1">[2]A!#REF!</definedName>
    <definedName name="__123Graph_F" localSheetId="132" hidden="1">[2]A!#REF!</definedName>
    <definedName name="__123Graph_F" localSheetId="135" hidden="1">[2]A!#REF!</definedName>
    <definedName name="__123Graph_F" localSheetId="120" hidden="1">[2]A!#REF!</definedName>
    <definedName name="__123Graph_F" localSheetId="111" hidden="1">[2]A!#REF!</definedName>
    <definedName name="__123Graph_F" localSheetId="114" hidden="1">[2]A!#REF!</definedName>
    <definedName name="__123Graph_F" localSheetId="117" hidden="1">[2]A!#REF!</definedName>
    <definedName name="__123Graph_F" localSheetId="103" hidden="1">[2]A!#REF!</definedName>
    <definedName name="__123Graph_F" localSheetId="106" hidden="1">[2]A!#REF!</definedName>
    <definedName name="__123Graph_F" localSheetId="53" hidden="1">[2]A!#REF!</definedName>
    <definedName name="__123Graph_F" localSheetId="55" hidden="1">[2]A!#REF!</definedName>
    <definedName name="__123Graph_F" localSheetId="58" hidden="1">[2]A!#REF!</definedName>
    <definedName name="__123Graph_F" localSheetId="62" hidden="1">[2]A!#REF!</definedName>
    <definedName name="__123Graph_F" localSheetId="64" hidden="1">[2]A!#REF!</definedName>
    <definedName name="__123Graph_F" localSheetId="85" hidden="1">[2]A!#REF!</definedName>
    <definedName name="__123Graph_F" localSheetId="88" hidden="1">[2]A!#REF!</definedName>
    <definedName name="__123Graph_F" localSheetId="91" hidden="1">[2]A!#REF!</definedName>
    <definedName name="__123Graph_F" localSheetId="94" hidden="1">[2]A!#REF!</definedName>
    <definedName name="__123Graph_F" localSheetId="97" hidden="1">[2]A!#REF!</definedName>
    <definedName name="__123Graph_F" localSheetId="100" hidden="1">[2]A!#REF!</definedName>
    <definedName name="__123Graph_F" localSheetId="166" hidden="1">[2]A!#REF!</definedName>
    <definedName name="__123Graph_F" localSheetId="169" hidden="1">[2]A!#REF!</definedName>
    <definedName name="__123Graph_F" localSheetId="157" hidden="1">[2]A!#REF!</definedName>
    <definedName name="__123Graph_F" localSheetId="172" hidden="1">[2]A!#REF!</definedName>
    <definedName name="__123Graph_F" localSheetId="160" hidden="1">[2]A!#REF!</definedName>
    <definedName name="__123Graph_F" localSheetId="163" hidden="1">[2]A!#REF!</definedName>
    <definedName name="__123Graph_F" localSheetId="143" hidden="1">[2]A!#REF!</definedName>
    <definedName name="__123Graph_F" localSheetId="146" hidden="1">[2]A!#REF!</definedName>
    <definedName name="__123Graph_F" localSheetId="148" hidden="1">[2]A!#REF!</definedName>
    <definedName name="__123Graph_F" localSheetId="150" hidden="1">[2]A!#REF!</definedName>
    <definedName name="__123Graph_F" localSheetId="151" hidden="1">[2]A!#REF!</definedName>
    <definedName name="__123Graph_F" localSheetId="136" hidden="1">[2]A!#REF!</definedName>
    <definedName name="__123Graph_F" localSheetId="139" hidden="1">[2]A!#REF!</definedName>
    <definedName name="__123Graph_F" localSheetId="142" hidden="1">[2]A!#REF!</definedName>
    <definedName name="__123Graph_F" localSheetId="70" hidden="1">[2]A!#REF!</definedName>
    <definedName name="__123Graph_F" localSheetId="72" hidden="1">[2]A!#REF!</definedName>
    <definedName name="__123Graph_F" localSheetId="75" hidden="1">[2]A!#REF!</definedName>
    <definedName name="__123Graph_F" localSheetId="78" hidden="1">[2]A!#REF!</definedName>
    <definedName name="__123Graph_F" localSheetId="67" hidden="1">[2]A!#REF!</definedName>
    <definedName name="__123Graph_F" localSheetId="124" hidden="1">[2]A!#REF!</definedName>
    <definedName name="__123Graph_F" localSheetId="127" hidden="1">[2]A!#REF!</definedName>
    <definedName name="__123Graph_F" localSheetId="130" hidden="1">[2]A!#REF!</definedName>
    <definedName name="__123Graph_F" localSheetId="133" hidden="1">[2]A!#REF!</definedName>
    <definedName name="__123Graph_F" localSheetId="118" hidden="1">[2]A!#REF!</definedName>
    <definedName name="__123Graph_F" localSheetId="121" hidden="1">[2]A!#REF!</definedName>
    <definedName name="__123Graph_F" localSheetId="123" hidden="1">[2]A!#REF!</definedName>
    <definedName name="__123Graph_F" localSheetId="107" hidden="1">[2]A!#REF!</definedName>
    <definedName name="__123Graph_F" localSheetId="109" hidden="1">[2]A!#REF!</definedName>
    <definedName name="__123Graph_F" localSheetId="112" hidden="1">[2]A!#REF!</definedName>
    <definedName name="__123Graph_F" localSheetId="115" hidden="1">[2]A!#REF!</definedName>
    <definedName name="__123Graph_F" localSheetId="101" hidden="1">[2]A!#REF!</definedName>
    <definedName name="__123Graph_F" localSheetId="104" hidden="1">[2]A!#REF!</definedName>
    <definedName name="__123Graph_F" localSheetId="52" hidden="1">[2]A!#REF!</definedName>
    <definedName name="__123Graph_F" localSheetId="54" hidden="1">[2]A!#REF!</definedName>
    <definedName name="__123Graph_F" localSheetId="57" hidden="1">[2]A!#REF!</definedName>
    <definedName name="__123Graph_F" localSheetId="60" hidden="1">[2]A!#REF!</definedName>
    <definedName name="__123Graph_F" localSheetId="63" hidden="1">[2]A!#REF!</definedName>
    <definedName name="__123Graph_F" localSheetId="83" hidden="1">[2]A!#REF!</definedName>
    <definedName name="__123Graph_F" localSheetId="81" hidden="1">[2]A!#REF!</definedName>
    <definedName name="__123Graph_F" localSheetId="86" hidden="1">[2]A!#REF!</definedName>
    <definedName name="__123Graph_F" localSheetId="89" hidden="1">[2]A!#REF!</definedName>
    <definedName name="__123Graph_F" localSheetId="92" hidden="1">[2]A!#REF!</definedName>
    <definedName name="__123Graph_F" localSheetId="95" hidden="1">[2]A!#REF!</definedName>
    <definedName name="__123Graph_F" localSheetId="98" hidden="1">[2]A!#REF!</definedName>
    <definedName name="__123Graph_F" localSheetId="164" hidden="1">[2]A!#REF!</definedName>
    <definedName name="__123Graph_F" localSheetId="167" hidden="1">[2]A!#REF!</definedName>
    <definedName name="__123Graph_F" localSheetId="155" hidden="1">[2]A!#REF!</definedName>
    <definedName name="__123Graph_F" localSheetId="170" hidden="1">[2]A!#REF!</definedName>
    <definedName name="__123Graph_F" localSheetId="158" hidden="1">[2]A!#REF!</definedName>
    <definedName name="__123Graph_F" localSheetId="161" hidden="1">[2]A!#REF!</definedName>
    <definedName name="__123Graph_F" localSheetId="147" hidden="1">[2]A!#REF!</definedName>
    <definedName name="__123Graph_F" localSheetId="144" hidden="1">[2]A!#REF!</definedName>
    <definedName name="__123Graph_F" localSheetId="152" hidden="1">[2]A!#REF!</definedName>
    <definedName name="__123Graph_F" localSheetId="154" hidden="1">[2]A!#REF!</definedName>
    <definedName name="__123Graph_F" localSheetId="137" hidden="1">[2]A!#REF!</definedName>
    <definedName name="__123Graph_F" localSheetId="140" hidden="1">[2]A!#REF!</definedName>
    <definedName name="__123Graph_F" localSheetId="73" hidden="1">[2]A!#REF!</definedName>
    <definedName name="__123Graph_F" localSheetId="76" hidden="1">[2]A!#REF!</definedName>
    <definedName name="__123Graph_F" localSheetId="79" hidden="1">[2]A!#REF!</definedName>
    <definedName name="__123Graph_F" localSheetId="65" hidden="1">[2]A!#REF!</definedName>
    <definedName name="__123Graph_F" localSheetId="68" hidden="1">[2]A!#REF!</definedName>
    <definedName name="__123Graph_F" localSheetId="125" hidden="1">[2]A!#REF!</definedName>
    <definedName name="__123Graph_F" localSheetId="128" hidden="1">[2]A!#REF!</definedName>
    <definedName name="__123Graph_F" localSheetId="131" hidden="1">[2]A!#REF!</definedName>
    <definedName name="__123Graph_F" localSheetId="134" hidden="1">[2]A!#REF!</definedName>
    <definedName name="__123Graph_F" localSheetId="119" hidden="1">[2]A!#REF!</definedName>
    <definedName name="__123Graph_F" localSheetId="122" hidden="1">[2]A!#REF!</definedName>
    <definedName name="__123Graph_F" localSheetId="108" hidden="1">[2]A!#REF!</definedName>
    <definedName name="__123Graph_F" localSheetId="110" hidden="1">[2]A!#REF!</definedName>
    <definedName name="__123Graph_F" localSheetId="113" hidden="1">[2]A!#REF!</definedName>
    <definedName name="__123Graph_F" localSheetId="116" hidden="1">[2]A!#REF!</definedName>
    <definedName name="__123Graph_F" localSheetId="102" hidden="1">[2]A!#REF!</definedName>
    <definedName name="__123Graph_F" localSheetId="105" hidden="1">[2]A!#REF!</definedName>
    <definedName name="__123Graph_F" localSheetId="56" hidden="1">[2]A!#REF!</definedName>
    <definedName name="__123Graph_F" localSheetId="59" hidden="1">[2]A!#REF!</definedName>
    <definedName name="__123Graph_F" localSheetId="61" hidden="1">[2]A!#REF!</definedName>
    <definedName name="__123Graph_F" localSheetId="84" hidden="1">[2]A!#REF!</definedName>
    <definedName name="__123Graph_F" localSheetId="82" hidden="1">[2]A!#REF!</definedName>
    <definedName name="__123Graph_F" localSheetId="87" hidden="1">[2]A!#REF!</definedName>
    <definedName name="__123Graph_F" localSheetId="90" hidden="1">[2]A!#REF!</definedName>
    <definedName name="__123Graph_F" localSheetId="93" hidden="1">[2]A!#REF!</definedName>
    <definedName name="__123Graph_F" localSheetId="96" hidden="1">[2]A!#REF!</definedName>
    <definedName name="__123Graph_F" localSheetId="99" hidden="1">[2]A!#REF!</definedName>
    <definedName name="__123Graph_F" localSheetId="165" hidden="1">[2]A!#REF!</definedName>
    <definedName name="__123Graph_F" localSheetId="168" hidden="1">[2]A!#REF!</definedName>
    <definedName name="__123Graph_F" localSheetId="156" hidden="1">[2]A!#REF!</definedName>
    <definedName name="__123Graph_F" localSheetId="171" hidden="1">[2]A!#REF!</definedName>
    <definedName name="__123Graph_F" localSheetId="159" hidden="1">[2]A!#REF!</definedName>
    <definedName name="__123Graph_F" localSheetId="162" hidden="1">[2]A!#REF!</definedName>
    <definedName name="__123Graph_F" hidden="1">[2]A!#REF!</definedName>
    <definedName name="__123Graph_FPL" localSheetId="145" hidden="1">[2]A!#REF!</definedName>
    <definedName name="__123Graph_FPL" localSheetId="149" hidden="1">[2]A!#REF!</definedName>
    <definedName name="__123Graph_FPL" localSheetId="153" hidden="1">[2]A!#REF!</definedName>
    <definedName name="__123Graph_FPL" localSheetId="138" hidden="1">[2]A!#REF!</definedName>
    <definedName name="__123Graph_FPL" localSheetId="141" hidden="1">[2]A!#REF!</definedName>
    <definedName name="__123Graph_FPL" localSheetId="71" hidden="1">[2]A!#REF!</definedName>
    <definedName name="__123Graph_FPL" localSheetId="74" hidden="1">[2]A!#REF!</definedName>
    <definedName name="__123Graph_FPL" localSheetId="77" hidden="1">[2]A!#REF!</definedName>
    <definedName name="__123Graph_FPL" localSheetId="80" hidden="1">[2]A!#REF!</definedName>
    <definedName name="__123Graph_FPL" localSheetId="66" hidden="1">[2]A!#REF!</definedName>
    <definedName name="__123Graph_FPL" localSheetId="69" hidden="1">[2]A!#REF!</definedName>
    <definedName name="__123Graph_FPL" localSheetId="126" hidden="1">[2]A!#REF!</definedName>
    <definedName name="__123Graph_FPL" localSheetId="129" hidden="1">[2]A!#REF!</definedName>
    <definedName name="__123Graph_FPL" localSheetId="132" hidden="1">[2]A!#REF!</definedName>
    <definedName name="__123Graph_FPL" localSheetId="135" hidden="1">[2]A!#REF!</definedName>
    <definedName name="__123Graph_FPL" localSheetId="120" hidden="1">[2]A!#REF!</definedName>
    <definedName name="__123Graph_FPL" localSheetId="111" hidden="1">[2]A!#REF!</definedName>
    <definedName name="__123Graph_FPL" localSheetId="114" hidden="1">[2]A!#REF!</definedName>
    <definedName name="__123Graph_FPL" localSheetId="117" hidden="1">[2]A!#REF!</definedName>
    <definedName name="__123Graph_FPL" localSheetId="103" hidden="1">[2]A!#REF!</definedName>
    <definedName name="__123Graph_FPL" localSheetId="106" hidden="1">[2]A!#REF!</definedName>
    <definedName name="__123Graph_FPL" localSheetId="53" hidden="1">[2]A!#REF!</definedName>
    <definedName name="__123Graph_FPL" localSheetId="55" hidden="1">[2]A!#REF!</definedName>
    <definedName name="__123Graph_FPL" localSheetId="58" hidden="1">[2]A!#REF!</definedName>
    <definedName name="__123Graph_FPL" localSheetId="62" hidden="1">[2]A!#REF!</definedName>
    <definedName name="__123Graph_FPL" localSheetId="64" hidden="1">[2]A!#REF!</definedName>
    <definedName name="__123Graph_FPL" localSheetId="85" hidden="1">[2]A!#REF!</definedName>
    <definedName name="__123Graph_FPL" localSheetId="88" hidden="1">[2]A!#REF!</definedName>
    <definedName name="__123Graph_FPL" localSheetId="91" hidden="1">[2]A!#REF!</definedName>
    <definedName name="__123Graph_FPL" localSheetId="94" hidden="1">[2]A!#REF!</definedName>
    <definedName name="__123Graph_FPL" localSheetId="97" hidden="1">[2]A!#REF!</definedName>
    <definedName name="__123Graph_FPL" localSheetId="100" hidden="1">[2]A!#REF!</definedName>
    <definedName name="__123Graph_FPL" localSheetId="166" hidden="1">[2]A!#REF!</definedName>
    <definedName name="__123Graph_FPL" localSheetId="169" hidden="1">[2]A!#REF!</definedName>
    <definedName name="__123Graph_FPL" localSheetId="157" hidden="1">[2]A!#REF!</definedName>
    <definedName name="__123Graph_FPL" localSheetId="172" hidden="1">[2]A!#REF!</definedName>
    <definedName name="__123Graph_FPL" localSheetId="160" hidden="1">[2]A!#REF!</definedName>
    <definedName name="__123Graph_FPL" localSheetId="163" hidden="1">[2]A!#REF!</definedName>
    <definedName name="__123Graph_FPL" localSheetId="143" hidden="1">[2]A!#REF!</definedName>
    <definedName name="__123Graph_FPL" localSheetId="146" hidden="1">[2]A!#REF!</definedName>
    <definedName name="__123Graph_FPL" localSheetId="148" hidden="1">[2]A!#REF!</definedName>
    <definedName name="__123Graph_FPL" localSheetId="150" hidden="1">[2]A!#REF!</definedName>
    <definedName name="__123Graph_FPL" localSheetId="151" hidden="1">[2]A!#REF!</definedName>
    <definedName name="__123Graph_FPL" localSheetId="136" hidden="1">[2]A!#REF!</definedName>
    <definedName name="__123Graph_FPL" localSheetId="139" hidden="1">[2]A!#REF!</definedName>
    <definedName name="__123Graph_FPL" localSheetId="142" hidden="1">[2]A!#REF!</definedName>
    <definedName name="__123Graph_FPL" localSheetId="70" hidden="1">[2]A!#REF!</definedName>
    <definedName name="__123Graph_FPL" localSheetId="72" hidden="1">[2]A!#REF!</definedName>
    <definedName name="__123Graph_FPL" localSheetId="75" hidden="1">[2]A!#REF!</definedName>
    <definedName name="__123Graph_FPL" localSheetId="78" hidden="1">[2]A!#REF!</definedName>
    <definedName name="__123Graph_FPL" localSheetId="67" hidden="1">[2]A!#REF!</definedName>
    <definedName name="__123Graph_FPL" localSheetId="124" hidden="1">[2]A!#REF!</definedName>
    <definedName name="__123Graph_FPL" localSheetId="127" hidden="1">[2]A!#REF!</definedName>
    <definedName name="__123Graph_FPL" localSheetId="130" hidden="1">[2]A!#REF!</definedName>
    <definedName name="__123Graph_FPL" localSheetId="133" hidden="1">[2]A!#REF!</definedName>
    <definedName name="__123Graph_FPL" localSheetId="118" hidden="1">[2]A!#REF!</definedName>
    <definedName name="__123Graph_FPL" localSheetId="121" hidden="1">[2]A!#REF!</definedName>
    <definedName name="__123Graph_FPL" localSheetId="123" hidden="1">[2]A!#REF!</definedName>
    <definedName name="__123Graph_FPL" localSheetId="107" hidden="1">[2]A!#REF!</definedName>
    <definedName name="__123Graph_FPL" localSheetId="109" hidden="1">[2]A!#REF!</definedName>
    <definedName name="__123Graph_FPL" localSheetId="112" hidden="1">[2]A!#REF!</definedName>
    <definedName name="__123Graph_FPL" localSheetId="115" hidden="1">[2]A!#REF!</definedName>
    <definedName name="__123Graph_FPL" localSheetId="101" hidden="1">[2]A!#REF!</definedName>
    <definedName name="__123Graph_FPL" localSheetId="104" hidden="1">[2]A!#REF!</definedName>
    <definedName name="__123Graph_FPL" localSheetId="52" hidden="1">[2]A!#REF!</definedName>
    <definedName name="__123Graph_FPL" localSheetId="54" hidden="1">[2]A!#REF!</definedName>
    <definedName name="__123Graph_FPL" localSheetId="57" hidden="1">[2]A!#REF!</definedName>
    <definedName name="__123Graph_FPL" localSheetId="60" hidden="1">[2]A!#REF!</definedName>
    <definedName name="__123Graph_FPL" localSheetId="63" hidden="1">[2]A!#REF!</definedName>
    <definedName name="__123Graph_FPL" localSheetId="83" hidden="1">[2]A!#REF!</definedName>
    <definedName name="__123Graph_FPL" localSheetId="81" hidden="1">[2]A!#REF!</definedName>
    <definedName name="__123Graph_FPL" localSheetId="86" hidden="1">[2]A!#REF!</definedName>
    <definedName name="__123Graph_FPL" localSheetId="89" hidden="1">[2]A!#REF!</definedName>
    <definedName name="__123Graph_FPL" localSheetId="92" hidden="1">[2]A!#REF!</definedName>
    <definedName name="__123Graph_FPL" localSheetId="95" hidden="1">[2]A!#REF!</definedName>
    <definedName name="__123Graph_FPL" localSheetId="98" hidden="1">[2]A!#REF!</definedName>
    <definedName name="__123Graph_FPL" localSheetId="164" hidden="1">[2]A!#REF!</definedName>
    <definedName name="__123Graph_FPL" localSheetId="167" hidden="1">[2]A!#REF!</definedName>
    <definedName name="__123Graph_FPL" localSheetId="155" hidden="1">[2]A!#REF!</definedName>
    <definedName name="__123Graph_FPL" localSheetId="170" hidden="1">[2]A!#REF!</definedName>
    <definedName name="__123Graph_FPL" localSheetId="158" hidden="1">[2]A!#REF!</definedName>
    <definedName name="__123Graph_FPL" localSheetId="161" hidden="1">[2]A!#REF!</definedName>
    <definedName name="__123Graph_FPL" localSheetId="147" hidden="1">[2]A!#REF!</definedName>
    <definedName name="__123Graph_FPL" localSheetId="144" hidden="1">[2]A!#REF!</definedName>
    <definedName name="__123Graph_FPL" localSheetId="152" hidden="1">[2]A!#REF!</definedName>
    <definedName name="__123Graph_FPL" localSheetId="154" hidden="1">[2]A!#REF!</definedName>
    <definedName name="__123Graph_FPL" localSheetId="137" hidden="1">[2]A!#REF!</definedName>
    <definedName name="__123Graph_FPL" localSheetId="140" hidden="1">[2]A!#REF!</definedName>
    <definedName name="__123Graph_FPL" localSheetId="73" hidden="1">[2]A!#REF!</definedName>
    <definedName name="__123Graph_FPL" localSheetId="76" hidden="1">[2]A!#REF!</definedName>
    <definedName name="__123Graph_FPL" localSheetId="79" hidden="1">[2]A!#REF!</definedName>
    <definedName name="__123Graph_FPL" localSheetId="65" hidden="1">[2]A!#REF!</definedName>
    <definedName name="__123Graph_FPL" localSheetId="68" hidden="1">[2]A!#REF!</definedName>
    <definedName name="__123Graph_FPL" localSheetId="125" hidden="1">[2]A!#REF!</definedName>
    <definedName name="__123Graph_FPL" localSheetId="128" hidden="1">[2]A!#REF!</definedName>
    <definedName name="__123Graph_FPL" localSheetId="131" hidden="1">[2]A!#REF!</definedName>
    <definedName name="__123Graph_FPL" localSheetId="134" hidden="1">[2]A!#REF!</definedName>
    <definedName name="__123Graph_FPL" localSheetId="119" hidden="1">[2]A!#REF!</definedName>
    <definedName name="__123Graph_FPL" localSheetId="122" hidden="1">[2]A!#REF!</definedName>
    <definedName name="__123Graph_FPL" localSheetId="108" hidden="1">[2]A!#REF!</definedName>
    <definedName name="__123Graph_FPL" localSheetId="110" hidden="1">[2]A!#REF!</definedName>
    <definedName name="__123Graph_FPL" localSheetId="113" hidden="1">[2]A!#REF!</definedName>
    <definedName name="__123Graph_FPL" localSheetId="116" hidden="1">[2]A!#REF!</definedName>
    <definedName name="__123Graph_FPL" localSheetId="102" hidden="1">[2]A!#REF!</definedName>
    <definedName name="__123Graph_FPL" localSheetId="105" hidden="1">[2]A!#REF!</definedName>
    <definedName name="__123Graph_FPL" localSheetId="56" hidden="1">[2]A!#REF!</definedName>
    <definedName name="__123Graph_FPL" localSheetId="59" hidden="1">[2]A!#REF!</definedName>
    <definedName name="__123Graph_FPL" localSheetId="61" hidden="1">[2]A!#REF!</definedName>
    <definedName name="__123Graph_FPL" localSheetId="84" hidden="1">[2]A!#REF!</definedName>
    <definedName name="__123Graph_FPL" localSheetId="82" hidden="1">[2]A!#REF!</definedName>
    <definedName name="__123Graph_FPL" localSheetId="87" hidden="1">[2]A!#REF!</definedName>
    <definedName name="__123Graph_FPL" localSheetId="90" hidden="1">[2]A!#REF!</definedName>
    <definedName name="__123Graph_FPL" localSheetId="93" hidden="1">[2]A!#REF!</definedName>
    <definedName name="__123Graph_FPL" localSheetId="96" hidden="1">[2]A!#REF!</definedName>
    <definedName name="__123Graph_FPL" localSheetId="99" hidden="1">[2]A!#REF!</definedName>
    <definedName name="__123Graph_FPL" localSheetId="165" hidden="1">[2]A!#REF!</definedName>
    <definedName name="__123Graph_FPL" localSheetId="168" hidden="1">[2]A!#REF!</definedName>
    <definedName name="__123Graph_FPL" localSheetId="156" hidden="1">[2]A!#REF!</definedName>
    <definedName name="__123Graph_FPL" localSheetId="171" hidden="1">[2]A!#REF!</definedName>
    <definedName name="__123Graph_FPL" localSheetId="159" hidden="1">[2]A!#REF!</definedName>
    <definedName name="__123Graph_FPL" localSheetId="162" hidden="1">[2]A!#REF!</definedName>
    <definedName name="__123Graph_FPL" hidden="1">[2]A!#REF!</definedName>
    <definedName name="__123Graph_X" localSheetId="145" hidden="1">[2]A!#REF!</definedName>
    <definedName name="__123Graph_X" localSheetId="149" hidden="1">[2]A!#REF!</definedName>
    <definedName name="__123Graph_X" localSheetId="153" hidden="1">[2]A!#REF!</definedName>
    <definedName name="__123Graph_X" localSheetId="138" hidden="1">[2]A!#REF!</definedName>
    <definedName name="__123Graph_X" localSheetId="141" hidden="1">[2]A!#REF!</definedName>
    <definedName name="__123Graph_X" localSheetId="71" hidden="1">[2]A!#REF!</definedName>
    <definedName name="__123Graph_X" localSheetId="74" hidden="1">[2]A!#REF!</definedName>
    <definedName name="__123Graph_X" localSheetId="77" hidden="1">[2]A!#REF!</definedName>
    <definedName name="__123Graph_X" localSheetId="80" hidden="1">[2]A!#REF!</definedName>
    <definedName name="__123Graph_X" localSheetId="66" hidden="1">[2]A!#REF!</definedName>
    <definedName name="__123Graph_X" localSheetId="69" hidden="1">[2]A!#REF!</definedName>
    <definedName name="__123Graph_X" localSheetId="126" hidden="1">[2]A!#REF!</definedName>
    <definedName name="__123Graph_X" localSheetId="129" hidden="1">[2]A!#REF!</definedName>
    <definedName name="__123Graph_X" localSheetId="132" hidden="1">[2]A!#REF!</definedName>
    <definedName name="__123Graph_X" localSheetId="135" hidden="1">[2]A!#REF!</definedName>
    <definedName name="__123Graph_X" localSheetId="120" hidden="1">[2]A!#REF!</definedName>
    <definedName name="__123Graph_X" localSheetId="111" hidden="1">[2]A!#REF!</definedName>
    <definedName name="__123Graph_X" localSheetId="114" hidden="1">[2]A!#REF!</definedName>
    <definedName name="__123Graph_X" localSheetId="117" hidden="1">[2]A!#REF!</definedName>
    <definedName name="__123Graph_X" localSheetId="103" hidden="1">[2]A!#REF!</definedName>
    <definedName name="__123Graph_X" localSheetId="106" hidden="1">[2]A!#REF!</definedName>
    <definedName name="__123Graph_X" localSheetId="53" hidden="1">[2]A!#REF!</definedName>
    <definedName name="__123Graph_X" localSheetId="55" hidden="1">[2]A!#REF!</definedName>
    <definedName name="__123Graph_X" localSheetId="58" hidden="1">[2]A!#REF!</definedName>
    <definedName name="__123Graph_X" localSheetId="62" hidden="1">[2]A!#REF!</definedName>
    <definedName name="__123Graph_X" localSheetId="64" hidden="1">[2]A!#REF!</definedName>
    <definedName name="__123Graph_X" localSheetId="85" hidden="1">[2]A!#REF!</definedName>
    <definedName name="__123Graph_X" localSheetId="88" hidden="1">[2]A!#REF!</definedName>
    <definedName name="__123Graph_X" localSheetId="91" hidden="1">[2]A!#REF!</definedName>
    <definedName name="__123Graph_X" localSheetId="94" hidden="1">[2]A!#REF!</definedName>
    <definedName name="__123Graph_X" localSheetId="97" hidden="1">[2]A!#REF!</definedName>
    <definedName name="__123Graph_X" localSheetId="100" hidden="1">[2]A!#REF!</definedName>
    <definedName name="__123Graph_X" localSheetId="166" hidden="1">[2]A!#REF!</definedName>
    <definedName name="__123Graph_X" localSheetId="169" hidden="1">[2]A!#REF!</definedName>
    <definedName name="__123Graph_X" localSheetId="157" hidden="1">[2]A!#REF!</definedName>
    <definedName name="__123Graph_X" localSheetId="172" hidden="1">[2]A!#REF!</definedName>
    <definedName name="__123Graph_X" localSheetId="160" hidden="1">[2]A!#REF!</definedName>
    <definedName name="__123Graph_X" localSheetId="163" hidden="1">[2]A!#REF!</definedName>
    <definedName name="__123Graph_X" localSheetId="143" hidden="1">[2]A!#REF!</definedName>
    <definedName name="__123Graph_X" localSheetId="146" hidden="1">[2]A!#REF!</definedName>
    <definedName name="__123Graph_X" localSheetId="148" hidden="1">[2]A!#REF!</definedName>
    <definedName name="__123Graph_X" localSheetId="150" hidden="1">[2]A!#REF!</definedName>
    <definedName name="__123Graph_X" localSheetId="151" hidden="1">[2]A!#REF!</definedName>
    <definedName name="__123Graph_X" localSheetId="136" hidden="1">[2]A!#REF!</definedName>
    <definedName name="__123Graph_X" localSheetId="139" hidden="1">[2]A!#REF!</definedName>
    <definedName name="__123Graph_X" localSheetId="142" hidden="1">[2]A!#REF!</definedName>
    <definedName name="__123Graph_X" localSheetId="70" hidden="1">[2]A!#REF!</definedName>
    <definedName name="__123Graph_X" localSheetId="72" hidden="1">[2]A!#REF!</definedName>
    <definedName name="__123Graph_X" localSheetId="75" hidden="1">[2]A!#REF!</definedName>
    <definedName name="__123Graph_X" localSheetId="78" hidden="1">[2]A!#REF!</definedName>
    <definedName name="__123Graph_X" localSheetId="67" hidden="1">[2]A!#REF!</definedName>
    <definedName name="__123Graph_X" localSheetId="124" hidden="1">[2]A!#REF!</definedName>
    <definedName name="__123Graph_X" localSheetId="127" hidden="1">[2]A!#REF!</definedName>
    <definedName name="__123Graph_X" localSheetId="130" hidden="1">[2]A!#REF!</definedName>
    <definedName name="__123Graph_X" localSheetId="133" hidden="1">[2]A!#REF!</definedName>
    <definedName name="__123Graph_X" localSheetId="118" hidden="1">[2]A!#REF!</definedName>
    <definedName name="__123Graph_X" localSheetId="121" hidden="1">[2]A!#REF!</definedName>
    <definedName name="__123Graph_X" localSheetId="123" hidden="1">[2]A!#REF!</definedName>
    <definedName name="__123Graph_X" localSheetId="107" hidden="1">[2]A!#REF!</definedName>
    <definedName name="__123Graph_X" localSheetId="109" hidden="1">[2]A!#REF!</definedName>
    <definedName name="__123Graph_X" localSheetId="112" hidden="1">[2]A!#REF!</definedName>
    <definedName name="__123Graph_X" localSheetId="115" hidden="1">[2]A!#REF!</definedName>
    <definedName name="__123Graph_X" localSheetId="101" hidden="1">[2]A!#REF!</definedName>
    <definedName name="__123Graph_X" localSheetId="104" hidden="1">[2]A!#REF!</definedName>
    <definedName name="__123Graph_X" localSheetId="52" hidden="1">[2]A!#REF!</definedName>
    <definedName name="__123Graph_X" localSheetId="54" hidden="1">[2]A!#REF!</definedName>
    <definedName name="__123Graph_X" localSheetId="57" hidden="1">[2]A!#REF!</definedName>
    <definedName name="__123Graph_X" localSheetId="60" hidden="1">[2]A!#REF!</definedName>
    <definedName name="__123Graph_X" localSheetId="63" hidden="1">[2]A!#REF!</definedName>
    <definedName name="__123Graph_X" localSheetId="83" hidden="1">[2]A!#REF!</definedName>
    <definedName name="__123Graph_X" localSheetId="81" hidden="1">[2]A!#REF!</definedName>
    <definedName name="__123Graph_X" localSheetId="86" hidden="1">[2]A!#REF!</definedName>
    <definedName name="__123Graph_X" localSheetId="89" hidden="1">[2]A!#REF!</definedName>
    <definedName name="__123Graph_X" localSheetId="92" hidden="1">[2]A!#REF!</definedName>
    <definedName name="__123Graph_X" localSheetId="95" hidden="1">[2]A!#REF!</definedName>
    <definedName name="__123Graph_X" localSheetId="98" hidden="1">[2]A!#REF!</definedName>
    <definedName name="__123Graph_X" localSheetId="164" hidden="1">[2]A!#REF!</definedName>
    <definedName name="__123Graph_X" localSheetId="167" hidden="1">[2]A!#REF!</definedName>
    <definedName name="__123Graph_X" localSheetId="155" hidden="1">[2]A!#REF!</definedName>
    <definedName name="__123Graph_X" localSheetId="170" hidden="1">[2]A!#REF!</definedName>
    <definedName name="__123Graph_X" localSheetId="158" hidden="1">[2]A!#REF!</definedName>
    <definedName name="__123Graph_X" localSheetId="161" hidden="1">[2]A!#REF!</definedName>
    <definedName name="__123Graph_X" localSheetId="147" hidden="1">[2]A!#REF!</definedName>
    <definedName name="__123Graph_X" localSheetId="144" hidden="1">[2]A!#REF!</definedName>
    <definedName name="__123Graph_X" localSheetId="152" hidden="1">[2]A!#REF!</definedName>
    <definedName name="__123Graph_X" localSheetId="154" hidden="1">[2]A!#REF!</definedName>
    <definedName name="__123Graph_X" localSheetId="137" hidden="1">[2]A!#REF!</definedName>
    <definedName name="__123Graph_X" localSheetId="140" hidden="1">[2]A!#REF!</definedName>
    <definedName name="__123Graph_X" localSheetId="73" hidden="1">[2]A!#REF!</definedName>
    <definedName name="__123Graph_X" localSheetId="76" hidden="1">[2]A!#REF!</definedName>
    <definedName name="__123Graph_X" localSheetId="79" hidden="1">[2]A!#REF!</definedName>
    <definedName name="__123Graph_X" localSheetId="65" hidden="1">[2]A!#REF!</definedName>
    <definedName name="__123Graph_X" localSheetId="68" hidden="1">[2]A!#REF!</definedName>
    <definedName name="__123Graph_X" localSheetId="125" hidden="1">[2]A!#REF!</definedName>
    <definedName name="__123Graph_X" localSheetId="128" hidden="1">[2]A!#REF!</definedName>
    <definedName name="__123Graph_X" localSheetId="131" hidden="1">[2]A!#REF!</definedName>
    <definedName name="__123Graph_X" localSheetId="134" hidden="1">[2]A!#REF!</definedName>
    <definedName name="__123Graph_X" localSheetId="119" hidden="1">[2]A!#REF!</definedName>
    <definedName name="__123Graph_X" localSheetId="122" hidden="1">[2]A!#REF!</definedName>
    <definedName name="__123Graph_X" localSheetId="108" hidden="1">[2]A!#REF!</definedName>
    <definedName name="__123Graph_X" localSheetId="110" hidden="1">[2]A!#REF!</definedName>
    <definedName name="__123Graph_X" localSheetId="113" hidden="1">[2]A!#REF!</definedName>
    <definedName name="__123Graph_X" localSheetId="116" hidden="1">[2]A!#REF!</definedName>
    <definedName name="__123Graph_X" localSheetId="102" hidden="1">[2]A!#REF!</definedName>
    <definedName name="__123Graph_X" localSheetId="105" hidden="1">[2]A!#REF!</definedName>
    <definedName name="__123Graph_X" localSheetId="56" hidden="1">[2]A!#REF!</definedName>
    <definedName name="__123Graph_X" localSheetId="59" hidden="1">[2]A!#REF!</definedName>
    <definedName name="__123Graph_X" localSheetId="61" hidden="1">[2]A!#REF!</definedName>
    <definedName name="__123Graph_X" localSheetId="84" hidden="1">[2]A!#REF!</definedName>
    <definedName name="__123Graph_X" localSheetId="82" hidden="1">[2]A!#REF!</definedName>
    <definedName name="__123Graph_X" localSheetId="87" hidden="1">[2]A!#REF!</definedName>
    <definedName name="__123Graph_X" localSheetId="90" hidden="1">[2]A!#REF!</definedName>
    <definedName name="__123Graph_X" localSheetId="93" hidden="1">[2]A!#REF!</definedName>
    <definedName name="__123Graph_X" localSheetId="96" hidden="1">[2]A!#REF!</definedName>
    <definedName name="__123Graph_X" localSheetId="99" hidden="1">[2]A!#REF!</definedName>
    <definedName name="__123Graph_X" localSheetId="165" hidden="1">[2]A!#REF!</definedName>
    <definedName name="__123Graph_X" localSheetId="168" hidden="1">[2]A!#REF!</definedName>
    <definedName name="__123Graph_X" localSheetId="156" hidden="1">[2]A!#REF!</definedName>
    <definedName name="__123Graph_X" localSheetId="171" hidden="1">[2]A!#REF!</definedName>
    <definedName name="__123Graph_X" localSheetId="159" hidden="1">[2]A!#REF!</definedName>
    <definedName name="__123Graph_X" localSheetId="162" hidden="1">[2]A!#REF!</definedName>
    <definedName name="__123Graph_X" hidden="1">[2]A!#REF!</definedName>
    <definedName name="__123Graph_XPL" localSheetId="145" hidden="1">[2]A!#REF!</definedName>
    <definedName name="__123Graph_XPL" localSheetId="149" hidden="1">[2]A!#REF!</definedName>
    <definedName name="__123Graph_XPL" localSheetId="153" hidden="1">[2]A!#REF!</definedName>
    <definedName name="__123Graph_XPL" localSheetId="138" hidden="1">[2]A!#REF!</definedName>
    <definedName name="__123Graph_XPL" localSheetId="141" hidden="1">[2]A!#REF!</definedName>
    <definedName name="__123Graph_XPL" localSheetId="71" hidden="1">[2]A!#REF!</definedName>
    <definedName name="__123Graph_XPL" localSheetId="74" hidden="1">[2]A!#REF!</definedName>
    <definedName name="__123Graph_XPL" localSheetId="77" hidden="1">[2]A!#REF!</definedName>
    <definedName name="__123Graph_XPL" localSheetId="80" hidden="1">[2]A!#REF!</definedName>
    <definedName name="__123Graph_XPL" localSheetId="66" hidden="1">[2]A!#REF!</definedName>
    <definedName name="__123Graph_XPL" localSheetId="69" hidden="1">[2]A!#REF!</definedName>
    <definedName name="__123Graph_XPL" localSheetId="126" hidden="1">[2]A!#REF!</definedName>
    <definedName name="__123Graph_XPL" localSheetId="129" hidden="1">[2]A!#REF!</definedName>
    <definedName name="__123Graph_XPL" localSheetId="132" hidden="1">[2]A!#REF!</definedName>
    <definedName name="__123Graph_XPL" localSheetId="135" hidden="1">[2]A!#REF!</definedName>
    <definedName name="__123Graph_XPL" localSheetId="120" hidden="1">[2]A!#REF!</definedName>
    <definedName name="__123Graph_XPL" localSheetId="111" hidden="1">[2]A!#REF!</definedName>
    <definedName name="__123Graph_XPL" localSheetId="114" hidden="1">[2]A!#REF!</definedName>
    <definedName name="__123Graph_XPL" localSheetId="117" hidden="1">[2]A!#REF!</definedName>
    <definedName name="__123Graph_XPL" localSheetId="103" hidden="1">[2]A!#REF!</definedName>
    <definedName name="__123Graph_XPL" localSheetId="106" hidden="1">[2]A!#REF!</definedName>
    <definedName name="__123Graph_XPL" localSheetId="53" hidden="1">[2]A!#REF!</definedName>
    <definedName name="__123Graph_XPL" localSheetId="55" hidden="1">[2]A!#REF!</definedName>
    <definedName name="__123Graph_XPL" localSheetId="58" hidden="1">[2]A!#REF!</definedName>
    <definedName name="__123Graph_XPL" localSheetId="62" hidden="1">[2]A!#REF!</definedName>
    <definedName name="__123Graph_XPL" localSheetId="64" hidden="1">[2]A!#REF!</definedName>
    <definedName name="__123Graph_XPL" localSheetId="85" hidden="1">[2]A!#REF!</definedName>
    <definedName name="__123Graph_XPL" localSheetId="88" hidden="1">[2]A!#REF!</definedName>
    <definedName name="__123Graph_XPL" localSheetId="91" hidden="1">[2]A!#REF!</definedName>
    <definedName name="__123Graph_XPL" localSheetId="94" hidden="1">[2]A!#REF!</definedName>
    <definedName name="__123Graph_XPL" localSheetId="97" hidden="1">[2]A!#REF!</definedName>
    <definedName name="__123Graph_XPL" localSheetId="100" hidden="1">[2]A!#REF!</definedName>
    <definedName name="__123Graph_XPL" localSheetId="166" hidden="1">[2]A!#REF!</definedName>
    <definedName name="__123Graph_XPL" localSheetId="169" hidden="1">[2]A!#REF!</definedName>
    <definedName name="__123Graph_XPL" localSheetId="157" hidden="1">[2]A!#REF!</definedName>
    <definedName name="__123Graph_XPL" localSheetId="172" hidden="1">[2]A!#REF!</definedName>
    <definedName name="__123Graph_XPL" localSheetId="160" hidden="1">[2]A!#REF!</definedName>
    <definedName name="__123Graph_XPL" localSheetId="163" hidden="1">[2]A!#REF!</definedName>
    <definedName name="__123Graph_XPL" localSheetId="143" hidden="1">[2]A!#REF!</definedName>
    <definedName name="__123Graph_XPL" localSheetId="146" hidden="1">[2]A!#REF!</definedName>
    <definedName name="__123Graph_XPL" localSheetId="148" hidden="1">[2]A!#REF!</definedName>
    <definedName name="__123Graph_XPL" localSheetId="150" hidden="1">[2]A!#REF!</definedName>
    <definedName name="__123Graph_XPL" localSheetId="151" hidden="1">[2]A!#REF!</definedName>
    <definedName name="__123Graph_XPL" localSheetId="136" hidden="1">[2]A!#REF!</definedName>
    <definedName name="__123Graph_XPL" localSheetId="139" hidden="1">[2]A!#REF!</definedName>
    <definedName name="__123Graph_XPL" localSheetId="142" hidden="1">[2]A!#REF!</definedName>
    <definedName name="__123Graph_XPL" localSheetId="70" hidden="1">[2]A!#REF!</definedName>
    <definedName name="__123Graph_XPL" localSheetId="72" hidden="1">[2]A!#REF!</definedName>
    <definedName name="__123Graph_XPL" localSheetId="75" hidden="1">[2]A!#REF!</definedName>
    <definedName name="__123Graph_XPL" localSheetId="78" hidden="1">[2]A!#REF!</definedName>
    <definedName name="__123Graph_XPL" localSheetId="67" hidden="1">[2]A!#REF!</definedName>
    <definedName name="__123Graph_XPL" localSheetId="124" hidden="1">[2]A!#REF!</definedName>
    <definedName name="__123Graph_XPL" localSheetId="127" hidden="1">[2]A!#REF!</definedName>
    <definedName name="__123Graph_XPL" localSheetId="130" hidden="1">[2]A!#REF!</definedName>
    <definedName name="__123Graph_XPL" localSheetId="133" hidden="1">[2]A!#REF!</definedName>
    <definedName name="__123Graph_XPL" localSheetId="118" hidden="1">[2]A!#REF!</definedName>
    <definedName name="__123Graph_XPL" localSheetId="121" hidden="1">[2]A!#REF!</definedName>
    <definedName name="__123Graph_XPL" localSheetId="123" hidden="1">[2]A!#REF!</definedName>
    <definedName name="__123Graph_XPL" localSheetId="107" hidden="1">[2]A!#REF!</definedName>
    <definedName name="__123Graph_XPL" localSheetId="109" hidden="1">[2]A!#REF!</definedName>
    <definedName name="__123Graph_XPL" localSheetId="112" hidden="1">[2]A!#REF!</definedName>
    <definedName name="__123Graph_XPL" localSheetId="115" hidden="1">[2]A!#REF!</definedName>
    <definedName name="__123Graph_XPL" localSheetId="101" hidden="1">[2]A!#REF!</definedName>
    <definedName name="__123Graph_XPL" localSheetId="104" hidden="1">[2]A!#REF!</definedName>
    <definedName name="__123Graph_XPL" localSheetId="52" hidden="1">[2]A!#REF!</definedName>
    <definedName name="__123Graph_XPL" localSheetId="54" hidden="1">[2]A!#REF!</definedName>
    <definedName name="__123Graph_XPL" localSheetId="57" hidden="1">[2]A!#REF!</definedName>
    <definedName name="__123Graph_XPL" localSheetId="60" hidden="1">[2]A!#REF!</definedName>
    <definedName name="__123Graph_XPL" localSheetId="63" hidden="1">[2]A!#REF!</definedName>
    <definedName name="__123Graph_XPL" localSheetId="83" hidden="1">[2]A!#REF!</definedName>
    <definedName name="__123Graph_XPL" localSheetId="81" hidden="1">[2]A!#REF!</definedName>
    <definedName name="__123Graph_XPL" localSheetId="86" hidden="1">[2]A!#REF!</definedName>
    <definedName name="__123Graph_XPL" localSheetId="89" hidden="1">[2]A!#REF!</definedName>
    <definedName name="__123Graph_XPL" localSheetId="92" hidden="1">[2]A!#REF!</definedName>
    <definedName name="__123Graph_XPL" localSheetId="95" hidden="1">[2]A!#REF!</definedName>
    <definedName name="__123Graph_XPL" localSheetId="98" hidden="1">[2]A!#REF!</definedName>
    <definedName name="__123Graph_XPL" localSheetId="164" hidden="1">[2]A!#REF!</definedName>
    <definedName name="__123Graph_XPL" localSheetId="167" hidden="1">[2]A!#REF!</definedName>
    <definedName name="__123Graph_XPL" localSheetId="155" hidden="1">[2]A!#REF!</definedName>
    <definedName name="__123Graph_XPL" localSheetId="170" hidden="1">[2]A!#REF!</definedName>
    <definedName name="__123Graph_XPL" localSheetId="158" hidden="1">[2]A!#REF!</definedName>
    <definedName name="__123Graph_XPL" localSheetId="161" hidden="1">[2]A!#REF!</definedName>
    <definedName name="__123Graph_XPL" localSheetId="147" hidden="1">[2]A!#REF!</definedName>
    <definedName name="__123Graph_XPL" localSheetId="144" hidden="1">[2]A!#REF!</definedName>
    <definedName name="__123Graph_XPL" localSheetId="152" hidden="1">[2]A!#REF!</definedName>
    <definedName name="__123Graph_XPL" localSheetId="154" hidden="1">[2]A!#REF!</definedName>
    <definedName name="__123Graph_XPL" localSheetId="137" hidden="1">[2]A!#REF!</definedName>
    <definedName name="__123Graph_XPL" localSheetId="140" hidden="1">[2]A!#REF!</definedName>
    <definedName name="__123Graph_XPL" localSheetId="73" hidden="1">[2]A!#REF!</definedName>
    <definedName name="__123Graph_XPL" localSheetId="76" hidden="1">[2]A!#REF!</definedName>
    <definedName name="__123Graph_XPL" localSheetId="79" hidden="1">[2]A!#REF!</definedName>
    <definedName name="__123Graph_XPL" localSheetId="65" hidden="1">[2]A!#REF!</definedName>
    <definedName name="__123Graph_XPL" localSheetId="68" hidden="1">[2]A!#REF!</definedName>
    <definedName name="__123Graph_XPL" localSheetId="125" hidden="1">[2]A!#REF!</definedName>
    <definedName name="__123Graph_XPL" localSheetId="128" hidden="1">[2]A!#REF!</definedName>
    <definedName name="__123Graph_XPL" localSheetId="131" hidden="1">[2]A!#REF!</definedName>
    <definedName name="__123Graph_XPL" localSheetId="134" hidden="1">[2]A!#REF!</definedName>
    <definedName name="__123Graph_XPL" localSheetId="119" hidden="1">[2]A!#REF!</definedName>
    <definedName name="__123Graph_XPL" localSheetId="122" hidden="1">[2]A!#REF!</definedName>
    <definedName name="__123Graph_XPL" localSheetId="108" hidden="1">[2]A!#REF!</definedName>
    <definedName name="__123Graph_XPL" localSheetId="110" hidden="1">[2]A!#REF!</definedName>
    <definedName name="__123Graph_XPL" localSheetId="113" hidden="1">[2]A!#REF!</definedName>
    <definedName name="__123Graph_XPL" localSheetId="116" hidden="1">[2]A!#REF!</definedName>
    <definedName name="__123Graph_XPL" localSheetId="102" hidden="1">[2]A!#REF!</definedName>
    <definedName name="__123Graph_XPL" localSheetId="105" hidden="1">[2]A!#REF!</definedName>
    <definedName name="__123Graph_XPL" localSheetId="56" hidden="1">[2]A!#REF!</definedName>
    <definedName name="__123Graph_XPL" localSheetId="59" hidden="1">[2]A!#REF!</definedName>
    <definedName name="__123Graph_XPL" localSheetId="61" hidden="1">[2]A!#REF!</definedName>
    <definedName name="__123Graph_XPL" localSheetId="84" hidden="1">[2]A!#REF!</definedName>
    <definedName name="__123Graph_XPL" localSheetId="82" hidden="1">[2]A!#REF!</definedName>
    <definedName name="__123Graph_XPL" localSheetId="87" hidden="1">[2]A!#REF!</definedName>
    <definedName name="__123Graph_XPL" localSheetId="90" hidden="1">[2]A!#REF!</definedName>
    <definedName name="__123Graph_XPL" localSheetId="93" hidden="1">[2]A!#REF!</definedName>
    <definedName name="__123Graph_XPL" localSheetId="96" hidden="1">[2]A!#REF!</definedName>
    <definedName name="__123Graph_XPL" localSheetId="99" hidden="1">[2]A!#REF!</definedName>
    <definedName name="__123Graph_XPL" localSheetId="165" hidden="1">[2]A!#REF!</definedName>
    <definedName name="__123Graph_XPL" localSheetId="168" hidden="1">[2]A!#REF!</definedName>
    <definedName name="__123Graph_XPL" localSheetId="156" hidden="1">[2]A!#REF!</definedName>
    <definedName name="__123Graph_XPL" localSheetId="171" hidden="1">[2]A!#REF!</definedName>
    <definedName name="__123Graph_XPL" localSheetId="159" hidden="1">[2]A!#REF!</definedName>
    <definedName name="__123Graph_XPL" localSheetId="162" hidden="1">[2]A!#REF!</definedName>
    <definedName name="__123Graph_XPL" hidden="1">[2]A!#REF!</definedName>
    <definedName name="__DBA7" localSheetId="145">[1]worksheet!#REF!</definedName>
    <definedName name="__DBA7" localSheetId="149">[1]worksheet!#REF!</definedName>
    <definedName name="__DBA7" localSheetId="153">[1]worksheet!#REF!</definedName>
    <definedName name="__DBA7" localSheetId="138">[1]worksheet!#REF!</definedName>
    <definedName name="__DBA7" localSheetId="141">[1]worksheet!#REF!</definedName>
    <definedName name="__DBA7" localSheetId="71">[1]worksheet!#REF!</definedName>
    <definedName name="__DBA7" localSheetId="74">[1]worksheet!#REF!</definedName>
    <definedName name="__DBA7" localSheetId="77">[1]worksheet!#REF!</definedName>
    <definedName name="__DBA7" localSheetId="80">[1]worksheet!#REF!</definedName>
    <definedName name="__DBA7" localSheetId="66">[1]worksheet!#REF!</definedName>
    <definedName name="__DBA7" localSheetId="69">[1]worksheet!#REF!</definedName>
    <definedName name="__DBA7" localSheetId="126">[1]worksheet!#REF!</definedName>
    <definedName name="__DBA7" localSheetId="129">[1]worksheet!#REF!</definedName>
    <definedName name="__DBA7" localSheetId="132">[1]worksheet!#REF!</definedName>
    <definedName name="__DBA7" localSheetId="135">[1]worksheet!#REF!</definedName>
    <definedName name="__DBA7" localSheetId="120">[1]worksheet!#REF!</definedName>
    <definedName name="__DBA7" localSheetId="111">[1]worksheet!#REF!</definedName>
    <definedName name="__DBA7" localSheetId="114">[1]worksheet!#REF!</definedName>
    <definedName name="__DBA7" localSheetId="117">[1]worksheet!#REF!</definedName>
    <definedName name="__DBA7" localSheetId="103">[1]worksheet!#REF!</definedName>
    <definedName name="__DBA7" localSheetId="106">[1]worksheet!#REF!</definedName>
    <definedName name="__DBA7" localSheetId="53">[1]worksheet!#REF!</definedName>
    <definedName name="__DBA7" localSheetId="55">[1]worksheet!#REF!</definedName>
    <definedName name="__DBA7" localSheetId="58">[1]worksheet!#REF!</definedName>
    <definedName name="__DBA7" localSheetId="62">[1]worksheet!#REF!</definedName>
    <definedName name="__DBA7" localSheetId="64">[1]worksheet!#REF!</definedName>
    <definedName name="__DBA7" localSheetId="85">[1]worksheet!#REF!</definedName>
    <definedName name="__DBA7" localSheetId="88">[1]worksheet!#REF!</definedName>
    <definedName name="__DBA7" localSheetId="91">[1]worksheet!#REF!</definedName>
    <definedName name="__DBA7" localSheetId="94">[1]worksheet!#REF!</definedName>
    <definedName name="__DBA7" localSheetId="97">[1]worksheet!#REF!</definedName>
    <definedName name="__DBA7" localSheetId="100">[1]worksheet!#REF!</definedName>
    <definedName name="__DBA7" localSheetId="166">[1]worksheet!#REF!</definedName>
    <definedName name="__DBA7" localSheetId="169">[1]worksheet!#REF!</definedName>
    <definedName name="__DBA7" localSheetId="157">[1]worksheet!#REF!</definedName>
    <definedName name="__DBA7" localSheetId="172">[1]worksheet!#REF!</definedName>
    <definedName name="__DBA7" localSheetId="160">[1]worksheet!#REF!</definedName>
    <definedName name="__DBA7" localSheetId="163">[1]worksheet!#REF!</definedName>
    <definedName name="__DBA7" localSheetId="143">[1]worksheet!#REF!</definedName>
    <definedName name="__DBA7" localSheetId="146">[1]worksheet!#REF!</definedName>
    <definedName name="__DBA7" localSheetId="148">[1]worksheet!#REF!</definedName>
    <definedName name="__DBA7" localSheetId="150">[1]worksheet!#REF!</definedName>
    <definedName name="__DBA7" localSheetId="151">[1]worksheet!#REF!</definedName>
    <definedName name="__DBA7" localSheetId="136">[1]worksheet!#REF!</definedName>
    <definedName name="__DBA7" localSheetId="139">[1]worksheet!#REF!</definedName>
    <definedName name="__DBA7" localSheetId="142">[1]worksheet!#REF!</definedName>
    <definedName name="__DBA7" localSheetId="70">[1]worksheet!#REF!</definedName>
    <definedName name="__DBA7" localSheetId="72">[1]worksheet!#REF!</definedName>
    <definedName name="__DBA7" localSheetId="75">[1]worksheet!#REF!</definedName>
    <definedName name="__DBA7" localSheetId="78">[1]worksheet!#REF!</definedName>
    <definedName name="__DBA7" localSheetId="67">[1]worksheet!#REF!</definedName>
    <definedName name="__DBA7" localSheetId="124">[1]worksheet!#REF!</definedName>
    <definedName name="__DBA7" localSheetId="127">[1]worksheet!#REF!</definedName>
    <definedName name="__DBA7" localSheetId="130">[1]worksheet!#REF!</definedName>
    <definedName name="__DBA7" localSheetId="133">[1]worksheet!#REF!</definedName>
    <definedName name="__DBA7" localSheetId="118">[1]worksheet!#REF!</definedName>
    <definedName name="__DBA7" localSheetId="121">[1]worksheet!#REF!</definedName>
    <definedName name="__DBA7" localSheetId="123">[1]worksheet!#REF!</definedName>
    <definedName name="__DBA7" localSheetId="107">[1]worksheet!#REF!</definedName>
    <definedName name="__DBA7" localSheetId="109">[1]worksheet!#REF!</definedName>
    <definedName name="__DBA7" localSheetId="112">[1]worksheet!#REF!</definedName>
    <definedName name="__DBA7" localSheetId="115">[1]worksheet!#REF!</definedName>
    <definedName name="__DBA7" localSheetId="101">[1]worksheet!#REF!</definedName>
    <definedName name="__DBA7" localSheetId="104">[1]worksheet!#REF!</definedName>
    <definedName name="__DBA7" localSheetId="52">[1]worksheet!#REF!</definedName>
    <definedName name="__DBA7" localSheetId="54">[1]worksheet!#REF!</definedName>
    <definedName name="__DBA7" localSheetId="57">[1]worksheet!#REF!</definedName>
    <definedName name="__DBA7" localSheetId="60">[1]worksheet!#REF!</definedName>
    <definedName name="__DBA7" localSheetId="63">[1]worksheet!#REF!</definedName>
    <definedName name="__DBA7" localSheetId="83">[1]worksheet!#REF!</definedName>
    <definedName name="__DBA7" localSheetId="81">[1]worksheet!#REF!</definedName>
    <definedName name="__DBA7" localSheetId="86">[1]worksheet!#REF!</definedName>
    <definedName name="__DBA7" localSheetId="89">[1]worksheet!#REF!</definedName>
    <definedName name="__DBA7" localSheetId="92">[1]worksheet!#REF!</definedName>
    <definedName name="__DBA7" localSheetId="95">[1]worksheet!#REF!</definedName>
    <definedName name="__DBA7" localSheetId="98">[1]worksheet!#REF!</definedName>
    <definedName name="__DBA7" localSheetId="164">[1]worksheet!#REF!</definedName>
    <definedName name="__DBA7" localSheetId="167">[1]worksheet!#REF!</definedName>
    <definedName name="__DBA7" localSheetId="155">[1]worksheet!#REF!</definedName>
    <definedName name="__DBA7" localSheetId="170">[1]worksheet!#REF!</definedName>
    <definedName name="__DBA7" localSheetId="158">[1]worksheet!#REF!</definedName>
    <definedName name="__DBA7" localSheetId="161">[1]worksheet!#REF!</definedName>
    <definedName name="__DBA7" localSheetId="147">[1]worksheet!#REF!</definedName>
    <definedName name="__DBA7" localSheetId="144">[1]worksheet!#REF!</definedName>
    <definedName name="__DBA7" localSheetId="152">[1]worksheet!#REF!</definedName>
    <definedName name="__DBA7" localSheetId="154">[1]worksheet!#REF!</definedName>
    <definedName name="__DBA7" localSheetId="137">[1]worksheet!#REF!</definedName>
    <definedName name="__DBA7" localSheetId="140">[1]worksheet!#REF!</definedName>
    <definedName name="__DBA7" localSheetId="73">[1]worksheet!#REF!</definedName>
    <definedName name="__DBA7" localSheetId="76">[1]worksheet!#REF!</definedName>
    <definedName name="__DBA7" localSheetId="79">[1]worksheet!#REF!</definedName>
    <definedName name="__DBA7" localSheetId="65">[1]worksheet!#REF!</definedName>
    <definedName name="__DBA7" localSheetId="68">[1]worksheet!#REF!</definedName>
    <definedName name="__DBA7" localSheetId="125">[1]worksheet!#REF!</definedName>
    <definedName name="__DBA7" localSheetId="128">[1]worksheet!#REF!</definedName>
    <definedName name="__DBA7" localSheetId="131">[1]worksheet!#REF!</definedName>
    <definedName name="__DBA7" localSheetId="134">[1]worksheet!#REF!</definedName>
    <definedName name="__DBA7" localSheetId="119">[1]worksheet!#REF!</definedName>
    <definedName name="__DBA7" localSheetId="122">[1]worksheet!#REF!</definedName>
    <definedName name="__DBA7" localSheetId="108">[1]worksheet!#REF!</definedName>
    <definedName name="__DBA7" localSheetId="110">[1]worksheet!#REF!</definedName>
    <definedName name="__DBA7" localSheetId="113">[1]worksheet!#REF!</definedName>
    <definedName name="__DBA7" localSheetId="116">[1]worksheet!#REF!</definedName>
    <definedName name="__DBA7" localSheetId="102">[1]worksheet!#REF!</definedName>
    <definedName name="__DBA7" localSheetId="105">[1]worksheet!#REF!</definedName>
    <definedName name="__DBA7" localSheetId="56">[1]worksheet!#REF!</definedName>
    <definedName name="__DBA7" localSheetId="59">[1]worksheet!#REF!</definedName>
    <definedName name="__DBA7" localSheetId="61">[1]worksheet!#REF!</definedName>
    <definedName name="__DBA7" localSheetId="84">[1]worksheet!#REF!</definedName>
    <definedName name="__DBA7" localSheetId="82">[1]worksheet!#REF!</definedName>
    <definedName name="__DBA7" localSheetId="87">[1]worksheet!#REF!</definedName>
    <definedName name="__DBA7" localSheetId="90">[1]worksheet!#REF!</definedName>
    <definedName name="__DBA7" localSheetId="93">[1]worksheet!#REF!</definedName>
    <definedName name="__DBA7" localSheetId="96">[1]worksheet!#REF!</definedName>
    <definedName name="__DBA7" localSheetId="99">[1]worksheet!#REF!</definedName>
    <definedName name="__DBA7" localSheetId="165">[1]worksheet!#REF!</definedName>
    <definedName name="__DBA7" localSheetId="168">[1]worksheet!#REF!</definedName>
    <definedName name="__DBA7" localSheetId="156">[1]worksheet!#REF!</definedName>
    <definedName name="__DBA7" localSheetId="171">[1]worksheet!#REF!</definedName>
    <definedName name="__DBA7" localSheetId="159">[1]worksheet!#REF!</definedName>
    <definedName name="__DBA7" localSheetId="162">[1]worksheet!#REF!</definedName>
    <definedName name="__DBA7">[1]worksheet!#REF!</definedName>
    <definedName name="__Ht_Affiliate_Spc_1" hidden="1">"Affiliate_Spc_Name"</definedName>
    <definedName name="__Ht_Data_Spc_Version_Spc_C_Spc_1" hidden="1">"Beginning_Spc_Balance_Spc_Data_Spc_Version"</definedName>
    <definedName name="__Ht_Data_Spc_Version_Spc_C_Spc_2" hidden="1">"Ending_Spc_Balance_Spc_Data_Spc_Version"</definedName>
    <definedName name="__Ht_Period_Spc_1" hidden="1">"'Due_Spc_to_Spc_Currency'_Spc_Period"</definedName>
    <definedName name="__Ht_USD_Spc_Month_Spc_1?" hidden="1">"Ending_Spc_Balance_Spc_Month"</definedName>
    <definedName name="__Ht_Variance_Spc_Description_Spc_1" hidden="1">"'Currency_Spc_Variance'_Spc_Type"</definedName>
    <definedName name="_1_" localSheetId="145">[3]社員リスト!#REF!</definedName>
    <definedName name="_1_" localSheetId="149">[3]社員リスト!#REF!</definedName>
    <definedName name="_1_" localSheetId="153">[3]社員リスト!#REF!</definedName>
    <definedName name="_1_" localSheetId="138">[3]社員リスト!#REF!</definedName>
    <definedName name="_1_" localSheetId="141">[3]社員リスト!#REF!</definedName>
    <definedName name="_1_" localSheetId="71">[3]社員リスト!#REF!</definedName>
    <definedName name="_1_" localSheetId="74">[3]社員リスト!#REF!</definedName>
    <definedName name="_1_" localSheetId="77">[3]社員リスト!#REF!</definedName>
    <definedName name="_1_" localSheetId="80">[3]社員リスト!#REF!</definedName>
    <definedName name="_1_" localSheetId="66">[3]社員リスト!#REF!</definedName>
    <definedName name="_1_" localSheetId="69">[3]社員リスト!#REF!</definedName>
    <definedName name="_1_" localSheetId="126">[3]社員リスト!#REF!</definedName>
    <definedName name="_1_" localSheetId="129">[3]社員リスト!#REF!</definedName>
    <definedName name="_1_" localSheetId="132">[3]社員リスト!#REF!</definedName>
    <definedName name="_1_" localSheetId="135">[3]社員リスト!#REF!</definedName>
    <definedName name="_1_" localSheetId="120">[3]社員リスト!#REF!</definedName>
    <definedName name="_1_" localSheetId="111">[3]社員リスト!#REF!</definedName>
    <definedName name="_1_" localSheetId="114">[3]社員リスト!#REF!</definedName>
    <definedName name="_1_" localSheetId="117">[3]社員リスト!#REF!</definedName>
    <definedName name="_1_" localSheetId="103">[3]社員リスト!#REF!</definedName>
    <definedName name="_1_" localSheetId="106">[3]社員リスト!#REF!</definedName>
    <definedName name="_1_" localSheetId="53">[3]社員リスト!#REF!</definedName>
    <definedName name="_1_" localSheetId="55">[3]社員リスト!#REF!</definedName>
    <definedName name="_1_" localSheetId="58">[3]社員リスト!#REF!</definedName>
    <definedName name="_1_" localSheetId="62">[3]社員リスト!#REF!</definedName>
    <definedName name="_1_" localSheetId="64">[3]社員リスト!#REF!</definedName>
    <definedName name="_1_" localSheetId="85">[3]社員リスト!#REF!</definedName>
    <definedName name="_1_" localSheetId="88">[3]社員リスト!#REF!</definedName>
    <definedName name="_1_" localSheetId="91">[3]社員リスト!#REF!</definedName>
    <definedName name="_1_" localSheetId="94">[3]社員リスト!#REF!</definedName>
    <definedName name="_1_" localSheetId="97">[3]社員リスト!#REF!</definedName>
    <definedName name="_1_" localSheetId="100">[3]社員リスト!#REF!</definedName>
    <definedName name="_1_" localSheetId="166">[3]社員リスト!#REF!</definedName>
    <definedName name="_1_" localSheetId="169">[3]社員リスト!#REF!</definedName>
    <definedName name="_1_" localSheetId="157">[3]社員リスト!#REF!</definedName>
    <definedName name="_1_" localSheetId="172">[3]社員リスト!#REF!</definedName>
    <definedName name="_1_" localSheetId="160">[3]社員リスト!#REF!</definedName>
    <definedName name="_1_" localSheetId="163">[3]社員リスト!#REF!</definedName>
    <definedName name="_1_" localSheetId="143">[3]社員リスト!#REF!</definedName>
    <definedName name="_1_" localSheetId="146">[3]社員リスト!#REF!</definedName>
    <definedName name="_1_" localSheetId="148">[3]社員リスト!#REF!</definedName>
    <definedName name="_1_" localSheetId="150">[3]社員リスト!#REF!</definedName>
    <definedName name="_1_" localSheetId="151">[3]社員リスト!#REF!</definedName>
    <definedName name="_1_" localSheetId="136">[3]社員リスト!#REF!</definedName>
    <definedName name="_1_" localSheetId="139">[3]社員リスト!#REF!</definedName>
    <definedName name="_1_" localSheetId="142">[3]社員リスト!#REF!</definedName>
    <definedName name="_1_" localSheetId="70">[3]社員リスト!#REF!</definedName>
    <definedName name="_1_" localSheetId="72">[3]社員リスト!#REF!</definedName>
    <definedName name="_1_" localSheetId="75">[3]社員リスト!#REF!</definedName>
    <definedName name="_1_" localSheetId="78">[3]社員リスト!#REF!</definedName>
    <definedName name="_1_" localSheetId="67">[3]社員リスト!#REF!</definedName>
    <definedName name="_1_" localSheetId="124">[3]社員リスト!#REF!</definedName>
    <definedName name="_1_" localSheetId="127">[3]社員リスト!#REF!</definedName>
    <definedName name="_1_" localSheetId="130">[3]社員リスト!#REF!</definedName>
    <definedName name="_1_" localSheetId="133">[3]社員リスト!#REF!</definedName>
    <definedName name="_1_" localSheetId="118">[3]社員リスト!#REF!</definedName>
    <definedName name="_1_" localSheetId="121">[3]社員リスト!#REF!</definedName>
    <definedName name="_1_" localSheetId="123">[3]社員リスト!#REF!</definedName>
    <definedName name="_1_" localSheetId="107">[3]社員リスト!#REF!</definedName>
    <definedName name="_1_" localSheetId="109">[3]社員リスト!#REF!</definedName>
    <definedName name="_1_" localSheetId="112">[3]社員リスト!#REF!</definedName>
    <definedName name="_1_" localSheetId="115">[3]社員リスト!#REF!</definedName>
    <definedName name="_1_" localSheetId="101">[3]社員リスト!#REF!</definedName>
    <definedName name="_1_" localSheetId="104">[3]社員リスト!#REF!</definedName>
    <definedName name="_1_" localSheetId="52">[3]社員リスト!#REF!</definedName>
    <definedName name="_1_" localSheetId="54">[3]社員リスト!#REF!</definedName>
    <definedName name="_1_" localSheetId="57">[3]社員リスト!#REF!</definedName>
    <definedName name="_1_" localSheetId="60">[3]社員リスト!#REF!</definedName>
    <definedName name="_1_" localSheetId="63">[3]社員リスト!#REF!</definedName>
    <definedName name="_1_" localSheetId="83">[3]社員リスト!#REF!</definedName>
    <definedName name="_1_" localSheetId="81">[3]社員リスト!#REF!</definedName>
    <definedName name="_1_" localSheetId="86">[3]社員リスト!#REF!</definedName>
    <definedName name="_1_" localSheetId="89">[3]社員リスト!#REF!</definedName>
    <definedName name="_1_" localSheetId="92">[3]社員リスト!#REF!</definedName>
    <definedName name="_1_" localSheetId="95">[3]社員リスト!#REF!</definedName>
    <definedName name="_1_" localSheetId="98">[3]社員リスト!#REF!</definedName>
    <definedName name="_1_" localSheetId="164">[3]社員リスト!#REF!</definedName>
    <definedName name="_1_" localSheetId="167">[3]社員リスト!#REF!</definedName>
    <definedName name="_1_" localSheetId="155">[3]社員リスト!#REF!</definedName>
    <definedName name="_1_" localSheetId="170">[3]社員リスト!#REF!</definedName>
    <definedName name="_1_" localSheetId="158">[3]社員リスト!#REF!</definedName>
    <definedName name="_1_" localSheetId="161">[3]社員リスト!#REF!</definedName>
    <definedName name="_1_" localSheetId="147">[3]社員リスト!#REF!</definedName>
    <definedName name="_1_" localSheetId="144">[3]社員リスト!#REF!</definedName>
    <definedName name="_1_" localSheetId="152">[3]社員リスト!#REF!</definedName>
    <definedName name="_1_" localSheetId="154">[3]社員リスト!#REF!</definedName>
    <definedName name="_1_" localSheetId="137">[3]社員リスト!#REF!</definedName>
    <definedName name="_1_" localSheetId="140">[3]社員リスト!#REF!</definedName>
    <definedName name="_1_" localSheetId="73">[3]社員リスト!#REF!</definedName>
    <definedName name="_1_" localSheetId="76">[3]社員リスト!#REF!</definedName>
    <definedName name="_1_" localSheetId="79">[3]社員リスト!#REF!</definedName>
    <definedName name="_1_" localSheetId="65">[3]社員リスト!#REF!</definedName>
    <definedName name="_1_" localSheetId="68">[3]社員リスト!#REF!</definedName>
    <definedName name="_1_" localSheetId="125">[3]社員リスト!#REF!</definedName>
    <definedName name="_1_" localSheetId="128">[3]社員リスト!#REF!</definedName>
    <definedName name="_1_" localSheetId="131">[3]社員リスト!#REF!</definedName>
    <definedName name="_1_" localSheetId="134">[3]社員リスト!#REF!</definedName>
    <definedName name="_1_" localSheetId="119">[3]社員リスト!#REF!</definedName>
    <definedName name="_1_" localSheetId="122">[3]社員リスト!#REF!</definedName>
    <definedName name="_1_" localSheetId="108">[3]社員リスト!#REF!</definedName>
    <definedName name="_1_" localSheetId="110">[3]社員リスト!#REF!</definedName>
    <definedName name="_1_" localSheetId="113">[3]社員リスト!#REF!</definedName>
    <definedName name="_1_" localSheetId="116">[3]社員リスト!#REF!</definedName>
    <definedName name="_1_" localSheetId="102">[3]社員リスト!#REF!</definedName>
    <definedName name="_1_" localSheetId="105">[3]社員リスト!#REF!</definedName>
    <definedName name="_1_" localSheetId="56">[3]社員リスト!#REF!</definedName>
    <definedName name="_1_" localSheetId="59">[3]社員リスト!#REF!</definedName>
    <definedName name="_1_" localSheetId="61">[3]社員リスト!#REF!</definedName>
    <definedName name="_1_" localSheetId="84">[3]社員リスト!#REF!</definedName>
    <definedName name="_1_" localSheetId="82">[3]社員リスト!#REF!</definedName>
    <definedName name="_1_" localSheetId="87">[3]社員リスト!#REF!</definedName>
    <definedName name="_1_" localSheetId="90">[3]社員リスト!#REF!</definedName>
    <definedName name="_1_" localSheetId="93">[3]社員リスト!#REF!</definedName>
    <definedName name="_1_" localSheetId="96">[3]社員リスト!#REF!</definedName>
    <definedName name="_1_" localSheetId="99">[3]社員リスト!#REF!</definedName>
    <definedName name="_1_" localSheetId="165">[3]社員リスト!#REF!</definedName>
    <definedName name="_1_" localSheetId="168">[3]社員リスト!#REF!</definedName>
    <definedName name="_1_" localSheetId="156">[3]社員リスト!#REF!</definedName>
    <definedName name="_1_" localSheetId="171">[3]社員リスト!#REF!</definedName>
    <definedName name="_1_" localSheetId="159">[3]社員リスト!#REF!</definedName>
    <definedName name="_1_" localSheetId="162">[3]社員リスト!#REF!</definedName>
    <definedName name="_1_">[3]社員リスト!#REF!</definedName>
    <definedName name="_1__123Graph_BCHART_1" hidden="1">[4]GRAPH!$D$3:$O$3</definedName>
    <definedName name="_10__123Graph_CCHART_1" hidden="1">[4]GRAPH!$D$4:$O$4</definedName>
    <definedName name="_11__123Graph_CCHART_2" hidden="1">[4]GRAPH!$D$9:$O$9</definedName>
    <definedName name="_12__123Graph_CCHART_3" hidden="1">[4]GRAPH!$D$14:$O$14</definedName>
    <definedName name="_13__123Graph_CCHART_4" hidden="1">[4]GRAPH!$D$19:$O$19</definedName>
    <definedName name="_14__123Graph_CCHART_5" hidden="1">[4]GRAPH!$D$24:$O$24</definedName>
    <definedName name="_15__123Graph_CCHART_6" hidden="1">[4]GRAPH!$D$29:$O$29</definedName>
    <definedName name="_16__123Graph_CCHART_7" hidden="1">[4]GRAPH!$D$34:$O$34</definedName>
    <definedName name="_17__123Graph_CCHART_8" hidden="1">[4]GRAPH!$D$39:$O$39</definedName>
    <definedName name="_18__123Graph_CCHART_9" hidden="1">[4]GRAPH!$D$43:$O$43</definedName>
    <definedName name="_19__123Graph_DCHART_9" hidden="1">[4]GRAPH!$D$44:$O$44</definedName>
    <definedName name="_2__123Graph_BCHART_2" hidden="1">[4]GRAPH!$D$8:$O$8</definedName>
    <definedName name="_20__123Graph_ECHART_9" localSheetId="145" hidden="1">[5]GRAPH!#REF!</definedName>
    <definedName name="_20__123Graph_ECHART_9" localSheetId="149" hidden="1">[5]GRAPH!#REF!</definedName>
    <definedName name="_20__123Graph_ECHART_9" localSheetId="153" hidden="1">[5]GRAPH!#REF!</definedName>
    <definedName name="_20__123Graph_ECHART_9" localSheetId="138" hidden="1">[5]GRAPH!#REF!</definedName>
    <definedName name="_20__123Graph_ECHART_9" localSheetId="141" hidden="1">[5]GRAPH!#REF!</definedName>
    <definedName name="_20__123Graph_ECHART_9" localSheetId="71" hidden="1">[5]GRAPH!#REF!</definedName>
    <definedName name="_20__123Graph_ECHART_9" localSheetId="74" hidden="1">[5]GRAPH!#REF!</definedName>
    <definedName name="_20__123Graph_ECHART_9" localSheetId="77" hidden="1">[5]GRAPH!#REF!</definedName>
    <definedName name="_20__123Graph_ECHART_9" localSheetId="80" hidden="1">[5]GRAPH!#REF!</definedName>
    <definedName name="_20__123Graph_ECHART_9" localSheetId="66" hidden="1">[5]GRAPH!#REF!</definedName>
    <definedName name="_20__123Graph_ECHART_9" localSheetId="69" hidden="1">[5]GRAPH!#REF!</definedName>
    <definedName name="_20__123Graph_ECHART_9" localSheetId="126" hidden="1">[5]GRAPH!#REF!</definedName>
    <definedName name="_20__123Graph_ECHART_9" localSheetId="129" hidden="1">[5]GRAPH!#REF!</definedName>
    <definedName name="_20__123Graph_ECHART_9" localSheetId="132" hidden="1">[5]GRAPH!#REF!</definedName>
    <definedName name="_20__123Graph_ECHART_9" localSheetId="135" hidden="1">[5]GRAPH!#REF!</definedName>
    <definedName name="_20__123Graph_ECHART_9" localSheetId="120" hidden="1">[5]GRAPH!#REF!</definedName>
    <definedName name="_20__123Graph_ECHART_9" localSheetId="111" hidden="1">[5]GRAPH!#REF!</definedName>
    <definedName name="_20__123Graph_ECHART_9" localSheetId="114" hidden="1">[5]GRAPH!#REF!</definedName>
    <definedName name="_20__123Graph_ECHART_9" localSheetId="117" hidden="1">[5]GRAPH!#REF!</definedName>
    <definedName name="_20__123Graph_ECHART_9" localSheetId="103" hidden="1">[5]GRAPH!#REF!</definedName>
    <definedName name="_20__123Graph_ECHART_9" localSheetId="106" hidden="1">[5]GRAPH!#REF!</definedName>
    <definedName name="_20__123Graph_ECHART_9" localSheetId="53" hidden="1">[5]GRAPH!#REF!</definedName>
    <definedName name="_20__123Graph_ECHART_9" localSheetId="55" hidden="1">[5]GRAPH!#REF!</definedName>
    <definedName name="_20__123Graph_ECHART_9" localSheetId="58" hidden="1">[5]GRAPH!#REF!</definedName>
    <definedName name="_20__123Graph_ECHART_9" localSheetId="62" hidden="1">[5]GRAPH!#REF!</definedName>
    <definedName name="_20__123Graph_ECHART_9" localSheetId="64" hidden="1">[5]GRAPH!#REF!</definedName>
    <definedName name="_20__123Graph_ECHART_9" localSheetId="85" hidden="1">[5]GRAPH!#REF!</definedName>
    <definedName name="_20__123Graph_ECHART_9" localSheetId="88" hidden="1">[5]GRAPH!#REF!</definedName>
    <definedName name="_20__123Graph_ECHART_9" localSheetId="91" hidden="1">[5]GRAPH!#REF!</definedName>
    <definedName name="_20__123Graph_ECHART_9" localSheetId="94" hidden="1">[5]GRAPH!#REF!</definedName>
    <definedName name="_20__123Graph_ECHART_9" localSheetId="97" hidden="1">[5]GRAPH!#REF!</definedName>
    <definedName name="_20__123Graph_ECHART_9" localSheetId="100" hidden="1">[5]GRAPH!#REF!</definedName>
    <definedName name="_20__123Graph_ECHART_9" localSheetId="166" hidden="1">[5]GRAPH!#REF!</definedName>
    <definedName name="_20__123Graph_ECHART_9" localSheetId="169" hidden="1">[5]GRAPH!#REF!</definedName>
    <definedName name="_20__123Graph_ECHART_9" localSheetId="157" hidden="1">[5]GRAPH!#REF!</definedName>
    <definedName name="_20__123Graph_ECHART_9" localSheetId="172" hidden="1">[5]GRAPH!#REF!</definedName>
    <definedName name="_20__123Graph_ECHART_9" localSheetId="160" hidden="1">[5]GRAPH!#REF!</definedName>
    <definedName name="_20__123Graph_ECHART_9" localSheetId="163" hidden="1">[5]GRAPH!#REF!</definedName>
    <definedName name="_20__123Graph_ECHART_9" localSheetId="143" hidden="1">[5]GRAPH!#REF!</definedName>
    <definedName name="_20__123Graph_ECHART_9" localSheetId="146" hidden="1">[5]GRAPH!#REF!</definedName>
    <definedName name="_20__123Graph_ECHART_9" localSheetId="148" hidden="1">[5]GRAPH!#REF!</definedName>
    <definedName name="_20__123Graph_ECHART_9" localSheetId="150" hidden="1">[5]GRAPH!#REF!</definedName>
    <definedName name="_20__123Graph_ECHART_9" localSheetId="151" hidden="1">[5]GRAPH!#REF!</definedName>
    <definedName name="_20__123Graph_ECHART_9" localSheetId="136" hidden="1">[5]GRAPH!#REF!</definedName>
    <definedName name="_20__123Graph_ECHART_9" localSheetId="139" hidden="1">[5]GRAPH!#REF!</definedName>
    <definedName name="_20__123Graph_ECHART_9" localSheetId="142" hidden="1">[5]GRAPH!#REF!</definedName>
    <definedName name="_20__123Graph_ECHART_9" localSheetId="70" hidden="1">[5]GRAPH!#REF!</definedName>
    <definedName name="_20__123Graph_ECHART_9" localSheetId="72" hidden="1">[5]GRAPH!#REF!</definedName>
    <definedName name="_20__123Graph_ECHART_9" localSheetId="75" hidden="1">[5]GRAPH!#REF!</definedName>
    <definedName name="_20__123Graph_ECHART_9" localSheetId="78" hidden="1">[5]GRAPH!#REF!</definedName>
    <definedName name="_20__123Graph_ECHART_9" localSheetId="67" hidden="1">[5]GRAPH!#REF!</definedName>
    <definedName name="_20__123Graph_ECHART_9" localSheetId="124" hidden="1">[5]GRAPH!#REF!</definedName>
    <definedName name="_20__123Graph_ECHART_9" localSheetId="127" hidden="1">[5]GRAPH!#REF!</definedName>
    <definedName name="_20__123Graph_ECHART_9" localSheetId="130" hidden="1">[5]GRAPH!#REF!</definedName>
    <definedName name="_20__123Graph_ECHART_9" localSheetId="133" hidden="1">[5]GRAPH!#REF!</definedName>
    <definedName name="_20__123Graph_ECHART_9" localSheetId="118" hidden="1">[5]GRAPH!#REF!</definedName>
    <definedName name="_20__123Graph_ECHART_9" localSheetId="121" hidden="1">[5]GRAPH!#REF!</definedName>
    <definedName name="_20__123Graph_ECHART_9" localSheetId="123" hidden="1">[5]GRAPH!#REF!</definedName>
    <definedName name="_20__123Graph_ECHART_9" localSheetId="107" hidden="1">[5]GRAPH!#REF!</definedName>
    <definedName name="_20__123Graph_ECHART_9" localSheetId="109" hidden="1">[5]GRAPH!#REF!</definedName>
    <definedName name="_20__123Graph_ECHART_9" localSheetId="112" hidden="1">[5]GRAPH!#REF!</definedName>
    <definedName name="_20__123Graph_ECHART_9" localSheetId="115" hidden="1">[5]GRAPH!#REF!</definedName>
    <definedName name="_20__123Graph_ECHART_9" localSheetId="101" hidden="1">[5]GRAPH!#REF!</definedName>
    <definedName name="_20__123Graph_ECHART_9" localSheetId="104" hidden="1">[5]GRAPH!#REF!</definedName>
    <definedName name="_20__123Graph_ECHART_9" localSheetId="52" hidden="1">[5]GRAPH!#REF!</definedName>
    <definedName name="_20__123Graph_ECHART_9" localSheetId="54" hidden="1">[5]GRAPH!#REF!</definedName>
    <definedName name="_20__123Graph_ECHART_9" localSheetId="57" hidden="1">[5]GRAPH!#REF!</definedName>
    <definedName name="_20__123Graph_ECHART_9" localSheetId="60" hidden="1">[5]GRAPH!#REF!</definedName>
    <definedName name="_20__123Graph_ECHART_9" localSheetId="63" hidden="1">[5]GRAPH!#REF!</definedName>
    <definedName name="_20__123Graph_ECHART_9" localSheetId="83" hidden="1">[5]GRAPH!#REF!</definedName>
    <definedName name="_20__123Graph_ECHART_9" localSheetId="81" hidden="1">[5]GRAPH!#REF!</definedName>
    <definedName name="_20__123Graph_ECHART_9" localSheetId="86" hidden="1">[5]GRAPH!#REF!</definedName>
    <definedName name="_20__123Graph_ECHART_9" localSheetId="89" hidden="1">[5]GRAPH!#REF!</definedName>
    <definedName name="_20__123Graph_ECHART_9" localSheetId="92" hidden="1">[5]GRAPH!#REF!</definedName>
    <definedName name="_20__123Graph_ECHART_9" localSheetId="95" hidden="1">[5]GRAPH!#REF!</definedName>
    <definedName name="_20__123Graph_ECHART_9" localSheetId="98" hidden="1">[5]GRAPH!#REF!</definedName>
    <definedName name="_20__123Graph_ECHART_9" localSheetId="164" hidden="1">[5]GRAPH!#REF!</definedName>
    <definedName name="_20__123Graph_ECHART_9" localSheetId="167" hidden="1">[5]GRAPH!#REF!</definedName>
    <definedName name="_20__123Graph_ECHART_9" localSheetId="155" hidden="1">[5]GRAPH!#REF!</definedName>
    <definedName name="_20__123Graph_ECHART_9" localSheetId="170" hidden="1">[5]GRAPH!#REF!</definedName>
    <definedName name="_20__123Graph_ECHART_9" localSheetId="158" hidden="1">[5]GRAPH!#REF!</definedName>
    <definedName name="_20__123Graph_ECHART_9" localSheetId="161" hidden="1">[5]GRAPH!#REF!</definedName>
    <definedName name="_20__123Graph_ECHART_9" localSheetId="147" hidden="1">[5]GRAPH!#REF!</definedName>
    <definedName name="_20__123Graph_ECHART_9" localSheetId="144" hidden="1">[5]GRAPH!#REF!</definedName>
    <definedName name="_20__123Graph_ECHART_9" localSheetId="152" hidden="1">[5]GRAPH!#REF!</definedName>
    <definedName name="_20__123Graph_ECHART_9" localSheetId="154" hidden="1">[5]GRAPH!#REF!</definedName>
    <definedName name="_20__123Graph_ECHART_9" localSheetId="137" hidden="1">[5]GRAPH!#REF!</definedName>
    <definedName name="_20__123Graph_ECHART_9" localSheetId="140" hidden="1">[5]GRAPH!#REF!</definedName>
    <definedName name="_20__123Graph_ECHART_9" localSheetId="73" hidden="1">[5]GRAPH!#REF!</definedName>
    <definedName name="_20__123Graph_ECHART_9" localSheetId="76" hidden="1">[5]GRAPH!#REF!</definedName>
    <definedName name="_20__123Graph_ECHART_9" localSheetId="79" hidden="1">[5]GRAPH!#REF!</definedName>
    <definedName name="_20__123Graph_ECHART_9" localSheetId="65" hidden="1">[5]GRAPH!#REF!</definedName>
    <definedName name="_20__123Graph_ECHART_9" localSheetId="68" hidden="1">[5]GRAPH!#REF!</definedName>
    <definedName name="_20__123Graph_ECHART_9" localSheetId="125" hidden="1">[5]GRAPH!#REF!</definedName>
    <definedName name="_20__123Graph_ECHART_9" localSheetId="128" hidden="1">[5]GRAPH!#REF!</definedName>
    <definedName name="_20__123Graph_ECHART_9" localSheetId="131" hidden="1">[5]GRAPH!#REF!</definedName>
    <definedName name="_20__123Graph_ECHART_9" localSheetId="134" hidden="1">[5]GRAPH!#REF!</definedName>
    <definedName name="_20__123Graph_ECHART_9" localSheetId="119" hidden="1">[5]GRAPH!#REF!</definedName>
    <definedName name="_20__123Graph_ECHART_9" localSheetId="122" hidden="1">[5]GRAPH!#REF!</definedName>
    <definedName name="_20__123Graph_ECHART_9" localSheetId="108" hidden="1">[5]GRAPH!#REF!</definedName>
    <definedName name="_20__123Graph_ECHART_9" localSheetId="110" hidden="1">[5]GRAPH!#REF!</definedName>
    <definedName name="_20__123Graph_ECHART_9" localSheetId="113" hidden="1">[5]GRAPH!#REF!</definedName>
    <definedName name="_20__123Graph_ECHART_9" localSheetId="116" hidden="1">[5]GRAPH!#REF!</definedName>
    <definedName name="_20__123Graph_ECHART_9" localSheetId="102" hidden="1">[5]GRAPH!#REF!</definedName>
    <definedName name="_20__123Graph_ECHART_9" localSheetId="105" hidden="1">[5]GRAPH!#REF!</definedName>
    <definedName name="_20__123Graph_ECHART_9" localSheetId="56" hidden="1">[5]GRAPH!#REF!</definedName>
    <definedName name="_20__123Graph_ECHART_9" localSheetId="59" hidden="1">[5]GRAPH!#REF!</definedName>
    <definedName name="_20__123Graph_ECHART_9" localSheetId="61" hidden="1">[5]GRAPH!#REF!</definedName>
    <definedName name="_20__123Graph_ECHART_9" localSheetId="84" hidden="1">[5]GRAPH!#REF!</definedName>
    <definedName name="_20__123Graph_ECHART_9" localSheetId="82" hidden="1">[5]GRAPH!#REF!</definedName>
    <definedName name="_20__123Graph_ECHART_9" localSheetId="87" hidden="1">[5]GRAPH!#REF!</definedName>
    <definedName name="_20__123Graph_ECHART_9" localSheetId="90" hidden="1">[5]GRAPH!#REF!</definedName>
    <definedName name="_20__123Graph_ECHART_9" localSheetId="93" hidden="1">[5]GRAPH!#REF!</definedName>
    <definedName name="_20__123Graph_ECHART_9" localSheetId="96" hidden="1">[5]GRAPH!#REF!</definedName>
    <definedName name="_20__123Graph_ECHART_9" localSheetId="99" hidden="1">[5]GRAPH!#REF!</definedName>
    <definedName name="_20__123Graph_ECHART_9" localSheetId="165" hidden="1">[5]GRAPH!#REF!</definedName>
    <definedName name="_20__123Graph_ECHART_9" localSheetId="168" hidden="1">[5]GRAPH!#REF!</definedName>
    <definedName name="_20__123Graph_ECHART_9" localSheetId="156" hidden="1">[5]GRAPH!#REF!</definedName>
    <definedName name="_20__123Graph_ECHART_9" localSheetId="171" hidden="1">[5]GRAPH!#REF!</definedName>
    <definedName name="_20__123Graph_ECHART_9" localSheetId="159" hidden="1">[5]GRAPH!#REF!</definedName>
    <definedName name="_20__123Graph_ECHART_9" localSheetId="162" hidden="1">[5]GRAPH!#REF!</definedName>
    <definedName name="_20__123Graph_ECHART_9" hidden="1">[5]GRAPH!#REF!</definedName>
    <definedName name="_21__123Graph_FCHART_9" localSheetId="145" hidden="1">[5]GRAPH!#REF!</definedName>
    <definedName name="_21__123Graph_FCHART_9" localSheetId="149" hidden="1">[5]GRAPH!#REF!</definedName>
    <definedName name="_21__123Graph_FCHART_9" localSheetId="153" hidden="1">[5]GRAPH!#REF!</definedName>
    <definedName name="_21__123Graph_FCHART_9" localSheetId="138" hidden="1">[5]GRAPH!#REF!</definedName>
    <definedName name="_21__123Graph_FCHART_9" localSheetId="141" hidden="1">[5]GRAPH!#REF!</definedName>
    <definedName name="_21__123Graph_FCHART_9" localSheetId="71" hidden="1">[5]GRAPH!#REF!</definedName>
    <definedName name="_21__123Graph_FCHART_9" localSheetId="74" hidden="1">[5]GRAPH!#REF!</definedName>
    <definedName name="_21__123Graph_FCHART_9" localSheetId="77" hidden="1">[5]GRAPH!#REF!</definedName>
    <definedName name="_21__123Graph_FCHART_9" localSheetId="80" hidden="1">[5]GRAPH!#REF!</definedName>
    <definedName name="_21__123Graph_FCHART_9" localSheetId="66" hidden="1">[5]GRAPH!#REF!</definedName>
    <definedName name="_21__123Graph_FCHART_9" localSheetId="69" hidden="1">[5]GRAPH!#REF!</definedName>
    <definedName name="_21__123Graph_FCHART_9" localSheetId="126" hidden="1">[5]GRAPH!#REF!</definedName>
    <definedName name="_21__123Graph_FCHART_9" localSheetId="129" hidden="1">[5]GRAPH!#REF!</definedName>
    <definedName name="_21__123Graph_FCHART_9" localSheetId="132" hidden="1">[5]GRAPH!#REF!</definedName>
    <definedName name="_21__123Graph_FCHART_9" localSheetId="135" hidden="1">[5]GRAPH!#REF!</definedName>
    <definedName name="_21__123Graph_FCHART_9" localSheetId="120" hidden="1">[5]GRAPH!#REF!</definedName>
    <definedName name="_21__123Graph_FCHART_9" localSheetId="111" hidden="1">[5]GRAPH!#REF!</definedName>
    <definedName name="_21__123Graph_FCHART_9" localSheetId="114" hidden="1">[5]GRAPH!#REF!</definedName>
    <definedName name="_21__123Graph_FCHART_9" localSheetId="117" hidden="1">[5]GRAPH!#REF!</definedName>
    <definedName name="_21__123Graph_FCHART_9" localSheetId="103" hidden="1">[5]GRAPH!#REF!</definedName>
    <definedName name="_21__123Graph_FCHART_9" localSheetId="106" hidden="1">[5]GRAPH!#REF!</definedName>
    <definedName name="_21__123Graph_FCHART_9" localSheetId="53" hidden="1">[5]GRAPH!#REF!</definedName>
    <definedName name="_21__123Graph_FCHART_9" localSheetId="55" hidden="1">[5]GRAPH!#REF!</definedName>
    <definedName name="_21__123Graph_FCHART_9" localSheetId="58" hidden="1">[5]GRAPH!#REF!</definedName>
    <definedName name="_21__123Graph_FCHART_9" localSheetId="62" hidden="1">[5]GRAPH!#REF!</definedName>
    <definedName name="_21__123Graph_FCHART_9" localSheetId="64" hidden="1">[5]GRAPH!#REF!</definedName>
    <definedName name="_21__123Graph_FCHART_9" localSheetId="85" hidden="1">[5]GRAPH!#REF!</definedName>
    <definedName name="_21__123Graph_FCHART_9" localSheetId="88" hidden="1">[5]GRAPH!#REF!</definedName>
    <definedName name="_21__123Graph_FCHART_9" localSheetId="91" hidden="1">[5]GRAPH!#REF!</definedName>
    <definedName name="_21__123Graph_FCHART_9" localSheetId="94" hidden="1">[5]GRAPH!#REF!</definedName>
    <definedName name="_21__123Graph_FCHART_9" localSheetId="97" hidden="1">[5]GRAPH!#REF!</definedName>
    <definedName name="_21__123Graph_FCHART_9" localSheetId="100" hidden="1">[5]GRAPH!#REF!</definedName>
    <definedName name="_21__123Graph_FCHART_9" localSheetId="166" hidden="1">[5]GRAPH!#REF!</definedName>
    <definedName name="_21__123Graph_FCHART_9" localSheetId="169" hidden="1">[5]GRAPH!#REF!</definedName>
    <definedName name="_21__123Graph_FCHART_9" localSheetId="157" hidden="1">[5]GRAPH!#REF!</definedName>
    <definedName name="_21__123Graph_FCHART_9" localSheetId="172" hidden="1">[5]GRAPH!#REF!</definedName>
    <definedName name="_21__123Graph_FCHART_9" localSheetId="160" hidden="1">[5]GRAPH!#REF!</definedName>
    <definedName name="_21__123Graph_FCHART_9" localSheetId="163" hidden="1">[5]GRAPH!#REF!</definedName>
    <definedName name="_21__123Graph_FCHART_9" localSheetId="143" hidden="1">[5]GRAPH!#REF!</definedName>
    <definedName name="_21__123Graph_FCHART_9" localSheetId="146" hidden="1">[5]GRAPH!#REF!</definedName>
    <definedName name="_21__123Graph_FCHART_9" localSheetId="148" hidden="1">[5]GRAPH!#REF!</definedName>
    <definedName name="_21__123Graph_FCHART_9" localSheetId="150" hidden="1">[5]GRAPH!#REF!</definedName>
    <definedName name="_21__123Graph_FCHART_9" localSheetId="151" hidden="1">[5]GRAPH!#REF!</definedName>
    <definedName name="_21__123Graph_FCHART_9" localSheetId="136" hidden="1">[5]GRAPH!#REF!</definedName>
    <definedName name="_21__123Graph_FCHART_9" localSheetId="139" hidden="1">[5]GRAPH!#REF!</definedName>
    <definedName name="_21__123Graph_FCHART_9" localSheetId="142" hidden="1">[5]GRAPH!#REF!</definedName>
    <definedName name="_21__123Graph_FCHART_9" localSheetId="70" hidden="1">[5]GRAPH!#REF!</definedName>
    <definedName name="_21__123Graph_FCHART_9" localSheetId="72" hidden="1">[5]GRAPH!#REF!</definedName>
    <definedName name="_21__123Graph_FCHART_9" localSheetId="75" hidden="1">[5]GRAPH!#REF!</definedName>
    <definedName name="_21__123Graph_FCHART_9" localSheetId="78" hidden="1">[5]GRAPH!#REF!</definedName>
    <definedName name="_21__123Graph_FCHART_9" localSheetId="67" hidden="1">[5]GRAPH!#REF!</definedName>
    <definedName name="_21__123Graph_FCHART_9" localSheetId="124" hidden="1">[5]GRAPH!#REF!</definedName>
    <definedName name="_21__123Graph_FCHART_9" localSheetId="127" hidden="1">[5]GRAPH!#REF!</definedName>
    <definedName name="_21__123Graph_FCHART_9" localSheetId="130" hidden="1">[5]GRAPH!#REF!</definedName>
    <definedName name="_21__123Graph_FCHART_9" localSheetId="133" hidden="1">[5]GRAPH!#REF!</definedName>
    <definedName name="_21__123Graph_FCHART_9" localSheetId="118" hidden="1">[5]GRAPH!#REF!</definedName>
    <definedName name="_21__123Graph_FCHART_9" localSheetId="121" hidden="1">[5]GRAPH!#REF!</definedName>
    <definedName name="_21__123Graph_FCHART_9" localSheetId="123" hidden="1">[5]GRAPH!#REF!</definedName>
    <definedName name="_21__123Graph_FCHART_9" localSheetId="107" hidden="1">[5]GRAPH!#REF!</definedName>
    <definedName name="_21__123Graph_FCHART_9" localSheetId="109" hidden="1">[5]GRAPH!#REF!</definedName>
    <definedName name="_21__123Graph_FCHART_9" localSheetId="112" hidden="1">[5]GRAPH!#REF!</definedName>
    <definedName name="_21__123Graph_FCHART_9" localSheetId="115" hidden="1">[5]GRAPH!#REF!</definedName>
    <definedName name="_21__123Graph_FCHART_9" localSheetId="101" hidden="1">[5]GRAPH!#REF!</definedName>
    <definedName name="_21__123Graph_FCHART_9" localSheetId="104" hidden="1">[5]GRAPH!#REF!</definedName>
    <definedName name="_21__123Graph_FCHART_9" localSheetId="52" hidden="1">[5]GRAPH!#REF!</definedName>
    <definedName name="_21__123Graph_FCHART_9" localSheetId="54" hidden="1">[5]GRAPH!#REF!</definedName>
    <definedName name="_21__123Graph_FCHART_9" localSheetId="57" hidden="1">[5]GRAPH!#REF!</definedName>
    <definedName name="_21__123Graph_FCHART_9" localSheetId="60" hidden="1">[5]GRAPH!#REF!</definedName>
    <definedName name="_21__123Graph_FCHART_9" localSheetId="63" hidden="1">[5]GRAPH!#REF!</definedName>
    <definedName name="_21__123Graph_FCHART_9" localSheetId="83" hidden="1">[5]GRAPH!#REF!</definedName>
    <definedName name="_21__123Graph_FCHART_9" localSheetId="81" hidden="1">[5]GRAPH!#REF!</definedName>
    <definedName name="_21__123Graph_FCHART_9" localSheetId="86" hidden="1">[5]GRAPH!#REF!</definedName>
    <definedName name="_21__123Graph_FCHART_9" localSheetId="89" hidden="1">[5]GRAPH!#REF!</definedName>
    <definedName name="_21__123Graph_FCHART_9" localSheetId="92" hidden="1">[5]GRAPH!#REF!</definedName>
    <definedName name="_21__123Graph_FCHART_9" localSheetId="95" hidden="1">[5]GRAPH!#REF!</definedName>
    <definedName name="_21__123Graph_FCHART_9" localSheetId="98" hidden="1">[5]GRAPH!#REF!</definedName>
    <definedName name="_21__123Graph_FCHART_9" localSheetId="164" hidden="1">[5]GRAPH!#REF!</definedName>
    <definedName name="_21__123Graph_FCHART_9" localSheetId="167" hidden="1">[5]GRAPH!#REF!</definedName>
    <definedName name="_21__123Graph_FCHART_9" localSheetId="155" hidden="1">[5]GRAPH!#REF!</definedName>
    <definedName name="_21__123Graph_FCHART_9" localSheetId="170" hidden="1">[5]GRAPH!#REF!</definedName>
    <definedName name="_21__123Graph_FCHART_9" localSheetId="158" hidden="1">[5]GRAPH!#REF!</definedName>
    <definedName name="_21__123Graph_FCHART_9" localSheetId="161" hidden="1">[5]GRAPH!#REF!</definedName>
    <definedName name="_21__123Graph_FCHART_9" localSheetId="147" hidden="1">[5]GRAPH!#REF!</definedName>
    <definedName name="_21__123Graph_FCHART_9" localSheetId="144" hidden="1">[5]GRAPH!#REF!</definedName>
    <definedName name="_21__123Graph_FCHART_9" localSheetId="152" hidden="1">[5]GRAPH!#REF!</definedName>
    <definedName name="_21__123Graph_FCHART_9" localSheetId="154" hidden="1">[5]GRAPH!#REF!</definedName>
    <definedName name="_21__123Graph_FCHART_9" localSheetId="137" hidden="1">[5]GRAPH!#REF!</definedName>
    <definedName name="_21__123Graph_FCHART_9" localSheetId="140" hidden="1">[5]GRAPH!#REF!</definedName>
    <definedName name="_21__123Graph_FCHART_9" localSheetId="73" hidden="1">[5]GRAPH!#REF!</definedName>
    <definedName name="_21__123Graph_FCHART_9" localSheetId="76" hidden="1">[5]GRAPH!#REF!</definedName>
    <definedName name="_21__123Graph_FCHART_9" localSheetId="79" hidden="1">[5]GRAPH!#REF!</definedName>
    <definedName name="_21__123Graph_FCHART_9" localSheetId="65" hidden="1">[5]GRAPH!#REF!</definedName>
    <definedName name="_21__123Graph_FCHART_9" localSheetId="68" hidden="1">[5]GRAPH!#REF!</definedName>
    <definedName name="_21__123Graph_FCHART_9" localSheetId="125" hidden="1">[5]GRAPH!#REF!</definedName>
    <definedName name="_21__123Graph_FCHART_9" localSheetId="128" hidden="1">[5]GRAPH!#REF!</definedName>
    <definedName name="_21__123Graph_FCHART_9" localSheetId="131" hidden="1">[5]GRAPH!#REF!</definedName>
    <definedName name="_21__123Graph_FCHART_9" localSheetId="134" hidden="1">[5]GRAPH!#REF!</definedName>
    <definedName name="_21__123Graph_FCHART_9" localSheetId="119" hidden="1">[5]GRAPH!#REF!</definedName>
    <definedName name="_21__123Graph_FCHART_9" localSheetId="122" hidden="1">[5]GRAPH!#REF!</definedName>
    <definedName name="_21__123Graph_FCHART_9" localSheetId="108" hidden="1">[5]GRAPH!#REF!</definedName>
    <definedName name="_21__123Graph_FCHART_9" localSheetId="110" hidden="1">[5]GRAPH!#REF!</definedName>
    <definedName name="_21__123Graph_FCHART_9" localSheetId="113" hidden="1">[5]GRAPH!#REF!</definedName>
    <definedName name="_21__123Graph_FCHART_9" localSheetId="116" hidden="1">[5]GRAPH!#REF!</definedName>
    <definedName name="_21__123Graph_FCHART_9" localSheetId="102" hidden="1">[5]GRAPH!#REF!</definedName>
    <definedName name="_21__123Graph_FCHART_9" localSheetId="105" hidden="1">[5]GRAPH!#REF!</definedName>
    <definedName name="_21__123Graph_FCHART_9" localSheetId="56" hidden="1">[5]GRAPH!#REF!</definedName>
    <definedName name="_21__123Graph_FCHART_9" localSheetId="59" hidden="1">[5]GRAPH!#REF!</definedName>
    <definedName name="_21__123Graph_FCHART_9" localSheetId="61" hidden="1">[5]GRAPH!#REF!</definedName>
    <definedName name="_21__123Graph_FCHART_9" localSheetId="84" hidden="1">[5]GRAPH!#REF!</definedName>
    <definedName name="_21__123Graph_FCHART_9" localSheetId="82" hidden="1">[5]GRAPH!#REF!</definedName>
    <definedName name="_21__123Graph_FCHART_9" localSheetId="87" hidden="1">[5]GRAPH!#REF!</definedName>
    <definedName name="_21__123Graph_FCHART_9" localSheetId="90" hidden="1">[5]GRAPH!#REF!</definedName>
    <definedName name="_21__123Graph_FCHART_9" localSheetId="93" hidden="1">[5]GRAPH!#REF!</definedName>
    <definedName name="_21__123Graph_FCHART_9" localSheetId="96" hidden="1">[5]GRAPH!#REF!</definedName>
    <definedName name="_21__123Graph_FCHART_9" localSheetId="99" hidden="1">[5]GRAPH!#REF!</definedName>
    <definedName name="_21__123Graph_FCHART_9" localSheetId="165" hidden="1">[5]GRAPH!#REF!</definedName>
    <definedName name="_21__123Graph_FCHART_9" localSheetId="168" hidden="1">[5]GRAPH!#REF!</definedName>
    <definedName name="_21__123Graph_FCHART_9" localSheetId="156" hidden="1">[5]GRAPH!#REF!</definedName>
    <definedName name="_21__123Graph_FCHART_9" localSheetId="171" hidden="1">[5]GRAPH!#REF!</definedName>
    <definedName name="_21__123Graph_FCHART_9" localSheetId="159" hidden="1">[5]GRAPH!#REF!</definedName>
    <definedName name="_21__123Graph_FCHART_9" localSheetId="162" hidden="1">[5]GRAPH!#REF!</definedName>
    <definedName name="_21__123Graph_FCHART_9" hidden="1">[5]GRAPH!#REF!</definedName>
    <definedName name="_22__123Graph_XCHART_2" hidden="1">[4]GRAPH!$D$6:$O$6</definedName>
    <definedName name="_23__123Graph_XCHART_3" hidden="1">[4]GRAPH!$D$11:$O$11</definedName>
    <definedName name="_234Graph_CPL" localSheetId="145" hidden="1">[2]A!#REF!</definedName>
    <definedName name="_234Graph_CPL" localSheetId="149" hidden="1">[2]A!#REF!</definedName>
    <definedName name="_234Graph_CPL" localSheetId="153" hidden="1">[2]A!#REF!</definedName>
    <definedName name="_234Graph_CPL" localSheetId="138" hidden="1">[2]A!#REF!</definedName>
    <definedName name="_234Graph_CPL" localSheetId="141" hidden="1">[2]A!#REF!</definedName>
    <definedName name="_234Graph_CPL" localSheetId="71" hidden="1">[2]A!#REF!</definedName>
    <definedName name="_234Graph_CPL" localSheetId="74" hidden="1">[2]A!#REF!</definedName>
    <definedName name="_234Graph_CPL" localSheetId="77" hidden="1">[2]A!#REF!</definedName>
    <definedName name="_234Graph_CPL" localSheetId="80" hidden="1">[2]A!#REF!</definedName>
    <definedName name="_234Graph_CPL" localSheetId="66" hidden="1">[2]A!#REF!</definedName>
    <definedName name="_234Graph_CPL" localSheetId="69" hidden="1">[2]A!#REF!</definedName>
    <definedName name="_234Graph_CPL" localSheetId="126" hidden="1">[2]A!#REF!</definedName>
    <definedName name="_234Graph_CPL" localSheetId="129" hidden="1">[2]A!#REF!</definedName>
    <definedName name="_234Graph_CPL" localSheetId="132" hidden="1">[2]A!#REF!</definedName>
    <definedName name="_234Graph_CPL" localSheetId="135" hidden="1">[2]A!#REF!</definedName>
    <definedName name="_234Graph_CPL" localSheetId="120" hidden="1">[2]A!#REF!</definedName>
    <definedName name="_234Graph_CPL" localSheetId="111" hidden="1">[2]A!#REF!</definedName>
    <definedName name="_234Graph_CPL" localSheetId="114" hidden="1">[2]A!#REF!</definedName>
    <definedName name="_234Graph_CPL" localSheetId="117" hidden="1">[2]A!#REF!</definedName>
    <definedName name="_234Graph_CPL" localSheetId="103" hidden="1">[2]A!#REF!</definedName>
    <definedName name="_234Graph_CPL" localSheetId="106" hidden="1">[2]A!#REF!</definedName>
    <definedName name="_234Graph_CPL" localSheetId="53" hidden="1">[2]A!#REF!</definedName>
    <definedName name="_234Graph_CPL" localSheetId="55" hidden="1">[2]A!#REF!</definedName>
    <definedName name="_234Graph_CPL" localSheetId="58" hidden="1">[2]A!#REF!</definedName>
    <definedName name="_234Graph_CPL" localSheetId="62" hidden="1">[2]A!#REF!</definedName>
    <definedName name="_234Graph_CPL" localSheetId="64" hidden="1">[2]A!#REF!</definedName>
    <definedName name="_234Graph_CPL" localSheetId="85" hidden="1">[2]A!#REF!</definedName>
    <definedName name="_234Graph_CPL" localSheetId="88" hidden="1">[2]A!#REF!</definedName>
    <definedName name="_234Graph_CPL" localSheetId="91" hidden="1">[2]A!#REF!</definedName>
    <definedName name="_234Graph_CPL" localSheetId="94" hidden="1">[2]A!#REF!</definedName>
    <definedName name="_234Graph_CPL" localSheetId="97" hidden="1">[2]A!#REF!</definedName>
    <definedName name="_234Graph_CPL" localSheetId="100" hidden="1">[2]A!#REF!</definedName>
    <definedName name="_234Graph_CPL" localSheetId="166" hidden="1">[2]A!#REF!</definedName>
    <definedName name="_234Graph_CPL" localSheetId="169" hidden="1">[2]A!#REF!</definedName>
    <definedName name="_234Graph_CPL" localSheetId="157" hidden="1">[2]A!#REF!</definedName>
    <definedName name="_234Graph_CPL" localSheetId="172" hidden="1">[2]A!#REF!</definedName>
    <definedName name="_234Graph_CPL" localSheetId="160" hidden="1">[2]A!#REF!</definedName>
    <definedName name="_234Graph_CPL" localSheetId="163" hidden="1">[2]A!#REF!</definedName>
    <definedName name="_234Graph_CPL" localSheetId="143" hidden="1">[2]A!#REF!</definedName>
    <definedName name="_234Graph_CPL" localSheetId="146" hidden="1">[2]A!#REF!</definedName>
    <definedName name="_234Graph_CPL" localSheetId="148" hidden="1">[2]A!#REF!</definedName>
    <definedName name="_234Graph_CPL" localSheetId="150" hidden="1">[2]A!#REF!</definedName>
    <definedName name="_234Graph_CPL" localSheetId="151" hidden="1">[2]A!#REF!</definedName>
    <definedName name="_234Graph_CPL" localSheetId="136" hidden="1">[2]A!#REF!</definedName>
    <definedName name="_234Graph_CPL" localSheetId="139" hidden="1">[2]A!#REF!</definedName>
    <definedName name="_234Graph_CPL" localSheetId="142" hidden="1">[2]A!#REF!</definedName>
    <definedName name="_234Graph_CPL" localSheetId="70" hidden="1">[2]A!#REF!</definedName>
    <definedName name="_234Graph_CPL" localSheetId="72" hidden="1">[2]A!#REF!</definedName>
    <definedName name="_234Graph_CPL" localSheetId="75" hidden="1">[2]A!#REF!</definedName>
    <definedName name="_234Graph_CPL" localSheetId="78" hidden="1">[2]A!#REF!</definedName>
    <definedName name="_234Graph_CPL" localSheetId="67" hidden="1">[2]A!#REF!</definedName>
    <definedName name="_234Graph_CPL" localSheetId="124" hidden="1">[2]A!#REF!</definedName>
    <definedName name="_234Graph_CPL" localSheetId="127" hidden="1">[2]A!#REF!</definedName>
    <definedName name="_234Graph_CPL" localSheetId="130" hidden="1">[2]A!#REF!</definedName>
    <definedName name="_234Graph_CPL" localSheetId="133" hidden="1">[2]A!#REF!</definedName>
    <definedName name="_234Graph_CPL" localSheetId="118" hidden="1">[2]A!#REF!</definedName>
    <definedName name="_234Graph_CPL" localSheetId="121" hidden="1">[2]A!#REF!</definedName>
    <definedName name="_234Graph_CPL" localSheetId="123" hidden="1">[2]A!#REF!</definedName>
    <definedName name="_234Graph_CPL" localSheetId="107" hidden="1">[2]A!#REF!</definedName>
    <definedName name="_234Graph_CPL" localSheetId="109" hidden="1">[2]A!#REF!</definedName>
    <definedName name="_234Graph_CPL" localSheetId="112" hidden="1">[2]A!#REF!</definedName>
    <definedName name="_234Graph_CPL" localSheetId="115" hidden="1">[2]A!#REF!</definedName>
    <definedName name="_234Graph_CPL" localSheetId="101" hidden="1">[2]A!#REF!</definedName>
    <definedName name="_234Graph_CPL" localSheetId="104" hidden="1">[2]A!#REF!</definedName>
    <definedName name="_234Graph_CPL" localSheetId="52" hidden="1">[2]A!#REF!</definedName>
    <definedName name="_234Graph_CPL" localSheetId="54" hidden="1">[2]A!#REF!</definedName>
    <definedName name="_234Graph_CPL" localSheetId="57" hidden="1">[2]A!#REF!</definedName>
    <definedName name="_234Graph_CPL" localSheetId="60" hidden="1">[2]A!#REF!</definedName>
    <definedName name="_234Graph_CPL" localSheetId="63" hidden="1">[2]A!#REF!</definedName>
    <definedName name="_234Graph_CPL" localSheetId="83" hidden="1">[2]A!#REF!</definedName>
    <definedName name="_234Graph_CPL" localSheetId="81" hidden="1">[2]A!#REF!</definedName>
    <definedName name="_234Graph_CPL" localSheetId="86" hidden="1">[2]A!#REF!</definedName>
    <definedName name="_234Graph_CPL" localSheetId="89" hidden="1">[2]A!#REF!</definedName>
    <definedName name="_234Graph_CPL" localSheetId="92" hidden="1">[2]A!#REF!</definedName>
    <definedName name="_234Graph_CPL" localSheetId="95" hidden="1">[2]A!#REF!</definedName>
    <definedName name="_234Graph_CPL" localSheetId="98" hidden="1">[2]A!#REF!</definedName>
    <definedName name="_234Graph_CPL" localSheetId="164" hidden="1">[2]A!#REF!</definedName>
    <definedName name="_234Graph_CPL" localSheetId="167" hidden="1">[2]A!#REF!</definedName>
    <definedName name="_234Graph_CPL" localSheetId="155" hidden="1">[2]A!#REF!</definedName>
    <definedName name="_234Graph_CPL" localSheetId="170" hidden="1">[2]A!#REF!</definedName>
    <definedName name="_234Graph_CPL" localSheetId="158" hidden="1">[2]A!#REF!</definedName>
    <definedName name="_234Graph_CPL" localSheetId="161" hidden="1">[2]A!#REF!</definedName>
    <definedName name="_234Graph_CPL" localSheetId="147" hidden="1">[2]A!#REF!</definedName>
    <definedName name="_234Graph_CPL" localSheetId="144" hidden="1">[2]A!#REF!</definedName>
    <definedName name="_234Graph_CPL" localSheetId="152" hidden="1">[2]A!#REF!</definedName>
    <definedName name="_234Graph_CPL" localSheetId="154" hidden="1">[2]A!#REF!</definedName>
    <definedName name="_234Graph_CPL" localSheetId="137" hidden="1">[2]A!#REF!</definedName>
    <definedName name="_234Graph_CPL" localSheetId="140" hidden="1">[2]A!#REF!</definedName>
    <definedName name="_234Graph_CPL" localSheetId="73" hidden="1">[2]A!#REF!</definedName>
    <definedName name="_234Graph_CPL" localSheetId="76" hidden="1">[2]A!#REF!</definedName>
    <definedName name="_234Graph_CPL" localSheetId="79" hidden="1">[2]A!#REF!</definedName>
    <definedName name="_234Graph_CPL" localSheetId="65" hidden="1">[2]A!#REF!</definedName>
    <definedName name="_234Graph_CPL" localSheetId="68" hidden="1">[2]A!#REF!</definedName>
    <definedName name="_234Graph_CPL" localSheetId="125" hidden="1">[2]A!#REF!</definedName>
    <definedName name="_234Graph_CPL" localSheetId="128" hidden="1">[2]A!#REF!</definedName>
    <definedName name="_234Graph_CPL" localSheetId="131" hidden="1">[2]A!#REF!</definedName>
    <definedName name="_234Graph_CPL" localSheetId="134" hidden="1">[2]A!#REF!</definedName>
    <definedName name="_234Graph_CPL" localSheetId="119" hidden="1">[2]A!#REF!</definedName>
    <definedName name="_234Graph_CPL" localSheetId="122" hidden="1">[2]A!#REF!</definedName>
    <definedName name="_234Graph_CPL" localSheetId="108" hidden="1">[2]A!#REF!</definedName>
    <definedName name="_234Graph_CPL" localSheetId="110" hidden="1">[2]A!#REF!</definedName>
    <definedName name="_234Graph_CPL" localSheetId="113" hidden="1">[2]A!#REF!</definedName>
    <definedName name="_234Graph_CPL" localSheetId="116" hidden="1">[2]A!#REF!</definedName>
    <definedName name="_234Graph_CPL" localSheetId="102" hidden="1">[2]A!#REF!</definedName>
    <definedName name="_234Graph_CPL" localSheetId="105" hidden="1">[2]A!#REF!</definedName>
    <definedName name="_234Graph_CPL" localSheetId="56" hidden="1">[2]A!#REF!</definedName>
    <definedName name="_234Graph_CPL" localSheetId="59" hidden="1">[2]A!#REF!</definedName>
    <definedName name="_234Graph_CPL" localSheetId="61" hidden="1">[2]A!#REF!</definedName>
    <definedName name="_234Graph_CPL" localSheetId="84" hidden="1">[2]A!#REF!</definedName>
    <definedName name="_234Graph_CPL" localSheetId="82" hidden="1">[2]A!#REF!</definedName>
    <definedName name="_234Graph_CPL" localSheetId="87" hidden="1">[2]A!#REF!</definedName>
    <definedName name="_234Graph_CPL" localSheetId="90" hidden="1">[2]A!#REF!</definedName>
    <definedName name="_234Graph_CPL" localSheetId="93" hidden="1">[2]A!#REF!</definedName>
    <definedName name="_234Graph_CPL" localSheetId="96" hidden="1">[2]A!#REF!</definedName>
    <definedName name="_234Graph_CPL" localSheetId="99" hidden="1">[2]A!#REF!</definedName>
    <definedName name="_234Graph_CPL" localSheetId="165" hidden="1">[2]A!#REF!</definedName>
    <definedName name="_234Graph_CPL" localSheetId="168" hidden="1">[2]A!#REF!</definedName>
    <definedName name="_234Graph_CPL" localSheetId="156" hidden="1">[2]A!#REF!</definedName>
    <definedName name="_234Graph_CPL" localSheetId="171" hidden="1">[2]A!#REF!</definedName>
    <definedName name="_234Graph_CPL" localSheetId="159" hidden="1">[2]A!#REF!</definedName>
    <definedName name="_234Graph_CPL" localSheetId="162" hidden="1">[2]A!#REF!</definedName>
    <definedName name="_234Graph_CPL" hidden="1">[2]A!#REF!</definedName>
    <definedName name="_234Graph_E" localSheetId="145" hidden="1">[2]A!#REF!</definedName>
    <definedName name="_234Graph_E" localSheetId="149" hidden="1">[2]A!#REF!</definedName>
    <definedName name="_234Graph_E" localSheetId="153" hidden="1">[2]A!#REF!</definedName>
    <definedName name="_234Graph_E" localSheetId="138" hidden="1">[2]A!#REF!</definedName>
    <definedName name="_234Graph_E" localSheetId="141" hidden="1">[2]A!#REF!</definedName>
    <definedName name="_234Graph_E" localSheetId="71" hidden="1">[2]A!#REF!</definedName>
    <definedName name="_234Graph_E" localSheetId="74" hidden="1">[2]A!#REF!</definedName>
    <definedName name="_234Graph_E" localSheetId="77" hidden="1">[2]A!#REF!</definedName>
    <definedName name="_234Graph_E" localSheetId="80" hidden="1">[2]A!#REF!</definedName>
    <definedName name="_234Graph_E" localSheetId="66" hidden="1">[2]A!#REF!</definedName>
    <definedName name="_234Graph_E" localSheetId="69" hidden="1">[2]A!#REF!</definedName>
    <definedName name="_234Graph_E" localSheetId="126" hidden="1">[2]A!#REF!</definedName>
    <definedName name="_234Graph_E" localSheetId="129" hidden="1">[2]A!#REF!</definedName>
    <definedName name="_234Graph_E" localSheetId="132" hidden="1">[2]A!#REF!</definedName>
    <definedName name="_234Graph_E" localSheetId="135" hidden="1">[2]A!#REF!</definedName>
    <definedName name="_234Graph_E" localSheetId="120" hidden="1">[2]A!#REF!</definedName>
    <definedName name="_234Graph_E" localSheetId="111" hidden="1">[2]A!#REF!</definedName>
    <definedName name="_234Graph_E" localSheetId="114" hidden="1">[2]A!#REF!</definedName>
    <definedName name="_234Graph_E" localSheetId="117" hidden="1">[2]A!#REF!</definedName>
    <definedName name="_234Graph_E" localSheetId="103" hidden="1">[2]A!#REF!</definedName>
    <definedName name="_234Graph_E" localSheetId="106" hidden="1">[2]A!#REF!</definedName>
    <definedName name="_234Graph_E" localSheetId="53" hidden="1">[2]A!#REF!</definedName>
    <definedName name="_234Graph_E" localSheetId="55" hidden="1">[2]A!#REF!</definedName>
    <definedName name="_234Graph_E" localSheetId="58" hidden="1">[2]A!#REF!</definedName>
    <definedName name="_234Graph_E" localSheetId="62" hidden="1">[2]A!#REF!</definedName>
    <definedName name="_234Graph_E" localSheetId="64" hidden="1">[2]A!#REF!</definedName>
    <definedName name="_234Graph_E" localSheetId="85" hidden="1">[2]A!#REF!</definedName>
    <definedName name="_234Graph_E" localSheetId="88" hidden="1">[2]A!#REF!</definedName>
    <definedName name="_234Graph_E" localSheetId="91" hidden="1">[2]A!#REF!</definedName>
    <definedName name="_234Graph_E" localSheetId="94" hidden="1">[2]A!#REF!</definedName>
    <definedName name="_234Graph_E" localSheetId="97" hidden="1">[2]A!#REF!</definedName>
    <definedName name="_234Graph_E" localSheetId="100" hidden="1">[2]A!#REF!</definedName>
    <definedName name="_234Graph_E" localSheetId="166" hidden="1">[2]A!#REF!</definedName>
    <definedName name="_234Graph_E" localSheetId="169" hidden="1">[2]A!#REF!</definedName>
    <definedName name="_234Graph_E" localSheetId="157" hidden="1">[2]A!#REF!</definedName>
    <definedName name="_234Graph_E" localSheetId="172" hidden="1">[2]A!#REF!</definedName>
    <definedName name="_234Graph_E" localSheetId="160" hidden="1">[2]A!#REF!</definedName>
    <definedName name="_234Graph_E" localSheetId="163" hidden="1">[2]A!#REF!</definedName>
    <definedName name="_234Graph_E" localSheetId="143" hidden="1">[2]A!#REF!</definedName>
    <definedName name="_234Graph_E" localSheetId="146" hidden="1">[2]A!#REF!</definedName>
    <definedName name="_234Graph_E" localSheetId="148" hidden="1">[2]A!#REF!</definedName>
    <definedName name="_234Graph_E" localSheetId="150" hidden="1">[2]A!#REF!</definedName>
    <definedName name="_234Graph_E" localSheetId="151" hidden="1">[2]A!#REF!</definedName>
    <definedName name="_234Graph_E" localSheetId="136" hidden="1">[2]A!#REF!</definedName>
    <definedName name="_234Graph_E" localSheetId="139" hidden="1">[2]A!#REF!</definedName>
    <definedName name="_234Graph_E" localSheetId="142" hidden="1">[2]A!#REF!</definedName>
    <definedName name="_234Graph_E" localSheetId="70" hidden="1">[2]A!#REF!</definedName>
    <definedName name="_234Graph_E" localSheetId="72" hidden="1">[2]A!#REF!</definedName>
    <definedName name="_234Graph_E" localSheetId="75" hidden="1">[2]A!#REF!</definedName>
    <definedName name="_234Graph_E" localSheetId="78" hidden="1">[2]A!#REF!</definedName>
    <definedName name="_234Graph_E" localSheetId="67" hidden="1">[2]A!#REF!</definedName>
    <definedName name="_234Graph_E" localSheetId="124" hidden="1">[2]A!#REF!</definedName>
    <definedName name="_234Graph_E" localSheetId="127" hidden="1">[2]A!#REF!</definedName>
    <definedName name="_234Graph_E" localSheetId="130" hidden="1">[2]A!#REF!</definedName>
    <definedName name="_234Graph_E" localSheetId="133" hidden="1">[2]A!#REF!</definedName>
    <definedName name="_234Graph_E" localSheetId="118" hidden="1">[2]A!#REF!</definedName>
    <definedName name="_234Graph_E" localSheetId="121" hidden="1">[2]A!#REF!</definedName>
    <definedName name="_234Graph_E" localSheetId="123" hidden="1">[2]A!#REF!</definedName>
    <definedName name="_234Graph_E" localSheetId="107" hidden="1">[2]A!#REF!</definedName>
    <definedName name="_234Graph_E" localSheetId="109" hidden="1">[2]A!#REF!</definedName>
    <definedName name="_234Graph_E" localSheetId="112" hidden="1">[2]A!#REF!</definedName>
    <definedName name="_234Graph_E" localSheetId="115" hidden="1">[2]A!#REF!</definedName>
    <definedName name="_234Graph_E" localSheetId="101" hidden="1">[2]A!#REF!</definedName>
    <definedName name="_234Graph_E" localSheetId="104" hidden="1">[2]A!#REF!</definedName>
    <definedName name="_234Graph_E" localSheetId="52" hidden="1">[2]A!#REF!</definedName>
    <definedName name="_234Graph_E" localSheetId="54" hidden="1">[2]A!#REF!</definedName>
    <definedName name="_234Graph_E" localSheetId="57" hidden="1">[2]A!#REF!</definedName>
    <definedName name="_234Graph_E" localSheetId="60" hidden="1">[2]A!#REF!</definedName>
    <definedName name="_234Graph_E" localSheetId="63" hidden="1">[2]A!#REF!</definedName>
    <definedName name="_234Graph_E" localSheetId="83" hidden="1">[2]A!#REF!</definedName>
    <definedName name="_234Graph_E" localSheetId="81" hidden="1">[2]A!#REF!</definedName>
    <definedName name="_234Graph_E" localSheetId="86" hidden="1">[2]A!#REF!</definedName>
    <definedName name="_234Graph_E" localSheetId="89" hidden="1">[2]A!#REF!</definedName>
    <definedName name="_234Graph_E" localSheetId="92" hidden="1">[2]A!#REF!</definedName>
    <definedName name="_234Graph_E" localSheetId="95" hidden="1">[2]A!#REF!</definedName>
    <definedName name="_234Graph_E" localSheetId="98" hidden="1">[2]A!#REF!</definedName>
    <definedName name="_234Graph_E" localSheetId="164" hidden="1">[2]A!#REF!</definedName>
    <definedName name="_234Graph_E" localSheetId="167" hidden="1">[2]A!#REF!</definedName>
    <definedName name="_234Graph_E" localSheetId="155" hidden="1">[2]A!#REF!</definedName>
    <definedName name="_234Graph_E" localSheetId="170" hidden="1">[2]A!#REF!</definedName>
    <definedName name="_234Graph_E" localSheetId="158" hidden="1">[2]A!#REF!</definedName>
    <definedName name="_234Graph_E" localSheetId="161" hidden="1">[2]A!#REF!</definedName>
    <definedName name="_234Graph_E" localSheetId="147" hidden="1">[2]A!#REF!</definedName>
    <definedName name="_234Graph_E" localSheetId="144" hidden="1">[2]A!#REF!</definedName>
    <definedName name="_234Graph_E" localSheetId="152" hidden="1">[2]A!#REF!</definedName>
    <definedName name="_234Graph_E" localSheetId="154" hidden="1">[2]A!#REF!</definedName>
    <definedName name="_234Graph_E" localSheetId="137" hidden="1">[2]A!#REF!</definedName>
    <definedName name="_234Graph_E" localSheetId="140" hidden="1">[2]A!#REF!</definedName>
    <definedName name="_234Graph_E" localSheetId="73" hidden="1">[2]A!#REF!</definedName>
    <definedName name="_234Graph_E" localSheetId="76" hidden="1">[2]A!#REF!</definedName>
    <definedName name="_234Graph_E" localSheetId="79" hidden="1">[2]A!#REF!</definedName>
    <definedName name="_234Graph_E" localSheetId="65" hidden="1">[2]A!#REF!</definedName>
    <definedName name="_234Graph_E" localSheetId="68" hidden="1">[2]A!#REF!</definedName>
    <definedName name="_234Graph_E" localSheetId="125" hidden="1">[2]A!#REF!</definedName>
    <definedName name="_234Graph_E" localSheetId="128" hidden="1">[2]A!#REF!</definedName>
    <definedName name="_234Graph_E" localSheetId="131" hidden="1">[2]A!#REF!</definedName>
    <definedName name="_234Graph_E" localSheetId="134" hidden="1">[2]A!#REF!</definedName>
    <definedName name="_234Graph_E" localSheetId="119" hidden="1">[2]A!#REF!</definedName>
    <definedName name="_234Graph_E" localSheetId="122" hidden="1">[2]A!#REF!</definedName>
    <definedName name="_234Graph_E" localSheetId="108" hidden="1">[2]A!#REF!</definedName>
    <definedName name="_234Graph_E" localSheetId="110" hidden="1">[2]A!#REF!</definedName>
    <definedName name="_234Graph_E" localSheetId="113" hidden="1">[2]A!#REF!</definedName>
    <definedName name="_234Graph_E" localSheetId="116" hidden="1">[2]A!#REF!</definedName>
    <definedName name="_234Graph_E" localSheetId="102" hidden="1">[2]A!#REF!</definedName>
    <definedName name="_234Graph_E" localSheetId="105" hidden="1">[2]A!#REF!</definedName>
    <definedName name="_234Graph_E" localSheetId="56" hidden="1">[2]A!#REF!</definedName>
    <definedName name="_234Graph_E" localSheetId="59" hidden="1">[2]A!#REF!</definedName>
    <definedName name="_234Graph_E" localSheetId="61" hidden="1">[2]A!#REF!</definedName>
    <definedName name="_234Graph_E" localSheetId="84" hidden="1">[2]A!#REF!</definedName>
    <definedName name="_234Graph_E" localSheetId="82" hidden="1">[2]A!#REF!</definedName>
    <definedName name="_234Graph_E" localSheetId="87" hidden="1">[2]A!#REF!</definedName>
    <definedName name="_234Graph_E" localSheetId="90" hidden="1">[2]A!#REF!</definedName>
    <definedName name="_234Graph_E" localSheetId="93" hidden="1">[2]A!#REF!</definedName>
    <definedName name="_234Graph_E" localSheetId="96" hidden="1">[2]A!#REF!</definedName>
    <definedName name="_234Graph_E" localSheetId="99" hidden="1">[2]A!#REF!</definedName>
    <definedName name="_234Graph_E" localSheetId="165" hidden="1">[2]A!#REF!</definedName>
    <definedName name="_234Graph_E" localSheetId="168" hidden="1">[2]A!#REF!</definedName>
    <definedName name="_234Graph_E" localSheetId="156" hidden="1">[2]A!#REF!</definedName>
    <definedName name="_234Graph_E" localSheetId="171" hidden="1">[2]A!#REF!</definedName>
    <definedName name="_234Graph_E" localSheetId="159" hidden="1">[2]A!#REF!</definedName>
    <definedName name="_234Graph_E" localSheetId="162" hidden="1">[2]A!#REF!</definedName>
    <definedName name="_234Graph_E" hidden="1">[2]A!#REF!</definedName>
    <definedName name="_24__123Graph_XCHART_4" hidden="1">[4]GRAPH!$D$16:$O$16</definedName>
    <definedName name="_25__123Graph_XCHART_5" hidden="1">[4]GRAPH!$D$21:$O$21</definedName>
    <definedName name="_26__123Graph_XCHART_6" hidden="1">[4]GRAPH!$D$26:$O$26</definedName>
    <definedName name="_27__123Graph_XCHART_7" hidden="1">[4]GRAPH!$D$31:$O$31</definedName>
    <definedName name="_28__123Graph_XCHART_8" hidden="1">[4]GRAPH!$D$36:$O$36</definedName>
    <definedName name="_29__123Graph_XCHART_9" hidden="1">[4]GRAPH!$D$41:$O$41</definedName>
    <definedName name="_2Excel_BuiltIn_Print_Area_1_1" localSheetId="145">#REF!</definedName>
    <definedName name="_2Excel_BuiltIn_Print_Area_1_1" localSheetId="149">#REF!</definedName>
    <definedName name="_2Excel_BuiltIn_Print_Area_1_1" localSheetId="153">#REF!</definedName>
    <definedName name="_2Excel_BuiltIn_Print_Area_1_1" localSheetId="138">#REF!</definedName>
    <definedName name="_2Excel_BuiltIn_Print_Area_1_1" localSheetId="141">#REF!</definedName>
    <definedName name="_2Excel_BuiltIn_Print_Area_1_1" localSheetId="71">#REF!</definedName>
    <definedName name="_2Excel_BuiltIn_Print_Area_1_1" localSheetId="74">#REF!</definedName>
    <definedName name="_2Excel_BuiltIn_Print_Area_1_1" localSheetId="77">#REF!</definedName>
    <definedName name="_2Excel_BuiltIn_Print_Area_1_1" localSheetId="80">#REF!</definedName>
    <definedName name="_2Excel_BuiltIn_Print_Area_1_1" localSheetId="66">#REF!</definedName>
    <definedName name="_2Excel_BuiltIn_Print_Area_1_1" localSheetId="69">#REF!</definedName>
    <definedName name="_2Excel_BuiltIn_Print_Area_1_1" localSheetId="126">#REF!</definedName>
    <definedName name="_2Excel_BuiltIn_Print_Area_1_1" localSheetId="129">#REF!</definedName>
    <definedName name="_2Excel_BuiltIn_Print_Area_1_1" localSheetId="132">#REF!</definedName>
    <definedName name="_2Excel_BuiltIn_Print_Area_1_1" localSheetId="135">#REF!</definedName>
    <definedName name="_2Excel_BuiltIn_Print_Area_1_1" localSheetId="120">#REF!</definedName>
    <definedName name="_2Excel_BuiltIn_Print_Area_1_1" localSheetId="111">#REF!</definedName>
    <definedName name="_2Excel_BuiltIn_Print_Area_1_1" localSheetId="114">#REF!</definedName>
    <definedName name="_2Excel_BuiltIn_Print_Area_1_1" localSheetId="117">#REF!</definedName>
    <definedName name="_2Excel_BuiltIn_Print_Area_1_1" localSheetId="103">#REF!</definedName>
    <definedName name="_2Excel_BuiltIn_Print_Area_1_1" localSheetId="106">#REF!</definedName>
    <definedName name="_2Excel_BuiltIn_Print_Area_1_1" localSheetId="53">#REF!</definedName>
    <definedName name="_2Excel_BuiltIn_Print_Area_1_1" localSheetId="55">#REF!</definedName>
    <definedName name="_2Excel_BuiltIn_Print_Area_1_1" localSheetId="58">#REF!</definedName>
    <definedName name="_2Excel_BuiltIn_Print_Area_1_1" localSheetId="62">#REF!</definedName>
    <definedName name="_2Excel_BuiltIn_Print_Area_1_1" localSheetId="64">#REF!</definedName>
    <definedName name="_2Excel_BuiltIn_Print_Area_1_1" localSheetId="85">#REF!</definedName>
    <definedName name="_2Excel_BuiltIn_Print_Area_1_1" localSheetId="88">#REF!</definedName>
    <definedName name="_2Excel_BuiltIn_Print_Area_1_1" localSheetId="91">#REF!</definedName>
    <definedName name="_2Excel_BuiltIn_Print_Area_1_1" localSheetId="94">#REF!</definedName>
    <definedName name="_2Excel_BuiltIn_Print_Area_1_1" localSheetId="97">#REF!</definedName>
    <definedName name="_2Excel_BuiltIn_Print_Area_1_1" localSheetId="100">#REF!</definedName>
    <definedName name="_2Excel_BuiltIn_Print_Area_1_1" localSheetId="166">#REF!</definedName>
    <definedName name="_2Excel_BuiltIn_Print_Area_1_1" localSheetId="169">#REF!</definedName>
    <definedName name="_2Excel_BuiltIn_Print_Area_1_1" localSheetId="157">#REF!</definedName>
    <definedName name="_2Excel_BuiltIn_Print_Area_1_1" localSheetId="172">#REF!</definedName>
    <definedName name="_2Excel_BuiltIn_Print_Area_1_1" localSheetId="160">#REF!</definedName>
    <definedName name="_2Excel_BuiltIn_Print_Area_1_1" localSheetId="163">#REF!</definedName>
    <definedName name="_2Excel_BuiltIn_Print_Area_1_1" localSheetId="143">#REF!</definedName>
    <definedName name="_2Excel_BuiltIn_Print_Area_1_1" localSheetId="146">#REF!</definedName>
    <definedName name="_2Excel_BuiltIn_Print_Area_1_1" localSheetId="148">#REF!</definedName>
    <definedName name="_2Excel_BuiltIn_Print_Area_1_1" localSheetId="150">#REF!</definedName>
    <definedName name="_2Excel_BuiltIn_Print_Area_1_1" localSheetId="151">#REF!</definedName>
    <definedName name="_2Excel_BuiltIn_Print_Area_1_1" localSheetId="136">#REF!</definedName>
    <definedName name="_2Excel_BuiltIn_Print_Area_1_1" localSheetId="139">#REF!</definedName>
    <definedName name="_2Excel_BuiltIn_Print_Area_1_1" localSheetId="142">#REF!</definedName>
    <definedName name="_2Excel_BuiltIn_Print_Area_1_1" localSheetId="70">#REF!</definedName>
    <definedName name="_2Excel_BuiltIn_Print_Area_1_1" localSheetId="72">#REF!</definedName>
    <definedName name="_2Excel_BuiltIn_Print_Area_1_1" localSheetId="75">#REF!</definedName>
    <definedName name="_2Excel_BuiltIn_Print_Area_1_1" localSheetId="78">#REF!</definedName>
    <definedName name="_2Excel_BuiltIn_Print_Area_1_1" localSheetId="67">#REF!</definedName>
    <definedName name="_2Excel_BuiltIn_Print_Area_1_1" localSheetId="124">#REF!</definedName>
    <definedName name="_2Excel_BuiltIn_Print_Area_1_1" localSheetId="127">#REF!</definedName>
    <definedName name="_2Excel_BuiltIn_Print_Area_1_1" localSheetId="130">#REF!</definedName>
    <definedName name="_2Excel_BuiltIn_Print_Area_1_1" localSheetId="133">#REF!</definedName>
    <definedName name="_2Excel_BuiltIn_Print_Area_1_1" localSheetId="118">#REF!</definedName>
    <definedName name="_2Excel_BuiltIn_Print_Area_1_1" localSheetId="121">#REF!</definedName>
    <definedName name="_2Excel_BuiltIn_Print_Area_1_1" localSheetId="123">#REF!</definedName>
    <definedName name="_2Excel_BuiltIn_Print_Area_1_1" localSheetId="107">#REF!</definedName>
    <definedName name="_2Excel_BuiltIn_Print_Area_1_1" localSheetId="109">#REF!</definedName>
    <definedName name="_2Excel_BuiltIn_Print_Area_1_1" localSheetId="112">#REF!</definedName>
    <definedName name="_2Excel_BuiltIn_Print_Area_1_1" localSheetId="115">#REF!</definedName>
    <definedName name="_2Excel_BuiltIn_Print_Area_1_1" localSheetId="101">#REF!</definedName>
    <definedName name="_2Excel_BuiltIn_Print_Area_1_1" localSheetId="104">#REF!</definedName>
    <definedName name="_2Excel_BuiltIn_Print_Area_1_1" localSheetId="52">#REF!</definedName>
    <definedName name="_2Excel_BuiltIn_Print_Area_1_1" localSheetId="54">#REF!</definedName>
    <definedName name="_2Excel_BuiltIn_Print_Area_1_1" localSheetId="57">#REF!</definedName>
    <definedName name="_2Excel_BuiltIn_Print_Area_1_1" localSheetId="60">#REF!</definedName>
    <definedName name="_2Excel_BuiltIn_Print_Area_1_1" localSheetId="63">#REF!</definedName>
    <definedName name="_2Excel_BuiltIn_Print_Area_1_1" localSheetId="83">#REF!</definedName>
    <definedName name="_2Excel_BuiltIn_Print_Area_1_1" localSheetId="81">#REF!</definedName>
    <definedName name="_2Excel_BuiltIn_Print_Area_1_1" localSheetId="86">#REF!</definedName>
    <definedName name="_2Excel_BuiltIn_Print_Area_1_1" localSheetId="89">#REF!</definedName>
    <definedName name="_2Excel_BuiltIn_Print_Area_1_1" localSheetId="92">#REF!</definedName>
    <definedName name="_2Excel_BuiltIn_Print_Area_1_1" localSheetId="95">#REF!</definedName>
    <definedName name="_2Excel_BuiltIn_Print_Area_1_1" localSheetId="98">#REF!</definedName>
    <definedName name="_2Excel_BuiltIn_Print_Area_1_1" localSheetId="164">#REF!</definedName>
    <definedName name="_2Excel_BuiltIn_Print_Area_1_1" localSheetId="167">#REF!</definedName>
    <definedName name="_2Excel_BuiltIn_Print_Area_1_1" localSheetId="155">#REF!</definedName>
    <definedName name="_2Excel_BuiltIn_Print_Area_1_1" localSheetId="170">#REF!</definedName>
    <definedName name="_2Excel_BuiltIn_Print_Area_1_1" localSheetId="158">#REF!</definedName>
    <definedName name="_2Excel_BuiltIn_Print_Area_1_1" localSheetId="161">#REF!</definedName>
    <definedName name="_2Excel_BuiltIn_Print_Area_1_1" localSheetId="147">#REF!</definedName>
    <definedName name="_2Excel_BuiltIn_Print_Area_1_1" localSheetId="144">#REF!</definedName>
    <definedName name="_2Excel_BuiltIn_Print_Area_1_1" localSheetId="152">#REF!</definedName>
    <definedName name="_2Excel_BuiltIn_Print_Area_1_1" localSheetId="154">#REF!</definedName>
    <definedName name="_2Excel_BuiltIn_Print_Area_1_1" localSheetId="137">#REF!</definedName>
    <definedName name="_2Excel_BuiltIn_Print_Area_1_1" localSheetId="140">#REF!</definedName>
    <definedName name="_2Excel_BuiltIn_Print_Area_1_1" localSheetId="73">#REF!</definedName>
    <definedName name="_2Excel_BuiltIn_Print_Area_1_1" localSheetId="76">#REF!</definedName>
    <definedName name="_2Excel_BuiltIn_Print_Area_1_1" localSheetId="79">#REF!</definedName>
    <definedName name="_2Excel_BuiltIn_Print_Area_1_1" localSheetId="65">#REF!</definedName>
    <definedName name="_2Excel_BuiltIn_Print_Area_1_1" localSheetId="68">#REF!</definedName>
    <definedName name="_2Excel_BuiltIn_Print_Area_1_1" localSheetId="125">#REF!</definedName>
    <definedName name="_2Excel_BuiltIn_Print_Area_1_1" localSheetId="128">#REF!</definedName>
    <definedName name="_2Excel_BuiltIn_Print_Area_1_1" localSheetId="131">#REF!</definedName>
    <definedName name="_2Excel_BuiltIn_Print_Area_1_1" localSheetId="134">#REF!</definedName>
    <definedName name="_2Excel_BuiltIn_Print_Area_1_1" localSheetId="119">#REF!</definedName>
    <definedName name="_2Excel_BuiltIn_Print_Area_1_1" localSheetId="122">#REF!</definedName>
    <definedName name="_2Excel_BuiltIn_Print_Area_1_1" localSheetId="108">#REF!</definedName>
    <definedName name="_2Excel_BuiltIn_Print_Area_1_1" localSheetId="110">#REF!</definedName>
    <definedName name="_2Excel_BuiltIn_Print_Area_1_1" localSheetId="113">#REF!</definedName>
    <definedName name="_2Excel_BuiltIn_Print_Area_1_1" localSheetId="116">#REF!</definedName>
    <definedName name="_2Excel_BuiltIn_Print_Area_1_1" localSheetId="102">#REF!</definedName>
    <definedName name="_2Excel_BuiltIn_Print_Area_1_1" localSheetId="105">#REF!</definedName>
    <definedName name="_2Excel_BuiltIn_Print_Area_1_1" localSheetId="56">#REF!</definedName>
    <definedName name="_2Excel_BuiltIn_Print_Area_1_1" localSheetId="59">#REF!</definedName>
    <definedName name="_2Excel_BuiltIn_Print_Area_1_1" localSheetId="61">#REF!</definedName>
    <definedName name="_2Excel_BuiltIn_Print_Area_1_1" localSheetId="84">#REF!</definedName>
    <definedName name="_2Excel_BuiltIn_Print_Area_1_1" localSheetId="82">#REF!</definedName>
    <definedName name="_2Excel_BuiltIn_Print_Area_1_1" localSheetId="87">#REF!</definedName>
    <definedName name="_2Excel_BuiltIn_Print_Area_1_1" localSheetId="90">#REF!</definedName>
    <definedName name="_2Excel_BuiltIn_Print_Area_1_1" localSheetId="93">#REF!</definedName>
    <definedName name="_2Excel_BuiltIn_Print_Area_1_1" localSheetId="96">#REF!</definedName>
    <definedName name="_2Excel_BuiltIn_Print_Area_1_1" localSheetId="99">#REF!</definedName>
    <definedName name="_2Excel_BuiltIn_Print_Area_1_1" localSheetId="165">#REF!</definedName>
    <definedName name="_2Excel_BuiltIn_Print_Area_1_1" localSheetId="168">#REF!</definedName>
    <definedName name="_2Excel_BuiltIn_Print_Area_1_1" localSheetId="156">#REF!</definedName>
    <definedName name="_2Excel_BuiltIn_Print_Area_1_1" localSheetId="171">#REF!</definedName>
    <definedName name="_2Excel_BuiltIn_Print_Area_1_1" localSheetId="159">#REF!</definedName>
    <definedName name="_2Excel_BuiltIn_Print_Area_1_1" localSheetId="162">#REF!</definedName>
    <definedName name="_2Excel_BuiltIn_Print_Area_1_1">#REF!</definedName>
    <definedName name="_3__123Graph_BCHART_3" hidden="1">[4]GRAPH!$D$13:$O$13</definedName>
    <definedName name="_3Excel_BuiltIn_Print_Area_2_1" localSheetId="145">#REF!</definedName>
    <definedName name="_3Excel_BuiltIn_Print_Area_2_1" localSheetId="149">#REF!</definedName>
    <definedName name="_3Excel_BuiltIn_Print_Area_2_1" localSheetId="153">#REF!</definedName>
    <definedName name="_3Excel_BuiltIn_Print_Area_2_1" localSheetId="138">#REF!</definedName>
    <definedName name="_3Excel_BuiltIn_Print_Area_2_1" localSheetId="141">#REF!</definedName>
    <definedName name="_3Excel_BuiltIn_Print_Area_2_1" localSheetId="71">#REF!</definedName>
    <definedName name="_3Excel_BuiltIn_Print_Area_2_1" localSheetId="74">#REF!</definedName>
    <definedName name="_3Excel_BuiltIn_Print_Area_2_1" localSheetId="77">#REF!</definedName>
    <definedName name="_3Excel_BuiltIn_Print_Area_2_1" localSheetId="80">#REF!</definedName>
    <definedName name="_3Excel_BuiltIn_Print_Area_2_1" localSheetId="66">#REF!</definedName>
    <definedName name="_3Excel_BuiltIn_Print_Area_2_1" localSheetId="69">#REF!</definedName>
    <definedName name="_3Excel_BuiltIn_Print_Area_2_1" localSheetId="126">#REF!</definedName>
    <definedName name="_3Excel_BuiltIn_Print_Area_2_1" localSheetId="129">#REF!</definedName>
    <definedName name="_3Excel_BuiltIn_Print_Area_2_1" localSheetId="132">#REF!</definedName>
    <definedName name="_3Excel_BuiltIn_Print_Area_2_1" localSheetId="135">#REF!</definedName>
    <definedName name="_3Excel_BuiltIn_Print_Area_2_1" localSheetId="120">#REF!</definedName>
    <definedName name="_3Excel_BuiltIn_Print_Area_2_1" localSheetId="111">#REF!</definedName>
    <definedName name="_3Excel_BuiltIn_Print_Area_2_1" localSheetId="114">#REF!</definedName>
    <definedName name="_3Excel_BuiltIn_Print_Area_2_1" localSheetId="117">#REF!</definedName>
    <definedName name="_3Excel_BuiltIn_Print_Area_2_1" localSheetId="103">#REF!</definedName>
    <definedName name="_3Excel_BuiltIn_Print_Area_2_1" localSheetId="106">#REF!</definedName>
    <definedName name="_3Excel_BuiltIn_Print_Area_2_1" localSheetId="53">#REF!</definedName>
    <definedName name="_3Excel_BuiltIn_Print_Area_2_1" localSheetId="55">#REF!</definedName>
    <definedName name="_3Excel_BuiltIn_Print_Area_2_1" localSheetId="58">#REF!</definedName>
    <definedName name="_3Excel_BuiltIn_Print_Area_2_1" localSheetId="62">#REF!</definedName>
    <definedName name="_3Excel_BuiltIn_Print_Area_2_1" localSheetId="64">#REF!</definedName>
    <definedName name="_3Excel_BuiltIn_Print_Area_2_1" localSheetId="85">#REF!</definedName>
    <definedName name="_3Excel_BuiltIn_Print_Area_2_1" localSheetId="88">#REF!</definedName>
    <definedName name="_3Excel_BuiltIn_Print_Area_2_1" localSheetId="91">#REF!</definedName>
    <definedName name="_3Excel_BuiltIn_Print_Area_2_1" localSheetId="94">#REF!</definedName>
    <definedName name="_3Excel_BuiltIn_Print_Area_2_1" localSheetId="97">#REF!</definedName>
    <definedName name="_3Excel_BuiltIn_Print_Area_2_1" localSheetId="100">#REF!</definedName>
    <definedName name="_3Excel_BuiltIn_Print_Area_2_1" localSheetId="166">#REF!</definedName>
    <definedName name="_3Excel_BuiltIn_Print_Area_2_1" localSheetId="169">#REF!</definedName>
    <definedName name="_3Excel_BuiltIn_Print_Area_2_1" localSheetId="157">#REF!</definedName>
    <definedName name="_3Excel_BuiltIn_Print_Area_2_1" localSheetId="172">#REF!</definedName>
    <definedName name="_3Excel_BuiltIn_Print_Area_2_1" localSheetId="160">#REF!</definedName>
    <definedName name="_3Excel_BuiltIn_Print_Area_2_1" localSheetId="163">#REF!</definedName>
    <definedName name="_3Excel_BuiltIn_Print_Area_2_1" localSheetId="143">#REF!</definedName>
    <definedName name="_3Excel_BuiltIn_Print_Area_2_1" localSheetId="146">#REF!</definedName>
    <definedName name="_3Excel_BuiltIn_Print_Area_2_1" localSheetId="148">#REF!</definedName>
    <definedName name="_3Excel_BuiltIn_Print_Area_2_1" localSheetId="150">#REF!</definedName>
    <definedName name="_3Excel_BuiltIn_Print_Area_2_1" localSheetId="151">#REF!</definedName>
    <definedName name="_3Excel_BuiltIn_Print_Area_2_1" localSheetId="136">#REF!</definedName>
    <definedName name="_3Excel_BuiltIn_Print_Area_2_1" localSheetId="139">#REF!</definedName>
    <definedName name="_3Excel_BuiltIn_Print_Area_2_1" localSheetId="142">#REF!</definedName>
    <definedName name="_3Excel_BuiltIn_Print_Area_2_1" localSheetId="70">#REF!</definedName>
    <definedName name="_3Excel_BuiltIn_Print_Area_2_1" localSheetId="72">#REF!</definedName>
    <definedName name="_3Excel_BuiltIn_Print_Area_2_1" localSheetId="75">#REF!</definedName>
    <definedName name="_3Excel_BuiltIn_Print_Area_2_1" localSheetId="78">#REF!</definedName>
    <definedName name="_3Excel_BuiltIn_Print_Area_2_1" localSheetId="67">#REF!</definedName>
    <definedName name="_3Excel_BuiltIn_Print_Area_2_1" localSheetId="124">#REF!</definedName>
    <definedName name="_3Excel_BuiltIn_Print_Area_2_1" localSheetId="127">#REF!</definedName>
    <definedName name="_3Excel_BuiltIn_Print_Area_2_1" localSheetId="130">#REF!</definedName>
    <definedName name="_3Excel_BuiltIn_Print_Area_2_1" localSheetId="133">#REF!</definedName>
    <definedName name="_3Excel_BuiltIn_Print_Area_2_1" localSheetId="118">#REF!</definedName>
    <definedName name="_3Excel_BuiltIn_Print_Area_2_1" localSheetId="121">#REF!</definedName>
    <definedName name="_3Excel_BuiltIn_Print_Area_2_1" localSheetId="123">#REF!</definedName>
    <definedName name="_3Excel_BuiltIn_Print_Area_2_1" localSheetId="107">#REF!</definedName>
    <definedName name="_3Excel_BuiltIn_Print_Area_2_1" localSheetId="109">#REF!</definedName>
    <definedName name="_3Excel_BuiltIn_Print_Area_2_1" localSheetId="112">#REF!</definedName>
    <definedName name="_3Excel_BuiltIn_Print_Area_2_1" localSheetId="115">#REF!</definedName>
    <definedName name="_3Excel_BuiltIn_Print_Area_2_1" localSheetId="101">#REF!</definedName>
    <definedName name="_3Excel_BuiltIn_Print_Area_2_1" localSheetId="104">#REF!</definedName>
    <definedName name="_3Excel_BuiltIn_Print_Area_2_1" localSheetId="52">#REF!</definedName>
    <definedName name="_3Excel_BuiltIn_Print_Area_2_1" localSheetId="54">#REF!</definedName>
    <definedName name="_3Excel_BuiltIn_Print_Area_2_1" localSheetId="57">#REF!</definedName>
    <definedName name="_3Excel_BuiltIn_Print_Area_2_1" localSheetId="60">#REF!</definedName>
    <definedName name="_3Excel_BuiltIn_Print_Area_2_1" localSheetId="63">#REF!</definedName>
    <definedName name="_3Excel_BuiltIn_Print_Area_2_1" localSheetId="83">#REF!</definedName>
    <definedName name="_3Excel_BuiltIn_Print_Area_2_1" localSheetId="81">#REF!</definedName>
    <definedName name="_3Excel_BuiltIn_Print_Area_2_1" localSheetId="86">#REF!</definedName>
    <definedName name="_3Excel_BuiltIn_Print_Area_2_1" localSheetId="89">#REF!</definedName>
    <definedName name="_3Excel_BuiltIn_Print_Area_2_1" localSheetId="92">#REF!</definedName>
    <definedName name="_3Excel_BuiltIn_Print_Area_2_1" localSheetId="95">#REF!</definedName>
    <definedName name="_3Excel_BuiltIn_Print_Area_2_1" localSheetId="98">#REF!</definedName>
    <definedName name="_3Excel_BuiltIn_Print_Area_2_1" localSheetId="164">#REF!</definedName>
    <definedName name="_3Excel_BuiltIn_Print_Area_2_1" localSheetId="167">#REF!</definedName>
    <definedName name="_3Excel_BuiltIn_Print_Area_2_1" localSheetId="155">#REF!</definedName>
    <definedName name="_3Excel_BuiltIn_Print_Area_2_1" localSheetId="170">#REF!</definedName>
    <definedName name="_3Excel_BuiltIn_Print_Area_2_1" localSheetId="158">#REF!</definedName>
    <definedName name="_3Excel_BuiltIn_Print_Area_2_1" localSheetId="161">#REF!</definedName>
    <definedName name="_3Excel_BuiltIn_Print_Area_2_1" localSheetId="147">#REF!</definedName>
    <definedName name="_3Excel_BuiltIn_Print_Area_2_1" localSheetId="144">#REF!</definedName>
    <definedName name="_3Excel_BuiltIn_Print_Area_2_1" localSheetId="152">#REF!</definedName>
    <definedName name="_3Excel_BuiltIn_Print_Area_2_1" localSheetId="154">#REF!</definedName>
    <definedName name="_3Excel_BuiltIn_Print_Area_2_1" localSheetId="137">#REF!</definedName>
    <definedName name="_3Excel_BuiltIn_Print_Area_2_1" localSheetId="140">#REF!</definedName>
    <definedName name="_3Excel_BuiltIn_Print_Area_2_1" localSheetId="73">#REF!</definedName>
    <definedName name="_3Excel_BuiltIn_Print_Area_2_1" localSheetId="76">#REF!</definedName>
    <definedName name="_3Excel_BuiltIn_Print_Area_2_1" localSheetId="79">#REF!</definedName>
    <definedName name="_3Excel_BuiltIn_Print_Area_2_1" localSheetId="65">#REF!</definedName>
    <definedName name="_3Excel_BuiltIn_Print_Area_2_1" localSheetId="68">#REF!</definedName>
    <definedName name="_3Excel_BuiltIn_Print_Area_2_1" localSheetId="125">#REF!</definedName>
    <definedName name="_3Excel_BuiltIn_Print_Area_2_1" localSheetId="128">#REF!</definedName>
    <definedName name="_3Excel_BuiltIn_Print_Area_2_1" localSheetId="131">#REF!</definedName>
    <definedName name="_3Excel_BuiltIn_Print_Area_2_1" localSheetId="134">#REF!</definedName>
    <definedName name="_3Excel_BuiltIn_Print_Area_2_1" localSheetId="119">#REF!</definedName>
    <definedName name="_3Excel_BuiltIn_Print_Area_2_1" localSheetId="122">#REF!</definedName>
    <definedName name="_3Excel_BuiltIn_Print_Area_2_1" localSheetId="108">#REF!</definedName>
    <definedName name="_3Excel_BuiltIn_Print_Area_2_1" localSheetId="110">#REF!</definedName>
    <definedName name="_3Excel_BuiltIn_Print_Area_2_1" localSheetId="113">#REF!</definedName>
    <definedName name="_3Excel_BuiltIn_Print_Area_2_1" localSheetId="116">#REF!</definedName>
    <definedName name="_3Excel_BuiltIn_Print_Area_2_1" localSheetId="102">#REF!</definedName>
    <definedName name="_3Excel_BuiltIn_Print_Area_2_1" localSheetId="105">#REF!</definedName>
    <definedName name="_3Excel_BuiltIn_Print_Area_2_1" localSheetId="56">#REF!</definedName>
    <definedName name="_3Excel_BuiltIn_Print_Area_2_1" localSheetId="59">#REF!</definedName>
    <definedName name="_3Excel_BuiltIn_Print_Area_2_1" localSheetId="61">#REF!</definedName>
    <definedName name="_3Excel_BuiltIn_Print_Area_2_1" localSheetId="84">#REF!</definedName>
    <definedName name="_3Excel_BuiltIn_Print_Area_2_1" localSheetId="82">#REF!</definedName>
    <definedName name="_3Excel_BuiltIn_Print_Area_2_1" localSheetId="87">#REF!</definedName>
    <definedName name="_3Excel_BuiltIn_Print_Area_2_1" localSheetId="90">#REF!</definedName>
    <definedName name="_3Excel_BuiltIn_Print_Area_2_1" localSheetId="93">#REF!</definedName>
    <definedName name="_3Excel_BuiltIn_Print_Area_2_1" localSheetId="96">#REF!</definedName>
    <definedName name="_3Excel_BuiltIn_Print_Area_2_1" localSheetId="99">#REF!</definedName>
    <definedName name="_3Excel_BuiltIn_Print_Area_2_1" localSheetId="165">#REF!</definedName>
    <definedName name="_3Excel_BuiltIn_Print_Area_2_1" localSheetId="168">#REF!</definedName>
    <definedName name="_3Excel_BuiltIn_Print_Area_2_1" localSheetId="156">#REF!</definedName>
    <definedName name="_3Excel_BuiltIn_Print_Area_2_1" localSheetId="171">#REF!</definedName>
    <definedName name="_3Excel_BuiltIn_Print_Area_2_1" localSheetId="159">#REF!</definedName>
    <definedName name="_3Excel_BuiltIn_Print_Area_2_1" localSheetId="162">#REF!</definedName>
    <definedName name="_3Excel_BuiltIn_Print_Area_2_1">#REF!</definedName>
    <definedName name="_4__123Graph_BCHART_4" hidden="1">[4]GRAPH!$D$18:$O$18</definedName>
    <definedName name="_5__123Graph_BCHART_5" hidden="1">[4]GRAPH!$D$23:$O$23</definedName>
    <definedName name="_6__123Graph_BCHART_6" hidden="1">[4]GRAPH!$D$28:$O$28</definedName>
    <definedName name="_7__123Graph_BCHART_7" hidden="1">[4]GRAPH!$D$33:$O$33</definedName>
    <definedName name="_8__123Graph_BCHART_8" hidden="1">[4]GRAPH!$D$38:$O$38</definedName>
    <definedName name="_9__123Graph_BCHART_9" localSheetId="145" hidden="1">[5]GRAPH!#REF!</definedName>
    <definedName name="_9__123Graph_BCHART_9" localSheetId="149" hidden="1">[5]GRAPH!#REF!</definedName>
    <definedName name="_9__123Graph_BCHART_9" localSheetId="153" hidden="1">[5]GRAPH!#REF!</definedName>
    <definedName name="_9__123Graph_BCHART_9" localSheetId="138" hidden="1">[5]GRAPH!#REF!</definedName>
    <definedName name="_9__123Graph_BCHART_9" localSheetId="141" hidden="1">[5]GRAPH!#REF!</definedName>
    <definedName name="_9__123Graph_BCHART_9" localSheetId="71" hidden="1">[5]GRAPH!#REF!</definedName>
    <definedName name="_9__123Graph_BCHART_9" localSheetId="74" hidden="1">[5]GRAPH!#REF!</definedName>
    <definedName name="_9__123Graph_BCHART_9" localSheetId="77" hidden="1">[5]GRAPH!#REF!</definedName>
    <definedName name="_9__123Graph_BCHART_9" localSheetId="80" hidden="1">[5]GRAPH!#REF!</definedName>
    <definedName name="_9__123Graph_BCHART_9" localSheetId="66" hidden="1">[5]GRAPH!#REF!</definedName>
    <definedName name="_9__123Graph_BCHART_9" localSheetId="69" hidden="1">[5]GRAPH!#REF!</definedName>
    <definedName name="_9__123Graph_BCHART_9" localSheetId="126" hidden="1">[5]GRAPH!#REF!</definedName>
    <definedName name="_9__123Graph_BCHART_9" localSheetId="129" hidden="1">[5]GRAPH!#REF!</definedName>
    <definedName name="_9__123Graph_BCHART_9" localSheetId="132" hidden="1">[5]GRAPH!#REF!</definedName>
    <definedName name="_9__123Graph_BCHART_9" localSheetId="135" hidden="1">[5]GRAPH!#REF!</definedName>
    <definedName name="_9__123Graph_BCHART_9" localSheetId="120" hidden="1">[5]GRAPH!#REF!</definedName>
    <definedName name="_9__123Graph_BCHART_9" localSheetId="111" hidden="1">[5]GRAPH!#REF!</definedName>
    <definedName name="_9__123Graph_BCHART_9" localSheetId="114" hidden="1">[5]GRAPH!#REF!</definedName>
    <definedName name="_9__123Graph_BCHART_9" localSheetId="117" hidden="1">[5]GRAPH!#REF!</definedName>
    <definedName name="_9__123Graph_BCHART_9" localSheetId="103" hidden="1">[5]GRAPH!#REF!</definedName>
    <definedName name="_9__123Graph_BCHART_9" localSheetId="106" hidden="1">[5]GRAPH!#REF!</definedName>
    <definedName name="_9__123Graph_BCHART_9" localSheetId="53" hidden="1">[5]GRAPH!#REF!</definedName>
    <definedName name="_9__123Graph_BCHART_9" localSheetId="55" hidden="1">[5]GRAPH!#REF!</definedName>
    <definedName name="_9__123Graph_BCHART_9" localSheetId="58" hidden="1">[5]GRAPH!#REF!</definedName>
    <definedName name="_9__123Graph_BCHART_9" localSheetId="62" hidden="1">[5]GRAPH!#REF!</definedName>
    <definedName name="_9__123Graph_BCHART_9" localSheetId="64" hidden="1">[5]GRAPH!#REF!</definedName>
    <definedName name="_9__123Graph_BCHART_9" localSheetId="85" hidden="1">[5]GRAPH!#REF!</definedName>
    <definedName name="_9__123Graph_BCHART_9" localSheetId="88" hidden="1">[5]GRAPH!#REF!</definedName>
    <definedName name="_9__123Graph_BCHART_9" localSheetId="91" hidden="1">[5]GRAPH!#REF!</definedName>
    <definedName name="_9__123Graph_BCHART_9" localSheetId="94" hidden="1">[5]GRAPH!#REF!</definedName>
    <definedName name="_9__123Graph_BCHART_9" localSheetId="97" hidden="1">[5]GRAPH!#REF!</definedName>
    <definedName name="_9__123Graph_BCHART_9" localSheetId="100" hidden="1">[5]GRAPH!#REF!</definedName>
    <definedName name="_9__123Graph_BCHART_9" localSheetId="166" hidden="1">[5]GRAPH!#REF!</definedName>
    <definedName name="_9__123Graph_BCHART_9" localSheetId="169" hidden="1">[5]GRAPH!#REF!</definedName>
    <definedName name="_9__123Graph_BCHART_9" localSheetId="157" hidden="1">[5]GRAPH!#REF!</definedName>
    <definedName name="_9__123Graph_BCHART_9" localSheetId="172" hidden="1">[5]GRAPH!#REF!</definedName>
    <definedName name="_9__123Graph_BCHART_9" localSheetId="160" hidden="1">[5]GRAPH!#REF!</definedName>
    <definedName name="_9__123Graph_BCHART_9" localSheetId="163" hidden="1">[5]GRAPH!#REF!</definedName>
    <definedName name="_9__123Graph_BCHART_9" localSheetId="143" hidden="1">[5]GRAPH!#REF!</definedName>
    <definedName name="_9__123Graph_BCHART_9" localSheetId="146" hidden="1">[5]GRAPH!#REF!</definedName>
    <definedName name="_9__123Graph_BCHART_9" localSheetId="148" hidden="1">[5]GRAPH!#REF!</definedName>
    <definedName name="_9__123Graph_BCHART_9" localSheetId="150" hidden="1">[5]GRAPH!#REF!</definedName>
    <definedName name="_9__123Graph_BCHART_9" localSheetId="151" hidden="1">[5]GRAPH!#REF!</definedName>
    <definedName name="_9__123Graph_BCHART_9" localSheetId="136" hidden="1">[5]GRAPH!#REF!</definedName>
    <definedName name="_9__123Graph_BCHART_9" localSheetId="139" hidden="1">[5]GRAPH!#REF!</definedName>
    <definedName name="_9__123Graph_BCHART_9" localSheetId="142" hidden="1">[5]GRAPH!#REF!</definedName>
    <definedName name="_9__123Graph_BCHART_9" localSheetId="70" hidden="1">[5]GRAPH!#REF!</definedName>
    <definedName name="_9__123Graph_BCHART_9" localSheetId="72" hidden="1">[5]GRAPH!#REF!</definedName>
    <definedName name="_9__123Graph_BCHART_9" localSheetId="75" hidden="1">[5]GRAPH!#REF!</definedName>
    <definedName name="_9__123Graph_BCHART_9" localSheetId="78" hidden="1">[5]GRAPH!#REF!</definedName>
    <definedName name="_9__123Graph_BCHART_9" localSheetId="67" hidden="1">[5]GRAPH!#REF!</definedName>
    <definedName name="_9__123Graph_BCHART_9" localSheetId="124" hidden="1">[5]GRAPH!#REF!</definedName>
    <definedName name="_9__123Graph_BCHART_9" localSheetId="127" hidden="1">[5]GRAPH!#REF!</definedName>
    <definedName name="_9__123Graph_BCHART_9" localSheetId="130" hidden="1">[5]GRAPH!#REF!</definedName>
    <definedName name="_9__123Graph_BCHART_9" localSheetId="133" hidden="1">[5]GRAPH!#REF!</definedName>
    <definedName name="_9__123Graph_BCHART_9" localSheetId="118" hidden="1">[5]GRAPH!#REF!</definedName>
    <definedName name="_9__123Graph_BCHART_9" localSheetId="121" hidden="1">[5]GRAPH!#REF!</definedName>
    <definedName name="_9__123Graph_BCHART_9" localSheetId="123" hidden="1">[5]GRAPH!#REF!</definedName>
    <definedName name="_9__123Graph_BCHART_9" localSheetId="107" hidden="1">[5]GRAPH!#REF!</definedName>
    <definedName name="_9__123Graph_BCHART_9" localSheetId="109" hidden="1">[5]GRAPH!#REF!</definedName>
    <definedName name="_9__123Graph_BCHART_9" localSheetId="112" hidden="1">[5]GRAPH!#REF!</definedName>
    <definedName name="_9__123Graph_BCHART_9" localSheetId="115" hidden="1">[5]GRAPH!#REF!</definedName>
    <definedName name="_9__123Graph_BCHART_9" localSheetId="101" hidden="1">[5]GRAPH!#REF!</definedName>
    <definedName name="_9__123Graph_BCHART_9" localSheetId="104" hidden="1">[5]GRAPH!#REF!</definedName>
    <definedName name="_9__123Graph_BCHART_9" localSheetId="52" hidden="1">[5]GRAPH!#REF!</definedName>
    <definedName name="_9__123Graph_BCHART_9" localSheetId="54" hidden="1">[5]GRAPH!#REF!</definedName>
    <definedName name="_9__123Graph_BCHART_9" localSheetId="57" hidden="1">[5]GRAPH!#REF!</definedName>
    <definedName name="_9__123Graph_BCHART_9" localSheetId="60" hidden="1">[5]GRAPH!#REF!</definedName>
    <definedName name="_9__123Graph_BCHART_9" localSheetId="63" hidden="1">[5]GRAPH!#REF!</definedName>
    <definedName name="_9__123Graph_BCHART_9" localSheetId="83" hidden="1">[5]GRAPH!#REF!</definedName>
    <definedName name="_9__123Graph_BCHART_9" localSheetId="81" hidden="1">[5]GRAPH!#REF!</definedName>
    <definedName name="_9__123Graph_BCHART_9" localSheetId="86" hidden="1">[5]GRAPH!#REF!</definedName>
    <definedName name="_9__123Graph_BCHART_9" localSheetId="89" hidden="1">[5]GRAPH!#REF!</definedName>
    <definedName name="_9__123Graph_BCHART_9" localSheetId="92" hidden="1">[5]GRAPH!#REF!</definedName>
    <definedName name="_9__123Graph_BCHART_9" localSheetId="95" hidden="1">[5]GRAPH!#REF!</definedName>
    <definedName name="_9__123Graph_BCHART_9" localSheetId="98" hidden="1">[5]GRAPH!#REF!</definedName>
    <definedName name="_9__123Graph_BCHART_9" localSheetId="164" hidden="1">[5]GRAPH!#REF!</definedName>
    <definedName name="_9__123Graph_BCHART_9" localSheetId="167" hidden="1">[5]GRAPH!#REF!</definedName>
    <definedName name="_9__123Graph_BCHART_9" localSheetId="155" hidden="1">[5]GRAPH!#REF!</definedName>
    <definedName name="_9__123Graph_BCHART_9" localSheetId="170" hidden="1">[5]GRAPH!#REF!</definedName>
    <definedName name="_9__123Graph_BCHART_9" localSheetId="158" hidden="1">[5]GRAPH!#REF!</definedName>
    <definedName name="_9__123Graph_BCHART_9" localSheetId="161" hidden="1">[5]GRAPH!#REF!</definedName>
    <definedName name="_9__123Graph_BCHART_9" localSheetId="147" hidden="1">[5]GRAPH!#REF!</definedName>
    <definedName name="_9__123Graph_BCHART_9" localSheetId="144" hidden="1">[5]GRAPH!#REF!</definedName>
    <definedName name="_9__123Graph_BCHART_9" localSheetId="152" hidden="1">[5]GRAPH!#REF!</definedName>
    <definedName name="_9__123Graph_BCHART_9" localSheetId="154" hidden="1">[5]GRAPH!#REF!</definedName>
    <definedName name="_9__123Graph_BCHART_9" localSheetId="137" hidden="1">[5]GRAPH!#REF!</definedName>
    <definedName name="_9__123Graph_BCHART_9" localSheetId="140" hidden="1">[5]GRAPH!#REF!</definedName>
    <definedName name="_9__123Graph_BCHART_9" localSheetId="73" hidden="1">[5]GRAPH!#REF!</definedName>
    <definedName name="_9__123Graph_BCHART_9" localSheetId="76" hidden="1">[5]GRAPH!#REF!</definedName>
    <definedName name="_9__123Graph_BCHART_9" localSheetId="79" hidden="1">[5]GRAPH!#REF!</definedName>
    <definedName name="_9__123Graph_BCHART_9" localSheetId="65" hidden="1">[5]GRAPH!#REF!</definedName>
    <definedName name="_9__123Graph_BCHART_9" localSheetId="68" hidden="1">[5]GRAPH!#REF!</definedName>
    <definedName name="_9__123Graph_BCHART_9" localSheetId="125" hidden="1">[5]GRAPH!#REF!</definedName>
    <definedName name="_9__123Graph_BCHART_9" localSheetId="128" hidden="1">[5]GRAPH!#REF!</definedName>
    <definedName name="_9__123Graph_BCHART_9" localSheetId="131" hidden="1">[5]GRAPH!#REF!</definedName>
    <definedName name="_9__123Graph_BCHART_9" localSheetId="134" hidden="1">[5]GRAPH!#REF!</definedName>
    <definedName name="_9__123Graph_BCHART_9" localSheetId="119" hidden="1">[5]GRAPH!#REF!</definedName>
    <definedName name="_9__123Graph_BCHART_9" localSheetId="122" hidden="1">[5]GRAPH!#REF!</definedName>
    <definedName name="_9__123Graph_BCHART_9" localSheetId="108" hidden="1">[5]GRAPH!#REF!</definedName>
    <definedName name="_9__123Graph_BCHART_9" localSheetId="110" hidden="1">[5]GRAPH!#REF!</definedName>
    <definedName name="_9__123Graph_BCHART_9" localSheetId="113" hidden="1">[5]GRAPH!#REF!</definedName>
    <definedName name="_9__123Graph_BCHART_9" localSheetId="116" hidden="1">[5]GRAPH!#REF!</definedName>
    <definedName name="_9__123Graph_BCHART_9" localSheetId="102" hidden="1">[5]GRAPH!#REF!</definedName>
    <definedName name="_9__123Graph_BCHART_9" localSheetId="105" hidden="1">[5]GRAPH!#REF!</definedName>
    <definedName name="_9__123Graph_BCHART_9" localSheetId="56" hidden="1">[5]GRAPH!#REF!</definedName>
    <definedName name="_9__123Graph_BCHART_9" localSheetId="59" hidden="1">[5]GRAPH!#REF!</definedName>
    <definedName name="_9__123Graph_BCHART_9" localSheetId="61" hidden="1">[5]GRAPH!#REF!</definedName>
    <definedName name="_9__123Graph_BCHART_9" localSheetId="84" hidden="1">[5]GRAPH!#REF!</definedName>
    <definedName name="_9__123Graph_BCHART_9" localSheetId="82" hidden="1">[5]GRAPH!#REF!</definedName>
    <definedName name="_9__123Graph_BCHART_9" localSheetId="87" hidden="1">[5]GRAPH!#REF!</definedName>
    <definedName name="_9__123Graph_BCHART_9" localSheetId="90" hidden="1">[5]GRAPH!#REF!</definedName>
    <definedName name="_9__123Graph_BCHART_9" localSheetId="93" hidden="1">[5]GRAPH!#REF!</definedName>
    <definedName name="_9__123Graph_BCHART_9" localSheetId="96" hidden="1">[5]GRAPH!#REF!</definedName>
    <definedName name="_9__123Graph_BCHART_9" localSheetId="99" hidden="1">[5]GRAPH!#REF!</definedName>
    <definedName name="_9__123Graph_BCHART_9" localSheetId="165" hidden="1">[5]GRAPH!#REF!</definedName>
    <definedName name="_9__123Graph_BCHART_9" localSheetId="168" hidden="1">[5]GRAPH!#REF!</definedName>
    <definedName name="_9__123Graph_BCHART_9" localSheetId="156" hidden="1">[5]GRAPH!#REF!</definedName>
    <definedName name="_9__123Graph_BCHART_9" localSheetId="171" hidden="1">[5]GRAPH!#REF!</definedName>
    <definedName name="_9__123Graph_BCHART_9" localSheetId="159" hidden="1">[5]GRAPH!#REF!</definedName>
    <definedName name="_9__123Graph_BCHART_9" localSheetId="162" hidden="1">[5]GRAPH!#REF!</definedName>
    <definedName name="_9__123Graph_BCHART_9" hidden="1">[5]GRAPH!#REF!</definedName>
    <definedName name="_DBA7" localSheetId="145">[1]worksheet!#REF!</definedName>
    <definedName name="_DBA7" localSheetId="149">[1]worksheet!#REF!</definedName>
    <definedName name="_DBA7" localSheetId="153">[1]worksheet!#REF!</definedName>
    <definedName name="_DBA7" localSheetId="138">[1]worksheet!#REF!</definedName>
    <definedName name="_DBA7" localSheetId="141">[1]worksheet!#REF!</definedName>
    <definedName name="_DBA7" localSheetId="71">[1]worksheet!#REF!</definedName>
    <definedName name="_DBA7" localSheetId="74">[1]worksheet!#REF!</definedName>
    <definedName name="_DBA7" localSheetId="77">[1]worksheet!#REF!</definedName>
    <definedName name="_DBA7" localSheetId="80">[1]worksheet!#REF!</definedName>
    <definedName name="_DBA7" localSheetId="66">[1]worksheet!#REF!</definedName>
    <definedName name="_DBA7" localSheetId="69">[1]worksheet!#REF!</definedName>
    <definedName name="_DBA7" localSheetId="126">[1]worksheet!#REF!</definedName>
    <definedName name="_DBA7" localSheetId="129">[1]worksheet!#REF!</definedName>
    <definedName name="_DBA7" localSheetId="132">[1]worksheet!#REF!</definedName>
    <definedName name="_DBA7" localSheetId="135">[1]worksheet!#REF!</definedName>
    <definedName name="_DBA7" localSheetId="120">[1]worksheet!#REF!</definedName>
    <definedName name="_DBA7" localSheetId="111">[1]worksheet!#REF!</definedName>
    <definedName name="_DBA7" localSheetId="114">[1]worksheet!#REF!</definedName>
    <definedName name="_DBA7" localSheetId="117">[1]worksheet!#REF!</definedName>
    <definedName name="_DBA7" localSheetId="103">[1]worksheet!#REF!</definedName>
    <definedName name="_DBA7" localSheetId="106">[1]worksheet!#REF!</definedName>
    <definedName name="_DBA7" localSheetId="53">[1]worksheet!#REF!</definedName>
    <definedName name="_DBA7" localSheetId="55">[1]worksheet!#REF!</definedName>
    <definedName name="_DBA7" localSheetId="58">[1]worksheet!#REF!</definedName>
    <definedName name="_DBA7" localSheetId="62">[1]worksheet!#REF!</definedName>
    <definedName name="_DBA7" localSheetId="64">[1]worksheet!#REF!</definedName>
    <definedName name="_DBA7" localSheetId="85">[1]worksheet!#REF!</definedName>
    <definedName name="_DBA7" localSheetId="88">[1]worksheet!#REF!</definedName>
    <definedName name="_DBA7" localSheetId="91">[1]worksheet!#REF!</definedName>
    <definedName name="_DBA7" localSheetId="94">[1]worksheet!#REF!</definedName>
    <definedName name="_DBA7" localSheetId="97">[1]worksheet!#REF!</definedName>
    <definedName name="_DBA7" localSheetId="100">[1]worksheet!#REF!</definedName>
    <definedName name="_DBA7" localSheetId="166">[1]worksheet!#REF!</definedName>
    <definedName name="_DBA7" localSheetId="169">[1]worksheet!#REF!</definedName>
    <definedName name="_DBA7" localSheetId="157">[1]worksheet!#REF!</definedName>
    <definedName name="_DBA7" localSheetId="172">[1]worksheet!#REF!</definedName>
    <definedName name="_DBA7" localSheetId="160">[1]worksheet!#REF!</definedName>
    <definedName name="_DBA7" localSheetId="163">[1]worksheet!#REF!</definedName>
    <definedName name="_DBA7" localSheetId="143">[1]worksheet!#REF!</definedName>
    <definedName name="_DBA7" localSheetId="146">[1]worksheet!#REF!</definedName>
    <definedName name="_DBA7" localSheetId="148">[1]worksheet!#REF!</definedName>
    <definedName name="_DBA7" localSheetId="150">[1]worksheet!#REF!</definedName>
    <definedName name="_DBA7" localSheetId="151">[1]worksheet!#REF!</definedName>
    <definedName name="_DBA7" localSheetId="136">[1]worksheet!#REF!</definedName>
    <definedName name="_DBA7" localSheetId="139">[1]worksheet!#REF!</definedName>
    <definedName name="_DBA7" localSheetId="142">[1]worksheet!#REF!</definedName>
    <definedName name="_DBA7" localSheetId="70">[1]worksheet!#REF!</definedName>
    <definedName name="_DBA7" localSheetId="72">[1]worksheet!#REF!</definedName>
    <definedName name="_DBA7" localSheetId="75">[1]worksheet!#REF!</definedName>
    <definedName name="_DBA7" localSheetId="78">[1]worksheet!#REF!</definedName>
    <definedName name="_DBA7" localSheetId="67">[1]worksheet!#REF!</definedName>
    <definedName name="_DBA7" localSheetId="124">[1]worksheet!#REF!</definedName>
    <definedName name="_DBA7" localSheetId="127">[1]worksheet!#REF!</definedName>
    <definedName name="_DBA7" localSheetId="130">[1]worksheet!#REF!</definedName>
    <definedName name="_DBA7" localSheetId="133">[1]worksheet!#REF!</definedName>
    <definedName name="_DBA7" localSheetId="118">[1]worksheet!#REF!</definedName>
    <definedName name="_DBA7" localSheetId="121">[1]worksheet!#REF!</definedName>
    <definedName name="_DBA7" localSheetId="123">[1]worksheet!#REF!</definedName>
    <definedName name="_DBA7" localSheetId="107">[1]worksheet!#REF!</definedName>
    <definedName name="_DBA7" localSheetId="109">[1]worksheet!#REF!</definedName>
    <definedName name="_DBA7" localSheetId="112">[1]worksheet!#REF!</definedName>
    <definedName name="_DBA7" localSheetId="115">[1]worksheet!#REF!</definedName>
    <definedName name="_DBA7" localSheetId="101">[1]worksheet!#REF!</definedName>
    <definedName name="_DBA7" localSheetId="104">[1]worksheet!#REF!</definedName>
    <definedName name="_DBA7" localSheetId="52">[1]worksheet!#REF!</definedName>
    <definedName name="_DBA7" localSheetId="54">[1]worksheet!#REF!</definedName>
    <definedName name="_DBA7" localSheetId="57">[1]worksheet!#REF!</definedName>
    <definedName name="_DBA7" localSheetId="60">[1]worksheet!#REF!</definedName>
    <definedName name="_DBA7" localSheetId="63">[1]worksheet!#REF!</definedName>
    <definedName name="_DBA7" localSheetId="83">[1]worksheet!#REF!</definedName>
    <definedName name="_DBA7" localSheetId="81">[1]worksheet!#REF!</definedName>
    <definedName name="_DBA7" localSheetId="86">[1]worksheet!#REF!</definedName>
    <definedName name="_DBA7" localSheetId="89">[1]worksheet!#REF!</definedName>
    <definedName name="_DBA7" localSheetId="92">[1]worksheet!#REF!</definedName>
    <definedName name="_DBA7" localSheetId="95">[1]worksheet!#REF!</definedName>
    <definedName name="_DBA7" localSheetId="98">[1]worksheet!#REF!</definedName>
    <definedName name="_DBA7" localSheetId="164">[1]worksheet!#REF!</definedName>
    <definedName name="_DBA7" localSheetId="167">[1]worksheet!#REF!</definedName>
    <definedName name="_DBA7" localSheetId="155">[1]worksheet!#REF!</definedName>
    <definedName name="_DBA7" localSheetId="170">[1]worksheet!#REF!</definedName>
    <definedName name="_DBA7" localSheetId="158">[1]worksheet!#REF!</definedName>
    <definedName name="_DBA7" localSheetId="161">[1]worksheet!#REF!</definedName>
    <definedName name="_DBA7" localSheetId="147">[1]worksheet!#REF!</definedName>
    <definedName name="_DBA7" localSheetId="144">[1]worksheet!#REF!</definedName>
    <definedName name="_DBA7" localSheetId="152">[1]worksheet!#REF!</definedName>
    <definedName name="_DBA7" localSheetId="154">[1]worksheet!#REF!</definedName>
    <definedName name="_DBA7" localSheetId="137">[1]worksheet!#REF!</definedName>
    <definedName name="_DBA7" localSheetId="140">[1]worksheet!#REF!</definedName>
    <definedName name="_DBA7" localSheetId="73">[1]worksheet!#REF!</definedName>
    <definedName name="_DBA7" localSheetId="76">[1]worksheet!#REF!</definedName>
    <definedName name="_DBA7" localSheetId="79">[1]worksheet!#REF!</definedName>
    <definedName name="_DBA7" localSheetId="65">[1]worksheet!#REF!</definedName>
    <definedName name="_DBA7" localSheetId="68">[1]worksheet!#REF!</definedName>
    <definedName name="_DBA7" localSheetId="125">[1]worksheet!#REF!</definedName>
    <definedName name="_DBA7" localSheetId="128">[1]worksheet!#REF!</definedName>
    <definedName name="_DBA7" localSheetId="131">[1]worksheet!#REF!</definedName>
    <definedName name="_DBA7" localSheetId="134">[1]worksheet!#REF!</definedName>
    <definedName name="_DBA7" localSheetId="119">[1]worksheet!#REF!</definedName>
    <definedName name="_DBA7" localSheetId="122">[1]worksheet!#REF!</definedName>
    <definedName name="_DBA7" localSheetId="108">[1]worksheet!#REF!</definedName>
    <definedName name="_DBA7" localSheetId="110">[1]worksheet!#REF!</definedName>
    <definedName name="_DBA7" localSheetId="113">[1]worksheet!#REF!</definedName>
    <definedName name="_DBA7" localSheetId="116">[1]worksheet!#REF!</definedName>
    <definedName name="_DBA7" localSheetId="102">[1]worksheet!#REF!</definedName>
    <definedName name="_DBA7" localSheetId="105">[1]worksheet!#REF!</definedName>
    <definedName name="_DBA7" localSheetId="56">[1]worksheet!#REF!</definedName>
    <definedName name="_DBA7" localSheetId="59">[1]worksheet!#REF!</definedName>
    <definedName name="_DBA7" localSheetId="61">[1]worksheet!#REF!</definedName>
    <definedName name="_DBA7" localSheetId="84">[1]worksheet!#REF!</definedName>
    <definedName name="_DBA7" localSheetId="82">[1]worksheet!#REF!</definedName>
    <definedName name="_DBA7" localSheetId="87">[1]worksheet!#REF!</definedName>
    <definedName name="_DBA7" localSheetId="90">[1]worksheet!#REF!</definedName>
    <definedName name="_DBA7" localSheetId="93">[1]worksheet!#REF!</definedName>
    <definedName name="_DBA7" localSheetId="96">[1]worksheet!#REF!</definedName>
    <definedName name="_DBA7" localSheetId="99">[1]worksheet!#REF!</definedName>
    <definedName name="_DBA7" localSheetId="165">[1]worksheet!#REF!</definedName>
    <definedName name="_DBA7" localSheetId="168">[1]worksheet!#REF!</definedName>
    <definedName name="_DBA7" localSheetId="156">[1]worksheet!#REF!</definedName>
    <definedName name="_DBA7" localSheetId="171">[1]worksheet!#REF!</definedName>
    <definedName name="_DBA7" localSheetId="159">[1]worksheet!#REF!</definedName>
    <definedName name="_DBA7" localSheetId="162">[1]worksheet!#REF!</definedName>
    <definedName name="_DBA7">[1]worksheet!#REF!</definedName>
    <definedName name="_Fill" localSheetId="145" hidden="1">#REF!</definedName>
    <definedName name="_Fill" localSheetId="149" hidden="1">#REF!</definedName>
    <definedName name="_Fill" localSheetId="153" hidden="1">#REF!</definedName>
    <definedName name="_Fill" localSheetId="138" hidden="1">#REF!</definedName>
    <definedName name="_Fill" localSheetId="141" hidden="1">#REF!</definedName>
    <definedName name="_Fill" localSheetId="71" hidden="1">#REF!</definedName>
    <definedName name="_Fill" localSheetId="74" hidden="1">#REF!</definedName>
    <definedName name="_Fill" localSheetId="77" hidden="1">#REF!</definedName>
    <definedName name="_Fill" localSheetId="80" hidden="1">#REF!</definedName>
    <definedName name="_Fill" localSheetId="66" hidden="1">#REF!</definedName>
    <definedName name="_Fill" localSheetId="69" hidden="1">#REF!</definedName>
    <definedName name="_Fill" localSheetId="126" hidden="1">#REF!</definedName>
    <definedName name="_Fill" localSheetId="129" hidden="1">#REF!</definedName>
    <definedName name="_Fill" localSheetId="132" hidden="1">#REF!</definedName>
    <definedName name="_Fill" localSheetId="135" hidden="1">#REF!</definedName>
    <definedName name="_Fill" localSheetId="120" hidden="1">#REF!</definedName>
    <definedName name="_Fill" localSheetId="111" hidden="1">#REF!</definedName>
    <definedName name="_Fill" localSheetId="114" hidden="1">#REF!</definedName>
    <definedName name="_Fill" localSheetId="117" hidden="1">#REF!</definedName>
    <definedName name="_Fill" localSheetId="103" hidden="1">#REF!</definedName>
    <definedName name="_Fill" localSheetId="106" hidden="1">#REF!</definedName>
    <definedName name="_Fill" localSheetId="53" hidden="1">#REF!</definedName>
    <definedName name="_Fill" localSheetId="55" hidden="1">#REF!</definedName>
    <definedName name="_Fill" localSheetId="58" hidden="1">#REF!</definedName>
    <definedName name="_Fill" localSheetId="62" hidden="1">#REF!</definedName>
    <definedName name="_Fill" localSheetId="64" hidden="1">#REF!</definedName>
    <definedName name="_Fill" localSheetId="85" hidden="1">#REF!</definedName>
    <definedName name="_Fill" localSheetId="88" hidden="1">#REF!</definedName>
    <definedName name="_Fill" localSheetId="91" hidden="1">#REF!</definedName>
    <definedName name="_Fill" localSheetId="94" hidden="1">#REF!</definedName>
    <definedName name="_Fill" localSheetId="97" hidden="1">#REF!</definedName>
    <definedName name="_Fill" localSheetId="100" hidden="1">#REF!</definedName>
    <definedName name="_Fill" localSheetId="166" hidden="1">#REF!</definedName>
    <definedName name="_Fill" localSheetId="169" hidden="1">#REF!</definedName>
    <definedName name="_Fill" localSheetId="157" hidden="1">#REF!</definedName>
    <definedName name="_Fill" localSheetId="172" hidden="1">#REF!</definedName>
    <definedName name="_Fill" localSheetId="160" hidden="1">#REF!</definedName>
    <definedName name="_Fill" localSheetId="163" hidden="1">#REF!</definedName>
    <definedName name="_Fill" localSheetId="143" hidden="1">#REF!</definedName>
    <definedName name="_Fill" localSheetId="146" hidden="1">#REF!</definedName>
    <definedName name="_Fill" localSheetId="148" hidden="1">#REF!</definedName>
    <definedName name="_Fill" localSheetId="150" hidden="1">#REF!</definedName>
    <definedName name="_Fill" localSheetId="151" hidden="1">#REF!</definedName>
    <definedName name="_Fill" localSheetId="136" hidden="1">#REF!</definedName>
    <definedName name="_Fill" localSheetId="139" hidden="1">#REF!</definedName>
    <definedName name="_Fill" localSheetId="142" hidden="1">#REF!</definedName>
    <definedName name="_Fill" localSheetId="70" hidden="1">#REF!</definedName>
    <definedName name="_Fill" localSheetId="72" hidden="1">#REF!</definedName>
    <definedName name="_Fill" localSheetId="75" hidden="1">#REF!</definedName>
    <definedName name="_Fill" localSheetId="78" hidden="1">#REF!</definedName>
    <definedName name="_Fill" localSheetId="67" hidden="1">#REF!</definedName>
    <definedName name="_Fill" localSheetId="124" hidden="1">#REF!</definedName>
    <definedName name="_Fill" localSheetId="127" hidden="1">#REF!</definedName>
    <definedName name="_Fill" localSheetId="130" hidden="1">#REF!</definedName>
    <definedName name="_Fill" localSheetId="133" hidden="1">#REF!</definedName>
    <definedName name="_Fill" localSheetId="118" hidden="1">#REF!</definedName>
    <definedName name="_Fill" localSheetId="121" hidden="1">#REF!</definedName>
    <definedName name="_Fill" localSheetId="123" hidden="1">#REF!</definedName>
    <definedName name="_Fill" localSheetId="107" hidden="1">#REF!</definedName>
    <definedName name="_Fill" localSheetId="109" hidden="1">#REF!</definedName>
    <definedName name="_Fill" localSheetId="112" hidden="1">#REF!</definedName>
    <definedName name="_Fill" localSheetId="115" hidden="1">#REF!</definedName>
    <definedName name="_Fill" localSheetId="101" hidden="1">#REF!</definedName>
    <definedName name="_Fill" localSheetId="104" hidden="1">#REF!</definedName>
    <definedName name="_Fill" localSheetId="52" hidden="1">#REF!</definedName>
    <definedName name="_Fill" localSheetId="54" hidden="1">#REF!</definedName>
    <definedName name="_Fill" localSheetId="57" hidden="1">#REF!</definedName>
    <definedName name="_Fill" localSheetId="60" hidden="1">#REF!</definedName>
    <definedName name="_Fill" localSheetId="63" hidden="1">#REF!</definedName>
    <definedName name="_Fill" localSheetId="83" hidden="1">#REF!</definedName>
    <definedName name="_Fill" localSheetId="81" hidden="1">#REF!</definedName>
    <definedName name="_Fill" localSheetId="86" hidden="1">#REF!</definedName>
    <definedName name="_Fill" localSheetId="89" hidden="1">#REF!</definedName>
    <definedName name="_Fill" localSheetId="92" hidden="1">#REF!</definedName>
    <definedName name="_Fill" localSheetId="95" hidden="1">#REF!</definedName>
    <definedName name="_Fill" localSheetId="98" hidden="1">#REF!</definedName>
    <definedName name="_Fill" localSheetId="164" hidden="1">#REF!</definedName>
    <definedName name="_Fill" localSheetId="167" hidden="1">#REF!</definedName>
    <definedName name="_Fill" localSheetId="155" hidden="1">#REF!</definedName>
    <definedName name="_Fill" localSheetId="170" hidden="1">#REF!</definedName>
    <definedName name="_Fill" localSheetId="158" hidden="1">#REF!</definedName>
    <definedName name="_Fill" localSheetId="161" hidden="1">#REF!</definedName>
    <definedName name="_Fill" localSheetId="147" hidden="1">#REF!</definedName>
    <definedName name="_Fill" localSheetId="144" hidden="1">#REF!</definedName>
    <definedName name="_Fill" localSheetId="152" hidden="1">#REF!</definedName>
    <definedName name="_Fill" localSheetId="154" hidden="1">#REF!</definedName>
    <definedName name="_Fill" localSheetId="137" hidden="1">#REF!</definedName>
    <definedName name="_Fill" localSheetId="140" hidden="1">#REF!</definedName>
    <definedName name="_Fill" localSheetId="73" hidden="1">#REF!</definedName>
    <definedName name="_Fill" localSheetId="76" hidden="1">#REF!</definedName>
    <definedName name="_Fill" localSheetId="79" hidden="1">#REF!</definedName>
    <definedName name="_Fill" localSheetId="65" hidden="1">#REF!</definedName>
    <definedName name="_Fill" localSheetId="68" hidden="1">#REF!</definedName>
    <definedName name="_Fill" localSheetId="125" hidden="1">#REF!</definedName>
    <definedName name="_Fill" localSheetId="128" hidden="1">#REF!</definedName>
    <definedName name="_Fill" localSheetId="131" hidden="1">#REF!</definedName>
    <definedName name="_Fill" localSheetId="134" hidden="1">#REF!</definedName>
    <definedName name="_Fill" localSheetId="119" hidden="1">#REF!</definedName>
    <definedName name="_Fill" localSheetId="122" hidden="1">#REF!</definedName>
    <definedName name="_Fill" localSheetId="108" hidden="1">#REF!</definedName>
    <definedName name="_Fill" localSheetId="110" hidden="1">#REF!</definedName>
    <definedName name="_Fill" localSheetId="113" hidden="1">#REF!</definedName>
    <definedName name="_Fill" localSheetId="116" hidden="1">#REF!</definedName>
    <definedName name="_Fill" localSheetId="102" hidden="1">#REF!</definedName>
    <definedName name="_Fill" localSheetId="105" hidden="1">#REF!</definedName>
    <definedName name="_Fill" localSheetId="56" hidden="1">#REF!</definedName>
    <definedName name="_Fill" localSheetId="59" hidden="1">#REF!</definedName>
    <definedName name="_Fill" localSheetId="61" hidden="1">#REF!</definedName>
    <definedName name="_Fill" localSheetId="84" hidden="1">#REF!</definedName>
    <definedName name="_Fill" localSheetId="82" hidden="1">#REF!</definedName>
    <definedName name="_Fill" localSheetId="87" hidden="1">#REF!</definedName>
    <definedName name="_Fill" localSheetId="90" hidden="1">#REF!</definedName>
    <definedName name="_Fill" localSheetId="93" hidden="1">#REF!</definedName>
    <definedName name="_Fill" localSheetId="96" hidden="1">#REF!</definedName>
    <definedName name="_Fill" localSheetId="99" hidden="1">#REF!</definedName>
    <definedName name="_Fill" localSheetId="165" hidden="1">#REF!</definedName>
    <definedName name="_Fill" localSheetId="168" hidden="1">#REF!</definedName>
    <definedName name="_Fill" localSheetId="156" hidden="1">#REF!</definedName>
    <definedName name="_Fill" localSheetId="171" hidden="1">#REF!</definedName>
    <definedName name="_Fill" localSheetId="159" hidden="1">#REF!</definedName>
    <definedName name="_Fill" localSheetId="162" hidden="1">#REF!</definedName>
    <definedName name="_Fill" hidden="1">#REF!</definedName>
    <definedName name="_Fill1" hidden="1">[6]PPH1298S!$A$7:$A$34</definedName>
    <definedName name="_xlnm._FilterDatabase" localSheetId="2" hidden="1">Data!$A$4:$S$4</definedName>
    <definedName name="_xlnm._FilterDatabase" localSheetId="173" hidden="1">'Data (6)'!$A$4:$T$4</definedName>
    <definedName name="_xlnm._FilterDatabase" localSheetId="145" hidden="1">'[7](40)G&amp;A'!#REF!</definedName>
    <definedName name="_xlnm._FilterDatabase" localSheetId="149" hidden="1">'[7](40)G&amp;A'!#REF!</definedName>
    <definedName name="_xlnm._FilterDatabase" localSheetId="153" hidden="1">'[7](40)G&amp;A'!#REF!</definedName>
    <definedName name="_xlnm._FilterDatabase" localSheetId="138" hidden="1">'[7](40)G&amp;A'!#REF!</definedName>
    <definedName name="_xlnm._FilterDatabase" localSheetId="141" hidden="1">'[7](40)G&amp;A'!#REF!</definedName>
    <definedName name="_xlnm._FilterDatabase" localSheetId="71" hidden="1">'[7](40)G&amp;A'!#REF!</definedName>
    <definedName name="_xlnm._FilterDatabase" localSheetId="74" hidden="1">'[7](40)G&amp;A'!#REF!</definedName>
    <definedName name="_xlnm._FilterDatabase" localSheetId="77" hidden="1">'[7](40)G&amp;A'!#REF!</definedName>
    <definedName name="_xlnm._FilterDatabase" localSheetId="80" hidden="1">'[7](40)G&amp;A'!#REF!</definedName>
    <definedName name="_xlnm._FilterDatabase" localSheetId="66" hidden="1">'[7](40)G&amp;A'!#REF!</definedName>
    <definedName name="_xlnm._FilterDatabase" localSheetId="69" hidden="1">'[7](40)G&amp;A'!#REF!</definedName>
    <definedName name="_xlnm._FilterDatabase" localSheetId="126" hidden="1">'[7](40)G&amp;A'!#REF!</definedName>
    <definedName name="_xlnm._FilterDatabase" localSheetId="129" hidden="1">'[7](40)G&amp;A'!#REF!</definedName>
    <definedName name="_xlnm._FilterDatabase" localSheetId="132" hidden="1">'[7](40)G&amp;A'!#REF!</definedName>
    <definedName name="_xlnm._FilterDatabase" localSheetId="135" hidden="1">'[7](40)G&amp;A'!#REF!</definedName>
    <definedName name="_xlnm._FilterDatabase" localSheetId="120" hidden="1">'[7](40)G&amp;A'!#REF!</definedName>
    <definedName name="_xlnm._FilterDatabase" localSheetId="111" hidden="1">'[7](40)G&amp;A'!#REF!</definedName>
    <definedName name="_xlnm._FilterDatabase" localSheetId="114" hidden="1">'[7](40)G&amp;A'!#REF!</definedName>
    <definedName name="_xlnm._FilterDatabase" localSheetId="117" hidden="1">'[7](40)G&amp;A'!#REF!</definedName>
    <definedName name="_xlnm._FilterDatabase" localSheetId="103" hidden="1">'[7](40)G&amp;A'!#REF!</definedName>
    <definedName name="_xlnm._FilterDatabase" localSheetId="106" hidden="1">'[7](40)G&amp;A'!#REF!</definedName>
    <definedName name="_xlnm._FilterDatabase" localSheetId="53" hidden="1">'[7](40)G&amp;A'!#REF!</definedName>
    <definedName name="_xlnm._FilterDatabase" localSheetId="55" hidden="1">'[7](40)G&amp;A'!#REF!</definedName>
    <definedName name="_xlnm._FilterDatabase" localSheetId="58" hidden="1">'[7](40)G&amp;A'!#REF!</definedName>
    <definedName name="_xlnm._FilterDatabase" localSheetId="62" hidden="1">'[7](40)G&amp;A'!#REF!</definedName>
    <definedName name="_xlnm._FilterDatabase" localSheetId="64" hidden="1">'[7](40)G&amp;A'!#REF!</definedName>
    <definedName name="_xlnm._FilterDatabase" localSheetId="85" hidden="1">'[7](40)G&amp;A'!#REF!</definedName>
    <definedName name="_xlnm._FilterDatabase" localSheetId="88" hidden="1">'[7](40)G&amp;A'!#REF!</definedName>
    <definedName name="_xlnm._FilterDatabase" localSheetId="91" hidden="1">'[7](40)G&amp;A'!#REF!</definedName>
    <definedName name="_xlnm._FilterDatabase" localSheetId="94" hidden="1">'[7](40)G&amp;A'!#REF!</definedName>
    <definedName name="_xlnm._FilterDatabase" localSheetId="97" hidden="1">'[7](40)G&amp;A'!#REF!</definedName>
    <definedName name="_xlnm._FilterDatabase" localSheetId="100" hidden="1">'[7](40)G&amp;A'!#REF!</definedName>
    <definedName name="_xlnm._FilterDatabase" localSheetId="166" hidden="1">'[7](40)G&amp;A'!#REF!</definedName>
    <definedName name="_xlnm._FilterDatabase" localSheetId="169" hidden="1">'[7](40)G&amp;A'!#REF!</definedName>
    <definedName name="_xlnm._FilterDatabase" localSheetId="157" hidden="1">'[7](40)G&amp;A'!#REF!</definedName>
    <definedName name="_xlnm._FilterDatabase" localSheetId="172" hidden="1">'[7](40)G&amp;A'!#REF!</definedName>
    <definedName name="_xlnm._FilterDatabase" localSheetId="160" hidden="1">'[7](40)G&amp;A'!#REF!</definedName>
    <definedName name="_xlnm._FilterDatabase" localSheetId="163" hidden="1">'[7](40)G&amp;A'!#REF!</definedName>
    <definedName name="_xlnm._FilterDatabase" localSheetId="143" hidden="1">'[7](40)G&amp;A'!#REF!</definedName>
    <definedName name="_xlnm._FilterDatabase" localSheetId="146" hidden="1">'[7](40)G&amp;A'!#REF!</definedName>
    <definedName name="_xlnm._FilterDatabase" localSheetId="148" hidden="1">'[7](40)G&amp;A'!#REF!</definedName>
    <definedName name="_xlnm._FilterDatabase" localSheetId="150" hidden="1">'[7](40)G&amp;A'!#REF!</definedName>
    <definedName name="_xlnm._FilterDatabase" localSheetId="151" hidden="1">'[7](40)G&amp;A'!#REF!</definedName>
    <definedName name="_xlnm._FilterDatabase" localSheetId="136" hidden="1">'[7](40)G&amp;A'!#REF!</definedName>
    <definedName name="_xlnm._FilterDatabase" localSheetId="139" hidden="1">'[7](40)G&amp;A'!#REF!</definedName>
    <definedName name="_xlnm._FilterDatabase" localSheetId="142" hidden="1">'[7](40)G&amp;A'!#REF!</definedName>
    <definedName name="_xlnm._FilterDatabase" localSheetId="70" hidden="1">'[7](40)G&amp;A'!#REF!</definedName>
    <definedName name="_xlnm._FilterDatabase" localSheetId="72" hidden="1">'[7](40)G&amp;A'!#REF!</definedName>
    <definedName name="_xlnm._FilterDatabase" localSheetId="75" hidden="1">'[7](40)G&amp;A'!#REF!</definedName>
    <definedName name="_xlnm._FilterDatabase" localSheetId="78" hidden="1">'[7](40)G&amp;A'!#REF!</definedName>
    <definedName name="_xlnm._FilterDatabase" localSheetId="67" hidden="1">'[7](40)G&amp;A'!#REF!</definedName>
    <definedName name="_xlnm._FilterDatabase" localSheetId="124" hidden="1">'[7](40)G&amp;A'!#REF!</definedName>
    <definedName name="_xlnm._FilterDatabase" localSheetId="127" hidden="1">'[7](40)G&amp;A'!#REF!</definedName>
    <definedName name="_xlnm._FilterDatabase" localSheetId="130" hidden="1">'[7](40)G&amp;A'!#REF!</definedName>
    <definedName name="_xlnm._FilterDatabase" localSheetId="133" hidden="1">'[7](40)G&amp;A'!#REF!</definedName>
    <definedName name="_xlnm._FilterDatabase" localSheetId="118" hidden="1">'[7](40)G&amp;A'!#REF!</definedName>
    <definedName name="_xlnm._FilterDatabase" localSheetId="121" hidden="1">'[7](40)G&amp;A'!#REF!</definedName>
    <definedName name="_xlnm._FilterDatabase" localSheetId="123" hidden="1">'[7](40)G&amp;A'!#REF!</definedName>
    <definedName name="_xlnm._FilterDatabase" localSheetId="107" hidden="1">'[7](40)G&amp;A'!#REF!</definedName>
    <definedName name="_xlnm._FilterDatabase" localSheetId="109" hidden="1">'[7](40)G&amp;A'!#REF!</definedName>
    <definedName name="_xlnm._FilterDatabase" localSheetId="112" hidden="1">'[7](40)G&amp;A'!#REF!</definedName>
    <definedName name="_xlnm._FilterDatabase" localSheetId="115" hidden="1">'[7](40)G&amp;A'!#REF!</definedName>
    <definedName name="_xlnm._FilterDatabase" localSheetId="101" hidden="1">'[7](40)G&amp;A'!#REF!</definedName>
    <definedName name="_xlnm._FilterDatabase" localSheetId="104" hidden="1">'[7](40)G&amp;A'!#REF!</definedName>
    <definedName name="_xlnm._FilterDatabase" localSheetId="52" hidden="1">'[7](40)G&amp;A'!#REF!</definedName>
    <definedName name="_xlnm._FilterDatabase" localSheetId="54" hidden="1">'[7](40)G&amp;A'!#REF!</definedName>
    <definedName name="_xlnm._FilterDatabase" localSheetId="57" hidden="1">'[7](40)G&amp;A'!#REF!</definedName>
    <definedName name="_xlnm._FilterDatabase" localSheetId="60" hidden="1">'[7](40)G&amp;A'!#REF!</definedName>
    <definedName name="_xlnm._FilterDatabase" localSheetId="63" hidden="1">'[7](40)G&amp;A'!#REF!</definedName>
    <definedName name="_xlnm._FilterDatabase" localSheetId="83" hidden="1">'[7](40)G&amp;A'!#REF!</definedName>
    <definedName name="_xlnm._FilterDatabase" localSheetId="81" hidden="1">'[7](40)G&amp;A'!#REF!</definedName>
    <definedName name="_xlnm._FilterDatabase" localSheetId="86" hidden="1">'[7](40)G&amp;A'!#REF!</definedName>
    <definedName name="_xlnm._FilterDatabase" localSheetId="89" hidden="1">'[7](40)G&amp;A'!#REF!</definedName>
    <definedName name="_xlnm._FilterDatabase" localSheetId="92" hidden="1">'[7](40)G&amp;A'!#REF!</definedName>
    <definedName name="_xlnm._FilterDatabase" localSheetId="95" hidden="1">'[7](40)G&amp;A'!#REF!</definedName>
    <definedName name="_xlnm._FilterDatabase" localSheetId="98" hidden="1">'[7](40)G&amp;A'!#REF!</definedName>
    <definedName name="_xlnm._FilterDatabase" localSheetId="164" hidden="1">'[7](40)G&amp;A'!#REF!</definedName>
    <definedName name="_xlnm._FilterDatabase" localSheetId="167" hidden="1">'[7](40)G&amp;A'!#REF!</definedName>
    <definedName name="_xlnm._FilterDatabase" localSheetId="155" hidden="1">'[7](40)G&amp;A'!#REF!</definedName>
    <definedName name="_xlnm._FilterDatabase" localSheetId="170" hidden="1">'[7](40)G&amp;A'!#REF!</definedName>
    <definedName name="_xlnm._FilterDatabase" localSheetId="158" hidden="1">'[7](40)G&amp;A'!#REF!</definedName>
    <definedName name="_xlnm._FilterDatabase" localSheetId="161" hidden="1">'[7](40)G&amp;A'!#REF!</definedName>
    <definedName name="_xlnm._FilterDatabase" localSheetId="147" hidden="1">'[7](40)G&amp;A'!#REF!</definedName>
    <definedName name="_xlnm._FilterDatabase" localSheetId="144" hidden="1">'[7](40)G&amp;A'!#REF!</definedName>
    <definedName name="_xlnm._FilterDatabase" localSheetId="152" hidden="1">'[7](40)G&amp;A'!#REF!</definedName>
    <definedName name="_xlnm._FilterDatabase" localSheetId="154" hidden="1">'[7](40)G&amp;A'!#REF!</definedName>
    <definedName name="_xlnm._FilterDatabase" localSheetId="137" hidden="1">'[7](40)G&amp;A'!#REF!</definedName>
    <definedName name="_xlnm._FilterDatabase" localSheetId="140" hidden="1">'[7](40)G&amp;A'!#REF!</definedName>
    <definedName name="_xlnm._FilterDatabase" localSheetId="73" hidden="1">'[7](40)G&amp;A'!#REF!</definedName>
    <definedName name="_xlnm._FilterDatabase" localSheetId="76" hidden="1">'[7](40)G&amp;A'!#REF!</definedName>
    <definedName name="_xlnm._FilterDatabase" localSheetId="79" hidden="1">'[7](40)G&amp;A'!#REF!</definedName>
    <definedName name="_xlnm._FilterDatabase" localSheetId="65" hidden="1">'[7](40)G&amp;A'!#REF!</definedName>
    <definedName name="_xlnm._FilterDatabase" localSheetId="68" hidden="1">'[7](40)G&amp;A'!#REF!</definedName>
    <definedName name="_xlnm._FilterDatabase" localSheetId="125" hidden="1">'[7](40)G&amp;A'!#REF!</definedName>
    <definedName name="_xlnm._FilterDatabase" localSheetId="128" hidden="1">'[7](40)G&amp;A'!#REF!</definedName>
    <definedName name="_xlnm._FilterDatabase" localSheetId="131" hidden="1">'[7](40)G&amp;A'!#REF!</definedName>
    <definedName name="_xlnm._FilterDatabase" localSheetId="134" hidden="1">'[7](40)G&amp;A'!#REF!</definedName>
    <definedName name="_xlnm._FilterDatabase" localSheetId="119" hidden="1">'[7](40)G&amp;A'!#REF!</definedName>
    <definedName name="_xlnm._FilterDatabase" localSheetId="122" hidden="1">'[7](40)G&amp;A'!#REF!</definedName>
    <definedName name="_xlnm._FilterDatabase" localSheetId="108" hidden="1">'[7](40)G&amp;A'!#REF!</definedName>
    <definedName name="_xlnm._FilterDatabase" localSheetId="110" hidden="1">'[7](40)G&amp;A'!#REF!</definedName>
    <definedName name="_xlnm._FilterDatabase" localSheetId="113" hidden="1">'[7](40)G&amp;A'!#REF!</definedName>
    <definedName name="_xlnm._FilterDatabase" localSheetId="116" hidden="1">'[7](40)G&amp;A'!#REF!</definedName>
    <definedName name="_xlnm._FilterDatabase" localSheetId="102" hidden="1">'[7](40)G&amp;A'!#REF!</definedName>
    <definedName name="_xlnm._FilterDatabase" localSheetId="105" hidden="1">'[7](40)G&amp;A'!#REF!</definedName>
    <definedName name="_xlnm._FilterDatabase" localSheetId="56" hidden="1">'[7](40)G&amp;A'!#REF!</definedName>
    <definedName name="_xlnm._FilterDatabase" localSheetId="59" hidden="1">'[7](40)G&amp;A'!#REF!</definedName>
    <definedName name="_xlnm._FilterDatabase" localSheetId="61" hidden="1">'[7](40)G&amp;A'!#REF!</definedName>
    <definedName name="_xlnm._FilterDatabase" localSheetId="84" hidden="1">'[7](40)G&amp;A'!#REF!</definedName>
    <definedName name="_xlnm._FilterDatabase" localSheetId="82" hidden="1">'[7](40)G&amp;A'!#REF!</definedName>
    <definedName name="_xlnm._FilterDatabase" localSheetId="87" hidden="1">'[7](40)G&amp;A'!#REF!</definedName>
    <definedName name="_xlnm._FilterDatabase" localSheetId="90" hidden="1">'[7](40)G&amp;A'!#REF!</definedName>
    <definedName name="_xlnm._FilterDatabase" localSheetId="93" hidden="1">'[7](40)G&amp;A'!#REF!</definedName>
    <definedName name="_xlnm._FilterDatabase" localSheetId="96" hidden="1">'[7](40)G&amp;A'!#REF!</definedName>
    <definedName name="_xlnm._FilterDatabase" localSheetId="99" hidden="1">'[7](40)G&amp;A'!#REF!</definedName>
    <definedName name="_xlnm._FilterDatabase" localSheetId="165" hidden="1">'[7](40)G&amp;A'!#REF!</definedName>
    <definedName name="_xlnm._FilterDatabase" localSheetId="168" hidden="1">'[7](40)G&amp;A'!#REF!</definedName>
    <definedName name="_xlnm._FilterDatabase" localSheetId="156" hidden="1">'[7](40)G&amp;A'!#REF!</definedName>
    <definedName name="_xlnm._FilterDatabase" localSheetId="171" hidden="1">'[7](40)G&amp;A'!#REF!</definedName>
    <definedName name="_xlnm._FilterDatabase" localSheetId="159" hidden="1">'[7](40)G&amp;A'!#REF!</definedName>
    <definedName name="_xlnm._FilterDatabase" localSheetId="162" hidden="1">'[7](40)G&amp;A'!#REF!</definedName>
    <definedName name="_xlnm._FilterDatabase" hidden="1">'[7](40)G&amp;A'!#REF!</definedName>
    <definedName name="_K1" localSheetId="145" hidden="1">[8]Final!#REF!</definedName>
    <definedName name="_K1" localSheetId="149" hidden="1">[8]Final!#REF!</definedName>
    <definedName name="_K1" localSheetId="153" hidden="1">[8]Final!#REF!</definedName>
    <definedName name="_K1" localSheetId="138" hidden="1">[8]Final!#REF!</definedName>
    <definedName name="_K1" localSheetId="141" hidden="1">[8]Final!#REF!</definedName>
    <definedName name="_K1" localSheetId="71" hidden="1">[8]Final!#REF!</definedName>
    <definedName name="_K1" localSheetId="74" hidden="1">[8]Final!#REF!</definedName>
    <definedName name="_K1" localSheetId="77" hidden="1">[8]Final!#REF!</definedName>
    <definedName name="_K1" localSheetId="80" hidden="1">[8]Final!#REF!</definedName>
    <definedName name="_K1" localSheetId="66" hidden="1">[8]Final!#REF!</definedName>
    <definedName name="_K1" localSheetId="69" hidden="1">[8]Final!#REF!</definedName>
    <definedName name="_K1" localSheetId="126" hidden="1">[8]Final!#REF!</definedName>
    <definedName name="_K1" localSheetId="129" hidden="1">[8]Final!#REF!</definedName>
    <definedName name="_K1" localSheetId="132" hidden="1">[8]Final!#REF!</definedName>
    <definedName name="_K1" localSheetId="135" hidden="1">[8]Final!#REF!</definedName>
    <definedName name="_K1" localSheetId="120" hidden="1">[8]Final!#REF!</definedName>
    <definedName name="_K1" localSheetId="111" hidden="1">[8]Final!#REF!</definedName>
    <definedName name="_K1" localSheetId="114" hidden="1">[8]Final!#REF!</definedName>
    <definedName name="_K1" localSheetId="117" hidden="1">[8]Final!#REF!</definedName>
    <definedName name="_K1" localSheetId="103" hidden="1">[8]Final!#REF!</definedName>
    <definedName name="_K1" localSheetId="106" hidden="1">[8]Final!#REF!</definedName>
    <definedName name="_K1" localSheetId="53" hidden="1">[8]Final!#REF!</definedName>
    <definedName name="_K1" localSheetId="55" hidden="1">[8]Final!#REF!</definedName>
    <definedName name="_K1" localSheetId="58" hidden="1">[8]Final!#REF!</definedName>
    <definedName name="_K1" localSheetId="62" hidden="1">[8]Final!#REF!</definedName>
    <definedName name="_K1" localSheetId="64" hidden="1">[8]Final!#REF!</definedName>
    <definedName name="_K1" localSheetId="85" hidden="1">[8]Final!#REF!</definedName>
    <definedName name="_K1" localSheetId="88" hidden="1">[8]Final!#REF!</definedName>
    <definedName name="_K1" localSheetId="91" hidden="1">[8]Final!#REF!</definedName>
    <definedName name="_K1" localSheetId="94" hidden="1">[8]Final!#REF!</definedName>
    <definedName name="_K1" localSheetId="97" hidden="1">[8]Final!#REF!</definedName>
    <definedName name="_K1" localSheetId="100" hidden="1">[8]Final!#REF!</definedName>
    <definedName name="_K1" localSheetId="166" hidden="1">[8]Final!#REF!</definedName>
    <definedName name="_K1" localSheetId="169" hidden="1">[8]Final!#REF!</definedName>
    <definedName name="_K1" localSheetId="157" hidden="1">[8]Final!#REF!</definedName>
    <definedName name="_K1" localSheetId="172" hidden="1">[8]Final!#REF!</definedName>
    <definedName name="_K1" localSheetId="160" hidden="1">[8]Final!#REF!</definedName>
    <definedName name="_K1" localSheetId="163" hidden="1">[8]Final!#REF!</definedName>
    <definedName name="_K1" localSheetId="143" hidden="1">[8]Final!#REF!</definedName>
    <definedName name="_K1" localSheetId="146" hidden="1">[8]Final!#REF!</definedName>
    <definedName name="_K1" localSheetId="148" hidden="1">[8]Final!#REF!</definedName>
    <definedName name="_K1" localSheetId="150" hidden="1">[8]Final!#REF!</definedName>
    <definedName name="_K1" localSheetId="151" hidden="1">[8]Final!#REF!</definedName>
    <definedName name="_K1" localSheetId="136" hidden="1">[8]Final!#REF!</definedName>
    <definedName name="_K1" localSheetId="139" hidden="1">[8]Final!#REF!</definedName>
    <definedName name="_K1" localSheetId="142" hidden="1">[8]Final!#REF!</definedName>
    <definedName name="_K1" localSheetId="70" hidden="1">[8]Final!#REF!</definedName>
    <definedName name="_K1" localSheetId="72" hidden="1">[8]Final!#REF!</definedName>
    <definedName name="_K1" localSheetId="75" hidden="1">[8]Final!#REF!</definedName>
    <definedName name="_K1" localSheetId="78" hidden="1">[8]Final!#REF!</definedName>
    <definedName name="_K1" localSheetId="67" hidden="1">[8]Final!#REF!</definedName>
    <definedName name="_K1" localSheetId="124" hidden="1">[8]Final!#REF!</definedName>
    <definedName name="_K1" localSheetId="127" hidden="1">[8]Final!#REF!</definedName>
    <definedName name="_K1" localSheetId="130" hidden="1">[8]Final!#REF!</definedName>
    <definedName name="_K1" localSheetId="133" hidden="1">[8]Final!#REF!</definedName>
    <definedName name="_K1" localSheetId="118" hidden="1">[8]Final!#REF!</definedName>
    <definedName name="_K1" localSheetId="121" hidden="1">[8]Final!#REF!</definedName>
    <definedName name="_K1" localSheetId="123" hidden="1">[8]Final!#REF!</definedName>
    <definedName name="_K1" localSheetId="107" hidden="1">[8]Final!#REF!</definedName>
    <definedName name="_K1" localSheetId="109" hidden="1">[8]Final!#REF!</definedName>
    <definedName name="_K1" localSheetId="112" hidden="1">[8]Final!#REF!</definedName>
    <definedName name="_K1" localSheetId="115" hidden="1">[8]Final!#REF!</definedName>
    <definedName name="_K1" localSheetId="101" hidden="1">[8]Final!#REF!</definedName>
    <definedName name="_K1" localSheetId="104" hidden="1">[8]Final!#REF!</definedName>
    <definedName name="_K1" localSheetId="52" hidden="1">[8]Final!#REF!</definedName>
    <definedName name="_K1" localSheetId="54" hidden="1">[8]Final!#REF!</definedName>
    <definedName name="_K1" localSheetId="57" hidden="1">[8]Final!#REF!</definedName>
    <definedName name="_K1" localSheetId="60" hidden="1">[8]Final!#REF!</definedName>
    <definedName name="_K1" localSheetId="63" hidden="1">[8]Final!#REF!</definedName>
    <definedName name="_K1" localSheetId="83" hidden="1">[8]Final!#REF!</definedName>
    <definedName name="_K1" localSheetId="81" hidden="1">[8]Final!#REF!</definedName>
    <definedName name="_K1" localSheetId="86" hidden="1">[8]Final!#REF!</definedName>
    <definedName name="_K1" localSheetId="89" hidden="1">[8]Final!#REF!</definedName>
    <definedName name="_K1" localSheetId="92" hidden="1">[8]Final!#REF!</definedName>
    <definedName name="_K1" localSheetId="95" hidden="1">[8]Final!#REF!</definedName>
    <definedName name="_K1" localSheetId="98" hidden="1">[8]Final!#REF!</definedName>
    <definedName name="_K1" localSheetId="164" hidden="1">[8]Final!#REF!</definedName>
    <definedName name="_K1" localSheetId="167" hidden="1">[8]Final!#REF!</definedName>
    <definedName name="_K1" localSheetId="155" hidden="1">[8]Final!#REF!</definedName>
    <definedName name="_K1" localSheetId="170" hidden="1">[8]Final!#REF!</definedName>
    <definedName name="_K1" localSheetId="158" hidden="1">[8]Final!#REF!</definedName>
    <definedName name="_K1" localSheetId="161" hidden="1">[8]Final!#REF!</definedName>
    <definedName name="_K1" localSheetId="147" hidden="1">[8]Final!#REF!</definedName>
    <definedName name="_K1" localSheetId="144" hidden="1">[8]Final!#REF!</definedName>
    <definedName name="_K1" localSheetId="152" hidden="1">[8]Final!#REF!</definedName>
    <definedName name="_K1" localSheetId="154" hidden="1">[8]Final!#REF!</definedName>
    <definedName name="_K1" localSheetId="137" hidden="1">[8]Final!#REF!</definedName>
    <definedName name="_K1" localSheetId="140" hidden="1">[8]Final!#REF!</definedName>
    <definedName name="_K1" localSheetId="73" hidden="1">[8]Final!#REF!</definedName>
    <definedName name="_K1" localSheetId="76" hidden="1">[8]Final!#REF!</definedName>
    <definedName name="_K1" localSheetId="79" hidden="1">[8]Final!#REF!</definedName>
    <definedName name="_K1" localSheetId="65" hidden="1">[8]Final!#REF!</definedName>
    <definedName name="_K1" localSheetId="68" hidden="1">[8]Final!#REF!</definedName>
    <definedName name="_K1" localSheetId="125" hidden="1">[8]Final!#REF!</definedName>
    <definedName name="_K1" localSheetId="128" hidden="1">[8]Final!#REF!</definedName>
    <definedName name="_K1" localSheetId="131" hidden="1">[8]Final!#REF!</definedName>
    <definedName name="_K1" localSheetId="134" hidden="1">[8]Final!#REF!</definedName>
    <definedName name="_K1" localSheetId="119" hidden="1">[8]Final!#REF!</definedName>
    <definedName name="_K1" localSheetId="122" hidden="1">[8]Final!#REF!</definedName>
    <definedName name="_K1" localSheetId="108" hidden="1">[8]Final!#REF!</definedName>
    <definedName name="_K1" localSheetId="110" hidden="1">[8]Final!#REF!</definedName>
    <definedName name="_K1" localSheetId="113" hidden="1">[8]Final!#REF!</definedName>
    <definedName name="_K1" localSheetId="116" hidden="1">[8]Final!#REF!</definedName>
    <definedName name="_K1" localSheetId="102" hidden="1">[8]Final!#REF!</definedName>
    <definedName name="_K1" localSheetId="105" hidden="1">[8]Final!#REF!</definedName>
    <definedName name="_K1" localSheetId="56" hidden="1">[8]Final!#REF!</definedName>
    <definedName name="_K1" localSheetId="59" hidden="1">[8]Final!#REF!</definedName>
    <definedName name="_K1" localSheetId="61" hidden="1">[8]Final!#REF!</definedName>
    <definedName name="_K1" localSheetId="84" hidden="1">[8]Final!#REF!</definedName>
    <definedName name="_K1" localSheetId="82" hidden="1">[8]Final!#REF!</definedName>
    <definedName name="_K1" localSheetId="87" hidden="1">[8]Final!#REF!</definedName>
    <definedName name="_K1" localSheetId="90" hidden="1">[8]Final!#REF!</definedName>
    <definedName name="_K1" localSheetId="93" hidden="1">[8]Final!#REF!</definedName>
    <definedName name="_K1" localSheetId="96" hidden="1">[8]Final!#REF!</definedName>
    <definedName name="_K1" localSheetId="99" hidden="1">[8]Final!#REF!</definedName>
    <definedName name="_K1" localSheetId="165" hidden="1">[8]Final!#REF!</definedName>
    <definedName name="_K1" localSheetId="168" hidden="1">[8]Final!#REF!</definedName>
    <definedName name="_K1" localSheetId="156" hidden="1">[8]Final!#REF!</definedName>
    <definedName name="_K1" localSheetId="171" hidden="1">[8]Final!#REF!</definedName>
    <definedName name="_K1" localSheetId="159" hidden="1">[8]Final!#REF!</definedName>
    <definedName name="_K1" localSheetId="162" hidden="1">[8]Final!#REF!</definedName>
    <definedName name="_K1" hidden="1">[8]Final!#REF!</definedName>
    <definedName name="_Key1" localSheetId="145" hidden="1">#REF!</definedName>
    <definedName name="_Key1" localSheetId="149" hidden="1">#REF!</definedName>
    <definedName name="_Key1" localSheetId="153" hidden="1">#REF!</definedName>
    <definedName name="_Key1" localSheetId="138" hidden="1">#REF!</definedName>
    <definedName name="_Key1" localSheetId="141" hidden="1">#REF!</definedName>
    <definedName name="_Key1" localSheetId="71" hidden="1">#REF!</definedName>
    <definedName name="_Key1" localSheetId="74" hidden="1">#REF!</definedName>
    <definedName name="_Key1" localSheetId="77" hidden="1">#REF!</definedName>
    <definedName name="_Key1" localSheetId="80" hidden="1">#REF!</definedName>
    <definedName name="_Key1" localSheetId="66" hidden="1">#REF!</definedName>
    <definedName name="_Key1" localSheetId="69" hidden="1">#REF!</definedName>
    <definedName name="_Key1" localSheetId="126" hidden="1">#REF!</definedName>
    <definedName name="_Key1" localSheetId="129" hidden="1">#REF!</definedName>
    <definedName name="_Key1" localSheetId="132" hidden="1">#REF!</definedName>
    <definedName name="_Key1" localSheetId="135" hidden="1">#REF!</definedName>
    <definedName name="_Key1" localSheetId="120" hidden="1">#REF!</definedName>
    <definedName name="_Key1" localSheetId="111" hidden="1">#REF!</definedName>
    <definedName name="_Key1" localSheetId="114" hidden="1">#REF!</definedName>
    <definedName name="_Key1" localSheetId="117" hidden="1">#REF!</definedName>
    <definedName name="_Key1" localSheetId="103" hidden="1">#REF!</definedName>
    <definedName name="_Key1" localSheetId="106" hidden="1">#REF!</definedName>
    <definedName name="_Key1" localSheetId="53" hidden="1">#REF!</definedName>
    <definedName name="_Key1" localSheetId="55" hidden="1">#REF!</definedName>
    <definedName name="_Key1" localSheetId="58" hidden="1">#REF!</definedName>
    <definedName name="_Key1" localSheetId="62" hidden="1">#REF!</definedName>
    <definedName name="_Key1" localSheetId="64" hidden="1">#REF!</definedName>
    <definedName name="_Key1" localSheetId="85" hidden="1">#REF!</definedName>
    <definedName name="_Key1" localSheetId="88" hidden="1">#REF!</definedName>
    <definedName name="_Key1" localSheetId="91" hidden="1">#REF!</definedName>
    <definedName name="_Key1" localSheetId="94" hidden="1">#REF!</definedName>
    <definedName name="_Key1" localSheetId="97" hidden="1">#REF!</definedName>
    <definedName name="_Key1" localSheetId="100" hidden="1">#REF!</definedName>
    <definedName name="_Key1" localSheetId="166" hidden="1">#REF!</definedName>
    <definedName name="_Key1" localSheetId="169" hidden="1">#REF!</definedName>
    <definedName name="_Key1" localSheetId="157" hidden="1">#REF!</definedName>
    <definedName name="_Key1" localSheetId="172" hidden="1">#REF!</definedName>
    <definedName name="_Key1" localSheetId="160" hidden="1">#REF!</definedName>
    <definedName name="_Key1" localSheetId="163" hidden="1">#REF!</definedName>
    <definedName name="_Key1" localSheetId="143" hidden="1">#REF!</definedName>
    <definedName name="_Key1" localSheetId="146" hidden="1">#REF!</definedName>
    <definedName name="_Key1" localSheetId="148" hidden="1">#REF!</definedName>
    <definedName name="_Key1" localSheetId="150" hidden="1">#REF!</definedName>
    <definedName name="_Key1" localSheetId="151" hidden="1">#REF!</definedName>
    <definedName name="_Key1" localSheetId="136" hidden="1">#REF!</definedName>
    <definedName name="_Key1" localSheetId="139" hidden="1">#REF!</definedName>
    <definedName name="_Key1" localSheetId="142" hidden="1">#REF!</definedName>
    <definedName name="_Key1" localSheetId="70" hidden="1">#REF!</definedName>
    <definedName name="_Key1" localSheetId="72" hidden="1">#REF!</definedName>
    <definedName name="_Key1" localSheetId="75" hidden="1">#REF!</definedName>
    <definedName name="_Key1" localSheetId="78" hidden="1">#REF!</definedName>
    <definedName name="_Key1" localSheetId="67" hidden="1">#REF!</definedName>
    <definedName name="_Key1" localSheetId="124" hidden="1">#REF!</definedName>
    <definedName name="_Key1" localSheetId="127" hidden="1">#REF!</definedName>
    <definedName name="_Key1" localSheetId="130" hidden="1">#REF!</definedName>
    <definedName name="_Key1" localSheetId="133" hidden="1">#REF!</definedName>
    <definedName name="_Key1" localSheetId="118" hidden="1">#REF!</definedName>
    <definedName name="_Key1" localSheetId="121" hidden="1">#REF!</definedName>
    <definedName name="_Key1" localSheetId="123" hidden="1">#REF!</definedName>
    <definedName name="_Key1" localSheetId="107" hidden="1">#REF!</definedName>
    <definedName name="_Key1" localSheetId="109" hidden="1">#REF!</definedName>
    <definedName name="_Key1" localSheetId="112" hidden="1">#REF!</definedName>
    <definedName name="_Key1" localSheetId="115" hidden="1">#REF!</definedName>
    <definedName name="_Key1" localSheetId="101" hidden="1">#REF!</definedName>
    <definedName name="_Key1" localSheetId="104" hidden="1">#REF!</definedName>
    <definedName name="_Key1" localSheetId="52" hidden="1">#REF!</definedName>
    <definedName name="_Key1" localSheetId="54" hidden="1">#REF!</definedName>
    <definedName name="_Key1" localSheetId="57" hidden="1">#REF!</definedName>
    <definedName name="_Key1" localSheetId="60" hidden="1">#REF!</definedName>
    <definedName name="_Key1" localSheetId="63" hidden="1">#REF!</definedName>
    <definedName name="_Key1" localSheetId="83" hidden="1">#REF!</definedName>
    <definedName name="_Key1" localSheetId="81" hidden="1">#REF!</definedName>
    <definedName name="_Key1" localSheetId="86" hidden="1">#REF!</definedName>
    <definedName name="_Key1" localSheetId="89" hidden="1">#REF!</definedName>
    <definedName name="_Key1" localSheetId="92" hidden="1">#REF!</definedName>
    <definedName name="_Key1" localSheetId="95" hidden="1">#REF!</definedName>
    <definedName name="_Key1" localSheetId="98" hidden="1">#REF!</definedName>
    <definedName name="_Key1" localSheetId="164" hidden="1">#REF!</definedName>
    <definedName name="_Key1" localSheetId="167" hidden="1">#REF!</definedName>
    <definedName name="_Key1" localSheetId="155" hidden="1">#REF!</definedName>
    <definedName name="_Key1" localSheetId="170" hidden="1">#REF!</definedName>
    <definedName name="_Key1" localSheetId="158" hidden="1">#REF!</definedName>
    <definedName name="_Key1" localSheetId="161" hidden="1">#REF!</definedName>
    <definedName name="_Key1" localSheetId="147" hidden="1">#REF!</definedName>
    <definedName name="_Key1" localSheetId="144" hidden="1">#REF!</definedName>
    <definedName name="_Key1" localSheetId="152" hidden="1">#REF!</definedName>
    <definedName name="_Key1" localSheetId="154" hidden="1">#REF!</definedName>
    <definedName name="_Key1" localSheetId="137" hidden="1">#REF!</definedName>
    <definedName name="_Key1" localSheetId="140" hidden="1">#REF!</definedName>
    <definedName name="_Key1" localSheetId="73" hidden="1">#REF!</definedName>
    <definedName name="_Key1" localSheetId="76" hidden="1">#REF!</definedName>
    <definedName name="_Key1" localSheetId="79" hidden="1">#REF!</definedName>
    <definedName name="_Key1" localSheetId="65" hidden="1">#REF!</definedName>
    <definedName name="_Key1" localSheetId="68" hidden="1">#REF!</definedName>
    <definedName name="_Key1" localSheetId="125" hidden="1">#REF!</definedName>
    <definedName name="_Key1" localSheetId="128" hidden="1">#REF!</definedName>
    <definedName name="_Key1" localSheetId="131" hidden="1">#REF!</definedName>
    <definedName name="_Key1" localSheetId="134" hidden="1">#REF!</definedName>
    <definedName name="_Key1" localSheetId="119" hidden="1">#REF!</definedName>
    <definedName name="_Key1" localSheetId="122" hidden="1">#REF!</definedName>
    <definedName name="_Key1" localSheetId="108" hidden="1">#REF!</definedName>
    <definedName name="_Key1" localSheetId="110" hidden="1">#REF!</definedName>
    <definedName name="_Key1" localSheetId="113" hidden="1">#REF!</definedName>
    <definedName name="_Key1" localSheetId="116" hidden="1">#REF!</definedName>
    <definedName name="_Key1" localSheetId="102" hidden="1">#REF!</definedName>
    <definedName name="_Key1" localSheetId="105" hidden="1">#REF!</definedName>
    <definedName name="_Key1" localSheetId="56" hidden="1">#REF!</definedName>
    <definedName name="_Key1" localSheetId="59" hidden="1">#REF!</definedName>
    <definedName name="_Key1" localSheetId="61" hidden="1">#REF!</definedName>
    <definedName name="_Key1" localSheetId="84" hidden="1">#REF!</definedName>
    <definedName name="_Key1" localSheetId="82" hidden="1">#REF!</definedName>
    <definedName name="_Key1" localSheetId="87" hidden="1">#REF!</definedName>
    <definedName name="_Key1" localSheetId="90" hidden="1">#REF!</definedName>
    <definedName name="_Key1" localSheetId="93" hidden="1">#REF!</definedName>
    <definedName name="_Key1" localSheetId="96" hidden="1">#REF!</definedName>
    <definedName name="_Key1" localSheetId="99" hidden="1">#REF!</definedName>
    <definedName name="_Key1" localSheetId="165" hidden="1">#REF!</definedName>
    <definedName name="_Key1" localSheetId="168" hidden="1">#REF!</definedName>
    <definedName name="_Key1" localSheetId="156" hidden="1">#REF!</definedName>
    <definedName name="_Key1" localSheetId="171" hidden="1">#REF!</definedName>
    <definedName name="_Key1" localSheetId="159" hidden="1">#REF!</definedName>
    <definedName name="_Key1" localSheetId="162" hidden="1">#REF!</definedName>
    <definedName name="_Key1" hidden="1">#REF!</definedName>
    <definedName name="_Key2" localSheetId="145" hidden="1">#REF!</definedName>
    <definedName name="_Key2" localSheetId="149" hidden="1">#REF!</definedName>
    <definedName name="_Key2" localSheetId="153" hidden="1">#REF!</definedName>
    <definedName name="_Key2" localSheetId="138" hidden="1">#REF!</definedName>
    <definedName name="_Key2" localSheetId="141" hidden="1">#REF!</definedName>
    <definedName name="_Key2" localSheetId="71" hidden="1">#REF!</definedName>
    <definedName name="_Key2" localSheetId="74" hidden="1">#REF!</definedName>
    <definedName name="_Key2" localSheetId="77" hidden="1">#REF!</definedName>
    <definedName name="_Key2" localSheetId="80" hidden="1">#REF!</definedName>
    <definedName name="_Key2" localSheetId="66" hidden="1">#REF!</definedName>
    <definedName name="_Key2" localSheetId="69" hidden="1">#REF!</definedName>
    <definedName name="_Key2" localSheetId="126" hidden="1">#REF!</definedName>
    <definedName name="_Key2" localSheetId="129" hidden="1">#REF!</definedName>
    <definedName name="_Key2" localSheetId="132" hidden="1">#REF!</definedName>
    <definedName name="_Key2" localSheetId="135" hidden="1">#REF!</definedName>
    <definedName name="_Key2" localSheetId="120" hidden="1">#REF!</definedName>
    <definedName name="_Key2" localSheetId="111" hidden="1">#REF!</definedName>
    <definedName name="_Key2" localSheetId="114" hidden="1">#REF!</definedName>
    <definedName name="_Key2" localSheetId="117" hidden="1">#REF!</definedName>
    <definedName name="_Key2" localSheetId="103" hidden="1">#REF!</definedName>
    <definedName name="_Key2" localSheetId="106" hidden="1">#REF!</definedName>
    <definedName name="_Key2" localSheetId="53" hidden="1">#REF!</definedName>
    <definedName name="_Key2" localSheetId="55" hidden="1">#REF!</definedName>
    <definedName name="_Key2" localSheetId="58" hidden="1">#REF!</definedName>
    <definedName name="_Key2" localSheetId="62" hidden="1">#REF!</definedName>
    <definedName name="_Key2" localSheetId="64" hidden="1">#REF!</definedName>
    <definedName name="_Key2" localSheetId="85" hidden="1">#REF!</definedName>
    <definedName name="_Key2" localSheetId="88" hidden="1">#REF!</definedName>
    <definedName name="_Key2" localSheetId="91" hidden="1">#REF!</definedName>
    <definedName name="_Key2" localSheetId="94" hidden="1">#REF!</definedName>
    <definedName name="_Key2" localSheetId="97" hidden="1">#REF!</definedName>
    <definedName name="_Key2" localSheetId="100" hidden="1">#REF!</definedName>
    <definedName name="_Key2" localSheetId="166" hidden="1">#REF!</definedName>
    <definedName name="_Key2" localSheetId="169" hidden="1">#REF!</definedName>
    <definedName name="_Key2" localSheetId="157" hidden="1">#REF!</definedName>
    <definedName name="_Key2" localSheetId="172" hidden="1">#REF!</definedName>
    <definedName name="_Key2" localSheetId="160" hidden="1">#REF!</definedName>
    <definedName name="_Key2" localSheetId="163" hidden="1">#REF!</definedName>
    <definedName name="_Key2" localSheetId="143" hidden="1">#REF!</definedName>
    <definedName name="_Key2" localSheetId="146" hidden="1">#REF!</definedName>
    <definedName name="_Key2" localSheetId="148" hidden="1">#REF!</definedName>
    <definedName name="_Key2" localSheetId="150" hidden="1">#REF!</definedName>
    <definedName name="_Key2" localSheetId="151" hidden="1">#REF!</definedName>
    <definedName name="_Key2" localSheetId="136" hidden="1">#REF!</definedName>
    <definedName name="_Key2" localSheetId="139" hidden="1">#REF!</definedName>
    <definedName name="_Key2" localSheetId="142" hidden="1">#REF!</definedName>
    <definedName name="_Key2" localSheetId="70" hidden="1">#REF!</definedName>
    <definedName name="_Key2" localSheetId="72" hidden="1">#REF!</definedName>
    <definedName name="_Key2" localSheetId="75" hidden="1">#REF!</definedName>
    <definedName name="_Key2" localSheetId="78" hidden="1">#REF!</definedName>
    <definedName name="_Key2" localSheetId="67" hidden="1">#REF!</definedName>
    <definedName name="_Key2" localSheetId="124" hidden="1">#REF!</definedName>
    <definedName name="_Key2" localSheetId="127" hidden="1">#REF!</definedName>
    <definedName name="_Key2" localSheetId="130" hidden="1">#REF!</definedName>
    <definedName name="_Key2" localSheetId="133" hidden="1">#REF!</definedName>
    <definedName name="_Key2" localSheetId="118" hidden="1">#REF!</definedName>
    <definedName name="_Key2" localSheetId="121" hidden="1">#REF!</definedName>
    <definedName name="_Key2" localSheetId="123" hidden="1">#REF!</definedName>
    <definedName name="_Key2" localSheetId="107" hidden="1">#REF!</definedName>
    <definedName name="_Key2" localSheetId="109" hidden="1">#REF!</definedName>
    <definedName name="_Key2" localSheetId="112" hidden="1">#REF!</definedName>
    <definedName name="_Key2" localSheetId="115" hidden="1">#REF!</definedName>
    <definedName name="_Key2" localSheetId="101" hidden="1">#REF!</definedName>
    <definedName name="_Key2" localSheetId="104" hidden="1">#REF!</definedName>
    <definedName name="_Key2" localSheetId="52" hidden="1">#REF!</definedName>
    <definedName name="_Key2" localSheetId="54" hidden="1">#REF!</definedName>
    <definedName name="_Key2" localSheetId="57" hidden="1">#REF!</definedName>
    <definedName name="_Key2" localSheetId="60" hidden="1">#REF!</definedName>
    <definedName name="_Key2" localSheetId="63" hidden="1">#REF!</definedName>
    <definedName name="_Key2" localSheetId="83" hidden="1">#REF!</definedName>
    <definedName name="_Key2" localSheetId="81" hidden="1">#REF!</definedName>
    <definedName name="_Key2" localSheetId="86" hidden="1">#REF!</definedName>
    <definedName name="_Key2" localSheetId="89" hidden="1">#REF!</definedName>
    <definedName name="_Key2" localSheetId="92" hidden="1">#REF!</definedName>
    <definedName name="_Key2" localSheetId="95" hidden="1">#REF!</definedName>
    <definedName name="_Key2" localSheetId="98" hidden="1">#REF!</definedName>
    <definedName name="_Key2" localSheetId="164" hidden="1">#REF!</definedName>
    <definedName name="_Key2" localSheetId="167" hidden="1">#REF!</definedName>
    <definedName name="_Key2" localSheetId="155" hidden="1">#REF!</definedName>
    <definedName name="_Key2" localSheetId="170" hidden="1">#REF!</definedName>
    <definedName name="_Key2" localSheetId="158" hidden="1">#REF!</definedName>
    <definedName name="_Key2" localSheetId="161" hidden="1">#REF!</definedName>
    <definedName name="_Key2" localSheetId="147" hidden="1">#REF!</definedName>
    <definedName name="_Key2" localSheetId="144" hidden="1">#REF!</definedName>
    <definedName name="_Key2" localSheetId="152" hidden="1">#REF!</definedName>
    <definedName name="_Key2" localSheetId="154" hidden="1">#REF!</definedName>
    <definedName name="_Key2" localSheetId="137" hidden="1">#REF!</definedName>
    <definedName name="_Key2" localSheetId="140" hidden="1">#REF!</definedName>
    <definedName name="_Key2" localSheetId="73" hidden="1">#REF!</definedName>
    <definedName name="_Key2" localSheetId="76" hidden="1">#REF!</definedName>
    <definedName name="_Key2" localSheetId="79" hidden="1">#REF!</definedName>
    <definedName name="_Key2" localSheetId="65" hidden="1">#REF!</definedName>
    <definedName name="_Key2" localSheetId="68" hidden="1">#REF!</definedName>
    <definedName name="_Key2" localSheetId="125" hidden="1">#REF!</definedName>
    <definedName name="_Key2" localSheetId="128" hidden="1">#REF!</definedName>
    <definedName name="_Key2" localSheetId="131" hidden="1">#REF!</definedName>
    <definedName name="_Key2" localSheetId="134" hidden="1">#REF!</definedName>
    <definedName name="_Key2" localSheetId="119" hidden="1">#REF!</definedName>
    <definedName name="_Key2" localSheetId="122" hidden="1">#REF!</definedName>
    <definedName name="_Key2" localSheetId="108" hidden="1">#REF!</definedName>
    <definedName name="_Key2" localSheetId="110" hidden="1">#REF!</definedName>
    <definedName name="_Key2" localSheetId="113" hidden="1">#REF!</definedName>
    <definedName name="_Key2" localSheetId="116" hidden="1">#REF!</definedName>
    <definedName name="_Key2" localSheetId="102" hidden="1">#REF!</definedName>
    <definedName name="_Key2" localSheetId="105" hidden="1">#REF!</definedName>
    <definedName name="_Key2" localSheetId="56" hidden="1">#REF!</definedName>
    <definedName name="_Key2" localSheetId="59" hidden="1">#REF!</definedName>
    <definedName name="_Key2" localSheetId="61" hidden="1">#REF!</definedName>
    <definedName name="_Key2" localSheetId="84" hidden="1">#REF!</definedName>
    <definedName name="_Key2" localSheetId="82" hidden="1">#REF!</definedName>
    <definedName name="_Key2" localSheetId="87" hidden="1">#REF!</definedName>
    <definedName name="_Key2" localSheetId="90" hidden="1">#REF!</definedName>
    <definedName name="_Key2" localSheetId="93" hidden="1">#REF!</definedName>
    <definedName name="_Key2" localSheetId="96" hidden="1">#REF!</definedName>
    <definedName name="_Key2" localSheetId="99" hidden="1">#REF!</definedName>
    <definedName name="_Key2" localSheetId="165" hidden="1">#REF!</definedName>
    <definedName name="_Key2" localSheetId="168" hidden="1">#REF!</definedName>
    <definedName name="_Key2" localSheetId="156" hidden="1">#REF!</definedName>
    <definedName name="_Key2" localSheetId="171" hidden="1">#REF!</definedName>
    <definedName name="_Key2" localSheetId="159" hidden="1">#REF!</definedName>
    <definedName name="_Key2" localSheetId="162" hidden="1">#REF!</definedName>
    <definedName name="_Key2" hidden="1">#REF!</definedName>
    <definedName name="_Order1" hidden="1">255</definedName>
    <definedName name="_Order2" hidden="1">255</definedName>
    <definedName name="_Q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Sort" localSheetId="145" hidden="1">#REF!</definedName>
    <definedName name="_Sort" localSheetId="149" hidden="1">#REF!</definedName>
    <definedName name="_Sort" localSheetId="153" hidden="1">#REF!</definedName>
    <definedName name="_Sort" localSheetId="138" hidden="1">#REF!</definedName>
    <definedName name="_Sort" localSheetId="141" hidden="1">#REF!</definedName>
    <definedName name="_Sort" localSheetId="71" hidden="1">#REF!</definedName>
    <definedName name="_Sort" localSheetId="74" hidden="1">#REF!</definedName>
    <definedName name="_Sort" localSheetId="77" hidden="1">#REF!</definedName>
    <definedName name="_Sort" localSheetId="80" hidden="1">#REF!</definedName>
    <definedName name="_Sort" localSheetId="66" hidden="1">#REF!</definedName>
    <definedName name="_Sort" localSheetId="69" hidden="1">#REF!</definedName>
    <definedName name="_Sort" localSheetId="126" hidden="1">#REF!</definedName>
    <definedName name="_Sort" localSheetId="129" hidden="1">#REF!</definedName>
    <definedName name="_Sort" localSheetId="132" hidden="1">#REF!</definedName>
    <definedName name="_Sort" localSheetId="135" hidden="1">#REF!</definedName>
    <definedName name="_Sort" localSheetId="120" hidden="1">#REF!</definedName>
    <definedName name="_Sort" localSheetId="111" hidden="1">#REF!</definedName>
    <definedName name="_Sort" localSheetId="114" hidden="1">#REF!</definedName>
    <definedName name="_Sort" localSheetId="117" hidden="1">#REF!</definedName>
    <definedName name="_Sort" localSheetId="103" hidden="1">#REF!</definedName>
    <definedName name="_Sort" localSheetId="106" hidden="1">#REF!</definedName>
    <definedName name="_Sort" localSheetId="53" hidden="1">#REF!</definedName>
    <definedName name="_Sort" localSheetId="55" hidden="1">#REF!</definedName>
    <definedName name="_Sort" localSheetId="58" hidden="1">#REF!</definedName>
    <definedName name="_Sort" localSheetId="62" hidden="1">#REF!</definedName>
    <definedName name="_Sort" localSheetId="64" hidden="1">#REF!</definedName>
    <definedName name="_Sort" localSheetId="85" hidden="1">#REF!</definedName>
    <definedName name="_Sort" localSheetId="88" hidden="1">#REF!</definedName>
    <definedName name="_Sort" localSheetId="91" hidden="1">#REF!</definedName>
    <definedName name="_Sort" localSheetId="94" hidden="1">#REF!</definedName>
    <definedName name="_Sort" localSheetId="97" hidden="1">#REF!</definedName>
    <definedName name="_Sort" localSheetId="100" hidden="1">#REF!</definedName>
    <definedName name="_Sort" localSheetId="166" hidden="1">#REF!</definedName>
    <definedName name="_Sort" localSheetId="169" hidden="1">#REF!</definedName>
    <definedName name="_Sort" localSheetId="157" hidden="1">#REF!</definedName>
    <definedName name="_Sort" localSheetId="172" hidden="1">#REF!</definedName>
    <definedName name="_Sort" localSheetId="160" hidden="1">#REF!</definedName>
    <definedName name="_Sort" localSheetId="163" hidden="1">#REF!</definedName>
    <definedName name="_Sort" localSheetId="143" hidden="1">#REF!</definedName>
    <definedName name="_Sort" localSheetId="146" hidden="1">#REF!</definedName>
    <definedName name="_Sort" localSheetId="148" hidden="1">#REF!</definedName>
    <definedName name="_Sort" localSheetId="150" hidden="1">#REF!</definedName>
    <definedName name="_Sort" localSheetId="151" hidden="1">#REF!</definedName>
    <definedName name="_Sort" localSheetId="136" hidden="1">#REF!</definedName>
    <definedName name="_Sort" localSheetId="139" hidden="1">#REF!</definedName>
    <definedName name="_Sort" localSheetId="142" hidden="1">#REF!</definedName>
    <definedName name="_Sort" localSheetId="70" hidden="1">#REF!</definedName>
    <definedName name="_Sort" localSheetId="72" hidden="1">#REF!</definedName>
    <definedName name="_Sort" localSheetId="75" hidden="1">#REF!</definedName>
    <definedName name="_Sort" localSheetId="78" hidden="1">#REF!</definedName>
    <definedName name="_Sort" localSheetId="67" hidden="1">#REF!</definedName>
    <definedName name="_Sort" localSheetId="124" hidden="1">#REF!</definedName>
    <definedName name="_Sort" localSheetId="127" hidden="1">#REF!</definedName>
    <definedName name="_Sort" localSheetId="130" hidden="1">#REF!</definedName>
    <definedName name="_Sort" localSheetId="133" hidden="1">#REF!</definedName>
    <definedName name="_Sort" localSheetId="118" hidden="1">#REF!</definedName>
    <definedName name="_Sort" localSheetId="121" hidden="1">#REF!</definedName>
    <definedName name="_Sort" localSheetId="123" hidden="1">#REF!</definedName>
    <definedName name="_Sort" localSheetId="107" hidden="1">#REF!</definedName>
    <definedName name="_Sort" localSheetId="109" hidden="1">#REF!</definedName>
    <definedName name="_Sort" localSheetId="112" hidden="1">#REF!</definedName>
    <definedName name="_Sort" localSheetId="115" hidden="1">#REF!</definedName>
    <definedName name="_Sort" localSheetId="101" hidden="1">#REF!</definedName>
    <definedName name="_Sort" localSheetId="104" hidden="1">#REF!</definedName>
    <definedName name="_Sort" localSheetId="52" hidden="1">#REF!</definedName>
    <definedName name="_Sort" localSheetId="54" hidden="1">#REF!</definedName>
    <definedName name="_Sort" localSheetId="57" hidden="1">#REF!</definedName>
    <definedName name="_Sort" localSheetId="60" hidden="1">#REF!</definedName>
    <definedName name="_Sort" localSheetId="63" hidden="1">#REF!</definedName>
    <definedName name="_Sort" localSheetId="83" hidden="1">#REF!</definedName>
    <definedName name="_Sort" localSheetId="81" hidden="1">#REF!</definedName>
    <definedName name="_Sort" localSheetId="86" hidden="1">#REF!</definedName>
    <definedName name="_Sort" localSheetId="89" hidden="1">#REF!</definedName>
    <definedName name="_Sort" localSheetId="92" hidden="1">#REF!</definedName>
    <definedName name="_Sort" localSheetId="95" hidden="1">#REF!</definedName>
    <definedName name="_Sort" localSheetId="98" hidden="1">#REF!</definedName>
    <definedName name="_Sort" localSheetId="164" hidden="1">#REF!</definedName>
    <definedName name="_Sort" localSheetId="167" hidden="1">#REF!</definedName>
    <definedName name="_Sort" localSheetId="155" hidden="1">#REF!</definedName>
    <definedName name="_Sort" localSheetId="170" hidden="1">#REF!</definedName>
    <definedName name="_Sort" localSheetId="158" hidden="1">#REF!</definedName>
    <definedName name="_Sort" localSheetId="161" hidden="1">#REF!</definedName>
    <definedName name="_Sort" localSheetId="147" hidden="1">#REF!</definedName>
    <definedName name="_Sort" localSheetId="144" hidden="1">#REF!</definedName>
    <definedName name="_Sort" localSheetId="152" hidden="1">#REF!</definedName>
    <definedName name="_Sort" localSheetId="154" hidden="1">#REF!</definedName>
    <definedName name="_Sort" localSheetId="137" hidden="1">#REF!</definedName>
    <definedName name="_Sort" localSheetId="140" hidden="1">#REF!</definedName>
    <definedName name="_Sort" localSheetId="73" hidden="1">#REF!</definedName>
    <definedName name="_Sort" localSheetId="76" hidden="1">#REF!</definedName>
    <definedName name="_Sort" localSheetId="79" hidden="1">#REF!</definedName>
    <definedName name="_Sort" localSheetId="65" hidden="1">#REF!</definedName>
    <definedName name="_Sort" localSheetId="68" hidden="1">#REF!</definedName>
    <definedName name="_Sort" localSheetId="125" hidden="1">#REF!</definedName>
    <definedName name="_Sort" localSheetId="128" hidden="1">#REF!</definedName>
    <definedName name="_Sort" localSheetId="131" hidden="1">#REF!</definedName>
    <definedName name="_Sort" localSheetId="134" hidden="1">#REF!</definedName>
    <definedName name="_Sort" localSheetId="119" hidden="1">#REF!</definedName>
    <definedName name="_Sort" localSheetId="122" hidden="1">#REF!</definedName>
    <definedName name="_Sort" localSheetId="108" hidden="1">#REF!</definedName>
    <definedName name="_Sort" localSheetId="110" hidden="1">#REF!</definedName>
    <definedName name="_Sort" localSheetId="113" hidden="1">#REF!</definedName>
    <definedName name="_Sort" localSheetId="116" hidden="1">#REF!</definedName>
    <definedName name="_Sort" localSheetId="102" hidden="1">#REF!</definedName>
    <definedName name="_Sort" localSheetId="105" hidden="1">#REF!</definedName>
    <definedName name="_Sort" localSheetId="56" hidden="1">#REF!</definedName>
    <definedName name="_Sort" localSheetId="59" hidden="1">#REF!</definedName>
    <definedName name="_Sort" localSheetId="61" hidden="1">#REF!</definedName>
    <definedName name="_Sort" localSheetId="84" hidden="1">#REF!</definedName>
    <definedName name="_Sort" localSheetId="82" hidden="1">#REF!</definedName>
    <definedName name="_Sort" localSheetId="87" hidden="1">#REF!</definedName>
    <definedName name="_Sort" localSheetId="90" hidden="1">#REF!</definedName>
    <definedName name="_Sort" localSheetId="93" hidden="1">#REF!</definedName>
    <definedName name="_Sort" localSheetId="96" hidden="1">#REF!</definedName>
    <definedName name="_Sort" localSheetId="99" hidden="1">#REF!</definedName>
    <definedName name="_Sort" localSheetId="165" hidden="1">#REF!</definedName>
    <definedName name="_Sort" localSheetId="168" hidden="1">#REF!</definedName>
    <definedName name="_Sort" localSheetId="156" hidden="1">#REF!</definedName>
    <definedName name="_Sort" localSheetId="171" hidden="1">#REF!</definedName>
    <definedName name="_Sort" localSheetId="159" hidden="1">#REF!</definedName>
    <definedName name="_Sort" localSheetId="162" hidden="1">#REF!</definedName>
    <definedName name="_Sort" hidden="1">#REF!</definedName>
    <definedName name="a" localSheetId="145" hidden="1">#REF!</definedName>
    <definedName name="a" localSheetId="149" hidden="1">#REF!</definedName>
    <definedName name="a" localSheetId="153" hidden="1">#REF!</definedName>
    <definedName name="a" localSheetId="138" hidden="1">#REF!</definedName>
    <definedName name="a" localSheetId="141" hidden="1">#REF!</definedName>
    <definedName name="a" localSheetId="71" hidden="1">#REF!</definedName>
    <definedName name="a" localSheetId="74" hidden="1">#REF!</definedName>
    <definedName name="a" localSheetId="77" hidden="1">#REF!</definedName>
    <definedName name="a" localSheetId="80" hidden="1">#REF!</definedName>
    <definedName name="a" localSheetId="66" hidden="1">#REF!</definedName>
    <definedName name="a" localSheetId="69" hidden="1">#REF!</definedName>
    <definedName name="a" localSheetId="126" hidden="1">#REF!</definedName>
    <definedName name="a" localSheetId="129" hidden="1">#REF!</definedName>
    <definedName name="a" localSheetId="132" hidden="1">#REF!</definedName>
    <definedName name="a" localSheetId="135" hidden="1">#REF!</definedName>
    <definedName name="a" localSheetId="120" hidden="1">#REF!</definedName>
    <definedName name="a" localSheetId="111" hidden="1">#REF!</definedName>
    <definedName name="a" localSheetId="114" hidden="1">#REF!</definedName>
    <definedName name="a" localSheetId="117" hidden="1">#REF!</definedName>
    <definedName name="a" localSheetId="103" hidden="1">#REF!</definedName>
    <definedName name="a" localSheetId="106" hidden="1">#REF!</definedName>
    <definedName name="a" localSheetId="53" hidden="1">#REF!</definedName>
    <definedName name="a" localSheetId="55" hidden="1">#REF!</definedName>
    <definedName name="a" localSheetId="58" hidden="1">#REF!</definedName>
    <definedName name="a" localSheetId="62" hidden="1">#REF!</definedName>
    <definedName name="a" localSheetId="64" hidden="1">#REF!</definedName>
    <definedName name="a" localSheetId="85" hidden="1">#REF!</definedName>
    <definedName name="a" localSheetId="88" hidden="1">#REF!</definedName>
    <definedName name="a" localSheetId="91" hidden="1">#REF!</definedName>
    <definedName name="a" localSheetId="94" hidden="1">#REF!</definedName>
    <definedName name="a" localSheetId="97" hidden="1">#REF!</definedName>
    <definedName name="a" localSheetId="100" hidden="1">#REF!</definedName>
    <definedName name="a" localSheetId="166" hidden="1">#REF!</definedName>
    <definedName name="a" localSheetId="169" hidden="1">#REF!</definedName>
    <definedName name="a" localSheetId="157" hidden="1">#REF!</definedName>
    <definedName name="a" localSheetId="172" hidden="1">#REF!</definedName>
    <definedName name="a" localSheetId="160" hidden="1">#REF!</definedName>
    <definedName name="a" localSheetId="163" hidden="1">#REF!</definedName>
    <definedName name="a" localSheetId="143" hidden="1">#REF!</definedName>
    <definedName name="a" localSheetId="146" hidden="1">#REF!</definedName>
    <definedName name="a" localSheetId="148" hidden="1">#REF!</definedName>
    <definedName name="a" localSheetId="150" hidden="1">#REF!</definedName>
    <definedName name="a" localSheetId="151" hidden="1">#REF!</definedName>
    <definedName name="a" localSheetId="136" hidden="1">#REF!</definedName>
    <definedName name="a" localSheetId="139" hidden="1">#REF!</definedName>
    <definedName name="a" localSheetId="142" hidden="1">#REF!</definedName>
    <definedName name="a" localSheetId="70" hidden="1">#REF!</definedName>
    <definedName name="a" localSheetId="72" hidden="1">#REF!</definedName>
    <definedName name="a" localSheetId="75" hidden="1">#REF!</definedName>
    <definedName name="a" localSheetId="78" hidden="1">#REF!</definedName>
    <definedName name="a" localSheetId="67" hidden="1">#REF!</definedName>
    <definedName name="a" localSheetId="124" hidden="1">#REF!</definedName>
    <definedName name="a" localSheetId="127" hidden="1">#REF!</definedName>
    <definedName name="a" localSheetId="130" hidden="1">#REF!</definedName>
    <definedName name="a" localSheetId="133" hidden="1">#REF!</definedName>
    <definedName name="a" localSheetId="118" hidden="1">#REF!</definedName>
    <definedName name="a" localSheetId="121" hidden="1">#REF!</definedName>
    <definedName name="a" localSheetId="123" hidden="1">#REF!</definedName>
    <definedName name="a" localSheetId="107" hidden="1">#REF!</definedName>
    <definedName name="a" localSheetId="109" hidden="1">#REF!</definedName>
    <definedName name="a" localSheetId="112" hidden="1">#REF!</definedName>
    <definedName name="a" localSheetId="115" hidden="1">#REF!</definedName>
    <definedName name="a" localSheetId="101" hidden="1">#REF!</definedName>
    <definedName name="a" localSheetId="104" hidden="1">#REF!</definedName>
    <definedName name="a" localSheetId="52" hidden="1">#REF!</definedName>
    <definedName name="a" localSheetId="54" hidden="1">#REF!</definedName>
    <definedName name="a" localSheetId="57" hidden="1">#REF!</definedName>
    <definedName name="a" localSheetId="60" hidden="1">#REF!</definedName>
    <definedName name="a" localSheetId="63" hidden="1">#REF!</definedName>
    <definedName name="a" localSheetId="83" hidden="1">#REF!</definedName>
    <definedName name="a" localSheetId="81" hidden="1">#REF!</definedName>
    <definedName name="a" localSheetId="86" hidden="1">#REF!</definedName>
    <definedName name="a" localSheetId="89" hidden="1">#REF!</definedName>
    <definedName name="a" localSheetId="92" hidden="1">#REF!</definedName>
    <definedName name="a" localSheetId="95" hidden="1">#REF!</definedName>
    <definedName name="a" localSheetId="98" hidden="1">#REF!</definedName>
    <definedName name="a" localSheetId="164" hidden="1">#REF!</definedName>
    <definedName name="a" localSheetId="167" hidden="1">#REF!</definedName>
    <definedName name="a" localSheetId="155" hidden="1">#REF!</definedName>
    <definedName name="a" localSheetId="170" hidden="1">#REF!</definedName>
    <definedName name="a" localSheetId="158" hidden="1">#REF!</definedName>
    <definedName name="a" localSheetId="161" hidden="1">#REF!</definedName>
    <definedName name="a" localSheetId="147" hidden="1">#REF!</definedName>
    <definedName name="a" localSheetId="144" hidden="1">#REF!</definedName>
    <definedName name="a" localSheetId="152" hidden="1">#REF!</definedName>
    <definedName name="a" localSheetId="154" hidden="1">#REF!</definedName>
    <definedName name="a" localSheetId="137" hidden="1">#REF!</definedName>
    <definedName name="a" localSheetId="140" hidden="1">#REF!</definedName>
    <definedName name="a" localSheetId="73" hidden="1">#REF!</definedName>
    <definedName name="a" localSheetId="76" hidden="1">#REF!</definedName>
    <definedName name="a" localSheetId="79" hidden="1">#REF!</definedName>
    <definedName name="a" localSheetId="65" hidden="1">#REF!</definedName>
    <definedName name="a" localSheetId="68" hidden="1">#REF!</definedName>
    <definedName name="a" localSheetId="125" hidden="1">#REF!</definedName>
    <definedName name="a" localSheetId="128" hidden="1">#REF!</definedName>
    <definedName name="a" localSheetId="131" hidden="1">#REF!</definedName>
    <definedName name="a" localSheetId="134" hidden="1">#REF!</definedName>
    <definedName name="a" localSheetId="119" hidden="1">#REF!</definedName>
    <definedName name="a" localSheetId="122" hidden="1">#REF!</definedName>
    <definedName name="a" localSheetId="108" hidden="1">#REF!</definedName>
    <definedName name="a" localSheetId="110" hidden="1">#REF!</definedName>
    <definedName name="a" localSheetId="113" hidden="1">#REF!</definedName>
    <definedName name="a" localSheetId="116" hidden="1">#REF!</definedName>
    <definedName name="a" localSheetId="102" hidden="1">#REF!</definedName>
    <definedName name="a" localSheetId="105" hidden="1">#REF!</definedName>
    <definedName name="a" localSheetId="56" hidden="1">#REF!</definedName>
    <definedName name="a" localSheetId="59" hidden="1">#REF!</definedName>
    <definedName name="a" localSheetId="61" hidden="1">#REF!</definedName>
    <definedName name="a" localSheetId="84" hidden="1">#REF!</definedName>
    <definedName name="a" localSheetId="82" hidden="1">#REF!</definedName>
    <definedName name="a" localSheetId="87" hidden="1">#REF!</definedName>
    <definedName name="a" localSheetId="90" hidden="1">#REF!</definedName>
    <definedName name="a" localSheetId="93" hidden="1">#REF!</definedName>
    <definedName name="a" localSheetId="96" hidden="1">#REF!</definedName>
    <definedName name="a" localSheetId="99" hidden="1">#REF!</definedName>
    <definedName name="a" localSheetId="165" hidden="1">#REF!</definedName>
    <definedName name="a" localSheetId="168" hidden="1">#REF!</definedName>
    <definedName name="a" localSheetId="156" hidden="1">#REF!</definedName>
    <definedName name="a" localSheetId="171" hidden="1">#REF!</definedName>
    <definedName name="a" localSheetId="159" hidden="1">#REF!</definedName>
    <definedName name="a" localSheetId="162" hidden="1">#REF!</definedName>
    <definedName name="a" hidden="1">#REF!</definedName>
    <definedName name="aa" localSheetId="145" hidden="1">#REF!</definedName>
    <definedName name="aa" localSheetId="149" hidden="1">#REF!</definedName>
    <definedName name="aa" localSheetId="153" hidden="1">#REF!</definedName>
    <definedName name="aa" localSheetId="138" hidden="1">#REF!</definedName>
    <definedName name="aa" localSheetId="141" hidden="1">#REF!</definedName>
    <definedName name="aa" localSheetId="71" hidden="1">#REF!</definedName>
    <definedName name="aa" localSheetId="74" hidden="1">#REF!</definedName>
    <definedName name="aa" localSheetId="77" hidden="1">#REF!</definedName>
    <definedName name="aa" localSheetId="80" hidden="1">#REF!</definedName>
    <definedName name="aa" localSheetId="66" hidden="1">#REF!</definedName>
    <definedName name="aa" localSheetId="69" hidden="1">#REF!</definedName>
    <definedName name="aa" localSheetId="126" hidden="1">#REF!</definedName>
    <definedName name="aa" localSheetId="129" hidden="1">#REF!</definedName>
    <definedName name="aa" localSheetId="132" hidden="1">#REF!</definedName>
    <definedName name="aa" localSheetId="135" hidden="1">#REF!</definedName>
    <definedName name="aa" localSheetId="120" hidden="1">#REF!</definedName>
    <definedName name="aa" localSheetId="111" hidden="1">#REF!</definedName>
    <definedName name="aa" localSheetId="114" hidden="1">#REF!</definedName>
    <definedName name="aa" localSheetId="117" hidden="1">#REF!</definedName>
    <definedName name="aa" localSheetId="103" hidden="1">#REF!</definedName>
    <definedName name="aa" localSheetId="106" hidden="1">#REF!</definedName>
    <definedName name="aa" localSheetId="53" hidden="1">#REF!</definedName>
    <definedName name="aa" localSheetId="55" hidden="1">#REF!</definedName>
    <definedName name="aa" localSheetId="58" hidden="1">#REF!</definedName>
    <definedName name="aa" localSheetId="62" hidden="1">#REF!</definedName>
    <definedName name="aa" localSheetId="64" hidden="1">#REF!</definedName>
    <definedName name="aa" localSheetId="85" hidden="1">#REF!</definedName>
    <definedName name="aa" localSheetId="88" hidden="1">#REF!</definedName>
    <definedName name="aa" localSheetId="91" hidden="1">#REF!</definedName>
    <definedName name="aa" localSheetId="94" hidden="1">#REF!</definedName>
    <definedName name="aa" localSheetId="97" hidden="1">#REF!</definedName>
    <definedName name="aa" localSheetId="100" hidden="1">#REF!</definedName>
    <definedName name="aa" localSheetId="166" hidden="1">#REF!</definedName>
    <definedName name="aa" localSheetId="169" hidden="1">#REF!</definedName>
    <definedName name="aa" localSheetId="157" hidden="1">#REF!</definedName>
    <definedName name="aa" localSheetId="172" hidden="1">#REF!</definedName>
    <definedName name="aa" localSheetId="160" hidden="1">#REF!</definedName>
    <definedName name="aa" localSheetId="163" hidden="1">#REF!</definedName>
    <definedName name="aa" localSheetId="143" hidden="1">#REF!</definedName>
    <definedName name="aa" localSheetId="146" hidden="1">#REF!</definedName>
    <definedName name="aa" localSheetId="148" hidden="1">#REF!</definedName>
    <definedName name="aa" localSheetId="150" hidden="1">#REF!</definedName>
    <definedName name="aa" localSheetId="151" hidden="1">#REF!</definedName>
    <definedName name="aa" localSheetId="136" hidden="1">#REF!</definedName>
    <definedName name="aa" localSheetId="139" hidden="1">#REF!</definedName>
    <definedName name="aa" localSheetId="142" hidden="1">#REF!</definedName>
    <definedName name="aa" localSheetId="70" hidden="1">#REF!</definedName>
    <definedName name="aa" localSheetId="72" hidden="1">#REF!</definedName>
    <definedName name="aa" localSheetId="75" hidden="1">#REF!</definedName>
    <definedName name="aa" localSheetId="78" hidden="1">#REF!</definedName>
    <definedName name="aa" localSheetId="67" hidden="1">#REF!</definedName>
    <definedName name="aa" localSheetId="124" hidden="1">#REF!</definedName>
    <definedName name="aa" localSheetId="127" hidden="1">#REF!</definedName>
    <definedName name="aa" localSheetId="130" hidden="1">#REF!</definedName>
    <definedName name="aa" localSheetId="133" hidden="1">#REF!</definedName>
    <definedName name="aa" localSheetId="118" hidden="1">#REF!</definedName>
    <definedName name="aa" localSheetId="121" hidden="1">#REF!</definedName>
    <definedName name="aa" localSheetId="123" hidden="1">#REF!</definedName>
    <definedName name="aa" localSheetId="107" hidden="1">#REF!</definedName>
    <definedName name="aa" localSheetId="109" hidden="1">#REF!</definedName>
    <definedName name="aa" localSheetId="112" hidden="1">#REF!</definedName>
    <definedName name="aa" localSheetId="115" hidden="1">#REF!</definedName>
    <definedName name="aa" localSheetId="101" hidden="1">#REF!</definedName>
    <definedName name="aa" localSheetId="104" hidden="1">#REF!</definedName>
    <definedName name="aa" localSheetId="52" hidden="1">#REF!</definedName>
    <definedName name="aa" localSheetId="54" hidden="1">#REF!</definedName>
    <definedName name="aa" localSheetId="57" hidden="1">#REF!</definedName>
    <definedName name="aa" localSheetId="60" hidden="1">#REF!</definedName>
    <definedName name="aa" localSheetId="63" hidden="1">#REF!</definedName>
    <definedName name="aa" localSheetId="83" hidden="1">#REF!</definedName>
    <definedName name="aa" localSheetId="81" hidden="1">#REF!</definedName>
    <definedName name="aa" localSheetId="86" hidden="1">#REF!</definedName>
    <definedName name="aa" localSheetId="89" hidden="1">#REF!</definedName>
    <definedName name="aa" localSheetId="92" hidden="1">#REF!</definedName>
    <definedName name="aa" localSheetId="95" hidden="1">#REF!</definedName>
    <definedName name="aa" localSheetId="98" hidden="1">#REF!</definedName>
    <definedName name="aa" localSheetId="164" hidden="1">#REF!</definedName>
    <definedName name="aa" localSheetId="167" hidden="1">#REF!</definedName>
    <definedName name="aa" localSheetId="155" hidden="1">#REF!</definedName>
    <definedName name="aa" localSheetId="170" hidden="1">#REF!</definedName>
    <definedName name="aa" localSheetId="158" hidden="1">#REF!</definedName>
    <definedName name="aa" localSheetId="161" hidden="1">#REF!</definedName>
    <definedName name="aa" localSheetId="147" hidden="1">#REF!</definedName>
    <definedName name="aa" localSheetId="144" hidden="1">#REF!</definedName>
    <definedName name="aa" localSheetId="152" hidden="1">#REF!</definedName>
    <definedName name="aa" localSheetId="154" hidden="1">#REF!</definedName>
    <definedName name="aa" localSheetId="137" hidden="1">#REF!</definedName>
    <definedName name="aa" localSheetId="140" hidden="1">#REF!</definedName>
    <definedName name="aa" localSheetId="73" hidden="1">#REF!</definedName>
    <definedName name="aa" localSheetId="76" hidden="1">#REF!</definedName>
    <definedName name="aa" localSheetId="79" hidden="1">#REF!</definedName>
    <definedName name="aa" localSheetId="65" hidden="1">#REF!</definedName>
    <definedName name="aa" localSheetId="68" hidden="1">#REF!</definedName>
    <definedName name="aa" localSheetId="125" hidden="1">#REF!</definedName>
    <definedName name="aa" localSheetId="128" hidden="1">#REF!</definedName>
    <definedName name="aa" localSheetId="131" hidden="1">#REF!</definedName>
    <definedName name="aa" localSheetId="134" hidden="1">#REF!</definedName>
    <definedName name="aa" localSheetId="119" hidden="1">#REF!</definedName>
    <definedName name="aa" localSheetId="122" hidden="1">#REF!</definedName>
    <definedName name="aa" localSheetId="108" hidden="1">#REF!</definedName>
    <definedName name="aa" localSheetId="110" hidden="1">#REF!</definedName>
    <definedName name="aa" localSheetId="113" hidden="1">#REF!</definedName>
    <definedName name="aa" localSheetId="116" hidden="1">#REF!</definedName>
    <definedName name="aa" localSheetId="102" hidden="1">#REF!</definedName>
    <definedName name="aa" localSheetId="105" hidden="1">#REF!</definedName>
    <definedName name="aa" localSheetId="56" hidden="1">#REF!</definedName>
    <definedName name="aa" localSheetId="59" hidden="1">#REF!</definedName>
    <definedName name="aa" localSheetId="61" hidden="1">#REF!</definedName>
    <definedName name="aa" localSheetId="84" hidden="1">#REF!</definedName>
    <definedName name="aa" localSheetId="82" hidden="1">#REF!</definedName>
    <definedName name="aa" localSheetId="87" hidden="1">#REF!</definedName>
    <definedName name="aa" localSheetId="90" hidden="1">#REF!</definedName>
    <definedName name="aa" localSheetId="93" hidden="1">#REF!</definedName>
    <definedName name="aa" localSheetId="96" hidden="1">#REF!</definedName>
    <definedName name="aa" localSheetId="99" hidden="1">#REF!</definedName>
    <definedName name="aa" localSheetId="165" hidden="1">#REF!</definedName>
    <definedName name="aa" localSheetId="168" hidden="1">#REF!</definedName>
    <definedName name="aa" localSheetId="156" hidden="1">#REF!</definedName>
    <definedName name="aa" localSheetId="171" hidden="1">#REF!</definedName>
    <definedName name="aa" localSheetId="159" hidden="1">#REF!</definedName>
    <definedName name="aa" localSheetId="162" hidden="1">#REF!</definedName>
    <definedName name="aa" hidden="1">#REF!</definedName>
    <definedName name="aaa" hidden="1">{#N/A,#N/A,FALSE,"Aging Summary";#N/A,#N/A,FALSE,"Ratio Analysis";#N/A,#N/A,FALSE,"Test 120 Day Accts";#N/A,#N/A,FALSE,"Tickmarks"}</definedName>
    <definedName name="aaaaaaaaaaaaaaaaaaaaa" localSheetId="145">#REF!</definedName>
    <definedName name="aaaaaaaaaaaaaaaaaaaaa" localSheetId="149">#REF!</definedName>
    <definedName name="aaaaaaaaaaaaaaaaaaaaa" localSheetId="153">#REF!</definedName>
    <definedName name="aaaaaaaaaaaaaaaaaaaaa" localSheetId="138">#REF!</definedName>
    <definedName name="aaaaaaaaaaaaaaaaaaaaa" localSheetId="141">#REF!</definedName>
    <definedName name="aaaaaaaaaaaaaaaaaaaaa" localSheetId="71">#REF!</definedName>
    <definedName name="aaaaaaaaaaaaaaaaaaaaa" localSheetId="74">#REF!</definedName>
    <definedName name="aaaaaaaaaaaaaaaaaaaaa" localSheetId="77">#REF!</definedName>
    <definedName name="aaaaaaaaaaaaaaaaaaaaa" localSheetId="80">#REF!</definedName>
    <definedName name="aaaaaaaaaaaaaaaaaaaaa" localSheetId="66">#REF!</definedName>
    <definedName name="aaaaaaaaaaaaaaaaaaaaa" localSheetId="69">#REF!</definedName>
    <definedName name="aaaaaaaaaaaaaaaaaaaaa" localSheetId="126">#REF!</definedName>
    <definedName name="aaaaaaaaaaaaaaaaaaaaa" localSheetId="129">#REF!</definedName>
    <definedName name="aaaaaaaaaaaaaaaaaaaaa" localSheetId="132">#REF!</definedName>
    <definedName name="aaaaaaaaaaaaaaaaaaaaa" localSheetId="135">#REF!</definedName>
    <definedName name="aaaaaaaaaaaaaaaaaaaaa" localSheetId="120">#REF!</definedName>
    <definedName name="aaaaaaaaaaaaaaaaaaaaa" localSheetId="111">#REF!</definedName>
    <definedName name="aaaaaaaaaaaaaaaaaaaaa" localSheetId="114">#REF!</definedName>
    <definedName name="aaaaaaaaaaaaaaaaaaaaa" localSheetId="117">#REF!</definedName>
    <definedName name="aaaaaaaaaaaaaaaaaaaaa" localSheetId="103">#REF!</definedName>
    <definedName name="aaaaaaaaaaaaaaaaaaaaa" localSheetId="106">#REF!</definedName>
    <definedName name="aaaaaaaaaaaaaaaaaaaaa" localSheetId="53">#REF!</definedName>
    <definedName name="aaaaaaaaaaaaaaaaaaaaa" localSheetId="55">#REF!</definedName>
    <definedName name="aaaaaaaaaaaaaaaaaaaaa" localSheetId="58">#REF!</definedName>
    <definedName name="aaaaaaaaaaaaaaaaaaaaa" localSheetId="62">#REF!</definedName>
    <definedName name="aaaaaaaaaaaaaaaaaaaaa" localSheetId="64">#REF!</definedName>
    <definedName name="aaaaaaaaaaaaaaaaaaaaa" localSheetId="85">#REF!</definedName>
    <definedName name="aaaaaaaaaaaaaaaaaaaaa" localSheetId="88">#REF!</definedName>
    <definedName name="aaaaaaaaaaaaaaaaaaaaa" localSheetId="91">#REF!</definedName>
    <definedName name="aaaaaaaaaaaaaaaaaaaaa" localSheetId="94">#REF!</definedName>
    <definedName name="aaaaaaaaaaaaaaaaaaaaa" localSheetId="97">#REF!</definedName>
    <definedName name="aaaaaaaaaaaaaaaaaaaaa" localSheetId="100">#REF!</definedName>
    <definedName name="aaaaaaaaaaaaaaaaaaaaa" localSheetId="166">#REF!</definedName>
    <definedName name="aaaaaaaaaaaaaaaaaaaaa" localSheetId="169">#REF!</definedName>
    <definedName name="aaaaaaaaaaaaaaaaaaaaa" localSheetId="157">#REF!</definedName>
    <definedName name="aaaaaaaaaaaaaaaaaaaaa" localSheetId="172">#REF!</definedName>
    <definedName name="aaaaaaaaaaaaaaaaaaaaa" localSheetId="160">#REF!</definedName>
    <definedName name="aaaaaaaaaaaaaaaaaaaaa" localSheetId="163">#REF!</definedName>
    <definedName name="aaaaaaaaaaaaaaaaaaaaa" localSheetId="143">#REF!</definedName>
    <definedName name="aaaaaaaaaaaaaaaaaaaaa" localSheetId="146">#REF!</definedName>
    <definedName name="aaaaaaaaaaaaaaaaaaaaa" localSheetId="148">#REF!</definedName>
    <definedName name="aaaaaaaaaaaaaaaaaaaaa" localSheetId="150">#REF!</definedName>
    <definedName name="aaaaaaaaaaaaaaaaaaaaa" localSheetId="151">#REF!</definedName>
    <definedName name="aaaaaaaaaaaaaaaaaaaaa" localSheetId="136">#REF!</definedName>
    <definedName name="aaaaaaaaaaaaaaaaaaaaa" localSheetId="139">#REF!</definedName>
    <definedName name="aaaaaaaaaaaaaaaaaaaaa" localSheetId="142">#REF!</definedName>
    <definedName name="aaaaaaaaaaaaaaaaaaaaa" localSheetId="70">#REF!</definedName>
    <definedName name="aaaaaaaaaaaaaaaaaaaaa" localSheetId="72">#REF!</definedName>
    <definedName name="aaaaaaaaaaaaaaaaaaaaa" localSheetId="75">#REF!</definedName>
    <definedName name="aaaaaaaaaaaaaaaaaaaaa" localSheetId="78">#REF!</definedName>
    <definedName name="aaaaaaaaaaaaaaaaaaaaa" localSheetId="67">#REF!</definedName>
    <definedName name="aaaaaaaaaaaaaaaaaaaaa" localSheetId="124">#REF!</definedName>
    <definedName name="aaaaaaaaaaaaaaaaaaaaa" localSheetId="127">#REF!</definedName>
    <definedName name="aaaaaaaaaaaaaaaaaaaaa" localSheetId="130">#REF!</definedName>
    <definedName name="aaaaaaaaaaaaaaaaaaaaa" localSheetId="133">#REF!</definedName>
    <definedName name="aaaaaaaaaaaaaaaaaaaaa" localSheetId="118">#REF!</definedName>
    <definedName name="aaaaaaaaaaaaaaaaaaaaa" localSheetId="121">#REF!</definedName>
    <definedName name="aaaaaaaaaaaaaaaaaaaaa" localSheetId="123">#REF!</definedName>
    <definedName name="aaaaaaaaaaaaaaaaaaaaa" localSheetId="107">#REF!</definedName>
    <definedName name="aaaaaaaaaaaaaaaaaaaaa" localSheetId="109">#REF!</definedName>
    <definedName name="aaaaaaaaaaaaaaaaaaaaa" localSheetId="112">#REF!</definedName>
    <definedName name="aaaaaaaaaaaaaaaaaaaaa" localSheetId="115">#REF!</definedName>
    <definedName name="aaaaaaaaaaaaaaaaaaaaa" localSheetId="101">#REF!</definedName>
    <definedName name="aaaaaaaaaaaaaaaaaaaaa" localSheetId="104">#REF!</definedName>
    <definedName name="aaaaaaaaaaaaaaaaaaaaa" localSheetId="52">#REF!</definedName>
    <definedName name="aaaaaaaaaaaaaaaaaaaaa" localSheetId="54">#REF!</definedName>
    <definedName name="aaaaaaaaaaaaaaaaaaaaa" localSheetId="57">#REF!</definedName>
    <definedName name="aaaaaaaaaaaaaaaaaaaaa" localSheetId="60">#REF!</definedName>
    <definedName name="aaaaaaaaaaaaaaaaaaaaa" localSheetId="63">#REF!</definedName>
    <definedName name="aaaaaaaaaaaaaaaaaaaaa" localSheetId="83">#REF!</definedName>
    <definedName name="aaaaaaaaaaaaaaaaaaaaa" localSheetId="81">#REF!</definedName>
    <definedName name="aaaaaaaaaaaaaaaaaaaaa" localSheetId="86">#REF!</definedName>
    <definedName name="aaaaaaaaaaaaaaaaaaaaa" localSheetId="89">#REF!</definedName>
    <definedName name="aaaaaaaaaaaaaaaaaaaaa" localSheetId="92">#REF!</definedName>
    <definedName name="aaaaaaaaaaaaaaaaaaaaa" localSheetId="95">#REF!</definedName>
    <definedName name="aaaaaaaaaaaaaaaaaaaaa" localSheetId="98">#REF!</definedName>
    <definedName name="aaaaaaaaaaaaaaaaaaaaa" localSheetId="164">#REF!</definedName>
    <definedName name="aaaaaaaaaaaaaaaaaaaaa" localSheetId="167">#REF!</definedName>
    <definedName name="aaaaaaaaaaaaaaaaaaaaa" localSheetId="155">#REF!</definedName>
    <definedName name="aaaaaaaaaaaaaaaaaaaaa" localSheetId="170">#REF!</definedName>
    <definedName name="aaaaaaaaaaaaaaaaaaaaa" localSheetId="158">#REF!</definedName>
    <definedName name="aaaaaaaaaaaaaaaaaaaaa" localSheetId="161">#REF!</definedName>
    <definedName name="aaaaaaaaaaaaaaaaaaaaa" localSheetId="147">#REF!</definedName>
    <definedName name="aaaaaaaaaaaaaaaaaaaaa" localSheetId="144">#REF!</definedName>
    <definedName name="aaaaaaaaaaaaaaaaaaaaa" localSheetId="152">#REF!</definedName>
    <definedName name="aaaaaaaaaaaaaaaaaaaaa" localSheetId="154">#REF!</definedName>
    <definedName name="aaaaaaaaaaaaaaaaaaaaa" localSheetId="137">#REF!</definedName>
    <definedName name="aaaaaaaaaaaaaaaaaaaaa" localSheetId="140">#REF!</definedName>
    <definedName name="aaaaaaaaaaaaaaaaaaaaa" localSheetId="73">#REF!</definedName>
    <definedName name="aaaaaaaaaaaaaaaaaaaaa" localSheetId="76">#REF!</definedName>
    <definedName name="aaaaaaaaaaaaaaaaaaaaa" localSheetId="79">#REF!</definedName>
    <definedName name="aaaaaaaaaaaaaaaaaaaaa" localSheetId="65">#REF!</definedName>
    <definedName name="aaaaaaaaaaaaaaaaaaaaa" localSheetId="68">#REF!</definedName>
    <definedName name="aaaaaaaaaaaaaaaaaaaaa" localSheetId="125">#REF!</definedName>
    <definedName name="aaaaaaaaaaaaaaaaaaaaa" localSheetId="128">#REF!</definedName>
    <definedName name="aaaaaaaaaaaaaaaaaaaaa" localSheetId="131">#REF!</definedName>
    <definedName name="aaaaaaaaaaaaaaaaaaaaa" localSheetId="134">#REF!</definedName>
    <definedName name="aaaaaaaaaaaaaaaaaaaaa" localSheetId="119">#REF!</definedName>
    <definedName name="aaaaaaaaaaaaaaaaaaaaa" localSheetId="122">#REF!</definedName>
    <definedName name="aaaaaaaaaaaaaaaaaaaaa" localSheetId="108">#REF!</definedName>
    <definedName name="aaaaaaaaaaaaaaaaaaaaa" localSheetId="110">#REF!</definedName>
    <definedName name="aaaaaaaaaaaaaaaaaaaaa" localSheetId="113">#REF!</definedName>
    <definedName name="aaaaaaaaaaaaaaaaaaaaa" localSheetId="116">#REF!</definedName>
    <definedName name="aaaaaaaaaaaaaaaaaaaaa" localSheetId="102">#REF!</definedName>
    <definedName name="aaaaaaaaaaaaaaaaaaaaa" localSheetId="105">#REF!</definedName>
    <definedName name="aaaaaaaaaaaaaaaaaaaaa" localSheetId="56">#REF!</definedName>
    <definedName name="aaaaaaaaaaaaaaaaaaaaa" localSheetId="59">#REF!</definedName>
    <definedName name="aaaaaaaaaaaaaaaaaaaaa" localSheetId="61">#REF!</definedName>
    <definedName name="aaaaaaaaaaaaaaaaaaaaa" localSheetId="84">#REF!</definedName>
    <definedName name="aaaaaaaaaaaaaaaaaaaaa" localSheetId="82">#REF!</definedName>
    <definedName name="aaaaaaaaaaaaaaaaaaaaa" localSheetId="87">#REF!</definedName>
    <definedName name="aaaaaaaaaaaaaaaaaaaaa" localSheetId="90">#REF!</definedName>
    <definedName name="aaaaaaaaaaaaaaaaaaaaa" localSheetId="93">#REF!</definedName>
    <definedName name="aaaaaaaaaaaaaaaaaaaaa" localSheetId="96">#REF!</definedName>
    <definedName name="aaaaaaaaaaaaaaaaaaaaa" localSheetId="99">#REF!</definedName>
    <definedName name="aaaaaaaaaaaaaaaaaaaaa" localSheetId="165">#REF!</definedName>
    <definedName name="aaaaaaaaaaaaaaaaaaaaa" localSheetId="168">#REF!</definedName>
    <definedName name="aaaaaaaaaaaaaaaaaaaaa" localSheetId="156">#REF!</definedName>
    <definedName name="aaaaaaaaaaaaaaaaaaaaa" localSheetId="171">#REF!</definedName>
    <definedName name="aaaaaaaaaaaaaaaaaaaaa" localSheetId="159">#REF!</definedName>
    <definedName name="aaaaaaaaaaaaaaaaaaaaa" localSheetId="162">#REF!</definedName>
    <definedName name="aaaaaaaaaaaaaaaaaaaaa">#REF!</definedName>
    <definedName name="aaaaaaaaaaaaaaaaaaaaaaa" localSheetId="145">#REF!</definedName>
    <definedName name="aaaaaaaaaaaaaaaaaaaaaaa" localSheetId="149">#REF!</definedName>
    <definedName name="aaaaaaaaaaaaaaaaaaaaaaa" localSheetId="153">#REF!</definedName>
    <definedName name="aaaaaaaaaaaaaaaaaaaaaaa" localSheetId="138">#REF!</definedName>
    <definedName name="aaaaaaaaaaaaaaaaaaaaaaa" localSheetId="141">#REF!</definedName>
    <definedName name="aaaaaaaaaaaaaaaaaaaaaaa" localSheetId="71">#REF!</definedName>
    <definedName name="aaaaaaaaaaaaaaaaaaaaaaa" localSheetId="74">#REF!</definedName>
    <definedName name="aaaaaaaaaaaaaaaaaaaaaaa" localSheetId="77">#REF!</definedName>
    <definedName name="aaaaaaaaaaaaaaaaaaaaaaa" localSheetId="80">#REF!</definedName>
    <definedName name="aaaaaaaaaaaaaaaaaaaaaaa" localSheetId="66">#REF!</definedName>
    <definedName name="aaaaaaaaaaaaaaaaaaaaaaa" localSheetId="69">#REF!</definedName>
    <definedName name="aaaaaaaaaaaaaaaaaaaaaaa" localSheetId="126">#REF!</definedName>
    <definedName name="aaaaaaaaaaaaaaaaaaaaaaa" localSheetId="129">#REF!</definedName>
    <definedName name="aaaaaaaaaaaaaaaaaaaaaaa" localSheetId="132">#REF!</definedName>
    <definedName name="aaaaaaaaaaaaaaaaaaaaaaa" localSheetId="135">#REF!</definedName>
    <definedName name="aaaaaaaaaaaaaaaaaaaaaaa" localSheetId="120">#REF!</definedName>
    <definedName name="aaaaaaaaaaaaaaaaaaaaaaa" localSheetId="111">#REF!</definedName>
    <definedName name="aaaaaaaaaaaaaaaaaaaaaaa" localSheetId="114">#REF!</definedName>
    <definedName name="aaaaaaaaaaaaaaaaaaaaaaa" localSheetId="117">#REF!</definedName>
    <definedName name="aaaaaaaaaaaaaaaaaaaaaaa" localSheetId="103">#REF!</definedName>
    <definedName name="aaaaaaaaaaaaaaaaaaaaaaa" localSheetId="106">#REF!</definedName>
    <definedName name="aaaaaaaaaaaaaaaaaaaaaaa" localSheetId="53">#REF!</definedName>
    <definedName name="aaaaaaaaaaaaaaaaaaaaaaa" localSheetId="55">#REF!</definedName>
    <definedName name="aaaaaaaaaaaaaaaaaaaaaaa" localSheetId="58">#REF!</definedName>
    <definedName name="aaaaaaaaaaaaaaaaaaaaaaa" localSheetId="62">#REF!</definedName>
    <definedName name="aaaaaaaaaaaaaaaaaaaaaaa" localSheetId="64">#REF!</definedName>
    <definedName name="aaaaaaaaaaaaaaaaaaaaaaa" localSheetId="85">#REF!</definedName>
    <definedName name="aaaaaaaaaaaaaaaaaaaaaaa" localSheetId="88">#REF!</definedName>
    <definedName name="aaaaaaaaaaaaaaaaaaaaaaa" localSheetId="91">#REF!</definedName>
    <definedName name="aaaaaaaaaaaaaaaaaaaaaaa" localSheetId="94">#REF!</definedName>
    <definedName name="aaaaaaaaaaaaaaaaaaaaaaa" localSheetId="97">#REF!</definedName>
    <definedName name="aaaaaaaaaaaaaaaaaaaaaaa" localSheetId="100">#REF!</definedName>
    <definedName name="aaaaaaaaaaaaaaaaaaaaaaa" localSheetId="166">#REF!</definedName>
    <definedName name="aaaaaaaaaaaaaaaaaaaaaaa" localSheetId="169">#REF!</definedName>
    <definedName name="aaaaaaaaaaaaaaaaaaaaaaa" localSheetId="157">#REF!</definedName>
    <definedName name="aaaaaaaaaaaaaaaaaaaaaaa" localSheetId="172">#REF!</definedName>
    <definedName name="aaaaaaaaaaaaaaaaaaaaaaa" localSheetId="160">#REF!</definedName>
    <definedName name="aaaaaaaaaaaaaaaaaaaaaaa" localSheetId="163">#REF!</definedName>
    <definedName name="aaaaaaaaaaaaaaaaaaaaaaa" localSheetId="143">#REF!</definedName>
    <definedName name="aaaaaaaaaaaaaaaaaaaaaaa" localSheetId="146">#REF!</definedName>
    <definedName name="aaaaaaaaaaaaaaaaaaaaaaa" localSheetId="148">#REF!</definedName>
    <definedName name="aaaaaaaaaaaaaaaaaaaaaaa" localSheetId="150">#REF!</definedName>
    <definedName name="aaaaaaaaaaaaaaaaaaaaaaa" localSheetId="151">#REF!</definedName>
    <definedName name="aaaaaaaaaaaaaaaaaaaaaaa" localSheetId="136">#REF!</definedName>
    <definedName name="aaaaaaaaaaaaaaaaaaaaaaa" localSheetId="139">#REF!</definedName>
    <definedName name="aaaaaaaaaaaaaaaaaaaaaaa" localSheetId="142">#REF!</definedName>
    <definedName name="aaaaaaaaaaaaaaaaaaaaaaa" localSheetId="70">#REF!</definedName>
    <definedName name="aaaaaaaaaaaaaaaaaaaaaaa" localSheetId="72">#REF!</definedName>
    <definedName name="aaaaaaaaaaaaaaaaaaaaaaa" localSheetId="75">#REF!</definedName>
    <definedName name="aaaaaaaaaaaaaaaaaaaaaaa" localSheetId="78">#REF!</definedName>
    <definedName name="aaaaaaaaaaaaaaaaaaaaaaa" localSheetId="67">#REF!</definedName>
    <definedName name="aaaaaaaaaaaaaaaaaaaaaaa" localSheetId="124">#REF!</definedName>
    <definedName name="aaaaaaaaaaaaaaaaaaaaaaa" localSheetId="127">#REF!</definedName>
    <definedName name="aaaaaaaaaaaaaaaaaaaaaaa" localSheetId="130">#REF!</definedName>
    <definedName name="aaaaaaaaaaaaaaaaaaaaaaa" localSheetId="133">#REF!</definedName>
    <definedName name="aaaaaaaaaaaaaaaaaaaaaaa" localSheetId="118">#REF!</definedName>
    <definedName name="aaaaaaaaaaaaaaaaaaaaaaa" localSheetId="121">#REF!</definedName>
    <definedName name="aaaaaaaaaaaaaaaaaaaaaaa" localSheetId="123">#REF!</definedName>
    <definedName name="aaaaaaaaaaaaaaaaaaaaaaa" localSheetId="107">#REF!</definedName>
    <definedName name="aaaaaaaaaaaaaaaaaaaaaaa" localSheetId="109">#REF!</definedName>
    <definedName name="aaaaaaaaaaaaaaaaaaaaaaa" localSheetId="112">#REF!</definedName>
    <definedName name="aaaaaaaaaaaaaaaaaaaaaaa" localSheetId="115">#REF!</definedName>
    <definedName name="aaaaaaaaaaaaaaaaaaaaaaa" localSheetId="101">#REF!</definedName>
    <definedName name="aaaaaaaaaaaaaaaaaaaaaaa" localSheetId="104">#REF!</definedName>
    <definedName name="aaaaaaaaaaaaaaaaaaaaaaa" localSheetId="52">#REF!</definedName>
    <definedName name="aaaaaaaaaaaaaaaaaaaaaaa" localSheetId="54">#REF!</definedName>
    <definedName name="aaaaaaaaaaaaaaaaaaaaaaa" localSheetId="57">#REF!</definedName>
    <definedName name="aaaaaaaaaaaaaaaaaaaaaaa" localSheetId="60">#REF!</definedName>
    <definedName name="aaaaaaaaaaaaaaaaaaaaaaa" localSheetId="63">#REF!</definedName>
    <definedName name="aaaaaaaaaaaaaaaaaaaaaaa" localSheetId="83">#REF!</definedName>
    <definedName name="aaaaaaaaaaaaaaaaaaaaaaa" localSheetId="81">#REF!</definedName>
    <definedName name="aaaaaaaaaaaaaaaaaaaaaaa" localSheetId="86">#REF!</definedName>
    <definedName name="aaaaaaaaaaaaaaaaaaaaaaa" localSheetId="89">#REF!</definedName>
    <definedName name="aaaaaaaaaaaaaaaaaaaaaaa" localSheetId="92">#REF!</definedName>
    <definedName name="aaaaaaaaaaaaaaaaaaaaaaa" localSheetId="95">#REF!</definedName>
    <definedName name="aaaaaaaaaaaaaaaaaaaaaaa" localSheetId="98">#REF!</definedName>
    <definedName name="aaaaaaaaaaaaaaaaaaaaaaa" localSheetId="164">#REF!</definedName>
    <definedName name="aaaaaaaaaaaaaaaaaaaaaaa" localSheetId="167">#REF!</definedName>
    <definedName name="aaaaaaaaaaaaaaaaaaaaaaa" localSheetId="155">#REF!</definedName>
    <definedName name="aaaaaaaaaaaaaaaaaaaaaaa" localSheetId="170">#REF!</definedName>
    <definedName name="aaaaaaaaaaaaaaaaaaaaaaa" localSheetId="158">#REF!</definedName>
    <definedName name="aaaaaaaaaaaaaaaaaaaaaaa" localSheetId="161">#REF!</definedName>
    <definedName name="aaaaaaaaaaaaaaaaaaaaaaa" localSheetId="147">#REF!</definedName>
    <definedName name="aaaaaaaaaaaaaaaaaaaaaaa" localSheetId="144">#REF!</definedName>
    <definedName name="aaaaaaaaaaaaaaaaaaaaaaa" localSheetId="152">#REF!</definedName>
    <definedName name="aaaaaaaaaaaaaaaaaaaaaaa" localSheetId="154">#REF!</definedName>
    <definedName name="aaaaaaaaaaaaaaaaaaaaaaa" localSheetId="137">#REF!</definedName>
    <definedName name="aaaaaaaaaaaaaaaaaaaaaaa" localSheetId="140">#REF!</definedName>
    <definedName name="aaaaaaaaaaaaaaaaaaaaaaa" localSheetId="73">#REF!</definedName>
    <definedName name="aaaaaaaaaaaaaaaaaaaaaaa" localSheetId="76">#REF!</definedName>
    <definedName name="aaaaaaaaaaaaaaaaaaaaaaa" localSheetId="79">#REF!</definedName>
    <definedName name="aaaaaaaaaaaaaaaaaaaaaaa" localSheetId="65">#REF!</definedName>
    <definedName name="aaaaaaaaaaaaaaaaaaaaaaa" localSheetId="68">#REF!</definedName>
    <definedName name="aaaaaaaaaaaaaaaaaaaaaaa" localSheetId="125">#REF!</definedName>
    <definedName name="aaaaaaaaaaaaaaaaaaaaaaa" localSheetId="128">#REF!</definedName>
    <definedName name="aaaaaaaaaaaaaaaaaaaaaaa" localSheetId="131">#REF!</definedName>
    <definedName name="aaaaaaaaaaaaaaaaaaaaaaa" localSheetId="134">#REF!</definedName>
    <definedName name="aaaaaaaaaaaaaaaaaaaaaaa" localSheetId="119">#REF!</definedName>
    <definedName name="aaaaaaaaaaaaaaaaaaaaaaa" localSheetId="122">#REF!</definedName>
    <definedName name="aaaaaaaaaaaaaaaaaaaaaaa" localSheetId="108">#REF!</definedName>
    <definedName name="aaaaaaaaaaaaaaaaaaaaaaa" localSheetId="110">#REF!</definedName>
    <definedName name="aaaaaaaaaaaaaaaaaaaaaaa" localSheetId="113">#REF!</definedName>
    <definedName name="aaaaaaaaaaaaaaaaaaaaaaa" localSheetId="116">#REF!</definedName>
    <definedName name="aaaaaaaaaaaaaaaaaaaaaaa" localSheetId="102">#REF!</definedName>
    <definedName name="aaaaaaaaaaaaaaaaaaaaaaa" localSheetId="105">#REF!</definedName>
    <definedName name="aaaaaaaaaaaaaaaaaaaaaaa" localSheetId="56">#REF!</definedName>
    <definedName name="aaaaaaaaaaaaaaaaaaaaaaa" localSheetId="59">#REF!</definedName>
    <definedName name="aaaaaaaaaaaaaaaaaaaaaaa" localSheetId="61">#REF!</definedName>
    <definedName name="aaaaaaaaaaaaaaaaaaaaaaa" localSheetId="84">#REF!</definedName>
    <definedName name="aaaaaaaaaaaaaaaaaaaaaaa" localSheetId="82">#REF!</definedName>
    <definedName name="aaaaaaaaaaaaaaaaaaaaaaa" localSheetId="87">#REF!</definedName>
    <definedName name="aaaaaaaaaaaaaaaaaaaaaaa" localSheetId="90">#REF!</definedName>
    <definedName name="aaaaaaaaaaaaaaaaaaaaaaa" localSheetId="93">#REF!</definedName>
    <definedName name="aaaaaaaaaaaaaaaaaaaaaaa" localSheetId="96">#REF!</definedName>
    <definedName name="aaaaaaaaaaaaaaaaaaaaaaa" localSheetId="99">#REF!</definedName>
    <definedName name="aaaaaaaaaaaaaaaaaaaaaaa" localSheetId="165">#REF!</definedName>
    <definedName name="aaaaaaaaaaaaaaaaaaaaaaa" localSheetId="168">#REF!</definedName>
    <definedName name="aaaaaaaaaaaaaaaaaaaaaaa" localSheetId="156">#REF!</definedName>
    <definedName name="aaaaaaaaaaaaaaaaaaaaaaa" localSheetId="171">#REF!</definedName>
    <definedName name="aaaaaaaaaaaaaaaaaaaaaaa" localSheetId="159">#REF!</definedName>
    <definedName name="aaaaaaaaaaaaaaaaaaaaaaa" localSheetId="162">#REF!</definedName>
    <definedName name="aaaaaaaaaaaaaaaaaaaaaaa">#REF!</definedName>
    <definedName name="aaaaaaaaaaaaaaaaaaaaaaaaaaaaaaaa" localSheetId="145">#REF!</definedName>
    <definedName name="aaaaaaaaaaaaaaaaaaaaaaaaaaaaaaaa" localSheetId="149">#REF!</definedName>
    <definedName name="aaaaaaaaaaaaaaaaaaaaaaaaaaaaaaaa" localSheetId="153">#REF!</definedName>
    <definedName name="aaaaaaaaaaaaaaaaaaaaaaaaaaaaaaaa" localSheetId="138">#REF!</definedName>
    <definedName name="aaaaaaaaaaaaaaaaaaaaaaaaaaaaaaaa" localSheetId="141">#REF!</definedName>
    <definedName name="aaaaaaaaaaaaaaaaaaaaaaaaaaaaaaaa" localSheetId="71">#REF!</definedName>
    <definedName name="aaaaaaaaaaaaaaaaaaaaaaaaaaaaaaaa" localSheetId="74">#REF!</definedName>
    <definedName name="aaaaaaaaaaaaaaaaaaaaaaaaaaaaaaaa" localSheetId="77">#REF!</definedName>
    <definedName name="aaaaaaaaaaaaaaaaaaaaaaaaaaaaaaaa" localSheetId="80">#REF!</definedName>
    <definedName name="aaaaaaaaaaaaaaaaaaaaaaaaaaaaaaaa" localSheetId="66">#REF!</definedName>
    <definedName name="aaaaaaaaaaaaaaaaaaaaaaaaaaaaaaaa" localSheetId="69">#REF!</definedName>
    <definedName name="aaaaaaaaaaaaaaaaaaaaaaaaaaaaaaaa" localSheetId="126">#REF!</definedName>
    <definedName name="aaaaaaaaaaaaaaaaaaaaaaaaaaaaaaaa" localSheetId="129">#REF!</definedName>
    <definedName name="aaaaaaaaaaaaaaaaaaaaaaaaaaaaaaaa" localSheetId="132">#REF!</definedName>
    <definedName name="aaaaaaaaaaaaaaaaaaaaaaaaaaaaaaaa" localSheetId="135">#REF!</definedName>
    <definedName name="aaaaaaaaaaaaaaaaaaaaaaaaaaaaaaaa" localSheetId="120">#REF!</definedName>
    <definedName name="aaaaaaaaaaaaaaaaaaaaaaaaaaaaaaaa" localSheetId="111">#REF!</definedName>
    <definedName name="aaaaaaaaaaaaaaaaaaaaaaaaaaaaaaaa" localSheetId="114">#REF!</definedName>
    <definedName name="aaaaaaaaaaaaaaaaaaaaaaaaaaaaaaaa" localSheetId="117">#REF!</definedName>
    <definedName name="aaaaaaaaaaaaaaaaaaaaaaaaaaaaaaaa" localSheetId="103">#REF!</definedName>
    <definedName name="aaaaaaaaaaaaaaaaaaaaaaaaaaaaaaaa" localSheetId="106">#REF!</definedName>
    <definedName name="aaaaaaaaaaaaaaaaaaaaaaaaaaaaaaaa" localSheetId="53">#REF!</definedName>
    <definedName name="aaaaaaaaaaaaaaaaaaaaaaaaaaaaaaaa" localSheetId="55">#REF!</definedName>
    <definedName name="aaaaaaaaaaaaaaaaaaaaaaaaaaaaaaaa" localSheetId="58">#REF!</definedName>
    <definedName name="aaaaaaaaaaaaaaaaaaaaaaaaaaaaaaaa" localSheetId="62">#REF!</definedName>
    <definedName name="aaaaaaaaaaaaaaaaaaaaaaaaaaaaaaaa" localSheetId="64">#REF!</definedName>
    <definedName name="aaaaaaaaaaaaaaaaaaaaaaaaaaaaaaaa" localSheetId="85">#REF!</definedName>
    <definedName name="aaaaaaaaaaaaaaaaaaaaaaaaaaaaaaaa" localSheetId="88">#REF!</definedName>
    <definedName name="aaaaaaaaaaaaaaaaaaaaaaaaaaaaaaaa" localSheetId="91">#REF!</definedName>
    <definedName name="aaaaaaaaaaaaaaaaaaaaaaaaaaaaaaaa" localSheetId="94">#REF!</definedName>
    <definedName name="aaaaaaaaaaaaaaaaaaaaaaaaaaaaaaaa" localSheetId="97">#REF!</definedName>
    <definedName name="aaaaaaaaaaaaaaaaaaaaaaaaaaaaaaaa" localSheetId="100">#REF!</definedName>
    <definedName name="aaaaaaaaaaaaaaaaaaaaaaaaaaaaaaaa" localSheetId="166">#REF!</definedName>
    <definedName name="aaaaaaaaaaaaaaaaaaaaaaaaaaaaaaaa" localSheetId="169">#REF!</definedName>
    <definedName name="aaaaaaaaaaaaaaaaaaaaaaaaaaaaaaaa" localSheetId="157">#REF!</definedName>
    <definedName name="aaaaaaaaaaaaaaaaaaaaaaaaaaaaaaaa" localSheetId="172">#REF!</definedName>
    <definedName name="aaaaaaaaaaaaaaaaaaaaaaaaaaaaaaaa" localSheetId="160">#REF!</definedName>
    <definedName name="aaaaaaaaaaaaaaaaaaaaaaaaaaaaaaaa" localSheetId="163">#REF!</definedName>
    <definedName name="aaaaaaaaaaaaaaaaaaaaaaaaaaaaaaaa" localSheetId="143">#REF!</definedName>
    <definedName name="aaaaaaaaaaaaaaaaaaaaaaaaaaaaaaaa" localSheetId="146">#REF!</definedName>
    <definedName name="aaaaaaaaaaaaaaaaaaaaaaaaaaaaaaaa" localSheetId="148">#REF!</definedName>
    <definedName name="aaaaaaaaaaaaaaaaaaaaaaaaaaaaaaaa" localSheetId="150">#REF!</definedName>
    <definedName name="aaaaaaaaaaaaaaaaaaaaaaaaaaaaaaaa" localSheetId="151">#REF!</definedName>
    <definedName name="aaaaaaaaaaaaaaaaaaaaaaaaaaaaaaaa" localSheetId="136">#REF!</definedName>
    <definedName name="aaaaaaaaaaaaaaaaaaaaaaaaaaaaaaaa" localSheetId="139">#REF!</definedName>
    <definedName name="aaaaaaaaaaaaaaaaaaaaaaaaaaaaaaaa" localSheetId="142">#REF!</definedName>
    <definedName name="aaaaaaaaaaaaaaaaaaaaaaaaaaaaaaaa" localSheetId="70">#REF!</definedName>
    <definedName name="aaaaaaaaaaaaaaaaaaaaaaaaaaaaaaaa" localSheetId="72">#REF!</definedName>
    <definedName name="aaaaaaaaaaaaaaaaaaaaaaaaaaaaaaaa" localSheetId="75">#REF!</definedName>
    <definedName name="aaaaaaaaaaaaaaaaaaaaaaaaaaaaaaaa" localSheetId="78">#REF!</definedName>
    <definedName name="aaaaaaaaaaaaaaaaaaaaaaaaaaaaaaaa" localSheetId="67">#REF!</definedName>
    <definedName name="aaaaaaaaaaaaaaaaaaaaaaaaaaaaaaaa" localSheetId="124">#REF!</definedName>
    <definedName name="aaaaaaaaaaaaaaaaaaaaaaaaaaaaaaaa" localSheetId="127">#REF!</definedName>
    <definedName name="aaaaaaaaaaaaaaaaaaaaaaaaaaaaaaaa" localSheetId="130">#REF!</definedName>
    <definedName name="aaaaaaaaaaaaaaaaaaaaaaaaaaaaaaaa" localSheetId="133">#REF!</definedName>
    <definedName name="aaaaaaaaaaaaaaaaaaaaaaaaaaaaaaaa" localSheetId="118">#REF!</definedName>
    <definedName name="aaaaaaaaaaaaaaaaaaaaaaaaaaaaaaaa" localSheetId="121">#REF!</definedName>
    <definedName name="aaaaaaaaaaaaaaaaaaaaaaaaaaaaaaaa" localSheetId="123">#REF!</definedName>
    <definedName name="aaaaaaaaaaaaaaaaaaaaaaaaaaaaaaaa" localSheetId="107">#REF!</definedName>
    <definedName name="aaaaaaaaaaaaaaaaaaaaaaaaaaaaaaaa" localSheetId="109">#REF!</definedName>
    <definedName name="aaaaaaaaaaaaaaaaaaaaaaaaaaaaaaaa" localSheetId="112">#REF!</definedName>
    <definedName name="aaaaaaaaaaaaaaaaaaaaaaaaaaaaaaaa" localSheetId="115">#REF!</definedName>
    <definedName name="aaaaaaaaaaaaaaaaaaaaaaaaaaaaaaaa" localSheetId="101">#REF!</definedName>
    <definedName name="aaaaaaaaaaaaaaaaaaaaaaaaaaaaaaaa" localSheetId="104">#REF!</definedName>
    <definedName name="aaaaaaaaaaaaaaaaaaaaaaaaaaaaaaaa" localSheetId="52">#REF!</definedName>
    <definedName name="aaaaaaaaaaaaaaaaaaaaaaaaaaaaaaaa" localSheetId="54">#REF!</definedName>
    <definedName name="aaaaaaaaaaaaaaaaaaaaaaaaaaaaaaaa" localSheetId="57">#REF!</definedName>
    <definedName name="aaaaaaaaaaaaaaaaaaaaaaaaaaaaaaaa" localSheetId="60">#REF!</definedName>
    <definedName name="aaaaaaaaaaaaaaaaaaaaaaaaaaaaaaaa" localSheetId="63">#REF!</definedName>
    <definedName name="aaaaaaaaaaaaaaaaaaaaaaaaaaaaaaaa" localSheetId="83">#REF!</definedName>
    <definedName name="aaaaaaaaaaaaaaaaaaaaaaaaaaaaaaaa" localSheetId="81">#REF!</definedName>
    <definedName name="aaaaaaaaaaaaaaaaaaaaaaaaaaaaaaaa" localSheetId="86">#REF!</definedName>
    <definedName name="aaaaaaaaaaaaaaaaaaaaaaaaaaaaaaaa" localSheetId="89">#REF!</definedName>
    <definedName name="aaaaaaaaaaaaaaaaaaaaaaaaaaaaaaaa" localSheetId="92">#REF!</definedName>
    <definedName name="aaaaaaaaaaaaaaaaaaaaaaaaaaaaaaaa" localSheetId="95">#REF!</definedName>
    <definedName name="aaaaaaaaaaaaaaaaaaaaaaaaaaaaaaaa" localSheetId="98">#REF!</definedName>
    <definedName name="aaaaaaaaaaaaaaaaaaaaaaaaaaaaaaaa" localSheetId="164">#REF!</definedName>
    <definedName name="aaaaaaaaaaaaaaaaaaaaaaaaaaaaaaaa" localSheetId="167">#REF!</definedName>
    <definedName name="aaaaaaaaaaaaaaaaaaaaaaaaaaaaaaaa" localSheetId="155">#REF!</definedName>
    <definedName name="aaaaaaaaaaaaaaaaaaaaaaaaaaaaaaaa" localSheetId="170">#REF!</definedName>
    <definedName name="aaaaaaaaaaaaaaaaaaaaaaaaaaaaaaaa" localSheetId="158">#REF!</definedName>
    <definedName name="aaaaaaaaaaaaaaaaaaaaaaaaaaaaaaaa" localSheetId="161">#REF!</definedName>
    <definedName name="aaaaaaaaaaaaaaaaaaaaaaaaaaaaaaaa" localSheetId="147">#REF!</definedName>
    <definedName name="aaaaaaaaaaaaaaaaaaaaaaaaaaaaaaaa" localSheetId="144">#REF!</definedName>
    <definedName name="aaaaaaaaaaaaaaaaaaaaaaaaaaaaaaaa" localSheetId="152">#REF!</definedName>
    <definedName name="aaaaaaaaaaaaaaaaaaaaaaaaaaaaaaaa" localSheetId="154">#REF!</definedName>
    <definedName name="aaaaaaaaaaaaaaaaaaaaaaaaaaaaaaaa" localSheetId="137">#REF!</definedName>
    <definedName name="aaaaaaaaaaaaaaaaaaaaaaaaaaaaaaaa" localSheetId="140">#REF!</definedName>
    <definedName name="aaaaaaaaaaaaaaaaaaaaaaaaaaaaaaaa" localSheetId="73">#REF!</definedName>
    <definedName name="aaaaaaaaaaaaaaaaaaaaaaaaaaaaaaaa" localSheetId="76">#REF!</definedName>
    <definedName name="aaaaaaaaaaaaaaaaaaaaaaaaaaaaaaaa" localSheetId="79">#REF!</definedName>
    <definedName name="aaaaaaaaaaaaaaaaaaaaaaaaaaaaaaaa" localSheetId="65">#REF!</definedName>
    <definedName name="aaaaaaaaaaaaaaaaaaaaaaaaaaaaaaaa" localSheetId="68">#REF!</definedName>
    <definedName name="aaaaaaaaaaaaaaaaaaaaaaaaaaaaaaaa" localSheetId="125">#REF!</definedName>
    <definedName name="aaaaaaaaaaaaaaaaaaaaaaaaaaaaaaaa" localSheetId="128">#REF!</definedName>
    <definedName name="aaaaaaaaaaaaaaaaaaaaaaaaaaaaaaaa" localSheetId="131">#REF!</definedName>
    <definedName name="aaaaaaaaaaaaaaaaaaaaaaaaaaaaaaaa" localSheetId="134">#REF!</definedName>
    <definedName name="aaaaaaaaaaaaaaaaaaaaaaaaaaaaaaaa" localSheetId="119">#REF!</definedName>
    <definedName name="aaaaaaaaaaaaaaaaaaaaaaaaaaaaaaaa" localSheetId="122">#REF!</definedName>
    <definedName name="aaaaaaaaaaaaaaaaaaaaaaaaaaaaaaaa" localSheetId="108">#REF!</definedName>
    <definedName name="aaaaaaaaaaaaaaaaaaaaaaaaaaaaaaaa" localSheetId="110">#REF!</definedName>
    <definedName name="aaaaaaaaaaaaaaaaaaaaaaaaaaaaaaaa" localSheetId="113">#REF!</definedName>
    <definedName name="aaaaaaaaaaaaaaaaaaaaaaaaaaaaaaaa" localSheetId="116">#REF!</definedName>
    <definedName name="aaaaaaaaaaaaaaaaaaaaaaaaaaaaaaaa" localSheetId="102">#REF!</definedName>
    <definedName name="aaaaaaaaaaaaaaaaaaaaaaaaaaaaaaaa" localSheetId="105">#REF!</definedName>
    <definedName name="aaaaaaaaaaaaaaaaaaaaaaaaaaaaaaaa" localSheetId="56">#REF!</definedName>
    <definedName name="aaaaaaaaaaaaaaaaaaaaaaaaaaaaaaaa" localSheetId="59">#REF!</definedName>
    <definedName name="aaaaaaaaaaaaaaaaaaaaaaaaaaaaaaaa" localSheetId="61">#REF!</definedName>
    <definedName name="aaaaaaaaaaaaaaaaaaaaaaaaaaaaaaaa" localSheetId="84">#REF!</definedName>
    <definedName name="aaaaaaaaaaaaaaaaaaaaaaaaaaaaaaaa" localSheetId="82">#REF!</definedName>
    <definedName name="aaaaaaaaaaaaaaaaaaaaaaaaaaaaaaaa" localSheetId="87">#REF!</definedName>
    <definedName name="aaaaaaaaaaaaaaaaaaaaaaaaaaaaaaaa" localSheetId="90">#REF!</definedName>
    <definedName name="aaaaaaaaaaaaaaaaaaaaaaaaaaaaaaaa" localSheetId="93">#REF!</definedName>
    <definedName name="aaaaaaaaaaaaaaaaaaaaaaaaaaaaaaaa" localSheetId="96">#REF!</definedName>
    <definedName name="aaaaaaaaaaaaaaaaaaaaaaaaaaaaaaaa" localSheetId="99">#REF!</definedName>
    <definedName name="aaaaaaaaaaaaaaaaaaaaaaaaaaaaaaaa" localSheetId="165">#REF!</definedName>
    <definedName name="aaaaaaaaaaaaaaaaaaaaaaaaaaaaaaaa" localSheetId="168">#REF!</definedName>
    <definedName name="aaaaaaaaaaaaaaaaaaaaaaaaaaaaaaaa" localSheetId="156">#REF!</definedName>
    <definedName name="aaaaaaaaaaaaaaaaaaaaaaaaaaaaaaaa" localSheetId="171">#REF!</definedName>
    <definedName name="aaaaaaaaaaaaaaaaaaaaaaaaaaaaaaaa" localSheetId="159">#REF!</definedName>
    <definedName name="aaaaaaaaaaaaaaaaaaaaaaaaaaaaaaaa" localSheetId="162">#REF!</definedName>
    <definedName name="aaaaaaaaaaaaaaaaaaaaaaaaaaaaaaaa">#REF!</definedName>
    <definedName name="ahdahahdjah" hidden="1">{#N/A,#N/A,FALSE,"Aging Summary";#N/A,#N/A,FALSE,"Ratio Analysis";#N/A,#N/A,FALSE,"Test 120 Day Accts";#N/A,#N/A,FALSE,"Tickmarks"}</definedName>
    <definedName name="an" hidden="1">{#N/A,#N/A,FALSE,"Aging Summary";#N/A,#N/A,FALSE,"Ratio Analysis";#N/A,#N/A,FALSE,"Test 120 Day Accts";#N/A,#N/A,FALSE,"Tickmarks"}</definedName>
    <definedName name="anjar" localSheetId="145">#REF!</definedName>
    <definedName name="anjar" localSheetId="149">#REF!</definedName>
    <definedName name="anjar" localSheetId="153">#REF!</definedName>
    <definedName name="anjar" localSheetId="138">#REF!</definedName>
    <definedName name="anjar" localSheetId="141">#REF!</definedName>
    <definedName name="anjar" localSheetId="71">#REF!</definedName>
    <definedName name="anjar" localSheetId="74">#REF!</definedName>
    <definedName name="anjar" localSheetId="77">#REF!</definedName>
    <definedName name="anjar" localSheetId="80">#REF!</definedName>
    <definedName name="anjar" localSheetId="66">#REF!</definedName>
    <definedName name="anjar" localSheetId="69">#REF!</definedName>
    <definedName name="anjar" localSheetId="126">#REF!</definedName>
    <definedName name="anjar" localSheetId="129">#REF!</definedName>
    <definedName name="anjar" localSheetId="132">#REF!</definedName>
    <definedName name="anjar" localSheetId="135">#REF!</definedName>
    <definedName name="anjar" localSheetId="120">#REF!</definedName>
    <definedName name="anjar" localSheetId="111">#REF!</definedName>
    <definedName name="anjar" localSheetId="114">#REF!</definedName>
    <definedName name="anjar" localSheetId="117">#REF!</definedName>
    <definedName name="anjar" localSheetId="103">#REF!</definedName>
    <definedName name="anjar" localSheetId="106">#REF!</definedName>
    <definedName name="anjar" localSheetId="53">#REF!</definedName>
    <definedName name="anjar" localSheetId="55">#REF!</definedName>
    <definedName name="anjar" localSheetId="58">#REF!</definedName>
    <definedName name="anjar" localSheetId="62">#REF!</definedName>
    <definedName name="anjar" localSheetId="64">#REF!</definedName>
    <definedName name="anjar" localSheetId="85">#REF!</definedName>
    <definedName name="anjar" localSheetId="88">#REF!</definedName>
    <definedName name="anjar" localSheetId="91">#REF!</definedName>
    <definedName name="anjar" localSheetId="94">#REF!</definedName>
    <definedName name="anjar" localSheetId="97">#REF!</definedName>
    <definedName name="anjar" localSheetId="100">#REF!</definedName>
    <definedName name="anjar" localSheetId="166">#REF!</definedName>
    <definedName name="anjar" localSheetId="169">#REF!</definedName>
    <definedName name="anjar" localSheetId="157">#REF!</definedName>
    <definedName name="anjar" localSheetId="172">#REF!</definedName>
    <definedName name="anjar" localSheetId="160">#REF!</definedName>
    <definedName name="anjar" localSheetId="163">#REF!</definedName>
    <definedName name="anjar" localSheetId="143">#REF!</definedName>
    <definedName name="anjar" localSheetId="146">#REF!</definedName>
    <definedName name="anjar" localSheetId="148">#REF!</definedName>
    <definedName name="anjar" localSheetId="150">#REF!</definedName>
    <definedName name="anjar" localSheetId="151">#REF!</definedName>
    <definedName name="anjar" localSheetId="136">#REF!</definedName>
    <definedName name="anjar" localSheetId="139">#REF!</definedName>
    <definedName name="anjar" localSheetId="142">#REF!</definedName>
    <definedName name="anjar" localSheetId="70">#REF!</definedName>
    <definedName name="anjar" localSheetId="72">#REF!</definedName>
    <definedName name="anjar" localSheetId="75">#REF!</definedName>
    <definedName name="anjar" localSheetId="78">#REF!</definedName>
    <definedName name="anjar" localSheetId="67">#REF!</definedName>
    <definedName name="anjar" localSheetId="124">#REF!</definedName>
    <definedName name="anjar" localSheetId="127">#REF!</definedName>
    <definedName name="anjar" localSheetId="130">#REF!</definedName>
    <definedName name="anjar" localSheetId="133">#REF!</definedName>
    <definedName name="anjar" localSheetId="118">#REF!</definedName>
    <definedName name="anjar" localSheetId="121">#REF!</definedName>
    <definedName name="anjar" localSheetId="123">#REF!</definedName>
    <definedName name="anjar" localSheetId="107">#REF!</definedName>
    <definedName name="anjar" localSheetId="109">#REF!</definedName>
    <definedName name="anjar" localSheetId="112">#REF!</definedName>
    <definedName name="anjar" localSheetId="115">#REF!</definedName>
    <definedName name="anjar" localSheetId="101">#REF!</definedName>
    <definedName name="anjar" localSheetId="104">#REF!</definedName>
    <definedName name="anjar" localSheetId="52">#REF!</definedName>
    <definedName name="anjar" localSheetId="54">#REF!</definedName>
    <definedName name="anjar" localSheetId="57">#REF!</definedName>
    <definedName name="anjar" localSheetId="60">#REF!</definedName>
    <definedName name="anjar" localSheetId="63">#REF!</definedName>
    <definedName name="anjar" localSheetId="83">#REF!</definedName>
    <definedName name="anjar" localSheetId="81">#REF!</definedName>
    <definedName name="anjar" localSheetId="86">#REF!</definedName>
    <definedName name="anjar" localSheetId="89">#REF!</definedName>
    <definedName name="anjar" localSheetId="92">#REF!</definedName>
    <definedName name="anjar" localSheetId="95">#REF!</definedName>
    <definedName name="anjar" localSheetId="98">#REF!</definedName>
    <definedName name="anjar" localSheetId="164">#REF!</definedName>
    <definedName name="anjar" localSheetId="167">#REF!</definedName>
    <definedName name="anjar" localSheetId="155">#REF!</definedName>
    <definedName name="anjar" localSheetId="170">#REF!</definedName>
    <definedName name="anjar" localSheetId="158">#REF!</definedName>
    <definedName name="anjar" localSheetId="161">#REF!</definedName>
    <definedName name="anjar" localSheetId="147">#REF!</definedName>
    <definedName name="anjar" localSheetId="144">#REF!</definedName>
    <definedName name="anjar" localSheetId="152">#REF!</definedName>
    <definedName name="anjar" localSheetId="154">#REF!</definedName>
    <definedName name="anjar" localSheetId="137">#REF!</definedName>
    <definedName name="anjar" localSheetId="140">#REF!</definedName>
    <definedName name="anjar" localSheetId="73">#REF!</definedName>
    <definedName name="anjar" localSheetId="76">#REF!</definedName>
    <definedName name="anjar" localSheetId="79">#REF!</definedName>
    <definedName name="anjar" localSheetId="65">#REF!</definedName>
    <definedName name="anjar" localSheetId="68">#REF!</definedName>
    <definedName name="anjar" localSheetId="125">#REF!</definedName>
    <definedName name="anjar" localSheetId="128">#REF!</definedName>
    <definedName name="anjar" localSheetId="131">#REF!</definedName>
    <definedName name="anjar" localSheetId="134">#REF!</definedName>
    <definedName name="anjar" localSheetId="119">#REF!</definedName>
    <definedName name="anjar" localSheetId="122">#REF!</definedName>
    <definedName name="anjar" localSheetId="108">#REF!</definedName>
    <definedName name="anjar" localSheetId="110">#REF!</definedName>
    <definedName name="anjar" localSheetId="113">#REF!</definedName>
    <definedName name="anjar" localSheetId="116">#REF!</definedName>
    <definedName name="anjar" localSheetId="102">#REF!</definedName>
    <definedName name="anjar" localSheetId="105">#REF!</definedName>
    <definedName name="anjar" localSheetId="56">#REF!</definedName>
    <definedName name="anjar" localSheetId="59">#REF!</definedName>
    <definedName name="anjar" localSheetId="61">#REF!</definedName>
    <definedName name="anjar" localSheetId="84">#REF!</definedName>
    <definedName name="anjar" localSheetId="82">#REF!</definedName>
    <definedName name="anjar" localSheetId="87">#REF!</definedName>
    <definedName name="anjar" localSheetId="90">#REF!</definedName>
    <definedName name="anjar" localSheetId="93">#REF!</definedName>
    <definedName name="anjar" localSheetId="96">#REF!</definedName>
    <definedName name="anjar" localSheetId="99">#REF!</definedName>
    <definedName name="anjar" localSheetId="165">#REF!</definedName>
    <definedName name="anjar" localSheetId="168">#REF!</definedName>
    <definedName name="anjar" localSheetId="156">#REF!</definedName>
    <definedName name="anjar" localSheetId="171">#REF!</definedName>
    <definedName name="anjar" localSheetId="159">#REF!</definedName>
    <definedName name="anjar" localSheetId="162">#REF!</definedName>
    <definedName name="anjar">#REF!</definedName>
    <definedName name="AS2DocOpenMode" hidden="1">"AS2DocumentEdit"</definedName>
    <definedName name="asd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b" hidden="1">{#N/A,#N/A,FALSE,"Aging Summary";#N/A,#N/A,FALSE,"Ratio Analysis";#N/A,#N/A,FALSE,"Test 120 Day Accts";#N/A,#N/A,FALSE,"Tickmarks"}</definedName>
    <definedName name="BUGET91V" localSheetId="145">#REF!</definedName>
    <definedName name="BUGET91V" localSheetId="149">#REF!</definedName>
    <definedName name="BUGET91V" localSheetId="153">#REF!</definedName>
    <definedName name="BUGET91V" localSheetId="138">#REF!</definedName>
    <definedName name="BUGET91V" localSheetId="141">#REF!</definedName>
    <definedName name="BUGET91V" localSheetId="71">#REF!</definedName>
    <definedName name="BUGET91V" localSheetId="74">#REF!</definedName>
    <definedName name="BUGET91V" localSheetId="77">#REF!</definedName>
    <definedName name="BUGET91V" localSheetId="80">#REF!</definedName>
    <definedName name="BUGET91V" localSheetId="66">#REF!</definedName>
    <definedName name="BUGET91V" localSheetId="69">#REF!</definedName>
    <definedName name="BUGET91V" localSheetId="126">#REF!</definedName>
    <definedName name="BUGET91V" localSheetId="129">#REF!</definedName>
    <definedName name="BUGET91V" localSheetId="132">#REF!</definedName>
    <definedName name="BUGET91V" localSheetId="135">#REF!</definedName>
    <definedName name="BUGET91V" localSheetId="120">#REF!</definedName>
    <definedName name="BUGET91V" localSheetId="111">#REF!</definedName>
    <definedName name="BUGET91V" localSheetId="114">#REF!</definedName>
    <definedName name="BUGET91V" localSheetId="117">#REF!</definedName>
    <definedName name="BUGET91V" localSheetId="103">#REF!</definedName>
    <definedName name="BUGET91V" localSheetId="106">#REF!</definedName>
    <definedName name="BUGET91V" localSheetId="53">#REF!</definedName>
    <definedName name="BUGET91V" localSheetId="55">#REF!</definedName>
    <definedName name="BUGET91V" localSheetId="58">#REF!</definedName>
    <definedName name="BUGET91V" localSheetId="62">#REF!</definedName>
    <definedName name="BUGET91V" localSheetId="64">#REF!</definedName>
    <definedName name="BUGET91V" localSheetId="85">#REF!</definedName>
    <definedName name="BUGET91V" localSheetId="88">#REF!</definedName>
    <definedName name="BUGET91V" localSheetId="91">#REF!</definedName>
    <definedName name="BUGET91V" localSheetId="94">#REF!</definedName>
    <definedName name="BUGET91V" localSheetId="97">#REF!</definedName>
    <definedName name="BUGET91V" localSheetId="100">#REF!</definedName>
    <definedName name="BUGET91V" localSheetId="166">#REF!</definedName>
    <definedName name="BUGET91V" localSheetId="169">#REF!</definedName>
    <definedName name="BUGET91V" localSheetId="157">#REF!</definedName>
    <definedName name="BUGET91V" localSheetId="172">#REF!</definedName>
    <definedName name="BUGET91V" localSheetId="160">#REF!</definedName>
    <definedName name="BUGET91V" localSheetId="163">#REF!</definedName>
    <definedName name="BUGET91V" localSheetId="143">#REF!</definedName>
    <definedName name="BUGET91V" localSheetId="146">#REF!</definedName>
    <definedName name="BUGET91V" localSheetId="148">#REF!</definedName>
    <definedName name="BUGET91V" localSheetId="150">#REF!</definedName>
    <definedName name="BUGET91V" localSheetId="151">#REF!</definedName>
    <definedName name="BUGET91V" localSheetId="136">#REF!</definedName>
    <definedName name="BUGET91V" localSheetId="139">#REF!</definedName>
    <definedName name="BUGET91V" localSheetId="142">#REF!</definedName>
    <definedName name="BUGET91V" localSheetId="70">#REF!</definedName>
    <definedName name="BUGET91V" localSheetId="72">#REF!</definedName>
    <definedName name="BUGET91V" localSheetId="75">#REF!</definedName>
    <definedName name="BUGET91V" localSheetId="78">#REF!</definedName>
    <definedName name="BUGET91V" localSheetId="67">#REF!</definedName>
    <definedName name="BUGET91V" localSheetId="124">#REF!</definedName>
    <definedName name="BUGET91V" localSheetId="127">#REF!</definedName>
    <definedName name="BUGET91V" localSheetId="130">#REF!</definedName>
    <definedName name="BUGET91V" localSheetId="133">#REF!</definedName>
    <definedName name="BUGET91V" localSheetId="118">#REF!</definedName>
    <definedName name="BUGET91V" localSheetId="121">#REF!</definedName>
    <definedName name="BUGET91V" localSheetId="123">#REF!</definedName>
    <definedName name="BUGET91V" localSheetId="107">#REF!</definedName>
    <definedName name="BUGET91V" localSheetId="109">#REF!</definedName>
    <definedName name="BUGET91V" localSheetId="112">#REF!</definedName>
    <definedName name="BUGET91V" localSheetId="115">#REF!</definedName>
    <definedName name="BUGET91V" localSheetId="101">#REF!</definedName>
    <definedName name="BUGET91V" localSheetId="104">#REF!</definedName>
    <definedName name="BUGET91V" localSheetId="52">#REF!</definedName>
    <definedName name="BUGET91V" localSheetId="54">#REF!</definedName>
    <definedName name="BUGET91V" localSheetId="57">#REF!</definedName>
    <definedName name="BUGET91V" localSheetId="60">#REF!</definedName>
    <definedName name="BUGET91V" localSheetId="63">#REF!</definedName>
    <definedName name="BUGET91V" localSheetId="83">#REF!</definedName>
    <definedName name="BUGET91V" localSheetId="81">#REF!</definedName>
    <definedName name="BUGET91V" localSheetId="86">#REF!</definedName>
    <definedName name="BUGET91V" localSheetId="89">#REF!</definedName>
    <definedName name="BUGET91V" localSheetId="92">#REF!</definedName>
    <definedName name="BUGET91V" localSheetId="95">#REF!</definedName>
    <definedName name="BUGET91V" localSheetId="98">#REF!</definedName>
    <definedName name="BUGET91V" localSheetId="164">#REF!</definedName>
    <definedName name="BUGET91V" localSheetId="167">#REF!</definedName>
    <definedName name="BUGET91V" localSheetId="155">#REF!</definedName>
    <definedName name="BUGET91V" localSheetId="170">#REF!</definedName>
    <definedName name="BUGET91V" localSheetId="158">#REF!</definedName>
    <definedName name="BUGET91V" localSheetId="161">#REF!</definedName>
    <definedName name="BUGET91V" localSheetId="147">#REF!</definedName>
    <definedName name="BUGET91V" localSheetId="144">#REF!</definedName>
    <definedName name="BUGET91V" localSheetId="152">#REF!</definedName>
    <definedName name="BUGET91V" localSheetId="154">#REF!</definedName>
    <definedName name="BUGET91V" localSheetId="137">#REF!</definedName>
    <definedName name="BUGET91V" localSheetId="140">#REF!</definedName>
    <definedName name="BUGET91V" localSheetId="73">#REF!</definedName>
    <definedName name="BUGET91V" localSheetId="76">#REF!</definedName>
    <definedName name="BUGET91V" localSheetId="79">#REF!</definedName>
    <definedName name="BUGET91V" localSheetId="65">#REF!</definedName>
    <definedName name="BUGET91V" localSheetId="68">#REF!</definedName>
    <definedName name="BUGET91V" localSheetId="125">#REF!</definedName>
    <definedName name="BUGET91V" localSheetId="128">#REF!</definedName>
    <definedName name="BUGET91V" localSheetId="131">#REF!</definedName>
    <definedName name="BUGET91V" localSheetId="134">#REF!</definedName>
    <definedName name="BUGET91V" localSheetId="119">#REF!</definedName>
    <definedName name="BUGET91V" localSheetId="122">#REF!</definedName>
    <definedName name="BUGET91V" localSheetId="108">#REF!</definedName>
    <definedName name="BUGET91V" localSheetId="110">#REF!</definedName>
    <definedName name="BUGET91V" localSheetId="113">#REF!</definedName>
    <definedName name="BUGET91V" localSheetId="116">#REF!</definedName>
    <definedName name="BUGET91V" localSheetId="102">#REF!</definedName>
    <definedName name="BUGET91V" localSheetId="105">#REF!</definedName>
    <definedName name="BUGET91V" localSheetId="56">#REF!</definedName>
    <definedName name="BUGET91V" localSheetId="59">#REF!</definedName>
    <definedName name="BUGET91V" localSheetId="61">#REF!</definedName>
    <definedName name="BUGET91V" localSheetId="84">#REF!</definedName>
    <definedName name="BUGET91V" localSheetId="82">#REF!</definedName>
    <definedName name="BUGET91V" localSheetId="87">#REF!</definedName>
    <definedName name="BUGET91V" localSheetId="90">#REF!</definedName>
    <definedName name="BUGET91V" localSheetId="93">#REF!</definedName>
    <definedName name="BUGET91V" localSheetId="96">#REF!</definedName>
    <definedName name="BUGET91V" localSheetId="99">#REF!</definedName>
    <definedName name="BUGET91V" localSheetId="165">#REF!</definedName>
    <definedName name="BUGET91V" localSheetId="168">#REF!</definedName>
    <definedName name="BUGET91V" localSheetId="156">#REF!</definedName>
    <definedName name="BUGET91V" localSheetId="171">#REF!</definedName>
    <definedName name="BUGET91V" localSheetId="159">#REF!</definedName>
    <definedName name="BUGET91V" localSheetId="162">#REF!</definedName>
    <definedName name="BUGET91V">#REF!</definedName>
    <definedName name="capex2" localSheetId="145" hidden="1">#REF!</definedName>
    <definedName name="capex2" localSheetId="149" hidden="1">#REF!</definedName>
    <definedName name="capex2" localSheetId="153" hidden="1">#REF!</definedName>
    <definedName name="capex2" localSheetId="138" hidden="1">#REF!</definedName>
    <definedName name="capex2" localSheetId="141" hidden="1">#REF!</definedName>
    <definedName name="capex2" localSheetId="71" hidden="1">#REF!</definedName>
    <definedName name="capex2" localSheetId="74" hidden="1">#REF!</definedName>
    <definedName name="capex2" localSheetId="77" hidden="1">#REF!</definedName>
    <definedName name="capex2" localSheetId="80" hidden="1">#REF!</definedName>
    <definedName name="capex2" localSheetId="66" hidden="1">#REF!</definedName>
    <definedName name="capex2" localSheetId="69" hidden="1">#REF!</definedName>
    <definedName name="capex2" localSheetId="126" hidden="1">#REF!</definedName>
    <definedName name="capex2" localSheetId="129" hidden="1">#REF!</definedName>
    <definedName name="capex2" localSheetId="132" hidden="1">#REF!</definedName>
    <definedName name="capex2" localSheetId="135" hidden="1">#REF!</definedName>
    <definedName name="capex2" localSheetId="120" hidden="1">#REF!</definedName>
    <definedName name="capex2" localSheetId="111" hidden="1">#REF!</definedName>
    <definedName name="capex2" localSheetId="114" hidden="1">#REF!</definedName>
    <definedName name="capex2" localSheetId="117" hidden="1">#REF!</definedName>
    <definedName name="capex2" localSheetId="103" hidden="1">#REF!</definedName>
    <definedName name="capex2" localSheetId="106" hidden="1">#REF!</definedName>
    <definedName name="capex2" localSheetId="53" hidden="1">#REF!</definedName>
    <definedName name="capex2" localSheetId="55" hidden="1">#REF!</definedName>
    <definedName name="capex2" localSheetId="58" hidden="1">#REF!</definedName>
    <definedName name="capex2" localSheetId="62" hidden="1">#REF!</definedName>
    <definedName name="capex2" localSheetId="64" hidden="1">#REF!</definedName>
    <definedName name="capex2" localSheetId="85" hidden="1">#REF!</definedName>
    <definedName name="capex2" localSheetId="88" hidden="1">#REF!</definedName>
    <definedName name="capex2" localSheetId="91" hidden="1">#REF!</definedName>
    <definedName name="capex2" localSheetId="94" hidden="1">#REF!</definedName>
    <definedName name="capex2" localSheetId="97" hidden="1">#REF!</definedName>
    <definedName name="capex2" localSheetId="100" hidden="1">#REF!</definedName>
    <definedName name="capex2" localSheetId="166" hidden="1">#REF!</definedName>
    <definedName name="capex2" localSheetId="169" hidden="1">#REF!</definedName>
    <definedName name="capex2" localSheetId="157" hidden="1">#REF!</definedName>
    <definedName name="capex2" localSheetId="172" hidden="1">#REF!</definedName>
    <definedName name="capex2" localSheetId="160" hidden="1">#REF!</definedName>
    <definedName name="capex2" localSheetId="163" hidden="1">#REF!</definedName>
    <definedName name="capex2" localSheetId="143" hidden="1">#REF!</definedName>
    <definedName name="capex2" localSheetId="146" hidden="1">#REF!</definedName>
    <definedName name="capex2" localSheetId="148" hidden="1">#REF!</definedName>
    <definedName name="capex2" localSheetId="150" hidden="1">#REF!</definedName>
    <definedName name="capex2" localSheetId="151" hidden="1">#REF!</definedName>
    <definedName name="capex2" localSheetId="136" hidden="1">#REF!</definedName>
    <definedName name="capex2" localSheetId="139" hidden="1">#REF!</definedName>
    <definedName name="capex2" localSheetId="142" hidden="1">#REF!</definedName>
    <definedName name="capex2" localSheetId="70" hidden="1">#REF!</definedName>
    <definedName name="capex2" localSheetId="72" hidden="1">#REF!</definedName>
    <definedName name="capex2" localSheetId="75" hidden="1">#REF!</definedName>
    <definedName name="capex2" localSheetId="78" hidden="1">#REF!</definedName>
    <definedName name="capex2" localSheetId="67" hidden="1">#REF!</definedName>
    <definedName name="capex2" localSheetId="124" hidden="1">#REF!</definedName>
    <definedName name="capex2" localSheetId="127" hidden="1">#REF!</definedName>
    <definedName name="capex2" localSheetId="130" hidden="1">#REF!</definedName>
    <definedName name="capex2" localSheetId="133" hidden="1">#REF!</definedName>
    <definedName name="capex2" localSheetId="118" hidden="1">#REF!</definedName>
    <definedName name="capex2" localSheetId="121" hidden="1">#REF!</definedName>
    <definedName name="capex2" localSheetId="123" hidden="1">#REF!</definedName>
    <definedName name="capex2" localSheetId="107" hidden="1">#REF!</definedName>
    <definedName name="capex2" localSheetId="109" hidden="1">#REF!</definedName>
    <definedName name="capex2" localSheetId="112" hidden="1">#REF!</definedName>
    <definedName name="capex2" localSheetId="115" hidden="1">#REF!</definedName>
    <definedName name="capex2" localSheetId="101" hidden="1">#REF!</definedName>
    <definedName name="capex2" localSheetId="104" hidden="1">#REF!</definedName>
    <definedName name="capex2" localSheetId="52" hidden="1">#REF!</definedName>
    <definedName name="capex2" localSheetId="54" hidden="1">#REF!</definedName>
    <definedName name="capex2" localSheetId="57" hidden="1">#REF!</definedName>
    <definedName name="capex2" localSheetId="60" hidden="1">#REF!</definedName>
    <definedName name="capex2" localSheetId="63" hidden="1">#REF!</definedName>
    <definedName name="capex2" localSheetId="83" hidden="1">#REF!</definedName>
    <definedName name="capex2" localSheetId="81" hidden="1">#REF!</definedName>
    <definedName name="capex2" localSheetId="86" hidden="1">#REF!</definedName>
    <definedName name="capex2" localSheetId="89" hidden="1">#REF!</definedName>
    <definedName name="capex2" localSheetId="92" hidden="1">#REF!</definedName>
    <definedName name="capex2" localSheetId="95" hidden="1">#REF!</definedName>
    <definedName name="capex2" localSheetId="98" hidden="1">#REF!</definedName>
    <definedName name="capex2" localSheetId="164" hidden="1">#REF!</definedName>
    <definedName name="capex2" localSheetId="167" hidden="1">#REF!</definedName>
    <definedName name="capex2" localSheetId="155" hidden="1">#REF!</definedName>
    <definedName name="capex2" localSheetId="170" hidden="1">#REF!</definedName>
    <definedName name="capex2" localSheetId="158" hidden="1">#REF!</definedName>
    <definedName name="capex2" localSheetId="161" hidden="1">#REF!</definedName>
    <definedName name="capex2" localSheetId="147" hidden="1">#REF!</definedName>
    <definedName name="capex2" localSheetId="144" hidden="1">#REF!</definedName>
    <definedName name="capex2" localSheetId="152" hidden="1">#REF!</definedName>
    <definedName name="capex2" localSheetId="154" hidden="1">#REF!</definedName>
    <definedName name="capex2" localSheetId="137" hidden="1">#REF!</definedName>
    <definedName name="capex2" localSheetId="140" hidden="1">#REF!</definedName>
    <definedName name="capex2" localSheetId="73" hidden="1">#REF!</definedName>
    <definedName name="capex2" localSheetId="76" hidden="1">#REF!</definedName>
    <definedName name="capex2" localSheetId="79" hidden="1">#REF!</definedName>
    <definedName name="capex2" localSheetId="65" hidden="1">#REF!</definedName>
    <definedName name="capex2" localSheetId="68" hidden="1">#REF!</definedName>
    <definedName name="capex2" localSheetId="125" hidden="1">#REF!</definedName>
    <definedName name="capex2" localSheetId="128" hidden="1">#REF!</definedName>
    <definedName name="capex2" localSheetId="131" hidden="1">#REF!</definedName>
    <definedName name="capex2" localSheetId="134" hidden="1">#REF!</definedName>
    <definedName name="capex2" localSheetId="119" hidden="1">#REF!</definedName>
    <definedName name="capex2" localSheetId="122" hidden="1">#REF!</definedName>
    <definedName name="capex2" localSheetId="108" hidden="1">#REF!</definedName>
    <definedName name="capex2" localSheetId="110" hidden="1">#REF!</definedName>
    <definedName name="capex2" localSheetId="113" hidden="1">#REF!</definedName>
    <definedName name="capex2" localSheetId="116" hidden="1">#REF!</definedName>
    <definedName name="capex2" localSheetId="102" hidden="1">#REF!</definedName>
    <definedName name="capex2" localSheetId="105" hidden="1">#REF!</definedName>
    <definedName name="capex2" localSheetId="56" hidden="1">#REF!</definedName>
    <definedName name="capex2" localSheetId="59" hidden="1">#REF!</definedName>
    <definedName name="capex2" localSheetId="61" hidden="1">#REF!</definedName>
    <definedName name="capex2" localSheetId="84" hidden="1">#REF!</definedName>
    <definedName name="capex2" localSheetId="82" hidden="1">#REF!</definedName>
    <definedName name="capex2" localSheetId="87" hidden="1">#REF!</definedName>
    <definedName name="capex2" localSheetId="90" hidden="1">#REF!</definedName>
    <definedName name="capex2" localSheetId="93" hidden="1">#REF!</definedName>
    <definedName name="capex2" localSheetId="96" hidden="1">#REF!</definedName>
    <definedName name="capex2" localSheetId="99" hidden="1">#REF!</definedName>
    <definedName name="capex2" localSheetId="165" hidden="1">#REF!</definedName>
    <definedName name="capex2" localSheetId="168" hidden="1">#REF!</definedName>
    <definedName name="capex2" localSheetId="156" hidden="1">#REF!</definedName>
    <definedName name="capex2" localSheetId="171" hidden="1">#REF!</definedName>
    <definedName name="capex2" localSheetId="159" hidden="1">#REF!</definedName>
    <definedName name="capex2" localSheetId="162" hidden="1">#REF!</definedName>
    <definedName name="capex2" hidden="1">#REF!</definedName>
    <definedName name="CHECK" localSheetId="145">#REF!</definedName>
    <definedName name="CHECK" localSheetId="149">#REF!</definedName>
    <definedName name="CHECK" localSheetId="153">#REF!</definedName>
    <definedName name="CHECK" localSheetId="138">#REF!</definedName>
    <definedName name="CHECK" localSheetId="141">#REF!</definedName>
    <definedName name="CHECK" localSheetId="71">#REF!</definedName>
    <definedName name="CHECK" localSheetId="74">#REF!</definedName>
    <definedName name="CHECK" localSheetId="77">#REF!</definedName>
    <definedName name="CHECK" localSheetId="80">#REF!</definedName>
    <definedName name="CHECK" localSheetId="66">#REF!</definedName>
    <definedName name="CHECK" localSheetId="69">#REF!</definedName>
    <definedName name="CHECK" localSheetId="126">#REF!</definedName>
    <definedName name="CHECK" localSheetId="129">#REF!</definedName>
    <definedName name="CHECK" localSheetId="132">#REF!</definedName>
    <definedName name="CHECK" localSheetId="135">#REF!</definedName>
    <definedName name="CHECK" localSheetId="120">#REF!</definedName>
    <definedName name="CHECK" localSheetId="111">#REF!</definedName>
    <definedName name="CHECK" localSheetId="114">#REF!</definedName>
    <definedName name="CHECK" localSheetId="117">#REF!</definedName>
    <definedName name="CHECK" localSheetId="103">#REF!</definedName>
    <definedName name="CHECK" localSheetId="106">#REF!</definedName>
    <definedName name="CHECK" localSheetId="53">#REF!</definedName>
    <definedName name="CHECK" localSheetId="55">#REF!</definedName>
    <definedName name="CHECK" localSheetId="58">#REF!</definedName>
    <definedName name="CHECK" localSheetId="62">#REF!</definedName>
    <definedName name="CHECK" localSheetId="64">#REF!</definedName>
    <definedName name="CHECK" localSheetId="85">#REF!</definedName>
    <definedName name="CHECK" localSheetId="88">#REF!</definedName>
    <definedName name="CHECK" localSheetId="91">#REF!</definedName>
    <definedName name="CHECK" localSheetId="94">#REF!</definedName>
    <definedName name="CHECK" localSheetId="97">#REF!</definedName>
    <definedName name="CHECK" localSheetId="100">#REF!</definedName>
    <definedName name="CHECK" localSheetId="166">#REF!</definedName>
    <definedName name="CHECK" localSheetId="169">#REF!</definedName>
    <definedName name="CHECK" localSheetId="157">#REF!</definedName>
    <definedName name="CHECK" localSheetId="172">#REF!</definedName>
    <definedName name="CHECK" localSheetId="160">#REF!</definedName>
    <definedName name="CHECK" localSheetId="163">#REF!</definedName>
    <definedName name="CHECK" localSheetId="143">#REF!</definedName>
    <definedName name="CHECK" localSheetId="146">#REF!</definedName>
    <definedName name="CHECK" localSheetId="148">#REF!</definedName>
    <definedName name="CHECK" localSheetId="150">#REF!</definedName>
    <definedName name="CHECK" localSheetId="151">#REF!</definedName>
    <definedName name="CHECK" localSheetId="136">#REF!</definedName>
    <definedName name="CHECK" localSheetId="139">#REF!</definedName>
    <definedName name="CHECK" localSheetId="142">#REF!</definedName>
    <definedName name="CHECK" localSheetId="70">#REF!</definedName>
    <definedName name="CHECK" localSheetId="72">#REF!</definedName>
    <definedName name="CHECK" localSheetId="75">#REF!</definedName>
    <definedName name="CHECK" localSheetId="78">#REF!</definedName>
    <definedName name="CHECK" localSheetId="67">#REF!</definedName>
    <definedName name="CHECK" localSheetId="124">#REF!</definedName>
    <definedName name="CHECK" localSheetId="127">#REF!</definedName>
    <definedName name="CHECK" localSheetId="130">#REF!</definedName>
    <definedName name="CHECK" localSheetId="133">#REF!</definedName>
    <definedName name="CHECK" localSheetId="118">#REF!</definedName>
    <definedName name="CHECK" localSheetId="121">#REF!</definedName>
    <definedName name="CHECK" localSheetId="123">#REF!</definedName>
    <definedName name="CHECK" localSheetId="107">#REF!</definedName>
    <definedName name="CHECK" localSheetId="109">#REF!</definedName>
    <definedName name="CHECK" localSheetId="112">#REF!</definedName>
    <definedName name="CHECK" localSheetId="115">#REF!</definedName>
    <definedName name="CHECK" localSheetId="101">#REF!</definedName>
    <definedName name="CHECK" localSheetId="104">#REF!</definedName>
    <definedName name="CHECK" localSheetId="52">#REF!</definedName>
    <definedName name="CHECK" localSheetId="54">#REF!</definedName>
    <definedName name="CHECK" localSheetId="57">#REF!</definedName>
    <definedName name="CHECK" localSheetId="60">#REF!</definedName>
    <definedName name="CHECK" localSheetId="63">#REF!</definedName>
    <definedName name="CHECK" localSheetId="83">#REF!</definedName>
    <definedName name="CHECK" localSheetId="81">#REF!</definedName>
    <definedName name="CHECK" localSheetId="86">#REF!</definedName>
    <definedName name="CHECK" localSheetId="89">#REF!</definedName>
    <definedName name="CHECK" localSheetId="92">#REF!</definedName>
    <definedName name="CHECK" localSheetId="95">#REF!</definedName>
    <definedName name="CHECK" localSheetId="98">#REF!</definedName>
    <definedName name="CHECK" localSheetId="164">#REF!</definedName>
    <definedName name="CHECK" localSheetId="167">#REF!</definedName>
    <definedName name="CHECK" localSheetId="155">#REF!</definedName>
    <definedName name="CHECK" localSheetId="170">#REF!</definedName>
    <definedName name="CHECK" localSheetId="158">#REF!</definedName>
    <definedName name="CHECK" localSheetId="161">#REF!</definedName>
    <definedName name="CHECK" localSheetId="147">#REF!</definedName>
    <definedName name="CHECK" localSheetId="144">#REF!</definedName>
    <definedName name="CHECK" localSheetId="152">#REF!</definedName>
    <definedName name="CHECK" localSheetId="154">#REF!</definedName>
    <definedName name="CHECK" localSheetId="137">#REF!</definedName>
    <definedName name="CHECK" localSheetId="140">#REF!</definedName>
    <definedName name="CHECK" localSheetId="73">#REF!</definedName>
    <definedName name="CHECK" localSheetId="76">#REF!</definedName>
    <definedName name="CHECK" localSheetId="79">#REF!</definedName>
    <definedName name="CHECK" localSheetId="65">#REF!</definedName>
    <definedName name="CHECK" localSheetId="68">#REF!</definedName>
    <definedName name="CHECK" localSheetId="125">#REF!</definedName>
    <definedName name="CHECK" localSheetId="128">#REF!</definedName>
    <definedName name="CHECK" localSheetId="131">#REF!</definedName>
    <definedName name="CHECK" localSheetId="134">#REF!</definedName>
    <definedName name="CHECK" localSheetId="119">#REF!</definedName>
    <definedName name="CHECK" localSheetId="122">#REF!</definedName>
    <definedName name="CHECK" localSheetId="108">#REF!</definedName>
    <definedName name="CHECK" localSheetId="110">#REF!</definedName>
    <definedName name="CHECK" localSheetId="113">#REF!</definedName>
    <definedName name="CHECK" localSheetId="116">#REF!</definedName>
    <definedName name="CHECK" localSheetId="102">#REF!</definedName>
    <definedName name="CHECK" localSheetId="105">#REF!</definedName>
    <definedName name="CHECK" localSheetId="56">#REF!</definedName>
    <definedName name="CHECK" localSheetId="59">#REF!</definedName>
    <definedName name="CHECK" localSheetId="61">#REF!</definedName>
    <definedName name="CHECK" localSheetId="84">#REF!</definedName>
    <definedName name="CHECK" localSheetId="82">#REF!</definedName>
    <definedName name="CHECK" localSheetId="87">#REF!</definedName>
    <definedName name="CHECK" localSheetId="90">#REF!</definedName>
    <definedName name="CHECK" localSheetId="93">#REF!</definedName>
    <definedName name="CHECK" localSheetId="96">#REF!</definedName>
    <definedName name="CHECK" localSheetId="99">#REF!</definedName>
    <definedName name="CHECK" localSheetId="165">#REF!</definedName>
    <definedName name="CHECK" localSheetId="168">#REF!</definedName>
    <definedName name="CHECK" localSheetId="156">#REF!</definedName>
    <definedName name="CHECK" localSheetId="171">#REF!</definedName>
    <definedName name="CHECK" localSheetId="159">#REF!</definedName>
    <definedName name="CHECK" localSheetId="162">#REF!</definedName>
    <definedName name="CHECK">#REF!</definedName>
    <definedName name="CIPHSJ" localSheetId="145" hidden="1">#REF!</definedName>
    <definedName name="CIPHSJ" localSheetId="149" hidden="1">#REF!</definedName>
    <definedName name="CIPHSJ" localSheetId="153" hidden="1">#REF!</definedName>
    <definedName name="CIPHSJ" localSheetId="138" hidden="1">#REF!</definedName>
    <definedName name="CIPHSJ" localSheetId="141" hidden="1">#REF!</definedName>
    <definedName name="CIPHSJ" localSheetId="71" hidden="1">#REF!</definedName>
    <definedName name="CIPHSJ" localSheetId="74" hidden="1">#REF!</definedName>
    <definedName name="CIPHSJ" localSheetId="77" hidden="1">#REF!</definedName>
    <definedName name="CIPHSJ" localSheetId="80" hidden="1">#REF!</definedName>
    <definedName name="CIPHSJ" localSheetId="66" hidden="1">#REF!</definedName>
    <definedName name="CIPHSJ" localSheetId="69" hidden="1">#REF!</definedName>
    <definedName name="CIPHSJ" localSheetId="126" hidden="1">#REF!</definedName>
    <definedName name="CIPHSJ" localSheetId="129" hidden="1">#REF!</definedName>
    <definedName name="CIPHSJ" localSheetId="132" hidden="1">#REF!</definedName>
    <definedName name="CIPHSJ" localSheetId="135" hidden="1">#REF!</definedName>
    <definedName name="CIPHSJ" localSheetId="120" hidden="1">#REF!</definedName>
    <definedName name="CIPHSJ" localSheetId="111" hidden="1">#REF!</definedName>
    <definedName name="CIPHSJ" localSheetId="114" hidden="1">#REF!</definedName>
    <definedName name="CIPHSJ" localSheetId="117" hidden="1">#REF!</definedName>
    <definedName name="CIPHSJ" localSheetId="103" hidden="1">#REF!</definedName>
    <definedName name="CIPHSJ" localSheetId="106" hidden="1">#REF!</definedName>
    <definedName name="CIPHSJ" localSheetId="53" hidden="1">#REF!</definedName>
    <definedName name="CIPHSJ" localSheetId="55" hidden="1">#REF!</definedName>
    <definedName name="CIPHSJ" localSheetId="58" hidden="1">#REF!</definedName>
    <definedName name="CIPHSJ" localSheetId="62" hidden="1">#REF!</definedName>
    <definedName name="CIPHSJ" localSheetId="64" hidden="1">#REF!</definedName>
    <definedName name="CIPHSJ" localSheetId="85" hidden="1">#REF!</definedName>
    <definedName name="CIPHSJ" localSheetId="88" hidden="1">#REF!</definedName>
    <definedName name="CIPHSJ" localSheetId="91" hidden="1">#REF!</definedName>
    <definedName name="CIPHSJ" localSheetId="94" hidden="1">#REF!</definedName>
    <definedName name="CIPHSJ" localSheetId="97" hidden="1">#REF!</definedName>
    <definedName name="CIPHSJ" localSheetId="100" hidden="1">#REF!</definedName>
    <definedName name="CIPHSJ" localSheetId="166" hidden="1">#REF!</definedName>
    <definedName name="CIPHSJ" localSheetId="169" hidden="1">#REF!</definedName>
    <definedName name="CIPHSJ" localSheetId="157" hidden="1">#REF!</definedName>
    <definedName name="CIPHSJ" localSheetId="172" hidden="1">#REF!</definedName>
    <definedName name="CIPHSJ" localSheetId="160" hidden="1">#REF!</definedName>
    <definedName name="CIPHSJ" localSheetId="163" hidden="1">#REF!</definedName>
    <definedName name="CIPHSJ" localSheetId="143" hidden="1">#REF!</definedName>
    <definedName name="CIPHSJ" localSheetId="146" hidden="1">#REF!</definedName>
    <definedName name="CIPHSJ" localSheetId="148" hidden="1">#REF!</definedName>
    <definedName name="CIPHSJ" localSheetId="150" hidden="1">#REF!</definedName>
    <definedName name="CIPHSJ" localSheetId="151" hidden="1">#REF!</definedName>
    <definedName name="CIPHSJ" localSheetId="136" hidden="1">#REF!</definedName>
    <definedName name="CIPHSJ" localSheetId="139" hidden="1">#REF!</definedName>
    <definedName name="CIPHSJ" localSheetId="142" hidden="1">#REF!</definedName>
    <definedName name="CIPHSJ" localSheetId="70" hidden="1">#REF!</definedName>
    <definedName name="CIPHSJ" localSheetId="72" hidden="1">#REF!</definedName>
    <definedName name="CIPHSJ" localSheetId="75" hidden="1">#REF!</definedName>
    <definedName name="CIPHSJ" localSheetId="78" hidden="1">#REF!</definedName>
    <definedName name="CIPHSJ" localSheetId="67" hidden="1">#REF!</definedName>
    <definedName name="CIPHSJ" localSheetId="124" hidden="1">#REF!</definedName>
    <definedName name="CIPHSJ" localSheetId="127" hidden="1">#REF!</definedName>
    <definedName name="CIPHSJ" localSheetId="130" hidden="1">#REF!</definedName>
    <definedName name="CIPHSJ" localSheetId="133" hidden="1">#REF!</definedName>
    <definedName name="CIPHSJ" localSheetId="118" hidden="1">#REF!</definedName>
    <definedName name="CIPHSJ" localSheetId="121" hidden="1">#REF!</definedName>
    <definedName name="CIPHSJ" localSheetId="123" hidden="1">#REF!</definedName>
    <definedName name="CIPHSJ" localSheetId="107" hidden="1">#REF!</definedName>
    <definedName name="CIPHSJ" localSheetId="109" hidden="1">#REF!</definedName>
    <definedName name="CIPHSJ" localSheetId="112" hidden="1">#REF!</definedName>
    <definedName name="CIPHSJ" localSheetId="115" hidden="1">#REF!</definedName>
    <definedName name="CIPHSJ" localSheetId="101" hidden="1">#REF!</definedName>
    <definedName name="CIPHSJ" localSheetId="104" hidden="1">#REF!</definedName>
    <definedName name="CIPHSJ" localSheetId="52" hidden="1">#REF!</definedName>
    <definedName name="CIPHSJ" localSheetId="54" hidden="1">#REF!</definedName>
    <definedName name="CIPHSJ" localSheetId="57" hidden="1">#REF!</definedName>
    <definedName name="CIPHSJ" localSheetId="60" hidden="1">#REF!</definedName>
    <definedName name="CIPHSJ" localSheetId="63" hidden="1">#REF!</definedName>
    <definedName name="CIPHSJ" localSheetId="83" hidden="1">#REF!</definedName>
    <definedName name="CIPHSJ" localSheetId="81" hidden="1">#REF!</definedName>
    <definedName name="CIPHSJ" localSheetId="86" hidden="1">#REF!</definedName>
    <definedName name="CIPHSJ" localSheetId="89" hidden="1">#REF!</definedName>
    <definedName name="CIPHSJ" localSheetId="92" hidden="1">#REF!</definedName>
    <definedName name="CIPHSJ" localSheetId="95" hidden="1">#REF!</definedName>
    <definedName name="CIPHSJ" localSheetId="98" hidden="1">#REF!</definedName>
    <definedName name="CIPHSJ" localSheetId="164" hidden="1">#REF!</definedName>
    <definedName name="CIPHSJ" localSheetId="167" hidden="1">#REF!</definedName>
    <definedName name="CIPHSJ" localSheetId="155" hidden="1">#REF!</definedName>
    <definedName name="CIPHSJ" localSheetId="170" hidden="1">#REF!</definedName>
    <definedName name="CIPHSJ" localSheetId="158" hidden="1">#REF!</definedName>
    <definedName name="CIPHSJ" localSheetId="161" hidden="1">#REF!</definedName>
    <definedName name="CIPHSJ" localSheetId="147" hidden="1">#REF!</definedName>
    <definedName name="CIPHSJ" localSheetId="144" hidden="1">#REF!</definedName>
    <definedName name="CIPHSJ" localSheetId="152" hidden="1">#REF!</definedName>
    <definedName name="CIPHSJ" localSheetId="154" hidden="1">#REF!</definedName>
    <definedName name="CIPHSJ" localSheetId="137" hidden="1">#REF!</definedName>
    <definedName name="CIPHSJ" localSheetId="140" hidden="1">#REF!</definedName>
    <definedName name="CIPHSJ" localSheetId="73" hidden="1">#REF!</definedName>
    <definedName name="CIPHSJ" localSheetId="76" hidden="1">#REF!</definedName>
    <definedName name="CIPHSJ" localSheetId="79" hidden="1">#REF!</definedName>
    <definedName name="CIPHSJ" localSheetId="65" hidden="1">#REF!</definedName>
    <definedName name="CIPHSJ" localSheetId="68" hidden="1">#REF!</definedName>
    <definedName name="CIPHSJ" localSheetId="125" hidden="1">#REF!</definedName>
    <definedName name="CIPHSJ" localSheetId="128" hidden="1">#REF!</definedName>
    <definedName name="CIPHSJ" localSheetId="131" hidden="1">#REF!</definedName>
    <definedName name="CIPHSJ" localSheetId="134" hidden="1">#REF!</definedName>
    <definedName name="CIPHSJ" localSheetId="119" hidden="1">#REF!</definedName>
    <definedName name="CIPHSJ" localSheetId="122" hidden="1">#REF!</definedName>
    <definedName name="CIPHSJ" localSheetId="108" hidden="1">#REF!</definedName>
    <definedName name="CIPHSJ" localSheetId="110" hidden="1">#REF!</definedName>
    <definedName name="CIPHSJ" localSheetId="113" hidden="1">#REF!</definedName>
    <definedName name="CIPHSJ" localSheetId="116" hidden="1">#REF!</definedName>
    <definedName name="CIPHSJ" localSheetId="102" hidden="1">#REF!</definedName>
    <definedName name="CIPHSJ" localSheetId="105" hidden="1">#REF!</definedName>
    <definedName name="CIPHSJ" localSheetId="56" hidden="1">#REF!</definedName>
    <definedName name="CIPHSJ" localSheetId="59" hidden="1">#REF!</definedName>
    <definedName name="CIPHSJ" localSheetId="61" hidden="1">#REF!</definedName>
    <definedName name="CIPHSJ" localSheetId="84" hidden="1">#REF!</definedName>
    <definedName name="CIPHSJ" localSheetId="82" hidden="1">#REF!</definedName>
    <definedName name="CIPHSJ" localSheetId="87" hidden="1">#REF!</definedName>
    <definedName name="CIPHSJ" localSheetId="90" hidden="1">#REF!</definedName>
    <definedName name="CIPHSJ" localSheetId="93" hidden="1">#REF!</definedName>
    <definedName name="CIPHSJ" localSheetId="96" hidden="1">#REF!</definedName>
    <definedName name="CIPHSJ" localSheetId="99" hidden="1">#REF!</definedName>
    <definedName name="CIPHSJ" localSheetId="165" hidden="1">#REF!</definedName>
    <definedName name="CIPHSJ" localSheetId="168" hidden="1">#REF!</definedName>
    <definedName name="CIPHSJ" localSheetId="156" hidden="1">#REF!</definedName>
    <definedName name="CIPHSJ" localSheetId="171" hidden="1">#REF!</definedName>
    <definedName name="CIPHSJ" localSheetId="159" hidden="1">#REF!</definedName>
    <definedName name="CIPHSJ" localSheetId="162" hidden="1">#REF!</definedName>
    <definedName name="CIPHSJ" hidden="1">#REF!</definedName>
    <definedName name="cusmasteras20102005_list_query" localSheetId="145">#REF!</definedName>
    <definedName name="cusmasteras20102005_list_query" localSheetId="149">#REF!</definedName>
    <definedName name="cusmasteras20102005_list_query" localSheetId="153">#REF!</definedName>
    <definedName name="cusmasteras20102005_list_query" localSheetId="138">#REF!</definedName>
    <definedName name="cusmasteras20102005_list_query" localSheetId="141">#REF!</definedName>
    <definedName name="cusmasteras20102005_list_query" localSheetId="71">#REF!</definedName>
    <definedName name="cusmasteras20102005_list_query" localSheetId="74">#REF!</definedName>
    <definedName name="cusmasteras20102005_list_query" localSheetId="77">#REF!</definedName>
    <definedName name="cusmasteras20102005_list_query" localSheetId="80">#REF!</definedName>
    <definedName name="cusmasteras20102005_list_query" localSheetId="66">#REF!</definedName>
    <definedName name="cusmasteras20102005_list_query" localSheetId="69">#REF!</definedName>
    <definedName name="cusmasteras20102005_list_query" localSheetId="126">#REF!</definedName>
    <definedName name="cusmasteras20102005_list_query" localSheetId="129">#REF!</definedName>
    <definedName name="cusmasteras20102005_list_query" localSheetId="132">#REF!</definedName>
    <definedName name="cusmasteras20102005_list_query" localSheetId="135">#REF!</definedName>
    <definedName name="cusmasteras20102005_list_query" localSheetId="120">#REF!</definedName>
    <definedName name="cusmasteras20102005_list_query" localSheetId="111">#REF!</definedName>
    <definedName name="cusmasteras20102005_list_query" localSheetId="114">#REF!</definedName>
    <definedName name="cusmasteras20102005_list_query" localSheetId="117">#REF!</definedName>
    <definedName name="cusmasteras20102005_list_query" localSheetId="103">#REF!</definedName>
    <definedName name="cusmasteras20102005_list_query" localSheetId="106">#REF!</definedName>
    <definedName name="cusmasteras20102005_list_query" localSheetId="53">#REF!</definedName>
    <definedName name="cusmasteras20102005_list_query" localSheetId="55">#REF!</definedName>
    <definedName name="cusmasteras20102005_list_query" localSheetId="58">#REF!</definedName>
    <definedName name="cusmasteras20102005_list_query" localSheetId="62">#REF!</definedName>
    <definedName name="cusmasteras20102005_list_query" localSheetId="64">#REF!</definedName>
    <definedName name="cusmasteras20102005_list_query" localSheetId="85">#REF!</definedName>
    <definedName name="cusmasteras20102005_list_query" localSheetId="88">#REF!</definedName>
    <definedName name="cusmasteras20102005_list_query" localSheetId="91">#REF!</definedName>
    <definedName name="cusmasteras20102005_list_query" localSheetId="94">#REF!</definedName>
    <definedName name="cusmasteras20102005_list_query" localSheetId="97">#REF!</definedName>
    <definedName name="cusmasteras20102005_list_query" localSheetId="100">#REF!</definedName>
    <definedName name="cusmasteras20102005_list_query" localSheetId="166">#REF!</definedName>
    <definedName name="cusmasteras20102005_list_query" localSheetId="169">#REF!</definedName>
    <definedName name="cusmasteras20102005_list_query" localSheetId="157">#REF!</definedName>
    <definedName name="cusmasteras20102005_list_query" localSheetId="172">#REF!</definedName>
    <definedName name="cusmasteras20102005_list_query" localSheetId="160">#REF!</definedName>
    <definedName name="cusmasteras20102005_list_query" localSheetId="163">#REF!</definedName>
    <definedName name="cusmasteras20102005_list_query" localSheetId="143">#REF!</definedName>
    <definedName name="cusmasteras20102005_list_query" localSheetId="146">#REF!</definedName>
    <definedName name="cusmasteras20102005_list_query" localSheetId="148">#REF!</definedName>
    <definedName name="cusmasteras20102005_list_query" localSheetId="150">#REF!</definedName>
    <definedName name="cusmasteras20102005_list_query" localSheetId="151">#REF!</definedName>
    <definedName name="cusmasteras20102005_list_query" localSheetId="136">#REF!</definedName>
    <definedName name="cusmasteras20102005_list_query" localSheetId="139">#REF!</definedName>
    <definedName name="cusmasteras20102005_list_query" localSheetId="142">#REF!</definedName>
    <definedName name="cusmasteras20102005_list_query" localSheetId="70">#REF!</definedName>
    <definedName name="cusmasteras20102005_list_query" localSheetId="72">#REF!</definedName>
    <definedName name="cusmasteras20102005_list_query" localSheetId="75">#REF!</definedName>
    <definedName name="cusmasteras20102005_list_query" localSheetId="78">#REF!</definedName>
    <definedName name="cusmasteras20102005_list_query" localSheetId="67">#REF!</definedName>
    <definedName name="cusmasteras20102005_list_query" localSheetId="124">#REF!</definedName>
    <definedName name="cusmasteras20102005_list_query" localSheetId="127">#REF!</definedName>
    <definedName name="cusmasteras20102005_list_query" localSheetId="130">#REF!</definedName>
    <definedName name="cusmasteras20102005_list_query" localSheetId="133">#REF!</definedName>
    <definedName name="cusmasteras20102005_list_query" localSheetId="118">#REF!</definedName>
    <definedName name="cusmasteras20102005_list_query" localSheetId="121">#REF!</definedName>
    <definedName name="cusmasteras20102005_list_query" localSheetId="123">#REF!</definedName>
    <definedName name="cusmasteras20102005_list_query" localSheetId="107">#REF!</definedName>
    <definedName name="cusmasteras20102005_list_query" localSheetId="109">#REF!</definedName>
    <definedName name="cusmasteras20102005_list_query" localSheetId="112">#REF!</definedName>
    <definedName name="cusmasteras20102005_list_query" localSheetId="115">#REF!</definedName>
    <definedName name="cusmasteras20102005_list_query" localSheetId="101">#REF!</definedName>
    <definedName name="cusmasteras20102005_list_query" localSheetId="104">#REF!</definedName>
    <definedName name="cusmasteras20102005_list_query" localSheetId="52">#REF!</definedName>
    <definedName name="cusmasteras20102005_list_query" localSheetId="54">#REF!</definedName>
    <definedName name="cusmasteras20102005_list_query" localSheetId="57">#REF!</definedName>
    <definedName name="cusmasteras20102005_list_query" localSheetId="60">#REF!</definedName>
    <definedName name="cusmasteras20102005_list_query" localSheetId="63">#REF!</definedName>
    <definedName name="cusmasteras20102005_list_query" localSheetId="83">#REF!</definedName>
    <definedName name="cusmasteras20102005_list_query" localSheetId="81">#REF!</definedName>
    <definedName name="cusmasteras20102005_list_query" localSheetId="86">#REF!</definedName>
    <definedName name="cusmasteras20102005_list_query" localSheetId="89">#REF!</definedName>
    <definedName name="cusmasteras20102005_list_query" localSheetId="92">#REF!</definedName>
    <definedName name="cusmasteras20102005_list_query" localSheetId="95">#REF!</definedName>
    <definedName name="cusmasteras20102005_list_query" localSheetId="98">#REF!</definedName>
    <definedName name="cusmasteras20102005_list_query" localSheetId="164">#REF!</definedName>
    <definedName name="cusmasteras20102005_list_query" localSheetId="167">#REF!</definedName>
    <definedName name="cusmasteras20102005_list_query" localSheetId="155">#REF!</definedName>
    <definedName name="cusmasteras20102005_list_query" localSheetId="170">#REF!</definedName>
    <definedName name="cusmasteras20102005_list_query" localSheetId="158">#REF!</definedName>
    <definedName name="cusmasteras20102005_list_query" localSheetId="161">#REF!</definedName>
    <definedName name="cusmasteras20102005_list_query" localSheetId="147">#REF!</definedName>
    <definedName name="cusmasteras20102005_list_query" localSheetId="144">#REF!</definedName>
    <definedName name="cusmasteras20102005_list_query" localSheetId="152">#REF!</definedName>
    <definedName name="cusmasteras20102005_list_query" localSheetId="154">#REF!</definedName>
    <definedName name="cusmasteras20102005_list_query" localSheetId="137">#REF!</definedName>
    <definedName name="cusmasteras20102005_list_query" localSheetId="140">#REF!</definedName>
    <definedName name="cusmasteras20102005_list_query" localSheetId="73">#REF!</definedName>
    <definedName name="cusmasteras20102005_list_query" localSheetId="76">#REF!</definedName>
    <definedName name="cusmasteras20102005_list_query" localSheetId="79">#REF!</definedName>
    <definedName name="cusmasteras20102005_list_query" localSheetId="65">#REF!</definedName>
    <definedName name="cusmasteras20102005_list_query" localSheetId="68">#REF!</definedName>
    <definedName name="cusmasteras20102005_list_query" localSheetId="125">#REF!</definedName>
    <definedName name="cusmasteras20102005_list_query" localSheetId="128">#REF!</definedName>
    <definedName name="cusmasteras20102005_list_query" localSheetId="131">#REF!</definedName>
    <definedName name="cusmasteras20102005_list_query" localSheetId="134">#REF!</definedName>
    <definedName name="cusmasteras20102005_list_query" localSheetId="119">#REF!</definedName>
    <definedName name="cusmasteras20102005_list_query" localSheetId="122">#REF!</definedName>
    <definedName name="cusmasteras20102005_list_query" localSheetId="108">#REF!</definedName>
    <definedName name="cusmasteras20102005_list_query" localSheetId="110">#REF!</definedName>
    <definedName name="cusmasteras20102005_list_query" localSheetId="113">#REF!</definedName>
    <definedName name="cusmasteras20102005_list_query" localSheetId="116">#REF!</definedName>
    <definedName name="cusmasteras20102005_list_query" localSheetId="102">#REF!</definedName>
    <definedName name="cusmasteras20102005_list_query" localSheetId="105">#REF!</definedName>
    <definedName name="cusmasteras20102005_list_query" localSheetId="56">#REF!</definedName>
    <definedName name="cusmasteras20102005_list_query" localSheetId="59">#REF!</definedName>
    <definedName name="cusmasteras20102005_list_query" localSheetId="61">#REF!</definedName>
    <definedName name="cusmasteras20102005_list_query" localSheetId="84">#REF!</definedName>
    <definedName name="cusmasteras20102005_list_query" localSheetId="82">#REF!</definedName>
    <definedName name="cusmasteras20102005_list_query" localSheetId="87">#REF!</definedName>
    <definedName name="cusmasteras20102005_list_query" localSheetId="90">#REF!</definedName>
    <definedName name="cusmasteras20102005_list_query" localSheetId="93">#REF!</definedName>
    <definedName name="cusmasteras20102005_list_query" localSheetId="96">#REF!</definedName>
    <definedName name="cusmasteras20102005_list_query" localSheetId="99">#REF!</definedName>
    <definedName name="cusmasteras20102005_list_query" localSheetId="165">#REF!</definedName>
    <definedName name="cusmasteras20102005_list_query" localSheetId="168">#REF!</definedName>
    <definedName name="cusmasteras20102005_list_query" localSheetId="156">#REF!</definedName>
    <definedName name="cusmasteras20102005_list_query" localSheetId="171">#REF!</definedName>
    <definedName name="cusmasteras20102005_list_query" localSheetId="159">#REF!</definedName>
    <definedName name="cusmasteras20102005_list_query" localSheetId="162">#REF!</definedName>
    <definedName name="cusmasteras20102005_list_query">#REF!</definedName>
    <definedName name="D_RPSCHS_Crosstab" localSheetId="145">#REF!</definedName>
    <definedName name="D_RPSCHS_Crosstab" localSheetId="149">#REF!</definedName>
    <definedName name="D_RPSCHS_Crosstab" localSheetId="153">#REF!</definedName>
    <definedName name="D_RPSCHS_Crosstab" localSheetId="138">#REF!</definedName>
    <definedName name="D_RPSCHS_Crosstab" localSheetId="141">#REF!</definedName>
    <definedName name="D_RPSCHS_Crosstab" localSheetId="71">#REF!</definedName>
    <definedName name="D_RPSCHS_Crosstab" localSheetId="74">#REF!</definedName>
    <definedName name="D_RPSCHS_Crosstab" localSheetId="77">#REF!</definedName>
    <definedName name="D_RPSCHS_Crosstab" localSheetId="80">#REF!</definedName>
    <definedName name="D_RPSCHS_Crosstab" localSheetId="66">#REF!</definedName>
    <definedName name="D_RPSCHS_Crosstab" localSheetId="69">#REF!</definedName>
    <definedName name="D_RPSCHS_Crosstab" localSheetId="126">#REF!</definedName>
    <definedName name="D_RPSCHS_Crosstab" localSheetId="129">#REF!</definedName>
    <definedName name="D_RPSCHS_Crosstab" localSheetId="132">#REF!</definedName>
    <definedName name="D_RPSCHS_Crosstab" localSheetId="135">#REF!</definedName>
    <definedName name="D_RPSCHS_Crosstab" localSheetId="120">#REF!</definedName>
    <definedName name="D_RPSCHS_Crosstab" localSheetId="111">#REF!</definedName>
    <definedName name="D_RPSCHS_Crosstab" localSheetId="114">#REF!</definedName>
    <definedName name="D_RPSCHS_Crosstab" localSheetId="117">#REF!</definedName>
    <definedName name="D_RPSCHS_Crosstab" localSheetId="103">#REF!</definedName>
    <definedName name="D_RPSCHS_Crosstab" localSheetId="106">#REF!</definedName>
    <definedName name="D_RPSCHS_Crosstab" localSheetId="53">#REF!</definedName>
    <definedName name="D_RPSCHS_Crosstab" localSheetId="55">#REF!</definedName>
    <definedName name="D_RPSCHS_Crosstab" localSheetId="58">#REF!</definedName>
    <definedName name="D_RPSCHS_Crosstab" localSheetId="62">#REF!</definedName>
    <definedName name="D_RPSCHS_Crosstab" localSheetId="64">#REF!</definedName>
    <definedName name="D_RPSCHS_Crosstab" localSheetId="85">#REF!</definedName>
    <definedName name="D_RPSCHS_Crosstab" localSheetId="88">#REF!</definedName>
    <definedName name="D_RPSCHS_Crosstab" localSheetId="91">#REF!</definedName>
    <definedName name="D_RPSCHS_Crosstab" localSheetId="94">#REF!</definedName>
    <definedName name="D_RPSCHS_Crosstab" localSheetId="97">#REF!</definedName>
    <definedName name="D_RPSCHS_Crosstab" localSheetId="100">#REF!</definedName>
    <definedName name="D_RPSCHS_Crosstab" localSheetId="166">#REF!</definedName>
    <definedName name="D_RPSCHS_Crosstab" localSheetId="169">#REF!</definedName>
    <definedName name="D_RPSCHS_Crosstab" localSheetId="157">#REF!</definedName>
    <definedName name="D_RPSCHS_Crosstab" localSheetId="172">#REF!</definedName>
    <definedName name="D_RPSCHS_Crosstab" localSheetId="160">#REF!</definedName>
    <definedName name="D_RPSCHS_Crosstab" localSheetId="163">#REF!</definedName>
    <definedName name="D_RPSCHS_Crosstab" localSheetId="143">#REF!</definedName>
    <definedName name="D_RPSCHS_Crosstab" localSheetId="146">#REF!</definedName>
    <definedName name="D_RPSCHS_Crosstab" localSheetId="148">#REF!</definedName>
    <definedName name="D_RPSCHS_Crosstab" localSheetId="150">#REF!</definedName>
    <definedName name="D_RPSCHS_Crosstab" localSheetId="151">#REF!</definedName>
    <definedName name="D_RPSCHS_Crosstab" localSheetId="136">#REF!</definedName>
    <definedName name="D_RPSCHS_Crosstab" localSheetId="139">#REF!</definedName>
    <definedName name="D_RPSCHS_Crosstab" localSheetId="142">#REF!</definedName>
    <definedName name="D_RPSCHS_Crosstab" localSheetId="70">#REF!</definedName>
    <definedName name="D_RPSCHS_Crosstab" localSheetId="72">#REF!</definedName>
    <definedName name="D_RPSCHS_Crosstab" localSheetId="75">#REF!</definedName>
    <definedName name="D_RPSCHS_Crosstab" localSheetId="78">#REF!</definedName>
    <definedName name="D_RPSCHS_Crosstab" localSheetId="67">#REF!</definedName>
    <definedName name="D_RPSCHS_Crosstab" localSheetId="124">#REF!</definedName>
    <definedName name="D_RPSCHS_Crosstab" localSheetId="127">#REF!</definedName>
    <definedName name="D_RPSCHS_Crosstab" localSheetId="130">#REF!</definedName>
    <definedName name="D_RPSCHS_Crosstab" localSheetId="133">#REF!</definedName>
    <definedName name="D_RPSCHS_Crosstab" localSheetId="118">#REF!</definedName>
    <definedName name="D_RPSCHS_Crosstab" localSheetId="121">#REF!</definedName>
    <definedName name="D_RPSCHS_Crosstab" localSheetId="123">#REF!</definedName>
    <definedName name="D_RPSCHS_Crosstab" localSheetId="107">#REF!</definedName>
    <definedName name="D_RPSCHS_Crosstab" localSheetId="109">#REF!</definedName>
    <definedName name="D_RPSCHS_Crosstab" localSheetId="112">#REF!</definedName>
    <definedName name="D_RPSCHS_Crosstab" localSheetId="115">#REF!</definedName>
    <definedName name="D_RPSCHS_Crosstab" localSheetId="101">#REF!</definedName>
    <definedName name="D_RPSCHS_Crosstab" localSheetId="104">#REF!</definedName>
    <definedName name="D_RPSCHS_Crosstab" localSheetId="52">#REF!</definedName>
    <definedName name="D_RPSCHS_Crosstab" localSheetId="54">#REF!</definedName>
    <definedName name="D_RPSCHS_Crosstab" localSheetId="57">#REF!</definedName>
    <definedName name="D_RPSCHS_Crosstab" localSheetId="60">#REF!</definedName>
    <definedName name="D_RPSCHS_Crosstab" localSheetId="63">#REF!</definedName>
    <definedName name="D_RPSCHS_Crosstab" localSheetId="83">#REF!</definedName>
    <definedName name="D_RPSCHS_Crosstab" localSheetId="81">#REF!</definedName>
    <definedName name="D_RPSCHS_Crosstab" localSheetId="86">#REF!</definedName>
    <definedName name="D_RPSCHS_Crosstab" localSheetId="89">#REF!</definedName>
    <definedName name="D_RPSCHS_Crosstab" localSheetId="92">#REF!</definedName>
    <definedName name="D_RPSCHS_Crosstab" localSheetId="95">#REF!</definedName>
    <definedName name="D_RPSCHS_Crosstab" localSheetId="98">#REF!</definedName>
    <definedName name="D_RPSCHS_Crosstab" localSheetId="164">#REF!</definedName>
    <definedName name="D_RPSCHS_Crosstab" localSheetId="167">#REF!</definedName>
    <definedName name="D_RPSCHS_Crosstab" localSheetId="155">#REF!</definedName>
    <definedName name="D_RPSCHS_Crosstab" localSheetId="170">#REF!</definedName>
    <definedName name="D_RPSCHS_Crosstab" localSheetId="158">#REF!</definedName>
    <definedName name="D_RPSCHS_Crosstab" localSheetId="161">#REF!</definedName>
    <definedName name="D_RPSCHS_Crosstab" localSheetId="147">#REF!</definedName>
    <definedName name="D_RPSCHS_Crosstab" localSheetId="144">#REF!</definedName>
    <definedName name="D_RPSCHS_Crosstab" localSheetId="152">#REF!</definedName>
    <definedName name="D_RPSCHS_Crosstab" localSheetId="154">#REF!</definedName>
    <definedName name="D_RPSCHS_Crosstab" localSheetId="137">#REF!</definedName>
    <definedName name="D_RPSCHS_Crosstab" localSheetId="140">#REF!</definedName>
    <definedName name="D_RPSCHS_Crosstab" localSheetId="73">#REF!</definedName>
    <definedName name="D_RPSCHS_Crosstab" localSheetId="76">#REF!</definedName>
    <definedName name="D_RPSCHS_Crosstab" localSheetId="79">#REF!</definedName>
    <definedName name="D_RPSCHS_Crosstab" localSheetId="65">#REF!</definedName>
    <definedName name="D_RPSCHS_Crosstab" localSheetId="68">#REF!</definedName>
    <definedName name="D_RPSCHS_Crosstab" localSheetId="125">#REF!</definedName>
    <definedName name="D_RPSCHS_Crosstab" localSheetId="128">#REF!</definedName>
    <definedName name="D_RPSCHS_Crosstab" localSheetId="131">#REF!</definedName>
    <definedName name="D_RPSCHS_Crosstab" localSheetId="134">#REF!</definedName>
    <definedName name="D_RPSCHS_Crosstab" localSheetId="119">#REF!</definedName>
    <definedName name="D_RPSCHS_Crosstab" localSheetId="122">#REF!</definedName>
    <definedName name="D_RPSCHS_Crosstab" localSheetId="108">#REF!</definedName>
    <definedName name="D_RPSCHS_Crosstab" localSheetId="110">#REF!</definedName>
    <definedName name="D_RPSCHS_Crosstab" localSheetId="113">#REF!</definedName>
    <definedName name="D_RPSCHS_Crosstab" localSheetId="116">#REF!</definedName>
    <definedName name="D_RPSCHS_Crosstab" localSheetId="102">#REF!</definedName>
    <definedName name="D_RPSCHS_Crosstab" localSheetId="105">#REF!</definedName>
    <definedName name="D_RPSCHS_Crosstab" localSheetId="56">#REF!</definedName>
    <definedName name="D_RPSCHS_Crosstab" localSheetId="59">#REF!</definedName>
    <definedName name="D_RPSCHS_Crosstab" localSheetId="61">#REF!</definedName>
    <definedName name="D_RPSCHS_Crosstab" localSheetId="84">#REF!</definedName>
    <definedName name="D_RPSCHS_Crosstab" localSheetId="82">#REF!</definedName>
    <definedName name="D_RPSCHS_Crosstab" localSheetId="87">#REF!</definedName>
    <definedName name="D_RPSCHS_Crosstab" localSheetId="90">#REF!</definedName>
    <definedName name="D_RPSCHS_Crosstab" localSheetId="93">#REF!</definedName>
    <definedName name="D_RPSCHS_Crosstab" localSheetId="96">#REF!</definedName>
    <definedName name="D_RPSCHS_Crosstab" localSheetId="99">#REF!</definedName>
    <definedName name="D_RPSCHS_Crosstab" localSheetId="165">#REF!</definedName>
    <definedName name="D_RPSCHS_Crosstab" localSheetId="168">#REF!</definedName>
    <definedName name="D_RPSCHS_Crosstab" localSheetId="156">#REF!</definedName>
    <definedName name="D_RPSCHS_Crosstab" localSheetId="171">#REF!</definedName>
    <definedName name="D_RPSCHS_Crosstab" localSheetId="159">#REF!</definedName>
    <definedName name="D_RPSCHS_Crosstab" localSheetId="162">#REF!</definedName>
    <definedName name="D_RPSCHS_Crosstab">#REF!</definedName>
    <definedName name="_xlnm.Database" localSheetId="145" hidden="1">#REF!</definedName>
    <definedName name="_xlnm.Database" localSheetId="149" hidden="1">#REF!</definedName>
    <definedName name="_xlnm.Database" localSheetId="153" hidden="1">#REF!</definedName>
    <definedName name="_xlnm.Database" localSheetId="138" hidden="1">#REF!</definedName>
    <definedName name="_xlnm.Database" localSheetId="141" hidden="1">#REF!</definedName>
    <definedName name="_xlnm.Database" localSheetId="71" hidden="1">#REF!</definedName>
    <definedName name="_xlnm.Database" localSheetId="74" hidden="1">#REF!</definedName>
    <definedName name="_xlnm.Database" localSheetId="77" hidden="1">#REF!</definedName>
    <definedName name="_xlnm.Database" localSheetId="80" hidden="1">#REF!</definedName>
    <definedName name="_xlnm.Database" localSheetId="66" hidden="1">#REF!</definedName>
    <definedName name="_xlnm.Database" localSheetId="69" hidden="1">#REF!</definedName>
    <definedName name="_xlnm.Database" localSheetId="126" hidden="1">#REF!</definedName>
    <definedName name="_xlnm.Database" localSheetId="129" hidden="1">#REF!</definedName>
    <definedName name="_xlnm.Database" localSheetId="132" hidden="1">#REF!</definedName>
    <definedName name="_xlnm.Database" localSheetId="135" hidden="1">#REF!</definedName>
    <definedName name="_xlnm.Database" localSheetId="120" hidden="1">#REF!</definedName>
    <definedName name="_xlnm.Database" localSheetId="111" hidden="1">#REF!</definedName>
    <definedName name="_xlnm.Database" localSheetId="114" hidden="1">#REF!</definedName>
    <definedName name="_xlnm.Database" localSheetId="117" hidden="1">#REF!</definedName>
    <definedName name="_xlnm.Database" localSheetId="103" hidden="1">#REF!</definedName>
    <definedName name="_xlnm.Database" localSheetId="106" hidden="1">#REF!</definedName>
    <definedName name="_xlnm.Database" localSheetId="53" hidden="1">#REF!</definedName>
    <definedName name="_xlnm.Database" localSheetId="55" hidden="1">#REF!</definedName>
    <definedName name="_xlnm.Database" localSheetId="58" hidden="1">#REF!</definedName>
    <definedName name="_xlnm.Database" localSheetId="62" hidden="1">#REF!</definedName>
    <definedName name="_xlnm.Database" localSheetId="64" hidden="1">#REF!</definedName>
    <definedName name="_xlnm.Database" localSheetId="85" hidden="1">#REF!</definedName>
    <definedName name="_xlnm.Database" localSheetId="88" hidden="1">#REF!</definedName>
    <definedName name="_xlnm.Database" localSheetId="91" hidden="1">#REF!</definedName>
    <definedName name="_xlnm.Database" localSheetId="94" hidden="1">#REF!</definedName>
    <definedName name="_xlnm.Database" localSheetId="97" hidden="1">#REF!</definedName>
    <definedName name="_xlnm.Database" localSheetId="100" hidden="1">#REF!</definedName>
    <definedName name="_xlnm.Database" localSheetId="166" hidden="1">#REF!</definedName>
    <definedName name="_xlnm.Database" localSheetId="169" hidden="1">#REF!</definedName>
    <definedName name="_xlnm.Database" localSheetId="157" hidden="1">#REF!</definedName>
    <definedName name="_xlnm.Database" localSheetId="172" hidden="1">#REF!</definedName>
    <definedName name="_xlnm.Database" localSheetId="160" hidden="1">#REF!</definedName>
    <definedName name="_xlnm.Database" localSheetId="163" hidden="1">#REF!</definedName>
    <definedName name="_xlnm.Database" localSheetId="143" hidden="1">#REF!</definedName>
    <definedName name="_xlnm.Database" localSheetId="146" hidden="1">#REF!</definedName>
    <definedName name="_xlnm.Database" localSheetId="148" hidden="1">#REF!</definedName>
    <definedName name="_xlnm.Database" localSheetId="150" hidden="1">#REF!</definedName>
    <definedName name="_xlnm.Database" localSheetId="151" hidden="1">#REF!</definedName>
    <definedName name="_xlnm.Database" localSheetId="136" hidden="1">#REF!</definedName>
    <definedName name="_xlnm.Database" localSheetId="139" hidden="1">#REF!</definedName>
    <definedName name="_xlnm.Database" localSheetId="142" hidden="1">#REF!</definedName>
    <definedName name="_xlnm.Database" localSheetId="70" hidden="1">#REF!</definedName>
    <definedName name="_xlnm.Database" localSheetId="72" hidden="1">#REF!</definedName>
    <definedName name="_xlnm.Database" localSheetId="75" hidden="1">#REF!</definedName>
    <definedName name="_xlnm.Database" localSheetId="78" hidden="1">#REF!</definedName>
    <definedName name="_xlnm.Database" localSheetId="67" hidden="1">#REF!</definedName>
    <definedName name="_xlnm.Database" localSheetId="124" hidden="1">#REF!</definedName>
    <definedName name="_xlnm.Database" localSheetId="127" hidden="1">#REF!</definedName>
    <definedName name="_xlnm.Database" localSheetId="130" hidden="1">#REF!</definedName>
    <definedName name="_xlnm.Database" localSheetId="133" hidden="1">#REF!</definedName>
    <definedName name="_xlnm.Database" localSheetId="118" hidden="1">#REF!</definedName>
    <definedName name="_xlnm.Database" localSheetId="121" hidden="1">#REF!</definedName>
    <definedName name="_xlnm.Database" localSheetId="123" hidden="1">#REF!</definedName>
    <definedName name="_xlnm.Database" localSheetId="107" hidden="1">#REF!</definedName>
    <definedName name="_xlnm.Database" localSheetId="109" hidden="1">#REF!</definedName>
    <definedName name="_xlnm.Database" localSheetId="112" hidden="1">#REF!</definedName>
    <definedName name="_xlnm.Database" localSheetId="115" hidden="1">#REF!</definedName>
    <definedName name="_xlnm.Database" localSheetId="101" hidden="1">#REF!</definedName>
    <definedName name="_xlnm.Database" localSheetId="104" hidden="1">#REF!</definedName>
    <definedName name="_xlnm.Database" localSheetId="52" hidden="1">#REF!</definedName>
    <definedName name="_xlnm.Database" localSheetId="54" hidden="1">#REF!</definedName>
    <definedName name="_xlnm.Database" localSheetId="57" hidden="1">#REF!</definedName>
    <definedName name="_xlnm.Database" localSheetId="60" hidden="1">#REF!</definedName>
    <definedName name="_xlnm.Database" localSheetId="63" hidden="1">#REF!</definedName>
    <definedName name="_xlnm.Database" localSheetId="83" hidden="1">#REF!</definedName>
    <definedName name="_xlnm.Database" localSheetId="81" hidden="1">#REF!</definedName>
    <definedName name="_xlnm.Database" localSheetId="86" hidden="1">#REF!</definedName>
    <definedName name="_xlnm.Database" localSheetId="89" hidden="1">#REF!</definedName>
    <definedName name="_xlnm.Database" localSheetId="92" hidden="1">#REF!</definedName>
    <definedName name="_xlnm.Database" localSheetId="95" hidden="1">#REF!</definedName>
    <definedName name="_xlnm.Database" localSheetId="98" hidden="1">#REF!</definedName>
    <definedName name="_xlnm.Database" localSheetId="164" hidden="1">#REF!</definedName>
    <definedName name="_xlnm.Database" localSheetId="167" hidden="1">#REF!</definedName>
    <definedName name="_xlnm.Database" localSheetId="155" hidden="1">#REF!</definedName>
    <definedName name="_xlnm.Database" localSheetId="170" hidden="1">#REF!</definedName>
    <definedName name="_xlnm.Database" localSheetId="158" hidden="1">#REF!</definedName>
    <definedName name="_xlnm.Database" localSheetId="161" hidden="1">#REF!</definedName>
    <definedName name="_xlnm.Database" localSheetId="147" hidden="1">#REF!</definedName>
    <definedName name="_xlnm.Database" localSheetId="144" hidden="1">#REF!</definedName>
    <definedName name="_xlnm.Database" localSheetId="152" hidden="1">#REF!</definedName>
    <definedName name="_xlnm.Database" localSheetId="154" hidden="1">#REF!</definedName>
    <definedName name="_xlnm.Database" localSheetId="137" hidden="1">#REF!</definedName>
    <definedName name="_xlnm.Database" localSheetId="140" hidden="1">#REF!</definedName>
    <definedName name="_xlnm.Database" localSheetId="73" hidden="1">#REF!</definedName>
    <definedName name="_xlnm.Database" localSheetId="76" hidden="1">#REF!</definedName>
    <definedName name="_xlnm.Database" localSheetId="79" hidden="1">#REF!</definedName>
    <definedName name="_xlnm.Database" localSheetId="65" hidden="1">#REF!</definedName>
    <definedName name="_xlnm.Database" localSheetId="68" hidden="1">#REF!</definedName>
    <definedName name="_xlnm.Database" localSheetId="125" hidden="1">#REF!</definedName>
    <definedName name="_xlnm.Database" localSheetId="128" hidden="1">#REF!</definedName>
    <definedName name="_xlnm.Database" localSheetId="131" hidden="1">#REF!</definedName>
    <definedName name="_xlnm.Database" localSheetId="134" hidden="1">#REF!</definedName>
    <definedName name="_xlnm.Database" localSheetId="119" hidden="1">#REF!</definedName>
    <definedName name="_xlnm.Database" localSheetId="122" hidden="1">#REF!</definedName>
    <definedName name="_xlnm.Database" localSheetId="108" hidden="1">#REF!</definedName>
    <definedName name="_xlnm.Database" localSheetId="110" hidden="1">#REF!</definedName>
    <definedName name="_xlnm.Database" localSheetId="113" hidden="1">#REF!</definedName>
    <definedName name="_xlnm.Database" localSheetId="116" hidden="1">#REF!</definedName>
    <definedName name="_xlnm.Database" localSheetId="102" hidden="1">#REF!</definedName>
    <definedName name="_xlnm.Database" localSheetId="105" hidden="1">#REF!</definedName>
    <definedName name="_xlnm.Database" localSheetId="56" hidden="1">#REF!</definedName>
    <definedName name="_xlnm.Database" localSheetId="59" hidden="1">#REF!</definedName>
    <definedName name="_xlnm.Database" localSheetId="61" hidden="1">#REF!</definedName>
    <definedName name="_xlnm.Database" localSheetId="84" hidden="1">#REF!</definedName>
    <definedName name="_xlnm.Database" localSheetId="82" hidden="1">#REF!</definedName>
    <definedName name="_xlnm.Database" localSheetId="87" hidden="1">#REF!</definedName>
    <definedName name="_xlnm.Database" localSheetId="90" hidden="1">#REF!</definedName>
    <definedName name="_xlnm.Database" localSheetId="93" hidden="1">#REF!</definedName>
    <definedName name="_xlnm.Database" localSheetId="96" hidden="1">#REF!</definedName>
    <definedName name="_xlnm.Database" localSheetId="99" hidden="1">#REF!</definedName>
    <definedName name="_xlnm.Database" localSheetId="165" hidden="1">#REF!</definedName>
    <definedName name="_xlnm.Database" localSheetId="168" hidden="1">#REF!</definedName>
    <definedName name="_xlnm.Database" localSheetId="156" hidden="1">#REF!</definedName>
    <definedName name="_xlnm.Database" localSheetId="171" hidden="1">#REF!</definedName>
    <definedName name="_xlnm.Database" localSheetId="159" hidden="1">#REF!</definedName>
    <definedName name="_xlnm.Database" localSheetId="162" hidden="1">#REF!</definedName>
    <definedName name="_xlnm.Database" hidden="1">#REF!</definedName>
    <definedName name="DataNowMonth">[9]Constants!$B$2</definedName>
    <definedName name="ＤＤ１" localSheetId="145">#REF!</definedName>
    <definedName name="ＤＤ１" localSheetId="149">#REF!</definedName>
    <definedName name="ＤＤ１" localSheetId="153">#REF!</definedName>
    <definedName name="ＤＤ１" localSheetId="138">#REF!</definedName>
    <definedName name="ＤＤ１" localSheetId="141">#REF!</definedName>
    <definedName name="ＤＤ１" localSheetId="71">#REF!</definedName>
    <definedName name="ＤＤ１" localSheetId="74">#REF!</definedName>
    <definedName name="ＤＤ１" localSheetId="77">#REF!</definedName>
    <definedName name="ＤＤ１" localSheetId="80">#REF!</definedName>
    <definedName name="ＤＤ１" localSheetId="66">#REF!</definedName>
    <definedName name="ＤＤ１" localSheetId="69">#REF!</definedName>
    <definedName name="ＤＤ１" localSheetId="126">#REF!</definedName>
    <definedName name="ＤＤ１" localSheetId="129">#REF!</definedName>
    <definedName name="ＤＤ１" localSheetId="132">#REF!</definedName>
    <definedName name="ＤＤ１" localSheetId="135">#REF!</definedName>
    <definedName name="ＤＤ１" localSheetId="120">#REF!</definedName>
    <definedName name="ＤＤ１" localSheetId="111">#REF!</definedName>
    <definedName name="ＤＤ１" localSheetId="114">#REF!</definedName>
    <definedName name="ＤＤ１" localSheetId="117">#REF!</definedName>
    <definedName name="ＤＤ１" localSheetId="103">#REF!</definedName>
    <definedName name="ＤＤ１" localSheetId="106">#REF!</definedName>
    <definedName name="ＤＤ１" localSheetId="53">#REF!</definedName>
    <definedName name="ＤＤ１" localSheetId="55">#REF!</definedName>
    <definedName name="ＤＤ１" localSheetId="58">#REF!</definedName>
    <definedName name="ＤＤ１" localSheetId="62">#REF!</definedName>
    <definedName name="ＤＤ１" localSheetId="64">#REF!</definedName>
    <definedName name="ＤＤ１" localSheetId="85">#REF!</definedName>
    <definedName name="ＤＤ１" localSheetId="88">#REF!</definedName>
    <definedName name="ＤＤ１" localSheetId="91">#REF!</definedName>
    <definedName name="ＤＤ１" localSheetId="94">#REF!</definedName>
    <definedName name="ＤＤ１" localSheetId="97">#REF!</definedName>
    <definedName name="ＤＤ１" localSheetId="100">#REF!</definedName>
    <definedName name="ＤＤ１" localSheetId="166">#REF!</definedName>
    <definedName name="ＤＤ１" localSheetId="169">#REF!</definedName>
    <definedName name="ＤＤ１" localSheetId="157">#REF!</definedName>
    <definedName name="ＤＤ１" localSheetId="172">#REF!</definedName>
    <definedName name="ＤＤ１" localSheetId="160">#REF!</definedName>
    <definedName name="ＤＤ１" localSheetId="163">#REF!</definedName>
    <definedName name="ＤＤ１" localSheetId="143">#REF!</definedName>
    <definedName name="ＤＤ１" localSheetId="146">#REF!</definedName>
    <definedName name="ＤＤ１" localSheetId="148">#REF!</definedName>
    <definedName name="ＤＤ１" localSheetId="150">#REF!</definedName>
    <definedName name="ＤＤ１" localSheetId="151">#REF!</definedName>
    <definedName name="ＤＤ１" localSheetId="136">#REF!</definedName>
    <definedName name="ＤＤ１" localSheetId="139">#REF!</definedName>
    <definedName name="ＤＤ１" localSheetId="142">#REF!</definedName>
    <definedName name="ＤＤ１" localSheetId="70">#REF!</definedName>
    <definedName name="ＤＤ１" localSheetId="72">#REF!</definedName>
    <definedName name="ＤＤ１" localSheetId="75">#REF!</definedName>
    <definedName name="ＤＤ１" localSheetId="78">#REF!</definedName>
    <definedName name="ＤＤ１" localSheetId="67">#REF!</definedName>
    <definedName name="ＤＤ１" localSheetId="124">#REF!</definedName>
    <definedName name="ＤＤ１" localSheetId="127">#REF!</definedName>
    <definedName name="ＤＤ１" localSheetId="130">#REF!</definedName>
    <definedName name="ＤＤ１" localSheetId="133">#REF!</definedName>
    <definedName name="ＤＤ１" localSheetId="118">#REF!</definedName>
    <definedName name="ＤＤ１" localSheetId="121">#REF!</definedName>
    <definedName name="ＤＤ１" localSheetId="123">#REF!</definedName>
    <definedName name="ＤＤ１" localSheetId="107">#REF!</definedName>
    <definedName name="ＤＤ１" localSheetId="109">#REF!</definedName>
    <definedName name="ＤＤ１" localSheetId="112">#REF!</definedName>
    <definedName name="ＤＤ１" localSheetId="115">#REF!</definedName>
    <definedName name="ＤＤ１" localSheetId="101">#REF!</definedName>
    <definedName name="ＤＤ１" localSheetId="104">#REF!</definedName>
    <definedName name="ＤＤ１" localSheetId="52">#REF!</definedName>
    <definedName name="ＤＤ１" localSheetId="54">#REF!</definedName>
    <definedName name="ＤＤ１" localSheetId="57">#REF!</definedName>
    <definedName name="ＤＤ１" localSheetId="60">#REF!</definedName>
    <definedName name="ＤＤ１" localSheetId="63">#REF!</definedName>
    <definedName name="ＤＤ１" localSheetId="83">#REF!</definedName>
    <definedName name="ＤＤ１" localSheetId="81">#REF!</definedName>
    <definedName name="ＤＤ１" localSheetId="86">#REF!</definedName>
    <definedName name="ＤＤ１" localSheetId="89">#REF!</definedName>
    <definedName name="ＤＤ１" localSheetId="92">#REF!</definedName>
    <definedName name="ＤＤ１" localSheetId="95">#REF!</definedName>
    <definedName name="ＤＤ１" localSheetId="98">#REF!</definedName>
    <definedName name="ＤＤ１" localSheetId="164">#REF!</definedName>
    <definedName name="ＤＤ１" localSheetId="167">#REF!</definedName>
    <definedName name="ＤＤ１" localSheetId="155">#REF!</definedName>
    <definedName name="ＤＤ１" localSheetId="170">#REF!</definedName>
    <definedName name="ＤＤ１" localSheetId="158">#REF!</definedName>
    <definedName name="ＤＤ１" localSheetId="161">#REF!</definedName>
    <definedName name="ＤＤ１" localSheetId="147">#REF!</definedName>
    <definedName name="ＤＤ１" localSheetId="144">#REF!</definedName>
    <definedName name="ＤＤ１" localSheetId="152">#REF!</definedName>
    <definedName name="ＤＤ１" localSheetId="154">#REF!</definedName>
    <definedName name="ＤＤ１" localSheetId="137">#REF!</definedName>
    <definedName name="ＤＤ１" localSheetId="140">#REF!</definedName>
    <definedName name="ＤＤ１" localSheetId="73">#REF!</definedName>
    <definedName name="ＤＤ１" localSheetId="76">#REF!</definedName>
    <definedName name="ＤＤ１" localSheetId="79">#REF!</definedName>
    <definedName name="ＤＤ１" localSheetId="65">#REF!</definedName>
    <definedName name="ＤＤ１" localSheetId="68">#REF!</definedName>
    <definedName name="ＤＤ１" localSheetId="125">#REF!</definedName>
    <definedName name="ＤＤ１" localSheetId="128">#REF!</definedName>
    <definedName name="ＤＤ１" localSheetId="131">#REF!</definedName>
    <definedName name="ＤＤ１" localSheetId="134">#REF!</definedName>
    <definedName name="ＤＤ１" localSheetId="119">#REF!</definedName>
    <definedName name="ＤＤ１" localSheetId="122">#REF!</definedName>
    <definedName name="ＤＤ１" localSheetId="108">#REF!</definedName>
    <definedName name="ＤＤ１" localSheetId="110">#REF!</definedName>
    <definedName name="ＤＤ１" localSheetId="113">#REF!</definedName>
    <definedName name="ＤＤ１" localSheetId="116">#REF!</definedName>
    <definedName name="ＤＤ１" localSheetId="102">#REF!</definedName>
    <definedName name="ＤＤ１" localSheetId="105">#REF!</definedName>
    <definedName name="ＤＤ１" localSheetId="56">#REF!</definedName>
    <definedName name="ＤＤ１" localSheetId="59">#REF!</definedName>
    <definedName name="ＤＤ１" localSheetId="61">#REF!</definedName>
    <definedName name="ＤＤ１" localSheetId="84">#REF!</definedName>
    <definedName name="ＤＤ１" localSheetId="82">#REF!</definedName>
    <definedName name="ＤＤ１" localSheetId="87">#REF!</definedName>
    <definedName name="ＤＤ１" localSheetId="90">#REF!</definedName>
    <definedName name="ＤＤ１" localSheetId="93">#REF!</definedName>
    <definedName name="ＤＤ１" localSheetId="96">#REF!</definedName>
    <definedName name="ＤＤ１" localSheetId="99">#REF!</definedName>
    <definedName name="ＤＤ１" localSheetId="165">#REF!</definedName>
    <definedName name="ＤＤ１" localSheetId="168">#REF!</definedName>
    <definedName name="ＤＤ１" localSheetId="156">#REF!</definedName>
    <definedName name="ＤＤ１" localSheetId="171">#REF!</definedName>
    <definedName name="ＤＤ１" localSheetId="159">#REF!</definedName>
    <definedName name="ＤＤ１" localSheetId="162">#REF!</definedName>
    <definedName name="ＤＤ１">#REF!</definedName>
    <definedName name="Deposit" hidden="1">{#N/A,#N/A,FALSE,"Aging Summary";#N/A,#N/A,FALSE,"Ratio Analysis";#N/A,#N/A,FALSE,"Test 120 Day Accts";#N/A,#N/A,FALSE,"Tickmarks"}</definedName>
    <definedName name="DM" localSheetId="145">[2]A!#REF!</definedName>
    <definedName name="DM" localSheetId="149">[2]A!#REF!</definedName>
    <definedName name="DM" localSheetId="153">[2]A!#REF!</definedName>
    <definedName name="DM" localSheetId="138">[2]A!#REF!</definedName>
    <definedName name="DM" localSheetId="141">[2]A!#REF!</definedName>
    <definedName name="DM" localSheetId="71">[2]A!#REF!</definedName>
    <definedName name="DM" localSheetId="74">[2]A!#REF!</definedName>
    <definedName name="DM" localSheetId="77">[2]A!#REF!</definedName>
    <definedName name="DM" localSheetId="80">[2]A!#REF!</definedName>
    <definedName name="DM" localSheetId="66">[2]A!#REF!</definedName>
    <definedName name="DM" localSheetId="69">[2]A!#REF!</definedName>
    <definedName name="DM" localSheetId="126">[2]A!#REF!</definedName>
    <definedName name="DM" localSheetId="129">[2]A!#REF!</definedName>
    <definedName name="DM" localSheetId="132">[2]A!#REF!</definedName>
    <definedName name="DM" localSheetId="135">[2]A!#REF!</definedName>
    <definedName name="DM" localSheetId="120">[2]A!#REF!</definedName>
    <definedName name="DM" localSheetId="111">[2]A!#REF!</definedName>
    <definedName name="DM" localSheetId="114">[2]A!#REF!</definedName>
    <definedName name="DM" localSheetId="117">[2]A!#REF!</definedName>
    <definedName name="DM" localSheetId="103">[2]A!#REF!</definedName>
    <definedName name="DM" localSheetId="106">[2]A!#REF!</definedName>
    <definedName name="DM" localSheetId="53">[2]A!#REF!</definedName>
    <definedName name="DM" localSheetId="55">[2]A!#REF!</definedName>
    <definedName name="DM" localSheetId="58">[2]A!#REF!</definedName>
    <definedName name="DM" localSheetId="62">[2]A!#REF!</definedName>
    <definedName name="DM" localSheetId="64">[2]A!#REF!</definedName>
    <definedName name="DM" localSheetId="85">[2]A!#REF!</definedName>
    <definedName name="DM" localSheetId="88">[2]A!#REF!</definedName>
    <definedName name="DM" localSheetId="91">[2]A!#REF!</definedName>
    <definedName name="DM" localSheetId="94">[2]A!#REF!</definedName>
    <definedName name="DM" localSheetId="97">[2]A!#REF!</definedName>
    <definedName name="DM" localSheetId="100">[2]A!#REF!</definedName>
    <definedName name="DM" localSheetId="166">[2]A!#REF!</definedName>
    <definedName name="DM" localSheetId="169">[2]A!#REF!</definedName>
    <definedName name="DM" localSheetId="157">[2]A!#REF!</definedName>
    <definedName name="DM" localSheetId="172">[2]A!#REF!</definedName>
    <definedName name="DM" localSheetId="160">[2]A!#REF!</definedName>
    <definedName name="DM" localSheetId="163">[2]A!#REF!</definedName>
    <definedName name="DM" localSheetId="143">[2]A!#REF!</definedName>
    <definedName name="DM" localSheetId="146">[2]A!#REF!</definedName>
    <definedName name="DM" localSheetId="148">[2]A!#REF!</definedName>
    <definedName name="DM" localSheetId="150">[2]A!#REF!</definedName>
    <definedName name="DM" localSheetId="151">[2]A!#REF!</definedName>
    <definedName name="DM" localSheetId="136">[2]A!#REF!</definedName>
    <definedName name="DM" localSheetId="139">[2]A!#REF!</definedName>
    <definedName name="DM" localSheetId="142">[2]A!#REF!</definedName>
    <definedName name="DM" localSheetId="70">[2]A!#REF!</definedName>
    <definedName name="DM" localSheetId="72">[2]A!#REF!</definedName>
    <definedName name="DM" localSheetId="75">[2]A!#REF!</definedName>
    <definedName name="DM" localSheetId="78">[2]A!#REF!</definedName>
    <definedName name="DM" localSheetId="67">[2]A!#REF!</definedName>
    <definedName name="DM" localSheetId="124">[2]A!#REF!</definedName>
    <definedName name="DM" localSheetId="127">[2]A!#REF!</definedName>
    <definedName name="DM" localSheetId="130">[2]A!#REF!</definedName>
    <definedName name="DM" localSheetId="133">[2]A!#REF!</definedName>
    <definedName name="DM" localSheetId="118">[2]A!#REF!</definedName>
    <definedName name="DM" localSheetId="121">[2]A!#REF!</definedName>
    <definedName name="DM" localSheetId="123">[2]A!#REF!</definedName>
    <definedName name="DM" localSheetId="107">[2]A!#REF!</definedName>
    <definedName name="DM" localSheetId="109">[2]A!#REF!</definedName>
    <definedName name="DM" localSheetId="112">[2]A!#REF!</definedName>
    <definedName name="DM" localSheetId="115">[2]A!#REF!</definedName>
    <definedName name="DM" localSheetId="101">[2]A!#REF!</definedName>
    <definedName name="DM" localSheetId="104">[2]A!#REF!</definedName>
    <definedName name="DM" localSheetId="52">[2]A!#REF!</definedName>
    <definedName name="DM" localSheetId="54">[2]A!#REF!</definedName>
    <definedName name="DM" localSheetId="57">[2]A!#REF!</definedName>
    <definedName name="DM" localSheetId="60">[2]A!#REF!</definedName>
    <definedName name="DM" localSheetId="63">[2]A!#REF!</definedName>
    <definedName name="DM" localSheetId="83">[2]A!#REF!</definedName>
    <definedName name="DM" localSheetId="81">[2]A!#REF!</definedName>
    <definedName name="DM" localSheetId="86">[2]A!#REF!</definedName>
    <definedName name="DM" localSheetId="89">[2]A!#REF!</definedName>
    <definedName name="DM" localSheetId="92">[2]A!#REF!</definedName>
    <definedName name="DM" localSheetId="95">[2]A!#REF!</definedName>
    <definedName name="DM" localSheetId="98">[2]A!#REF!</definedName>
    <definedName name="DM" localSheetId="164">[2]A!#REF!</definedName>
    <definedName name="DM" localSheetId="167">[2]A!#REF!</definedName>
    <definedName name="DM" localSheetId="155">[2]A!#REF!</definedName>
    <definedName name="DM" localSheetId="170">[2]A!#REF!</definedName>
    <definedName name="DM" localSheetId="158">[2]A!#REF!</definedName>
    <definedName name="DM" localSheetId="161">[2]A!#REF!</definedName>
    <definedName name="DM" localSheetId="147">[2]A!#REF!</definedName>
    <definedName name="DM" localSheetId="144">[2]A!#REF!</definedName>
    <definedName name="DM" localSheetId="152">[2]A!#REF!</definedName>
    <definedName name="DM" localSheetId="154">[2]A!#REF!</definedName>
    <definedName name="DM" localSheetId="137">[2]A!#REF!</definedName>
    <definedName name="DM" localSheetId="140">[2]A!#REF!</definedName>
    <definedName name="DM" localSheetId="73">[2]A!#REF!</definedName>
    <definedName name="DM" localSheetId="76">[2]A!#REF!</definedName>
    <definedName name="DM" localSheetId="79">[2]A!#REF!</definedName>
    <definedName name="DM" localSheetId="65">[2]A!#REF!</definedName>
    <definedName name="DM" localSheetId="68">[2]A!#REF!</definedName>
    <definedName name="DM" localSheetId="125">[2]A!#REF!</definedName>
    <definedName name="DM" localSheetId="128">[2]A!#REF!</definedName>
    <definedName name="DM" localSheetId="131">[2]A!#REF!</definedName>
    <definedName name="DM" localSheetId="134">[2]A!#REF!</definedName>
    <definedName name="DM" localSheetId="119">[2]A!#REF!</definedName>
    <definedName name="DM" localSheetId="122">[2]A!#REF!</definedName>
    <definedName name="DM" localSheetId="108">[2]A!#REF!</definedName>
    <definedName name="DM" localSheetId="110">[2]A!#REF!</definedName>
    <definedName name="DM" localSheetId="113">[2]A!#REF!</definedName>
    <definedName name="DM" localSheetId="116">[2]A!#REF!</definedName>
    <definedName name="DM" localSheetId="102">[2]A!#REF!</definedName>
    <definedName name="DM" localSheetId="105">[2]A!#REF!</definedName>
    <definedName name="DM" localSheetId="56">[2]A!#REF!</definedName>
    <definedName name="DM" localSheetId="59">[2]A!#REF!</definedName>
    <definedName name="DM" localSheetId="61">[2]A!#REF!</definedName>
    <definedName name="DM" localSheetId="84">[2]A!#REF!</definedName>
    <definedName name="DM" localSheetId="82">[2]A!#REF!</definedName>
    <definedName name="DM" localSheetId="87">[2]A!#REF!</definedName>
    <definedName name="DM" localSheetId="90">[2]A!#REF!</definedName>
    <definedName name="DM" localSheetId="93">[2]A!#REF!</definedName>
    <definedName name="DM" localSheetId="96">[2]A!#REF!</definedName>
    <definedName name="DM" localSheetId="99">[2]A!#REF!</definedName>
    <definedName name="DM" localSheetId="165">[2]A!#REF!</definedName>
    <definedName name="DM" localSheetId="168">[2]A!#REF!</definedName>
    <definedName name="DM" localSheetId="156">[2]A!#REF!</definedName>
    <definedName name="DM" localSheetId="171">[2]A!#REF!</definedName>
    <definedName name="DM" localSheetId="159">[2]A!#REF!</definedName>
    <definedName name="DM" localSheetId="162">[2]A!#REF!</definedName>
    <definedName name="DM">[2]A!#REF!</definedName>
    <definedName name="dsdsd" localSheetId="145">#REF!</definedName>
    <definedName name="dsdsd" localSheetId="149">#REF!</definedName>
    <definedName name="dsdsd" localSheetId="153">#REF!</definedName>
    <definedName name="dsdsd" localSheetId="138">#REF!</definedName>
    <definedName name="dsdsd" localSheetId="141">#REF!</definedName>
    <definedName name="dsdsd" localSheetId="71">#REF!</definedName>
    <definedName name="dsdsd" localSheetId="74">#REF!</definedName>
    <definedName name="dsdsd" localSheetId="77">#REF!</definedName>
    <definedName name="dsdsd" localSheetId="80">#REF!</definedName>
    <definedName name="dsdsd" localSheetId="66">#REF!</definedName>
    <definedName name="dsdsd" localSheetId="69">#REF!</definedName>
    <definedName name="dsdsd" localSheetId="126">#REF!</definedName>
    <definedName name="dsdsd" localSheetId="129">#REF!</definedName>
    <definedName name="dsdsd" localSheetId="132">#REF!</definedName>
    <definedName name="dsdsd" localSheetId="135">#REF!</definedName>
    <definedName name="dsdsd" localSheetId="120">#REF!</definedName>
    <definedName name="dsdsd" localSheetId="111">#REF!</definedName>
    <definedName name="dsdsd" localSheetId="114">#REF!</definedName>
    <definedName name="dsdsd" localSheetId="117">#REF!</definedName>
    <definedName name="dsdsd" localSheetId="103">#REF!</definedName>
    <definedName name="dsdsd" localSheetId="106">#REF!</definedName>
    <definedName name="dsdsd" localSheetId="53">#REF!</definedName>
    <definedName name="dsdsd" localSheetId="55">#REF!</definedName>
    <definedName name="dsdsd" localSheetId="58">#REF!</definedName>
    <definedName name="dsdsd" localSheetId="62">#REF!</definedName>
    <definedName name="dsdsd" localSheetId="64">#REF!</definedName>
    <definedName name="dsdsd" localSheetId="85">#REF!</definedName>
    <definedName name="dsdsd" localSheetId="88">#REF!</definedName>
    <definedName name="dsdsd" localSheetId="91">#REF!</definedName>
    <definedName name="dsdsd" localSheetId="94">#REF!</definedName>
    <definedName name="dsdsd" localSheetId="97">#REF!</definedName>
    <definedName name="dsdsd" localSheetId="100">#REF!</definedName>
    <definedName name="dsdsd" localSheetId="166">#REF!</definedName>
    <definedName name="dsdsd" localSheetId="169">#REF!</definedName>
    <definedName name="dsdsd" localSheetId="157">#REF!</definedName>
    <definedName name="dsdsd" localSheetId="172">#REF!</definedName>
    <definedName name="dsdsd" localSheetId="160">#REF!</definedName>
    <definedName name="dsdsd" localSheetId="163">#REF!</definedName>
    <definedName name="dsdsd" localSheetId="143">#REF!</definedName>
    <definedName name="dsdsd" localSheetId="146">#REF!</definedName>
    <definedName name="dsdsd" localSheetId="148">#REF!</definedName>
    <definedName name="dsdsd" localSheetId="150">#REF!</definedName>
    <definedName name="dsdsd" localSheetId="151">#REF!</definedName>
    <definedName name="dsdsd" localSheetId="136">#REF!</definedName>
    <definedName name="dsdsd" localSheetId="139">#REF!</definedName>
    <definedName name="dsdsd" localSheetId="142">#REF!</definedName>
    <definedName name="dsdsd" localSheetId="70">#REF!</definedName>
    <definedName name="dsdsd" localSheetId="72">#REF!</definedName>
    <definedName name="dsdsd" localSheetId="75">#REF!</definedName>
    <definedName name="dsdsd" localSheetId="78">#REF!</definedName>
    <definedName name="dsdsd" localSheetId="67">#REF!</definedName>
    <definedName name="dsdsd" localSheetId="124">#REF!</definedName>
    <definedName name="dsdsd" localSheetId="127">#REF!</definedName>
    <definedName name="dsdsd" localSheetId="130">#REF!</definedName>
    <definedName name="dsdsd" localSheetId="133">#REF!</definedName>
    <definedName name="dsdsd" localSheetId="118">#REF!</definedName>
    <definedName name="dsdsd" localSheetId="121">#REF!</definedName>
    <definedName name="dsdsd" localSheetId="123">#REF!</definedName>
    <definedName name="dsdsd" localSheetId="107">#REF!</definedName>
    <definedName name="dsdsd" localSheetId="109">#REF!</definedName>
    <definedName name="dsdsd" localSheetId="112">#REF!</definedName>
    <definedName name="dsdsd" localSheetId="115">#REF!</definedName>
    <definedName name="dsdsd" localSheetId="101">#REF!</definedName>
    <definedName name="dsdsd" localSheetId="104">#REF!</definedName>
    <definedName name="dsdsd" localSheetId="52">#REF!</definedName>
    <definedName name="dsdsd" localSheetId="54">#REF!</definedName>
    <definedName name="dsdsd" localSheetId="57">#REF!</definedName>
    <definedName name="dsdsd" localSheetId="60">#REF!</definedName>
    <definedName name="dsdsd" localSheetId="63">#REF!</definedName>
    <definedName name="dsdsd" localSheetId="83">#REF!</definedName>
    <definedName name="dsdsd" localSheetId="81">#REF!</definedName>
    <definedName name="dsdsd" localSheetId="86">#REF!</definedName>
    <definedName name="dsdsd" localSheetId="89">#REF!</definedName>
    <definedName name="dsdsd" localSheetId="92">#REF!</definedName>
    <definedName name="dsdsd" localSheetId="95">#REF!</definedName>
    <definedName name="dsdsd" localSheetId="98">#REF!</definedName>
    <definedName name="dsdsd" localSheetId="164">#REF!</definedName>
    <definedName name="dsdsd" localSheetId="167">#REF!</definedName>
    <definedName name="dsdsd" localSheetId="155">#REF!</definedName>
    <definedName name="dsdsd" localSheetId="170">#REF!</definedName>
    <definedName name="dsdsd" localSheetId="158">#REF!</definedName>
    <definedName name="dsdsd" localSheetId="161">#REF!</definedName>
    <definedName name="dsdsd" localSheetId="147">#REF!</definedName>
    <definedName name="dsdsd" localSheetId="144">#REF!</definedName>
    <definedName name="dsdsd" localSheetId="152">#REF!</definedName>
    <definedName name="dsdsd" localSheetId="154">#REF!</definedName>
    <definedName name="dsdsd" localSheetId="137">#REF!</definedName>
    <definedName name="dsdsd" localSheetId="140">#REF!</definedName>
    <definedName name="dsdsd" localSheetId="73">#REF!</definedName>
    <definedName name="dsdsd" localSheetId="76">#REF!</definedName>
    <definedName name="dsdsd" localSheetId="79">#REF!</definedName>
    <definedName name="dsdsd" localSheetId="65">#REF!</definedName>
    <definedName name="dsdsd" localSheetId="68">#REF!</definedName>
    <definedName name="dsdsd" localSheetId="125">#REF!</definedName>
    <definedName name="dsdsd" localSheetId="128">#REF!</definedName>
    <definedName name="dsdsd" localSheetId="131">#REF!</definedName>
    <definedName name="dsdsd" localSheetId="134">#REF!</definedName>
    <definedName name="dsdsd" localSheetId="119">#REF!</definedName>
    <definedName name="dsdsd" localSheetId="122">#REF!</definedName>
    <definedName name="dsdsd" localSheetId="108">#REF!</definedName>
    <definedName name="dsdsd" localSheetId="110">#REF!</definedName>
    <definedName name="dsdsd" localSheetId="113">#REF!</definedName>
    <definedName name="dsdsd" localSheetId="116">#REF!</definedName>
    <definedName name="dsdsd" localSheetId="102">#REF!</definedName>
    <definedName name="dsdsd" localSheetId="105">#REF!</definedName>
    <definedName name="dsdsd" localSheetId="56">#REF!</definedName>
    <definedName name="dsdsd" localSheetId="59">#REF!</definedName>
    <definedName name="dsdsd" localSheetId="61">#REF!</definedName>
    <definedName name="dsdsd" localSheetId="84">#REF!</definedName>
    <definedName name="dsdsd" localSheetId="82">#REF!</definedName>
    <definedName name="dsdsd" localSheetId="87">#REF!</definedName>
    <definedName name="dsdsd" localSheetId="90">#REF!</definedName>
    <definedName name="dsdsd" localSheetId="93">#REF!</definedName>
    <definedName name="dsdsd" localSheetId="96">#REF!</definedName>
    <definedName name="dsdsd" localSheetId="99">#REF!</definedName>
    <definedName name="dsdsd" localSheetId="165">#REF!</definedName>
    <definedName name="dsdsd" localSheetId="168">#REF!</definedName>
    <definedName name="dsdsd" localSheetId="156">#REF!</definedName>
    <definedName name="dsdsd" localSheetId="171">#REF!</definedName>
    <definedName name="dsdsd" localSheetId="159">#REF!</definedName>
    <definedName name="dsdsd" localSheetId="162">#REF!</definedName>
    <definedName name="dsdsd">#REF!</definedName>
    <definedName name="Employee" hidden="1">{#N/A,#N/A,FALSE,"Aging Summary";#N/A,#N/A,FALSE,"Ratio Analysis";#N/A,#N/A,FALSE,"Test 120 Day Accts";#N/A,#N/A,FALSE,"Tickmarks"}</definedName>
    <definedName name="employee1" hidden="1">{#N/A,#N/A,FALSE,"Aging Summary";#N/A,#N/A,FALSE,"Ratio Analysis";#N/A,#N/A,FALSE,"Test 120 Day Accts";#N/A,#N/A,FALSE,"Tickmarks"}</definedName>
    <definedName name="ENTRY" localSheetId="145">[2]A!#REF!</definedName>
    <definedName name="ENTRY" localSheetId="149">[2]A!#REF!</definedName>
    <definedName name="ENTRY" localSheetId="153">[2]A!#REF!</definedName>
    <definedName name="ENTRY" localSheetId="138">[2]A!#REF!</definedName>
    <definedName name="ENTRY" localSheetId="141">[2]A!#REF!</definedName>
    <definedName name="ENTRY" localSheetId="71">[2]A!#REF!</definedName>
    <definedName name="ENTRY" localSheetId="74">[2]A!#REF!</definedName>
    <definedName name="ENTRY" localSheetId="77">[2]A!#REF!</definedName>
    <definedName name="ENTRY" localSheetId="80">[2]A!#REF!</definedName>
    <definedName name="ENTRY" localSheetId="66">[2]A!#REF!</definedName>
    <definedName name="ENTRY" localSheetId="69">[2]A!#REF!</definedName>
    <definedName name="ENTRY" localSheetId="126">[2]A!#REF!</definedName>
    <definedName name="ENTRY" localSheetId="129">[2]A!#REF!</definedName>
    <definedName name="ENTRY" localSheetId="132">[2]A!#REF!</definedName>
    <definedName name="ENTRY" localSheetId="135">[2]A!#REF!</definedName>
    <definedName name="ENTRY" localSheetId="120">[2]A!#REF!</definedName>
    <definedName name="ENTRY" localSheetId="111">[2]A!#REF!</definedName>
    <definedName name="ENTRY" localSheetId="114">[2]A!#REF!</definedName>
    <definedName name="ENTRY" localSheetId="117">[2]A!#REF!</definedName>
    <definedName name="ENTRY" localSheetId="103">[2]A!#REF!</definedName>
    <definedName name="ENTRY" localSheetId="106">[2]A!#REF!</definedName>
    <definedName name="ENTRY" localSheetId="53">[2]A!#REF!</definedName>
    <definedName name="ENTRY" localSheetId="55">[2]A!#REF!</definedName>
    <definedName name="ENTRY" localSheetId="58">[2]A!#REF!</definedName>
    <definedName name="ENTRY" localSheetId="62">[2]A!#REF!</definedName>
    <definedName name="ENTRY" localSheetId="64">[2]A!#REF!</definedName>
    <definedName name="ENTRY" localSheetId="85">[2]A!#REF!</definedName>
    <definedName name="ENTRY" localSheetId="88">[2]A!#REF!</definedName>
    <definedName name="ENTRY" localSheetId="91">[2]A!#REF!</definedName>
    <definedName name="ENTRY" localSheetId="94">[2]A!#REF!</definedName>
    <definedName name="ENTRY" localSheetId="97">[2]A!#REF!</definedName>
    <definedName name="ENTRY" localSheetId="100">[2]A!#REF!</definedName>
    <definedName name="ENTRY" localSheetId="166">[2]A!#REF!</definedName>
    <definedName name="ENTRY" localSheetId="169">[2]A!#REF!</definedName>
    <definedName name="ENTRY" localSheetId="157">[2]A!#REF!</definedName>
    <definedName name="ENTRY" localSheetId="172">[2]A!#REF!</definedName>
    <definedName name="ENTRY" localSheetId="160">[2]A!#REF!</definedName>
    <definedName name="ENTRY" localSheetId="163">[2]A!#REF!</definedName>
    <definedName name="ENTRY" localSheetId="143">[2]A!#REF!</definedName>
    <definedName name="ENTRY" localSheetId="146">[2]A!#REF!</definedName>
    <definedName name="ENTRY" localSheetId="148">[2]A!#REF!</definedName>
    <definedName name="ENTRY" localSheetId="150">[2]A!#REF!</definedName>
    <definedName name="ENTRY" localSheetId="151">[2]A!#REF!</definedName>
    <definedName name="ENTRY" localSheetId="136">[2]A!#REF!</definedName>
    <definedName name="ENTRY" localSheetId="139">[2]A!#REF!</definedName>
    <definedName name="ENTRY" localSheetId="142">[2]A!#REF!</definedName>
    <definedName name="ENTRY" localSheetId="70">[2]A!#REF!</definedName>
    <definedName name="ENTRY" localSheetId="72">[2]A!#REF!</definedName>
    <definedName name="ENTRY" localSheetId="75">[2]A!#REF!</definedName>
    <definedName name="ENTRY" localSheetId="78">[2]A!#REF!</definedName>
    <definedName name="ENTRY" localSheetId="67">[2]A!#REF!</definedName>
    <definedName name="ENTRY" localSheetId="124">[2]A!#REF!</definedName>
    <definedName name="ENTRY" localSheetId="127">[2]A!#REF!</definedName>
    <definedName name="ENTRY" localSheetId="130">[2]A!#REF!</definedName>
    <definedName name="ENTRY" localSheetId="133">[2]A!#REF!</definedName>
    <definedName name="ENTRY" localSheetId="118">[2]A!#REF!</definedName>
    <definedName name="ENTRY" localSheetId="121">[2]A!#REF!</definedName>
    <definedName name="ENTRY" localSheetId="123">[2]A!#REF!</definedName>
    <definedName name="ENTRY" localSheetId="107">[2]A!#REF!</definedName>
    <definedName name="ENTRY" localSheetId="109">[2]A!#REF!</definedName>
    <definedName name="ENTRY" localSheetId="112">[2]A!#REF!</definedName>
    <definedName name="ENTRY" localSheetId="115">[2]A!#REF!</definedName>
    <definedName name="ENTRY" localSheetId="101">[2]A!#REF!</definedName>
    <definedName name="ENTRY" localSheetId="104">[2]A!#REF!</definedName>
    <definedName name="ENTRY" localSheetId="52">[2]A!#REF!</definedName>
    <definedName name="ENTRY" localSheetId="54">[2]A!#REF!</definedName>
    <definedName name="ENTRY" localSheetId="57">[2]A!#REF!</definedName>
    <definedName name="ENTRY" localSheetId="60">[2]A!#REF!</definedName>
    <definedName name="ENTRY" localSheetId="63">[2]A!#REF!</definedName>
    <definedName name="ENTRY" localSheetId="83">[2]A!#REF!</definedName>
    <definedName name="ENTRY" localSheetId="81">[2]A!#REF!</definedName>
    <definedName name="ENTRY" localSheetId="86">[2]A!#REF!</definedName>
    <definedName name="ENTRY" localSheetId="89">[2]A!#REF!</definedName>
    <definedName name="ENTRY" localSheetId="92">[2]A!#REF!</definedName>
    <definedName name="ENTRY" localSheetId="95">[2]A!#REF!</definedName>
    <definedName name="ENTRY" localSheetId="98">[2]A!#REF!</definedName>
    <definedName name="ENTRY" localSheetId="164">[2]A!#REF!</definedName>
    <definedName name="ENTRY" localSheetId="167">[2]A!#REF!</definedName>
    <definedName name="ENTRY" localSheetId="155">[2]A!#REF!</definedName>
    <definedName name="ENTRY" localSheetId="170">[2]A!#REF!</definedName>
    <definedName name="ENTRY" localSheetId="158">[2]A!#REF!</definedName>
    <definedName name="ENTRY" localSheetId="161">[2]A!#REF!</definedName>
    <definedName name="ENTRY" localSheetId="147">[2]A!#REF!</definedName>
    <definedName name="ENTRY" localSheetId="144">[2]A!#REF!</definedName>
    <definedName name="ENTRY" localSheetId="152">[2]A!#REF!</definedName>
    <definedName name="ENTRY" localSheetId="154">[2]A!#REF!</definedName>
    <definedName name="ENTRY" localSheetId="137">[2]A!#REF!</definedName>
    <definedName name="ENTRY" localSheetId="140">[2]A!#REF!</definedName>
    <definedName name="ENTRY" localSheetId="73">[2]A!#REF!</definedName>
    <definedName name="ENTRY" localSheetId="76">[2]A!#REF!</definedName>
    <definedName name="ENTRY" localSheetId="79">[2]A!#REF!</definedName>
    <definedName name="ENTRY" localSheetId="65">[2]A!#REF!</definedName>
    <definedName name="ENTRY" localSheetId="68">[2]A!#REF!</definedName>
    <definedName name="ENTRY" localSheetId="125">[2]A!#REF!</definedName>
    <definedName name="ENTRY" localSheetId="128">[2]A!#REF!</definedName>
    <definedName name="ENTRY" localSheetId="131">[2]A!#REF!</definedName>
    <definedName name="ENTRY" localSheetId="134">[2]A!#REF!</definedName>
    <definedName name="ENTRY" localSheetId="119">[2]A!#REF!</definedName>
    <definedName name="ENTRY" localSheetId="122">[2]A!#REF!</definedName>
    <definedName name="ENTRY" localSheetId="108">[2]A!#REF!</definedName>
    <definedName name="ENTRY" localSheetId="110">[2]A!#REF!</definedName>
    <definedName name="ENTRY" localSheetId="113">[2]A!#REF!</definedName>
    <definedName name="ENTRY" localSheetId="116">[2]A!#REF!</definedName>
    <definedName name="ENTRY" localSheetId="102">[2]A!#REF!</definedName>
    <definedName name="ENTRY" localSheetId="105">[2]A!#REF!</definedName>
    <definedName name="ENTRY" localSheetId="56">[2]A!#REF!</definedName>
    <definedName name="ENTRY" localSheetId="59">[2]A!#REF!</definedName>
    <definedName name="ENTRY" localSheetId="61">[2]A!#REF!</definedName>
    <definedName name="ENTRY" localSheetId="84">[2]A!#REF!</definedName>
    <definedName name="ENTRY" localSheetId="82">[2]A!#REF!</definedName>
    <definedName name="ENTRY" localSheetId="87">[2]A!#REF!</definedName>
    <definedName name="ENTRY" localSheetId="90">[2]A!#REF!</definedName>
    <definedName name="ENTRY" localSheetId="93">[2]A!#REF!</definedName>
    <definedName name="ENTRY" localSheetId="96">[2]A!#REF!</definedName>
    <definedName name="ENTRY" localSheetId="99">[2]A!#REF!</definedName>
    <definedName name="ENTRY" localSheetId="165">[2]A!#REF!</definedName>
    <definedName name="ENTRY" localSheetId="168">[2]A!#REF!</definedName>
    <definedName name="ENTRY" localSheetId="156">[2]A!#REF!</definedName>
    <definedName name="ENTRY" localSheetId="171">[2]A!#REF!</definedName>
    <definedName name="ENTRY" localSheetId="159">[2]A!#REF!</definedName>
    <definedName name="ENTRY" localSheetId="162">[2]A!#REF!</definedName>
    <definedName name="ENTRY">[2]A!#REF!</definedName>
    <definedName name="Excel_BuiltIn_Print_Area_1">[10]FREIGHT!$A$1:$O$26</definedName>
    <definedName name="Excel_BuiltIn_Print_Area_10" localSheetId="145">#REF!</definedName>
    <definedName name="Excel_BuiltIn_Print_Area_10" localSheetId="149">#REF!</definedName>
    <definedName name="Excel_BuiltIn_Print_Area_10" localSheetId="153">#REF!</definedName>
    <definedName name="Excel_BuiltIn_Print_Area_10" localSheetId="138">#REF!</definedName>
    <definedName name="Excel_BuiltIn_Print_Area_10" localSheetId="141">#REF!</definedName>
    <definedName name="Excel_BuiltIn_Print_Area_10" localSheetId="71">#REF!</definedName>
    <definedName name="Excel_BuiltIn_Print_Area_10" localSheetId="74">#REF!</definedName>
    <definedName name="Excel_BuiltIn_Print_Area_10" localSheetId="77">#REF!</definedName>
    <definedName name="Excel_BuiltIn_Print_Area_10" localSheetId="80">#REF!</definedName>
    <definedName name="Excel_BuiltIn_Print_Area_10" localSheetId="66">#REF!</definedName>
    <definedName name="Excel_BuiltIn_Print_Area_10" localSheetId="69">#REF!</definedName>
    <definedName name="Excel_BuiltIn_Print_Area_10" localSheetId="126">#REF!</definedName>
    <definedName name="Excel_BuiltIn_Print_Area_10" localSheetId="129">#REF!</definedName>
    <definedName name="Excel_BuiltIn_Print_Area_10" localSheetId="132">#REF!</definedName>
    <definedName name="Excel_BuiltIn_Print_Area_10" localSheetId="135">#REF!</definedName>
    <definedName name="Excel_BuiltIn_Print_Area_10" localSheetId="120">#REF!</definedName>
    <definedName name="Excel_BuiltIn_Print_Area_10" localSheetId="111">#REF!</definedName>
    <definedName name="Excel_BuiltIn_Print_Area_10" localSheetId="114">#REF!</definedName>
    <definedName name="Excel_BuiltIn_Print_Area_10" localSheetId="117">#REF!</definedName>
    <definedName name="Excel_BuiltIn_Print_Area_10" localSheetId="103">#REF!</definedName>
    <definedName name="Excel_BuiltIn_Print_Area_10" localSheetId="106">#REF!</definedName>
    <definedName name="Excel_BuiltIn_Print_Area_10" localSheetId="53">#REF!</definedName>
    <definedName name="Excel_BuiltIn_Print_Area_10" localSheetId="55">#REF!</definedName>
    <definedName name="Excel_BuiltIn_Print_Area_10" localSheetId="58">#REF!</definedName>
    <definedName name="Excel_BuiltIn_Print_Area_10" localSheetId="62">#REF!</definedName>
    <definedName name="Excel_BuiltIn_Print_Area_10" localSheetId="64">#REF!</definedName>
    <definedName name="Excel_BuiltIn_Print_Area_10" localSheetId="85">#REF!</definedName>
    <definedName name="Excel_BuiltIn_Print_Area_10" localSheetId="88">#REF!</definedName>
    <definedName name="Excel_BuiltIn_Print_Area_10" localSheetId="91">#REF!</definedName>
    <definedName name="Excel_BuiltIn_Print_Area_10" localSheetId="94">#REF!</definedName>
    <definedName name="Excel_BuiltIn_Print_Area_10" localSheetId="97">#REF!</definedName>
    <definedName name="Excel_BuiltIn_Print_Area_10" localSheetId="100">#REF!</definedName>
    <definedName name="Excel_BuiltIn_Print_Area_10" localSheetId="166">#REF!</definedName>
    <definedName name="Excel_BuiltIn_Print_Area_10" localSheetId="169">#REF!</definedName>
    <definedName name="Excel_BuiltIn_Print_Area_10" localSheetId="157">#REF!</definedName>
    <definedName name="Excel_BuiltIn_Print_Area_10" localSheetId="172">#REF!</definedName>
    <definedName name="Excel_BuiltIn_Print_Area_10" localSheetId="160">#REF!</definedName>
    <definedName name="Excel_BuiltIn_Print_Area_10" localSheetId="163">#REF!</definedName>
    <definedName name="Excel_BuiltIn_Print_Area_10" localSheetId="143">#REF!</definedName>
    <definedName name="Excel_BuiltIn_Print_Area_10" localSheetId="146">#REF!</definedName>
    <definedName name="Excel_BuiltIn_Print_Area_10" localSheetId="148">#REF!</definedName>
    <definedName name="Excel_BuiltIn_Print_Area_10" localSheetId="150">#REF!</definedName>
    <definedName name="Excel_BuiltIn_Print_Area_10" localSheetId="151">#REF!</definedName>
    <definedName name="Excel_BuiltIn_Print_Area_10" localSheetId="136">#REF!</definedName>
    <definedName name="Excel_BuiltIn_Print_Area_10" localSheetId="139">#REF!</definedName>
    <definedName name="Excel_BuiltIn_Print_Area_10" localSheetId="142">#REF!</definedName>
    <definedName name="Excel_BuiltIn_Print_Area_10" localSheetId="70">#REF!</definedName>
    <definedName name="Excel_BuiltIn_Print_Area_10" localSheetId="72">#REF!</definedName>
    <definedName name="Excel_BuiltIn_Print_Area_10" localSheetId="75">#REF!</definedName>
    <definedName name="Excel_BuiltIn_Print_Area_10" localSheetId="78">#REF!</definedName>
    <definedName name="Excel_BuiltIn_Print_Area_10" localSheetId="67">#REF!</definedName>
    <definedName name="Excel_BuiltIn_Print_Area_10" localSheetId="124">#REF!</definedName>
    <definedName name="Excel_BuiltIn_Print_Area_10" localSheetId="127">#REF!</definedName>
    <definedName name="Excel_BuiltIn_Print_Area_10" localSheetId="130">#REF!</definedName>
    <definedName name="Excel_BuiltIn_Print_Area_10" localSheetId="133">#REF!</definedName>
    <definedName name="Excel_BuiltIn_Print_Area_10" localSheetId="118">#REF!</definedName>
    <definedName name="Excel_BuiltIn_Print_Area_10" localSheetId="121">#REF!</definedName>
    <definedName name="Excel_BuiltIn_Print_Area_10" localSheetId="123">#REF!</definedName>
    <definedName name="Excel_BuiltIn_Print_Area_10" localSheetId="107">#REF!</definedName>
    <definedName name="Excel_BuiltIn_Print_Area_10" localSheetId="109">#REF!</definedName>
    <definedName name="Excel_BuiltIn_Print_Area_10" localSheetId="112">#REF!</definedName>
    <definedName name="Excel_BuiltIn_Print_Area_10" localSheetId="115">#REF!</definedName>
    <definedName name="Excel_BuiltIn_Print_Area_10" localSheetId="101">#REF!</definedName>
    <definedName name="Excel_BuiltIn_Print_Area_10" localSheetId="104">#REF!</definedName>
    <definedName name="Excel_BuiltIn_Print_Area_10" localSheetId="52">#REF!</definedName>
    <definedName name="Excel_BuiltIn_Print_Area_10" localSheetId="54">#REF!</definedName>
    <definedName name="Excel_BuiltIn_Print_Area_10" localSheetId="57">#REF!</definedName>
    <definedName name="Excel_BuiltIn_Print_Area_10" localSheetId="60">#REF!</definedName>
    <definedName name="Excel_BuiltIn_Print_Area_10" localSheetId="63">#REF!</definedName>
    <definedName name="Excel_BuiltIn_Print_Area_10" localSheetId="83">#REF!</definedName>
    <definedName name="Excel_BuiltIn_Print_Area_10" localSheetId="81">#REF!</definedName>
    <definedName name="Excel_BuiltIn_Print_Area_10" localSheetId="86">#REF!</definedName>
    <definedName name="Excel_BuiltIn_Print_Area_10" localSheetId="89">#REF!</definedName>
    <definedName name="Excel_BuiltIn_Print_Area_10" localSheetId="92">#REF!</definedName>
    <definedName name="Excel_BuiltIn_Print_Area_10" localSheetId="95">#REF!</definedName>
    <definedName name="Excel_BuiltIn_Print_Area_10" localSheetId="98">#REF!</definedName>
    <definedName name="Excel_BuiltIn_Print_Area_10" localSheetId="164">#REF!</definedName>
    <definedName name="Excel_BuiltIn_Print_Area_10" localSheetId="167">#REF!</definedName>
    <definedName name="Excel_BuiltIn_Print_Area_10" localSheetId="155">#REF!</definedName>
    <definedName name="Excel_BuiltIn_Print_Area_10" localSheetId="170">#REF!</definedName>
    <definedName name="Excel_BuiltIn_Print_Area_10" localSheetId="158">#REF!</definedName>
    <definedName name="Excel_BuiltIn_Print_Area_10" localSheetId="161">#REF!</definedName>
    <definedName name="Excel_BuiltIn_Print_Area_10" localSheetId="147">#REF!</definedName>
    <definedName name="Excel_BuiltIn_Print_Area_10" localSheetId="144">#REF!</definedName>
    <definedName name="Excel_BuiltIn_Print_Area_10" localSheetId="152">#REF!</definedName>
    <definedName name="Excel_BuiltIn_Print_Area_10" localSheetId="154">#REF!</definedName>
    <definedName name="Excel_BuiltIn_Print_Area_10" localSheetId="137">#REF!</definedName>
    <definedName name="Excel_BuiltIn_Print_Area_10" localSheetId="140">#REF!</definedName>
    <definedName name="Excel_BuiltIn_Print_Area_10" localSheetId="73">#REF!</definedName>
    <definedName name="Excel_BuiltIn_Print_Area_10" localSheetId="76">#REF!</definedName>
    <definedName name="Excel_BuiltIn_Print_Area_10" localSheetId="79">#REF!</definedName>
    <definedName name="Excel_BuiltIn_Print_Area_10" localSheetId="65">#REF!</definedName>
    <definedName name="Excel_BuiltIn_Print_Area_10" localSheetId="68">#REF!</definedName>
    <definedName name="Excel_BuiltIn_Print_Area_10" localSheetId="125">#REF!</definedName>
    <definedName name="Excel_BuiltIn_Print_Area_10" localSheetId="128">#REF!</definedName>
    <definedName name="Excel_BuiltIn_Print_Area_10" localSheetId="131">#REF!</definedName>
    <definedName name="Excel_BuiltIn_Print_Area_10" localSheetId="134">#REF!</definedName>
    <definedName name="Excel_BuiltIn_Print_Area_10" localSheetId="119">#REF!</definedName>
    <definedName name="Excel_BuiltIn_Print_Area_10" localSheetId="122">#REF!</definedName>
    <definedName name="Excel_BuiltIn_Print_Area_10" localSheetId="108">#REF!</definedName>
    <definedName name="Excel_BuiltIn_Print_Area_10" localSheetId="110">#REF!</definedName>
    <definedName name="Excel_BuiltIn_Print_Area_10" localSheetId="113">#REF!</definedName>
    <definedName name="Excel_BuiltIn_Print_Area_10" localSheetId="116">#REF!</definedName>
    <definedName name="Excel_BuiltIn_Print_Area_10" localSheetId="102">#REF!</definedName>
    <definedName name="Excel_BuiltIn_Print_Area_10" localSheetId="105">#REF!</definedName>
    <definedName name="Excel_BuiltIn_Print_Area_10" localSheetId="56">#REF!</definedName>
    <definedName name="Excel_BuiltIn_Print_Area_10" localSheetId="59">#REF!</definedName>
    <definedName name="Excel_BuiltIn_Print_Area_10" localSheetId="61">#REF!</definedName>
    <definedName name="Excel_BuiltIn_Print_Area_10" localSheetId="84">#REF!</definedName>
    <definedName name="Excel_BuiltIn_Print_Area_10" localSheetId="82">#REF!</definedName>
    <definedName name="Excel_BuiltIn_Print_Area_10" localSheetId="87">#REF!</definedName>
    <definedName name="Excel_BuiltIn_Print_Area_10" localSheetId="90">#REF!</definedName>
    <definedName name="Excel_BuiltIn_Print_Area_10" localSheetId="93">#REF!</definedName>
    <definedName name="Excel_BuiltIn_Print_Area_10" localSheetId="96">#REF!</definedName>
    <definedName name="Excel_BuiltIn_Print_Area_10" localSheetId="99">#REF!</definedName>
    <definedName name="Excel_BuiltIn_Print_Area_10" localSheetId="165">#REF!</definedName>
    <definedName name="Excel_BuiltIn_Print_Area_10" localSheetId="168">#REF!</definedName>
    <definedName name="Excel_BuiltIn_Print_Area_10" localSheetId="156">#REF!</definedName>
    <definedName name="Excel_BuiltIn_Print_Area_10" localSheetId="171">#REF!</definedName>
    <definedName name="Excel_BuiltIn_Print_Area_10" localSheetId="159">#REF!</definedName>
    <definedName name="Excel_BuiltIn_Print_Area_10" localSheetId="162">#REF!</definedName>
    <definedName name="Excel_BuiltIn_Print_Area_10">#REF!</definedName>
    <definedName name="Excel_BuiltIn_Print_Area_11" localSheetId="145">#REF!</definedName>
    <definedName name="Excel_BuiltIn_Print_Area_11" localSheetId="149">#REF!</definedName>
    <definedName name="Excel_BuiltIn_Print_Area_11" localSheetId="153">#REF!</definedName>
    <definedName name="Excel_BuiltIn_Print_Area_11" localSheetId="138">#REF!</definedName>
    <definedName name="Excel_BuiltIn_Print_Area_11" localSheetId="141">#REF!</definedName>
    <definedName name="Excel_BuiltIn_Print_Area_11" localSheetId="71">#REF!</definedName>
    <definedName name="Excel_BuiltIn_Print_Area_11" localSheetId="74">#REF!</definedName>
    <definedName name="Excel_BuiltIn_Print_Area_11" localSheetId="77">#REF!</definedName>
    <definedName name="Excel_BuiltIn_Print_Area_11" localSheetId="80">#REF!</definedName>
    <definedName name="Excel_BuiltIn_Print_Area_11" localSheetId="66">#REF!</definedName>
    <definedName name="Excel_BuiltIn_Print_Area_11" localSheetId="69">#REF!</definedName>
    <definedName name="Excel_BuiltIn_Print_Area_11" localSheetId="126">#REF!</definedName>
    <definedName name="Excel_BuiltIn_Print_Area_11" localSheetId="129">#REF!</definedName>
    <definedName name="Excel_BuiltIn_Print_Area_11" localSheetId="132">#REF!</definedName>
    <definedName name="Excel_BuiltIn_Print_Area_11" localSheetId="135">#REF!</definedName>
    <definedName name="Excel_BuiltIn_Print_Area_11" localSheetId="120">#REF!</definedName>
    <definedName name="Excel_BuiltIn_Print_Area_11" localSheetId="111">#REF!</definedName>
    <definedName name="Excel_BuiltIn_Print_Area_11" localSheetId="114">#REF!</definedName>
    <definedName name="Excel_BuiltIn_Print_Area_11" localSheetId="117">#REF!</definedName>
    <definedName name="Excel_BuiltIn_Print_Area_11" localSheetId="103">#REF!</definedName>
    <definedName name="Excel_BuiltIn_Print_Area_11" localSheetId="106">#REF!</definedName>
    <definedName name="Excel_BuiltIn_Print_Area_11" localSheetId="53">#REF!</definedName>
    <definedName name="Excel_BuiltIn_Print_Area_11" localSheetId="55">#REF!</definedName>
    <definedName name="Excel_BuiltIn_Print_Area_11" localSheetId="58">#REF!</definedName>
    <definedName name="Excel_BuiltIn_Print_Area_11" localSheetId="62">#REF!</definedName>
    <definedName name="Excel_BuiltIn_Print_Area_11" localSheetId="64">#REF!</definedName>
    <definedName name="Excel_BuiltIn_Print_Area_11" localSheetId="85">#REF!</definedName>
    <definedName name="Excel_BuiltIn_Print_Area_11" localSheetId="88">#REF!</definedName>
    <definedName name="Excel_BuiltIn_Print_Area_11" localSheetId="91">#REF!</definedName>
    <definedName name="Excel_BuiltIn_Print_Area_11" localSheetId="94">#REF!</definedName>
    <definedName name="Excel_BuiltIn_Print_Area_11" localSheetId="97">#REF!</definedName>
    <definedName name="Excel_BuiltIn_Print_Area_11" localSheetId="100">#REF!</definedName>
    <definedName name="Excel_BuiltIn_Print_Area_11" localSheetId="166">#REF!</definedName>
    <definedName name="Excel_BuiltIn_Print_Area_11" localSheetId="169">#REF!</definedName>
    <definedName name="Excel_BuiltIn_Print_Area_11" localSheetId="157">#REF!</definedName>
    <definedName name="Excel_BuiltIn_Print_Area_11" localSheetId="172">#REF!</definedName>
    <definedName name="Excel_BuiltIn_Print_Area_11" localSheetId="160">#REF!</definedName>
    <definedName name="Excel_BuiltIn_Print_Area_11" localSheetId="163">#REF!</definedName>
    <definedName name="Excel_BuiltIn_Print_Area_11" localSheetId="143">#REF!</definedName>
    <definedName name="Excel_BuiltIn_Print_Area_11" localSheetId="146">#REF!</definedName>
    <definedName name="Excel_BuiltIn_Print_Area_11" localSheetId="148">#REF!</definedName>
    <definedName name="Excel_BuiltIn_Print_Area_11" localSheetId="150">#REF!</definedName>
    <definedName name="Excel_BuiltIn_Print_Area_11" localSheetId="151">#REF!</definedName>
    <definedName name="Excel_BuiltIn_Print_Area_11" localSheetId="136">#REF!</definedName>
    <definedName name="Excel_BuiltIn_Print_Area_11" localSheetId="139">#REF!</definedName>
    <definedName name="Excel_BuiltIn_Print_Area_11" localSheetId="142">#REF!</definedName>
    <definedName name="Excel_BuiltIn_Print_Area_11" localSheetId="70">#REF!</definedName>
    <definedName name="Excel_BuiltIn_Print_Area_11" localSheetId="72">#REF!</definedName>
    <definedName name="Excel_BuiltIn_Print_Area_11" localSheetId="75">#REF!</definedName>
    <definedName name="Excel_BuiltIn_Print_Area_11" localSheetId="78">#REF!</definedName>
    <definedName name="Excel_BuiltIn_Print_Area_11" localSheetId="67">#REF!</definedName>
    <definedName name="Excel_BuiltIn_Print_Area_11" localSheetId="124">#REF!</definedName>
    <definedName name="Excel_BuiltIn_Print_Area_11" localSheetId="127">#REF!</definedName>
    <definedName name="Excel_BuiltIn_Print_Area_11" localSheetId="130">#REF!</definedName>
    <definedName name="Excel_BuiltIn_Print_Area_11" localSheetId="133">#REF!</definedName>
    <definedName name="Excel_BuiltIn_Print_Area_11" localSheetId="118">#REF!</definedName>
    <definedName name="Excel_BuiltIn_Print_Area_11" localSheetId="121">#REF!</definedName>
    <definedName name="Excel_BuiltIn_Print_Area_11" localSheetId="123">#REF!</definedName>
    <definedName name="Excel_BuiltIn_Print_Area_11" localSheetId="107">#REF!</definedName>
    <definedName name="Excel_BuiltIn_Print_Area_11" localSheetId="109">#REF!</definedName>
    <definedName name="Excel_BuiltIn_Print_Area_11" localSheetId="112">#REF!</definedName>
    <definedName name="Excel_BuiltIn_Print_Area_11" localSheetId="115">#REF!</definedName>
    <definedName name="Excel_BuiltIn_Print_Area_11" localSheetId="101">#REF!</definedName>
    <definedName name="Excel_BuiltIn_Print_Area_11" localSheetId="104">#REF!</definedName>
    <definedName name="Excel_BuiltIn_Print_Area_11" localSheetId="52">#REF!</definedName>
    <definedName name="Excel_BuiltIn_Print_Area_11" localSheetId="54">#REF!</definedName>
    <definedName name="Excel_BuiltIn_Print_Area_11" localSheetId="57">#REF!</definedName>
    <definedName name="Excel_BuiltIn_Print_Area_11" localSheetId="60">#REF!</definedName>
    <definedName name="Excel_BuiltIn_Print_Area_11" localSheetId="63">#REF!</definedName>
    <definedName name="Excel_BuiltIn_Print_Area_11" localSheetId="83">#REF!</definedName>
    <definedName name="Excel_BuiltIn_Print_Area_11" localSheetId="81">#REF!</definedName>
    <definedName name="Excel_BuiltIn_Print_Area_11" localSheetId="86">#REF!</definedName>
    <definedName name="Excel_BuiltIn_Print_Area_11" localSheetId="89">#REF!</definedName>
    <definedName name="Excel_BuiltIn_Print_Area_11" localSheetId="92">#REF!</definedName>
    <definedName name="Excel_BuiltIn_Print_Area_11" localSheetId="95">#REF!</definedName>
    <definedName name="Excel_BuiltIn_Print_Area_11" localSheetId="98">#REF!</definedName>
    <definedName name="Excel_BuiltIn_Print_Area_11" localSheetId="164">#REF!</definedName>
    <definedName name="Excel_BuiltIn_Print_Area_11" localSheetId="167">#REF!</definedName>
    <definedName name="Excel_BuiltIn_Print_Area_11" localSheetId="155">#REF!</definedName>
    <definedName name="Excel_BuiltIn_Print_Area_11" localSheetId="170">#REF!</definedName>
    <definedName name="Excel_BuiltIn_Print_Area_11" localSheetId="158">#REF!</definedName>
    <definedName name="Excel_BuiltIn_Print_Area_11" localSheetId="161">#REF!</definedName>
    <definedName name="Excel_BuiltIn_Print_Area_11" localSheetId="147">#REF!</definedName>
    <definedName name="Excel_BuiltIn_Print_Area_11" localSheetId="144">#REF!</definedName>
    <definedName name="Excel_BuiltIn_Print_Area_11" localSheetId="152">#REF!</definedName>
    <definedName name="Excel_BuiltIn_Print_Area_11" localSheetId="154">#REF!</definedName>
    <definedName name="Excel_BuiltIn_Print_Area_11" localSheetId="137">#REF!</definedName>
    <definedName name="Excel_BuiltIn_Print_Area_11" localSheetId="140">#REF!</definedName>
    <definedName name="Excel_BuiltIn_Print_Area_11" localSheetId="73">#REF!</definedName>
    <definedName name="Excel_BuiltIn_Print_Area_11" localSheetId="76">#REF!</definedName>
    <definedName name="Excel_BuiltIn_Print_Area_11" localSheetId="79">#REF!</definedName>
    <definedName name="Excel_BuiltIn_Print_Area_11" localSheetId="65">#REF!</definedName>
    <definedName name="Excel_BuiltIn_Print_Area_11" localSheetId="68">#REF!</definedName>
    <definedName name="Excel_BuiltIn_Print_Area_11" localSheetId="125">#REF!</definedName>
    <definedName name="Excel_BuiltIn_Print_Area_11" localSheetId="128">#REF!</definedName>
    <definedName name="Excel_BuiltIn_Print_Area_11" localSheetId="131">#REF!</definedName>
    <definedName name="Excel_BuiltIn_Print_Area_11" localSheetId="134">#REF!</definedName>
    <definedName name="Excel_BuiltIn_Print_Area_11" localSheetId="119">#REF!</definedName>
    <definedName name="Excel_BuiltIn_Print_Area_11" localSheetId="122">#REF!</definedName>
    <definedName name="Excel_BuiltIn_Print_Area_11" localSheetId="108">#REF!</definedName>
    <definedName name="Excel_BuiltIn_Print_Area_11" localSheetId="110">#REF!</definedName>
    <definedName name="Excel_BuiltIn_Print_Area_11" localSheetId="113">#REF!</definedName>
    <definedName name="Excel_BuiltIn_Print_Area_11" localSheetId="116">#REF!</definedName>
    <definedName name="Excel_BuiltIn_Print_Area_11" localSheetId="102">#REF!</definedName>
    <definedName name="Excel_BuiltIn_Print_Area_11" localSheetId="105">#REF!</definedName>
    <definedName name="Excel_BuiltIn_Print_Area_11" localSheetId="56">#REF!</definedName>
    <definedName name="Excel_BuiltIn_Print_Area_11" localSheetId="59">#REF!</definedName>
    <definedName name="Excel_BuiltIn_Print_Area_11" localSheetId="61">#REF!</definedName>
    <definedName name="Excel_BuiltIn_Print_Area_11" localSheetId="84">#REF!</definedName>
    <definedName name="Excel_BuiltIn_Print_Area_11" localSheetId="82">#REF!</definedName>
    <definedName name="Excel_BuiltIn_Print_Area_11" localSheetId="87">#REF!</definedName>
    <definedName name="Excel_BuiltIn_Print_Area_11" localSheetId="90">#REF!</definedName>
    <definedName name="Excel_BuiltIn_Print_Area_11" localSheetId="93">#REF!</definedName>
    <definedName name="Excel_BuiltIn_Print_Area_11" localSheetId="96">#REF!</definedName>
    <definedName name="Excel_BuiltIn_Print_Area_11" localSheetId="99">#REF!</definedName>
    <definedName name="Excel_BuiltIn_Print_Area_11" localSheetId="165">#REF!</definedName>
    <definedName name="Excel_BuiltIn_Print_Area_11" localSheetId="168">#REF!</definedName>
    <definedName name="Excel_BuiltIn_Print_Area_11" localSheetId="156">#REF!</definedName>
    <definedName name="Excel_BuiltIn_Print_Area_11" localSheetId="171">#REF!</definedName>
    <definedName name="Excel_BuiltIn_Print_Area_11" localSheetId="159">#REF!</definedName>
    <definedName name="Excel_BuiltIn_Print_Area_11" localSheetId="162">#REF!</definedName>
    <definedName name="Excel_BuiltIn_Print_Area_11">#REF!</definedName>
    <definedName name="Excel_BuiltIn_Print_Area_12" localSheetId="145">#REF!</definedName>
    <definedName name="Excel_BuiltIn_Print_Area_12" localSheetId="149">#REF!</definedName>
    <definedName name="Excel_BuiltIn_Print_Area_12" localSheetId="153">#REF!</definedName>
    <definedName name="Excel_BuiltIn_Print_Area_12" localSheetId="138">#REF!</definedName>
    <definedName name="Excel_BuiltIn_Print_Area_12" localSheetId="141">#REF!</definedName>
    <definedName name="Excel_BuiltIn_Print_Area_12" localSheetId="71">#REF!</definedName>
    <definedName name="Excel_BuiltIn_Print_Area_12" localSheetId="74">#REF!</definedName>
    <definedName name="Excel_BuiltIn_Print_Area_12" localSheetId="77">#REF!</definedName>
    <definedName name="Excel_BuiltIn_Print_Area_12" localSheetId="80">#REF!</definedName>
    <definedName name="Excel_BuiltIn_Print_Area_12" localSheetId="66">#REF!</definedName>
    <definedName name="Excel_BuiltIn_Print_Area_12" localSheetId="69">#REF!</definedName>
    <definedName name="Excel_BuiltIn_Print_Area_12" localSheetId="126">#REF!</definedName>
    <definedName name="Excel_BuiltIn_Print_Area_12" localSheetId="129">#REF!</definedName>
    <definedName name="Excel_BuiltIn_Print_Area_12" localSheetId="132">#REF!</definedName>
    <definedName name="Excel_BuiltIn_Print_Area_12" localSheetId="135">#REF!</definedName>
    <definedName name="Excel_BuiltIn_Print_Area_12" localSheetId="120">#REF!</definedName>
    <definedName name="Excel_BuiltIn_Print_Area_12" localSheetId="111">#REF!</definedName>
    <definedName name="Excel_BuiltIn_Print_Area_12" localSheetId="114">#REF!</definedName>
    <definedName name="Excel_BuiltIn_Print_Area_12" localSheetId="117">#REF!</definedName>
    <definedName name="Excel_BuiltIn_Print_Area_12" localSheetId="103">#REF!</definedName>
    <definedName name="Excel_BuiltIn_Print_Area_12" localSheetId="106">#REF!</definedName>
    <definedName name="Excel_BuiltIn_Print_Area_12" localSheetId="53">#REF!</definedName>
    <definedName name="Excel_BuiltIn_Print_Area_12" localSheetId="55">#REF!</definedName>
    <definedName name="Excel_BuiltIn_Print_Area_12" localSheetId="58">#REF!</definedName>
    <definedName name="Excel_BuiltIn_Print_Area_12" localSheetId="62">#REF!</definedName>
    <definedName name="Excel_BuiltIn_Print_Area_12" localSheetId="64">#REF!</definedName>
    <definedName name="Excel_BuiltIn_Print_Area_12" localSheetId="85">#REF!</definedName>
    <definedName name="Excel_BuiltIn_Print_Area_12" localSheetId="88">#REF!</definedName>
    <definedName name="Excel_BuiltIn_Print_Area_12" localSheetId="91">#REF!</definedName>
    <definedName name="Excel_BuiltIn_Print_Area_12" localSheetId="94">#REF!</definedName>
    <definedName name="Excel_BuiltIn_Print_Area_12" localSheetId="97">#REF!</definedName>
    <definedName name="Excel_BuiltIn_Print_Area_12" localSheetId="100">#REF!</definedName>
    <definedName name="Excel_BuiltIn_Print_Area_12" localSheetId="166">#REF!</definedName>
    <definedName name="Excel_BuiltIn_Print_Area_12" localSheetId="169">#REF!</definedName>
    <definedName name="Excel_BuiltIn_Print_Area_12" localSheetId="157">#REF!</definedName>
    <definedName name="Excel_BuiltIn_Print_Area_12" localSheetId="172">#REF!</definedName>
    <definedName name="Excel_BuiltIn_Print_Area_12" localSheetId="160">#REF!</definedName>
    <definedName name="Excel_BuiltIn_Print_Area_12" localSheetId="163">#REF!</definedName>
    <definedName name="Excel_BuiltIn_Print_Area_12" localSheetId="143">#REF!</definedName>
    <definedName name="Excel_BuiltIn_Print_Area_12" localSheetId="146">#REF!</definedName>
    <definedName name="Excel_BuiltIn_Print_Area_12" localSheetId="148">#REF!</definedName>
    <definedName name="Excel_BuiltIn_Print_Area_12" localSheetId="150">#REF!</definedName>
    <definedName name="Excel_BuiltIn_Print_Area_12" localSheetId="151">#REF!</definedName>
    <definedName name="Excel_BuiltIn_Print_Area_12" localSheetId="136">#REF!</definedName>
    <definedName name="Excel_BuiltIn_Print_Area_12" localSheetId="139">#REF!</definedName>
    <definedName name="Excel_BuiltIn_Print_Area_12" localSheetId="142">#REF!</definedName>
    <definedName name="Excel_BuiltIn_Print_Area_12" localSheetId="70">#REF!</definedName>
    <definedName name="Excel_BuiltIn_Print_Area_12" localSheetId="72">#REF!</definedName>
    <definedName name="Excel_BuiltIn_Print_Area_12" localSheetId="75">#REF!</definedName>
    <definedName name="Excel_BuiltIn_Print_Area_12" localSheetId="78">#REF!</definedName>
    <definedName name="Excel_BuiltIn_Print_Area_12" localSheetId="67">#REF!</definedName>
    <definedName name="Excel_BuiltIn_Print_Area_12" localSheetId="124">#REF!</definedName>
    <definedName name="Excel_BuiltIn_Print_Area_12" localSheetId="127">#REF!</definedName>
    <definedName name="Excel_BuiltIn_Print_Area_12" localSheetId="130">#REF!</definedName>
    <definedName name="Excel_BuiltIn_Print_Area_12" localSheetId="133">#REF!</definedName>
    <definedName name="Excel_BuiltIn_Print_Area_12" localSheetId="118">#REF!</definedName>
    <definedName name="Excel_BuiltIn_Print_Area_12" localSheetId="121">#REF!</definedName>
    <definedName name="Excel_BuiltIn_Print_Area_12" localSheetId="123">#REF!</definedName>
    <definedName name="Excel_BuiltIn_Print_Area_12" localSheetId="107">#REF!</definedName>
    <definedName name="Excel_BuiltIn_Print_Area_12" localSheetId="109">#REF!</definedName>
    <definedName name="Excel_BuiltIn_Print_Area_12" localSheetId="112">#REF!</definedName>
    <definedName name="Excel_BuiltIn_Print_Area_12" localSheetId="115">#REF!</definedName>
    <definedName name="Excel_BuiltIn_Print_Area_12" localSheetId="101">#REF!</definedName>
    <definedName name="Excel_BuiltIn_Print_Area_12" localSheetId="104">#REF!</definedName>
    <definedName name="Excel_BuiltIn_Print_Area_12" localSheetId="52">#REF!</definedName>
    <definedName name="Excel_BuiltIn_Print_Area_12" localSheetId="54">#REF!</definedName>
    <definedName name="Excel_BuiltIn_Print_Area_12" localSheetId="57">#REF!</definedName>
    <definedName name="Excel_BuiltIn_Print_Area_12" localSheetId="60">#REF!</definedName>
    <definedName name="Excel_BuiltIn_Print_Area_12" localSheetId="63">#REF!</definedName>
    <definedName name="Excel_BuiltIn_Print_Area_12" localSheetId="83">#REF!</definedName>
    <definedName name="Excel_BuiltIn_Print_Area_12" localSheetId="81">#REF!</definedName>
    <definedName name="Excel_BuiltIn_Print_Area_12" localSheetId="86">#REF!</definedName>
    <definedName name="Excel_BuiltIn_Print_Area_12" localSheetId="89">#REF!</definedName>
    <definedName name="Excel_BuiltIn_Print_Area_12" localSheetId="92">#REF!</definedName>
    <definedName name="Excel_BuiltIn_Print_Area_12" localSheetId="95">#REF!</definedName>
    <definedName name="Excel_BuiltIn_Print_Area_12" localSheetId="98">#REF!</definedName>
    <definedName name="Excel_BuiltIn_Print_Area_12" localSheetId="164">#REF!</definedName>
    <definedName name="Excel_BuiltIn_Print_Area_12" localSheetId="167">#REF!</definedName>
    <definedName name="Excel_BuiltIn_Print_Area_12" localSheetId="155">#REF!</definedName>
    <definedName name="Excel_BuiltIn_Print_Area_12" localSheetId="170">#REF!</definedName>
    <definedName name="Excel_BuiltIn_Print_Area_12" localSheetId="158">#REF!</definedName>
    <definedName name="Excel_BuiltIn_Print_Area_12" localSheetId="161">#REF!</definedName>
    <definedName name="Excel_BuiltIn_Print_Area_12" localSheetId="147">#REF!</definedName>
    <definedName name="Excel_BuiltIn_Print_Area_12" localSheetId="144">#REF!</definedName>
    <definedName name="Excel_BuiltIn_Print_Area_12" localSheetId="152">#REF!</definedName>
    <definedName name="Excel_BuiltIn_Print_Area_12" localSheetId="154">#REF!</definedName>
    <definedName name="Excel_BuiltIn_Print_Area_12" localSheetId="137">#REF!</definedName>
    <definedName name="Excel_BuiltIn_Print_Area_12" localSheetId="140">#REF!</definedName>
    <definedName name="Excel_BuiltIn_Print_Area_12" localSheetId="73">#REF!</definedName>
    <definedName name="Excel_BuiltIn_Print_Area_12" localSheetId="76">#REF!</definedName>
    <definedName name="Excel_BuiltIn_Print_Area_12" localSheetId="79">#REF!</definedName>
    <definedName name="Excel_BuiltIn_Print_Area_12" localSheetId="65">#REF!</definedName>
    <definedName name="Excel_BuiltIn_Print_Area_12" localSheetId="68">#REF!</definedName>
    <definedName name="Excel_BuiltIn_Print_Area_12" localSheetId="125">#REF!</definedName>
    <definedName name="Excel_BuiltIn_Print_Area_12" localSheetId="128">#REF!</definedName>
    <definedName name="Excel_BuiltIn_Print_Area_12" localSheetId="131">#REF!</definedName>
    <definedName name="Excel_BuiltIn_Print_Area_12" localSheetId="134">#REF!</definedName>
    <definedName name="Excel_BuiltIn_Print_Area_12" localSheetId="119">#REF!</definedName>
    <definedName name="Excel_BuiltIn_Print_Area_12" localSheetId="122">#REF!</definedName>
    <definedName name="Excel_BuiltIn_Print_Area_12" localSheetId="108">#REF!</definedName>
    <definedName name="Excel_BuiltIn_Print_Area_12" localSheetId="110">#REF!</definedName>
    <definedName name="Excel_BuiltIn_Print_Area_12" localSheetId="113">#REF!</definedName>
    <definedName name="Excel_BuiltIn_Print_Area_12" localSheetId="116">#REF!</definedName>
    <definedName name="Excel_BuiltIn_Print_Area_12" localSheetId="102">#REF!</definedName>
    <definedName name="Excel_BuiltIn_Print_Area_12" localSheetId="105">#REF!</definedName>
    <definedName name="Excel_BuiltIn_Print_Area_12" localSheetId="56">#REF!</definedName>
    <definedName name="Excel_BuiltIn_Print_Area_12" localSheetId="59">#REF!</definedName>
    <definedName name="Excel_BuiltIn_Print_Area_12" localSheetId="61">#REF!</definedName>
    <definedName name="Excel_BuiltIn_Print_Area_12" localSheetId="84">#REF!</definedName>
    <definedName name="Excel_BuiltIn_Print_Area_12" localSheetId="82">#REF!</definedName>
    <definedName name="Excel_BuiltIn_Print_Area_12" localSheetId="87">#REF!</definedName>
    <definedName name="Excel_BuiltIn_Print_Area_12" localSheetId="90">#REF!</definedName>
    <definedName name="Excel_BuiltIn_Print_Area_12" localSheetId="93">#REF!</definedName>
    <definedName name="Excel_BuiltIn_Print_Area_12" localSheetId="96">#REF!</definedName>
    <definedName name="Excel_BuiltIn_Print_Area_12" localSheetId="99">#REF!</definedName>
    <definedName name="Excel_BuiltIn_Print_Area_12" localSheetId="165">#REF!</definedName>
    <definedName name="Excel_BuiltIn_Print_Area_12" localSheetId="168">#REF!</definedName>
    <definedName name="Excel_BuiltIn_Print_Area_12" localSheetId="156">#REF!</definedName>
    <definedName name="Excel_BuiltIn_Print_Area_12" localSheetId="171">#REF!</definedName>
    <definedName name="Excel_BuiltIn_Print_Area_12" localSheetId="159">#REF!</definedName>
    <definedName name="Excel_BuiltIn_Print_Area_12" localSheetId="162">#REF!</definedName>
    <definedName name="Excel_BuiltIn_Print_Area_12">#REF!</definedName>
    <definedName name="Excel_BuiltIn_Print_Area_13" localSheetId="145">#REF!</definedName>
    <definedName name="Excel_BuiltIn_Print_Area_13" localSheetId="149">#REF!</definedName>
    <definedName name="Excel_BuiltIn_Print_Area_13" localSheetId="153">#REF!</definedName>
    <definedName name="Excel_BuiltIn_Print_Area_13" localSheetId="138">#REF!</definedName>
    <definedName name="Excel_BuiltIn_Print_Area_13" localSheetId="141">#REF!</definedName>
    <definedName name="Excel_BuiltIn_Print_Area_13" localSheetId="71">#REF!</definedName>
    <definedName name="Excel_BuiltIn_Print_Area_13" localSheetId="74">#REF!</definedName>
    <definedName name="Excel_BuiltIn_Print_Area_13" localSheetId="77">#REF!</definedName>
    <definedName name="Excel_BuiltIn_Print_Area_13" localSheetId="80">#REF!</definedName>
    <definedName name="Excel_BuiltIn_Print_Area_13" localSheetId="66">#REF!</definedName>
    <definedName name="Excel_BuiltIn_Print_Area_13" localSheetId="69">#REF!</definedName>
    <definedName name="Excel_BuiltIn_Print_Area_13" localSheetId="126">#REF!</definedName>
    <definedName name="Excel_BuiltIn_Print_Area_13" localSheetId="129">#REF!</definedName>
    <definedName name="Excel_BuiltIn_Print_Area_13" localSheetId="132">#REF!</definedName>
    <definedName name="Excel_BuiltIn_Print_Area_13" localSheetId="135">#REF!</definedName>
    <definedName name="Excel_BuiltIn_Print_Area_13" localSheetId="120">#REF!</definedName>
    <definedName name="Excel_BuiltIn_Print_Area_13" localSheetId="111">#REF!</definedName>
    <definedName name="Excel_BuiltIn_Print_Area_13" localSheetId="114">#REF!</definedName>
    <definedName name="Excel_BuiltIn_Print_Area_13" localSheetId="117">#REF!</definedName>
    <definedName name="Excel_BuiltIn_Print_Area_13" localSheetId="103">#REF!</definedName>
    <definedName name="Excel_BuiltIn_Print_Area_13" localSheetId="106">#REF!</definedName>
    <definedName name="Excel_BuiltIn_Print_Area_13" localSheetId="53">#REF!</definedName>
    <definedName name="Excel_BuiltIn_Print_Area_13" localSheetId="55">#REF!</definedName>
    <definedName name="Excel_BuiltIn_Print_Area_13" localSheetId="58">#REF!</definedName>
    <definedName name="Excel_BuiltIn_Print_Area_13" localSheetId="62">#REF!</definedName>
    <definedName name="Excel_BuiltIn_Print_Area_13" localSheetId="64">#REF!</definedName>
    <definedName name="Excel_BuiltIn_Print_Area_13" localSheetId="85">#REF!</definedName>
    <definedName name="Excel_BuiltIn_Print_Area_13" localSheetId="88">#REF!</definedName>
    <definedName name="Excel_BuiltIn_Print_Area_13" localSheetId="91">#REF!</definedName>
    <definedName name="Excel_BuiltIn_Print_Area_13" localSheetId="94">#REF!</definedName>
    <definedName name="Excel_BuiltIn_Print_Area_13" localSheetId="97">#REF!</definedName>
    <definedName name="Excel_BuiltIn_Print_Area_13" localSheetId="100">#REF!</definedName>
    <definedName name="Excel_BuiltIn_Print_Area_13" localSheetId="166">#REF!</definedName>
    <definedName name="Excel_BuiltIn_Print_Area_13" localSheetId="169">#REF!</definedName>
    <definedName name="Excel_BuiltIn_Print_Area_13" localSheetId="157">#REF!</definedName>
    <definedName name="Excel_BuiltIn_Print_Area_13" localSheetId="172">#REF!</definedName>
    <definedName name="Excel_BuiltIn_Print_Area_13" localSheetId="160">#REF!</definedName>
    <definedName name="Excel_BuiltIn_Print_Area_13" localSheetId="163">#REF!</definedName>
    <definedName name="Excel_BuiltIn_Print_Area_13" localSheetId="143">#REF!</definedName>
    <definedName name="Excel_BuiltIn_Print_Area_13" localSheetId="146">#REF!</definedName>
    <definedName name="Excel_BuiltIn_Print_Area_13" localSheetId="148">#REF!</definedName>
    <definedName name="Excel_BuiltIn_Print_Area_13" localSheetId="150">#REF!</definedName>
    <definedName name="Excel_BuiltIn_Print_Area_13" localSheetId="151">#REF!</definedName>
    <definedName name="Excel_BuiltIn_Print_Area_13" localSheetId="136">#REF!</definedName>
    <definedName name="Excel_BuiltIn_Print_Area_13" localSheetId="139">#REF!</definedName>
    <definedName name="Excel_BuiltIn_Print_Area_13" localSheetId="142">#REF!</definedName>
    <definedName name="Excel_BuiltIn_Print_Area_13" localSheetId="70">#REF!</definedName>
    <definedName name="Excel_BuiltIn_Print_Area_13" localSheetId="72">#REF!</definedName>
    <definedName name="Excel_BuiltIn_Print_Area_13" localSheetId="75">#REF!</definedName>
    <definedName name="Excel_BuiltIn_Print_Area_13" localSheetId="78">#REF!</definedName>
    <definedName name="Excel_BuiltIn_Print_Area_13" localSheetId="67">#REF!</definedName>
    <definedName name="Excel_BuiltIn_Print_Area_13" localSheetId="124">#REF!</definedName>
    <definedName name="Excel_BuiltIn_Print_Area_13" localSheetId="127">#REF!</definedName>
    <definedName name="Excel_BuiltIn_Print_Area_13" localSheetId="130">#REF!</definedName>
    <definedName name="Excel_BuiltIn_Print_Area_13" localSheetId="133">#REF!</definedName>
    <definedName name="Excel_BuiltIn_Print_Area_13" localSheetId="118">#REF!</definedName>
    <definedName name="Excel_BuiltIn_Print_Area_13" localSheetId="121">#REF!</definedName>
    <definedName name="Excel_BuiltIn_Print_Area_13" localSheetId="123">#REF!</definedName>
    <definedName name="Excel_BuiltIn_Print_Area_13" localSheetId="107">#REF!</definedName>
    <definedName name="Excel_BuiltIn_Print_Area_13" localSheetId="109">#REF!</definedName>
    <definedName name="Excel_BuiltIn_Print_Area_13" localSheetId="112">#REF!</definedName>
    <definedName name="Excel_BuiltIn_Print_Area_13" localSheetId="115">#REF!</definedName>
    <definedName name="Excel_BuiltIn_Print_Area_13" localSheetId="101">#REF!</definedName>
    <definedName name="Excel_BuiltIn_Print_Area_13" localSheetId="104">#REF!</definedName>
    <definedName name="Excel_BuiltIn_Print_Area_13" localSheetId="52">#REF!</definedName>
    <definedName name="Excel_BuiltIn_Print_Area_13" localSheetId="54">#REF!</definedName>
    <definedName name="Excel_BuiltIn_Print_Area_13" localSheetId="57">#REF!</definedName>
    <definedName name="Excel_BuiltIn_Print_Area_13" localSheetId="60">#REF!</definedName>
    <definedName name="Excel_BuiltIn_Print_Area_13" localSheetId="63">#REF!</definedName>
    <definedName name="Excel_BuiltIn_Print_Area_13" localSheetId="83">#REF!</definedName>
    <definedName name="Excel_BuiltIn_Print_Area_13" localSheetId="81">#REF!</definedName>
    <definedName name="Excel_BuiltIn_Print_Area_13" localSheetId="86">#REF!</definedName>
    <definedName name="Excel_BuiltIn_Print_Area_13" localSheetId="89">#REF!</definedName>
    <definedName name="Excel_BuiltIn_Print_Area_13" localSheetId="92">#REF!</definedName>
    <definedName name="Excel_BuiltIn_Print_Area_13" localSheetId="95">#REF!</definedName>
    <definedName name="Excel_BuiltIn_Print_Area_13" localSheetId="98">#REF!</definedName>
    <definedName name="Excel_BuiltIn_Print_Area_13" localSheetId="164">#REF!</definedName>
    <definedName name="Excel_BuiltIn_Print_Area_13" localSheetId="167">#REF!</definedName>
    <definedName name="Excel_BuiltIn_Print_Area_13" localSheetId="155">#REF!</definedName>
    <definedName name="Excel_BuiltIn_Print_Area_13" localSheetId="170">#REF!</definedName>
    <definedName name="Excel_BuiltIn_Print_Area_13" localSheetId="158">#REF!</definedName>
    <definedName name="Excel_BuiltIn_Print_Area_13" localSheetId="161">#REF!</definedName>
    <definedName name="Excel_BuiltIn_Print_Area_13" localSheetId="147">#REF!</definedName>
    <definedName name="Excel_BuiltIn_Print_Area_13" localSheetId="144">#REF!</definedName>
    <definedName name="Excel_BuiltIn_Print_Area_13" localSheetId="152">#REF!</definedName>
    <definedName name="Excel_BuiltIn_Print_Area_13" localSheetId="154">#REF!</definedName>
    <definedName name="Excel_BuiltIn_Print_Area_13" localSheetId="137">#REF!</definedName>
    <definedName name="Excel_BuiltIn_Print_Area_13" localSheetId="140">#REF!</definedName>
    <definedName name="Excel_BuiltIn_Print_Area_13" localSheetId="73">#REF!</definedName>
    <definedName name="Excel_BuiltIn_Print_Area_13" localSheetId="76">#REF!</definedName>
    <definedName name="Excel_BuiltIn_Print_Area_13" localSheetId="79">#REF!</definedName>
    <definedName name="Excel_BuiltIn_Print_Area_13" localSheetId="65">#REF!</definedName>
    <definedName name="Excel_BuiltIn_Print_Area_13" localSheetId="68">#REF!</definedName>
    <definedName name="Excel_BuiltIn_Print_Area_13" localSheetId="125">#REF!</definedName>
    <definedName name="Excel_BuiltIn_Print_Area_13" localSheetId="128">#REF!</definedName>
    <definedName name="Excel_BuiltIn_Print_Area_13" localSheetId="131">#REF!</definedName>
    <definedName name="Excel_BuiltIn_Print_Area_13" localSheetId="134">#REF!</definedName>
    <definedName name="Excel_BuiltIn_Print_Area_13" localSheetId="119">#REF!</definedName>
    <definedName name="Excel_BuiltIn_Print_Area_13" localSheetId="122">#REF!</definedName>
    <definedName name="Excel_BuiltIn_Print_Area_13" localSheetId="108">#REF!</definedName>
    <definedName name="Excel_BuiltIn_Print_Area_13" localSheetId="110">#REF!</definedName>
    <definedName name="Excel_BuiltIn_Print_Area_13" localSheetId="113">#REF!</definedName>
    <definedName name="Excel_BuiltIn_Print_Area_13" localSheetId="116">#REF!</definedName>
    <definedName name="Excel_BuiltIn_Print_Area_13" localSheetId="102">#REF!</definedName>
    <definedName name="Excel_BuiltIn_Print_Area_13" localSheetId="105">#REF!</definedName>
    <definedName name="Excel_BuiltIn_Print_Area_13" localSheetId="56">#REF!</definedName>
    <definedName name="Excel_BuiltIn_Print_Area_13" localSheetId="59">#REF!</definedName>
    <definedName name="Excel_BuiltIn_Print_Area_13" localSheetId="61">#REF!</definedName>
    <definedName name="Excel_BuiltIn_Print_Area_13" localSheetId="84">#REF!</definedName>
    <definedName name="Excel_BuiltIn_Print_Area_13" localSheetId="82">#REF!</definedName>
    <definedName name="Excel_BuiltIn_Print_Area_13" localSheetId="87">#REF!</definedName>
    <definedName name="Excel_BuiltIn_Print_Area_13" localSheetId="90">#REF!</definedName>
    <definedName name="Excel_BuiltIn_Print_Area_13" localSheetId="93">#REF!</definedName>
    <definedName name="Excel_BuiltIn_Print_Area_13" localSheetId="96">#REF!</definedName>
    <definedName name="Excel_BuiltIn_Print_Area_13" localSheetId="99">#REF!</definedName>
    <definedName name="Excel_BuiltIn_Print_Area_13" localSheetId="165">#REF!</definedName>
    <definedName name="Excel_BuiltIn_Print_Area_13" localSheetId="168">#REF!</definedName>
    <definedName name="Excel_BuiltIn_Print_Area_13" localSheetId="156">#REF!</definedName>
    <definedName name="Excel_BuiltIn_Print_Area_13" localSheetId="171">#REF!</definedName>
    <definedName name="Excel_BuiltIn_Print_Area_13" localSheetId="159">#REF!</definedName>
    <definedName name="Excel_BuiltIn_Print_Area_13" localSheetId="162">#REF!</definedName>
    <definedName name="Excel_BuiltIn_Print_Area_13">#REF!</definedName>
    <definedName name="Excel_BuiltIn_Print_Area_14" localSheetId="145">#REF!</definedName>
    <definedName name="Excel_BuiltIn_Print_Area_14" localSheetId="149">#REF!</definedName>
    <definedName name="Excel_BuiltIn_Print_Area_14" localSheetId="153">#REF!</definedName>
    <definedName name="Excel_BuiltIn_Print_Area_14" localSheetId="138">#REF!</definedName>
    <definedName name="Excel_BuiltIn_Print_Area_14" localSheetId="141">#REF!</definedName>
    <definedName name="Excel_BuiltIn_Print_Area_14" localSheetId="71">#REF!</definedName>
    <definedName name="Excel_BuiltIn_Print_Area_14" localSheetId="74">#REF!</definedName>
    <definedName name="Excel_BuiltIn_Print_Area_14" localSheetId="77">#REF!</definedName>
    <definedName name="Excel_BuiltIn_Print_Area_14" localSheetId="80">#REF!</definedName>
    <definedName name="Excel_BuiltIn_Print_Area_14" localSheetId="66">#REF!</definedName>
    <definedName name="Excel_BuiltIn_Print_Area_14" localSheetId="69">#REF!</definedName>
    <definedName name="Excel_BuiltIn_Print_Area_14" localSheetId="126">#REF!</definedName>
    <definedName name="Excel_BuiltIn_Print_Area_14" localSheetId="129">#REF!</definedName>
    <definedName name="Excel_BuiltIn_Print_Area_14" localSheetId="132">#REF!</definedName>
    <definedName name="Excel_BuiltIn_Print_Area_14" localSheetId="135">#REF!</definedName>
    <definedName name="Excel_BuiltIn_Print_Area_14" localSheetId="120">#REF!</definedName>
    <definedName name="Excel_BuiltIn_Print_Area_14" localSheetId="111">#REF!</definedName>
    <definedName name="Excel_BuiltIn_Print_Area_14" localSheetId="114">#REF!</definedName>
    <definedName name="Excel_BuiltIn_Print_Area_14" localSheetId="117">#REF!</definedName>
    <definedName name="Excel_BuiltIn_Print_Area_14" localSheetId="103">#REF!</definedName>
    <definedName name="Excel_BuiltIn_Print_Area_14" localSheetId="106">#REF!</definedName>
    <definedName name="Excel_BuiltIn_Print_Area_14" localSheetId="53">#REF!</definedName>
    <definedName name="Excel_BuiltIn_Print_Area_14" localSheetId="55">#REF!</definedName>
    <definedName name="Excel_BuiltIn_Print_Area_14" localSheetId="58">#REF!</definedName>
    <definedName name="Excel_BuiltIn_Print_Area_14" localSheetId="62">#REF!</definedName>
    <definedName name="Excel_BuiltIn_Print_Area_14" localSheetId="64">#REF!</definedName>
    <definedName name="Excel_BuiltIn_Print_Area_14" localSheetId="85">#REF!</definedName>
    <definedName name="Excel_BuiltIn_Print_Area_14" localSheetId="88">#REF!</definedName>
    <definedName name="Excel_BuiltIn_Print_Area_14" localSheetId="91">#REF!</definedName>
    <definedName name="Excel_BuiltIn_Print_Area_14" localSheetId="94">#REF!</definedName>
    <definedName name="Excel_BuiltIn_Print_Area_14" localSheetId="97">#REF!</definedName>
    <definedName name="Excel_BuiltIn_Print_Area_14" localSheetId="100">#REF!</definedName>
    <definedName name="Excel_BuiltIn_Print_Area_14" localSheetId="166">#REF!</definedName>
    <definedName name="Excel_BuiltIn_Print_Area_14" localSheetId="169">#REF!</definedName>
    <definedName name="Excel_BuiltIn_Print_Area_14" localSheetId="157">#REF!</definedName>
    <definedName name="Excel_BuiltIn_Print_Area_14" localSheetId="172">#REF!</definedName>
    <definedName name="Excel_BuiltIn_Print_Area_14" localSheetId="160">#REF!</definedName>
    <definedName name="Excel_BuiltIn_Print_Area_14" localSheetId="163">#REF!</definedName>
    <definedName name="Excel_BuiltIn_Print_Area_14" localSheetId="143">#REF!</definedName>
    <definedName name="Excel_BuiltIn_Print_Area_14" localSheetId="146">#REF!</definedName>
    <definedName name="Excel_BuiltIn_Print_Area_14" localSheetId="148">#REF!</definedName>
    <definedName name="Excel_BuiltIn_Print_Area_14" localSheetId="150">#REF!</definedName>
    <definedName name="Excel_BuiltIn_Print_Area_14" localSheetId="151">#REF!</definedName>
    <definedName name="Excel_BuiltIn_Print_Area_14" localSheetId="136">#REF!</definedName>
    <definedName name="Excel_BuiltIn_Print_Area_14" localSheetId="139">#REF!</definedName>
    <definedName name="Excel_BuiltIn_Print_Area_14" localSheetId="142">#REF!</definedName>
    <definedName name="Excel_BuiltIn_Print_Area_14" localSheetId="70">#REF!</definedName>
    <definedName name="Excel_BuiltIn_Print_Area_14" localSheetId="72">#REF!</definedName>
    <definedName name="Excel_BuiltIn_Print_Area_14" localSheetId="75">#REF!</definedName>
    <definedName name="Excel_BuiltIn_Print_Area_14" localSheetId="78">#REF!</definedName>
    <definedName name="Excel_BuiltIn_Print_Area_14" localSheetId="67">#REF!</definedName>
    <definedName name="Excel_BuiltIn_Print_Area_14" localSheetId="124">#REF!</definedName>
    <definedName name="Excel_BuiltIn_Print_Area_14" localSheetId="127">#REF!</definedName>
    <definedName name="Excel_BuiltIn_Print_Area_14" localSheetId="130">#REF!</definedName>
    <definedName name="Excel_BuiltIn_Print_Area_14" localSheetId="133">#REF!</definedName>
    <definedName name="Excel_BuiltIn_Print_Area_14" localSheetId="118">#REF!</definedName>
    <definedName name="Excel_BuiltIn_Print_Area_14" localSheetId="121">#REF!</definedName>
    <definedName name="Excel_BuiltIn_Print_Area_14" localSheetId="123">#REF!</definedName>
    <definedName name="Excel_BuiltIn_Print_Area_14" localSheetId="107">#REF!</definedName>
    <definedName name="Excel_BuiltIn_Print_Area_14" localSheetId="109">#REF!</definedName>
    <definedName name="Excel_BuiltIn_Print_Area_14" localSheetId="112">#REF!</definedName>
    <definedName name="Excel_BuiltIn_Print_Area_14" localSheetId="115">#REF!</definedName>
    <definedName name="Excel_BuiltIn_Print_Area_14" localSheetId="101">#REF!</definedName>
    <definedName name="Excel_BuiltIn_Print_Area_14" localSheetId="104">#REF!</definedName>
    <definedName name="Excel_BuiltIn_Print_Area_14" localSheetId="52">#REF!</definedName>
    <definedName name="Excel_BuiltIn_Print_Area_14" localSheetId="54">#REF!</definedName>
    <definedName name="Excel_BuiltIn_Print_Area_14" localSheetId="57">#REF!</definedName>
    <definedName name="Excel_BuiltIn_Print_Area_14" localSheetId="60">#REF!</definedName>
    <definedName name="Excel_BuiltIn_Print_Area_14" localSheetId="63">#REF!</definedName>
    <definedName name="Excel_BuiltIn_Print_Area_14" localSheetId="83">#REF!</definedName>
    <definedName name="Excel_BuiltIn_Print_Area_14" localSheetId="81">#REF!</definedName>
    <definedName name="Excel_BuiltIn_Print_Area_14" localSheetId="86">#REF!</definedName>
    <definedName name="Excel_BuiltIn_Print_Area_14" localSheetId="89">#REF!</definedName>
    <definedName name="Excel_BuiltIn_Print_Area_14" localSheetId="92">#REF!</definedName>
    <definedName name="Excel_BuiltIn_Print_Area_14" localSheetId="95">#REF!</definedName>
    <definedName name="Excel_BuiltIn_Print_Area_14" localSheetId="98">#REF!</definedName>
    <definedName name="Excel_BuiltIn_Print_Area_14" localSheetId="164">#REF!</definedName>
    <definedName name="Excel_BuiltIn_Print_Area_14" localSheetId="167">#REF!</definedName>
    <definedName name="Excel_BuiltIn_Print_Area_14" localSheetId="155">#REF!</definedName>
    <definedName name="Excel_BuiltIn_Print_Area_14" localSheetId="170">#REF!</definedName>
    <definedName name="Excel_BuiltIn_Print_Area_14" localSheetId="158">#REF!</definedName>
    <definedName name="Excel_BuiltIn_Print_Area_14" localSheetId="161">#REF!</definedName>
    <definedName name="Excel_BuiltIn_Print_Area_14" localSheetId="147">#REF!</definedName>
    <definedName name="Excel_BuiltIn_Print_Area_14" localSheetId="144">#REF!</definedName>
    <definedName name="Excel_BuiltIn_Print_Area_14" localSheetId="152">#REF!</definedName>
    <definedName name="Excel_BuiltIn_Print_Area_14" localSheetId="154">#REF!</definedName>
    <definedName name="Excel_BuiltIn_Print_Area_14" localSheetId="137">#REF!</definedName>
    <definedName name="Excel_BuiltIn_Print_Area_14" localSheetId="140">#REF!</definedName>
    <definedName name="Excel_BuiltIn_Print_Area_14" localSheetId="73">#REF!</definedName>
    <definedName name="Excel_BuiltIn_Print_Area_14" localSheetId="76">#REF!</definedName>
    <definedName name="Excel_BuiltIn_Print_Area_14" localSheetId="79">#REF!</definedName>
    <definedName name="Excel_BuiltIn_Print_Area_14" localSheetId="65">#REF!</definedName>
    <definedName name="Excel_BuiltIn_Print_Area_14" localSheetId="68">#REF!</definedName>
    <definedName name="Excel_BuiltIn_Print_Area_14" localSheetId="125">#REF!</definedName>
    <definedName name="Excel_BuiltIn_Print_Area_14" localSheetId="128">#REF!</definedName>
    <definedName name="Excel_BuiltIn_Print_Area_14" localSheetId="131">#REF!</definedName>
    <definedName name="Excel_BuiltIn_Print_Area_14" localSheetId="134">#REF!</definedName>
    <definedName name="Excel_BuiltIn_Print_Area_14" localSheetId="119">#REF!</definedName>
    <definedName name="Excel_BuiltIn_Print_Area_14" localSheetId="122">#REF!</definedName>
    <definedName name="Excel_BuiltIn_Print_Area_14" localSheetId="108">#REF!</definedName>
    <definedName name="Excel_BuiltIn_Print_Area_14" localSheetId="110">#REF!</definedName>
    <definedName name="Excel_BuiltIn_Print_Area_14" localSheetId="113">#REF!</definedName>
    <definedName name="Excel_BuiltIn_Print_Area_14" localSheetId="116">#REF!</definedName>
    <definedName name="Excel_BuiltIn_Print_Area_14" localSheetId="102">#REF!</definedName>
    <definedName name="Excel_BuiltIn_Print_Area_14" localSheetId="105">#REF!</definedName>
    <definedName name="Excel_BuiltIn_Print_Area_14" localSheetId="56">#REF!</definedName>
    <definedName name="Excel_BuiltIn_Print_Area_14" localSheetId="59">#REF!</definedName>
    <definedName name="Excel_BuiltIn_Print_Area_14" localSheetId="61">#REF!</definedName>
    <definedName name="Excel_BuiltIn_Print_Area_14" localSheetId="84">#REF!</definedName>
    <definedName name="Excel_BuiltIn_Print_Area_14" localSheetId="82">#REF!</definedName>
    <definedName name="Excel_BuiltIn_Print_Area_14" localSheetId="87">#REF!</definedName>
    <definedName name="Excel_BuiltIn_Print_Area_14" localSheetId="90">#REF!</definedName>
    <definedName name="Excel_BuiltIn_Print_Area_14" localSheetId="93">#REF!</definedName>
    <definedName name="Excel_BuiltIn_Print_Area_14" localSheetId="96">#REF!</definedName>
    <definedName name="Excel_BuiltIn_Print_Area_14" localSheetId="99">#REF!</definedName>
    <definedName name="Excel_BuiltIn_Print_Area_14" localSheetId="165">#REF!</definedName>
    <definedName name="Excel_BuiltIn_Print_Area_14" localSheetId="168">#REF!</definedName>
    <definedName name="Excel_BuiltIn_Print_Area_14" localSheetId="156">#REF!</definedName>
    <definedName name="Excel_BuiltIn_Print_Area_14" localSheetId="171">#REF!</definedName>
    <definedName name="Excel_BuiltIn_Print_Area_14" localSheetId="159">#REF!</definedName>
    <definedName name="Excel_BuiltIn_Print_Area_14" localSheetId="162">#REF!</definedName>
    <definedName name="Excel_BuiltIn_Print_Area_14">#REF!</definedName>
    <definedName name="Excel_BuiltIn_Print_Area_15" localSheetId="145">#REF!</definedName>
    <definedName name="Excel_BuiltIn_Print_Area_15" localSheetId="149">#REF!</definedName>
    <definedName name="Excel_BuiltIn_Print_Area_15" localSheetId="153">#REF!</definedName>
    <definedName name="Excel_BuiltIn_Print_Area_15" localSheetId="138">#REF!</definedName>
    <definedName name="Excel_BuiltIn_Print_Area_15" localSheetId="141">#REF!</definedName>
    <definedName name="Excel_BuiltIn_Print_Area_15" localSheetId="71">#REF!</definedName>
    <definedName name="Excel_BuiltIn_Print_Area_15" localSheetId="74">#REF!</definedName>
    <definedName name="Excel_BuiltIn_Print_Area_15" localSheetId="77">#REF!</definedName>
    <definedName name="Excel_BuiltIn_Print_Area_15" localSheetId="80">#REF!</definedName>
    <definedName name="Excel_BuiltIn_Print_Area_15" localSheetId="66">#REF!</definedName>
    <definedName name="Excel_BuiltIn_Print_Area_15" localSheetId="69">#REF!</definedName>
    <definedName name="Excel_BuiltIn_Print_Area_15" localSheetId="126">#REF!</definedName>
    <definedName name="Excel_BuiltIn_Print_Area_15" localSheetId="129">#REF!</definedName>
    <definedName name="Excel_BuiltIn_Print_Area_15" localSheetId="132">#REF!</definedName>
    <definedName name="Excel_BuiltIn_Print_Area_15" localSheetId="135">#REF!</definedName>
    <definedName name="Excel_BuiltIn_Print_Area_15" localSheetId="120">#REF!</definedName>
    <definedName name="Excel_BuiltIn_Print_Area_15" localSheetId="111">#REF!</definedName>
    <definedName name="Excel_BuiltIn_Print_Area_15" localSheetId="114">#REF!</definedName>
    <definedName name="Excel_BuiltIn_Print_Area_15" localSheetId="117">#REF!</definedName>
    <definedName name="Excel_BuiltIn_Print_Area_15" localSheetId="103">#REF!</definedName>
    <definedName name="Excel_BuiltIn_Print_Area_15" localSheetId="106">#REF!</definedName>
    <definedName name="Excel_BuiltIn_Print_Area_15" localSheetId="53">#REF!</definedName>
    <definedName name="Excel_BuiltIn_Print_Area_15" localSheetId="55">#REF!</definedName>
    <definedName name="Excel_BuiltIn_Print_Area_15" localSheetId="58">#REF!</definedName>
    <definedName name="Excel_BuiltIn_Print_Area_15" localSheetId="62">#REF!</definedName>
    <definedName name="Excel_BuiltIn_Print_Area_15" localSheetId="64">#REF!</definedName>
    <definedName name="Excel_BuiltIn_Print_Area_15" localSheetId="85">#REF!</definedName>
    <definedName name="Excel_BuiltIn_Print_Area_15" localSheetId="88">#REF!</definedName>
    <definedName name="Excel_BuiltIn_Print_Area_15" localSheetId="91">#REF!</definedName>
    <definedName name="Excel_BuiltIn_Print_Area_15" localSheetId="94">#REF!</definedName>
    <definedName name="Excel_BuiltIn_Print_Area_15" localSheetId="97">#REF!</definedName>
    <definedName name="Excel_BuiltIn_Print_Area_15" localSheetId="100">#REF!</definedName>
    <definedName name="Excel_BuiltIn_Print_Area_15" localSheetId="166">#REF!</definedName>
    <definedName name="Excel_BuiltIn_Print_Area_15" localSheetId="169">#REF!</definedName>
    <definedName name="Excel_BuiltIn_Print_Area_15" localSheetId="157">#REF!</definedName>
    <definedName name="Excel_BuiltIn_Print_Area_15" localSheetId="172">#REF!</definedName>
    <definedName name="Excel_BuiltIn_Print_Area_15" localSheetId="160">#REF!</definedName>
    <definedName name="Excel_BuiltIn_Print_Area_15" localSheetId="163">#REF!</definedName>
    <definedName name="Excel_BuiltIn_Print_Area_15" localSheetId="143">#REF!</definedName>
    <definedName name="Excel_BuiltIn_Print_Area_15" localSheetId="146">#REF!</definedName>
    <definedName name="Excel_BuiltIn_Print_Area_15" localSheetId="148">#REF!</definedName>
    <definedName name="Excel_BuiltIn_Print_Area_15" localSheetId="150">#REF!</definedName>
    <definedName name="Excel_BuiltIn_Print_Area_15" localSheetId="151">#REF!</definedName>
    <definedName name="Excel_BuiltIn_Print_Area_15" localSheetId="136">#REF!</definedName>
    <definedName name="Excel_BuiltIn_Print_Area_15" localSheetId="139">#REF!</definedName>
    <definedName name="Excel_BuiltIn_Print_Area_15" localSheetId="142">#REF!</definedName>
    <definedName name="Excel_BuiltIn_Print_Area_15" localSheetId="70">#REF!</definedName>
    <definedName name="Excel_BuiltIn_Print_Area_15" localSheetId="72">#REF!</definedName>
    <definedName name="Excel_BuiltIn_Print_Area_15" localSheetId="75">#REF!</definedName>
    <definedName name="Excel_BuiltIn_Print_Area_15" localSheetId="78">#REF!</definedName>
    <definedName name="Excel_BuiltIn_Print_Area_15" localSheetId="67">#REF!</definedName>
    <definedName name="Excel_BuiltIn_Print_Area_15" localSheetId="124">#REF!</definedName>
    <definedName name="Excel_BuiltIn_Print_Area_15" localSheetId="127">#REF!</definedName>
    <definedName name="Excel_BuiltIn_Print_Area_15" localSheetId="130">#REF!</definedName>
    <definedName name="Excel_BuiltIn_Print_Area_15" localSheetId="133">#REF!</definedName>
    <definedName name="Excel_BuiltIn_Print_Area_15" localSheetId="118">#REF!</definedName>
    <definedName name="Excel_BuiltIn_Print_Area_15" localSheetId="121">#REF!</definedName>
    <definedName name="Excel_BuiltIn_Print_Area_15" localSheetId="123">#REF!</definedName>
    <definedName name="Excel_BuiltIn_Print_Area_15" localSheetId="107">#REF!</definedName>
    <definedName name="Excel_BuiltIn_Print_Area_15" localSheetId="109">#REF!</definedName>
    <definedName name="Excel_BuiltIn_Print_Area_15" localSheetId="112">#REF!</definedName>
    <definedName name="Excel_BuiltIn_Print_Area_15" localSheetId="115">#REF!</definedName>
    <definedName name="Excel_BuiltIn_Print_Area_15" localSheetId="101">#REF!</definedName>
    <definedName name="Excel_BuiltIn_Print_Area_15" localSheetId="104">#REF!</definedName>
    <definedName name="Excel_BuiltIn_Print_Area_15" localSheetId="52">#REF!</definedName>
    <definedName name="Excel_BuiltIn_Print_Area_15" localSheetId="54">#REF!</definedName>
    <definedName name="Excel_BuiltIn_Print_Area_15" localSheetId="57">#REF!</definedName>
    <definedName name="Excel_BuiltIn_Print_Area_15" localSheetId="60">#REF!</definedName>
    <definedName name="Excel_BuiltIn_Print_Area_15" localSheetId="63">#REF!</definedName>
    <definedName name="Excel_BuiltIn_Print_Area_15" localSheetId="83">#REF!</definedName>
    <definedName name="Excel_BuiltIn_Print_Area_15" localSheetId="81">#REF!</definedName>
    <definedName name="Excel_BuiltIn_Print_Area_15" localSheetId="86">#REF!</definedName>
    <definedName name="Excel_BuiltIn_Print_Area_15" localSheetId="89">#REF!</definedName>
    <definedName name="Excel_BuiltIn_Print_Area_15" localSheetId="92">#REF!</definedName>
    <definedName name="Excel_BuiltIn_Print_Area_15" localSheetId="95">#REF!</definedName>
    <definedName name="Excel_BuiltIn_Print_Area_15" localSheetId="98">#REF!</definedName>
    <definedName name="Excel_BuiltIn_Print_Area_15" localSheetId="164">#REF!</definedName>
    <definedName name="Excel_BuiltIn_Print_Area_15" localSheetId="167">#REF!</definedName>
    <definedName name="Excel_BuiltIn_Print_Area_15" localSheetId="155">#REF!</definedName>
    <definedName name="Excel_BuiltIn_Print_Area_15" localSheetId="170">#REF!</definedName>
    <definedName name="Excel_BuiltIn_Print_Area_15" localSheetId="158">#REF!</definedName>
    <definedName name="Excel_BuiltIn_Print_Area_15" localSheetId="161">#REF!</definedName>
    <definedName name="Excel_BuiltIn_Print_Area_15" localSheetId="147">#REF!</definedName>
    <definedName name="Excel_BuiltIn_Print_Area_15" localSheetId="144">#REF!</definedName>
    <definedName name="Excel_BuiltIn_Print_Area_15" localSheetId="152">#REF!</definedName>
    <definedName name="Excel_BuiltIn_Print_Area_15" localSheetId="154">#REF!</definedName>
    <definedName name="Excel_BuiltIn_Print_Area_15" localSheetId="137">#REF!</definedName>
    <definedName name="Excel_BuiltIn_Print_Area_15" localSheetId="140">#REF!</definedName>
    <definedName name="Excel_BuiltIn_Print_Area_15" localSheetId="73">#REF!</definedName>
    <definedName name="Excel_BuiltIn_Print_Area_15" localSheetId="76">#REF!</definedName>
    <definedName name="Excel_BuiltIn_Print_Area_15" localSheetId="79">#REF!</definedName>
    <definedName name="Excel_BuiltIn_Print_Area_15" localSheetId="65">#REF!</definedName>
    <definedName name="Excel_BuiltIn_Print_Area_15" localSheetId="68">#REF!</definedName>
    <definedName name="Excel_BuiltIn_Print_Area_15" localSheetId="125">#REF!</definedName>
    <definedName name="Excel_BuiltIn_Print_Area_15" localSheetId="128">#REF!</definedName>
    <definedName name="Excel_BuiltIn_Print_Area_15" localSheetId="131">#REF!</definedName>
    <definedName name="Excel_BuiltIn_Print_Area_15" localSheetId="134">#REF!</definedName>
    <definedName name="Excel_BuiltIn_Print_Area_15" localSheetId="119">#REF!</definedName>
    <definedName name="Excel_BuiltIn_Print_Area_15" localSheetId="122">#REF!</definedName>
    <definedName name="Excel_BuiltIn_Print_Area_15" localSheetId="108">#REF!</definedName>
    <definedName name="Excel_BuiltIn_Print_Area_15" localSheetId="110">#REF!</definedName>
    <definedName name="Excel_BuiltIn_Print_Area_15" localSheetId="113">#REF!</definedName>
    <definedName name="Excel_BuiltIn_Print_Area_15" localSheetId="116">#REF!</definedName>
    <definedName name="Excel_BuiltIn_Print_Area_15" localSheetId="102">#REF!</definedName>
    <definedName name="Excel_BuiltIn_Print_Area_15" localSheetId="105">#REF!</definedName>
    <definedName name="Excel_BuiltIn_Print_Area_15" localSheetId="56">#REF!</definedName>
    <definedName name="Excel_BuiltIn_Print_Area_15" localSheetId="59">#REF!</definedName>
    <definedName name="Excel_BuiltIn_Print_Area_15" localSheetId="61">#REF!</definedName>
    <definedName name="Excel_BuiltIn_Print_Area_15" localSheetId="84">#REF!</definedName>
    <definedName name="Excel_BuiltIn_Print_Area_15" localSheetId="82">#REF!</definedName>
    <definedName name="Excel_BuiltIn_Print_Area_15" localSheetId="87">#REF!</definedName>
    <definedName name="Excel_BuiltIn_Print_Area_15" localSheetId="90">#REF!</definedName>
    <definedName name="Excel_BuiltIn_Print_Area_15" localSheetId="93">#REF!</definedName>
    <definedName name="Excel_BuiltIn_Print_Area_15" localSheetId="96">#REF!</definedName>
    <definedName name="Excel_BuiltIn_Print_Area_15" localSheetId="99">#REF!</definedName>
    <definedName name="Excel_BuiltIn_Print_Area_15" localSheetId="165">#REF!</definedName>
    <definedName name="Excel_BuiltIn_Print_Area_15" localSheetId="168">#REF!</definedName>
    <definedName name="Excel_BuiltIn_Print_Area_15" localSheetId="156">#REF!</definedName>
    <definedName name="Excel_BuiltIn_Print_Area_15" localSheetId="171">#REF!</definedName>
    <definedName name="Excel_BuiltIn_Print_Area_15" localSheetId="159">#REF!</definedName>
    <definedName name="Excel_BuiltIn_Print_Area_15" localSheetId="162">#REF!</definedName>
    <definedName name="Excel_BuiltIn_Print_Area_15">#REF!</definedName>
    <definedName name="Excel_BuiltIn_Print_Area_16" localSheetId="145">#REF!</definedName>
    <definedName name="Excel_BuiltIn_Print_Area_16" localSheetId="149">#REF!</definedName>
    <definedName name="Excel_BuiltIn_Print_Area_16" localSheetId="153">#REF!</definedName>
    <definedName name="Excel_BuiltIn_Print_Area_16" localSheetId="138">#REF!</definedName>
    <definedName name="Excel_BuiltIn_Print_Area_16" localSheetId="141">#REF!</definedName>
    <definedName name="Excel_BuiltIn_Print_Area_16" localSheetId="71">#REF!</definedName>
    <definedName name="Excel_BuiltIn_Print_Area_16" localSheetId="74">#REF!</definedName>
    <definedName name="Excel_BuiltIn_Print_Area_16" localSheetId="77">#REF!</definedName>
    <definedName name="Excel_BuiltIn_Print_Area_16" localSheetId="80">#REF!</definedName>
    <definedName name="Excel_BuiltIn_Print_Area_16" localSheetId="66">#REF!</definedName>
    <definedName name="Excel_BuiltIn_Print_Area_16" localSheetId="69">#REF!</definedName>
    <definedName name="Excel_BuiltIn_Print_Area_16" localSheetId="126">#REF!</definedName>
    <definedName name="Excel_BuiltIn_Print_Area_16" localSheetId="129">#REF!</definedName>
    <definedName name="Excel_BuiltIn_Print_Area_16" localSheetId="132">#REF!</definedName>
    <definedName name="Excel_BuiltIn_Print_Area_16" localSheetId="135">#REF!</definedName>
    <definedName name="Excel_BuiltIn_Print_Area_16" localSheetId="120">#REF!</definedName>
    <definedName name="Excel_BuiltIn_Print_Area_16" localSheetId="111">#REF!</definedName>
    <definedName name="Excel_BuiltIn_Print_Area_16" localSheetId="114">#REF!</definedName>
    <definedName name="Excel_BuiltIn_Print_Area_16" localSheetId="117">#REF!</definedName>
    <definedName name="Excel_BuiltIn_Print_Area_16" localSheetId="103">#REF!</definedName>
    <definedName name="Excel_BuiltIn_Print_Area_16" localSheetId="106">#REF!</definedName>
    <definedName name="Excel_BuiltIn_Print_Area_16" localSheetId="53">#REF!</definedName>
    <definedName name="Excel_BuiltIn_Print_Area_16" localSheetId="55">#REF!</definedName>
    <definedName name="Excel_BuiltIn_Print_Area_16" localSheetId="58">#REF!</definedName>
    <definedName name="Excel_BuiltIn_Print_Area_16" localSheetId="62">#REF!</definedName>
    <definedName name="Excel_BuiltIn_Print_Area_16" localSheetId="64">#REF!</definedName>
    <definedName name="Excel_BuiltIn_Print_Area_16" localSheetId="85">#REF!</definedName>
    <definedName name="Excel_BuiltIn_Print_Area_16" localSheetId="88">#REF!</definedName>
    <definedName name="Excel_BuiltIn_Print_Area_16" localSheetId="91">#REF!</definedName>
    <definedName name="Excel_BuiltIn_Print_Area_16" localSheetId="94">#REF!</definedName>
    <definedName name="Excel_BuiltIn_Print_Area_16" localSheetId="97">#REF!</definedName>
    <definedName name="Excel_BuiltIn_Print_Area_16" localSheetId="100">#REF!</definedName>
    <definedName name="Excel_BuiltIn_Print_Area_16" localSheetId="166">#REF!</definedName>
    <definedName name="Excel_BuiltIn_Print_Area_16" localSheetId="169">#REF!</definedName>
    <definedName name="Excel_BuiltIn_Print_Area_16" localSheetId="157">#REF!</definedName>
    <definedName name="Excel_BuiltIn_Print_Area_16" localSheetId="172">#REF!</definedName>
    <definedName name="Excel_BuiltIn_Print_Area_16" localSheetId="160">#REF!</definedName>
    <definedName name="Excel_BuiltIn_Print_Area_16" localSheetId="163">#REF!</definedName>
    <definedName name="Excel_BuiltIn_Print_Area_16" localSheetId="143">#REF!</definedName>
    <definedName name="Excel_BuiltIn_Print_Area_16" localSheetId="146">#REF!</definedName>
    <definedName name="Excel_BuiltIn_Print_Area_16" localSheetId="148">#REF!</definedName>
    <definedName name="Excel_BuiltIn_Print_Area_16" localSheetId="150">#REF!</definedName>
    <definedName name="Excel_BuiltIn_Print_Area_16" localSheetId="151">#REF!</definedName>
    <definedName name="Excel_BuiltIn_Print_Area_16" localSheetId="136">#REF!</definedName>
    <definedName name="Excel_BuiltIn_Print_Area_16" localSheetId="139">#REF!</definedName>
    <definedName name="Excel_BuiltIn_Print_Area_16" localSheetId="142">#REF!</definedName>
    <definedName name="Excel_BuiltIn_Print_Area_16" localSheetId="70">#REF!</definedName>
    <definedName name="Excel_BuiltIn_Print_Area_16" localSheetId="72">#REF!</definedName>
    <definedName name="Excel_BuiltIn_Print_Area_16" localSheetId="75">#REF!</definedName>
    <definedName name="Excel_BuiltIn_Print_Area_16" localSheetId="78">#REF!</definedName>
    <definedName name="Excel_BuiltIn_Print_Area_16" localSheetId="67">#REF!</definedName>
    <definedName name="Excel_BuiltIn_Print_Area_16" localSheetId="124">#REF!</definedName>
    <definedName name="Excel_BuiltIn_Print_Area_16" localSheetId="127">#REF!</definedName>
    <definedName name="Excel_BuiltIn_Print_Area_16" localSheetId="130">#REF!</definedName>
    <definedName name="Excel_BuiltIn_Print_Area_16" localSheetId="133">#REF!</definedName>
    <definedName name="Excel_BuiltIn_Print_Area_16" localSheetId="118">#REF!</definedName>
    <definedName name="Excel_BuiltIn_Print_Area_16" localSheetId="121">#REF!</definedName>
    <definedName name="Excel_BuiltIn_Print_Area_16" localSheetId="123">#REF!</definedName>
    <definedName name="Excel_BuiltIn_Print_Area_16" localSheetId="107">#REF!</definedName>
    <definedName name="Excel_BuiltIn_Print_Area_16" localSheetId="109">#REF!</definedName>
    <definedName name="Excel_BuiltIn_Print_Area_16" localSheetId="112">#REF!</definedName>
    <definedName name="Excel_BuiltIn_Print_Area_16" localSheetId="115">#REF!</definedName>
    <definedName name="Excel_BuiltIn_Print_Area_16" localSheetId="101">#REF!</definedName>
    <definedName name="Excel_BuiltIn_Print_Area_16" localSheetId="104">#REF!</definedName>
    <definedName name="Excel_BuiltIn_Print_Area_16" localSheetId="52">#REF!</definedName>
    <definedName name="Excel_BuiltIn_Print_Area_16" localSheetId="54">#REF!</definedName>
    <definedName name="Excel_BuiltIn_Print_Area_16" localSheetId="57">#REF!</definedName>
    <definedName name="Excel_BuiltIn_Print_Area_16" localSheetId="60">#REF!</definedName>
    <definedName name="Excel_BuiltIn_Print_Area_16" localSheetId="63">#REF!</definedName>
    <definedName name="Excel_BuiltIn_Print_Area_16" localSheetId="83">#REF!</definedName>
    <definedName name="Excel_BuiltIn_Print_Area_16" localSheetId="81">#REF!</definedName>
    <definedName name="Excel_BuiltIn_Print_Area_16" localSheetId="86">#REF!</definedName>
    <definedName name="Excel_BuiltIn_Print_Area_16" localSheetId="89">#REF!</definedName>
    <definedName name="Excel_BuiltIn_Print_Area_16" localSheetId="92">#REF!</definedName>
    <definedName name="Excel_BuiltIn_Print_Area_16" localSheetId="95">#REF!</definedName>
    <definedName name="Excel_BuiltIn_Print_Area_16" localSheetId="98">#REF!</definedName>
    <definedName name="Excel_BuiltIn_Print_Area_16" localSheetId="164">#REF!</definedName>
    <definedName name="Excel_BuiltIn_Print_Area_16" localSheetId="167">#REF!</definedName>
    <definedName name="Excel_BuiltIn_Print_Area_16" localSheetId="155">#REF!</definedName>
    <definedName name="Excel_BuiltIn_Print_Area_16" localSheetId="170">#REF!</definedName>
    <definedName name="Excel_BuiltIn_Print_Area_16" localSheetId="158">#REF!</definedName>
    <definedName name="Excel_BuiltIn_Print_Area_16" localSheetId="161">#REF!</definedName>
    <definedName name="Excel_BuiltIn_Print_Area_16" localSheetId="147">#REF!</definedName>
    <definedName name="Excel_BuiltIn_Print_Area_16" localSheetId="144">#REF!</definedName>
    <definedName name="Excel_BuiltIn_Print_Area_16" localSheetId="152">#REF!</definedName>
    <definedName name="Excel_BuiltIn_Print_Area_16" localSheetId="154">#REF!</definedName>
    <definedName name="Excel_BuiltIn_Print_Area_16" localSheetId="137">#REF!</definedName>
    <definedName name="Excel_BuiltIn_Print_Area_16" localSheetId="140">#REF!</definedName>
    <definedName name="Excel_BuiltIn_Print_Area_16" localSheetId="73">#REF!</definedName>
    <definedName name="Excel_BuiltIn_Print_Area_16" localSheetId="76">#REF!</definedName>
    <definedName name="Excel_BuiltIn_Print_Area_16" localSheetId="79">#REF!</definedName>
    <definedName name="Excel_BuiltIn_Print_Area_16" localSheetId="65">#REF!</definedName>
    <definedName name="Excel_BuiltIn_Print_Area_16" localSheetId="68">#REF!</definedName>
    <definedName name="Excel_BuiltIn_Print_Area_16" localSheetId="125">#REF!</definedName>
    <definedName name="Excel_BuiltIn_Print_Area_16" localSheetId="128">#REF!</definedName>
    <definedName name="Excel_BuiltIn_Print_Area_16" localSheetId="131">#REF!</definedName>
    <definedName name="Excel_BuiltIn_Print_Area_16" localSheetId="134">#REF!</definedName>
    <definedName name="Excel_BuiltIn_Print_Area_16" localSheetId="119">#REF!</definedName>
    <definedName name="Excel_BuiltIn_Print_Area_16" localSheetId="122">#REF!</definedName>
    <definedName name="Excel_BuiltIn_Print_Area_16" localSheetId="108">#REF!</definedName>
    <definedName name="Excel_BuiltIn_Print_Area_16" localSheetId="110">#REF!</definedName>
    <definedName name="Excel_BuiltIn_Print_Area_16" localSheetId="113">#REF!</definedName>
    <definedName name="Excel_BuiltIn_Print_Area_16" localSheetId="116">#REF!</definedName>
    <definedName name="Excel_BuiltIn_Print_Area_16" localSheetId="102">#REF!</definedName>
    <definedName name="Excel_BuiltIn_Print_Area_16" localSheetId="105">#REF!</definedName>
    <definedName name="Excel_BuiltIn_Print_Area_16" localSheetId="56">#REF!</definedName>
    <definedName name="Excel_BuiltIn_Print_Area_16" localSheetId="59">#REF!</definedName>
    <definedName name="Excel_BuiltIn_Print_Area_16" localSheetId="61">#REF!</definedName>
    <definedName name="Excel_BuiltIn_Print_Area_16" localSheetId="84">#REF!</definedName>
    <definedName name="Excel_BuiltIn_Print_Area_16" localSheetId="82">#REF!</definedName>
    <definedName name="Excel_BuiltIn_Print_Area_16" localSheetId="87">#REF!</definedName>
    <definedName name="Excel_BuiltIn_Print_Area_16" localSheetId="90">#REF!</definedName>
    <definedName name="Excel_BuiltIn_Print_Area_16" localSheetId="93">#REF!</definedName>
    <definedName name="Excel_BuiltIn_Print_Area_16" localSheetId="96">#REF!</definedName>
    <definedName name="Excel_BuiltIn_Print_Area_16" localSheetId="99">#REF!</definedName>
    <definedName name="Excel_BuiltIn_Print_Area_16" localSheetId="165">#REF!</definedName>
    <definedName name="Excel_BuiltIn_Print_Area_16" localSheetId="168">#REF!</definedName>
    <definedName name="Excel_BuiltIn_Print_Area_16" localSheetId="156">#REF!</definedName>
    <definedName name="Excel_BuiltIn_Print_Area_16" localSheetId="171">#REF!</definedName>
    <definedName name="Excel_BuiltIn_Print_Area_16" localSheetId="159">#REF!</definedName>
    <definedName name="Excel_BuiltIn_Print_Area_16" localSheetId="162">#REF!</definedName>
    <definedName name="Excel_BuiltIn_Print_Area_16">#REF!</definedName>
    <definedName name="Excel_BuiltIn_Print_Area_17" localSheetId="145">#REF!</definedName>
    <definedName name="Excel_BuiltIn_Print_Area_17" localSheetId="149">#REF!</definedName>
    <definedName name="Excel_BuiltIn_Print_Area_17" localSheetId="153">#REF!</definedName>
    <definedName name="Excel_BuiltIn_Print_Area_17" localSheetId="138">#REF!</definedName>
    <definedName name="Excel_BuiltIn_Print_Area_17" localSheetId="141">#REF!</definedName>
    <definedName name="Excel_BuiltIn_Print_Area_17" localSheetId="71">#REF!</definedName>
    <definedName name="Excel_BuiltIn_Print_Area_17" localSheetId="74">#REF!</definedName>
    <definedName name="Excel_BuiltIn_Print_Area_17" localSheetId="77">#REF!</definedName>
    <definedName name="Excel_BuiltIn_Print_Area_17" localSheetId="80">#REF!</definedName>
    <definedName name="Excel_BuiltIn_Print_Area_17" localSheetId="66">#REF!</definedName>
    <definedName name="Excel_BuiltIn_Print_Area_17" localSheetId="69">#REF!</definedName>
    <definedName name="Excel_BuiltIn_Print_Area_17" localSheetId="126">#REF!</definedName>
    <definedName name="Excel_BuiltIn_Print_Area_17" localSheetId="129">#REF!</definedName>
    <definedName name="Excel_BuiltIn_Print_Area_17" localSheetId="132">#REF!</definedName>
    <definedName name="Excel_BuiltIn_Print_Area_17" localSheetId="135">#REF!</definedName>
    <definedName name="Excel_BuiltIn_Print_Area_17" localSheetId="120">#REF!</definedName>
    <definedName name="Excel_BuiltIn_Print_Area_17" localSheetId="111">#REF!</definedName>
    <definedName name="Excel_BuiltIn_Print_Area_17" localSheetId="114">#REF!</definedName>
    <definedName name="Excel_BuiltIn_Print_Area_17" localSheetId="117">#REF!</definedName>
    <definedName name="Excel_BuiltIn_Print_Area_17" localSheetId="103">#REF!</definedName>
    <definedName name="Excel_BuiltIn_Print_Area_17" localSheetId="106">#REF!</definedName>
    <definedName name="Excel_BuiltIn_Print_Area_17" localSheetId="53">#REF!</definedName>
    <definedName name="Excel_BuiltIn_Print_Area_17" localSheetId="55">#REF!</definedName>
    <definedName name="Excel_BuiltIn_Print_Area_17" localSheetId="58">#REF!</definedName>
    <definedName name="Excel_BuiltIn_Print_Area_17" localSheetId="62">#REF!</definedName>
    <definedName name="Excel_BuiltIn_Print_Area_17" localSheetId="64">#REF!</definedName>
    <definedName name="Excel_BuiltIn_Print_Area_17" localSheetId="85">#REF!</definedName>
    <definedName name="Excel_BuiltIn_Print_Area_17" localSheetId="88">#REF!</definedName>
    <definedName name="Excel_BuiltIn_Print_Area_17" localSheetId="91">#REF!</definedName>
    <definedName name="Excel_BuiltIn_Print_Area_17" localSheetId="94">#REF!</definedName>
    <definedName name="Excel_BuiltIn_Print_Area_17" localSheetId="97">#REF!</definedName>
    <definedName name="Excel_BuiltIn_Print_Area_17" localSheetId="100">#REF!</definedName>
    <definedName name="Excel_BuiltIn_Print_Area_17" localSheetId="166">#REF!</definedName>
    <definedName name="Excel_BuiltIn_Print_Area_17" localSheetId="169">#REF!</definedName>
    <definedName name="Excel_BuiltIn_Print_Area_17" localSheetId="157">#REF!</definedName>
    <definedName name="Excel_BuiltIn_Print_Area_17" localSheetId="172">#REF!</definedName>
    <definedName name="Excel_BuiltIn_Print_Area_17" localSheetId="160">#REF!</definedName>
    <definedName name="Excel_BuiltIn_Print_Area_17" localSheetId="163">#REF!</definedName>
    <definedName name="Excel_BuiltIn_Print_Area_17" localSheetId="143">#REF!</definedName>
    <definedName name="Excel_BuiltIn_Print_Area_17" localSheetId="146">#REF!</definedName>
    <definedName name="Excel_BuiltIn_Print_Area_17" localSheetId="148">#REF!</definedName>
    <definedName name="Excel_BuiltIn_Print_Area_17" localSheetId="150">#REF!</definedName>
    <definedName name="Excel_BuiltIn_Print_Area_17" localSheetId="151">#REF!</definedName>
    <definedName name="Excel_BuiltIn_Print_Area_17" localSheetId="136">#REF!</definedName>
    <definedName name="Excel_BuiltIn_Print_Area_17" localSheetId="139">#REF!</definedName>
    <definedName name="Excel_BuiltIn_Print_Area_17" localSheetId="142">#REF!</definedName>
    <definedName name="Excel_BuiltIn_Print_Area_17" localSheetId="70">#REF!</definedName>
    <definedName name="Excel_BuiltIn_Print_Area_17" localSheetId="72">#REF!</definedName>
    <definedName name="Excel_BuiltIn_Print_Area_17" localSheetId="75">#REF!</definedName>
    <definedName name="Excel_BuiltIn_Print_Area_17" localSheetId="78">#REF!</definedName>
    <definedName name="Excel_BuiltIn_Print_Area_17" localSheetId="67">#REF!</definedName>
    <definedName name="Excel_BuiltIn_Print_Area_17" localSheetId="124">#REF!</definedName>
    <definedName name="Excel_BuiltIn_Print_Area_17" localSheetId="127">#REF!</definedName>
    <definedName name="Excel_BuiltIn_Print_Area_17" localSheetId="130">#REF!</definedName>
    <definedName name="Excel_BuiltIn_Print_Area_17" localSheetId="133">#REF!</definedName>
    <definedName name="Excel_BuiltIn_Print_Area_17" localSheetId="118">#REF!</definedName>
    <definedName name="Excel_BuiltIn_Print_Area_17" localSheetId="121">#REF!</definedName>
    <definedName name="Excel_BuiltIn_Print_Area_17" localSheetId="123">#REF!</definedName>
    <definedName name="Excel_BuiltIn_Print_Area_17" localSheetId="107">#REF!</definedName>
    <definedName name="Excel_BuiltIn_Print_Area_17" localSheetId="109">#REF!</definedName>
    <definedName name="Excel_BuiltIn_Print_Area_17" localSheetId="112">#REF!</definedName>
    <definedName name="Excel_BuiltIn_Print_Area_17" localSheetId="115">#REF!</definedName>
    <definedName name="Excel_BuiltIn_Print_Area_17" localSheetId="101">#REF!</definedName>
    <definedName name="Excel_BuiltIn_Print_Area_17" localSheetId="104">#REF!</definedName>
    <definedName name="Excel_BuiltIn_Print_Area_17" localSheetId="52">#REF!</definedName>
    <definedName name="Excel_BuiltIn_Print_Area_17" localSheetId="54">#REF!</definedName>
    <definedName name="Excel_BuiltIn_Print_Area_17" localSheetId="57">#REF!</definedName>
    <definedName name="Excel_BuiltIn_Print_Area_17" localSheetId="60">#REF!</definedName>
    <definedName name="Excel_BuiltIn_Print_Area_17" localSheetId="63">#REF!</definedName>
    <definedName name="Excel_BuiltIn_Print_Area_17" localSheetId="83">#REF!</definedName>
    <definedName name="Excel_BuiltIn_Print_Area_17" localSheetId="81">#REF!</definedName>
    <definedName name="Excel_BuiltIn_Print_Area_17" localSheetId="86">#REF!</definedName>
    <definedName name="Excel_BuiltIn_Print_Area_17" localSheetId="89">#REF!</definedName>
    <definedName name="Excel_BuiltIn_Print_Area_17" localSheetId="92">#REF!</definedName>
    <definedName name="Excel_BuiltIn_Print_Area_17" localSheetId="95">#REF!</definedName>
    <definedName name="Excel_BuiltIn_Print_Area_17" localSheetId="98">#REF!</definedName>
    <definedName name="Excel_BuiltIn_Print_Area_17" localSheetId="164">#REF!</definedName>
    <definedName name="Excel_BuiltIn_Print_Area_17" localSheetId="167">#REF!</definedName>
    <definedName name="Excel_BuiltIn_Print_Area_17" localSheetId="155">#REF!</definedName>
    <definedName name="Excel_BuiltIn_Print_Area_17" localSheetId="170">#REF!</definedName>
    <definedName name="Excel_BuiltIn_Print_Area_17" localSheetId="158">#REF!</definedName>
    <definedName name="Excel_BuiltIn_Print_Area_17" localSheetId="161">#REF!</definedName>
    <definedName name="Excel_BuiltIn_Print_Area_17" localSheetId="147">#REF!</definedName>
    <definedName name="Excel_BuiltIn_Print_Area_17" localSheetId="144">#REF!</definedName>
    <definedName name="Excel_BuiltIn_Print_Area_17" localSheetId="152">#REF!</definedName>
    <definedName name="Excel_BuiltIn_Print_Area_17" localSheetId="154">#REF!</definedName>
    <definedName name="Excel_BuiltIn_Print_Area_17" localSheetId="137">#REF!</definedName>
    <definedName name="Excel_BuiltIn_Print_Area_17" localSheetId="140">#REF!</definedName>
    <definedName name="Excel_BuiltIn_Print_Area_17" localSheetId="73">#REF!</definedName>
    <definedName name="Excel_BuiltIn_Print_Area_17" localSheetId="76">#REF!</definedName>
    <definedName name="Excel_BuiltIn_Print_Area_17" localSheetId="79">#REF!</definedName>
    <definedName name="Excel_BuiltIn_Print_Area_17" localSheetId="65">#REF!</definedName>
    <definedName name="Excel_BuiltIn_Print_Area_17" localSheetId="68">#REF!</definedName>
    <definedName name="Excel_BuiltIn_Print_Area_17" localSheetId="125">#REF!</definedName>
    <definedName name="Excel_BuiltIn_Print_Area_17" localSheetId="128">#REF!</definedName>
    <definedName name="Excel_BuiltIn_Print_Area_17" localSheetId="131">#REF!</definedName>
    <definedName name="Excel_BuiltIn_Print_Area_17" localSheetId="134">#REF!</definedName>
    <definedName name="Excel_BuiltIn_Print_Area_17" localSheetId="119">#REF!</definedName>
    <definedName name="Excel_BuiltIn_Print_Area_17" localSheetId="122">#REF!</definedName>
    <definedName name="Excel_BuiltIn_Print_Area_17" localSheetId="108">#REF!</definedName>
    <definedName name="Excel_BuiltIn_Print_Area_17" localSheetId="110">#REF!</definedName>
    <definedName name="Excel_BuiltIn_Print_Area_17" localSheetId="113">#REF!</definedName>
    <definedName name="Excel_BuiltIn_Print_Area_17" localSheetId="116">#REF!</definedName>
    <definedName name="Excel_BuiltIn_Print_Area_17" localSheetId="102">#REF!</definedName>
    <definedName name="Excel_BuiltIn_Print_Area_17" localSheetId="105">#REF!</definedName>
    <definedName name="Excel_BuiltIn_Print_Area_17" localSheetId="56">#REF!</definedName>
    <definedName name="Excel_BuiltIn_Print_Area_17" localSheetId="59">#REF!</definedName>
    <definedName name="Excel_BuiltIn_Print_Area_17" localSheetId="61">#REF!</definedName>
    <definedName name="Excel_BuiltIn_Print_Area_17" localSheetId="84">#REF!</definedName>
    <definedName name="Excel_BuiltIn_Print_Area_17" localSheetId="82">#REF!</definedName>
    <definedName name="Excel_BuiltIn_Print_Area_17" localSheetId="87">#REF!</definedName>
    <definedName name="Excel_BuiltIn_Print_Area_17" localSheetId="90">#REF!</definedName>
    <definedName name="Excel_BuiltIn_Print_Area_17" localSheetId="93">#REF!</definedName>
    <definedName name="Excel_BuiltIn_Print_Area_17" localSheetId="96">#REF!</definedName>
    <definedName name="Excel_BuiltIn_Print_Area_17" localSheetId="99">#REF!</definedName>
    <definedName name="Excel_BuiltIn_Print_Area_17" localSheetId="165">#REF!</definedName>
    <definedName name="Excel_BuiltIn_Print_Area_17" localSheetId="168">#REF!</definedName>
    <definedName name="Excel_BuiltIn_Print_Area_17" localSheetId="156">#REF!</definedName>
    <definedName name="Excel_BuiltIn_Print_Area_17" localSheetId="171">#REF!</definedName>
    <definedName name="Excel_BuiltIn_Print_Area_17" localSheetId="159">#REF!</definedName>
    <definedName name="Excel_BuiltIn_Print_Area_17" localSheetId="162">#REF!</definedName>
    <definedName name="Excel_BuiltIn_Print_Area_17">#REF!</definedName>
    <definedName name="Excel_BuiltIn_Print_Area_18" localSheetId="145">#REF!</definedName>
    <definedName name="Excel_BuiltIn_Print_Area_18" localSheetId="149">#REF!</definedName>
    <definedName name="Excel_BuiltIn_Print_Area_18" localSheetId="153">#REF!</definedName>
    <definedName name="Excel_BuiltIn_Print_Area_18" localSheetId="138">#REF!</definedName>
    <definedName name="Excel_BuiltIn_Print_Area_18" localSheetId="141">#REF!</definedName>
    <definedName name="Excel_BuiltIn_Print_Area_18" localSheetId="71">#REF!</definedName>
    <definedName name="Excel_BuiltIn_Print_Area_18" localSheetId="74">#REF!</definedName>
    <definedName name="Excel_BuiltIn_Print_Area_18" localSheetId="77">#REF!</definedName>
    <definedName name="Excel_BuiltIn_Print_Area_18" localSheetId="80">#REF!</definedName>
    <definedName name="Excel_BuiltIn_Print_Area_18" localSheetId="66">#REF!</definedName>
    <definedName name="Excel_BuiltIn_Print_Area_18" localSheetId="69">#REF!</definedName>
    <definedName name="Excel_BuiltIn_Print_Area_18" localSheetId="126">#REF!</definedName>
    <definedName name="Excel_BuiltIn_Print_Area_18" localSheetId="129">#REF!</definedName>
    <definedName name="Excel_BuiltIn_Print_Area_18" localSheetId="132">#REF!</definedName>
    <definedName name="Excel_BuiltIn_Print_Area_18" localSheetId="135">#REF!</definedName>
    <definedName name="Excel_BuiltIn_Print_Area_18" localSheetId="120">#REF!</definedName>
    <definedName name="Excel_BuiltIn_Print_Area_18" localSheetId="111">#REF!</definedName>
    <definedName name="Excel_BuiltIn_Print_Area_18" localSheetId="114">#REF!</definedName>
    <definedName name="Excel_BuiltIn_Print_Area_18" localSheetId="117">#REF!</definedName>
    <definedName name="Excel_BuiltIn_Print_Area_18" localSheetId="103">#REF!</definedName>
    <definedName name="Excel_BuiltIn_Print_Area_18" localSheetId="106">#REF!</definedName>
    <definedName name="Excel_BuiltIn_Print_Area_18" localSheetId="53">#REF!</definedName>
    <definedName name="Excel_BuiltIn_Print_Area_18" localSheetId="55">#REF!</definedName>
    <definedName name="Excel_BuiltIn_Print_Area_18" localSheetId="58">#REF!</definedName>
    <definedName name="Excel_BuiltIn_Print_Area_18" localSheetId="62">#REF!</definedName>
    <definedName name="Excel_BuiltIn_Print_Area_18" localSheetId="64">#REF!</definedName>
    <definedName name="Excel_BuiltIn_Print_Area_18" localSheetId="85">#REF!</definedName>
    <definedName name="Excel_BuiltIn_Print_Area_18" localSheetId="88">#REF!</definedName>
    <definedName name="Excel_BuiltIn_Print_Area_18" localSheetId="91">#REF!</definedName>
    <definedName name="Excel_BuiltIn_Print_Area_18" localSheetId="94">#REF!</definedName>
    <definedName name="Excel_BuiltIn_Print_Area_18" localSheetId="97">#REF!</definedName>
    <definedName name="Excel_BuiltIn_Print_Area_18" localSheetId="100">#REF!</definedName>
    <definedName name="Excel_BuiltIn_Print_Area_18" localSheetId="166">#REF!</definedName>
    <definedName name="Excel_BuiltIn_Print_Area_18" localSheetId="169">#REF!</definedName>
    <definedName name="Excel_BuiltIn_Print_Area_18" localSheetId="157">#REF!</definedName>
    <definedName name="Excel_BuiltIn_Print_Area_18" localSheetId="172">#REF!</definedName>
    <definedName name="Excel_BuiltIn_Print_Area_18" localSheetId="160">#REF!</definedName>
    <definedName name="Excel_BuiltIn_Print_Area_18" localSheetId="163">#REF!</definedName>
    <definedName name="Excel_BuiltIn_Print_Area_18" localSheetId="143">#REF!</definedName>
    <definedName name="Excel_BuiltIn_Print_Area_18" localSheetId="146">#REF!</definedName>
    <definedName name="Excel_BuiltIn_Print_Area_18" localSheetId="148">#REF!</definedName>
    <definedName name="Excel_BuiltIn_Print_Area_18" localSheetId="150">#REF!</definedName>
    <definedName name="Excel_BuiltIn_Print_Area_18" localSheetId="151">#REF!</definedName>
    <definedName name="Excel_BuiltIn_Print_Area_18" localSheetId="136">#REF!</definedName>
    <definedName name="Excel_BuiltIn_Print_Area_18" localSheetId="139">#REF!</definedName>
    <definedName name="Excel_BuiltIn_Print_Area_18" localSheetId="142">#REF!</definedName>
    <definedName name="Excel_BuiltIn_Print_Area_18" localSheetId="70">#REF!</definedName>
    <definedName name="Excel_BuiltIn_Print_Area_18" localSheetId="72">#REF!</definedName>
    <definedName name="Excel_BuiltIn_Print_Area_18" localSheetId="75">#REF!</definedName>
    <definedName name="Excel_BuiltIn_Print_Area_18" localSheetId="78">#REF!</definedName>
    <definedName name="Excel_BuiltIn_Print_Area_18" localSheetId="67">#REF!</definedName>
    <definedName name="Excel_BuiltIn_Print_Area_18" localSheetId="124">#REF!</definedName>
    <definedName name="Excel_BuiltIn_Print_Area_18" localSheetId="127">#REF!</definedName>
    <definedName name="Excel_BuiltIn_Print_Area_18" localSheetId="130">#REF!</definedName>
    <definedName name="Excel_BuiltIn_Print_Area_18" localSheetId="133">#REF!</definedName>
    <definedName name="Excel_BuiltIn_Print_Area_18" localSheetId="118">#REF!</definedName>
    <definedName name="Excel_BuiltIn_Print_Area_18" localSheetId="121">#REF!</definedName>
    <definedName name="Excel_BuiltIn_Print_Area_18" localSheetId="123">#REF!</definedName>
    <definedName name="Excel_BuiltIn_Print_Area_18" localSheetId="107">#REF!</definedName>
    <definedName name="Excel_BuiltIn_Print_Area_18" localSheetId="109">#REF!</definedName>
    <definedName name="Excel_BuiltIn_Print_Area_18" localSheetId="112">#REF!</definedName>
    <definedName name="Excel_BuiltIn_Print_Area_18" localSheetId="115">#REF!</definedName>
    <definedName name="Excel_BuiltIn_Print_Area_18" localSheetId="101">#REF!</definedName>
    <definedName name="Excel_BuiltIn_Print_Area_18" localSheetId="104">#REF!</definedName>
    <definedName name="Excel_BuiltIn_Print_Area_18" localSheetId="52">#REF!</definedName>
    <definedName name="Excel_BuiltIn_Print_Area_18" localSheetId="54">#REF!</definedName>
    <definedName name="Excel_BuiltIn_Print_Area_18" localSheetId="57">#REF!</definedName>
    <definedName name="Excel_BuiltIn_Print_Area_18" localSheetId="60">#REF!</definedName>
    <definedName name="Excel_BuiltIn_Print_Area_18" localSheetId="63">#REF!</definedName>
    <definedName name="Excel_BuiltIn_Print_Area_18" localSheetId="83">#REF!</definedName>
    <definedName name="Excel_BuiltIn_Print_Area_18" localSheetId="81">#REF!</definedName>
    <definedName name="Excel_BuiltIn_Print_Area_18" localSheetId="86">#REF!</definedName>
    <definedName name="Excel_BuiltIn_Print_Area_18" localSheetId="89">#REF!</definedName>
    <definedName name="Excel_BuiltIn_Print_Area_18" localSheetId="92">#REF!</definedName>
    <definedName name="Excel_BuiltIn_Print_Area_18" localSheetId="95">#REF!</definedName>
    <definedName name="Excel_BuiltIn_Print_Area_18" localSheetId="98">#REF!</definedName>
    <definedName name="Excel_BuiltIn_Print_Area_18" localSheetId="164">#REF!</definedName>
    <definedName name="Excel_BuiltIn_Print_Area_18" localSheetId="167">#REF!</definedName>
    <definedName name="Excel_BuiltIn_Print_Area_18" localSheetId="155">#REF!</definedName>
    <definedName name="Excel_BuiltIn_Print_Area_18" localSheetId="170">#REF!</definedName>
    <definedName name="Excel_BuiltIn_Print_Area_18" localSheetId="158">#REF!</definedName>
    <definedName name="Excel_BuiltIn_Print_Area_18" localSheetId="161">#REF!</definedName>
    <definedName name="Excel_BuiltIn_Print_Area_18" localSheetId="147">#REF!</definedName>
    <definedName name="Excel_BuiltIn_Print_Area_18" localSheetId="144">#REF!</definedName>
    <definedName name="Excel_BuiltIn_Print_Area_18" localSheetId="152">#REF!</definedName>
    <definedName name="Excel_BuiltIn_Print_Area_18" localSheetId="154">#REF!</definedName>
    <definedName name="Excel_BuiltIn_Print_Area_18" localSheetId="137">#REF!</definedName>
    <definedName name="Excel_BuiltIn_Print_Area_18" localSheetId="140">#REF!</definedName>
    <definedName name="Excel_BuiltIn_Print_Area_18" localSheetId="73">#REF!</definedName>
    <definedName name="Excel_BuiltIn_Print_Area_18" localSheetId="76">#REF!</definedName>
    <definedName name="Excel_BuiltIn_Print_Area_18" localSheetId="79">#REF!</definedName>
    <definedName name="Excel_BuiltIn_Print_Area_18" localSheetId="65">#REF!</definedName>
    <definedName name="Excel_BuiltIn_Print_Area_18" localSheetId="68">#REF!</definedName>
    <definedName name="Excel_BuiltIn_Print_Area_18" localSheetId="125">#REF!</definedName>
    <definedName name="Excel_BuiltIn_Print_Area_18" localSheetId="128">#REF!</definedName>
    <definedName name="Excel_BuiltIn_Print_Area_18" localSheetId="131">#REF!</definedName>
    <definedName name="Excel_BuiltIn_Print_Area_18" localSheetId="134">#REF!</definedName>
    <definedName name="Excel_BuiltIn_Print_Area_18" localSheetId="119">#REF!</definedName>
    <definedName name="Excel_BuiltIn_Print_Area_18" localSheetId="122">#REF!</definedName>
    <definedName name="Excel_BuiltIn_Print_Area_18" localSheetId="108">#REF!</definedName>
    <definedName name="Excel_BuiltIn_Print_Area_18" localSheetId="110">#REF!</definedName>
    <definedName name="Excel_BuiltIn_Print_Area_18" localSheetId="113">#REF!</definedName>
    <definedName name="Excel_BuiltIn_Print_Area_18" localSheetId="116">#REF!</definedName>
    <definedName name="Excel_BuiltIn_Print_Area_18" localSheetId="102">#REF!</definedName>
    <definedName name="Excel_BuiltIn_Print_Area_18" localSheetId="105">#REF!</definedName>
    <definedName name="Excel_BuiltIn_Print_Area_18" localSheetId="56">#REF!</definedName>
    <definedName name="Excel_BuiltIn_Print_Area_18" localSheetId="59">#REF!</definedName>
    <definedName name="Excel_BuiltIn_Print_Area_18" localSheetId="61">#REF!</definedName>
    <definedName name="Excel_BuiltIn_Print_Area_18" localSheetId="84">#REF!</definedName>
    <definedName name="Excel_BuiltIn_Print_Area_18" localSheetId="82">#REF!</definedName>
    <definedName name="Excel_BuiltIn_Print_Area_18" localSheetId="87">#REF!</definedName>
    <definedName name="Excel_BuiltIn_Print_Area_18" localSheetId="90">#REF!</definedName>
    <definedName name="Excel_BuiltIn_Print_Area_18" localSheetId="93">#REF!</definedName>
    <definedName name="Excel_BuiltIn_Print_Area_18" localSheetId="96">#REF!</definedName>
    <definedName name="Excel_BuiltIn_Print_Area_18" localSheetId="99">#REF!</definedName>
    <definedName name="Excel_BuiltIn_Print_Area_18" localSheetId="165">#REF!</definedName>
    <definedName name="Excel_BuiltIn_Print_Area_18" localSheetId="168">#REF!</definedName>
    <definedName name="Excel_BuiltIn_Print_Area_18" localSheetId="156">#REF!</definedName>
    <definedName name="Excel_BuiltIn_Print_Area_18" localSheetId="171">#REF!</definedName>
    <definedName name="Excel_BuiltIn_Print_Area_18" localSheetId="159">#REF!</definedName>
    <definedName name="Excel_BuiltIn_Print_Area_18" localSheetId="162">#REF!</definedName>
    <definedName name="Excel_BuiltIn_Print_Area_18">#REF!</definedName>
    <definedName name="Excel_BuiltIn_Print_Area_19" localSheetId="145">#REF!</definedName>
    <definedName name="Excel_BuiltIn_Print_Area_19" localSheetId="149">#REF!</definedName>
    <definedName name="Excel_BuiltIn_Print_Area_19" localSheetId="153">#REF!</definedName>
    <definedName name="Excel_BuiltIn_Print_Area_19" localSheetId="138">#REF!</definedName>
    <definedName name="Excel_BuiltIn_Print_Area_19" localSheetId="141">#REF!</definedName>
    <definedName name="Excel_BuiltIn_Print_Area_19" localSheetId="71">#REF!</definedName>
    <definedName name="Excel_BuiltIn_Print_Area_19" localSheetId="74">#REF!</definedName>
    <definedName name="Excel_BuiltIn_Print_Area_19" localSheetId="77">#REF!</definedName>
    <definedName name="Excel_BuiltIn_Print_Area_19" localSheetId="80">#REF!</definedName>
    <definedName name="Excel_BuiltIn_Print_Area_19" localSheetId="66">#REF!</definedName>
    <definedName name="Excel_BuiltIn_Print_Area_19" localSheetId="69">#REF!</definedName>
    <definedName name="Excel_BuiltIn_Print_Area_19" localSheetId="126">#REF!</definedName>
    <definedName name="Excel_BuiltIn_Print_Area_19" localSheetId="129">#REF!</definedName>
    <definedName name="Excel_BuiltIn_Print_Area_19" localSheetId="132">#REF!</definedName>
    <definedName name="Excel_BuiltIn_Print_Area_19" localSheetId="135">#REF!</definedName>
    <definedName name="Excel_BuiltIn_Print_Area_19" localSheetId="120">#REF!</definedName>
    <definedName name="Excel_BuiltIn_Print_Area_19" localSheetId="111">#REF!</definedName>
    <definedName name="Excel_BuiltIn_Print_Area_19" localSheetId="114">#REF!</definedName>
    <definedName name="Excel_BuiltIn_Print_Area_19" localSheetId="117">#REF!</definedName>
    <definedName name="Excel_BuiltIn_Print_Area_19" localSheetId="103">#REF!</definedName>
    <definedName name="Excel_BuiltIn_Print_Area_19" localSheetId="106">#REF!</definedName>
    <definedName name="Excel_BuiltIn_Print_Area_19" localSheetId="53">#REF!</definedName>
    <definedName name="Excel_BuiltIn_Print_Area_19" localSheetId="55">#REF!</definedName>
    <definedName name="Excel_BuiltIn_Print_Area_19" localSheetId="58">#REF!</definedName>
    <definedName name="Excel_BuiltIn_Print_Area_19" localSheetId="62">#REF!</definedName>
    <definedName name="Excel_BuiltIn_Print_Area_19" localSheetId="64">#REF!</definedName>
    <definedName name="Excel_BuiltIn_Print_Area_19" localSheetId="85">#REF!</definedName>
    <definedName name="Excel_BuiltIn_Print_Area_19" localSheetId="88">#REF!</definedName>
    <definedName name="Excel_BuiltIn_Print_Area_19" localSheetId="91">#REF!</definedName>
    <definedName name="Excel_BuiltIn_Print_Area_19" localSheetId="94">#REF!</definedName>
    <definedName name="Excel_BuiltIn_Print_Area_19" localSheetId="97">#REF!</definedName>
    <definedName name="Excel_BuiltIn_Print_Area_19" localSheetId="100">#REF!</definedName>
    <definedName name="Excel_BuiltIn_Print_Area_19" localSheetId="166">#REF!</definedName>
    <definedName name="Excel_BuiltIn_Print_Area_19" localSheetId="169">#REF!</definedName>
    <definedName name="Excel_BuiltIn_Print_Area_19" localSheetId="157">#REF!</definedName>
    <definedName name="Excel_BuiltIn_Print_Area_19" localSheetId="172">#REF!</definedName>
    <definedName name="Excel_BuiltIn_Print_Area_19" localSheetId="160">#REF!</definedName>
    <definedName name="Excel_BuiltIn_Print_Area_19" localSheetId="163">#REF!</definedName>
    <definedName name="Excel_BuiltIn_Print_Area_19" localSheetId="143">#REF!</definedName>
    <definedName name="Excel_BuiltIn_Print_Area_19" localSheetId="146">#REF!</definedName>
    <definedName name="Excel_BuiltIn_Print_Area_19" localSheetId="148">#REF!</definedName>
    <definedName name="Excel_BuiltIn_Print_Area_19" localSheetId="150">#REF!</definedName>
    <definedName name="Excel_BuiltIn_Print_Area_19" localSheetId="151">#REF!</definedName>
    <definedName name="Excel_BuiltIn_Print_Area_19" localSheetId="136">#REF!</definedName>
    <definedName name="Excel_BuiltIn_Print_Area_19" localSheetId="139">#REF!</definedName>
    <definedName name="Excel_BuiltIn_Print_Area_19" localSheetId="142">#REF!</definedName>
    <definedName name="Excel_BuiltIn_Print_Area_19" localSheetId="70">#REF!</definedName>
    <definedName name="Excel_BuiltIn_Print_Area_19" localSheetId="72">#REF!</definedName>
    <definedName name="Excel_BuiltIn_Print_Area_19" localSheetId="75">#REF!</definedName>
    <definedName name="Excel_BuiltIn_Print_Area_19" localSheetId="78">#REF!</definedName>
    <definedName name="Excel_BuiltIn_Print_Area_19" localSheetId="67">#REF!</definedName>
    <definedName name="Excel_BuiltIn_Print_Area_19" localSheetId="124">#REF!</definedName>
    <definedName name="Excel_BuiltIn_Print_Area_19" localSheetId="127">#REF!</definedName>
    <definedName name="Excel_BuiltIn_Print_Area_19" localSheetId="130">#REF!</definedName>
    <definedName name="Excel_BuiltIn_Print_Area_19" localSheetId="133">#REF!</definedName>
    <definedName name="Excel_BuiltIn_Print_Area_19" localSheetId="118">#REF!</definedName>
    <definedName name="Excel_BuiltIn_Print_Area_19" localSheetId="121">#REF!</definedName>
    <definedName name="Excel_BuiltIn_Print_Area_19" localSheetId="123">#REF!</definedName>
    <definedName name="Excel_BuiltIn_Print_Area_19" localSheetId="107">#REF!</definedName>
    <definedName name="Excel_BuiltIn_Print_Area_19" localSheetId="109">#REF!</definedName>
    <definedName name="Excel_BuiltIn_Print_Area_19" localSheetId="112">#REF!</definedName>
    <definedName name="Excel_BuiltIn_Print_Area_19" localSheetId="115">#REF!</definedName>
    <definedName name="Excel_BuiltIn_Print_Area_19" localSheetId="101">#REF!</definedName>
    <definedName name="Excel_BuiltIn_Print_Area_19" localSheetId="104">#REF!</definedName>
    <definedName name="Excel_BuiltIn_Print_Area_19" localSheetId="52">#REF!</definedName>
    <definedName name="Excel_BuiltIn_Print_Area_19" localSheetId="54">#REF!</definedName>
    <definedName name="Excel_BuiltIn_Print_Area_19" localSheetId="57">#REF!</definedName>
    <definedName name="Excel_BuiltIn_Print_Area_19" localSheetId="60">#REF!</definedName>
    <definedName name="Excel_BuiltIn_Print_Area_19" localSheetId="63">#REF!</definedName>
    <definedName name="Excel_BuiltIn_Print_Area_19" localSheetId="83">#REF!</definedName>
    <definedName name="Excel_BuiltIn_Print_Area_19" localSheetId="81">#REF!</definedName>
    <definedName name="Excel_BuiltIn_Print_Area_19" localSheetId="86">#REF!</definedName>
    <definedName name="Excel_BuiltIn_Print_Area_19" localSheetId="89">#REF!</definedName>
    <definedName name="Excel_BuiltIn_Print_Area_19" localSheetId="92">#REF!</definedName>
    <definedName name="Excel_BuiltIn_Print_Area_19" localSheetId="95">#REF!</definedName>
    <definedName name="Excel_BuiltIn_Print_Area_19" localSheetId="98">#REF!</definedName>
    <definedName name="Excel_BuiltIn_Print_Area_19" localSheetId="164">#REF!</definedName>
    <definedName name="Excel_BuiltIn_Print_Area_19" localSheetId="167">#REF!</definedName>
    <definedName name="Excel_BuiltIn_Print_Area_19" localSheetId="155">#REF!</definedName>
    <definedName name="Excel_BuiltIn_Print_Area_19" localSheetId="170">#REF!</definedName>
    <definedName name="Excel_BuiltIn_Print_Area_19" localSheetId="158">#REF!</definedName>
    <definedName name="Excel_BuiltIn_Print_Area_19" localSheetId="161">#REF!</definedName>
    <definedName name="Excel_BuiltIn_Print_Area_19" localSheetId="147">#REF!</definedName>
    <definedName name="Excel_BuiltIn_Print_Area_19" localSheetId="144">#REF!</definedName>
    <definedName name="Excel_BuiltIn_Print_Area_19" localSheetId="152">#REF!</definedName>
    <definedName name="Excel_BuiltIn_Print_Area_19" localSheetId="154">#REF!</definedName>
    <definedName name="Excel_BuiltIn_Print_Area_19" localSheetId="137">#REF!</definedName>
    <definedName name="Excel_BuiltIn_Print_Area_19" localSheetId="140">#REF!</definedName>
    <definedName name="Excel_BuiltIn_Print_Area_19" localSheetId="73">#REF!</definedName>
    <definedName name="Excel_BuiltIn_Print_Area_19" localSheetId="76">#REF!</definedName>
    <definedName name="Excel_BuiltIn_Print_Area_19" localSheetId="79">#REF!</definedName>
    <definedName name="Excel_BuiltIn_Print_Area_19" localSheetId="65">#REF!</definedName>
    <definedName name="Excel_BuiltIn_Print_Area_19" localSheetId="68">#REF!</definedName>
    <definedName name="Excel_BuiltIn_Print_Area_19" localSheetId="125">#REF!</definedName>
    <definedName name="Excel_BuiltIn_Print_Area_19" localSheetId="128">#REF!</definedName>
    <definedName name="Excel_BuiltIn_Print_Area_19" localSheetId="131">#REF!</definedName>
    <definedName name="Excel_BuiltIn_Print_Area_19" localSheetId="134">#REF!</definedName>
    <definedName name="Excel_BuiltIn_Print_Area_19" localSheetId="119">#REF!</definedName>
    <definedName name="Excel_BuiltIn_Print_Area_19" localSheetId="122">#REF!</definedName>
    <definedName name="Excel_BuiltIn_Print_Area_19" localSheetId="108">#REF!</definedName>
    <definedName name="Excel_BuiltIn_Print_Area_19" localSheetId="110">#REF!</definedName>
    <definedName name="Excel_BuiltIn_Print_Area_19" localSheetId="113">#REF!</definedName>
    <definedName name="Excel_BuiltIn_Print_Area_19" localSheetId="116">#REF!</definedName>
    <definedName name="Excel_BuiltIn_Print_Area_19" localSheetId="102">#REF!</definedName>
    <definedName name="Excel_BuiltIn_Print_Area_19" localSheetId="105">#REF!</definedName>
    <definedName name="Excel_BuiltIn_Print_Area_19" localSheetId="56">#REF!</definedName>
    <definedName name="Excel_BuiltIn_Print_Area_19" localSheetId="59">#REF!</definedName>
    <definedName name="Excel_BuiltIn_Print_Area_19" localSheetId="61">#REF!</definedName>
    <definedName name="Excel_BuiltIn_Print_Area_19" localSheetId="84">#REF!</definedName>
    <definedName name="Excel_BuiltIn_Print_Area_19" localSheetId="82">#REF!</definedName>
    <definedName name="Excel_BuiltIn_Print_Area_19" localSheetId="87">#REF!</definedName>
    <definedName name="Excel_BuiltIn_Print_Area_19" localSheetId="90">#REF!</definedName>
    <definedName name="Excel_BuiltIn_Print_Area_19" localSheetId="93">#REF!</definedName>
    <definedName name="Excel_BuiltIn_Print_Area_19" localSheetId="96">#REF!</definedName>
    <definedName name="Excel_BuiltIn_Print_Area_19" localSheetId="99">#REF!</definedName>
    <definedName name="Excel_BuiltIn_Print_Area_19" localSheetId="165">#REF!</definedName>
    <definedName name="Excel_BuiltIn_Print_Area_19" localSheetId="168">#REF!</definedName>
    <definedName name="Excel_BuiltIn_Print_Area_19" localSheetId="156">#REF!</definedName>
    <definedName name="Excel_BuiltIn_Print_Area_19" localSheetId="171">#REF!</definedName>
    <definedName name="Excel_BuiltIn_Print_Area_19" localSheetId="159">#REF!</definedName>
    <definedName name="Excel_BuiltIn_Print_Area_19" localSheetId="162">#REF!</definedName>
    <definedName name="Excel_BuiltIn_Print_Area_19">#REF!</definedName>
    <definedName name="Excel_BuiltIn_Print_Area_2" localSheetId="145">#REF!</definedName>
    <definedName name="Excel_BuiltIn_Print_Area_2" localSheetId="149">#REF!</definedName>
    <definedName name="Excel_BuiltIn_Print_Area_2" localSheetId="153">#REF!</definedName>
    <definedName name="Excel_BuiltIn_Print_Area_2" localSheetId="138">#REF!</definedName>
    <definedName name="Excel_BuiltIn_Print_Area_2" localSheetId="141">#REF!</definedName>
    <definedName name="Excel_BuiltIn_Print_Area_2" localSheetId="71">#REF!</definedName>
    <definedName name="Excel_BuiltIn_Print_Area_2" localSheetId="74">#REF!</definedName>
    <definedName name="Excel_BuiltIn_Print_Area_2" localSheetId="77">#REF!</definedName>
    <definedName name="Excel_BuiltIn_Print_Area_2" localSheetId="80">#REF!</definedName>
    <definedName name="Excel_BuiltIn_Print_Area_2" localSheetId="66">#REF!</definedName>
    <definedName name="Excel_BuiltIn_Print_Area_2" localSheetId="69">#REF!</definedName>
    <definedName name="Excel_BuiltIn_Print_Area_2" localSheetId="126">#REF!</definedName>
    <definedName name="Excel_BuiltIn_Print_Area_2" localSheetId="129">#REF!</definedName>
    <definedName name="Excel_BuiltIn_Print_Area_2" localSheetId="132">#REF!</definedName>
    <definedName name="Excel_BuiltIn_Print_Area_2" localSheetId="135">#REF!</definedName>
    <definedName name="Excel_BuiltIn_Print_Area_2" localSheetId="120">#REF!</definedName>
    <definedName name="Excel_BuiltIn_Print_Area_2" localSheetId="111">#REF!</definedName>
    <definedName name="Excel_BuiltIn_Print_Area_2" localSheetId="114">#REF!</definedName>
    <definedName name="Excel_BuiltIn_Print_Area_2" localSheetId="117">#REF!</definedName>
    <definedName name="Excel_BuiltIn_Print_Area_2" localSheetId="103">#REF!</definedName>
    <definedName name="Excel_BuiltIn_Print_Area_2" localSheetId="106">#REF!</definedName>
    <definedName name="Excel_BuiltIn_Print_Area_2" localSheetId="53">#REF!</definedName>
    <definedName name="Excel_BuiltIn_Print_Area_2" localSheetId="55">#REF!</definedName>
    <definedName name="Excel_BuiltIn_Print_Area_2" localSheetId="58">#REF!</definedName>
    <definedName name="Excel_BuiltIn_Print_Area_2" localSheetId="62">#REF!</definedName>
    <definedName name="Excel_BuiltIn_Print_Area_2" localSheetId="64">#REF!</definedName>
    <definedName name="Excel_BuiltIn_Print_Area_2" localSheetId="85">#REF!</definedName>
    <definedName name="Excel_BuiltIn_Print_Area_2" localSheetId="88">#REF!</definedName>
    <definedName name="Excel_BuiltIn_Print_Area_2" localSheetId="91">#REF!</definedName>
    <definedName name="Excel_BuiltIn_Print_Area_2" localSheetId="94">#REF!</definedName>
    <definedName name="Excel_BuiltIn_Print_Area_2" localSheetId="97">#REF!</definedName>
    <definedName name="Excel_BuiltIn_Print_Area_2" localSheetId="100">#REF!</definedName>
    <definedName name="Excel_BuiltIn_Print_Area_2" localSheetId="166">#REF!</definedName>
    <definedName name="Excel_BuiltIn_Print_Area_2" localSheetId="169">#REF!</definedName>
    <definedName name="Excel_BuiltIn_Print_Area_2" localSheetId="157">#REF!</definedName>
    <definedName name="Excel_BuiltIn_Print_Area_2" localSheetId="172">#REF!</definedName>
    <definedName name="Excel_BuiltIn_Print_Area_2" localSheetId="160">#REF!</definedName>
    <definedName name="Excel_BuiltIn_Print_Area_2" localSheetId="163">#REF!</definedName>
    <definedName name="Excel_BuiltIn_Print_Area_2" localSheetId="143">#REF!</definedName>
    <definedName name="Excel_BuiltIn_Print_Area_2" localSheetId="146">#REF!</definedName>
    <definedName name="Excel_BuiltIn_Print_Area_2" localSheetId="148">#REF!</definedName>
    <definedName name="Excel_BuiltIn_Print_Area_2" localSheetId="150">#REF!</definedName>
    <definedName name="Excel_BuiltIn_Print_Area_2" localSheetId="151">#REF!</definedName>
    <definedName name="Excel_BuiltIn_Print_Area_2" localSheetId="136">#REF!</definedName>
    <definedName name="Excel_BuiltIn_Print_Area_2" localSheetId="139">#REF!</definedName>
    <definedName name="Excel_BuiltIn_Print_Area_2" localSheetId="142">#REF!</definedName>
    <definedName name="Excel_BuiltIn_Print_Area_2" localSheetId="70">#REF!</definedName>
    <definedName name="Excel_BuiltIn_Print_Area_2" localSheetId="72">#REF!</definedName>
    <definedName name="Excel_BuiltIn_Print_Area_2" localSheetId="75">#REF!</definedName>
    <definedName name="Excel_BuiltIn_Print_Area_2" localSheetId="78">#REF!</definedName>
    <definedName name="Excel_BuiltIn_Print_Area_2" localSheetId="67">#REF!</definedName>
    <definedName name="Excel_BuiltIn_Print_Area_2" localSheetId="124">#REF!</definedName>
    <definedName name="Excel_BuiltIn_Print_Area_2" localSheetId="127">#REF!</definedName>
    <definedName name="Excel_BuiltIn_Print_Area_2" localSheetId="130">#REF!</definedName>
    <definedName name="Excel_BuiltIn_Print_Area_2" localSheetId="133">#REF!</definedName>
    <definedName name="Excel_BuiltIn_Print_Area_2" localSheetId="118">#REF!</definedName>
    <definedName name="Excel_BuiltIn_Print_Area_2" localSheetId="121">#REF!</definedName>
    <definedName name="Excel_BuiltIn_Print_Area_2" localSheetId="123">#REF!</definedName>
    <definedName name="Excel_BuiltIn_Print_Area_2" localSheetId="107">#REF!</definedName>
    <definedName name="Excel_BuiltIn_Print_Area_2" localSheetId="109">#REF!</definedName>
    <definedName name="Excel_BuiltIn_Print_Area_2" localSheetId="112">#REF!</definedName>
    <definedName name="Excel_BuiltIn_Print_Area_2" localSheetId="115">#REF!</definedName>
    <definedName name="Excel_BuiltIn_Print_Area_2" localSheetId="101">#REF!</definedName>
    <definedName name="Excel_BuiltIn_Print_Area_2" localSheetId="104">#REF!</definedName>
    <definedName name="Excel_BuiltIn_Print_Area_2" localSheetId="52">#REF!</definedName>
    <definedName name="Excel_BuiltIn_Print_Area_2" localSheetId="54">#REF!</definedName>
    <definedName name="Excel_BuiltIn_Print_Area_2" localSheetId="57">#REF!</definedName>
    <definedName name="Excel_BuiltIn_Print_Area_2" localSheetId="60">#REF!</definedName>
    <definedName name="Excel_BuiltIn_Print_Area_2" localSheetId="63">#REF!</definedName>
    <definedName name="Excel_BuiltIn_Print_Area_2" localSheetId="83">#REF!</definedName>
    <definedName name="Excel_BuiltIn_Print_Area_2" localSheetId="81">#REF!</definedName>
    <definedName name="Excel_BuiltIn_Print_Area_2" localSheetId="86">#REF!</definedName>
    <definedName name="Excel_BuiltIn_Print_Area_2" localSheetId="89">#REF!</definedName>
    <definedName name="Excel_BuiltIn_Print_Area_2" localSheetId="92">#REF!</definedName>
    <definedName name="Excel_BuiltIn_Print_Area_2" localSheetId="95">#REF!</definedName>
    <definedName name="Excel_BuiltIn_Print_Area_2" localSheetId="98">#REF!</definedName>
    <definedName name="Excel_BuiltIn_Print_Area_2" localSheetId="164">#REF!</definedName>
    <definedName name="Excel_BuiltIn_Print_Area_2" localSheetId="167">#REF!</definedName>
    <definedName name="Excel_BuiltIn_Print_Area_2" localSheetId="155">#REF!</definedName>
    <definedName name="Excel_BuiltIn_Print_Area_2" localSheetId="170">#REF!</definedName>
    <definedName name="Excel_BuiltIn_Print_Area_2" localSheetId="158">#REF!</definedName>
    <definedName name="Excel_BuiltIn_Print_Area_2" localSheetId="161">#REF!</definedName>
    <definedName name="Excel_BuiltIn_Print_Area_2" localSheetId="147">#REF!</definedName>
    <definedName name="Excel_BuiltIn_Print_Area_2" localSheetId="144">#REF!</definedName>
    <definedName name="Excel_BuiltIn_Print_Area_2" localSheetId="152">#REF!</definedName>
    <definedName name="Excel_BuiltIn_Print_Area_2" localSheetId="154">#REF!</definedName>
    <definedName name="Excel_BuiltIn_Print_Area_2" localSheetId="137">#REF!</definedName>
    <definedName name="Excel_BuiltIn_Print_Area_2" localSheetId="140">#REF!</definedName>
    <definedName name="Excel_BuiltIn_Print_Area_2" localSheetId="73">#REF!</definedName>
    <definedName name="Excel_BuiltIn_Print_Area_2" localSheetId="76">#REF!</definedName>
    <definedName name="Excel_BuiltIn_Print_Area_2" localSheetId="79">#REF!</definedName>
    <definedName name="Excel_BuiltIn_Print_Area_2" localSheetId="65">#REF!</definedName>
    <definedName name="Excel_BuiltIn_Print_Area_2" localSheetId="68">#REF!</definedName>
    <definedName name="Excel_BuiltIn_Print_Area_2" localSheetId="125">#REF!</definedName>
    <definedName name="Excel_BuiltIn_Print_Area_2" localSheetId="128">#REF!</definedName>
    <definedName name="Excel_BuiltIn_Print_Area_2" localSheetId="131">#REF!</definedName>
    <definedName name="Excel_BuiltIn_Print_Area_2" localSheetId="134">#REF!</definedName>
    <definedName name="Excel_BuiltIn_Print_Area_2" localSheetId="119">#REF!</definedName>
    <definedName name="Excel_BuiltIn_Print_Area_2" localSheetId="122">#REF!</definedName>
    <definedName name="Excel_BuiltIn_Print_Area_2" localSheetId="108">#REF!</definedName>
    <definedName name="Excel_BuiltIn_Print_Area_2" localSheetId="110">#REF!</definedName>
    <definedName name="Excel_BuiltIn_Print_Area_2" localSheetId="113">#REF!</definedName>
    <definedName name="Excel_BuiltIn_Print_Area_2" localSheetId="116">#REF!</definedName>
    <definedName name="Excel_BuiltIn_Print_Area_2" localSheetId="102">#REF!</definedName>
    <definedName name="Excel_BuiltIn_Print_Area_2" localSheetId="105">#REF!</definedName>
    <definedName name="Excel_BuiltIn_Print_Area_2" localSheetId="56">#REF!</definedName>
    <definedName name="Excel_BuiltIn_Print_Area_2" localSheetId="59">#REF!</definedName>
    <definedName name="Excel_BuiltIn_Print_Area_2" localSheetId="61">#REF!</definedName>
    <definedName name="Excel_BuiltIn_Print_Area_2" localSheetId="84">#REF!</definedName>
    <definedName name="Excel_BuiltIn_Print_Area_2" localSheetId="82">#REF!</definedName>
    <definedName name="Excel_BuiltIn_Print_Area_2" localSheetId="87">#REF!</definedName>
    <definedName name="Excel_BuiltIn_Print_Area_2" localSheetId="90">#REF!</definedName>
    <definedName name="Excel_BuiltIn_Print_Area_2" localSheetId="93">#REF!</definedName>
    <definedName name="Excel_BuiltIn_Print_Area_2" localSheetId="96">#REF!</definedName>
    <definedName name="Excel_BuiltIn_Print_Area_2" localSheetId="99">#REF!</definedName>
    <definedName name="Excel_BuiltIn_Print_Area_2" localSheetId="165">#REF!</definedName>
    <definedName name="Excel_BuiltIn_Print_Area_2" localSheetId="168">#REF!</definedName>
    <definedName name="Excel_BuiltIn_Print_Area_2" localSheetId="156">#REF!</definedName>
    <definedName name="Excel_BuiltIn_Print_Area_2" localSheetId="171">#REF!</definedName>
    <definedName name="Excel_BuiltIn_Print_Area_2" localSheetId="159">#REF!</definedName>
    <definedName name="Excel_BuiltIn_Print_Area_2" localSheetId="162">#REF!</definedName>
    <definedName name="Excel_BuiltIn_Print_Area_2">#REF!</definedName>
    <definedName name="Excel_BuiltIn_Print_Area_20" localSheetId="145">#REF!</definedName>
    <definedName name="Excel_BuiltIn_Print_Area_20" localSheetId="149">#REF!</definedName>
    <definedName name="Excel_BuiltIn_Print_Area_20" localSheetId="153">#REF!</definedName>
    <definedName name="Excel_BuiltIn_Print_Area_20" localSheetId="138">#REF!</definedName>
    <definedName name="Excel_BuiltIn_Print_Area_20" localSheetId="141">#REF!</definedName>
    <definedName name="Excel_BuiltIn_Print_Area_20" localSheetId="71">#REF!</definedName>
    <definedName name="Excel_BuiltIn_Print_Area_20" localSheetId="74">#REF!</definedName>
    <definedName name="Excel_BuiltIn_Print_Area_20" localSheetId="77">#REF!</definedName>
    <definedName name="Excel_BuiltIn_Print_Area_20" localSheetId="80">#REF!</definedName>
    <definedName name="Excel_BuiltIn_Print_Area_20" localSheetId="66">#REF!</definedName>
    <definedName name="Excel_BuiltIn_Print_Area_20" localSheetId="69">#REF!</definedName>
    <definedName name="Excel_BuiltIn_Print_Area_20" localSheetId="126">#REF!</definedName>
    <definedName name="Excel_BuiltIn_Print_Area_20" localSheetId="129">#REF!</definedName>
    <definedName name="Excel_BuiltIn_Print_Area_20" localSheetId="132">#REF!</definedName>
    <definedName name="Excel_BuiltIn_Print_Area_20" localSheetId="135">#REF!</definedName>
    <definedName name="Excel_BuiltIn_Print_Area_20" localSheetId="120">#REF!</definedName>
    <definedName name="Excel_BuiltIn_Print_Area_20" localSheetId="111">#REF!</definedName>
    <definedName name="Excel_BuiltIn_Print_Area_20" localSheetId="114">#REF!</definedName>
    <definedName name="Excel_BuiltIn_Print_Area_20" localSheetId="117">#REF!</definedName>
    <definedName name="Excel_BuiltIn_Print_Area_20" localSheetId="103">#REF!</definedName>
    <definedName name="Excel_BuiltIn_Print_Area_20" localSheetId="106">#REF!</definedName>
    <definedName name="Excel_BuiltIn_Print_Area_20" localSheetId="53">#REF!</definedName>
    <definedName name="Excel_BuiltIn_Print_Area_20" localSheetId="55">#REF!</definedName>
    <definedName name="Excel_BuiltIn_Print_Area_20" localSheetId="58">#REF!</definedName>
    <definedName name="Excel_BuiltIn_Print_Area_20" localSheetId="62">#REF!</definedName>
    <definedName name="Excel_BuiltIn_Print_Area_20" localSheetId="64">#REF!</definedName>
    <definedName name="Excel_BuiltIn_Print_Area_20" localSheetId="85">#REF!</definedName>
    <definedName name="Excel_BuiltIn_Print_Area_20" localSheetId="88">#REF!</definedName>
    <definedName name="Excel_BuiltIn_Print_Area_20" localSheetId="91">#REF!</definedName>
    <definedName name="Excel_BuiltIn_Print_Area_20" localSheetId="94">#REF!</definedName>
    <definedName name="Excel_BuiltIn_Print_Area_20" localSheetId="97">#REF!</definedName>
    <definedName name="Excel_BuiltIn_Print_Area_20" localSheetId="100">#REF!</definedName>
    <definedName name="Excel_BuiltIn_Print_Area_20" localSheetId="166">#REF!</definedName>
    <definedName name="Excel_BuiltIn_Print_Area_20" localSheetId="169">#REF!</definedName>
    <definedName name="Excel_BuiltIn_Print_Area_20" localSheetId="157">#REF!</definedName>
    <definedName name="Excel_BuiltIn_Print_Area_20" localSheetId="172">#REF!</definedName>
    <definedName name="Excel_BuiltIn_Print_Area_20" localSheetId="160">#REF!</definedName>
    <definedName name="Excel_BuiltIn_Print_Area_20" localSheetId="163">#REF!</definedName>
    <definedName name="Excel_BuiltIn_Print_Area_20" localSheetId="143">#REF!</definedName>
    <definedName name="Excel_BuiltIn_Print_Area_20" localSheetId="146">#REF!</definedName>
    <definedName name="Excel_BuiltIn_Print_Area_20" localSheetId="148">#REF!</definedName>
    <definedName name="Excel_BuiltIn_Print_Area_20" localSheetId="150">#REF!</definedName>
    <definedName name="Excel_BuiltIn_Print_Area_20" localSheetId="151">#REF!</definedName>
    <definedName name="Excel_BuiltIn_Print_Area_20" localSheetId="136">#REF!</definedName>
    <definedName name="Excel_BuiltIn_Print_Area_20" localSheetId="139">#REF!</definedName>
    <definedName name="Excel_BuiltIn_Print_Area_20" localSheetId="142">#REF!</definedName>
    <definedName name="Excel_BuiltIn_Print_Area_20" localSheetId="70">#REF!</definedName>
    <definedName name="Excel_BuiltIn_Print_Area_20" localSheetId="72">#REF!</definedName>
    <definedName name="Excel_BuiltIn_Print_Area_20" localSheetId="75">#REF!</definedName>
    <definedName name="Excel_BuiltIn_Print_Area_20" localSheetId="78">#REF!</definedName>
    <definedName name="Excel_BuiltIn_Print_Area_20" localSheetId="67">#REF!</definedName>
    <definedName name="Excel_BuiltIn_Print_Area_20" localSheetId="124">#REF!</definedName>
    <definedName name="Excel_BuiltIn_Print_Area_20" localSheetId="127">#REF!</definedName>
    <definedName name="Excel_BuiltIn_Print_Area_20" localSheetId="130">#REF!</definedName>
    <definedName name="Excel_BuiltIn_Print_Area_20" localSheetId="133">#REF!</definedName>
    <definedName name="Excel_BuiltIn_Print_Area_20" localSheetId="118">#REF!</definedName>
    <definedName name="Excel_BuiltIn_Print_Area_20" localSheetId="121">#REF!</definedName>
    <definedName name="Excel_BuiltIn_Print_Area_20" localSheetId="123">#REF!</definedName>
    <definedName name="Excel_BuiltIn_Print_Area_20" localSheetId="107">#REF!</definedName>
    <definedName name="Excel_BuiltIn_Print_Area_20" localSheetId="109">#REF!</definedName>
    <definedName name="Excel_BuiltIn_Print_Area_20" localSheetId="112">#REF!</definedName>
    <definedName name="Excel_BuiltIn_Print_Area_20" localSheetId="115">#REF!</definedName>
    <definedName name="Excel_BuiltIn_Print_Area_20" localSheetId="101">#REF!</definedName>
    <definedName name="Excel_BuiltIn_Print_Area_20" localSheetId="104">#REF!</definedName>
    <definedName name="Excel_BuiltIn_Print_Area_20" localSheetId="52">#REF!</definedName>
    <definedName name="Excel_BuiltIn_Print_Area_20" localSheetId="54">#REF!</definedName>
    <definedName name="Excel_BuiltIn_Print_Area_20" localSheetId="57">#REF!</definedName>
    <definedName name="Excel_BuiltIn_Print_Area_20" localSheetId="60">#REF!</definedName>
    <definedName name="Excel_BuiltIn_Print_Area_20" localSheetId="63">#REF!</definedName>
    <definedName name="Excel_BuiltIn_Print_Area_20" localSheetId="83">#REF!</definedName>
    <definedName name="Excel_BuiltIn_Print_Area_20" localSheetId="81">#REF!</definedName>
    <definedName name="Excel_BuiltIn_Print_Area_20" localSheetId="86">#REF!</definedName>
    <definedName name="Excel_BuiltIn_Print_Area_20" localSheetId="89">#REF!</definedName>
    <definedName name="Excel_BuiltIn_Print_Area_20" localSheetId="92">#REF!</definedName>
    <definedName name="Excel_BuiltIn_Print_Area_20" localSheetId="95">#REF!</definedName>
    <definedName name="Excel_BuiltIn_Print_Area_20" localSheetId="98">#REF!</definedName>
    <definedName name="Excel_BuiltIn_Print_Area_20" localSheetId="164">#REF!</definedName>
    <definedName name="Excel_BuiltIn_Print_Area_20" localSheetId="167">#REF!</definedName>
    <definedName name="Excel_BuiltIn_Print_Area_20" localSheetId="155">#REF!</definedName>
    <definedName name="Excel_BuiltIn_Print_Area_20" localSheetId="170">#REF!</definedName>
    <definedName name="Excel_BuiltIn_Print_Area_20" localSheetId="158">#REF!</definedName>
    <definedName name="Excel_BuiltIn_Print_Area_20" localSheetId="161">#REF!</definedName>
    <definedName name="Excel_BuiltIn_Print_Area_20" localSheetId="147">#REF!</definedName>
    <definedName name="Excel_BuiltIn_Print_Area_20" localSheetId="144">#REF!</definedName>
    <definedName name="Excel_BuiltIn_Print_Area_20" localSheetId="152">#REF!</definedName>
    <definedName name="Excel_BuiltIn_Print_Area_20" localSheetId="154">#REF!</definedName>
    <definedName name="Excel_BuiltIn_Print_Area_20" localSheetId="137">#REF!</definedName>
    <definedName name="Excel_BuiltIn_Print_Area_20" localSheetId="140">#REF!</definedName>
    <definedName name="Excel_BuiltIn_Print_Area_20" localSheetId="73">#REF!</definedName>
    <definedName name="Excel_BuiltIn_Print_Area_20" localSheetId="76">#REF!</definedName>
    <definedName name="Excel_BuiltIn_Print_Area_20" localSheetId="79">#REF!</definedName>
    <definedName name="Excel_BuiltIn_Print_Area_20" localSheetId="65">#REF!</definedName>
    <definedName name="Excel_BuiltIn_Print_Area_20" localSheetId="68">#REF!</definedName>
    <definedName name="Excel_BuiltIn_Print_Area_20" localSheetId="125">#REF!</definedName>
    <definedName name="Excel_BuiltIn_Print_Area_20" localSheetId="128">#REF!</definedName>
    <definedName name="Excel_BuiltIn_Print_Area_20" localSheetId="131">#REF!</definedName>
    <definedName name="Excel_BuiltIn_Print_Area_20" localSheetId="134">#REF!</definedName>
    <definedName name="Excel_BuiltIn_Print_Area_20" localSheetId="119">#REF!</definedName>
    <definedName name="Excel_BuiltIn_Print_Area_20" localSheetId="122">#REF!</definedName>
    <definedName name="Excel_BuiltIn_Print_Area_20" localSheetId="108">#REF!</definedName>
    <definedName name="Excel_BuiltIn_Print_Area_20" localSheetId="110">#REF!</definedName>
    <definedName name="Excel_BuiltIn_Print_Area_20" localSheetId="113">#REF!</definedName>
    <definedName name="Excel_BuiltIn_Print_Area_20" localSheetId="116">#REF!</definedName>
    <definedName name="Excel_BuiltIn_Print_Area_20" localSheetId="102">#REF!</definedName>
    <definedName name="Excel_BuiltIn_Print_Area_20" localSheetId="105">#REF!</definedName>
    <definedName name="Excel_BuiltIn_Print_Area_20" localSheetId="56">#REF!</definedName>
    <definedName name="Excel_BuiltIn_Print_Area_20" localSheetId="59">#REF!</definedName>
    <definedName name="Excel_BuiltIn_Print_Area_20" localSheetId="61">#REF!</definedName>
    <definedName name="Excel_BuiltIn_Print_Area_20" localSheetId="84">#REF!</definedName>
    <definedName name="Excel_BuiltIn_Print_Area_20" localSheetId="82">#REF!</definedName>
    <definedName name="Excel_BuiltIn_Print_Area_20" localSheetId="87">#REF!</definedName>
    <definedName name="Excel_BuiltIn_Print_Area_20" localSheetId="90">#REF!</definedName>
    <definedName name="Excel_BuiltIn_Print_Area_20" localSheetId="93">#REF!</definedName>
    <definedName name="Excel_BuiltIn_Print_Area_20" localSheetId="96">#REF!</definedName>
    <definedName name="Excel_BuiltIn_Print_Area_20" localSheetId="99">#REF!</definedName>
    <definedName name="Excel_BuiltIn_Print_Area_20" localSheetId="165">#REF!</definedName>
    <definedName name="Excel_BuiltIn_Print_Area_20" localSheetId="168">#REF!</definedName>
    <definedName name="Excel_BuiltIn_Print_Area_20" localSheetId="156">#REF!</definedName>
    <definedName name="Excel_BuiltIn_Print_Area_20" localSheetId="171">#REF!</definedName>
    <definedName name="Excel_BuiltIn_Print_Area_20" localSheetId="159">#REF!</definedName>
    <definedName name="Excel_BuiltIn_Print_Area_20" localSheetId="162">#REF!</definedName>
    <definedName name="Excel_BuiltIn_Print_Area_20">#REF!</definedName>
    <definedName name="Excel_BuiltIn_Print_Area_21" localSheetId="145">#REF!</definedName>
    <definedName name="Excel_BuiltIn_Print_Area_21" localSheetId="149">#REF!</definedName>
    <definedName name="Excel_BuiltIn_Print_Area_21" localSheetId="153">#REF!</definedName>
    <definedName name="Excel_BuiltIn_Print_Area_21" localSheetId="138">#REF!</definedName>
    <definedName name="Excel_BuiltIn_Print_Area_21" localSheetId="141">#REF!</definedName>
    <definedName name="Excel_BuiltIn_Print_Area_21" localSheetId="71">#REF!</definedName>
    <definedName name="Excel_BuiltIn_Print_Area_21" localSheetId="74">#REF!</definedName>
    <definedName name="Excel_BuiltIn_Print_Area_21" localSheetId="77">#REF!</definedName>
    <definedName name="Excel_BuiltIn_Print_Area_21" localSheetId="80">#REF!</definedName>
    <definedName name="Excel_BuiltIn_Print_Area_21" localSheetId="66">#REF!</definedName>
    <definedName name="Excel_BuiltIn_Print_Area_21" localSheetId="69">#REF!</definedName>
    <definedName name="Excel_BuiltIn_Print_Area_21" localSheetId="126">#REF!</definedName>
    <definedName name="Excel_BuiltIn_Print_Area_21" localSheetId="129">#REF!</definedName>
    <definedName name="Excel_BuiltIn_Print_Area_21" localSheetId="132">#REF!</definedName>
    <definedName name="Excel_BuiltIn_Print_Area_21" localSheetId="135">#REF!</definedName>
    <definedName name="Excel_BuiltIn_Print_Area_21" localSheetId="120">#REF!</definedName>
    <definedName name="Excel_BuiltIn_Print_Area_21" localSheetId="111">#REF!</definedName>
    <definedName name="Excel_BuiltIn_Print_Area_21" localSheetId="114">#REF!</definedName>
    <definedName name="Excel_BuiltIn_Print_Area_21" localSheetId="117">#REF!</definedName>
    <definedName name="Excel_BuiltIn_Print_Area_21" localSheetId="103">#REF!</definedName>
    <definedName name="Excel_BuiltIn_Print_Area_21" localSheetId="106">#REF!</definedName>
    <definedName name="Excel_BuiltIn_Print_Area_21" localSheetId="53">#REF!</definedName>
    <definedName name="Excel_BuiltIn_Print_Area_21" localSheetId="55">#REF!</definedName>
    <definedName name="Excel_BuiltIn_Print_Area_21" localSheetId="58">#REF!</definedName>
    <definedName name="Excel_BuiltIn_Print_Area_21" localSheetId="62">#REF!</definedName>
    <definedName name="Excel_BuiltIn_Print_Area_21" localSheetId="64">#REF!</definedName>
    <definedName name="Excel_BuiltIn_Print_Area_21" localSheetId="85">#REF!</definedName>
    <definedName name="Excel_BuiltIn_Print_Area_21" localSheetId="88">#REF!</definedName>
    <definedName name="Excel_BuiltIn_Print_Area_21" localSheetId="91">#REF!</definedName>
    <definedName name="Excel_BuiltIn_Print_Area_21" localSheetId="94">#REF!</definedName>
    <definedName name="Excel_BuiltIn_Print_Area_21" localSheetId="97">#REF!</definedName>
    <definedName name="Excel_BuiltIn_Print_Area_21" localSheetId="100">#REF!</definedName>
    <definedName name="Excel_BuiltIn_Print_Area_21" localSheetId="166">#REF!</definedName>
    <definedName name="Excel_BuiltIn_Print_Area_21" localSheetId="169">#REF!</definedName>
    <definedName name="Excel_BuiltIn_Print_Area_21" localSheetId="157">#REF!</definedName>
    <definedName name="Excel_BuiltIn_Print_Area_21" localSheetId="172">#REF!</definedName>
    <definedName name="Excel_BuiltIn_Print_Area_21" localSheetId="160">#REF!</definedName>
    <definedName name="Excel_BuiltIn_Print_Area_21" localSheetId="163">#REF!</definedName>
    <definedName name="Excel_BuiltIn_Print_Area_21" localSheetId="143">#REF!</definedName>
    <definedName name="Excel_BuiltIn_Print_Area_21" localSheetId="146">#REF!</definedName>
    <definedName name="Excel_BuiltIn_Print_Area_21" localSheetId="148">#REF!</definedName>
    <definedName name="Excel_BuiltIn_Print_Area_21" localSheetId="150">#REF!</definedName>
    <definedName name="Excel_BuiltIn_Print_Area_21" localSheetId="151">#REF!</definedName>
    <definedName name="Excel_BuiltIn_Print_Area_21" localSheetId="136">#REF!</definedName>
    <definedName name="Excel_BuiltIn_Print_Area_21" localSheetId="139">#REF!</definedName>
    <definedName name="Excel_BuiltIn_Print_Area_21" localSheetId="142">#REF!</definedName>
    <definedName name="Excel_BuiltIn_Print_Area_21" localSheetId="70">#REF!</definedName>
    <definedName name="Excel_BuiltIn_Print_Area_21" localSheetId="72">#REF!</definedName>
    <definedName name="Excel_BuiltIn_Print_Area_21" localSheetId="75">#REF!</definedName>
    <definedName name="Excel_BuiltIn_Print_Area_21" localSheetId="78">#REF!</definedName>
    <definedName name="Excel_BuiltIn_Print_Area_21" localSheetId="67">#REF!</definedName>
    <definedName name="Excel_BuiltIn_Print_Area_21" localSheetId="124">#REF!</definedName>
    <definedName name="Excel_BuiltIn_Print_Area_21" localSheetId="127">#REF!</definedName>
    <definedName name="Excel_BuiltIn_Print_Area_21" localSheetId="130">#REF!</definedName>
    <definedName name="Excel_BuiltIn_Print_Area_21" localSheetId="133">#REF!</definedName>
    <definedName name="Excel_BuiltIn_Print_Area_21" localSheetId="118">#REF!</definedName>
    <definedName name="Excel_BuiltIn_Print_Area_21" localSheetId="121">#REF!</definedName>
    <definedName name="Excel_BuiltIn_Print_Area_21" localSheetId="123">#REF!</definedName>
    <definedName name="Excel_BuiltIn_Print_Area_21" localSheetId="107">#REF!</definedName>
    <definedName name="Excel_BuiltIn_Print_Area_21" localSheetId="109">#REF!</definedName>
    <definedName name="Excel_BuiltIn_Print_Area_21" localSheetId="112">#REF!</definedName>
    <definedName name="Excel_BuiltIn_Print_Area_21" localSheetId="115">#REF!</definedName>
    <definedName name="Excel_BuiltIn_Print_Area_21" localSheetId="101">#REF!</definedName>
    <definedName name="Excel_BuiltIn_Print_Area_21" localSheetId="104">#REF!</definedName>
    <definedName name="Excel_BuiltIn_Print_Area_21" localSheetId="52">#REF!</definedName>
    <definedName name="Excel_BuiltIn_Print_Area_21" localSheetId="54">#REF!</definedName>
    <definedName name="Excel_BuiltIn_Print_Area_21" localSheetId="57">#REF!</definedName>
    <definedName name="Excel_BuiltIn_Print_Area_21" localSheetId="60">#REF!</definedName>
    <definedName name="Excel_BuiltIn_Print_Area_21" localSheetId="63">#REF!</definedName>
    <definedName name="Excel_BuiltIn_Print_Area_21" localSheetId="83">#REF!</definedName>
    <definedName name="Excel_BuiltIn_Print_Area_21" localSheetId="81">#REF!</definedName>
    <definedName name="Excel_BuiltIn_Print_Area_21" localSheetId="86">#REF!</definedName>
    <definedName name="Excel_BuiltIn_Print_Area_21" localSheetId="89">#REF!</definedName>
    <definedName name="Excel_BuiltIn_Print_Area_21" localSheetId="92">#REF!</definedName>
    <definedName name="Excel_BuiltIn_Print_Area_21" localSheetId="95">#REF!</definedName>
    <definedName name="Excel_BuiltIn_Print_Area_21" localSheetId="98">#REF!</definedName>
    <definedName name="Excel_BuiltIn_Print_Area_21" localSheetId="164">#REF!</definedName>
    <definedName name="Excel_BuiltIn_Print_Area_21" localSheetId="167">#REF!</definedName>
    <definedName name="Excel_BuiltIn_Print_Area_21" localSheetId="155">#REF!</definedName>
    <definedName name="Excel_BuiltIn_Print_Area_21" localSheetId="170">#REF!</definedName>
    <definedName name="Excel_BuiltIn_Print_Area_21" localSheetId="158">#REF!</definedName>
    <definedName name="Excel_BuiltIn_Print_Area_21" localSheetId="161">#REF!</definedName>
    <definedName name="Excel_BuiltIn_Print_Area_21" localSheetId="147">#REF!</definedName>
    <definedName name="Excel_BuiltIn_Print_Area_21" localSheetId="144">#REF!</definedName>
    <definedName name="Excel_BuiltIn_Print_Area_21" localSheetId="152">#REF!</definedName>
    <definedName name="Excel_BuiltIn_Print_Area_21" localSheetId="154">#REF!</definedName>
    <definedName name="Excel_BuiltIn_Print_Area_21" localSheetId="137">#REF!</definedName>
    <definedName name="Excel_BuiltIn_Print_Area_21" localSheetId="140">#REF!</definedName>
    <definedName name="Excel_BuiltIn_Print_Area_21" localSheetId="73">#REF!</definedName>
    <definedName name="Excel_BuiltIn_Print_Area_21" localSheetId="76">#REF!</definedName>
    <definedName name="Excel_BuiltIn_Print_Area_21" localSheetId="79">#REF!</definedName>
    <definedName name="Excel_BuiltIn_Print_Area_21" localSheetId="65">#REF!</definedName>
    <definedName name="Excel_BuiltIn_Print_Area_21" localSheetId="68">#REF!</definedName>
    <definedName name="Excel_BuiltIn_Print_Area_21" localSheetId="125">#REF!</definedName>
    <definedName name="Excel_BuiltIn_Print_Area_21" localSheetId="128">#REF!</definedName>
    <definedName name="Excel_BuiltIn_Print_Area_21" localSheetId="131">#REF!</definedName>
    <definedName name="Excel_BuiltIn_Print_Area_21" localSheetId="134">#REF!</definedName>
    <definedName name="Excel_BuiltIn_Print_Area_21" localSheetId="119">#REF!</definedName>
    <definedName name="Excel_BuiltIn_Print_Area_21" localSheetId="122">#REF!</definedName>
    <definedName name="Excel_BuiltIn_Print_Area_21" localSheetId="108">#REF!</definedName>
    <definedName name="Excel_BuiltIn_Print_Area_21" localSheetId="110">#REF!</definedName>
    <definedName name="Excel_BuiltIn_Print_Area_21" localSheetId="113">#REF!</definedName>
    <definedName name="Excel_BuiltIn_Print_Area_21" localSheetId="116">#REF!</definedName>
    <definedName name="Excel_BuiltIn_Print_Area_21" localSheetId="102">#REF!</definedName>
    <definedName name="Excel_BuiltIn_Print_Area_21" localSheetId="105">#REF!</definedName>
    <definedName name="Excel_BuiltIn_Print_Area_21" localSheetId="56">#REF!</definedName>
    <definedName name="Excel_BuiltIn_Print_Area_21" localSheetId="59">#REF!</definedName>
    <definedName name="Excel_BuiltIn_Print_Area_21" localSheetId="61">#REF!</definedName>
    <definedName name="Excel_BuiltIn_Print_Area_21" localSheetId="84">#REF!</definedName>
    <definedName name="Excel_BuiltIn_Print_Area_21" localSheetId="82">#REF!</definedName>
    <definedName name="Excel_BuiltIn_Print_Area_21" localSheetId="87">#REF!</definedName>
    <definedName name="Excel_BuiltIn_Print_Area_21" localSheetId="90">#REF!</definedName>
    <definedName name="Excel_BuiltIn_Print_Area_21" localSheetId="93">#REF!</definedName>
    <definedName name="Excel_BuiltIn_Print_Area_21" localSheetId="96">#REF!</definedName>
    <definedName name="Excel_BuiltIn_Print_Area_21" localSheetId="99">#REF!</definedName>
    <definedName name="Excel_BuiltIn_Print_Area_21" localSheetId="165">#REF!</definedName>
    <definedName name="Excel_BuiltIn_Print_Area_21" localSheetId="168">#REF!</definedName>
    <definedName name="Excel_BuiltIn_Print_Area_21" localSheetId="156">#REF!</definedName>
    <definedName name="Excel_BuiltIn_Print_Area_21" localSheetId="171">#REF!</definedName>
    <definedName name="Excel_BuiltIn_Print_Area_21" localSheetId="159">#REF!</definedName>
    <definedName name="Excel_BuiltIn_Print_Area_21" localSheetId="162">#REF!</definedName>
    <definedName name="Excel_BuiltIn_Print_Area_21">#REF!</definedName>
    <definedName name="Excel_BuiltIn_Print_Area_22" localSheetId="145">#REF!</definedName>
    <definedName name="Excel_BuiltIn_Print_Area_22" localSheetId="149">#REF!</definedName>
    <definedName name="Excel_BuiltIn_Print_Area_22" localSheetId="153">#REF!</definedName>
    <definedName name="Excel_BuiltIn_Print_Area_22" localSheetId="138">#REF!</definedName>
    <definedName name="Excel_BuiltIn_Print_Area_22" localSheetId="141">#REF!</definedName>
    <definedName name="Excel_BuiltIn_Print_Area_22" localSheetId="71">#REF!</definedName>
    <definedName name="Excel_BuiltIn_Print_Area_22" localSheetId="74">#REF!</definedName>
    <definedName name="Excel_BuiltIn_Print_Area_22" localSheetId="77">#REF!</definedName>
    <definedName name="Excel_BuiltIn_Print_Area_22" localSheetId="80">#REF!</definedName>
    <definedName name="Excel_BuiltIn_Print_Area_22" localSheetId="66">#REF!</definedName>
    <definedName name="Excel_BuiltIn_Print_Area_22" localSheetId="69">#REF!</definedName>
    <definedName name="Excel_BuiltIn_Print_Area_22" localSheetId="126">#REF!</definedName>
    <definedName name="Excel_BuiltIn_Print_Area_22" localSheetId="129">#REF!</definedName>
    <definedName name="Excel_BuiltIn_Print_Area_22" localSheetId="132">#REF!</definedName>
    <definedName name="Excel_BuiltIn_Print_Area_22" localSheetId="135">#REF!</definedName>
    <definedName name="Excel_BuiltIn_Print_Area_22" localSheetId="120">#REF!</definedName>
    <definedName name="Excel_BuiltIn_Print_Area_22" localSheetId="111">#REF!</definedName>
    <definedName name="Excel_BuiltIn_Print_Area_22" localSheetId="114">#REF!</definedName>
    <definedName name="Excel_BuiltIn_Print_Area_22" localSheetId="117">#REF!</definedName>
    <definedName name="Excel_BuiltIn_Print_Area_22" localSheetId="103">#REF!</definedName>
    <definedName name="Excel_BuiltIn_Print_Area_22" localSheetId="106">#REF!</definedName>
    <definedName name="Excel_BuiltIn_Print_Area_22" localSheetId="53">#REF!</definedName>
    <definedName name="Excel_BuiltIn_Print_Area_22" localSheetId="55">#REF!</definedName>
    <definedName name="Excel_BuiltIn_Print_Area_22" localSheetId="58">#REF!</definedName>
    <definedName name="Excel_BuiltIn_Print_Area_22" localSheetId="62">#REF!</definedName>
    <definedName name="Excel_BuiltIn_Print_Area_22" localSheetId="64">#REF!</definedName>
    <definedName name="Excel_BuiltIn_Print_Area_22" localSheetId="85">#REF!</definedName>
    <definedName name="Excel_BuiltIn_Print_Area_22" localSheetId="88">#REF!</definedName>
    <definedName name="Excel_BuiltIn_Print_Area_22" localSheetId="91">#REF!</definedName>
    <definedName name="Excel_BuiltIn_Print_Area_22" localSheetId="94">#REF!</definedName>
    <definedName name="Excel_BuiltIn_Print_Area_22" localSheetId="97">#REF!</definedName>
    <definedName name="Excel_BuiltIn_Print_Area_22" localSheetId="100">#REF!</definedName>
    <definedName name="Excel_BuiltIn_Print_Area_22" localSheetId="166">#REF!</definedName>
    <definedName name="Excel_BuiltIn_Print_Area_22" localSheetId="169">#REF!</definedName>
    <definedName name="Excel_BuiltIn_Print_Area_22" localSheetId="157">#REF!</definedName>
    <definedName name="Excel_BuiltIn_Print_Area_22" localSheetId="172">#REF!</definedName>
    <definedName name="Excel_BuiltIn_Print_Area_22" localSheetId="160">#REF!</definedName>
    <definedName name="Excel_BuiltIn_Print_Area_22" localSheetId="163">#REF!</definedName>
    <definedName name="Excel_BuiltIn_Print_Area_22" localSheetId="143">#REF!</definedName>
    <definedName name="Excel_BuiltIn_Print_Area_22" localSheetId="146">#REF!</definedName>
    <definedName name="Excel_BuiltIn_Print_Area_22" localSheetId="148">#REF!</definedName>
    <definedName name="Excel_BuiltIn_Print_Area_22" localSheetId="150">#REF!</definedName>
    <definedName name="Excel_BuiltIn_Print_Area_22" localSheetId="151">#REF!</definedName>
    <definedName name="Excel_BuiltIn_Print_Area_22" localSheetId="136">#REF!</definedName>
    <definedName name="Excel_BuiltIn_Print_Area_22" localSheetId="139">#REF!</definedName>
    <definedName name="Excel_BuiltIn_Print_Area_22" localSheetId="142">#REF!</definedName>
    <definedName name="Excel_BuiltIn_Print_Area_22" localSheetId="70">#REF!</definedName>
    <definedName name="Excel_BuiltIn_Print_Area_22" localSheetId="72">#REF!</definedName>
    <definedName name="Excel_BuiltIn_Print_Area_22" localSheetId="75">#REF!</definedName>
    <definedName name="Excel_BuiltIn_Print_Area_22" localSheetId="78">#REF!</definedName>
    <definedName name="Excel_BuiltIn_Print_Area_22" localSheetId="67">#REF!</definedName>
    <definedName name="Excel_BuiltIn_Print_Area_22" localSheetId="124">#REF!</definedName>
    <definedName name="Excel_BuiltIn_Print_Area_22" localSheetId="127">#REF!</definedName>
    <definedName name="Excel_BuiltIn_Print_Area_22" localSheetId="130">#REF!</definedName>
    <definedName name="Excel_BuiltIn_Print_Area_22" localSheetId="133">#REF!</definedName>
    <definedName name="Excel_BuiltIn_Print_Area_22" localSheetId="118">#REF!</definedName>
    <definedName name="Excel_BuiltIn_Print_Area_22" localSheetId="121">#REF!</definedName>
    <definedName name="Excel_BuiltIn_Print_Area_22" localSheetId="123">#REF!</definedName>
    <definedName name="Excel_BuiltIn_Print_Area_22" localSheetId="107">#REF!</definedName>
    <definedName name="Excel_BuiltIn_Print_Area_22" localSheetId="109">#REF!</definedName>
    <definedName name="Excel_BuiltIn_Print_Area_22" localSheetId="112">#REF!</definedName>
    <definedName name="Excel_BuiltIn_Print_Area_22" localSheetId="115">#REF!</definedName>
    <definedName name="Excel_BuiltIn_Print_Area_22" localSheetId="101">#REF!</definedName>
    <definedName name="Excel_BuiltIn_Print_Area_22" localSheetId="104">#REF!</definedName>
    <definedName name="Excel_BuiltIn_Print_Area_22" localSheetId="52">#REF!</definedName>
    <definedName name="Excel_BuiltIn_Print_Area_22" localSheetId="54">#REF!</definedName>
    <definedName name="Excel_BuiltIn_Print_Area_22" localSheetId="57">#REF!</definedName>
    <definedName name="Excel_BuiltIn_Print_Area_22" localSheetId="60">#REF!</definedName>
    <definedName name="Excel_BuiltIn_Print_Area_22" localSheetId="63">#REF!</definedName>
    <definedName name="Excel_BuiltIn_Print_Area_22" localSheetId="83">#REF!</definedName>
    <definedName name="Excel_BuiltIn_Print_Area_22" localSheetId="81">#REF!</definedName>
    <definedName name="Excel_BuiltIn_Print_Area_22" localSheetId="86">#REF!</definedName>
    <definedName name="Excel_BuiltIn_Print_Area_22" localSheetId="89">#REF!</definedName>
    <definedName name="Excel_BuiltIn_Print_Area_22" localSheetId="92">#REF!</definedName>
    <definedName name="Excel_BuiltIn_Print_Area_22" localSheetId="95">#REF!</definedName>
    <definedName name="Excel_BuiltIn_Print_Area_22" localSheetId="98">#REF!</definedName>
    <definedName name="Excel_BuiltIn_Print_Area_22" localSheetId="164">#REF!</definedName>
    <definedName name="Excel_BuiltIn_Print_Area_22" localSheetId="167">#REF!</definedName>
    <definedName name="Excel_BuiltIn_Print_Area_22" localSheetId="155">#REF!</definedName>
    <definedName name="Excel_BuiltIn_Print_Area_22" localSheetId="170">#REF!</definedName>
    <definedName name="Excel_BuiltIn_Print_Area_22" localSheetId="158">#REF!</definedName>
    <definedName name="Excel_BuiltIn_Print_Area_22" localSheetId="161">#REF!</definedName>
    <definedName name="Excel_BuiltIn_Print_Area_22" localSheetId="147">#REF!</definedName>
    <definedName name="Excel_BuiltIn_Print_Area_22" localSheetId="144">#REF!</definedName>
    <definedName name="Excel_BuiltIn_Print_Area_22" localSheetId="152">#REF!</definedName>
    <definedName name="Excel_BuiltIn_Print_Area_22" localSheetId="154">#REF!</definedName>
    <definedName name="Excel_BuiltIn_Print_Area_22" localSheetId="137">#REF!</definedName>
    <definedName name="Excel_BuiltIn_Print_Area_22" localSheetId="140">#REF!</definedName>
    <definedName name="Excel_BuiltIn_Print_Area_22" localSheetId="73">#REF!</definedName>
    <definedName name="Excel_BuiltIn_Print_Area_22" localSheetId="76">#REF!</definedName>
    <definedName name="Excel_BuiltIn_Print_Area_22" localSheetId="79">#REF!</definedName>
    <definedName name="Excel_BuiltIn_Print_Area_22" localSheetId="65">#REF!</definedName>
    <definedName name="Excel_BuiltIn_Print_Area_22" localSheetId="68">#REF!</definedName>
    <definedName name="Excel_BuiltIn_Print_Area_22" localSheetId="125">#REF!</definedName>
    <definedName name="Excel_BuiltIn_Print_Area_22" localSheetId="128">#REF!</definedName>
    <definedName name="Excel_BuiltIn_Print_Area_22" localSheetId="131">#REF!</definedName>
    <definedName name="Excel_BuiltIn_Print_Area_22" localSheetId="134">#REF!</definedName>
    <definedName name="Excel_BuiltIn_Print_Area_22" localSheetId="119">#REF!</definedName>
    <definedName name="Excel_BuiltIn_Print_Area_22" localSheetId="122">#REF!</definedName>
    <definedName name="Excel_BuiltIn_Print_Area_22" localSheetId="108">#REF!</definedName>
    <definedName name="Excel_BuiltIn_Print_Area_22" localSheetId="110">#REF!</definedName>
    <definedName name="Excel_BuiltIn_Print_Area_22" localSheetId="113">#REF!</definedName>
    <definedName name="Excel_BuiltIn_Print_Area_22" localSheetId="116">#REF!</definedName>
    <definedName name="Excel_BuiltIn_Print_Area_22" localSheetId="102">#REF!</definedName>
    <definedName name="Excel_BuiltIn_Print_Area_22" localSheetId="105">#REF!</definedName>
    <definedName name="Excel_BuiltIn_Print_Area_22" localSheetId="56">#REF!</definedName>
    <definedName name="Excel_BuiltIn_Print_Area_22" localSheetId="59">#REF!</definedName>
    <definedName name="Excel_BuiltIn_Print_Area_22" localSheetId="61">#REF!</definedName>
    <definedName name="Excel_BuiltIn_Print_Area_22" localSheetId="84">#REF!</definedName>
    <definedName name="Excel_BuiltIn_Print_Area_22" localSheetId="82">#REF!</definedName>
    <definedName name="Excel_BuiltIn_Print_Area_22" localSheetId="87">#REF!</definedName>
    <definedName name="Excel_BuiltIn_Print_Area_22" localSheetId="90">#REF!</definedName>
    <definedName name="Excel_BuiltIn_Print_Area_22" localSheetId="93">#REF!</definedName>
    <definedName name="Excel_BuiltIn_Print_Area_22" localSheetId="96">#REF!</definedName>
    <definedName name="Excel_BuiltIn_Print_Area_22" localSheetId="99">#REF!</definedName>
    <definedName name="Excel_BuiltIn_Print_Area_22" localSheetId="165">#REF!</definedName>
    <definedName name="Excel_BuiltIn_Print_Area_22" localSheetId="168">#REF!</definedName>
    <definedName name="Excel_BuiltIn_Print_Area_22" localSheetId="156">#REF!</definedName>
    <definedName name="Excel_BuiltIn_Print_Area_22" localSheetId="171">#REF!</definedName>
    <definedName name="Excel_BuiltIn_Print_Area_22" localSheetId="159">#REF!</definedName>
    <definedName name="Excel_BuiltIn_Print_Area_22" localSheetId="162">#REF!</definedName>
    <definedName name="Excel_BuiltIn_Print_Area_22">#REF!</definedName>
    <definedName name="Excel_BuiltIn_Print_Area_23" localSheetId="145">#REF!</definedName>
    <definedName name="Excel_BuiltIn_Print_Area_23" localSheetId="149">#REF!</definedName>
    <definedName name="Excel_BuiltIn_Print_Area_23" localSheetId="153">#REF!</definedName>
    <definedName name="Excel_BuiltIn_Print_Area_23" localSheetId="138">#REF!</definedName>
    <definedName name="Excel_BuiltIn_Print_Area_23" localSheetId="141">#REF!</definedName>
    <definedName name="Excel_BuiltIn_Print_Area_23" localSheetId="71">#REF!</definedName>
    <definedName name="Excel_BuiltIn_Print_Area_23" localSheetId="74">#REF!</definedName>
    <definedName name="Excel_BuiltIn_Print_Area_23" localSheetId="77">#REF!</definedName>
    <definedName name="Excel_BuiltIn_Print_Area_23" localSheetId="80">#REF!</definedName>
    <definedName name="Excel_BuiltIn_Print_Area_23" localSheetId="66">#REF!</definedName>
    <definedName name="Excel_BuiltIn_Print_Area_23" localSheetId="69">#REF!</definedName>
    <definedName name="Excel_BuiltIn_Print_Area_23" localSheetId="126">#REF!</definedName>
    <definedName name="Excel_BuiltIn_Print_Area_23" localSheetId="129">#REF!</definedName>
    <definedName name="Excel_BuiltIn_Print_Area_23" localSheetId="132">#REF!</definedName>
    <definedName name="Excel_BuiltIn_Print_Area_23" localSheetId="135">#REF!</definedName>
    <definedName name="Excel_BuiltIn_Print_Area_23" localSheetId="120">#REF!</definedName>
    <definedName name="Excel_BuiltIn_Print_Area_23" localSheetId="111">#REF!</definedName>
    <definedName name="Excel_BuiltIn_Print_Area_23" localSheetId="114">#REF!</definedName>
    <definedName name="Excel_BuiltIn_Print_Area_23" localSheetId="117">#REF!</definedName>
    <definedName name="Excel_BuiltIn_Print_Area_23" localSheetId="103">#REF!</definedName>
    <definedName name="Excel_BuiltIn_Print_Area_23" localSheetId="106">#REF!</definedName>
    <definedName name="Excel_BuiltIn_Print_Area_23" localSheetId="53">#REF!</definedName>
    <definedName name="Excel_BuiltIn_Print_Area_23" localSheetId="55">#REF!</definedName>
    <definedName name="Excel_BuiltIn_Print_Area_23" localSheetId="58">#REF!</definedName>
    <definedName name="Excel_BuiltIn_Print_Area_23" localSheetId="62">#REF!</definedName>
    <definedName name="Excel_BuiltIn_Print_Area_23" localSheetId="64">#REF!</definedName>
    <definedName name="Excel_BuiltIn_Print_Area_23" localSheetId="85">#REF!</definedName>
    <definedName name="Excel_BuiltIn_Print_Area_23" localSheetId="88">#REF!</definedName>
    <definedName name="Excel_BuiltIn_Print_Area_23" localSheetId="91">#REF!</definedName>
    <definedName name="Excel_BuiltIn_Print_Area_23" localSheetId="94">#REF!</definedName>
    <definedName name="Excel_BuiltIn_Print_Area_23" localSheetId="97">#REF!</definedName>
    <definedName name="Excel_BuiltIn_Print_Area_23" localSheetId="100">#REF!</definedName>
    <definedName name="Excel_BuiltIn_Print_Area_23" localSheetId="166">#REF!</definedName>
    <definedName name="Excel_BuiltIn_Print_Area_23" localSheetId="169">#REF!</definedName>
    <definedName name="Excel_BuiltIn_Print_Area_23" localSheetId="157">#REF!</definedName>
    <definedName name="Excel_BuiltIn_Print_Area_23" localSheetId="172">#REF!</definedName>
    <definedName name="Excel_BuiltIn_Print_Area_23" localSheetId="160">#REF!</definedName>
    <definedName name="Excel_BuiltIn_Print_Area_23" localSheetId="163">#REF!</definedName>
    <definedName name="Excel_BuiltIn_Print_Area_23" localSheetId="143">#REF!</definedName>
    <definedName name="Excel_BuiltIn_Print_Area_23" localSheetId="146">#REF!</definedName>
    <definedName name="Excel_BuiltIn_Print_Area_23" localSheetId="148">#REF!</definedName>
    <definedName name="Excel_BuiltIn_Print_Area_23" localSheetId="150">#REF!</definedName>
    <definedName name="Excel_BuiltIn_Print_Area_23" localSheetId="151">#REF!</definedName>
    <definedName name="Excel_BuiltIn_Print_Area_23" localSheetId="136">#REF!</definedName>
    <definedName name="Excel_BuiltIn_Print_Area_23" localSheetId="139">#REF!</definedName>
    <definedName name="Excel_BuiltIn_Print_Area_23" localSheetId="142">#REF!</definedName>
    <definedName name="Excel_BuiltIn_Print_Area_23" localSheetId="70">#REF!</definedName>
    <definedName name="Excel_BuiltIn_Print_Area_23" localSheetId="72">#REF!</definedName>
    <definedName name="Excel_BuiltIn_Print_Area_23" localSheetId="75">#REF!</definedName>
    <definedName name="Excel_BuiltIn_Print_Area_23" localSheetId="78">#REF!</definedName>
    <definedName name="Excel_BuiltIn_Print_Area_23" localSheetId="67">#REF!</definedName>
    <definedName name="Excel_BuiltIn_Print_Area_23" localSheetId="124">#REF!</definedName>
    <definedName name="Excel_BuiltIn_Print_Area_23" localSheetId="127">#REF!</definedName>
    <definedName name="Excel_BuiltIn_Print_Area_23" localSheetId="130">#REF!</definedName>
    <definedName name="Excel_BuiltIn_Print_Area_23" localSheetId="133">#REF!</definedName>
    <definedName name="Excel_BuiltIn_Print_Area_23" localSheetId="118">#REF!</definedName>
    <definedName name="Excel_BuiltIn_Print_Area_23" localSheetId="121">#REF!</definedName>
    <definedName name="Excel_BuiltIn_Print_Area_23" localSheetId="123">#REF!</definedName>
    <definedName name="Excel_BuiltIn_Print_Area_23" localSheetId="107">#REF!</definedName>
    <definedName name="Excel_BuiltIn_Print_Area_23" localSheetId="109">#REF!</definedName>
    <definedName name="Excel_BuiltIn_Print_Area_23" localSheetId="112">#REF!</definedName>
    <definedName name="Excel_BuiltIn_Print_Area_23" localSheetId="115">#REF!</definedName>
    <definedName name="Excel_BuiltIn_Print_Area_23" localSheetId="101">#REF!</definedName>
    <definedName name="Excel_BuiltIn_Print_Area_23" localSheetId="104">#REF!</definedName>
    <definedName name="Excel_BuiltIn_Print_Area_23" localSheetId="52">#REF!</definedName>
    <definedName name="Excel_BuiltIn_Print_Area_23" localSheetId="54">#REF!</definedName>
    <definedName name="Excel_BuiltIn_Print_Area_23" localSheetId="57">#REF!</definedName>
    <definedName name="Excel_BuiltIn_Print_Area_23" localSheetId="60">#REF!</definedName>
    <definedName name="Excel_BuiltIn_Print_Area_23" localSheetId="63">#REF!</definedName>
    <definedName name="Excel_BuiltIn_Print_Area_23" localSheetId="83">#REF!</definedName>
    <definedName name="Excel_BuiltIn_Print_Area_23" localSheetId="81">#REF!</definedName>
    <definedName name="Excel_BuiltIn_Print_Area_23" localSheetId="86">#REF!</definedName>
    <definedName name="Excel_BuiltIn_Print_Area_23" localSheetId="89">#REF!</definedName>
    <definedName name="Excel_BuiltIn_Print_Area_23" localSheetId="92">#REF!</definedName>
    <definedName name="Excel_BuiltIn_Print_Area_23" localSheetId="95">#REF!</definedName>
    <definedName name="Excel_BuiltIn_Print_Area_23" localSheetId="98">#REF!</definedName>
    <definedName name="Excel_BuiltIn_Print_Area_23" localSheetId="164">#REF!</definedName>
    <definedName name="Excel_BuiltIn_Print_Area_23" localSheetId="167">#REF!</definedName>
    <definedName name="Excel_BuiltIn_Print_Area_23" localSheetId="155">#REF!</definedName>
    <definedName name="Excel_BuiltIn_Print_Area_23" localSheetId="170">#REF!</definedName>
    <definedName name="Excel_BuiltIn_Print_Area_23" localSheetId="158">#REF!</definedName>
    <definedName name="Excel_BuiltIn_Print_Area_23" localSheetId="161">#REF!</definedName>
    <definedName name="Excel_BuiltIn_Print_Area_23" localSheetId="147">#REF!</definedName>
    <definedName name="Excel_BuiltIn_Print_Area_23" localSheetId="144">#REF!</definedName>
    <definedName name="Excel_BuiltIn_Print_Area_23" localSheetId="152">#REF!</definedName>
    <definedName name="Excel_BuiltIn_Print_Area_23" localSheetId="154">#REF!</definedName>
    <definedName name="Excel_BuiltIn_Print_Area_23" localSheetId="137">#REF!</definedName>
    <definedName name="Excel_BuiltIn_Print_Area_23" localSheetId="140">#REF!</definedName>
    <definedName name="Excel_BuiltIn_Print_Area_23" localSheetId="73">#REF!</definedName>
    <definedName name="Excel_BuiltIn_Print_Area_23" localSheetId="76">#REF!</definedName>
    <definedName name="Excel_BuiltIn_Print_Area_23" localSheetId="79">#REF!</definedName>
    <definedName name="Excel_BuiltIn_Print_Area_23" localSheetId="65">#REF!</definedName>
    <definedName name="Excel_BuiltIn_Print_Area_23" localSheetId="68">#REF!</definedName>
    <definedName name="Excel_BuiltIn_Print_Area_23" localSheetId="125">#REF!</definedName>
    <definedName name="Excel_BuiltIn_Print_Area_23" localSheetId="128">#REF!</definedName>
    <definedName name="Excel_BuiltIn_Print_Area_23" localSheetId="131">#REF!</definedName>
    <definedName name="Excel_BuiltIn_Print_Area_23" localSheetId="134">#REF!</definedName>
    <definedName name="Excel_BuiltIn_Print_Area_23" localSheetId="119">#REF!</definedName>
    <definedName name="Excel_BuiltIn_Print_Area_23" localSheetId="122">#REF!</definedName>
    <definedName name="Excel_BuiltIn_Print_Area_23" localSheetId="108">#REF!</definedName>
    <definedName name="Excel_BuiltIn_Print_Area_23" localSheetId="110">#REF!</definedName>
    <definedName name="Excel_BuiltIn_Print_Area_23" localSheetId="113">#REF!</definedName>
    <definedName name="Excel_BuiltIn_Print_Area_23" localSheetId="116">#REF!</definedName>
    <definedName name="Excel_BuiltIn_Print_Area_23" localSheetId="102">#REF!</definedName>
    <definedName name="Excel_BuiltIn_Print_Area_23" localSheetId="105">#REF!</definedName>
    <definedName name="Excel_BuiltIn_Print_Area_23" localSheetId="56">#REF!</definedName>
    <definedName name="Excel_BuiltIn_Print_Area_23" localSheetId="59">#REF!</definedName>
    <definedName name="Excel_BuiltIn_Print_Area_23" localSheetId="61">#REF!</definedName>
    <definedName name="Excel_BuiltIn_Print_Area_23" localSheetId="84">#REF!</definedName>
    <definedName name="Excel_BuiltIn_Print_Area_23" localSheetId="82">#REF!</definedName>
    <definedName name="Excel_BuiltIn_Print_Area_23" localSheetId="87">#REF!</definedName>
    <definedName name="Excel_BuiltIn_Print_Area_23" localSheetId="90">#REF!</definedName>
    <definedName name="Excel_BuiltIn_Print_Area_23" localSheetId="93">#REF!</definedName>
    <definedName name="Excel_BuiltIn_Print_Area_23" localSheetId="96">#REF!</definedName>
    <definedName name="Excel_BuiltIn_Print_Area_23" localSheetId="99">#REF!</definedName>
    <definedName name="Excel_BuiltIn_Print_Area_23" localSheetId="165">#REF!</definedName>
    <definedName name="Excel_BuiltIn_Print_Area_23" localSheetId="168">#REF!</definedName>
    <definedName name="Excel_BuiltIn_Print_Area_23" localSheetId="156">#REF!</definedName>
    <definedName name="Excel_BuiltIn_Print_Area_23" localSheetId="171">#REF!</definedName>
    <definedName name="Excel_BuiltIn_Print_Area_23" localSheetId="159">#REF!</definedName>
    <definedName name="Excel_BuiltIn_Print_Area_23" localSheetId="162">#REF!</definedName>
    <definedName name="Excel_BuiltIn_Print_Area_23">#REF!</definedName>
    <definedName name="Excel_BuiltIn_Print_Area_24" localSheetId="145">#REF!</definedName>
    <definedName name="Excel_BuiltIn_Print_Area_24" localSheetId="149">#REF!</definedName>
    <definedName name="Excel_BuiltIn_Print_Area_24" localSheetId="153">#REF!</definedName>
    <definedName name="Excel_BuiltIn_Print_Area_24" localSheetId="138">#REF!</definedName>
    <definedName name="Excel_BuiltIn_Print_Area_24" localSheetId="141">#REF!</definedName>
    <definedName name="Excel_BuiltIn_Print_Area_24" localSheetId="71">#REF!</definedName>
    <definedName name="Excel_BuiltIn_Print_Area_24" localSheetId="74">#REF!</definedName>
    <definedName name="Excel_BuiltIn_Print_Area_24" localSheetId="77">#REF!</definedName>
    <definedName name="Excel_BuiltIn_Print_Area_24" localSheetId="80">#REF!</definedName>
    <definedName name="Excel_BuiltIn_Print_Area_24" localSheetId="66">#REF!</definedName>
    <definedName name="Excel_BuiltIn_Print_Area_24" localSheetId="69">#REF!</definedName>
    <definedName name="Excel_BuiltIn_Print_Area_24" localSheetId="126">#REF!</definedName>
    <definedName name="Excel_BuiltIn_Print_Area_24" localSheetId="129">#REF!</definedName>
    <definedName name="Excel_BuiltIn_Print_Area_24" localSheetId="132">#REF!</definedName>
    <definedName name="Excel_BuiltIn_Print_Area_24" localSheetId="135">#REF!</definedName>
    <definedName name="Excel_BuiltIn_Print_Area_24" localSheetId="120">#REF!</definedName>
    <definedName name="Excel_BuiltIn_Print_Area_24" localSheetId="111">#REF!</definedName>
    <definedName name="Excel_BuiltIn_Print_Area_24" localSheetId="114">#REF!</definedName>
    <definedName name="Excel_BuiltIn_Print_Area_24" localSheetId="117">#REF!</definedName>
    <definedName name="Excel_BuiltIn_Print_Area_24" localSheetId="103">#REF!</definedName>
    <definedName name="Excel_BuiltIn_Print_Area_24" localSheetId="106">#REF!</definedName>
    <definedName name="Excel_BuiltIn_Print_Area_24" localSheetId="53">#REF!</definedName>
    <definedName name="Excel_BuiltIn_Print_Area_24" localSheetId="55">#REF!</definedName>
    <definedName name="Excel_BuiltIn_Print_Area_24" localSheetId="58">#REF!</definedName>
    <definedName name="Excel_BuiltIn_Print_Area_24" localSheetId="62">#REF!</definedName>
    <definedName name="Excel_BuiltIn_Print_Area_24" localSheetId="64">#REF!</definedName>
    <definedName name="Excel_BuiltIn_Print_Area_24" localSheetId="85">#REF!</definedName>
    <definedName name="Excel_BuiltIn_Print_Area_24" localSheetId="88">#REF!</definedName>
    <definedName name="Excel_BuiltIn_Print_Area_24" localSheetId="91">#REF!</definedName>
    <definedName name="Excel_BuiltIn_Print_Area_24" localSheetId="94">#REF!</definedName>
    <definedName name="Excel_BuiltIn_Print_Area_24" localSheetId="97">#REF!</definedName>
    <definedName name="Excel_BuiltIn_Print_Area_24" localSheetId="100">#REF!</definedName>
    <definedName name="Excel_BuiltIn_Print_Area_24" localSheetId="166">#REF!</definedName>
    <definedName name="Excel_BuiltIn_Print_Area_24" localSheetId="169">#REF!</definedName>
    <definedName name="Excel_BuiltIn_Print_Area_24" localSheetId="157">#REF!</definedName>
    <definedName name="Excel_BuiltIn_Print_Area_24" localSheetId="172">#REF!</definedName>
    <definedName name="Excel_BuiltIn_Print_Area_24" localSheetId="160">#REF!</definedName>
    <definedName name="Excel_BuiltIn_Print_Area_24" localSheetId="163">#REF!</definedName>
    <definedName name="Excel_BuiltIn_Print_Area_24" localSheetId="143">#REF!</definedName>
    <definedName name="Excel_BuiltIn_Print_Area_24" localSheetId="146">#REF!</definedName>
    <definedName name="Excel_BuiltIn_Print_Area_24" localSheetId="148">#REF!</definedName>
    <definedName name="Excel_BuiltIn_Print_Area_24" localSheetId="150">#REF!</definedName>
    <definedName name="Excel_BuiltIn_Print_Area_24" localSheetId="151">#REF!</definedName>
    <definedName name="Excel_BuiltIn_Print_Area_24" localSheetId="136">#REF!</definedName>
    <definedName name="Excel_BuiltIn_Print_Area_24" localSheetId="139">#REF!</definedName>
    <definedName name="Excel_BuiltIn_Print_Area_24" localSheetId="142">#REF!</definedName>
    <definedName name="Excel_BuiltIn_Print_Area_24" localSheetId="70">#REF!</definedName>
    <definedName name="Excel_BuiltIn_Print_Area_24" localSheetId="72">#REF!</definedName>
    <definedName name="Excel_BuiltIn_Print_Area_24" localSheetId="75">#REF!</definedName>
    <definedName name="Excel_BuiltIn_Print_Area_24" localSheetId="78">#REF!</definedName>
    <definedName name="Excel_BuiltIn_Print_Area_24" localSheetId="67">#REF!</definedName>
    <definedName name="Excel_BuiltIn_Print_Area_24" localSheetId="124">#REF!</definedName>
    <definedName name="Excel_BuiltIn_Print_Area_24" localSheetId="127">#REF!</definedName>
    <definedName name="Excel_BuiltIn_Print_Area_24" localSheetId="130">#REF!</definedName>
    <definedName name="Excel_BuiltIn_Print_Area_24" localSheetId="133">#REF!</definedName>
    <definedName name="Excel_BuiltIn_Print_Area_24" localSheetId="118">#REF!</definedName>
    <definedName name="Excel_BuiltIn_Print_Area_24" localSheetId="121">#REF!</definedName>
    <definedName name="Excel_BuiltIn_Print_Area_24" localSheetId="123">#REF!</definedName>
    <definedName name="Excel_BuiltIn_Print_Area_24" localSheetId="107">#REF!</definedName>
    <definedName name="Excel_BuiltIn_Print_Area_24" localSheetId="109">#REF!</definedName>
    <definedName name="Excel_BuiltIn_Print_Area_24" localSheetId="112">#REF!</definedName>
    <definedName name="Excel_BuiltIn_Print_Area_24" localSheetId="115">#REF!</definedName>
    <definedName name="Excel_BuiltIn_Print_Area_24" localSheetId="101">#REF!</definedName>
    <definedName name="Excel_BuiltIn_Print_Area_24" localSheetId="104">#REF!</definedName>
    <definedName name="Excel_BuiltIn_Print_Area_24" localSheetId="52">#REF!</definedName>
    <definedName name="Excel_BuiltIn_Print_Area_24" localSheetId="54">#REF!</definedName>
    <definedName name="Excel_BuiltIn_Print_Area_24" localSheetId="57">#REF!</definedName>
    <definedName name="Excel_BuiltIn_Print_Area_24" localSheetId="60">#REF!</definedName>
    <definedName name="Excel_BuiltIn_Print_Area_24" localSheetId="63">#REF!</definedName>
    <definedName name="Excel_BuiltIn_Print_Area_24" localSheetId="83">#REF!</definedName>
    <definedName name="Excel_BuiltIn_Print_Area_24" localSheetId="81">#REF!</definedName>
    <definedName name="Excel_BuiltIn_Print_Area_24" localSheetId="86">#REF!</definedName>
    <definedName name="Excel_BuiltIn_Print_Area_24" localSheetId="89">#REF!</definedName>
    <definedName name="Excel_BuiltIn_Print_Area_24" localSheetId="92">#REF!</definedName>
    <definedName name="Excel_BuiltIn_Print_Area_24" localSheetId="95">#REF!</definedName>
    <definedName name="Excel_BuiltIn_Print_Area_24" localSheetId="98">#REF!</definedName>
    <definedName name="Excel_BuiltIn_Print_Area_24" localSheetId="164">#REF!</definedName>
    <definedName name="Excel_BuiltIn_Print_Area_24" localSheetId="167">#REF!</definedName>
    <definedName name="Excel_BuiltIn_Print_Area_24" localSheetId="155">#REF!</definedName>
    <definedName name="Excel_BuiltIn_Print_Area_24" localSheetId="170">#REF!</definedName>
    <definedName name="Excel_BuiltIn_Print_Area_24" localSheetId="158">#REF!</definedName>
    <definedName name="Excel_BuiltIn_Print_Area_24" localSheetId="161">#REF!</definedName>
    <definedName name="Excel_BuiltIn_Print_Area_24" localSheetId="147">#REF!</definedName>
    <definedName name="Excel_BuiltIn_Print_Area_24" localSheetId="144">#REF!</definedName>
    <definedName name="Excel_BuiltIn_Print_Area_24" localSheetId="152">#REF!</definedName>
    <definedName name="Excel_BuiltIn_Print_Area_24" localSheetId="154">#REF!</definedName>
    <definedName name="Excel_BuiltIn_Print_Area_24" localSheetId="137">#REF!</definedName>
    <definedName name="Excel_BuiltIn_Print_Area_24" localSheetId="140">#REF!</definedName>
    <definedName name="Excel_BuiltIn_Print_Area_24" localSheetId="73">#REF!</definedName>
    <definedName name="Excel_BuiltIn_Print_Area_24" localSheetId="76">#REF!</definedName>
    <definedName name="Excel_BuiltIn_Print_Area_24" localSheetId="79">#REF!</definedName>
    <definedName name="Excel_BuiltIn_Print_Area_24" localSheetId="65">#REF!</definedName>
    <definedName name="Excel_BuiltIn_Print_Area_24" localSheetId="68">#REF!</definedName>
    <definedName name="Excel_BuiltIn_Print_Area_24" localSheetId="125">#REF!</definedName>
    <definedName name="Excel_BuiltIn_Print_Area_24" localSheetId="128">#REF!</definedName>
    <definedName name="Excel_BuiltIn_Print_Area_24" localSheetId="131">#REF!</definedName>
    <definedName name="Excel_BuiltIn_Print_Area_24" localSheetId="134">#REF!</definedName>
    <definedName name="Excel_BuiltIn_Print_Area_24" localSheetId="119">#REF!</definedName>
    <definedName name="Excel_BuiltIn_Print_Area_24" localSheetId="122">#REF!</definedName>
    <definedName name="Excel_BuiltIn_Print_Area_24" localSheetId="108">#REF!</definedName>
    <definedName name="Excel_BuiltIn_Print_Area_24" localSheetId="110">#REF!</definedName>
    <definedName name="Excel_BuiltIn_Print_Area_24" localSheetId="113">#REF!</definedName>
    <definedName name="Excel_BuiltIn_Print_Area_24" localSheetId="116">#REF!</definedName>
    <definedName name="Excel_BuiltIn_Print_Area_24" localSheetId="102">#REF!</definedName>
    <definedName name="Excel_BuiltIn_Print_Area_24" localSheetId="105">#REF!</definedName>
    <definedName name="Excel_BuiltIn_Print_Area_24" localSheetId="56">#REF!</definedName>
    <definedName name="Excel_BuiltIn_Print_Area_24" localSheetId="59">#REF!</definedName>
    <definedName name="Excel_BuiltIn_Print_Area_24" localSheetId="61">#REF!</definedName>
    <definedName name="Excel_BuiltIn_Print_Area_24" localSheetId="84">#REF!</definedName>
    <definedName name="Excel_BuiltIn_Print_Area_24" localSheetId="82">#REF!</definedName>
    <definedName name="Excel_BuiltIn_Print_Area_24" localSheetId="87">#REF!</definedName>
    <definedName name="Excel_BuiltIn_Print_Area_24" localSheetId="90">#REF!</definedName>
    <definedName name="Excel_BuiltIn_Print_Area_24" localSheetId="93">#REF!</definedName>
    <definedName name="Excel_BuiltIn_Print_Area_24" localSheetId="96">#REF!</definedName>
    <definedName name="Excel_BuiltIn_Print_Area_24" localSheetId="99">#REF!</definedName>
    <definedName name="Excel_BuiltIn_Print_Area_24" localSheetId="165">#REF!</definedName>
    <definedName name="Excel_BuiltIn_Print_Area_24" localSheetId="168">#REF!</definedName>
    <definedName name="Excel_BuiltIn_Print_Area_24" localSheetId="156">#REF!</definedName>
    <definedName name="Excel_BuiltIn_Print_Area_24" localSheetId="171">#REF!</definedName>
    <definedName name="Excel_BuiltIn_Print_Area_24" localSheetId="159">#REF!</definedName>
    <definedName name="Excel_BuiltIn_Print_Area_24" localSheetId="162">#REF!</definedName>
    <definedName name="Excel_BuiltIn_Print_Area_24">#REF!</definedName>
    <definedName name="Excel_BuiltIn_Print_Area_25" localSheetId="145">#REF!</definedName>
    <definedName name="Excel_BuiltIn_Print_Area_25" localSheetId="149">#REF!</definedName>
    <definedName name="Excel_BuiltIn_Print_Area_25" localSheetId="153">#REF!</definedName>
    <definedName name="Excel_BuiltIn_Print_Area_25" localSheetId="138">#REF!</definedName>
    <definedName name="Excel_BuiltIn_Print_Area_25" localSheetId="141">#REF!</definedName>
    <definedName name="Excel_BuiltIn_Print_Area_25" localSheetId="71">#REF!</definedName>
    <definedName name="Excel_BuiltIn_Print_Area_25" localSheetId="74">#REF!</definedName>
    <definedName name="Excel_BuiltIn_Print_Area_25" localSheetId="77">#REF!</definedName>
    <definedName name="Excel_BuiltIn_Print_Area_25" localSheetId="80">#REF!</definedName>
    <definedName name="Excel_BuiltIn_Print_Area_25" localSheetId="66">#REF!</definedName>
    <definedName name="Excel_BuiltIn_Print_Area_25" localSheetId="69">#REF!</definedName>
    <definedName name="Excel_BuiltIn_Print_Area_25" localSheetId="126">#REF!</definedName>
    <definedName name="Excel_BuiltIn_Print_Area_25" localSheetId="129">#REF!</definedName>
    <definedName name="Excel_BuiltIn_Print_Area_25" localSheetId="132">#REF!</definedName>
    <definedName name="Excel_BuiltIn_Print_Area_25" localSheetId="135">#REF!</definedName>
    <definedName name="Excel_BuiltIn_Print_Area_25" localSheetId="120">#REF!</definedName>
    <definedName name="Excel_BuiltIn_Print_Area_25" localSheetId="111">#REF!</definedName>
    <definedName name="Excel_BuiltIn_Print_Area_25" localSheetId="114">#REF!</definedName>
    <definedName name="Excel_BuiltIn_Print_Area_25" localSheetId="117">#REF!</definedName>
    <definedName name="Excel_BuiltIn_Print_Area_25" localSheetId="103">#REF!</definedName>
    <definedName name="Excel_BuiltIn_Print_Area_25" localSheetId="106">#REF!</definedName>
    <definedName name="Excel_BuiltIn_Print_Area_25" localSheetId="53">#REF!</definedName>
    <definedName name="Excel_BuiltIn_Print_Area_25" localSheetId="55">#REF!</definedName>
    <definedName name="Excel_BuiltIn_Print_Area_25" localSheetId="58">#REF!</definedName>
    <definedName name="Excel_BuiltIn_Print_Area_25" localSheetId="62">#REF!</definedName>
    <definedName name="Excel_BuiltIn_Print_Area_25" localSheetId="64">#REF!</definedName>
    <definedName name="Excel_BuiltIn_Print_Area_25" localSheetId="85">#REF!</definedName>
    <definedName name="Excel_BuiltIn_Print_Area_25" localSheetId="88">#REF!</definedName>
    <definedName name="Excel_BuiltIn_Print_Area_25" localSheetId="91">#REF!</definedName>
    <definedName name="Excel_BuiltIn_Print_Area_25" localSheetId="94">#REF!</definedName>
    <definedName name="Excel_BuiltIn_Print_Area_25" localSheetId="97">#REF!</definedName>
    <definedName name="Excel_BuiltIn_Print_Area_25" localSheetId="100">#REF!</definedName>
    <definedName name="Excel_BuiltIn_Print_Area_25" localSheetId="166">#REF!</definedName>
    <definedName name="Excel_BuiltIn_Print_Area_25" localSheetId="169">#REF!</definedName>
    <definedName name="Excel_BuiltIn_Print_Area_25" localSheetId="157">#REF!</definedName>
    <definedName name="Excel_BuiltIn_Print_Area_25" localSheetId="172">#REF!</definedName>
    <definedName name="Excel_BuiltIn_Print_Area_25" localSheetId="160">#REF!</definedName>
    <definedName name="Excel_BuiltIn_Print_Area_25" localSheetId="163">#REF!</definedName>
    <definedName name="Excel_BuiltIn_Print_Area_25" localSheetId="143">#REF!</definedName>
    <definedName name="Excel_BuiltIn_Print_Area_25" localSheetId="146">#REF!</definedName>
    <definedName name="Excel_BuiltIn_Print_Area_25" localSheetId="148">#REF!</definedName>
    <definedName name="Excel_BuiltIn_Print_Area_25" localSheetId="150">#REF!</definedName>
    <definedName name="Excel_BuiltIn_Print_Area_25" localSheetId="151">#REF!</definedName>
    <definedName name="Excel_BuiltIn_Print_Area_25" localSheetId="136">#REF!</definedName>
    <definedName name="Excel_BuiltIn_Print_Area_25" localSheetId="139">#REF!</definedName>
    <definedName name="Excel_BuiltIn_Print_Area_25" localSheetId="142">#REF!</definedName>
    <definedName name="Excel_BuiltIn_Print_Area_25" localSheetId="70">#REF!</definedName>
    <definedName name="Excel_BuiltIn_Print_Area_25" localSheetId="72">#REF!</definedName>
    <definedName name="Excel_BuiltIn_Print_Area_25" localSheetId="75">#REF!</definedName>
    <definedName name="Excel_BuiltIn_Print_Area_25" localSheetId="78">#REF!</definedName>
    <definedName name="Excel_BuiltIn_Print_Area_25" localSheetId="67">#REF!</definedName>
    <definedName name="Excel_BuiltIn_Print_Area_25" localSheetId="124">#REF!</definedName>
    <definedName name="Excel_BuiltIn_Print_Area_25" localSheetId="127">#REF!</definedName>
    <definedName name="Excel_BuiltIn_Print_Area_25" localSheetId="130">#REF!</definedName>
    <definedName name="Excel_BuiltIn_Print_Area_25" localSheetId="133">#REF!</definedName>
    <definedName name="Excel_BuiltIn_Print_Area_25" localSheetId="118">#REF!</definedName>
    <definedName name="Excel_BuiltIn_Print_Area_25" localSheetId="121">#REF!</definedName>
    <definedName name="Excel_BuiltIn_Print_Area_25" localSheetId="123">#REF!</definedName>
    <definedName name="Excel_BuiltIn_Print_Area_25" localSheetId="107">#REF!</definedName>
    <definedName name="Excel_BuiltIn_Print_Area_25" localSheetId="109">#REF!</definedName>
    <definedName name="Excel_BuiltIn_Print_Area_25" localSheetId="112">#REF!</definedName>
    <definedName name="Excel_BuiltIn_Print_Area_25" localSheetId="115">#REF!</definedName>
    <definedName name="Excel_BuiltIn_Print_Area_25" localSheetId="101">#REF!</definedName>
    <definedName name="Excel_BuiltIn_Print_Area_25" localSheetId="104">#REF!</definedName>
    <definedName name="Excel_BuiltIn_Print_Area_25" localSheetId="52">#REF!</definedName>
    <definedName name="Excel_BuiltIn_Print_Area_25" localSheetId="54">#REF!</definedName>
    <definedName name="Excel_BuiltIn_Print_Area_25" localSheetId="57">#REF!</definedName>
    <definedName name="Excel_BuiltIn_Print_Area_25" localSheetId="60">#REF!</definedName>
    <definedName name="Excel_BuiltIn_Print_Area_25" localSheetId="63">#REF!</definedName>
    <definedName name="Excel_BuiltIn_Print_Area_25" localSheetId="83">#REF!</definedName>
    <definedName name="Excel_BuiltIn_Print_Area_25" localSheetId="81">#REF!</definedName>
    <definedName name="Excel_BuiltIn_Print_Area_25" localSheetId="86">#REF!</definedName>
    <definedName name="Excel_BuiltIn_Print_Area_25" localSheetId="89">#REF!</definedName>
    <definedName name="Excel_BuiltIn_Print_Area_25" localSheetId="92">#REF!</definedName>
    <definedName name="Excel_BuiltIn_Print_Area_25" localSheetId="95">#REF!</definedName>
    <definedName name="Excel_BuiltIn_Print_Area_25" localSheetId="98">#REF!</definedName>
    <definedName name="Excel_BuiltIn_Print_Area_25" localSheetId="164">#REF!</definedName>
    <definedName name="Excel_BuiltIn_Print_Area_25" localSheetId="167">#REF!</definedName>
    <definedName name="Excel_BuiltIn_Print_Area_25" localSheetId="155">#REF!</definedName>
    <definedName name="Excel_BuiltIn_Print_Area_25" localSheetId="170">#REF!</definedName>
    <definedName name="Excel_BuiltIn_Print_Area_25" localSheetId="158">#REF!</definedName>
    <definedName name="Excel_BuiltIn_Print_Area_25" localSheetId="161">#REF!</definedName>
    <definedName name="Excel_BuiltIn_Print_Area_25" localSheetId="147">#REF!</definedName>
    <definedName name="Excel_BuiltIn_Print_Area_25" localSheetId="144">#REF!</definedName>
    <definedName name="Excel_BuiltIn_Print_Area_25" localSheetId="152">#REF!</definedName>
    <definedName name="Excel_BuiltIn_Print_Area_25" localSheetId="154">#REF!</definedName>
    <definedName name="Excel_BuiltIn_Print_Area_25" localSheetId="137">#REF!</definedName>
    <definedName name="Excel_BuiltIn_Print_Area_25" localSheetId="140">#REF!</definedName>
    <definedName name="Excel_BuiltIn_Print_Area_25" localSheetId="73">#REF!</definedName>
    <definedName name="Excel_BuiltIn_Print_Area_25" localSheetId="76">#REF!</definedName>
    <definedName name="Excel_BuiltIn_Print_Area_25" localSheetId="79">#REF!</definedName>
    <definedName name="Excel_BuiltIn_Print_Area_25" localSheetId="65">#REF!</definedName>
    <definedName name="Excel_BuiltIn_Print_Area_25" localSheetId="68">#REF!</definedName>
    <definedName name="Excel_BuiltIn_Print_Area_25" localSheetId="125">#REF!</definedName>
    <definedName name="Excel_BuiltIn_Print_Area_25" localSheetId="128">#REF!</definedName>
    <definedName name="Excel_BuiltIn_Print_Area_25" localSheetId="131">#REF!</definedName>
    <definedName name="Excel_BuiltIn_Print_Area_25" localSheetId="134">#REF!</definedName>
    <definedName name="Excel_BuiltIn_Print_Area_25" localSheetId="119">#REF!</definedName>
    <definedName name="Excel_BuiltIn_Print_Area_25" localSheetId="122">#REF!</definedName>
    <definedName name="Excel_BuiltIn_Print_Area_25" localSheetId="108">#REF!</definedName>
    <definedName name="Excel_BuiltIn_Print_Area_25" localSheetId="110">#REF!</definedName>
    <definedName name="Excel_BuiltIn_Print_Area_25" localSheetId="113">#REF!</definedName>
    <definedName name="Excel_BuiltIn_Print_Area_25" localSheetId="116">#REF!</definedName>
    <definedName name="Excel_BuiltIn_Print_Area_25" localSheetId="102">#REF!</definedName>
    <definedName name="Excel_BuiltIn_Print_Area_25" localSheetId="105">#REF!</definedName>
    <definedName name="Excel_BuiltIn_Print_Area_25" localSheetId="56">#REF!</definedName>
    <definedName name="Excel_BuiltIn_Print_Area_25" localSheetId="59">#REF!</definedName>
    <definedName name="Excel_BuiltIn_Print_Area_25" localSheetId="61">#REF!</definedName>
    <definedName name="Excel_BuiltIn_Print_Area_25" localSheetId="84">#REF!</definedName>
    <definedName name="Excel_BuiltIn_Print_Area_25" localSheetId="82">#REF!</definedName>
    <definedName name="Excel_BuiltIn_Print_Area_25" localSheetId="87">#REF!</definedName>
    <definedName name="Excel_BuiltIn_Print_Area_25" localSheetId="90">#REF!</definedName>
    <definedName name="Excel_BuiltIn_Print_Area_25" localSheetId="93">#REF!</definedName>
    <definedName name="Excel_BuiltIn_Print_Area_25" localSheetId="96">#REF!</definedName>
    <definedName name="Excel_BuiltIn_Print_Area_25" localSheetId="99">#REF!</definedName>
    <definedName name="Excel_BuiltIn_Print_Area_25" localSheetId="165">#REF!</definedName>
    <definedName name="Excel_BuiltIn_Print_Area_25" localSheetId="168">#REF!</definedName>
    <definedName name="Excel_BuiltIn_Print_Area_25" localSheetId="156">#REF!</definedName>
    <definedName name="Excel_BuiltIn_Print_Area_25" localSheetId="171">#REF!</definedName>
    <definedName name="Excel_BuiltIn_Print_Area_25" localSheetId="159">#REF!</definedName>
    <definedName name="Excel_BuiltIn_Print_Area_25" localSheetId="162">#REF!</definedName>
    <definedName name="Excel_BuiltIn_Print_Area_25">#REF!</definedName>
    <definedName name="Excel_BuiltIn_Print_Area_26" localSheetId="145">#REF!</definedName>
    <definedName name="Excel_BuiltIn_Print_Area_26" localSheetId="149">#REF!</definedName>
    <definedName name="Excel_BuiltIn_Print_Area_26" localSheetId="153">#REF!</definedName>
    <definedName name="Excel_BuiltIn_Print_Area_26" localSheetId="138">#REF!</definedName>
    <definedName name="Excel_BuiltIn_Print_Area_26" localSheetId="141">#REF!</definedName>
    <definedName name="Excel_BuiltIn_Print_Area_26" localSheetId="71">#REF!</definedName>
    <definedName name="Excel_BuiltIn_Print_Area_26" localSheetId="74">#REF!</definedName>
    <definedName name="Excel_BuiltIn_Print_Area_26" localSheetId="77">#REF!</definedName>
    <definedName name="Excel_BuiltIn_Print_Area_26" localSheetId="80">#REF!</definedName>
    <definedName name="Excel_BuiltIn_Print_Area_26" localSheetId="66">#REF!</definedName>
    <definedName name="Excel_BuiltIn_Print_Area_26" localSheetId="69">#REF!</definedName>
    <definedName name="Excel_BuiltIn_Print_Area_26" localSheetId="126">#REF!</definedName>
    <definedName name="Excel_BuiltIn_Print_Area_26" localSheetId="129">#REF!</definedName>
    <definedName name="Excel_BuiltIn_Print_Area_26" localSheetId="132">#REF!</definedName>
    <definedName name="Excel_BuiltIn_Print_Area_26" localSheetId="135">#REF!</definedName>
    <definedName name="Excel_BuiltIn_Print_Area_26" localSheetId="120">#REF!</definedName>
    <definedName name="Excel_BuiltIn_Print_Area_26" localSheetId="111">#REF!</definedName>
    <definedName name="Excel_BuiltIn_Print_Area_26" localSheetId="114">#REF!</definedName>
    <definedName name="Excel_BuiltIn_Print_Area_26" localSheetId="117">#REF!</definedName>
    <definedName name="Excel_BuiltIn_Print_Area_26" localSheetId="103">#REF!</definedName>
    <definedName name="Excel_BuiltIn_Print_Area_26" localSheetId="106">#REF!</definedName>
    <definedName name="Excel_BuiltIn_Print_Area_26" localSheetId="53">#REF!</definedName>
    <definedName name="Excel_BuiltIn_Print_Area_26" localSheetId="55">#REF!</definedName>
    <definedName name="Excel_BuiltIn_Print_Area_26" localSheetId="58">#REF!</definedName>
    <definedName name="Excel_BuiltIn_Print_Area_26" localSheetId="62">#REF!</definedName>
    <definedName name="Excel_BuiltIn_Print_Area_26" localSheetId="64">#REF!</definedName>
    <definedName name="Excel_BuiltIn_Print_Area_26" localSheetId="85">#REF!</definedName>
    <definedName name="Excel_BuiltIn_Print_Area_26" localSheetId="88">#REF!</definedName>
    <definedName name="Excel_BuiltIn_Print_Area_26" localSheetId="91">#REF!</definedName>
    <definedName name="Excel_BuiltIn_Print_Area_26" localSheetId="94">#REF!</definedName>
    <definedName name="Excel_BuiltIn_Print_Area_26" localSheetId="97">#REF!</definedName>
    <definedName name="Excel_BuiltIn_Print_Area_26" localSheetId="100">#REF!</definedName>
    <definedName name="Excel_BuiltIn_Print_Area_26" localSheetId="166">#REF!</definedName>
    <definedName name="Excel_BuiltIn_Print_Area_26" localSheetId="169">#REF!</definedName>
    <definedName name="Excel_BuiltIn_Print_Area_26" localSheetId="157">#REF!</definedName>
    <definedName name="Excel_BuiltIn_Print_Area_26" localSheetId="172">#REF!</definedName>
    <definedName name="Excel_BuiltIn_Print_Area_26" localSheetId="160">#REF!</definedName>
    <definedName name="Excel_BuiltIn_Print_Area_26" localSheetId="163">#REF!</definedName>
    <definedName name="Excel_BuiltIn_Print_Area_26" localSheetId="143">#REF!</definedName>
    <definedName name="Excel_BuiltIn_Print_Area_26" localSheetId="146">#REF!</definedName>
    <definedName name="Excel_BuiltIn_Print_Area_26" localSheetId="148">#REF!</definedName>
    <definedName name="Excel_BuiltIn_Print_Area_26" localSheetId="150">#REF!</definedName>
    <definedName name="Excel_BuiltIn_Print_Area_26" localSheetId="151">#REF!</definedName>
    <definedName name="Excel_BuiltIn_Print_Area_26" localSheetId="136">#REF!</definedName>
    <definedName name="Excel_BuiltIn_Print_Area_26" localSheetId="139">#REF!</definedName>
    <definedName name="Excel_BuiltIn_Print_Area_26" localSheetId="142">#REF!</definedName>
    <definedName name="Excel_BuiltIn_Print_Area_26" localSheetId="70">#REF!</definedName>
    <definedName name="Excel_BuiltIn_Print_Area_26" localSheetId="72">#REF!</definedName>
    <definedName name="Excel_BuiltIn_Print_Area_26" localSheetId="75">#REF!</definedName>
    <definedName name="Excel_BuiltIn_Print_Area_26" localSheetId="78">#REF!</definedName>
    <definedName name="Excel_BuiltIn_Print_Area_26" localSheetId="67">#REF!</definedName>
    <definedName name="Excel_BuiltIn_Print_Area_26" localSheetId="124">#REF!</definedName>
    <definedName name="Excel_BuiltIn_Print_Area_26" localSheetId="127">#REF!</definedName>
    <definedName name="Excel_BuiltIn_Print_Area_26" localSheetId="130">#REF!</definedName>
    <definedName name="Excel_BuiltIn_Print_Area_26" localSheetId="133">#REF!</definedName>
    <definedName name="Excel_BuiltIn_Print_Area_26" localSheetId="118">#REF!</definedName>
    <definedName name="Excel_BuiltIn_Print_Area_26" localSheetId="121">#REF!</definedName>
    <definedName name="Excel_BuiltIn_Print_Area_26" localSheetId="123">#REF!</definedName>
    <definedName name="Excel_BuiltIn_Print_Area_26" localSheetId="107">#REF!</definedName>
    <definedName name="Excel_BuiltIn_Print_Area_26" localSheetId="109">#REF!</definedName>
    <definedName name="Excel_BuiltIn_Print_Area_26" localSheetId="112">#REF!</definedName>
    <definedName name="Excel_BuiltIn_Print_Area_26" localSheetId="115">#REF!</definedName>
    <definedName name="Excel_BuiltIn_Print_Area_26" localSheetId="101">#REF!</definedName>
    <definedName name="Excel_BuiltIn_Print_Area_26" localSheetId="104">#REF!</definedName>
    <definedName name="Excel_BuiltIn_Print_Area_26" localSheetId="52">#REF!</definedName>
    <definedName name="Excel_BuiltIn_Print_Area_26" localSheetId="54">#REF!</definedName>
    <definedName name="Excel_BuiltIn_Print_Area_26" localSheetId="57">#REF!</definedName>
    <definedName name="Excel_BuiltIn_Print_Area_26" localSheetId="60">#REF!</definedName>
    <definedName name="Excel_BuiltIn_Print_Area_26" localSheetId="63">#REF!</definedName>
    <definedName name="Excel_BuiltIn_Print_Area_26" localSheetId="83">#REF!</definedName>
    <definedName name="Excel_BuiltIn_Print_Area_26" localSheetId="81">#REF!</definedName>
    <definedName name="Excel_BuiltIn_Print_Area_26" localSheetId="86">#REF!</definedName>
    <definedName name="Excel_BuiltIn_Print_Area_26" localSheetId="89">#REF!</definedName>
    <definedName name="Excel_BuiltIn_Print_Area_26" localSheetId="92">#REF!</definedName>
    <definedName name="Excel_BuiltIn_Print_Area_26" localSheetId="95">#REF!</definedName>
    <definedName name="Excel_BuiltIn_Print_Area_26" localSheetId="98">#REF!</definedName>
    <definedName name="Excel_BuiltIn_Print_Area_26" localSheetId="164">#REF!</definedName>
    <definedName name="Excel_BuiltIn_Print_Area_26" localSheetId="167">#REF!</definedName>
    <definedName name="Excel_BuiltIn_Print_Area_26" localSheetId="155">#REF!</definedName>
    <definedName name="Excel_BuiltIn_Print_Area_26" localSheetId="170">#REF!</definedName>
    <definedName name="Excel_BuiltIn_Print_Area_26" localSheetId="158">#REF!</definedName>
    <definedName name="Excel_BuiltIn_Print_Area_26" localSheetId="161">#REF!</definedName>
    <definedName name="Excel_BuiltIn_Print_Area_26" localSheetId="147">#REF!</definedName>
    <definedName name="Excel_BuiltIn_Print_Area_26" localSheetId="144">#REF!</definedName>
    <definedName name="Excel_BuiltIn_Print_Area_26" localSheetId="152">#REF!</definedName>
    <definedName name="Excel_BuiltIn_Print_Area_26" localSheetId="154">#REF!</definedName>
    <definedName name="Excel_BuiltIn_Print_Area_26" localSheetId="137">#REF!</definedName>
    <definedName name="Excel_BuiltIn_Print_Area_26" localSheetId="140">#REF!</definedName>
    <definedName name="Excel_BuiltIn_Print_Area_26" localSheetId="73">#REF!</definedName>
    <definedName name="Excel_BuiltIn_Print_Area_26" localSheetId="76">#REF!</definedName>
    <definedName name="Excel_BuiltIn_Print_Area_26" localSheetId="79">#REF!</definedName>
    <definedName name="Excel_BuiltIn_Print_Area_26" localSheetId="65">#REF!</definedName>
    <definedName name="Excel_BuiltIn_Print_Area_26" localSheetId="68">#REF!</definedName>
    <definedName name="Excel_BuiltIn_Print_Area_26" localSheetId="125">#REF!</definedName>
    <definedName name="Excel_BuiltIn_Print_Area_26" localSheetId="128">#REF!</definedName>
    <definedName name="Excel_BuiltIn_Print_Area_26" localSheetId="131">#REF!</definedName>
    <definedName name="Excel_BuiltIn_Print_Area_26" localSheetId="134">#REF!</definedName>
    <definedName name="Excel_BuiltIn_Print_Area_26" localSheetId="119">#REF!</definedName>
    <definedName name="Excel_BuiltIn_Print_Area_26" localSheetId="122">#REF!</definedName>
    <definedName name="Excel_BuiltIn_Print_Area_26" localSheetId="108">#REF!</definedName>
    <definedName name="Excel_BuiltIn_Print_Area_26" localSheetId="110">#REF!</definedName>
    <definedName name="Excel_BuiltIn_Print_Area_26" localSheetId="113">#REF!</definedName>
    <definedName name="Excel_BuiltIn_Print_Area_26" localSheetId="116">#REF!</definedName>
    <definedName name="Excel_BuiltIn_Print_Area_26" localSheetId="102">#REF!</definedName>
    <definedName name="Excel_BuiltIn_Print_Area_26" localSheetId="105">#REF!</definedName>
    <definedName name="Excel_BuiltIn_Print_Area_26" localSheetId="56">#REF!</definedName>
    <definedName name="Excel_BuiltIn_Print_Area_26" localSheetId="59">#REF!</definedName>
    <definedName name="Excel_BuiltIn_Print_Area_26" localSheetId="61">#REF!</definedName>
    <definedName name="Excel_BuiltIn_Print_Area_26" localSheetId="84">#REF!</definedName>
    <definedName name="Excel_BuiltIn_Print_Area_26" localSheetId="82">#REF!</definedName>
    <definedName name="Excel_BuiltIn_Print_Area_26" localSheetId="87">#REF!</definedName>
    <definedName name="Excel_BuiltIn_Print_Area_26" localSheetId="90">#REF!</definedName>
    <definedName name="Excel_BuiltIn_Print_Area_26" localSheetId="93">#REF!</definedName>
    <definedName name="Excel_BuiltIn_Print_Area_26" localSheetId="96">#REF!</definedName>
    <definedName name="Excel_BuiltIn_Print_Area_26" localSheetId="99">#REF!</definedName>
    <definedName name="Excel_BuiltIn_Print_Area_26" localSheetId="165">#REF!</definedName>
    <definedName name="Excel_BuiltIn_Print_Area_26" localSheetId="168">#REF!</definedName>
    <definedName name="Excel_BuiltIn_Print_Area_26" localSheetId="156">#REF!</definedName>
    <definedName name="Excel_BuiltIn_Print_Area_26" localSheetId="171">#REF!</definedName>
    <definedName name="Excel_BuiltIn_Print_Area_26" localSheetId="159">#REF!</definedName>
    <definedName name="Excel_BuiltIn_Print_Area_26" localSheetId="162">#REF!</definedName>
    <definedName name="Excel_BuiltIn_Print_Area_26">#REF!</definedName>
    <definedName name="Excel_BuiltIn_Print_Area_27" localSheetId="145">#REF!</definedName>
    <definedName name="Excel_BuiltIn_Print_Area_27" localSheetId="149">#REF!</definedName>
    <definedName name="Excel_BuiltIn_Print_Area_27" localSheetId="153">#REF!</definedName>
    <definedName name="Excel_BuiltIn_Print_Area_27" localSheetId="138">#REF!</definedName>
    <definedName name="Excel_BuiltIn_Print_Area_27" localSheetId="141">#REF!</definedName>
    <definedName name="Excel_BuiltIn_Print_Area_27" localSheetId="71">#REF!</definedName>
    <definedName name="Excel_BuiltIn_Print_Area_27" localSheetId="74">#REF!</definedName>
    <definedName name="Excel_BuiltIn_Print_Area_27" localSheetId="77">#REF!</definedName>
    <definedName name="Excel_BuiltIn_Print_Area_27" localSheetId="80">#REF!</definedName>
    <definedName name="Excel_BuiltIn_Print_Area_27" localSheetId="66">#REF!</definedName>
    <definedName name="Excel_BuiltIn_Print_Area_27" localSheetId="69">#REF!</definedName>
    <definedName name="Excel_BuiltIn_Print_Area_27" localSheetId="126">#REF!</definedName>
    <definedName name="Excel_BuiltIn_Print_Area_27" localSheetId="129">#REF!</definedName>
    <definedName name="Excel_BuiltIn_Print_Area_27" localSheetId="132">#REF!</definedName>
    <definedName name="Excel_BuiltIn_Print_Area_27" localSheetId="135">#REF!</definedName>
    <definedName name="Excel_BuiltIn_Print_Area_27" localSheetId="120">#REF!</definedName>
    <definedName name="Excel_BuiltIn_Print_Area_27" localSheetId="111">#REF!</definedName>
    <definedName name="Excel_BuiltIn_Print_Area_27" localSheetId="114">#REF!</definedName>
    <definedName name="Excel_BuiltIn_Print_Area_27" localSheetId="117">#REF!</definedName>
    <definedName name="Excel_BuiltIn_Print_Area_27" localSheetId="103">#REF!</definedName>
    <definedName name="Excel_BuiltIn_Print_Area_27" localSheetId="106">#REF!</definedName>
    <definedName name="Excel_BuiltIn_Print_Area_27" localSheetId="53">#REF!</definedName>
    <definedName name="Excel_BuiltIn_Print_Area_27" localSheetId="55">#REF!</definedName>
    <definedName name="Excel_BuiltIn_Print_Area_27" localSheetId="58">#REF!</definedName>
    <definedName name="Excel_BuiltIn_Print_Area_27" localSheetId="62">#REF!</definedName>
    <definedName name="Excel_BuiltIn_Print_Area_27" localSheetId="64">#REF!</definedName>
    <definedName name="Excel_BuiltIn_Print_Area_27" localSheetId="85">#REF!</definedName>
    <definedName name="Excel_BuiltIn_Print_Area_27" localSheetId="88">#REF!</definedName>
    <definedName name="Excel_BuiltIn_Print_Area_27" localSheetId="91">#REF!</definedName>
    <definedName name="Excel_BuiltIn_Print_Area_27" localSheetId="94">#REF!</definedName>
    <definedName name="Excel_BuiltIn_Print_Area_27" localSheetId="97">#REF!</definedName>
    <definedName name="Excel_BuiltIn_Print_Area_27" localSheetId="100">#REF!</definedName>
    <definedName name="Excel_BuiltIn_Print_Area_27" localSheetId="166">#REF!</definedName>
    <definedName name="Excel_BuiltIn_Print_Area_27" localSheetId="169">#REF!</definedName>
    <definedName name="Excel_BuiltIn_Print_Area_27" localSheetId="157">#REF!</definedName>
    <definedName name="Excel_BuiltIn_Print_Area_27" localSheetId="172">#REF!</definedName>
    <definedName name="Excel_BuiltIn_Print_Area_27" localSheetId="160">#REF!</definedName>
    <definedName name="Excel_BuiltIn_Print_Area_27" localSheetId="163">#REF!</definedName>
    <definedName name="Excel_BuiltIn_Print_Area_27" localSheetId="143">#REF!</definedName>
    <definedName name="Excel_BuiltIn_Print_Area_27" localSheetId="146">#REF!</definedName>
    <definedName name="Excel_BuiltIn_Print_Area_27" localSheetId="148">#REF!</definedName>
    <definedName name="Excel_BuiltIn_Print_Area_27" localSheetId="150">#REF!</definedName>
    <definedName name="Excel_BuiltIn_Print_Area_27" localSheetId="151">#REF!</definedName>
    <definedName name="Excel_BuiltIn_Print_Area_27" localSheetId="136">#REF!</definedName>
    <definedName name="Excel_BuiltIn_Print_Area_27" localSheetId="139">#REF!</definedName>
    <definedName name="Excel_BuiltIn_Print_Area_27" localSheetId="142">#REF!</definedName>
    <definedName name="Excel_BuiltIn_Print_Area_27" localSheetId="70">#REF!</definedName>
    <definedName name="Excel_BuiltIn_Print_Area_27" localSheetId="72">#REF!</definedName>
    <definedName name="Excel_BuiltIn_Print_Area_27" localSheetId="75">#REF!</definedName>
    <definedName name="Excel_BuiltIn_Print_Area_27" localSheetId="78">#REF!</definedName>
    <definedName name="Excel_BuiltIn_Print_Area_27" localSheetId="67">#REF!</definedName>
    <definedName name="Excel_BuiltIn_Print_Area_27" localSheetId="124">#REF!</definedName>
    <definedName name="Excel_BuiltIn_Print_Area_27" localSheetId="127">#REF!</definedName>
    <definedName name="Excel_BuiltIn_Print_Area_27" localSheetId="130">#REF!</definedName>
    <definedName name="Excel_BuiltIn_Print_Area_27" localSheetId="133">#REF!</definedName>
    <definedName name="Excel_BuiltIn_Print_Area_27" localSheetId="118">#REF!</definedName>
    <definedName name="Excel_BuiltIn_Print_Area_27" localSheetId="121">#REF!</definedName>
    <definedName name="Excel_BuiltIn_Print_Area_27" localSheetId="123">#REF!</definedName>
    <definedName name="Excel_BuiltIn_Print_Area_27" localSheetId="107">#REF!</definedName>
    <definedName name="Excel_BuiltIn_Print_Area_27" localSheetId="109">#REF!</definedName>
    <definedName name="Excel_BuiltIn_Print_Area_27" localSheetId="112">#REF!</definedName>
    <definedName name="Excel_BuiltIn_Print_Area_27" localSheetId="115">#REF!</definedName>
    <definedName name="Excel_BuiltIn_Print_Area_27" localSheetId="101">#REF!</definedName>
    <definedName name="Excel_BuiltIn_Print_Area_27" localSheetId="104">#REF!</definedName>
    <definedName name="Excel_BuiltIn_Print_Area_27" localSheetId="52">#REF!</definedName>
    <definedName name="Excel_BuiltIn_Print_Area_27" localSheetId="54">#REF!</definedName>
    <definedName name="Excel_BuiltIn_Print_Area_27" localSheetId="57">#REF!</definedName>
    <definedName name="Excel_BuiltIn_Print_Area_27" localSheetId="60">#REF!</definedName>
    <definedName name="Excel_BuiltIn_Print_Area_27" localSheetId="63">#REF!</definedName>
    <definedName name="Excel_BuiltIn_Print_Area_27" localSheetId="83">#REF!</definedName>
    <definedName name="Excel_BuiltIn_Print_Area_27" localSheetId="81">#REF!</definedName>
    <definedName name="Excel_BuiltIn_Print_Area_27" localSheetId="86">#REF!</definedName>
    <definedName name="Excel_BuiltIn_Print_Area_27" localSheetId="89">#REF!</definedName>
    <definedName name="Excel_BuiltIn_Print_Area_27" localSheetId="92">#REF!</definedName>
    <definedName name="Excel_BuiltIn_Print_Area_27" localSheetId="95">#REF!</definedName>
    <definedName name="Excel_BuiltIn_Print_Area_27" localSheetId="98">#REF!</definedName>
    <definedName name="Excel_BuiltIn_Print_Area_27" localSheetId="164">#REF!</definedName>
    <definedName name="Excel_BuiltIn_Print_Area_27" localSheetId="167">#REF!</definedName>
    <definedName name="Excel_BuiltIn_Print_Area_27" localSheetId="155">#REF!</definedName>
    <definedName name="Excel_BuiltIn_Print_Area_27" localSheetId="170">#REF!</definedName>
    <definedName name="Excel_BuiltIn_Print_Area_27" localSheetId="158">#REF!</definedName>
    <definedName name="Excel_BuiltIn_Print_Area_27" localSheetId="161">#REF!</definedName>
    <definedName name="Excel_BuiltIn_Print_Area_27" localSheetId="147">#REF!</definedName>
    <definedName name="Excel_BuiltIn_Print_Area_27" localSheetId="144">#REF!</definedName>
    <definedName name="Excel_BuiltIn_Print_Area_27" localSheetId="152">#REF!</definedName>
    <definedName name="Excel_BuiltIn_Print_Area_27" localSheetId="154">#REF!</definedName>
    <definedName name="Excel_BuiltIn_Print_Area_27" localSheetId="137">#REF!</definedName>
    <definedName name="Excel_BuiltIn_Print_Area_27" localSheetId="140">#REF!</definedName>
    <definedName name="Excel_BuiltIn_Print_Area_27" localSheetId="73">#REF!</definedName>
    <definedName name="Excel_BuiltIn_Print_Area_27" localSheetId="76">#REF!</definedName>
    <definedName name="Excel_BuiltIn_Print_Area_27" localSheetId="79">#REF!</definedName>
    <definedName name="Excel_BuiltIn_Print_Area_27" localSheetId="65">#REF!</definedName>
    <definedName name="Excel_BuiltIn_Print_Area_27" localSheetId="68">#REF!</definedName>
    <definedName name="Excel_BuiltIn_Print_Area_27" localSheetId="125">#REF!</definedName>
    <definedName name="Excel_BuiltIn_Print_Area_27" localSheetId="128">#REF!</definedName>
    <definedName name="Excel_BuiltIn_Print_Area_27" localSheetId="131">#REF!</definedName>
    <definedName name="Excel_BuiltIn_Print_Area_27" localSheetId="134">#REF!</definedName>
    <definedName name="Excel_BuiltIn_Print_Area_27" localSheetId="119">#REF!</definedName>
    <definedName name="Excel_BuiltIn_Print_Area_27" localSheetId="122">#REF!</definedName>
    <definedName name="Excel_BuiltIn_Print_Area_27" localSheetId="108">#REF!</definedName>
    <definedName name="Excel_BuiltIn_Print_Area_27" localSheetId="110">#REF!</definedName>
    <definedName name="Excel_BuiltIn_Print_Area_27" localSheetId="113">#REF!</definedName>
    <definedName name="Excel_BuiltIn_Print_Area_27" localSheetId="116">#REF!</definedName>
    <definedName name="Excel_BuiltIn_Print_Area_27" localSheetId="102">#REF!</definedName>
    <definedName name="Excel_BuiltIn_Print_Area_27" localSheetId="105">#REF!</definedName>
    <definedName name="Excel_BuiltIn_Print_Area_27" localSheetId="56">#REF!</definedName>
    <definedName name="Excel_BuiltIn_Print_Area_27" localSheetId="59">#REF!</definedName>
    <definedName name="Excel_BuiltIn_Print_Area_27" localSheetId="61">#REF!</definedName>
    <definedName name="Excel_BuiltIn_Print_Area_27" localSheetId="84">#REF!</definedName>
    <definedName name="Excel_BuiltIn_Print_Area_27" localSheetId="82">#REF!</definedName>
    <definedName name="Excel_BuiltIn_Print_Area_27" localSheetId="87">#REF!</definedName>
    <definedName name="Excel_BuiltIn_Print_Area_27" localSheetId="90">#REF!</definedName>
    <definedName name="Excel_BuiltIn_Print_Area_27" localSheetId="93">#REF!</definedName>
    <definedName name="Excel_BuiltIn_Print_Area_27" localSheetId="96">#REF!</definedName>
    <definedName name="Excel_BuiltIn_Print_Area_27" localSheetId="99">#REF!</definedName>
    <definedName name="Excel_BuiltIn_Print_Area_27" localSheetId="165">#REF!</definedName>
    <definedName name="Excel_BuiltIn_Print_Area_27" localSheetId="168">#REF!</definedName>
    <definedName name="Excel_BuiltIn_Print_Area_27" localSheetId="156">#REF!</definedName>
    <definedName name="Excel_BuiltIn_Print_Area_27" localSheetId="171">#REF!</definedName>
    <definedName name="Excel_BuiltIn_Print_Area_27" localSheetId="159">#REF!</definedName>
    <definedName name="Excel_BuiltIn_Print_Area_27" localSheetId="162">#REF!</definedName>
    <definedName name="Excel_BuiltIn_Print_Area_27">#REF!</definedName>
    <definedName name="Excel_BuiltIn_Print_Area_28" localSheetId="145">#REF!</definedName>
    <definedName name="Excel_BuiltIn_Print_Area_28" localSheetId="149">#REF!</definedName>
    <definedName name="Excel_BuiltIn_Print_Area_28" localSheetId="153">#REF!</definedName>
    <definedName name="Excel_BuiltIn_Print_Area_28" localSheetId="138">#REF!</definedName>
    <definedName name="Excel_BuiltIn_Print_Area_28" localSheetId="141">#REF!</definedName>
    <definedName name="Excel_BuiltIn_Print_Area_28" localSheetId="71">#REF!</definedName>
    <definedName name="Excel_BuiltIn_Print_Area_28" localSheetId="74">#REF!</definedName>
    <definedName name="Excel_BuiltIn_Print_Area_28" localSheetId="77">#REF!</definedName>
    <definedName name="Excel_BuiltIn_Print_Area_28" localSheetId="80">#REF!</definedName>
    <definedName name="Excel_BuiltIn_Print_Area_28" localSheetId="66">#REF!</definedName>
    <definedName name="Excel_BuiltIn_Print_Area_28" localSheetId="69">#REF!</definedName>
    <definedName name="Excel_BuiltIn_Print_Area_28" localSheetId="126">#REF!</definedName>
    <definedName name="Excel_BuiltIn_Print_Area_28" localSheetId="129">#REF!</definedName>
    <definedName name="Excel_BuiltIn_Print_Area_28" localSheetId="132">#REF!</definedName>
    <definedName name="Excel_BuiltIn_Print_Area_28" localSheetId="135">#REF!</definedName>
    <definedName name="Excel_BuiltIn_Print_Area_28" localSheetId="120">#REF!</definedName>
    <definedName name="Excel_BuiltIn_Print_Area_28" localSheetId="111">#REF!</definedName>
    <definedName name="Excel_BuiltIn_Print_Area_28" localSheetId="114">#REF!</definedName>
    <definedName name="Excel_BuiltIn_Print_Area_28" localSheetId="117">#REF!</definedName>
    <definedName name="Excel_BuiltIn_Print_Area_28" localSheetId="103">#REF!</definedName>
    <definedName name="Excel_BuiltIn_Print_Area_28" localSheetId="106">#REF!</definedName>
    <definedName name="Excel_BuiltIn_Print_Area_28" localSheetId="53">#REF!</definedName>
    <definedName name="Excel_BuiltIn_Print_Area_28" localSheetId="55">#REF!</definedName>
    <definedName name="Excel_BuiltIn_Print_Area_28" localSheetId="58">#REF!</definedName>
    <definedName name="Excel_BuiltIn_Print_Area_28" localSheetId="62">#REF!</definedName>
    <definedName name="Excel_BuiltIn_Print_Area_28" localSheetId="64">#REF!</definedName>
    <definedName name="Excel_BuiltIn_Print_Area_28" localSheetId="85">#REF!</definedName>
    <definedName name="Excel_BuiltIn_Print_Area_28" localSheetId="88">#REF!</definedName>
    <definedName name="Excel_BuiltIn_Print_Area_28" localSheetId="91">#REF!</definedName>
    <definedName name="Excel_BuiltIn_Print_Area_28" localSheetId="94">#REF!</definedName>
    <definedName name="Excel_BuiltIn_Print_Area_28" localSheetId="97">#REF!</definedName>
    <definedName name="Excel_BuiltIn_Print_Area_28" localSheetId="100">#REF!</definedName>
    <definedName name="Excel_BuiltIn_Print_Area_28" localSheetId="166">#REF!</definedName>
    <definedName name="Excel_BuiltIn_Print_Area_28" localSheetId="169">#REF!</definedName>
    <definedName name="Excel_BuiltIn_Print_Area_28" localSheetId="157">#REF!</definedName>
    <definedName name="Excel_BuiltIn_Print_Area_28" localSheetId="172">#REF!</definedName>
    <definedName name="Excel_BuiltIn_Print_Area_28" localSheetId="160">#REF!</definedName>
    <definedName name="Excel_BuiltIn_Print_Area_28" localSheetId="163">#REF!</definedName>
    <definedName name="Excel_BuiltIn_Print_Area_28" localSheetId="143">#REF!</definedName>
    <definedName name="Excel_BuiltIn_Print_Area_28" localSheetId="146">#REF!</definedName>
    <definedName name="Excel_BuiltIn_Print_Area_28" localSheetId="148">#REF!</definedName>
    <definedName name="Excel_BuiltIn_Print_Area_28" localSheetId="150">#REF!</definedName>
    <definedName name="Excel_BuiltIn_Print_Area_28" localSheetId="151">#REF!</definedName>
    <definedName name="Excel_BuiltIn_Print_Area_28" localSheetId="136">#REF!</definedName>
    <definedName name="Excel_BuiltIn_Print_Area_28" localSheetId="139">#REF!</definedName>
    <definedName name="Excel_BuiltIn_Print_Area_28" localSheetId="142">#REF!</definedName>
    <definedName name="Excel_BuiltIn_Print_Area_28" localSheetId="70">#REF!</definedName>
    <definedName name="Excel_BuiltIn_Print_Area_28" localSheetId="72">#REF!</definedName>
    <definedName name="Excel_BuiltIn_Print_Area_28" localSheetId="75">#REF!</definedName>
    <definedName name="Excel_BuiltIn_Print_Area_28" localSheetId="78">#REF!</definedName>
    <definedName name="Excel_BuiltIn_Print_Area_28" localSheetId="67">#REF!</definedName>
    <definedName name="Excel_BuiltIn_Print_Area_28" localSheetId="124">#REF!</definedName>
    <definedName name="Excel_BuiltIn_Print_Area_28" localSheetId="127">#REF!</definedName>
    <definedName name="Excel_BuiltIn_Print_Area_28" localSheetId="130">#REF!</definedName>
    <definedName name="Excel_BuiltIn_Print_Area_28" localSheetId="133">#REF!</definedName>
    <definedName name="Excel_BuiltIn_Print_Area_28" localSheetId="118">#REF!</definedName>
    <definedName name="Excel_BuiltIn_Print_Area_28" localSheetId="121">#REF!</definedName>
    <definedName name="Excel_BuiltIn_Print_Area_28" localSheetId="123">#REF!</definedName>
    <definedName name="Excel_BuiltIn_Print_Area_28" localSheetId="107">#REF!</definedName>
    <definedName name="Excel_BuiltIn_Print_Area_28" localSheetId="109">#REF!</definedName>
    <definedName name="Excel_BuiltIn_Print_Area_28" localSheetId="112">#REF!</definedName>
    <definedName name="Excel_BuiltIn_Print_Area_28" localSheetId="115">#REF!</definedName>
    <definedName name="Excel_BuiltIn_Print_Area_28" localSheetId="101">#REF!</definedName>
    <definedName name="Excel_BuiltIn_Print_Area_28" localSheetId="104">#REF!</definedName>
    <definedName name="Excel_BuiltIn_Print_Area_28" localSheetId="52">#REF!</definedName>
    <definedName name="Excel_BuiltIn_Print_Area_28" localSheetId="54">#REF!</definedName>
    <definedName name="Excel_BuiltIn_Print_Area_28" localSheetId="57">#REF!</definedName>
    <definedName name="Excel_BuiltIn_Print_Area_28" localSheetId="60">#REF!</definedName>
    <definedName name="Excel_BuiltIn_Print_Area_28" localSheetId="63">#REF!</definedName>
    <definedName name="Excel_BuiltIn_Print_Area_28" localSheetId="83">#REF!</definedName>
    <definedName name="Excel_BuiltIn_Print_Area_28" localSheetId="81">#REF!</definedName>
    <definedName name="Excel_BuiltIn_Print_Area_28" localSheetId="86">#REF!</definedName>
    <definedName name="Excel_BuiltIn_Print_Area_28" localSheetId="89">#REF!</definedName>
    <definedName name="Excel_BuiltIn_Print_Area_28" localSheetId="92">#REF!</definedName>
    <definedName name="Excel_BuiltIn_Print_Area_28" localSheetId="95">#REF!</definedName>
    <definedName name="Excel_BuiltIn_Print_Area_28" localSheetId="98">#REF!</definedName>
    <definedName name="Excel_BuiltIn_Print_Area_28" localSheetId="164">#REF!</definedName>
    <definedName name="Excel_BuiltIn_Print_Area_28" localSheetId="167">#REF!</definedName>
    <definedName name="Excel_BuiltIn_Print_Area_28" localSheetId="155">#REF!</definedName>
    <definedName name="Excel_BuiltIn_Print_Area_28" localSheetId="170">#REF!</definedName>
    <definedName name="Excel_BuiltIn_Print_Area_28" localSheetId="158">#REF!</definedName>
    <definedName name="Excel_BuiltIn_Print_Area_28" localSheetId="161">#REF!</definedName>
    <definedName name="Excel_BuiltIn_Print_Area_28" localSheetId="147">#REF!</definedName>
    <definedName name="Excel_BuiltIn_Print_Area_28" localSheetId="144">#REF!</definedName>
    <definedName name="Excel_BuiltIn_Print_Area_28" localSheetId="152">#REF!</definedName>
    <definedName name="Excel_BuiltIn_Print_Area_28" localSheetId="154">#REF!</definedName>
    <definedName name="Excel_BuiltIn_Print_Area_28" localSheetId="137">#REF!</definedName>
    <definedName name="Excel_BuiltIn_Print_Area_28" localSheetId="140">#REF!</definedName>
    <definedName name="Excel_BuiltIn_Print_Area_28" localSheetId="73">#REF!</definedName>
    <definedName name="Excel_BuiltIn_Print_Area_28" localSheetId="76">#REF!</definedName>
    <definedName name="Excel_BuiltIn_Print_Area_28" localSheetId="79">#REF!</definedName>
    <definedName name="Excel_BuiltIn_Print_Area_28" localSheetId="65">#REF!</definedName>
    <definedName name="Excel_BuiltIn_Print_Area_28" localSheetId="68">#REF!</definedName>
    <definedName name="Excel_BuiltIn_Print_Area_28" localSheetId="125">#REF!</definedName>
    <definedName name="Excel_BuiltIn_Print_Area_28" localSheetId="128">#REF!</definedName>
    <definedName name="Excel_BuiltIn_Print_Area_28" localSheetId="131">#REF!</definedName>
    <definedName name="Excel_BuiltIn_Print_Area_28" localSheetId="134">#REF!</definedName>
    <definedName name="Excel_BuiltIn_Print_Area_28" localSheetId="119">#REF!</definedName>
    <definedName name="Excel_BuiltIn_Print_Area_28" localSheetId="122">#REF!</definedName>
    <definedName name="Excel_BuiltIn_Print_Area_28" localSheetId="108">#REF!</definedName>
    <definedName name="Excel_BuiltIn_Print_Area_28" localSheetId="110">#REF!</definedName>
    <definedName name="Excel_BuiltIn_Print_Area_28" localSheetId="113">#REF!</definedName>
    <definedName name="Excel_BuiltIn_Print_Area_28" localSheetId="116">#REF!</definedName>
    <definedName name="Excel_BuiltIn_Print_Area_28" localSheetId="102">#REF!</definedName>
    <definedName name="Excel_BuiltIn_Print_Area_28" localSheetId="105">#REF!</definedName>
    <definedName name="Excel_BuiltIn_Print_Area_28" localSheetId="56">#REF!</definedName>
    <definedName name="Excel_BuiltIn_Print_Area_28" localSheetId="59">#REF!</definedName>
    <definedName name="Excel_BuiltIn_Print_Area_28" localSheetId="61">#REF!</definedName>
    <definedName name="Excel_BuiltIn_Print_Area_28" localSheetId="84">#REF!</definedName>
    <definedName name="Excel_BuiltIn_Print_Area_28" localSheetId="82">#REF!</definedName>
    <definedName name="Excel_BuiltIn_Print_Area_28" localSheetId="87">#REF!</definedName>
    <definedName name="Excel_BuiltIn_Print_Area_28" localSheetId="90">#REF!</definedName>
    <definedName name="Excel_BuiltIn_Print_Area_28" localSheetId="93">#REF!</definedName>
    <definedName name="Excel_BuiltIn_Print_Area_28" localSheetId="96">#REF!</definedName>
    <definedName name="Excel_BuiltIn_Print_Area_28" localSheetId="99">#REF!</definedName>
    <definedName name="Excel_BuiltIn_Print_Area_28" localSheetId="165">#REF!</definedName>
    <definedName name="Excel_BuiltIn_Print_Area_28" localSheetId="168">#REF!</definedName>
    <definedName name="Excel_BuiltIn_Print_Area_28" localSheetId="156">#REF!</definedName>
    <definedName name="Excel_BuiltIn_Print_Area_28" localSheetId="171">#REF!</definedName>
    <definedName name="Excel_BuiltIn_Print_Area_28" localSheetId="159">#REF!</definedName>
    <definedName name="Excel_BuiltIn_Print_Area_28" localSheetId="162">#REF!</definedName>
    <definedName name="Excel_BuiltIn_Print_Area_28">#REF!</definedName>
    <definedName name="Excel_BuiltIn_Print_Area_29" localSheetId="145">#REF!</definedName>
    <definedName name="Excel_BuiltIn_Print_Area_29" localSheetId="149">#REF!</definedName>
    <definedName name="Excel_BuiltIn_Print_Area_29" localSheetId="153">#REF!</definedName>
    <definedName name="Excel_BuiltIn_Print_Area_29" localSheetId="138">#REF!</definedName>
    <definedName name="Excel_BuiltIn_Print_Area_29" localSheetId="141">#REF!</definedName>
    <definedName name="Excel_BuiltIn_Print_Area_29" localSheetId="71">#REF!</definedName>
    <definedName name="Excel_BuiltIn_Print_Area_29" localSheetId="74">#REF!</definedName>
    <definedName name="Excel_BuiltIn_Print_Area_29" localSheetId="77">#REF!</definedName>
    <definedName name="Excel_BuiltIn_Print_Area_29" localSheetId="80">#REF!</definedName>
    <definedName name="Excel_BuiltIn_Print_Area_29" localSheetId="66">#REF!</definedName>
    <definedName name="Excel_BuiltIn_Print_Area_29" localSheetId="69">#REF!</definedName>
    <definedName name="Excel_BuiltIn_Print_Area_29" localSheetId="126">#REF!</definedName>
    <definedName name="Excel_BuiltIn_Print_Area_29" localSheetId="129">#REF!</definedName>
    <definedName name="Excel_BuiltIn_Print_Area_29" localSheetId="132">#REF!</definedName>
    <definedName name="Excel_BuiltIn_Print_Area_29" localSheetId="135">#REF!</definedName>
    <definedName name="Excel_BuiltIn_Print_Area_29" localSheetId="120">#REF!</definedName>
    <definedName name="Excel_BuiltIn_Print_Area_29" localSheetId="111">#REF!</definedName>
    <definedName name="Excel_BuiltIn_Print_Area_29" localSheetId="114">#REF!</definedName>
    <definedName name="Excel_BuiltIn_Print_Area_29" localSheetId="117">#REF!</definedName>
    <definedName name="Excel_BuiltIn_Print_Area_29" localSheetId="103">#REF!</definedName>
    <definedName name="Excel_BuiltIn_Print_Area_29" localSheetId="106">#REF!</definedName>
    <definedName name="Excel_BuiltIn_Print_Area_29" localSheetId="53">#REF!</definedName>
    <definedName name="Excel_BuiltIn_Print_Area_29" localSheetId="55">#REF!</definedName>
    <definedName name="Excel_BuiltIn_Print_Area_29" localSheetId="58">#REF!</definedName>
    <definedName name="Excel_BuiltIn_Print_Area_29" localSheetId="62">#REF!</definedName>
    <definedName name="Excel_BuiltIn_Print_Area_29" localSheetId="64">#REF!</definedName>
    <definedName name="Excel_BuiltIn_Print_Area_29" localSheetId="85">#REF!</definedName>
    <definedName name="Excel_BuiltIn_Print_Area_29" localSheetId="88">#REF!</definedName>
    <definedName name="Excel_BuiltIn_Print_Area_29" localSheetId="91">#REF!</definedName>
    <definedName name="Excel_BuiltIn_Print_Area_29" localSheetId="94">#REF!</definedName>
    <definedName name="Excel_BuiltIn_Print_Area_29" localSheetId="97">#REF!</definedName>
    <definedName name="Excel_BuiltIn_Print_Area_29" localSheetId="100">#REF!</definedName>
    <definedName name="Excel_BuiltIn_Print_Area_29" localSheetId="166">#REF!</definedName>
    <definedName name="Excel_BuiltIn_Print_Area_29" localSheetId="169">#REF!</definedName>
    <definedName name="Excel_BuiltIn_Print_Area_29" localSheetId="157">#REF!</definedName>
    <definedName name="Excel_BuiltIn_Print_Area_29" localSheetId="172">#REF!</definedName>
    <definedName name="Excel_BuiltIn_Print_Area_29" localSheetId="160">#REF!</definedName>
    <definedName name="Excel_BuiltIn_Print_Area_29" localSheetId="163">#REF!</definedName>
    <definedName name="Excel_BuiltIn_Print_Area_29" localSheetId="143">#REF!</definedName>
    <definedName name="Excel_BuiltIn_Print_Area_29" localSheetId="146">#REF!</definedName>
    <definedName name="Excel_BuiltIn_Print_Area_29" localSheetId="148">#REF!</definedName>
    <definedName name="Excel_BuiltIn_Print_Area_29" localSheetId="150">#REF!</definedName>
    <definedName name="Excel_BuiltIn_Print_Area_29" localSheetId="151">#REF!</definedName>
    <definedName name="Excel_BuiltIn_Print_Area_29" localSheetId="136">#REF!</definedName>
    <definedName name="Excel_BuiltIn_Print_Area_29" localSheetId="139">#REF!</definedName>
    <definedName name="Excel_BuiltIn_Print_Area_29" localSheetId="142">#REF!</definedName>
    <definedName name="Excel_BuiltIn_Print_Area_29" localSheetId="70">#REF!</definedName>
    <definedName name="Excel_BuiltIn_Print_Area_29" localSheetId="72">#REF!</definedName>
    <definedName name="Excel_BuiltIn_Print_Area_29" localSheetId="75">#REF!</definedName>
    <definedName name="Excel_BuiltIn_Print_Area_29" localSheetId="78">#REF!</definedName>
    <definedName name="Excel_BuiltIn_Print_Area_29" localSheetId="67">#REF!</definedName>
    <definedName name="Excel_BuiltIn_Print_Area_29" localSheetId="124">#REF!</definedName>
    <definedName name="Excel_BuiltIn_Print_Area_29" localSheetId="127">#REF!</definedName>
    <definedName name="Excel_BuiltIn_Print_Area_29" localSheetId="130">#REF!</definedName>
    <definedName name="Excel_BuiltIn_Print_Area_29" localSheetId="133">#REF!</definedName>
    <definedName name="Excel_BuiltIn_Print_Area_29" localSheetId="118">#REF!</definedName>
    <definedName name="Excel_BuiltIn_Print_Area_29" localSheetId="121">#REF!</definedName>
    <definedName name="Excel_BuiltIn_Print_Area_29" localSheetId="123">#REF!</definedName>
    <definedName name="Excel_BuiltIn_Print_Area_29" localSheetId="107">#REF!</definedName>
    <definedName name="Excel_BuiltIn_Print_Area_29" localSheetId="109">#REF!</definedName>
    <definedName name="Excel_BuiltIn_Print_Area_29" localSheetId="112">#REF!</definedName>
    <definedName name="Excel_BuiltIn_Print_Area_29" localSheetId="115">#REF!</definedName>
    <definedName name="Excel_BuiltIn_Print_Area_29" localSheetId="101">#REF!</definedName>
    <definedName name="Excel_BuiltIn_Print_Area_29" localSheetId="104">#REF!</definedName>
    <definedName name="Excel_BuiltIn_Print_Area_29" localSheetId="52">#REF!</definedName>
    <definedName name="Excel_BuiltIn_Print_Area_29" localSheetId="54">#REF!</definedName>
    <definedName name="Excel_BuiltIn_Print_Area_29" localSheetId="57">#REF!</definedName>
    <definedName name="Excel_BuiltIn_Print_Area_29" localSheetId="60">#REF!</definedName>
    <definedName name="Excel_BuiltIn_Print_Area_29" localSheetId="63">#REF!</definedName>
    <definedName name="Excel_BuiltIn_Print_Area_29" localSheetId="83">#REF!</definedName>
    <definedName name="Excel_BuiltIn_Print_Area_29" localSheetId="81">#REF!</definedName>
    <definedName name="Excel_BuiltIn_Print_Area_29" localSheetId="86">#REF!</definedName>
    <definedName name="Excel_BuiltIn_Print_Area_29" localSheetId="89">#REF!</definedName>
    <definedName name="Excel_BuiltIn_Print_Area_29" localSheetId="92">#REF!</definedName>
    <definedName name="Excel_BuiltIn_Print_Area_29" localSheetId="95">#REF!</definedName>
    <definedName name="Excel_BuiltIn_Print_Area_29" localSheetId="98">#REF!</definedName>
    <definedName name="Excel_BuiltIn_Print_Area_29" localSheetId="164">#REF!</definedName>
    <definedName name="Excel_BuiltIn_Print_Area_29" localSheetId="167">#REF!</definedName>
    <definedName name="Excel_BuiltIn_Print_Area_29" localSheetId="155">#REF!</definedName>
    <definedName name="Excel_BuiltIn_Print_Area_29" localSheetId="170">#REF!</definedName>
    <definedName name="Excel_BuiltIn_Print_Area_29" localSheetId="158">#REF!</definedName>
    <definedName name="Excel_BuiltIn_Print_Area_29" localSheetId="161">#REF!</definedName>
    <definedName name="Excel_BuiltIn_Print_Area_29" localSheetId="147">#REF!</definedName>
    <definedName name="Excel_BuiltIn_Print_Area_29" localSheetId="144">#REF!</definedName>
    <definedName name="Excel_BuiltIn_Print_Area_29" localSheetId="152">#REF!</definedName>
    <definedName name="Excel_BuiltIn_Print_Area_29" localSheetId="154">#REF!</definedName>
    <definedName name="Excel_BuiltIn_Print_Area_29" localSheetId="137">#REF!</definedName>
    <definedName name="Excel_BuiltIn_Print_Area_29" localSheetId="140">#REF!</definedName>
    <definedName name="Excel_BuiltIn_Print_Area_29" localSheetId="73">#REF!</definedName>
    <definedName name="Excel_BuiltIn_Print_Area_29" localSheetId="76">#REF!</definedName>
    <definedName name="Excel_BuiltIn_Print_Area_29" localSheetId="79">#REF!</definedName>
    <definedName name="Excel_BuiltIn_Print_Area_29" localSheetId="65">#REF!</definedName>
    <definedName name="Excel_BuiltIn_Print_Area_29" localSheetId="68">#REF!</definedName>
    <definedName name="Excel_BuiltIn_Print_Area_29" localSheetId="125">#REF!</definedName>
    <definedName name="Excel_BuiltIn_Print_Area_29" localSheetId="128">#REF!</definedName>
    <definedName name="Excel_BuiltIn_Print_Area_29" localSheetId="131">#REF!</definedName>
    <definedName name="Excel_BuiltIn_Print_Area_29" localSheetId="134">#REF!</definedName>
    <definedName name="Excel_BuiltIn_Print_Area_29" localSheetId="119">#REF!</definedName>
    <definedName name="Excel_BuiltIn_Print_Area_29" localSheetId="122">#REF!</definedName>
    <definedName name="Excel_BuiltIn_Print_Area_29" localSheetId="108">#REF!</definedName>
    <definedName name="Excel_BuiltIn_Print_Area_29" localSheetId="110">#REF!</definedName>
    <definedName name="Excel_BuiltIn_Print_Area_29" localSheetId="113">#REF!</definedName>
    <definedName name="Excel_BuiltIn_Print_Area_29" localSheetId="116">#REF!</definedName>
    <definedName name="Excel_BuiltIn_Print_Area_29" localSheetId="102">#REF!</definedName>
    <definedName name="Excel_BuiltIn_Print_Area_29" localSheetId="105">#REF!</definedName>
    <definedName name="Excel_BuiltIn_Print_Area_29" localSheetId="56">#REF!</definedName>
    <definedName name="Excel_BuiltIn_Print_Area_29" localSheetId="59">#REF!</definedName>
    <definedName name="Excel_BuiltIn_Print_Area_29" localSheetId="61">#REF!</definedName>
    <definedName name="Excel_BuiltIn_Print_Area_29" localSheetId="84">#REF!</definedName>
    <definedName name="Excel_BuiltIn_Print_Area_29" localSheetId="82">#REF!</definedName>
    <definedName name="Excel_BuiltIn_Print_Area_29" localSheetId="87">#REF!</definedName>
    <definedName name="Excel_BuiltIn_Print_Area_29" localSheetId="90">#REF!</definedName>
    <definedName name="Excel_BuiltIn_Print_Area_29" localSheetId="93">#REF!</definedName>
    <definedName name="Excel_BuiltIn_Print_Area_29" localSheetId="96">#REF!</definedName>
    <definedName name="Excel_BuiltIn_Print_Area_29" localSheetId="99">#REF!</definedName>
    <definedName name="Excel_BuiltIn_Print_Area_29" localSheetId="165">#REF!</definedName>
    <definedName name="Excel_BuiltIn_Print_Area_29" localSheetId="168">#REF!</definedName>
    <definedName name="Excel_BuiltIn_Print_Area_29" localSheetId="156">#REF!</definedName>
    <definedName name="Excel_BuiltIn_Print_Area_29" localSheetId="171">#REF!</definedName>
    <definedName name="Excel_BuiltIn_Print_Area_29" localSheetId="159">#REF!</definedName>
    <definedName name="Excel_BuiltIn_Print_Area_29" localSheetId="162">#REF!</definedName>
    <definedName name="Excel_BuiltIn_Print_Area_29">#REF!</definedName>
    <definedName name="Excel_BuiltIn_Print_Area_29_1" localSheetId="145">#REF!</definedName>
    <definedName name="Excel_BuiltIn_Print_Area_29_1" localSheetId="149">#REF!</definedName>
    <definedName name="Excel_BuiltIn_Print_Area_29_1" localSheetId="153">#REF!</definedName>
    <definedName name="Excel_BuiltIn_Print_Area_29_1" localSheetId="138">#REF!</definedName>
    <definedName name="Excel_BuiltIn_Print_Area_29_1" localSheetId="141">#REF!</definedName>
    <definedName name="Excel_BuiltIn_Print_Area_29_1" localSheetId="71">#REF!</definedName>
    <definedName name="Excel_BuiltIn_Print_Area_29_1" localSheetId="74">#REF!</definedName>
    <definedName name="Excel_BuiltIn_Print_Area_29_1" localSheetId="77">#REF!</definedName>
    <definedName name="Excel_BuiltIn_Print_Area_29_1" localSheetId="80">#REF!</definedName>
    <definedName name="Excel_BuiltIn_Print_Area_29_1" localSheetId="66">#REF!</definedName>
    <definedName name="Excel_BuiltIn_Print_Area_29_1" localSheetId="69">#REF!</definedName>
    <definedName name="Excel_BuiltIn_Print_Area_29_1" localSheetId="126">#REF!</definedName>
    <definedName name="Excel_BuiltIn_Print_Area_29_1" localSheetId="129">#REF!</definedName>
    <definedName name="Excel_BuiltIn_Print_Area_29_1" localSheetId="132">#REF!</definedName>
    <definedName name="Excel_BuiltIn_Print_Area_29_1" localSheetId="135">#REF!</definedName>
    <definedName name="Excel_BuiltIn_Print_Area_29_1" localSheetId="120">#REF!</definedName>
    <definedName name="Excel_BuiltIn_Print_Area_29_1" localSheetId="111">#REF!</definedName>
    <definedName name="Excel_BuiltIn_Print_Area_29_1" localSheetId="114">#REF!</definedName>
    <definedName name="Excel_BuiltIn_Print_Area_29_1" localSheetId="117">#REF!</definedName>
    <definedName name="Excel_BuiltIn_Print_Area_29_1" localSheetId="103">#REF!</definedName>
    <definedName name="Excel_BuiltIn_Print_Area_29_1" localSheetId="106">#REF!</definedName>
    <definedName name="Excel_BuiltIn_Print_Area_29_1" localSheetId="53">#REF!</definedName>
    <definedName name="Excel_BuiltIn_Print_Area_29_1" localSheetId="55">#REF!</definedName>
    <definedName name="Excel_BuiltIn_Print_Area_29_1" localSheetId="58">#REF!</definedName>
    <definedName name="Excel_BuiltIn_Print_Area_29_1" localSheetId="62">#REF!</definedName>
    <definedName name="Excel_BuiltIn_Print_Area_29_1" localSheetId="64">#REF!</definedName>
    <definedName name="Excel_BuiltIn_Print_Area_29_1" localSheetId="85">#REF!</definedName>
    <definedName name="Excel_BuiltIn_Print_Area_29_1" localSheetId="88">#REF!</definedName>
    <definedName name="Excel_BuiltIn_Print_Area_29_1" localSheetId="91">#REF!</definedName>
    <definedName name="Excel_BuiltIn_Print_Area_29_1" localSheetId="94">#REF!</definedName>
    <definedName name="Excel_BuiltIn_Print_Area_29_1" localSheetId="97">#REF!</definedName>
    <definedName name="Excel_BuiltIn_Print_Area_29_1" localSheetId="100">#REF!</definedName>
    <definedName name="Excel_BuiltIn_Print_Area_29_1" localSheetId="166">#REF!</definedName>
    <definedName name="Excel_BuiltIn_Print_Area_29_1" localSheetId="169">#REF!</definedName>
    <definedName name="Excel_BuiltIn_Print_Area_29_1" localSheetId="157">#REF!</definedName>
    <definedName name="Excel_BuiltIn_Print_Area_29_1" localSheetId="172">#REF!</definedName>
    <definedName name="Excel_BuiltIn_Print_Area_29_1" localSheetId="160">#REF!</definedName>
    <definedName name="Excel_BuiltIn_Print_Area_29_1" localSheetId="163">#REF!</definedName>
    <definedName name="Excel_BuiltIn_Print_Area_29_1" localSheetId="143">#REF!</definedName>
    <definedName name="Excel_BuiltIn_Print_Area_29_1" localSheetId="146">#REF!</definedName>
    <definedName name="Excel_BuiltIn_Print_Area_29_1" localSheetId="148">#REF!</definedName>
    <definedName name="Excel_BuiltIn_Print_Area_29_1" localSheetId="150">#REF!</definedName>
    <definedName name="Excel_BuiltIn_Print_Area_29_1" localSheetId="151">#REF!</definedName>
    <definedName name="Excel_BuiltIn_Print_Area_29_1" localSheetId="136">#REF!</definedName>
    <definedName name="Excel_BuiltIn_Print_Area_29_1" localSheetId="139">#REF!</definedName>
    <definedName name="Excel_BuiltIn_Print_Area_29_1" localSheetId="142">#REF!</definedName>
    <definedName name="Excel_BuiltIn_Print_Area_29_1" localSheetId="70">#REF!</definedName>
    <definedName name="Excel_BuiltIn_Print_Area_29_1" localSheetId="72">#REF!</definedName>
    <definedName name="Excel_BuiltIn_Print_Area_29_1" localSheetId="75">#REF!</definedName>
    <definedName name="Excel_BuiltIn_Print_Area_29_1" localSheetId="78">#REF!</definedName>
    <definedName name="Excel_BuiltIn_Print_Area_29_1" localSheetId="67">#REF!</definedName>
    <definedName name="Excel_BuiltIn_Print_Area_29_1" localSheetId="124">#REF!</definedName>
    <definedName name="Excel_BuiltIn_Print_Area_29_1" localSheetId="127">#REF!</definedName>
    <definedName name="Excel_BuiltIn_Print_Area_29_1" localSheetId="130">#REF!</definedName>
    <definedName name="Excel_BuiltIn_Print_Area_29_1" localSheetId="133">#REF!</definedName>
    <definedName name="Excel_BuiltIn_Print_Area_29_1" localSheetId="118">#REF!</definedName>
    <definedName name="Excel_BuiltIn_Print_Area_29_1" localSheetId="121">#REF!</definedName>
    <definedName name="Excel_BuiltIn_Print_Area_29_1" localSheetId="123">#REF!</definedName>
    <definedName name="Excel_BuiltIn_Print_Area_29_1" localSheetId="107">#REF!</definedName>
    <definedName name="Excel_BuiltIn_Print_Area_29_1" localSheetId="109">#REF!</definedName>
    <definedName name="Excel_BuiltIn_Print_Area_29_1" localSheetId="112">#REF!</definedName>
    <definedName name="Excel_BuiltIn_Print_Area_29_1" localSheetId="115">#REF!</definedName>
    <definedName name="Excel_BuiltIn_Print_Area_29_1" localSheetId="101">#REF!</definedName>
    <definedName name="Excel_BuiltIn_Print_Area_29_1" localSheetId="104">#REF!</definedName>
    <definedName name="Excel_BuiltIn_Print_Area_29_1" localSheetId="52">#REF!</definedName>
    <definedName name="Excel_BuiltIn_Print_Area_29_1" localSheetId="54">#REF!</definedName>
    <definedName name="Excel_BuiltIn_Print_Area_29_1" localSheetId="57">#REF!</definedName>
    <definedName name="Excel_BuiltIn_Print_Area_29_1" localSheetId="60">#REF!</definedName>
    <definedName name="Excel_BuiltIn_Print_Area_29_1" localSheetId="63">#REF!</definedName>
    <definedName name="Excel_BuiltIn_Print_Area_29_1" localSheetId="83">#REF!</definedName>
    <definedName name="Excel_BuiltIn_Print_Area_29_1" localSheetId="81">#REF!</definedName>
    <definedName name="Excel_BuiltIn_Print_Area_29_1" localSheetId="86">#REF!</definedName>
    <definedName name="Excel_BuiltIn_Print_Area_29_1" localSheetId="89">#REF!</definedName>
    <definedName name="Excel_BuiltIn_Print_Area_29_1" localSheetId="92">#REF!</definedName>
    <definedName name="Excel_BuiltIn_Print_Area_29_1" localSheetId="95">#REF!</definedName>
    <definedName name="Excel_BuiltIn_Print_Area_29_1" localSheetId="98">#REF!</definedName>
    <definedName name="Excel_BuiltIn_Print_Area_29_1" localSheetId="164">#REF!</definedName>
    <definedName name="Excel_BuiltIn_Print_Area_29_1" localSheetId="167">#REF!</definedName>
    <definedName name="Excel_BuiltIn_Print_Area_29_1" localSheetId="155">#REF!</definedName>
    <definedName name="Excel_BuiltIn_Print_Area_29_1" localSheetId="170">#REF!</definedName>
    <definedName name="Excel_BuiltIn_Print_Area_29_1" localSheetId="158">#REF!</definedName>
    <definedName name="Excel_BuiltIn_Print_Area_29_1" localSheetId="161">#REF!</definedName>
    <definedName name="Excel_BuiltIn_Print_Area_29_1" localSheetId="147">#REF!</definedName>
    <definedName name="Excel_BuiltIn_Print_Area_29_1" localSheetId="144">#REF!</definedName>
    <definedName name="Excel_BuiltIn_Print_Area_29_1" localSheetId="152">#REF!</definedName>
    <definedName name="Excel_BuiltIn_Print_Area_29_1" localSheetId="154">#REF!</definedName>
    <definedName name="Excel_BuiltIn_Print_Area_29_1" localSheetId="137">#REF!</definedName>
    <definedName name="Excel_BuiltIn_Print_Area_29_1" localSheetId="140">#REF!</definedName>
    <definedName name="Excel_BuiltIn_Print_Area_29_1" localSheetId="73">#REF!</definedName>
    <definedName name="Excel_BuiltIn_Print_Area_29_1" localSheetId="76">#REF!</definedName>
    <definedName name="Excel_BuiltIn_Print_Area_29_1" localSheetId="79">#REF!</definedName>
    <definedName name="Excel_BuiltIn_Print_Area_29_1" localSheetId="65">#REF!</definedName>
    <definedName name="Excel_BuiltIn_Print_Area_29_1" localSheetId="68">#REF!</definedName>
    <definedName name="Excel_BuiltIn_Print_Area_29_1" localSheetId="125">#REF!</definedName>
    <definedName name="Excel_BuiltIn_Print_Area_29_1" localSheetId="128">#REF!</definedName>
    <definedName name="Excel_BuiltIn_Print_Area_29_1" localSheetId="131">#REF!</definedName>
    <definedName name="Excel_BuiltIn_Print_Area_29_1" localSheetId="134">#REF!</definedName>
    <definedName name="Excel_BuiltIn_Print_Area_29_1" localSheetId="119">#REF!</definedName>
    <definedName name="Excel_BuiltIn_Print_Area_29_1" localSheetId="122">#REF!</definedName>
    <definedName name="Excel_BuiltIn_Print_Area_29_1" localSheetId="108">#REF!</definedName>
    <definedName name="Excel_BuiltIn_Print_Area_29_1" localSheetId="110">#REF!</definedName>
    <definedName name="Excel_BuiltIn_Print_Area_29_1" localSheetId="113">#REF!</definedName>
    <definedName name="Excel_BuiltIn_Print_Area_29_1" localSheetId="116">#REF!</definedName>
    <definedName name="Excel_BuiltIn_Print_Area_29_1" localSheetId="102">#REF!</definedName>
    <definedName name="Excel_BuiltIn_Print_Area_29_1" localSheetId="105">#REF!</definedName>
    <definedName name="Excel_BuiltIn_Print_Area_29_1" localSheetId="56">#REF!</definedName>
    <definedName name="Excel_BuiltIn_Print_Area_29_1" localSheetId="59">#REF!</definedName>
    <definedName name="Excel_BuiltIn_Print_Area_29_1" localSheetId="61">#REF!</definedName>
    <definedName name="Excel_BuiltIn_Print_Area_29_1" localSheetId="84">#REF!</definedName>
    <definedName name="Excel_BuiltIn_Print_Area_29_1" localSheetId="82">#REF!</definedName>
    <definedName name="Excel_BuiltIn_Print_Area_29_1" localSheetId="87">#REF!</definedName>
    <definedName name="Excel_BuiltIn_Print_Area_29_1" localSheetId="90">#REF!</definedName>
    <definedName name="Excel_BuiltIn_Print_Area_29_1" localSheetId="93">#REF!</definedName>
    <definedName name="Excel_BuiltIn_Print_Area_29_1" localSheetId="96">#REF!</definedName>
    <definedName name="Excel_BuiltIn_Print_Area_29_1" localSheetId="99">#REF!</definedName>
    <definedName name="Excel_BuiltIn_Print_Area_29_1" localSheetId="165">#REF!</definedName>
    <definedName name="Excel_BuiltIn_Print_Area_29_1" localSheetId="168">#REF!</definedName>
    <definedName name="Excel_BuiltIn_Print_Area_29_1" localSheetId="156">#REF!</definedName>
    <definedName name="Excel_BuiltIn_Print_Area_29_1" localSheetId="171">#REF!</definedName>
    <definedName name="Excel_BuiltIn_Print_Area_29_1" localSheetId="159">#REF!</definedName>
    <definedName name="Excel_BuiltIn_Print_Area_29_1" localSheetId="162">#REF!</definedName>
    <definedName name="Excel_BuiltIn_Print_Area_29_1">#REF!</definedName>
    <definedName name="Excel_BuiltIn_Print_Area_29_1_31" localSheetId="145">#REF!</definedName>
    <definedName name="Excel_BuiltIn_Print_Area_29_1_31" localSheetId="149">#REF!</definedName>
    <definedName name="Excel_BuiltIn_Print_Area_29_1_31" localSheetId="153">#REF!</definedName>
    <definedName name="Excel_BuiltIn_Print_Area_29_1_31" localSheetId="138">#REF!</definedName>
    <definedName name="Excel_BuiltIn_Print_Area_29_1_31" localSheetId="141">#REF!</definedName>
    <definedName name="Excel_BuiltIn_Print_Area_29_1_31" localSheetId="71">#REF!</definedName>
    <definedName name="Excel_BuiltIn_Print_Area_29_1_31" localSheetId="74">#REF!</definedName>
    <definedName name="Excel_BuiltIn_Print_Area_29_1_31" localSheetId="77">#REF!</definedName>
    <definedName name="Excel_BuiltIn_Print_Area_29_1_31" localSheetId="80">#REF!</definedName>
    <definedName name="Excel_BuiltIn_Print_Area_29_1_31" localSheetId="66">#REF!</definedName>
    <definedName name="Excel_BuiltIn_Print_Area_29_1_31" localSheetId="69">#REF!</definedName>
    <definedName name="Excel_BuiltIn_Print_Area_29_1_31" localSheetId="126">#REF!</definedName>
    <definedName name="Excel_BuiltIn_Print_Area_29_1_31" localSheetId="129">#REF!</definedName>
    <definedName name="Excel_BuiltIn_Print_Area_29_1_31" localSheetId="132">#REF!</definedName>
    <definedName name="Excel_BuiltIn_Print_Area_29_1_31" localSheetId="135">#REF!</definedName>
    <definedName name="Excel_BuiltIn_Print_Area_29_1_31" localSheetId="120">#REF!</definedName>
    <definedName name="Excel_BuiltIn_Print_Area_29_1_31" localSheetId="111">#REF!</definedName>
    <definedName name="Excel_BuiltIn_Print_Area_29_1_31" localSheetId="114">#REF!</definedName>
    <definedName name="Excel_BuiltIn_Print_Area_29_1_31" localSheetId="117">#REF!</definedName>
    <definedName name="Excel_BuiltIn_Print_Area_29_1_31" localSheetId="103">#REF!</definedName>
    <definedName name="Excel_BuiltIn_Print_Area_29_1_31" localSheetId="106">#REF!</definedName>
    <definedName name="Excel_BuiltIn_Print_Area_29_1_31" localSheetId="53">#REF!</definedName>
    <definedName name="Excel_BuiltIn_Print_Area_29_1_31" localSheetId="55">#REF!</definedName>
    <definedName name="Excel_BuiltIn_Print_Area_29_1_31" localSheetId="58">#REF!</definedName>
    <definedName name="Excel_BuiltIn_Print_Area_29_1_31" localSheetId="62">#REF!</definedName>
    <definedName name="Excel_BuiltIn_Print_Area_29_1_31" localSheetId="64">#REF!</definedName>
    <definedName name="Excel_BuiltIn_Print_Area_29_1_31" localSheetId="85">#REF!</definedName>
    <definedName name="Excel_BuiltIn_Print_Area_29_1_31" localSheetId="88">#REF!</definedName>
    <definedName name="Excel_BuiltIn_Print_Area_29_1_31" localSheetId="91">#REF!</definedName>
    <definedName name="Excel_BuiltIn_Print_Area_29_1_31" localSheetId="94">#REF!</definedName>
    <definedName name="Excel_BuiltIn_Print_Area_29_1_31" localSheetId="97">#REF!</definedName>
    <definedName name="Excel_BuiltIn_Print_Area_29_1_31" localSheetId="100">#REF!</definedName>
    <definedName name="Excel_BuiltIn_Print_Area_29_1_31" localSheetId="166">#REF!</definedName>
    <definedName name="Excel_BuiltIn_Print_Area_29_1_31" localSheetId="169">#REF!</definedName>
    <definedName name="Excel_BuiltIn_Print_Area_29_1_31" localSheetId="157">#REF!</definedName>
    <definedName name="Excel_BuiltIn_Print_Area_29_1_31" localSheetId="172">#REF!</definedName>
    <definedName name="Excel_BuiltIn_Print_Area_29_1_31" localSheetId="160">#REF!</definedName>
    <definedName name="Excel_BuiltIn_Print_Area_29_1_31" localSheetId="163">#REF!</definedName>
    <definedName name="Excel_BuiltIn_Print_Area_29_1_31" localSheetId="143">#REF!</definedName>
    <definedName name="Excel_BuiltIn_Print_Area_29_1_31" localSheetId="146">#REF!</definedName>
    <definedName name="Excel_BuiltIn_Print_Area_29_1_31" localSheetId="148">#REF!</definedName>
    <definedName name="Excel_BuiltIn_Print_Area_29_1_31" localSheetId="150">#REF!</definedName>
    <definedName name="Excel_BuiltIn_Print_Area_29_1_31" localSheetId="151">#REF!</definedName>
    <definedName name="Excel_BuiltIn_Print_Area_29_1_31" localSheetId="136">#REF!</definedName>
    <definedName name="Excel_BuiltIn_Print_Area_29_1_31" localSheetId="139">#REF!</definedName>
    <definedName name="Excel_BuiltIn_Print_Area_29_1_31" localSheetId="142">#REF!</definedName>
    <definedName name="Excel_BuiltIn_Print_Area_29_1_31" localSheetId="70">#REF!</definedName>
    <definedName name="Excel_BuiltIn_Print_Area_29_1_31" localSheetId="72">#REF!</definedName>
    <definedName name="Excel_BuiltIn_Print_Area_29_1_31" localSheetId="75">#REF!</definedName>
    <definedName name="Excel_BuiltIn_Print_Area_29_1_31" localSheetId="78">#REF!</definedName>
    <definedName name="Excel_BuiltIn_Print_Area_29_1_31" localSheetId="67">#REF!</definedName>
    <definedName name="Excel_BuiltIn_Print_Area_29_1_31" localSheetId="124">#REF!</definedName>
    <definedName name="Excel_BuiltIn_Print_Area_29_1_31" localSheetId="127">#REF!</definedName>
    <definedName name="Excel_BuiltIn_Print_Area_29_1_31" localSheetId="130">#REF!</definedName>
    <definedName name="Excel_BuiltIn_Print_Area_29_1_31" localSheetId="133">#REF!</definedName>
    <definedName name="Excel_BuiltIn_Print_Area_29_1_31" localSheetId="118">#REF!</definedName>
    <definedName name="Excel_BuiltIn_Print_Area_29_1_31" localSheetId="121">#REF!</definedName>
    <definedName name="Excel_BuiltIn_Print_Area_29_1_31" localSheetId="123">#REF!</definedName>
    <definedName name="Excel_BuiltIn_Print_Area_29_1_31" localSheetId="107">#REF!</definedName>
    <definedName name="Excel_BuiltIn_Print_Area_29_1_31" localSheetId="109">#REF!</definedName>
    <definedName name="Excel_BuiltIn_Print_Area_29_1_31" localSheetId="112">#REF!</definedName>
    <definedName name="Excel_BuiltIn_Print_Area_29_1_31" localSheetId="115">#REF!</definedName>
    <definedName name="Excel_BuiltIn_Print_Area_29_1_31" localSheetId="101">#REF!</definedName>
    <definedName name="Excel_BuiltIn_Print_Area_29_1_31" localSheetId="104">#REF!</definedName>
    <definedName name="Excel_BuiltIn_Print_Area_29_1_31" localSheetId="52">#REF!</definedName>
    <definedName name="Excel_BuiltIn_Print_Area_29_1_31" localSheetId="54">#REF!</definedName>
    <definedName name="Excel_BuiltIn_Print_Area_29_1_31" localSheetId="57">#REF!</definedName>
    <definedName name="Excel_BuiltIn_Print_Area_29_1_31" localSheetId="60">#REF!</definedName>
    <definedName name="Excel_BuiltIn_Print_Area_29_1_31" localSheetId="63">#REF!</definedName>
    <definedName name="Excel_BuiltIn_Print_Area_29_1_31" localSheetId="83">#REF!</definedName>
    <definedName name="Excel_BuiltIn_Print_Area_29_1_31" localSheetId="81">#REF!</definedName>
    <definedName name="Excel_BuiltIn_Print_Area_29_1_31" localSheetId="86">#REF!</definedName>
    <definedName name="Excel_BuiltIn_Print_Area_29_1_31" localSheetId="89">#REF!</definedName>
    <definedName name="Excel_BuiltIn_Print_Area_29_1_31" localSheetId="92">#REF!</definedName>
    <definedName name="Excel_BuiltIn_Print_Area_29_1_31" localSheetId="95">#REF!</definedName>
    <definedName name="Excel_BuiltIn_Print_Area_29_1_31" localSheetId="98">#REF!</definedName>
    <definedName name="Excel_BuiltIn_Print_Area_29_1_31" localSheetId="164">#REF!</definedName>
    <definedName name="Excel_BuiltIn_Print_Area_29_1_31" localSheetId="167">#REF!</definedName>
    <definedName name="Excel_BuiltIn_Print_Area_29_1_31" localSheetId="155">#REF!</definedName>
    <definedName name="Excel_BuiltIn_Print_Area_29_1_31" localSheetId="170">#REF!</definedName>
    <definedName name="Excel_BuiltIn_Print_Area_29_1_31" localSheetId="158">#REF!</definedName>
    <definedName name="Excel_BuiltIn_Print_Area_29_1_31" localSheetId="161">#REF!</definedName>
    <definedName name="Excel_BuiltIn_Print_Area_29_1_31" localSheetId="147">#REF!</definedName>
    <definedName name="Excel_BuiltIn_Print_Area_29_1_31" localSheetId="144">#REF!</definedName>
    <definedName name="Excel_BuiltIn_Print_Area_29_1_31" localSheetId="152">#REF!</definedName>
    <definedName name="Excel_BuiltIn_Print_Area_29_1_31" localSheetId="154">#REF!</definedName>
    <definedName name="Excel_BuiltIn_Print_Area_29_1_31" localSheetId="137">#REF!</definedName>
    <definedName name="Excel_BuiltIn_Print_Area_29_1_31" localSheetId="140">#REF!</definedName>
    <definedName name="Excel_BuiltIn_Print_Area_29_1_31" localSheetId="73">#REF!</definedName>
    <definedName name="Excel_BuiltIn_Print_Area_29_1_31" localSheetId="76">#REF!</definedName>
    <definedName name="Excel_BuiltIn_Print_Area_29_1_31" localSheetId="79">#REF!</definedName>
    <definedName name="Excel_BuiltIn_Print_Area_29_1_31" localSheetId="65">#REF!</definedName>
    <definedName name="Excel_BuiltIn_Print_Area_29_1_31" localSheetId="68">#REF!</definedName>
    <definedName name="Excel_BuiltIn_Print_Area_29_1_31" localSheetId="125">#REF!</definedName>
    <definedName name="Excel_BuiltIn_Print_Area_29_1_31" localSheetId="128">#REF!</definedName>
    <definedName name="Excel_BuiltIn_Print_Area_29_1_31" localSheetId="131">#REF!</definedName>
    <definedName name="Excel_BuiltIn_Print_Area_29_1_31" localSheetId="134">#REF!</definedName>
    <definedName name="Excel_BuiltIn_Print_Area_29_1_31" localSheetId="119">#REF!</definedName>
    <definedName name="Excel_BuiltIn_Print_Area_29_1_31" localSheetId="122">#REF!</definedName>
    <definedName name="Excel_BuiltIn_Print_Area_29_1_31" localSheetId="108">#REF!</definedName>
    <definedName name="Excel_BuiltIn_Print_Area_29_1_31" localSheetId="110">#REF!</definedName>
    <definedName name="Excel_BuiltIn_Print_Area_29_1_31" localSheetId="113">#REF!</definedName>
    <definedName name="Excel_BuiltIn_Print_Area_29_1_31" localSheetId="116">#REF!</definedName>
    <definedName name="Excel_BuiltIn_Print_Area_29_1_31" localSheetId="102">#REF!</definedName>
    <definedName name="Excel_BuiltIn_Print_Area_29_1_31" localSheetId="105">#REF!</definedName>
    <definedName name="Excel_BuiltIn_Print_Area_29_1_31" localSheetId="56">#REF!</definedName>
    <definedName name="Excel_BuiltIn_Print_Area_29_1_31" localSheetId="59">#REF!</definedName>
    <definedName name="Excel_BuiltIn_Print_Area_29_1_31" localSheetId="61">#REF!</definedName>
    <definedName name="Excel_BuiltIn_Print_Area_29_1_31" localSheetId="84">#REF!</definedName>
    <definedName name="Excel_BuiltIn_Print_Area_29_1_31" localSheetId="82">#REF!</definedName>
    <definedName name="Excel_BuiltIn_Print_Area_29_1_31" localSheetId="87">#REF!</definedName>
    <definedName name="Excel_BuiltIn_Print_Area_29_1_31" localSheetId="90">#REF!</definedName>
    <definedName name="Excel_BuiltIn_Print_Area_29_1_31" localSheetId="93">#REF!</definedName>
    <definedName name="Excel_BuiltIn_Print_Area_29_1_31" localSheetId="96">#REF!</definedName>
    <definedName name="Excel_BuiltIn_Print_Area_29_1_31" localSheetId="99">#REF!</definedName>
    <definedName name="Excel_BuiltIn_Print_Area_29_1_31" localSheetId="165">#REF!</definedName>
    <definedName name="Excel_BuiltIn_Print_Area_29_1_31" localSheetId="168">#REF!</definedName>
    <definedName name="Excel_BuiltIn_Print_Area_29_1_31" localSheetId="156">#REF!</definedName>
    <definedName name="Excel_BuiltIn_Print_Area_29_1_31" localSheetId="171">#REF!</definedName>
    <definedName name="Excel_BuiltIn_Print_Area_29_1_31" localSheetId="159">#REF!</definedName>
    <definedName name="Excel_BuiltIn_Print_Area_29_1_31" localSheetId="162">#REF!</definedName>
    <definedName name="Excel_BuiltIn_Print_Area_29_1_31">#REF!</definedName>
    <definedName name="Excel_BuiltIn_Print_Area_29_1_33" localSheetId="145">#REF!</definedName>
    <definedName name="Excel_BuiltIn_Print_Area_29_1_33" localSheetId="149">#REF!</definedName>
    <definedName name="Excel_BuiltIn_Print_Area_29_1_33" localSheetId="153">#REF!</definedName>
    <definedName name="Excel_BuiltIn_Print_Area_29_1_33" localSheetId="138">#REF!</definedName>
    <definedName name="Excel_BuiltIn_Print_Area_29_1_33" localSheetId="141">#REF!</definedName>
    <definedName name="Excel_BuiltIn_Print_Area_29_1_33" localSheetId="71">#REF!</definedName>
    <definedName name="Excel_BuiltIn_Print_Area_29_1_33" localSheetId="74">#REF!</definedName>
    <definedName name="Excel_BuiltIn_Print_Area_29_1_33" localSheetId="77">#REF!</definedName>
    <definedName name="Excel_BuiltIn_Print_Area_29_1_33" localSheetId="80">#REF!</definedName>
    <definedName name="Excel_BuiltIn_Print_Area_29_1_33" localSheetId="66">#REF!</definedName>
    <definedName name="Excel_BuiltIn_Print_Area_29_1_33" localSheetId="69">#REF!</definedName>
    <definedName name="Excel_BuiltIn_Print_Area_29_1_33" localSheetId="126">#REF!</definedName>
    <definedName name="Excel_BuiltIn_Print_Area_29_1_33" localSheetId="129">#REF!</definedName>
    <definedName name="Excel_BuiltIn_Print_Area_29_1_33" localSheetId="132">#REF!</definedName>
    <definedName name="Excel_BuiltIn_Print_Area_29_1_33" localSheetId="135">#REF!</definedName>
    <definedName name="Excel_BuiltIn_Print_Area_29_1_33" localSheetId="120">#REF!</definedName>
    <definedName name="Excel_BuiltIn_Print_Area_29_1_33" localSheetId="111">#REF!</definedName>
    <definedName name="Excel_BuiltIn_Print_Area_29_1_33" localSheetId="114">#REF!</definedName>
    <definedName name="Excel_BuiltIn_Print_Area_29_1_33" localSheetId="117">#REF!</definedName>
    <definedName name="Excel_BuiltIn_Print_Area_29_1_33" localSheetId="103">#REF!</definedName>
    <definedName name="Excel_BuiltIn_Print_Area_29_1_33" localSheetId="106">#REF!</definedName>
    <definedName name="Excel_BuiltIn_Print_Area_29_1_33" localSheetId="53">#REF!</definedName>
    <definedName name="Excel_BuiltIn_Print_Area_29_1_33" localSheetId="55">#REF!</definedName>
    <definedName name="Excel_BuiltIn_Print_Area_29_1_33" localSheetId="58">#REF!</definedName>
    <definedName name="Excel_BuiltIn_Print_Area_29_1_33" localSheetId="62">#REF!</definedName>
    <definedName name="Excel_BuiltIn_Print_Area_29_1_33" localSheetId="64">#REF!</definedName>
    <definedName name="Excel_BuiltIn_Print_Area_29_1_33" localSheetId="85">#REF!</definedName>
    <definedName name="Excel_BuiltIn_Print_Area_29_1_33" localSheetId="88">#REF!</definedName>
    <definedName name="Excel_BuiltIn_Print_Area_29_1_33" localSheetId="91">#REF!</definedName>
    <definedName name="Excel_BuiltIn_Print_Area_29_1_33" localSheetId="94">#REF!</definedName>
    <definedName name="Excel_BuiltIn_Print_Area_29_1_33" localSheetId="97">#REF!</definedName>
    <definedName name="Excel_BuiltIn_Print_Area_29_1_33" localSheetId="100">#REF!</definedName>
    <definedName name="Excel_BuiltIn_Print_Area_29_1_33" localSheetId="166">#REF!</definedName>
    <definedName name="Excel_BuiltIn_Print_Area_29_1_33" localSheetId="169">#REF!</definedName>
    <definedName name="Excel_BuiltIn_Print_Area_29_1_33" localSheetId="157">#REF!</definedName>
    <definedName name="Excel_BuiltIn_Print_Area_29_1_33" localSheetId="172">#REF!</definedName>
    <definedName name="Excel_BuiltIn_Print_Area_29_1_33" localSheetId="160">#REF!</definedName>
    <definedName name="Excel_BuiltIn_Print_Area_29_1_33" localSheetId="163">#REF!</definedName>
    <definedName name="Excel_BuiltIn_Print_Area_29_1_33" localSheetId="143">#REF!</definedName>
    <definedName name="Excel_BuiltIn_Print_Area_29_1_33" localSheetId="146">#REF!</definedName>
    <definedName name="Excel_BuiltIn_Print_Area_29_1_33" localSheetId="148">#REF!</definedName>
    <definedName name="Excel_BuiltIn_Print_Area_29_1_33" localSheetId="150">#REF!</definedName>
    <definedName name="Excel_BuiltIn_Print_Area_29_1_33" localSheetId="151">#REF!</definedName>
    <definedName name="Excel_BuiltIn_Print_Area_29_1_33" localSheetId="136">#REF!</definedName>
    <definedName name="Excel_BuiltIn_Print_Area_29_1_33" localSheetId="139">#REF!</definedName>
    <definedName name="Excel_BuiltIn_Print_Area_29_1_33" localSheetId="142">#REF!</definedName>
    <definedName name="Excel_BuiltIn_Print_Area_29_1_33" localSheetId="70">#REF!</definedName>
    <definedName name="Excel_BuiltIn_Print_Area_29_1_33" localSheetId="72">#REF!</definedName>
    <definedName name="Excel_BuiltIn_Print_Area_29_1_33" localSheetId="75">#REF!</definedName>
    <definedName name="Excel_BuiltIn_Print_Area_29_1_33" localSheetId="78">#REF!</definedName>
    <definedName name="Excel_BuiltIn_Print_Area_29_1_33" localSheetId="67">#REF!</definedName>
    <definedName name="Excel_BuiltIn_Print_Area_29_1_33" localSheetId="124">#REF!</definedName>
    <definedName name="Excel_BuiltIn_Print_Area_29_1_33" localSheetId="127">#REF!</definedName>
    <definedName name="Excel_BuiltIn_Print_Area_29_1_33" localSheetId="130">#REF!</definedName>
    <definedName name="Excel_BuiltIn_Print_Area_29_1_33" localSheetId="133">#REF!</definedName>
    <definedName name="Excel_BuiltIn_Print_Area_29_1_33" localSheetId="118">#REF!</definedName>
    <definedName name="Excel_BuiltIn_Print_Area_29_1_33" localSheetId="121">#REF!</definedName>
    <definedName name="Excel_BuiltIn_Print_Area_29_1_33" localSheetId="123">#REF!</definedName>
    <definedName name="Excel_BuiltIn_Print_Area_29_1_33" localSheetId="107">#REF!</definedName>
    <definedName name="Excel_BuiltIn_Print_Area_29_1_33" localSheetId="109">#REF!</definedName>
    <definedName name="Excel_BuiltIn_Print_Area_29_1_33" localSheetId="112">#REF!</definedName>
    <definedName name="Excel_BuiltIn_Print_Area_29_1_33" localSheetId="115">#REF!</definedName>
    <definedName name="Excel_BuiltIn_Print_Area_29_1_33" localSheetId="101">#REF!</definedName>
    <definedName name="Excel_BuiltIn_Print_Area_29_1_33" localSheetId="104">#REF!</definedName>
    <definedName name="Excel_BuiltIn_Print_Area_29_1_33" localSheetId="52">#REF!</definedName>
    <definedName name="Excel_BuiltIn_Print_Area_29_1_33" localSheetId="54">#REF!</definedName>
    <definedName name="Excel_BuiltIn_Print_Area_29_1_33" localSheetId="57">#REF!</definedName>
    <definedName name="Excel_BuiltIn_Print_Area_29_1_33" localSheetId="60">#REF!</definedName>
    <definedName name="Excel_BuiltIn_Print_Area_29_1_33" localSheetId="63">#REF!</definedName>
    <definedName name="Excel_BuiltIn_Print_Area_29_1_33" localSheetId="83">#REF!</definedName>
    <definedName name="Excel_BuiltIn_Print_Area_29_1_33" localSheetId="81">#REF!</definedName>
    <definedName name="Excel_BuiltIn_Print_Area_29_1_33" localSheetId="86">#REF!</definedName>
    <definedName name="Excel_BuiltIn_Print_Area_29_1_33" localSheetId="89">#REF!</definedName>
    <definedName name="Excel_BuiltIn_Print_Area_29_1_33" localSheetId="92">#REF!</definedName>
    <definedName name="Excel_BuiltIn_Print_Area_29_1_33" localSheetId="95">#REF!</definedName>
    <definedName name="Excel_BuiltIn_Print_Area_29_1_33" localSheetId="98">#REF!</definedName>
    <definedName name="Excel_BuiltIn_Print_Area_29_1_33" localSheetId="164">#REF!</definedName>
    <definedName name="Excel_BuiltIn_Print_Area_29_1_33" localSheetId="167">#REF!</definedName>
    <definedName name="Excel_BuiltIn_Print_Area_29_1_33" localSheetId="155">#REF!</definedName>
    <definedName name="Excel_BuiltIn_Print_Area_29_1_33" localSheetId="170">#REF!</definedName>
    <definedName name="Excel_BuiltIn_Print_Area_29_1_33" localSheetId="158">#REF!</definedName>
    <definedName name="Excel_BuiltIn_Print_Area_29_1_33" localSheetId="161">#REF!</definedName>
    <definedName name="Excel_BuiltIn_Print_Area_29_1_33" localSheetId="147">#REF!</definedName>
    <definedName name="Excel_BuiltIn_Print_Area_29_1_33" localSheetId="144">#REF!</definedName>
    <definedName name="Excel_BuiltIn_Print_Area_29_1_33" localSheetId="152">#REF!</definedName>
    <definedName name="Excel_BuiltIn_Print_Area_29_1_33" localSheetId="154">#REF!</definedName>
    <definedName name="Excel_BuiltIn_Print_Area_29_1_33" localSheetId="137">#REF!</definedName>
    <definedName name="Excel_BuiltIn_Print_Area_29_1_33" localSheetId="140">#REF!</definedName>
    <definedName name="Excel_BuiltIn_Print_Area_29_1_33" localSheetId="73">#REF!</definedName>
    <definedName name="Excel_BuiltIn_Print_Area_29_1_33" localSheetId="76">#REF!</definedName>
    <definedName name="Excel_BuiltIn_Print_Area_29_1_33" localSheetId="79">#REF!</definedName>
    <definedName name="Excel_BuiltIn_Print_Area_29_1_33" localSheetId="65">#REF!</definedName>
    <definedName name="Excel_BuiltIn_Print_Area_29_1_33" localSheetId="68">#REF!</definedName>
    <definedName name="Excel_BuiltIn_Print_Area_29_1_33" localSheetId="125">#REF!</definedName>
    <definedName name="Excel_BuiltIn_Print_Area_29_1_33" localSheetId="128">#REF!</definedName>
    <definedName name="Excel_BuiltIn_Print_Area_29_1_33" localSheetId="131">#REF!</definedName>
    <definedName name="Excel_BuiltIn_Print_Area_29_1_33" localSheetId="134">#REF!</definedName>
    <definedName name="Excel_BuiltIn_Print_Area_29_1_33" localSheetId="119">#REF!</definedName>
    <definedName name="Excel_BuiltIn_Print_Area_29_1_33" localSheetId="122">#REF!</definedName>
    <definedName name="Excel_BuiltIn_Print_Area_29_1_33" localSheetId="108">#REF!</definedName>
    <definedName name="Excel_BuiltIn_Print_Area_29_1_33" localSheetId="110">#REF!</definedName>
    <definedName name="Excel_BuiltIn_Print_Area_29_1_33" localSheetId="113">#REF!</definedName>
    <definedName name="Excel_BuiltIn_Print_Area_29_1_33" localSheetId="116">#REF!</definedName>
    <definedName name="Excel_BuiltIn_Print_Area_29_1_33" localSheetId="102">#REF!</definedName>
    <definedName name="Excel_BuiltIn_Print_Area_29_1_33" localSheetId="105">#REF!</definedName>
    <definedName name="Excel_BuiltIn_Print_Area_29_1_33" localSheetId="56">#REF!</definedName>
    <definedName name="Excel_BuiltIn_Print_Area_29_1_33" localSheetId="59">#REF!</definedName>
    <definedName name="Excel_BuiltIn_Print_Area_29_1_33" localSheetId="61">#REF!</definedName>
    <definedName name="Excel_BuiltIn_Print_Area_29_1_33" localSheetId="84">#REF!</definedName>
    <definedName name="Excel_BuiltIn_Print_Area_29_1_33" localSheetId="82">#REF!</definedName>
    <definedName name="Excel_BuiltIn_Print_Area_29_1_33" localSheetId="87">#REF!</definedName>
    <definedName name="Excel_BuiltIn_Print_Area_29_1_33" localSheetId="90">#REF!</definedName>
    <definedName name="Excel_BuiltIn_Print_Area_29_1_33" localSheetId="93">#REF!</definedName>
    <definedName name="Excel_BuiltIn_Print_Area_29_1_33" localSheetId="96">#REF!</definedName>
    <definedName name="Excel_BuiltIn_Print_Area_29_1_33" localSheetId="99">#REF!</definedName>
    <definedName name="Excel_BuiltIn_Print_Area_29_1_33" localSheetId="165">#REF!</definedName>
    <definedName name="Excel_BuiltIn_Print_Area_29_1_33" localSheetId="168">#REF!</definedName>
    <definedName name="Excel_BuiltIn_Print_Area_29_1_33" localSheetId="156">#REF!</definedName>
    <definedName name="Excel_BuiltIn_Print_Area_29_1_33" localSheetId="171">#REF!</definedName>
    <definedName name="Excel_BuiltIn_Print_Area_29_1_33" localSheetId="159">#REF!</definedName>
    <definedName name="Excel_BuiltIn_Print_Area_29_1_33" localSheetId="162">#REF!</definedName>
    <definedName name="Excel_BuiltIn_Print_Area_29_1_33">#REF!</definedName>
    <definedName name="Excel_BuiltIn_Print_Area_29_1_35" localSheetId="145">#REF!</definedName>
    <definedName name="Excel_BuiltIn_Print_Area_29_1_35" localSheetId="149">#REF!</definedName>
    <definedName name="Excel_BuiltIn_Print_Area_29_1_35" localSheetId="153">#REF!</definedName>
    <definedName name="Excel_BuiltIn_Print_Area_29_1_35" localSheetId="138">#REF!</definedName>
    <definedName name="Excel_BuiltIn_Print_Area_29_1_35" localSheetId="141">#REF!</definedName>
    <definedName name="Excel_BuiltIn_Print_Area_29_1_35" localSheetId="71">#REF!</definedName>
    <definedName name="Excel_BuiltIn_Print_Area_29_1_35" localSheetId="74">#REF!</definedName>
    <definedName name="Excel_BuiltIn_Print_Area_29_1_35" localSheetId="77">#REF!</definedName>
    <definedName name="Excel_BuiltIn_Print_Area_29_1_35" localSheetId="80">#REF!</definedName>
    <definedName name="Excel_BuiltIn_Print_Area_29_1_35" localSheetId="66">#REF!</definedName>
    <definedName name="Excel_BuiltIn_Print_Area_29_1_35" localSheetId="69">#REF!</definedName>
    <definedName name="Excel_BuiltIn_Print_Area_29_1_35" localSheetId="126">#REF!</definedName>
    <definedName name="Excel_BuiltIn_Print_Area_29_1_35" localSheetId="129">#REF!</definedName>
    <definedName name="Excel_BuiltIn_Print_Area_29_1_35" localSheetId="132">#REF!</definedName>
    <definedName name="Excel_BuiltIn_Print_Area_29_1_35" localSheetId="135">#REF!</definedName>
    <definedName name="Excel_BuiltIn_Print_Area_29_1_35" localSheetId="120">#REF!</definedName>
    <definedName name="Excel_BuiltIn_Print_Area_29_1_35" localSheetId="111">#REF!</definedName>
    <definedName name="Excel_BuiltIn_Print_Area_29_1_35" localSheetId="114">#REF!</definedName>
    <definedName name="Excel_BuiltIn_Print_Area_29_1_35" localSheetId="117">#REF!</definedName>
    <definedName name="Excel_BuiltIn_Print_Area_29_1_35" localSheetId="103">#REF!</definedName>
    <definedName name="Excel_BuiltIn_Print_Area_29_1_35" localSheetId="106">#REF!</definedName>
    <definedName name="Excel_BuiltIn_Print_Area_29_1_35" localSheetId="53">#REF!</definedName>
    <definedName name="Excel_BuiltIn_Print_Area_29_1_35" localSheetId="55">#REF!</definedName>
    <definedName name="Excel_BuiltIn_Print_Area_29_1_35" localSheetId="58">#REF!</definedName>
    <definedName name="Excel_BuiltIn_Print_Area_29_1_35" localSheetId="62">#REF!</definedName>
    <definedName name="Excel_BuiltIn_Print_Area_29_1_35" localSheetId="64">#REF!</definedName>
    <definedName name="Excel_BuiltIn_Print_Area_29_1_35" localSheetId="85">#REF!</definedName>
    <definedName name="Excel_BuiltIn_Print_Area_29_1_35" localSheetId="88">#REF!</definedName>
    <definedName name="Excel_BuiltIn_Print_Area_29_1_35" localSheetId="91">#REF!</definedName>
    <definedName name="Excel_BuiltIn_Print_Area_29_1_35" localSheetId="94">#REF!</definedName>
    <definedName name="Excel_BuiltIn_Print_Area_29_1_35" localSheetId="97">#REF!</definedName>
    <definedName name="Excel_BuiltIn_Print_Area_29_1_35" localSheetId="100">#REF!</definedName>
    <definedName name="Excel_BuiltIn_Print_Area_29_1_35" localSheetId="166">#REF!</definedName>
    <definedName name="Excel_BuiltIn_Print_Area_29_1_35" localSheetId="169">#REF!</definedName>
    <definedName name="Excel_BuiltIn_Print_Area_29_1_35" localSheetId="157">#REF!</definedName>
    <definedName name="Excel_BuiltIn_Print_Area_29_1_35" localSheetId="172">#REF!</definedName>
    <definedName name="Excel_BuiltIn_Print_Area_29_1_35" localSheetId="160">#REF!</definedName>
    <definedName name="Excel_BuiltIn_Print_Area_29_1_35" localSheetId="163">#REF!</definedName>
    <definedName name="Excel_BuiltIn_Print_Area_29_1_35" localSheetId="143">#REF!</definedName>
    <definedName name="Excel_BuiltIn_Print_Area_29_1_35" localSheetId="146">#REF!</definedName>
    <definedName name="Excel_BuiltIn_Print_Area_29_1_35" localSheetId="148">#REF!</definedName>
    <definedName name="Excel_BuiltIn_Print_Area_29_1_35" localSheetId="150">#REF!</definedName>
    <definedName name="Excel_BuiltIn_Print_Area_29_1_35" localSheetId="151">#REF!</definedName>
    <definedName name="Excel_BuiltIn_Print_Area_29_1_35" localSheetId="136">#REF!</definedName>
    <definedName name="Excel_BuiltIn_Print_Area_29_1_35" localSheetId="139">#REF!</definedName>
    <definedName name="Excel_BuiltIn_Print_Area_29_1_35" localSheetId="142">#REF!</definedName>
    <definedName name="Excel_BuiltIn_Print_Area_29_1_35" localSheetId="70">#REF!</definedName>
    <definedName name="Excel_BuiltIn_Print_Area_29_1_35" localSheetId="72">#REF!</definedName>
    <definedName name="Excel_BuiltIn_Print_Area_29_1_35" localSheetId="75">#REF!</definedName>
    <definedName name="Excel_BuiltIn_Print_Area_29_1_35" localSheetId="78">#REF!</definedName>
    <definedName name="Excel_BuiltIn_Print_Area_29_1_35" localSheetId="67">#REF!</definedName>
    <definedName name="Excel_BuiltIn_Print_Area_29_1_35" localSheetId="124">#REF!</definedName>
    <definedName name="Excel_BuiltIn_Print_Area_29_1_35" localSheetId="127">#REF!</definedName>
    <definedName name="Excel_BuiltIn_Print_Area_29_1_35" localSheetId="130">#REF!</definedName>
    <definedName name="Excel_BuiltIn_Print_Area_29_1_35" localSheetId="133">#REF!</definedName>
    <definedName name="Excel_BuiltIn_Print_Area_29_1_35" localSheetId="118">#REF!</definedName>
    <definedName name="Excel_BuiltIn_Print_Area_29_1_35" localSheetId="121">#REF!</definedName>
    <definedName name="Excel_BuiltIn_Print_Area_29_1_35" localSheetId="123">#REF!</definedName>
    <definedName name="Excel_BuiltIn_Print_Area_29_1_35" localSheetId="107">#REF!</definedName>
    <definedName name="Excel_BuiltIn_Print_Area_29_1_35" localSheetId="109">#REF!</definedName>
    <definedName name="Excel_BuiltIn_Print_Area_29_1_35" localSheetId="112">#REF!</definedName>
    <definedName name="Excel_BuiltIn_Print_Area_29_1_35" localSheetId="115">#REF!</definedName>
    <definedName name="Excel_BuiltIn_Print_Area_29_1_35" localSheetId="101">#REF!</definedName>
    <definedName name="Excel_BuiltIn_Print_Area_29_1_35" localSheetId="104">#REF!</definedName>
    <definedName name="Excel_BuiltIn_Print_Area_29_1_35" localSheetId="52">#REF!</definedName>
    <definedName name="Excel_BuiltIn_Print_Area_29_1_35" localSheetId="54">#REF!</definedName>
    <definedName name="Excel_BuiltIn_Print_Area_29_1_35" localSheetId="57">#REF!</definedName>
    <definedName name="Excel_BuiltIn_Print_Area_29_1_35" localSheetId="60">#REF!</definedName>
    <definedName name="Excel_BuiltIn_Print_Area_29_1_35" localSheetId="63">#REF!</definedName>
    <definedName name="Excel_BuiltIn_Print_Area_29_1_35" localSheetId="83">#REF!</definedName>
    <definedName name="Excel_BuiltIn_Print_Area_29_1_35" localSheetId="81">#REF!</definedName>
    <definedName name="Excel_BuiltIn_Print_Area_29_1_35" localSheetId="86">#REF!</definedName>
    <definedName name="Excel_BuiltIn_Print_Area_29_1_35" localSheetId="89">#REF!</definedName>
    <definedName name="Excel_BuiltIn_Print_Area_29_1_35" localSheetId="92">#REF!</definedName>
    <definedName name="Excel_BuiltIn_Print_Area_29_1_35" localSheetId="95">#REF!</definedName>
    <definedName name="Excel_BuiltIn_Print_Area_29_1_35" localSheetId="98">#REF!</definedName>
    <definedName name="Excel_BuiltIn_Print_Area_29_1_35" localSheetId="164">#REF!</definedName>
    <definedName name="Excel_BuiltIn_Print_Area_29_1_35" localSheetId="167">#REF!</definedName>
    <definedName name="Excel_BuiltIn_Print_Area_29_1_35" localSheetId="155">#REF!</definedName>
    <definedName name="Excel_BuiltIn_Print_Area_29_1_35" localSheetId="170">#REF!</definedName>
    <definedName name="Excel_BuiltIn_Print_Area_29_1_35" localSheetId="158">#REF!</definedName>
    <definedName name="Excel_BuiltIn_Print_Area_29_1_35" localSheetId="161">#REF!</definedName>
    <definedName name="Excel_BuiltIn_Print_Area_29_1_35" localSheetId="147">#REF!</definedName>
    <definedName name="Excel_BuiltIn_Print_Area_29_1_35" localSheetId="144">#REF!</definedName>
    <definedName name="Excel_BuiltIn_Print_Area_29_1_35" localSheetId="152">#REF!</definedName>
    <definedName name="Excel_BuiltIn_Print_Area_29_1_35" localSheetId="154">#REF!</definedName>
    <definedName name="Excel_BuiltIn_Print_Area_29_1_35" localSheetId="137">#REF!</definedName>
    <definedName name="Excel_BuiltIn_Print_Area_29_1_35" localSheetId="140">#REF!</definedName>
    <definedName name="Excel_BuiltIn_Print_Area_29_1_35" localSheetId="73">#REF!</definedName>
    <definedName name="Excel_BuiltIn_Print_Area_29_1_35" localSheetId="76">#REF!</definedName>
    <definedName name="Excel_BuiltIn_Print_Area_29_1_35" localSheetId="79">#REF!</definedName>
    <definedName name="Excel_BuiltIn_Print_Area_29_1_35" localSheetId="65">#REF!</definedName>
    <definedName name="Excel_BuiltIn_Print_Area_29_1_35" localSheetId="68">#REF!</definedName>
    <definedName name="Excel_BuiltIn_Print_Area_29_1_35" localSheetId="125">#REF!</definedName>
    <definedName name="Excel_BuiltIn_Print_Area_29_1_35" localSheetId="128">#REF!</definedName>
    <definedName name="Excel_BuiltIn_Print_Area_29_1_35" localSheetId="131">#REF!</definedName>
    <definedName name="Excel_BuiltIn_Print_Area_29_1_35" localSheetId="134">#REF!</definedName>
    <definedName name="Excel_BuiltIn_Print_Area_29_1_35" localSheetId="119">#REF!</definedName>
    <definedName name="Excel_BuiltIn_Print_Area_29_1_35" localSheetId="122">#REF!</definedName>
    <definedName name="Excel_BuiltIn_Print_Area_29_1_35" localSheetId="108">#REF!</definedName>
    <definedName name="Excel_BuiltIn_Print_Area_29_1_35" localSheetId="110">#REF!</definedName>
    <definedName name="Excel_BuiltIn_Print_Area_29_1_35" localSheetId="113">#REF!</definedName>
    <definedName name="Excel_BuiltIn_Print_Area_29_1_35" localSheetId="116">#REF!</definedName>
    <definedName name="Excel_BuiltIn_Print_Area_29_1_35" localSheetId="102">#REF!</definedName>
    <definedName name="Excel_BuiltIn_Print_Area_29_1_35" localSheetId="105">#REF!</definedName>
    <definedName name="Excel_BuiltIn_Print_Area_29_1_35" localSheetId="56">#REF!</definedName>
    <definedName name="Excel_BuiltIn_Print_Area_29_1_35" localSheetId="59">#REF!</definedName>
    <definedName name="Excel_BuiltIn_Print_Area_29_1_35" localSheetId="61">#REF!</definedName>
    <definedName name="Excel_BuiltIn_Print_Area_29_1_35" localSheetId="84">#REF!</definedName>
    <definedName name="Excel_BuiltIn_Print_Area_29_1_35" localSheetId="82">#REF!</definedName>
    <definedName name="Excel_BuiltIn_Print_Area_29_1_35" localSheetId="87">#REF!</definedName>
    <definedName name="Excel_BuiltIn_Print_Area_29_1_35" localSheetId="90">#REF!</definedName>
    <definedName name="Excel_BuiltIn_Print_Area_29_1_35" localSheetId="93">#REF!</definedName>
    <definedName name="Excel_BuiltIn_Print_Area_29_1_35" localSheetId="96">#REF!</definedName>
    <definedName name="Excel_BuiltIn_Print_Area_29_1_35" localSheetId="99">#REF!</definedName>
    <definedName name="Excel_BuiltIn_Print_Area_29_1_35" localSheetId="165">#REF!</definedName>
    <definedName name="Excel_BuiltIn_Print_Area_29_1_35" localSheetId="168">#REF!</definedName>
    <definedName name="Excel_BuiltIn_Print_Area_29_1_35" localSheetId="156">#REF!</definedName>
    <definedName name="Excel_BuiltIn_Print_Area_29_1_35" localSheetId="171">#REF!</definedName>
    <definedName name="Excel_BuiltIn_Print_Area_29_1_35" localSheetId="159">#REF!</definedName>
    <definedName name="Excel_BuiltIn_Print_Area_29_1_35" localSheetId="162">#REF!</definedName>
    <definedName name="Excel_BuiltIn_Print_Area_29_1_35">#REF!</definedName>
    <definedName name="Excel_BuiltIn_Print_Area_29_1_37" localSheetId="145">#REF!</definedName>
    <definedName name="Excel_BuiltIn_Print_Area_29_1_37" localSheetId="149">#REF!</definedName>
    <definedName name="Excel_BuiltIn_Print_Area_29_1_37" localSheetId="153">#REF!</definedName>
    <definedName name="Excel_BuiltIn_Print_Area_29_1_37" localSheetId="138">#REF!</definedName>
    <definedName name="Excel_BuiltIn_Print_Area_29_1_37" localSheetId="141">#REF!</definedName>
    <definedName name="Excel_BuiltIn_Print_Area_29_1_37" localSheetId="71">#REF!</definedName>
    <definedName name="Excel_BuiltIn_Print_Area_29_1_37" localSheetId="74">#REF!</definedName>
    <definedName name="Excel_BuiltIn_Print_Area_29_1_37" localSheetId="77">#REF!</definedName>
    <definedName name="Excel_BuiltIn_Print_Area_29_1_37" localSheetId="80">#REF!</definedName>
    <definedName name="Excel_BuiltIn_Print_Area_29_1_37" localSheetId="66">#REF!</definedName>
    <definedName name="Excel_BuiltIn_Print_Area_29_1_37" localSheetId="69">#REF!</definedName>
    <definedName name="Excel_BuiltIn_Print_Area_29_1_37" localSheetId="126">#REF!</definedName>
    <definedName name="Excel_BuiltIn_Print_Area_29_1_37" localSheetId="129">#REF!</definedName>
    <definedName name="Excel_BuiltIn_Print_Area_29_1_37" localSheetId="132">#REF!</definedName>
    <definedName name="Excel_BuiltIn_Print_Area_29_1_37" localSheetId="135">#REF!</definedName>
    <definedName name="Excel_BuiltIn_Print_Area_29_1_37" localSheetId="120">#REF!</definedName>
    <definedName name="Excel_BuiltIn_Print_Area_29_1_37" localSheetId="111">#REF!</definedName>
    <definedName name="Excel_BuiltIn_Print_Area_29_1_37" localSheetId="114">#REF!</definedName>
    <definedName name="Excel_BuiltIn_Print_Area_29_1_37" localSheetId="117">#REF!</definedName>
    <definedName name="Excel_BuiltIn_Print_Area_29_1_37" localSheetId="103">#REF!</definedName>
    <definedName name="Excel_BuiltIn_Print_Area_29_1_37" localSheetId="106">#REF!</definedName>
    <definedName name="Excel_BuiltIn_Print_Area_29_1_37" localSheetId="53">#REF!</definedName>
    <definedName name="Excel_BuiltIn_Print_Area_29_1_37" localSheetId="55">#REF!</definedName>
    <definedName name="Excel_BuiltIn_Print_Area_29_1_37" localSheetId="58">#REF!</definedName>
    <definedName name="Excel_BuiltIn_Print_Area_29_1_37" localSheetId="62">#REF!</definedName>
    <definedName name="Excel_BuiltIn_Print_Area_29_1_37" localSheetId="64">#REF!</definedName>
    <definedName name="Excel_BuiltIn_Print_Area_29_1_37" localSheetId="85">#REF!</definedName>
    <definedName name="Excel_BuiltIn_Print_Area_29_1_37" localSheetId="88">#REF!</definedName>
    <definedName name="Excel_BuiltIn_Print_Area_29_1_37" localSheetId="91">#REF!</definedName>
    <definedName name="Excel_BuiltIn_Print_Area_29_1_37" localSheetId="94">#REF!</definedName>
    <definedName name="Excel_BuiltIn_Print_Area_29_1_37" localSheetId="97">#REF!</definedName>
    <definedName name="Excel_BuiltIn_Print_Area_29_1_37" localSheetId="100">#REF!</definedName>
    <definedName name="Excel_BuiltIn_Print_Area_29_1_37" localSheetId="166">#REF!</definedName>
    <definedName name="Excel_BuiltIn_Print_Area_29_1_37" localSheetId="169">#REF!</definedName>
    <definedName name="Excel_BuiltIn_Print_Area_29_1_37" localSheetId="157">#REF!</definedName>
    <definedName name="Excel_BuiltIn_Print_Area_29_1_37" localSheetId="172">#REF!</definedName>
    <definedName name="Excel_BuiltIn_Print_Area_29_1_37" localSheetId="160">#REF!</definedName>
    <definedName name="Excel_BuiltIn_Print_Area_29_1_37" localSheetId="163">#REF!</definedName>
    <definedName name="Excel_BuiltIn_Print_Area_29_1_37" localSheetId="143">#REF!</definedName>
    <definedName name="Excel_BuiltIn_Print_Area_29_1_37" localSheetId="146">#REF!</definedName>
    <definedName name="Excel_BuiltIn_Print_Area_29_1_37" localSheetId="148">#REF!</definedName>
    <definedName name="Excel_BuiltIn_Print_Area_29_1_37" localSheetId="150">#REF!</definedName>
    <definedName name="Excel_BuiltIn_Print_Area_29_1_37" localSheetId="151">#REF!</definedName>
    <definedName name="Excel_BuiltIn_Print_Area_29_1_37" localSheetId="136">#REF!</definedName>
    <definedName name="Excel_BuiltIn_Print_Area_29_1_37" localSheetId="139">#REF!</definedName>
    <definedName name="Excel_BuiltIn_Print_Area_29_1_37" localSheetId="142">#REF!</definedName>
    <definedName name="Excel_BuiltIn_Print_Area_29_1_37" localSheetId="70">#REF!</definedName>
    <definedName name="Excel_BuiltIn_Print_Area_29_1_37" localSheetId="72">#REF!</definedName>
    <definedName name="Excel_BuiltIn_Print_Area_29_1_37" localSheetId="75">#REF!</definedName>
    <definedName name="Excel_BuiltIn_Print_Area_29_1_37" localSheetId="78">#REF!</definedName>
    <definedName name="Excel_BuiltIn_Print_Area_29_1_37" localSheetId="67">#REF!</definedName>
    <definedName name="Excel_BuiltIn_Print_Area_29_1_37" localSheetId="124">#REF!</definedName>
    <definedName name="Excel_BuiltIn_Print_Area_29_1_37" localSheetId="127">#REF!</definedName>
    <definedName name="Excel_BuiltIn_Print_Area_29_1_37" localSheetId="130">#REF!</definedName>
    <definedName name="Excel_BuiltIn_Print_Area_29_1_37" localSheetId="133">#REF!</definedName>
    <definedName name="Excel_BuiltIn_Print_Area_29_1_37" localSheetId="118">#REF!</definedName>
    <definedName name="Excel_BuiltIn_Print_Area_29_1_37" localSheetId="121">#REF!</definedName>
    <definedName name="Excel_BuiltIn_Print_Area_29_1_37" localSheetId="123">#REF!</definedName>
    <definedName name="Excel_BuiltIn_Print_Area_29_1_37" localSheetId="107">#REF!</definedName>
    <definedName name="Excel_BuiltIn_Print_Area_29_1_37" localSheetId="109">#REF!</definedName>
    <definedName name="Excel_BuiltIn_Print_Area_29_1_37" localSheetId="112">#REF!</definedName>
    <definedName name="Excel_BuiltIn_Print_Area_29_1_37" localSheetId="115">#REF!</definedName>
    <definedName name="Excel_BuiltIn_Print_Area_29_1_37" localSheetId="101">#REF!</definedName>
    <definedName name="Excel_BuiltIn_Print_Area_29_1_37" localSheetId="104">#REF!</definedName>
    <definedName name="Excel_BuiltIn_Print_Area_29_1_37" localSheetId="52">#REF!</definedName>
    <definedName name="Excel_BuiltIn_Print_Area_29_1_37" localSheetId="54">#REF!</definedName>
    <definedName name="Excel_BuiltIn_Print_Area_29_1_37" localSheetId="57">#REF!</definedName>
    <definedName name="Excel_BuiltIn_Print_Area_29_1_37" localSheetId="60">#REF!</definedName>
    <definedName name="Excel_BuiltIn_Print_Area_29_1_37" localSheetId="63">#REF!</definedName>
    <definedName name="Excel_BuiltIn_Print_Area_29_1_37" localSheetId="83">#REF!</definedName>
    <definedName name="Excel_BuiltIn_Print_Area_29_1_37" localSheetId="81">#REF!</definedName>
    <definedName name="Excel_BuiltIn_Print_Area_29_1_37" localSheetId="86">#REF!</definedName>
    <definedName name="Excel_BuiltIn_Print_Area_29_1_37" localSheetId="89">#REF!</definedName>
    <definedName name="Excel_BuiltIn_Print_Area_29_1_37" localSheetId="92">#REF!</definedName>
    <definedName name="Excel_BuiltIn_Print_Area_29_1_37" localSheetId="95">#REF!</definedName>
    <definedName name="Excel_BuiltIn_Print_Area_29_1_37" localSheetId="98">#REF!</definedName>
    <definedName name="Excel_BuiltIn_Print_Area_29_1_37" localSheetId="164">#REF!</definedName>
    <definedName name="Excel_BuiltIn_Print_Area_29_1_37" localSheetId="167">#REF!</definedName>
    <definedName name="Excel_BuiltIn_Print_Area_29_1_37" localSheetId="155">#REF!</definedName>
    <definedName name="Excel_BuiltIn_Print_Area_29_1_37" localSheetId="170">#REF!</definedName>
    <definedName name="Excel_BuiltIn_Print_Area_29_1_37" localSheetId="158">#REF!</definedName>
    <definedName name="Excel_BuiltIn_Print_Area_29_1_37" localSheetId="161">#REF!</definedName>
    <definedName name="Excel_BuiltIn_Print_Area_29_1_37" localSheetId="147">#REF!</definedName>
    <definedName name="Excel_BuiltIn_Print_Area_29_1_37" localSheetId="144">#REF!</definedName>
    <definedName name="Excel_BuiltIn_Print_Area_29_1_37" localSheetId="152">#REF!</definedName>
    <definedName name="Excel_BuiltIn_Print_Area_29_1_37" localSheetId="154">#REF!</definedName>
    <definedName name="Excel_BuiltIn_Print_Area_29_1_37" localSheetId="137">#REF!</definedName>
    <definedName name="Excel_BuiltIn_Print_Area_29_1_37" localSheetId="140">#REF!</definedName>
    <definedName name="Excel_BuiltIn_Print_Area_29_1_37" localSheetId="73">#REF!</definedName>
    <definedName name="Excel_BuiltIn_Print_Area_29_1_37" localSheetId="76">#REF!</definedName>
    <definedName name="Excel_BuiltIn_Print_Area_29_1_37" localSheetId="79">#REF!</definedName>
    <definedName name="Excel_BuiltIn_Print_Area_29_1_37" localSheetId="65">#REF!</definedName>
    <definedName name="Excel_BuiltIn_Print_Area_29_1_37" localSheetId="68">#REF!</definedName>
    <definedName name="Excel_BuiltIn_Print_Area_29_1_37" localSheetId="125">#REF!</definedName>
    <definedName name="Excel_BuiltIn_Print_Area_29_1_37" localSheetId="128">#REF!</definedName>
    <definedName name="Excel_BuiltIn_Print_Area_29_1_37" localSheetId="131">#REF!</definedName>
    <definedName name="Excel_BuiltIn_Print_Area_29_1_37" localSheetId="134">#REF!</definedName>
    <definedName name="Excel_BuiltIn_Print_Area_29_1_37" localSheetId="119">#REF!</definedName>
    <definedName name="Excel_BuiltIn_Print_Area_29_1_37" localSheetId="122">#REF!</definedName>
    <definedName name="Excel_BuiltIn_Print_Area_29_1_37" localSheetId="108">#REF!</definedName>
    <definedName name="Excel_BuiltIn_Print_Area_29_1_37" localSheetId="110">#REF!</definedName>
    <definedName name="Excel_BuiltIn_Print_Area_29_1_37" localSheetId="113">#REF!</definedName>
    <definedName name="Excel_BuiltIn_Print_Area_29_1_37" localSheetId="116">#REF!</definedName>
    <definedName name="Excel_BuiltIn_Print_Area_29_1_37" localSheetId="102">#REF!</definedName>
    <definedName name="Excel_BuiltIn_Print_Area_29_1_37" localSheetId="105">#REF!</definedName>
    <definedName name="Excel_BuiltIn_Print_Area_29_1_37" localSheetId="56">#REF!</definedName>
    <definedName name="Excel_BuiltIn_Print_Area_29_1_37" localSheetId="59">#REF!</definedName>
    <definedName name="Excel_BuiltIn_Print_Area_29_1_37" localSheetId="61">#REF!</definedName>
    <definedName name="Excel_BuiltIn_Print_Area_29_1_37" localSheetId="84">#REF!</definedName>
    <definedName name="Excel_BuiltIn_Print_Area_29_1_37" localSheetId="82">#REF!</definedName>
    <definedName name="Excel_BuiltIn_Print_Area_29_1_37" localSheetId="87">#REF!</definedName>
    <definedName name="Excel_BuiltIn_Print_Area_29_1_37" localSheetId="90">#REF!</definedName>
    <definedName name="Excel_BuiltIn_Print_Area_29_1_37" localSheetId="93">#REF!</definedName>
    <definedName name="Excel_BuiltIn_Print_Area_29_1_37" localSheetId="96">#REF!</definedName>
    <definedName name="Excel_BuiltIn_Print_Area_29_1_37" localSheetId="99">#REF!</definedName>
    <definedName name="Excel_BuiltIn_Print_Area_29_1_37" localSheetId="165">#REF!</definedName>
    <definedName name="Excel_BuiltIn_Print_Area_29_1_37" localSheetId="168">#REF!</definedName>
    <definedName name="Excel_BuiltIn_Print_Area_29_1_37" localSheetId="156">#REF!</definedName>
    <definedName name="Excel_BuiltIn_Print_Area_29_1_37" localSheetId="171">#REF!</definedName>
    <definedName name="Excel_BuiltIn_Print_Area_29_1_37" localSheetId="159">#REF!</definedName>
    <definedName name="Excel_BuiltIn_Print_Area_29_1_37" localSheetId="162">#REF!</definedName>
    <definedName name="Excel_BuiltIn_Print_Area_29_1_37">#REF!</definedName>
    <definedName name="Excel_BuiltIn_Print_Area_29_1_39" localSheetId="145">#REF!</definedName>
    <definedName name="Excel_BuiltIn_Print_Area_29_1_39" localSheetId="149">#REF!</definedName>
    <definedName name="Excel_BuiltIn_Print_Area_29_1_39" localSheetId="153">#REF!</definedName>
    <definedName name="Excel_BuiltIn_Print_Area_29_1_39" localSheetId="138">#REF!</definedName>
    <definedName name="Excel_BuiltIn_Print_Area_29_1_39" localSheetId="141">#REF!</definedName>
    <definedName name="Excel_BuiltIn_Print_Area_29_1_39" localSheetId="71">#REF!</definedName>
    <definedName name="Excel_BuiltIn_Print_Area_29_1_39" localSheetId="74">#REF!</definedName>
    <definedName name="Excel_BuiltIn_Print_Area_29_1_39" localSheetId="77">#REF!</definedName>
    <definedName name="Excel_BuiltIn_Print_Area_29_1_39" localSheetId="80">#REF!</definedName>
    <definedName name="Excel_BuiltIn_Print_Area_29_1_39" localSheetId="66">#REF!</definedName>
    <definedName name="Excel_BuiltIn_Print_Area_29_1_39" localSheetId="69">#REF!</definedName>
    <definedName name="Excel_BuiltIn_Print_Area_29_1_39" localSheetId="126">#REF!</definedName>
    <definedName name="Excel_BuiltIn_Print_Area_29_1_39" localSheetId="129">#REF!</definedName>
    <definedName name="Excel_BuiltIn_Print_Area_29_1_39" localSheetId="132">#REF!</definedName>
    <definedName name="Excel_BuiltIn_Print_Area_29_1_39" localSheetId="135">#REF!</definedName>
    <definedName name="Excel_BuiltIn_Print_Area_29_1_39" localSheetId="120">#REF!</definedName>
    <definedName name="Excel_BuiltIn_Print_Area_29_1_39" localSheetId="111">#REF!</definedName>
    <definedName name="Excel_BuiltIn_Print_Area_29_1_39" localSheetId="114">#REF!</definedName>
    <definedName name="Excel_BuiltIn_Print_Area_29_1_39" localSheetId="117">#REF!</definedName>
    <definedName name="Excel_BuiltIn_Print_Area_29_1_39" localSheetId="103">#REF!</definedName>
    <definedName name="Excel_BuiltIn_Print_Area_29_1_39" localSheetId="106">#REF!</definedName>
    <definedName name="Excel_BuiltIn_Print_Area_29_1_39" localSheetId="53">#REF!</definedName>
    <definedName name="Excel_BuiltIn_Print_Area_29_1_39" localSheetId="55">#REF!</definedName>
    <definedName name="Excel_BuiltIn_Print_Area_29_1_39" localSheetId="58">#REF!</definedName>
    <definedName name="Excel_BuiltIn_Print_Area_29_1_39" localSheetId="62">#REF!</definedName>
    <definedName name="Excel_BuiltIn_Print_Area_29_1_39" localSheetId="64">#REF!</definedName>
    <definedName name="Excel_BuiltIn_Print_Area_29_1_39" localSheetId="85">#REF!</definedName>
    <definedName name="Excel_BuiltIn_Print_Area_29_1_39" localSheetId="88">#REF!</definedName>
    <definedName name="Excel_BuiltIn_Print_Area_29_1_39" localSheetId="91">#REF!</definedName>
    <definedName name="Excel_BuiltIn_Print_Area_29_1_39" localSheetId="94">#REF!</definedName>
    <definedName name="Excel_BuiltIn_Print_Area_29_1_39" localSheetId="97">#REF!</definedName>
    <definedName name="Excel_BuiltIn_Print_Area_29_1_39" localSheetId="100">#REF!</definedName>
    <definedName name="Excel_BuiltIn_Print_Area_29_1_39" localSheetId="166">#REF!</definedName>
    <definedName name="Excel_BuiltIn_Print_Area_29_1_39" localSheetId="169">#REF!</definedName>
    <definedName name="Excel_BuiltIn_Print_Area_29_1_39" localSheetId="157">#REF!</definedName>
    <definedName name="Excel_BuiltIn_Print_Area_29_1_39" localSheetId="172">#REF!</definedName>
    <definedName name="Excel_BuiltIn_Print_Area_29_1_39" localSheetId="160">#REF!</definedName>
    <definedName name="Excel_BuiltIn_Print_Area_29_1_39" localSheetId="163">#REF!</definedName>
    <definedName name="Excel_BuiltIn_Print_Area_29_1_39" localSheetId="143">#REF!</definedName>
    <definedName name="Excel_BuiltIn_Print_Area_29_1_39" localSheetId="146">#REF!</definedName>
    <definedName name="Excel_BuiltIn_Print_Area_29_1_39" localSheetId="148">#REF!</definedName>
    <definedName name="Excel_BuiltIn_Print_Area_29_1_39" localSheetId="150">#REF!</definedName>
    <definedName name="Excel_BuiltIn_Print_Area_29_1_39" localSheetId="151">#REF!</definedName>
    <definedName name="Excel_BuiltIn_Print_Area_29_1_39" localSheetId="136">#REF!</definedName>
    <definedName name="Excel_BuiltIn_Print_Area_29_1_39" localSheetId="139">#REF!</definedName>
    <definedName name="Excel_BuiltIn_Print_Area_29_1_39" localSheetId="142">#REF!</definedName>
    <definedName name="Excel_BuiltIn_Print_Area_29_1_39" localSheetId="70">#REF!</definedName>
    <definedName name="Excel_BuiltIn_Print_Area_29_1_39" localSheetId="72">#REF!</definedName>
    <definedName name="Excel_BuiltIn_Print_Area_29_1_39" localSheetId="75">#REF!</definedName>
    <definedName name="Excel_BuiltIn_Print_Area_29_1_39" localSheetId="78">#REF!</definedName>
    <definedName name="Excel_BuiltIn_Print_Area_29_1_39" localSheetId="67">#REF!</definedName>
    <definedName name="Excel_BuiltIn_Print_Area_29_1_39" localSheetId="124">#REF!</definedName>
    <definedName name="Excel_BuiltIn_Print_Area_29_1_39" localSheetId="127">#REF!</definedName>
    <definedName name="Excel_BuiltIn_Print_Area_29_1_39" localSheetId="130">#REF!</definedName>
    <definedName name="Excel_BuiltIn_Print_Area_29_1_39" localSheetId="133">#REF!</definedName>
    <definedName name="Excel_BuiltIn_Print_Area_29_1_39" localSheetId="118">#REF!</definedName>
    <definedName name="Excel_BuiltIn_Print_Area_29_1_39" localSheetId="121">#REF!</definedName>
    <definedName name="Excel_BuiltIn_Print_Area_29_1_39" localSheetId="123">#REF!</definedName>
    <definedName name="Excel_BuiltIn_Print_Area_29_1_39" localSheetId="107">#REF!</definedName>
    <definedName name="Excel_BuiltIn_Print_Area_29_1_39" localSheetId="109">#REF!</definedName>
    <definedName name="Excel_BuiltIn_Print_Area_29_1_39" localSheetId="112">#REF!</definedName>
    <definedName name="Excel_BuiltIn_Print_Area_29_1_39" localSheetId="115">#REF!</definedName>
    <definedName name="Excel_BuiltIn_Print_Area_29_1_39" localSheetId="101">#REF!</definedName>
    <definedName name="Excel_BuiltIn_Print_Area_29_1_39" localSheetId="104">#REF!</definedName>
    <definedName name="Excel_BuiltIn_Print_Area_29_1_39" localSheetId="52">#REF!</definedName>
    <definedName name="Excel_BuiltIn_Print_Area_29_1_39" localSheetId="54">#REF!</definedName>
    <definedName name="Excel_BuiltIn_Print_Area_29_1_39" localSheetId="57">#REF!</definedName>
    <definedName name="Excel_BuiltIn_Print_Area_29_1_39" localSheetId="60">#REF!</definedName>
    <definedName name="Excel_BuiltIn_Print_Area_29_1_39" localSheetId="63">#REF!</definedName>
    <definedName name="Excel_BuiltIn_Print_Area_29_1_39" localSheetId="83">#REF!</definedName>
    <definedName name="Excel_BuiltIn_Print_Area_29_1_39" localSheetId="81">#REF!</definedName>
    <definedName name="Excel_BuiltIn_Print_Area_29_1_39" localSheetId="86">#REF!</definedName>
    <definedName name="Excel_BuiltIn_Print_Area_29_1_39" localSheetId="89">#REF!</definedName>
    <definedName name="Excel_BuiltIn_Print_Area_29_1_39" localSheetId="92">#REF!</definedName>
    <definedName name="Excel_BuiltIn_Print_Area_29_1_39" localSheetId="95">#REF!</definedName>
    <definedName name="Excel_BuiltIn_Print_Area_29_1_39" localSheetId="98">#REF!</definedName>
    <definedName name="Excel_BuiltIn_Print_Area_29_1_39" localSheetId="164">#REF!</definedName>
    <definedName name="Excel_BuiltIn_Print_Area_29_1_39" localSheetId="167">#REF!</definedName>
    <definedName name="Excel_BuiltIn_Print_Area_29_1_39" localSheetId="155">#REF!</definedName>
    <definedName name="Excel_BuiltIn_Print_Area_29_1_39" localSheetId="170">#REF!</definedName>
    <definedName name="Excel_BuiltIn_Print_Area_29_1_39" localSheetId="158">#REF!</definedName>
    <definedName name="Excel_BuiltIn_Print_Area_29_1_39" localSheetId="161">#REF!</definedName>
    <definedName name="Excel_BuiltIn_Print_Area_29_1_39" localSheetId="147">#REF!</definedName>
    <definedName name="Excel_BuiltIn_Print_Area_29_1_39" localSheetId="144">#REF!</definedName>
    <definedName name="Excel_BuiltIn_Print_Area_29_1_39" localSheetId="152">#REF!</definedName>
    <definedName name="Excel_BuiltIn_Print_Area_29_1_39" localSheetId="154">#REF!</definedName>
    <definedName name="Excel_BuiltIn_Print_Area_29_1_39" localSheetId="137">#REF!</definedName>
    <definedName name="Excel_BuiltIn_Print_Area_29_1_39" localSheetId="140">#REF!</definedName>
    <definedName name="Excel_BuiltIn_Print_Area_29_1_39" localSheetId="73">#REF!</definedName>
    <definedName name="Excel_BuiltIn_Print_Area_29_1_39" localSheetId="76">#REF!</definedName>
    <definedName name="Excel_BuiltIn_Print_Area_29_1_39" localSheetId="79">#REF!</definedName>
    <definedName name="Excel_BuiltIn_Print_Area_29_1_39" localSheetId="65">#REF!</definedName>
    <definedName name="Excel_BuiltIn_Print_Area_29_1_39" localSheetId="68">#REF!</definedName>
    <definedName name="Excel_BuiltIn_Print_Area_29_1_39" localSheetId="125">#REF!</definedName>
    <definedName name="Excel_BuiltIn_Print_Area_29_1_39" localSheetId="128">#REF!</definedName>
    <definedName name="Excel_BuiltIn_Print_Area_29_1_39" localSheetId="131">#REF!</definedName>
    <definedName name="Excel_BuiltIn_Print_Area_29_1_39" localSheetId="134">#REF!</definedName>
    <definedName name="Excel_BuiltIn_Print_Area_29_1_39" localSheetId="119">#REF!</definedName>
    <definedName name="Excel_BuiltIn_Print_Area_29_1_39" localSheetId="122">#REF!</definedName>
    <definedName name="Excel_BuiltIn_Print_Area_29_1_39" localSheetId="108">#REF!</definedName>
    <definedName name="Excel_BuiltIn_Print_Area_29_1_39" localSheetId="110">#REF!</definedName>
    <definedName name="Excel_BuiltIn_Print_Area_29_1_39" localSheetId="113">#REF!</definedName>
    <definedName name="Excel_BuiltIn_Print_Area_29_1_39" localSheetId="116">#REF!</definedName>
    <definedName name="Excel_BuiltIn_Print_Area_29_1_39" localSheetId="102">#REF!</definedName>
    <definedName name="Excel_BuiltIn_Print_Area_29_1_39" localSheetId="105">#REF!</definedName>
    <definedName name="Excel_BuiltIn_Print_Area_29_1_39" localSheetId="56">#REF!</definedName>
    <definedName name="Excel_BuiltIn_Print_Area_29_1_39" localSheetId="59">#REF!</definedName>
    <definedName name="Excel_BuiltIn_Print_Area_29_1_39" localSheetId="61">#REF!</definedName>
    <definedName name="Excel_BuiltIn_Print_Area_29_1_39" localSheetId="84">#REF!</definedName>
    <definedName name="Excel_BuiltIn_Print_Area_29_1_39" localSheetId="82">#REF!</definedName>
    <definedName name="Excel_BuiltIn_Print_Area_29_1_39" localSheetId="87">#REF!</definedName>
    <definedName name="Excel_BuiltIn_Print_Area_29_1_39" localSheetId="90">#REF!</definedName>
    <definedName name="Excel_BuiltIn_Print_Area_29_1_39" localSheetId="93">#REF!</definedName>
    <definedName name="Excel_BuiltIn_Print_Area_29_1_39" localSheetId="96">#REF!</definedName>
    <definedName name="Excel_BuiltIn_Print_Area_29_1_39" localSheetId="99">#REF!</definedName>
    <definedName name="Excel_BuiltIn_Print_Area_29_1_39" localSheetId="165">#REF!</definedName>
    <definedName name="Excel_BuiltIn_Print_Area_29_1_39" localSheetId="168">#REF!</definedName>
    <definedName name="Excel_BuiltIn_Print_Area_29_1_39" localSheetId="156">#REF!</definedName>
    <definedName name="Excel_BuiltIn_Print_Area_29_1_39" localSheetId="171">#REF!</definedName>
    <definedName name="Excel_BuiltIn_Print_Area_29_1_39" localSheetId="159">#REF!</definedName>
    <definedName name="Excel_BuiltIn_Print_Area_29_1_39" localSheetId="162">#REF!</definedName>
    <definedName name="Excel_BuiltIn_Print_Area_29_1_39">#REF!</definedName>
    <definedName name="Excel_BuiltIn_Print_Area_29_1_42" localSheetId="145">#REF!</definedName>
    <definedName name="Excel_BuiltIn_Print_Area_29_1_42" localSheetId="149">#REF!</definedName>
    <definedName name="Excel_BuiltIn_Print_Area_29_1_42" localSheetId="153">#REF!</definedName>
    <definedName name="Excel_BuiltIn_Print_Area_29_1_42" localSheetId="138">#REF!</definedName>
    <definedName name="Excel_BuiltIn_Print_Area_29_1_42" localSheetId="141">#REF!</definedName>
    <definedName name="Excel_BuiltIn_Print_Area_29_1_42" localSheetId="71">#REF!</definedName>
    <definedName name="Excel_BuiltIn_Print_Area_29_1_42" localSheetId="74">#REF!</definedName>
    <definedName name="Excel_BuiltIn_Print_Area_29_1_42" localSheetId="77">#REF!</definedName>
    <definedName name="Excel_BuiltIn_Print_Area_29_1_42" localSheetId="80">#REF!</definedName>
    <definedName name="Excel_BuiltIn_Print_Area_29_1_42" localSheetId="66">#REF!</definedName>
    <definedName name="Excel_BuiltIn_Print_Area_29_1_42" localSheetId="69">#REF!</definedName>
    <definedName name="Excel_BuiltIn_Print_Area_29_1_42" localSheetId="126">#REF!</definedName>
    <definedName name="Excel_BuiltIn_Print_Area_29_1_42" localSheetId="129">#REF!</definedName>
    <definedName name="Excel_BuiltIn_Print_Area_29_1_42" localSheetId="132">#REF!</definedName>
    <definedName name="Excel_BuiltIn_Print_Area_29_1_42" localSheetId="135">#REF!</definedName>
    <definedName name="Excel_BuiltIn_Print_Area_29_1_42" localSheetId="120">#REF!</definedName>
    <definedName name="Excel_BuiltIn_Print_Area_29_1_42" localSheetId="111">#REF!</definedName>
    <definedName name="Excel_BuiltIn_Print_Area_29_1_42" localSheetId="114">#REF!</definedName>
    <definedName name="Excel_BuiltIn_Print_Area_29_1_42" localSheetId="117">#REF!</definedName>
    <definedName name="Excel_BuiltIn_Print_Area_29_1_42" localSheetId="103">#REF!</definedName>
    <definedName name="Excel_BuiltIn_Print_Area_29_1_42" localSheetId="106">#REF!</definedName>
    <definedName name="Excel_BuiltIn_Print_Area_29_1_42" localSheetId="53">#REF!</definedName>
    <definedName name="Excel_BuiltIn_Print_Area_29_1_42" localSheetId="55">#REF!</definedName>
    <definedName name="Excel_BuiltIn_Print_Area_29_1_42" localSheetId="58">#REF!</definedName>
    <definedName name="Excel_BuiltIn_Print_Area_29_1_42" localSheetId="62">#REF!</definedName>
    <definedName name="Excel_BuiltIn_Print_Area_29_1_42" localSheetId="64">#REF!</definedName>
    <definedName name="Excel_BuiltIn_Print_Area_29_1_42" localSheetId="85">#REF!</definedName>
    <definedName name="Excel_BuiltIn_Print_Area_29_1_42" localSheetId="88">#REF!</definedName>
    <definedName name="Excel_BuiltIn_Print_Area_29_1_42" localSheetId="91">#REF!</definedName>
    <definedName name="Excel_BuiltIn_Print_Area_29_1_42" localSheetId="94">#REF!</definedName>
    <definedName name="Excel_BuiltIn_Print_Area_29_1_42" localSheetId="97">#REF!</definedName>
    <definedName name="Excel_BuiltIn_Print_Area_29_1_42" localSheetId="100">#REF!</definedName>
    <definedName name="Excel_BuiltIn_Print_Area_29_1_42" localSheetId="166">#REF!</definedName>
    <definedName name="Excel_BuiltIn_Print_Area_29_1_42" localSheetId="169">#REF!</definedName>
    <definedName name="Excel_BuiltIn_Print_Area_29_1_42" localSheetId="157">#REF!</definedName>
    <definedName name="Excel_BuiltIn_Print_Area_29_1_42" localSheetId="172">#REF!</definedName>
    <definedName name="Excel_BuiltIn_Print_Area_29_1_42" localSheetId="160">#REF!</definedName>
    <definedName name="Excel_BuiltIn_Print_Area_29_1_42" localSheetId="163">#REF!</definedName>
    <definedName name="Excel_BuiltIn_Print_Area_29_1_42" localSheetId="143">#REF!</definedName>
    <definedName name="Excel_BuiltIn_Print_Area_29_1_42" localSheetId="146">#REF!</definedName>
    <definedName name="Excel_BuiltIn_Print_Area_29_1_42" localSheetId="148">#REF!</definedName>
    <definedName name="Excel_BuiltIn_Print_Area_29_1_42" localSheetId="150">#REF!</definedName>
    <definedName name="Excel_BuiltIn_Print_Area_29_1_42" localSheetId="151">#REF!</definedName>
    <definedName name="Excel_BuiltIn_Print_Area_29_1_42" localSheetId="136">#REF!</definedName>
    <definedName name="Excel_BuiltIn_Print_Area_29_1_42" localSheetId="139">#REF!</definedName>
    <definedName name="Excel_BuiltIn_Print_Area_29_1_42" localSheetId="142">#REF!</definedName>
    <definedName name="Excel_BuiltIn_Print_Area_29_1_42" localSheetId="70">#REF!</definedName>
    <definedName name="Excel_BuiltIn_Print_Area_29_1_42" localSheetId="72">#REF!</definedName>
    <definedName name="Excel_BuiltIn_Print_Area_29_1_42" localSheetId="75">#REF!</definedName>
    <definedName name="Excel_BuiltIn_Print_Area_29_1_42" localSheetId="78">#REF!</definedName>
    <definedName name="Excel_BuiltIn_Print_Area_29_1_42" localSheetId="67">#REF!</definedName>
    <definedName name="Excel_BuiltIn_Print_Area_29_1_42" localSheetId="124">#REF!</definedName>
    <definedName name="Excel_BuiltIn_Print_Area_29_1_42" localSheetId="127">#REF!</definedName>
    <definedName name="Excel_BuiltIn_Print_Area_29_1_42" localSheetId="130">#REF!</definedName>
    <definedName name="Excel_BuiltIn_Print_Area_29_1_42" localSheetId="133">#REF!</definedName>
    <definedName name="Excel_BuiltIn_Print_Area_29_1_42" localSheetId="118">#REF!</definedName>
    <definedName name="Excel_BuiltIn_Print_Area_29_1_42" localSheetId="121">#REF!</definedName>
    <definedName name="Excel_BuiltIn_Print_Area_29_1_42" localSheetId="123">#REF!</definedName>
    <definedName name="Excel_BuiltIn_Print_Area_29_1_42" localSheetId="107">#REF!</definedName>
    <definedName name="Excel_BuiltIn_Print_Area_29_1_42" localSheetId="109">#REF!</definedName>
    <definedName name="Excel_BuiltIn_Print_Area_29_1_42" localSheetId="112">#REF!</definedName>
    <definedName name="Excel_BuiltIn_Print_Area_29_1_42" localSheetId="115">#REF!</definedName>
    <definedName name="Excel_BuiltIn_Print_Area_29_1_42" localSheetId="101">#REF!</definedName>
    <definedName name="Excel_BuiltIn_Print_Area_29_1_42" localSheetId="104">#REF!</definedName>
    <definedName name="Excel_BuiltIn_Print_Area_29_1_42" localSheetId="52">#REF!</definedName>
    <definedName name="Excel_BuiltIn_Print_Area_29_1_42" localSheetId="54">#REF!</definedName>
    <definedName name="Excel_BuiltIn_Print_Area_29_1_42" localSheetId="57">#REF!</definedName>
    <definedName name="Excel_BuiltIn_Print_Area_29_1_42" localSheetId="60">#REF!</definedName>
    <definedName name="Excel_BuiltIn_Print_Area_29_1_42" localSheetId="63">#REF!</definedName>
    <definedName name="Excel_BuiltIn_Print_Area_29_1_42" localSheetId="83">#REF!</definedName>
    <definedName name="Excel_BuiltIn_Print_Area_29_1_42" localSheetId="81">#REF!</definedName>
    <definedName name="Excel_BuiltIn_Print_Area_29_1_42" localSheetId="86">#REF!</definedName>
    <definedName name="Excel_BuiltIn_Print_Area_29_1_42" localSheetId="89">#REF!</definedName>
    <definedName name="Excel_BuiltIn_Print_Area_29_1_42" localSheetId="92">#REF!</definedName>
    <definedName name="Excel_BuiltIn_Print_Area_29_1_42" localSheetId="95">#REF!</definedName>
    <definedName name="Excel_BuiltIn_Print_Area_29_1_42" localSheetId="98">#REF!</definedName>
    <definedName name="Excel_BuiltIn_Print_Area_29_1_42" localSheetId="164">#REF!</definedName>
    <definedName name="Excel_BuiltIn_Print_Area_29_1_42" localSheetId="167">#REF!</definedName>
    <definedName name="Excel_BuiltIn_Print_Area_29_1_42" localSheetId="155">#REF!</definedName>
    <definedName name="Excel_BuiltIn_Print_Area_29_1_42" localSheetId="170">#REF!</definedName>
    <definedName name="Excel_BuiltIn_Print_Area_29_1_42" localSheetId="158">#REF!</definedName>
    <definedName name="Excel_BuiltIn_Print_Area_29_1_42" localSheetId="161">#REF!</definedName>
    <definedName name="Excel_BuiltIn_Print_Area_29_1_42" localSheetId="147">#REF!</definedName>
    <definedName name="Excel_BuiltIn_Print_Area_29_1_42" localSheetId="144">#REF!</definedName>
    <definedName name="Excel_BuiltIn_Print_Area_29_1_42" localSheetId="152">#REF!</definedName>
    <definedName name="Excel_BuiltIn_Print_Area_29_1_42" localSheetId="154">#REF!</definedName>
    <definedName name="Excel_BuiltIn_Print_Area_29_1_42" localSheetId="137">#REF!</definedName>
    <definedName name="Excel_BuiltIn_Print_Area_29_1_42" localSheetId="140">#REF!</definedName>
    <definedName name="Excel_BuiltIn_Print_Area_29_1_42" localSheetId="73">#REF!</definedName>
    <definedName name="Excel_BuiltIn_Print_Area_29_1_42" localSheetId="76">#REF!</definedName>
    <definedName name="Excel_BuiltIn_Print_Area_29_1_42" localSheetId="79">#REF!</definedName>
    <definedName name="Excel_BuiltIn_Print_Area_29_1_42" localSheetId="65">#REF!</definedName>
    <definedName name="Excel_BuiltIn_Print_Area_29_1_42" localSheetId="68">#REF!</definedName>
    <definedName name="Excel_BuiltIn_Print_Area_29_1_42" localSheetId="125">#REF!</definedName>
    <definedName name="Excel_BuiltIn_Print_Area_29_1_42" localSheetId="128">#REF!</definedName>
    <definedName name="Excel_BuiltIn_Print_Area_29_1_42" localSheetId="131">#REF!</definedName>
    <definedName name="Excel_BuiltIn_Print_Area_29_1_42" localSheetId="134">#REF!</definedName>
    <definedName name="Excel_BuiltIn_Print_Area_29_1_42" localSheetId="119">#REF!</definedName>
    <definedName name="Excel_BuiltIn_Print_Area_29_1_42" localSheetId="122">#REF!</definedName>
    <definedName name="Excel_BuiltIn_Print_Area_29_1_42" localSheetId="108">#REF!</definedName>
    <definedName name="Excel_BuiltIn_Print_Area_29_1_42" localSheetId="110">#REF!</definedName>
    <definedName name="Excel_BuiltIn_Print_Area_29_1_42" localSheetId="113">#REF!</definedName>
    <definedName name="Excel_BuiltIn_Print_Area_29_1_42" localSheetId="116">#REF!</definedName>
    <definedName name="Excel_BuiltIn_Print_Area_29_1_42" localSheetId="102">#REF!</definedName>
    <definedName name="Excel_BuiltIn_Print_Area_29_1_42" localSheetId="105">#REF!</definedName>
    <definedName name="Excel_BuiltIn_Print_Area_29_1_42" localSheetId="56">#REF!</definedName>
    <definedName name="Excel_BuiltIn_Print_Area_29_1_42" localSheetId="59">#REF!</definedName>
    <definedName name="Excel_BuiltIn_Print_Area_29_1_42" localSheetId="61">#REF!</definedName>
    <definedName name="Excel_BuiltIn_Print_Area_29_1_42" localSheetId="84">#REF!</definedName>
    <definedName name="Excel_BuiltIn_Print_Area_29_1_42" localSheetId="82">#REF!</definedName>
    <definedName name="Excel_BuiltIn_Print_Area_29_1_42" localSheetId="87">#REF!</definedName>
    <definedName name="Excel_BuiltIn_Print_Area_29_1_42" localSheetId="90">#REF!</definedName>
    <definedName name="Excel_BuiltIn_Print_Area_29_1_42" localSheetId="93">#REF!</definedName>
    <definedName name="Excel_BuiltIn_Print_Area_29_1_42" localSheetId="96">#REF!</definedName>
    <definedName name="Excel_BuiltIn_Print_Area_29_1_42" localSheetId="99">#REF!</definedName>
    <definedName name="Excel_BuiltIn_Print_Area_29_1_42" localSheetId="165">#REF!</definedName>
    <definedName name="Excel_BuiltIn_Print_Area_29_1_42" localSheetId="168">#REF!</definedName>
    <definedName name="Excel_BuiltIn_Print_Area_29_1_42" localSheetId="156">#REF!</definedName>
    <definedName name="Excel_BuiltIn_Print_Area_29_1_42" localSheetId="171">#REF!</definedName>
    <definedName name="Excel_BuiltIn_Print_Area_29_1_42" localSheetId="159">#REF!</definedName>
    <definedName name="Excel_BuiltIn_Print_Area_29_1_42" localSheetId="162">#REF!</definedName>
    <definedName name="Excel_BuiltIn_Print_Area_29_1_42">#REF!</definedName>
    <definedName name="Excel_BuiltIn_Print_Area_29_1_44" localSheetId="145">#REF!</definedName>
    <definedName name="Excel_BuiltIn_Print_Area_29_1_44" localSheetId="149">#REF!</definedName>
    <definedName name="Excel_BuiltIn_Print_Area_29_1_44" localSheetId="153">#REF!</definedName>
    <definedName name="Excel_BuiltIn_Print_Area_29_1_44" localSheetId="138">#REF!</definedName>
    <definedName name="Excel_BuiltIn_Print_Area_29_1_44" localSheetId="141">#REF!</definedName>
    <definedName name="Excel_BuiltIn_Print_Area_29_1_44" localSheetId="71">#REF!</definedName>
    <definedName name="Excel_BuiltIn_Print_Area_29_1_44" localSheetId="74">#REF!</definedName>
    <definedName name="Excel_BuiltIn_Print_Area_29_1_44" localSheetId="77">#REF!</definedName>
    <definedName name="Excel_BuiltIn_Print_Area_29_1_44" localSheetId="80">#REF!</definedName>
    <definedName name="Excel_BuiltIn_Print_Area_29_1_44" localSheetId="66">#REF!</definedName>
    <definedName name="Excel_BuiltIn_Print_Area_29_1_44" localSheetId="69">#REF!</definedName>
    <definedName name="Excel_BuiltIn_Print_Area_29_1_44" localSheetId="126">#REF!</definedName>
    <definedName name="Excel_BuiltIn_Print_Area_29_1_44" localSheetId="129">#REF!</definedName>
    <definedName name="Excel_BuiltIn_Print_Area_29_1_44" localSheetId="132">#REF!</definedName>
    <definedName name="Excel_BuiltIn_Print_Area_29_1_44" localSheetId="135">#REF!</definedName>
    <definedName name="Excel_BuiltIn_Print_Area_29_1_44" localSheetId="120">#REF!</definedName>
    <definedName name="Excel_BuiltIn_Print_Area_29_1_44" localSheetId="111">#REF!</definedName>
    <definedName name="Excel_BuiltIn_Print_Area_29_1_44" localSheetId="114">#REF!</definedName>
    <definedName name="Excel_BuiltIn_Print_Area_29_1_44" localSheetId="117">#REF!</definedName>
    <definedName name="Excel_BuiltIn_Print_Area_29_1_44" localSheetId="103">#REF!</definedName>
    <definedName name="Excel_BuiltIn_Print_Area_29_1_44" localSheetId="106">#REF!</definedName>
    <definedName name="Excel_BuiltIn_Print_Area_29_1_44" localSheetId="53">#REF!</definedName>
    <definedName name="Excel_BuiltIn_Print_Area_29_1_44" localSheetId="55">#REF!</definedName>
    <definedName name="Excel_BuiltIn_Print_Area_29_1_44" localSheetId="58">#REF!</definedName>
    <definedName name="Excel_BuiltIn_Print_Area_29_1_44" localSheetId="62">#REF!</definedName>
    <definedName name="Excel_BuiltIn_Print_Area_29_1_44" localSheetId="64">#REF!</definedName>
    <definedName name="Excel_BuiltIn_Print_Area_29_1_44" localSheetId="85">#REF!</definedName>
    <definedName name="Excel_BuiltIn_Print_Area_29_1_44" localSheetId="88">#REF!</definedName>
    <definedName name="Excel_BuiltIn_Print_Area_29_1_44" localSheetId="91">#REF!</definedName>
    <definedName name="Excel_BuiltIn_Print_Area_29_1_44" localSheetId="94">#REF!</definedName>
    <definedName name="Excel_BuiltIn_Print_Area_29_1_44" localSheetId="97">#REF!</definedName>
    <definedName name="Excel_BuiltIn_Print_Area_29_1_44" localSheetId="100">#REF!</definedName>
    <definedName name="Excel_BuiltIn_Print_Area_29_1_44" localSheetId="166">#REF!</definedName>
    <definedName name="Excel_BuiltIn_Print_Area_29_1_44" localSheetId="169">#REF!</definedName>
    <definedName name="Excel_BuiltIn_Print_Area_29_1_44" localSheetId="157">#REF!</definedName>
    <definedName name="Excel_BuiltIn_Print_Area_29_1_44" localSheetId="172">#REF!</definedName>
    <definedName name="Excel_BuiltIn_Print_Area_29_1_44" localSheetId="160">#REF!</definedName>
    <definedName name="Excel_BuiltIn_Print_Area_29_1_44" localSheetId="163">#REF!</definedName>
    <definedName name="Excel_BuiltIn_Print_Area_29_1_44" localSheetId="143">#REF!</definedName>
    <definedName name="Excel_BuiltIn_Print_Area_29_1_44" localSheetId="146">#REF!</definedName>
    <definedName name="Excel_BuiltIn_Print_Area_29_1_44" localSheetId="148">#REF!</definedName>
    <definedName name="Excel_BuiltIn_Print_Area_29_1_44" localSheetId="150">#REF!</definedName>
    <definedName name="Excel_BuiltIn_Print_Area_29_1_44" localSheetId="151">#REF!</definedName>
    <definedName name="Excel_BuiltIn_Print_Area_29_1_44" localSheetId="136">#REF!</definedName>
    <definedName name="Excel_BuiltIn_Print_Area_29_1_44" localSheetId="139">#REF!</definedName>
    <definedName name="Excel_BuiltIn_Print_Area_29_1_44" localSheetId="142">#REF!</definedName>
    <definedName name="Excel_BuiltIn_Print_Area_29_1_44" localSheetId="70">#REF!</definedName>
    <definedName name="Excel_BuiltIn_Print_Area_29_1_44" localSheetId="72">#REF!</definedName>
    <definedName name="Excel_BuiltIn_Print_Area_29_1_44" localSheetId="75">#REF!</definedName>
    <definedName name="Excel_BuiltIn_Print_Area_29_1_44" localSheetId="78">#REF!</definedName>
    <definedName name="Excel_BuiltIn_Print_Area_29_1_44" localSheetId="67">#REF!</definedName>
    <definedName name="Excel_BuiltIn_Print_Area_29_1_44" localSheetId="124">#REF!</definedName>
    <definedName name="Excel_BuiltIn_Print_Area_29_1_44" localSheetId="127">#REF!</definedName>
    <definedName name="Excel_BuiltIn_Print_Area_29_1_44" localSheetId="130">#REF!</definedName>
    <definedName name="Excel_BuiltIn_Print_Area_29_1_44" localSheetId="133">#REF!</definedName>
    <definedName name="Excel_BuiltIn_Print_Area_29_1_44" localSheetId="118">#REF!</definedName>
    <definedName name="Excel_BuiltIn_Print_Area_29_1_44" localSheetId="121">#REF!</definedName>
    <definedName name="Excel_BuiltIn_Print_Area_29_1_44" localSheetId="123">#REF!</definedName>
    <definedName name="Excel_BuiltIn_Print_Area_29_1_44" localSheetId="107">#REF!</definedName>
    <definedName name="Excel_BuiltIn_Print_Area_29_1_44" localSheetId="109">#REF!</definedName>
    <definedName name="Excel_BuiltIn_Print_Area_29_1_44" localSheetId="112">#REF!</definedName>
    <definedName name="Excel_BuiltIn_Print_Area_29_1_44" localSheetId="115">#REF!</definedName>
    <definedName name="Excel_BuiltIn_Print_Area_29_1_44" localSheetId="101">#REF!</definedName>
    <definedName name="Excel_BuiltIn_Print_Area_29_1_44" localSheetId="104">#REF!</definedName>
    <definedName name="Excel_BuiltIn_Print_Area_29_1_44" localSheetId="52">#REF!</definedName>
    <definedName name="Excel_BuiltIn_Print_Area_29_1_44" localSheetId="54">#REF!</definedName>
    <definedName name="Excel_BuiltIn_Print_Area_29_1_44" localSheetId="57">#REF!</definedName>
    <definedName name="Excel_BuiltIn_Print_Area_29_1_44" localSheetId="60">#REF!</definedName>
    <definedName name="Excel_BuiltIn_Print_Area_29_1_44" localSheetId="63">#REF!</definedName>
    <definedName name="Excel_BuiltIn_Print_Area_29_1_44" localSheetId="83">#REF!</definedName>
    <definedName name="Excel_BuiltIn_Print_Area_29_1_44" localSheetId="81">#REF!</definedName>
    <definedName name="Excel_BuiltIn_Print_Area_29_1_44" localSheetId="86">#REF!</definedName>
    <definedName name="Excel_BuiltIn_Print_Area_29_1_44" localSheetId="89">#REF!</definedName>
    <definedName name="Excel_BuiltIn_Print_Area_29_1_44" localSheetId="92">#REF!</definedName>
    <definedName name="Excel_BuiltIn_Print_Area_29_1_44" localSheetId="95">#REF!</definedName>
    <definedName name="Excel_BuiltIn_Print_Area_29_1_44" localSheetId="98">#REF!</definedName>
    <definedName name="Excel_BuiltIn_Print_Area_29_1_44" localSheetId="164">#REF!</definedName>
    <definedName name="Excel_BuiltIn_Print_Area_29_1_44" localSheetId="167">#REF!</definedName>
    <definedName name="Excel_BuiltIn_Print_Area_29_1_44" localSheetId="155">#REF!</definedName>
    <definedName name="Excel_BuiltIn_Print_Area_29_1_44" localSheetId="170">#REF!</definedName>
    <definedName name="Excel_BuiltIn_Print_Area_29_1_44" localSheetId="158">#REF!</definedName>
    <definedName name="Excel_BuiltIn_Print_Area_29_1_44" localSheetId="161">#REF!</definedName>
    <definedName name="Excel_BuiltIn_Print_Area_29_1_44" localSheetId="147">#REF!</definedName>
    <definedName name="Excel_BuiltIn_Print_Area_29_1_44" localSheetId="144">#REF!</definedName>
    <definedName name="Excel_BuiltIn_Print_Area_29_1_44" localSheetId="152">#REF!</definedName>
    <definedName name="Excel_BuiltIn_Print_Area_29_1_44" localSheetId="154">#REF!</definedName>
    <definedName name="Excel_BuiltIn_Print_Area_29_1_44" localSheetId="137">#REF!</definedName>
    <definedName name="Excel_BuiltIn_Print_Area_29_1_44" localSheetId="140">#REF!</definedName>
    <definedName name="Excel_BuiltIn_Print_Area_29_1_44" localSheetId="73">#REF!</definedName>
    <definedName name="Excel_BuiltIn_Print_Area_29_1_44" localSheetId="76">#REF!</definedName>
    <definedName name="Excel_BuiltIn_Print_Area_29_1_44" localSheetId="79">#REF!</definedName>
    <definedName name="Excel_BuiltIn_Print_Area_29_1_44" localSheetId="65">#REF!</definedName>
    <definedName name="Excel_BuiltIn_Print_Area_29_1_44" localSheetId="68">#REF!</definedName>
    <definedName name="Excel_BuiltIn_Print_Area_29_1_44" localSheetId="125">#REF!</definedName>
    <definedName name="Excel_BuiltIn_Print_Area_29_1_44" localSheetId="128">#REF!</definedName>
    <definedName name="Excel_BuiltIn_Print_Area_29_1_44" localSheetId="131">#REF!</definedName>
    <definedName name="Excel_BuiltIn_Print_Area_29_1_44" localSheetId="134">#REF!</definedName>
    <definedName name="Excel_BuiltIn_Print_Area_29_1_44" localSheetId="119">#REF!</definedName>
    <definedName name="Excel_BuiltIn_Print_Area_29_1_44" localSheetId="122">#REF!</definedName>
    <definedName name="Excel_BuiltIn_Print_Area_29_1_44" localSheetId="108">#REF!</definedName>
    <definedName name="Excel_BuiltIn_Print_Area_29_1_44" localSheetId="110">#REF!</definedName>
    <definedName name="Excel_BuiltIn_Print_Area_29_1_44" localSheetId="113">#REF!</definedName>
    <definedName name="Excel_BuiltIn_Print_Area_29_1_44" localSheetId="116">#REF!</definedName>
    <definedName name="Excel_BuiltIn_Print_Area_29_1_44" localSheetId="102">#REF!</definedName>
    <definedName name="Excel_BuiltIn_Print_Area_29_1_44" localSheetId="105">#REF!</definedName>
    <definedName name="Excel_BuiltIn_Print_Area_29_1_44" localSheetId="56">#REF!</definedName>
    <definedName name="Excel_BuiltIn_Print_Area_29_1_44" localSheetId="59">#REF!</definedName>
    <definedName name="Excel_BuiltIn_Print_Area_29_1_44" localSheetId="61">#REF!</definedName>
    <definedName name="Excel_BuiltIn_Print_Area_29_1_44" localSheetId="84">#REF!</definedName>
    <definedName name="Excel_BuiltIn_Print_Area_29_1_44" localSheetId="82">#REF!</definedName>
    <definedName name="Excel_BuiltIn_Print_Area_29_1_44" localSheetId="87">#REF!</definedName>
    <definedName name="Excel_BuiltIn_Print_Area_29_1_44" localSheetId="90">#REF!</definedName>
    <definedName name="Excel_BuiltIn_Print_Area_29_1_44" localSheetId="93">#REF!</definedName>
    <definedName name="Excel_BuiltIn_Print_Area_29_1_44" localSheetId="96">#REF!</definedName>
    <definedName name="Excel_BuiltIn_Print_Area_29_1_44" localSheetId="99">#REF!</definedName>
    <definedName name="Excel_BuiltIn_Print_Area_29_1_44" localSheetId="165">#REF!</definedName>
    <definedName name="Excel_BuiltIn_Print_Area_29_1_44" localSheetId="168">#REF!</definedName>
    <definedName name="Excel_BuiltIn_Print_Area_29_1_44" localSheetId="156">#REF!</definedName>
    <definedName name="Excel_BuiltIn_Print_Area_29_1_44" localSheetId="171">#REF!</definedName>
    <definedName name="Excel_BuiltIn_Print_Area_29_1_44" localSheetId="159">#REF!</definedName>
    <definedName name="Excel_BuiltIn_Print_Area_29_1_44" localSheetId="162">#REF!</definedName>
    <definedName name="Excel_BuiltIn_Print_Area_29_1_44">#REF!</definedName>
    <definedName name="Excel_BuiltIn_Print_Area_3" localSheetId="145">#REF!</definedName>
    <definedName name="Excel_BuiltIn_Print_Area_3" localSheetId="149">#REF!</definedName>
    <definedName name="Excel_BuiltIn_Print_Area_3" localSheetId="153">#REF!</definedName>
    <definedName name="Excel_BuiltIn_Print_Area_3" localSheetId="138">#REF!</definedName>
    <definedName name="Excel_BuiltIn_Print_Area_3" localSheetId="141">#REF!</definedName>
    <definedName name="Excel_BuiltIn_Print_Area_3" localSheetId="71">#REF!</definedName>
    <definedName name="Excel_BuiltIn_Print_Area_3" localSheetId="74">#REF!</definedName>
    <definedName name="Excel_BuiltIn_Print_Area_3" localSheetId="77">#REF!</definedName>
    <definedName name="Excel_BuiltIn_Print_Area_3" localSheetId="80">#REF!</definedName>
    <definedName name="Excel_BuiltIn_Print_Area_3" localSheetId="66">#REF!</definedName>
    <definedName name="Excel_BuiltIn_Print_Area_3" localSheetId="69">#REF!</definedName>
    <definedName name="Excel_BuiltIn_Print_Area_3" localSheetId="126">#REF!</definedName>
    <definedName name="Excel_BuiltIn_Print_Area_3" localSheetId="129">#REF!</definedName>
    <definedName name="Excel_BuiltIn_Print_Area_3" localSheetId="132">#REF!</definedName>
    <definedName name="Excel_BuiltIn_Print_Area_3" localSheetId="135">#REF!</definedName>
    <definedName name="Excel_BuiltIn_Print_Area_3" localSheetId="120">#REF!</definedName>
    <definedName name="Excel_BuiltIn_Print_Area_3" localSheetId="111">#REF!</definedName>
    <definedName name="Excel_BuiltIn_Print_Area_3" localSheetId="114">#REF!</definedName>
    <definedName name="Excel_BuiltIn_Print_Area_3" localSheetId="117">#REF!</definedName>
    <definedName name="Excel_BuiltIn_Print_Area_3" localSheetId="103">#REF!</definedName>
    <definedName name="Excel_BuiltIn_Print_Area_3" localSheetId="106">#REF!</definedName>
    <definedName name="Excel_BuiltIn_Print_Area_3" localSheetId="53">#REF!</definedName>
    <definedName name="Excel_BuiltIn_Print_Area_3" localSheetId="55">#REF!</definedName>
    <definedName name="Excel_BuiltIn_Print_Area_3" localSheetId="58">#REF!</definedName>
    <definedName name="Excel_BuiltIn_Print_Area_3" localSheetId="62">#REF!</definedName>
    <definedName name="Excel_BuiltIn_Print_Area_3" localSheetId="64">#REF!</definedName>
    <definedName name="Excel_BuiltIn_Print_Area_3" localSheetId="85">#REF!</definedName>
    <definedName name="Excel_BuiltIn_Print_Area_3" localSheetId="88">#REF!</definedName>
    <definedName name="Excel_BuiltIn_Print_Area_3" localSheetId="91">#REF!</definedName>
    <definedName name="Excel_BuiltIn_Print_Area_3" localSheetId="94">#REF!</definedName>
    <definedName name="Excel_BuiltIn_Print_Area_3" localSheetId="97">#REF!</definedName>
    <definedName name="Excel_BuiltIn_Print_Area_3" localSheetId="100">#REF!</definedName>
    <definedName name="Excel_BuiltIn_Print_Area_3" localSheetId="166">#REF!</definedName>
    <definedName name="Excel_BuiltIn_Print_Area_3" localSheetId="169">#REF!</definedName>
    <definedName name="Excel_BuiltIn_Print_Area_3" localSheetId="157">#REF!</definedName>
    <definedName name="Excel_BuiltIn_Print_Area_3" localSheetId="172">#REF!</definedName>
    <definedName name="Excel_BuiltIn_Print_Area_3" localSheetId="160">#REF!</definedName>
    <definedName name="Excel_BuiltIn_Print_Area_3" localSheetId="163">#REF!</definedName>
    <definedName name="Excel_BuiltIn_Print_Area_3" localSheetId="143">#REF!</definedName>
    <definedName name="Excel_BuiltIn_Print_Area_3" localSheetId="146">#REF!</definedName>
    <definedName name="Excel_BuiltIn_Print_Area_3" localSheetId="148">#REF!</definedName>
    <definedName name="Excel_BuiltIn_Print_Area_3" localSheetId="150">#REF!</definedName>
    <definedName name="Excel_BuiltIn_Print_Area_3" localSheetId="151">#REF!</definedName>
    <definedName name="Excel_BuiltIn_Print_Area_3" localSheetId="136">#REF!</definedName>
    <definedName name="Excel_BuiltIn_Print_Area_3" localSheetId="139">#REF!</definedName>
    <definedName name="Excel_BuiltIn_Print_Area_3" localSheetId="142">#REF!</definedName>
    <definedName name="Excel_BuiltIn_Print_Area_3" localSheetId="70">#REF!</definedName>
    <definedName name="Excel_BuiltIn_Print_Area_3" localSheetId="72">#REF!</definedName>
    <definedName name="Excel_BuiltIn_Print_Area_3" localSheetId="75">#REF!</definedName>
    <definedName name="Excel_BuiltIn_Print_Area_3" localSheetId="78">#REF!</definedName>
    <definedName name="Excel_BuiltIn_Print_Area_3" localSheetId="67">#REF!</definedName>
    <definedName name="Excel_BuiltIn_Print_Area_3" localSheetId="124">#REF!</definedName>
    <definedName name="Excel_BuiltIn_Print_Area_3" localSheetId="127">#REF!</definedName>
    <definedName name="Excel_BuiltIn_Print_Area_3" localSheetId="130">#REF!</definedName>
    <definedName name="Excel_BuiltIn_Print_Area_3" localSheetId="133">#REF!</definedName>
    <definedName name="Excel_BuiltIn_Print_Area_3" localSheetId="118">#REF!</definedName>
    <definedName name="Excel_BuiltIn_Print_Area_3" localSheetId="121">#REF!</definedName>
    <definedName name="Excel_BuiltIn_Print_Area_3" localSheetId="123">#REF!</definedName>
    <definedName name="Excel_BuiltIn_Print_Area_3" localSheetId="107">#REF!</definedName>
    <definedName name="Excel_BuiltIn_Print_Area_3" localSheetId="109">#REF!</definedName>
    <definedName name="Excel_BuiltIn_Print_Area_3" localSheetId="112">#REF!</definedName>
    <definedName name="Excel_BuiltIn_Print_Area_3" localSheetId="115">#REF!</definedName>
    <definedName name="Excel_BuiltIn_Print_Area_3" localSheetId="101">#REF!</definedName>
    <definedName name="Excel_BuiltIn_Print_Area_3" localSheetId="104">#REF!</definedName>
    <definedName name="Excel_BuiltIn_Print_Area_3" localSheetId="52">#REF!</definedName>
    <definedName name="Excel_BuiltIn_Print_Area_3" localSheetId="54">#REF!</definedName>
    <definedName name="Excel_BuiltIn_Print_Area_3" localSheetId="57">#REF!</definedName>
    <definedName name="Excel_BuiltIn_Print_Area_3" localSheetId="60">#REF!</definedName>
    <definedName name="Excel_BuiltIn_Print_Area_3" localSheetId="63">#REF!</definedName>
    <definedName name="Excel_BuiltIn_Print_Area_3" localSheetId="83">#REF!</definedName>
    <definedName name="Excel_BuiltIn_Print_Area_3" localSheetId="81">#REF!</definedName>
    <definedName name="Excel_BuiltIn_Print_Area_3" localSheetId="86">#REF!</definedName>
    <definedName name="Excel_BuiltIn_Print_Area_3" localSheetId="89">#REF!</definedName>
    <definedName name="Excel_BuiltIn_Print_Area_3" localSheetId="92">#REF!</definedName>
    <definedName name="Excel_BuiltIn_Print_Area_3" localSheetId="95">#REF!</definedName>
    <definedName name="Excel_BuiltIn_Print_Area_3" localSheetId="98">#REF!</definedName>
    <definedName name="Excel_BuiltIn_Print_Area_3" localSheetId="164">#REF!</definedName>
    <definedName name="Excel_BuiltIn_Print_Area_3" localSheetId="167">#REF!</definedName>
    <definedName name="Excel_BuiltIn_Print_Area_3" localSheetId="155">#REF!</definedName>
    <definedName name="Excel_BuiltIn_Print_Area_3" localSheetId="170">#REF!</definedName>
    <definedName name="Excel_BuiltIn_Print_Area_3" localSheetId="158">#REF!</definedName>
    <definedName name="Excel_BuiltIn_Print_Area_3" localSheetId="161">#REF!</definedName>
    <definedName name="Excel_BuiltIn_Print_Area_3" localSheetId="147">#REF!</definedName>
    <definedName name="Excel_BuiltIn_Print_Area_3" localSheetId="144">#REF!</definedName>
    <definedName name="Excel_BuiltIn_Print_Area_3" localSheetId="152">#REF!</definedName>
    <definedName name="Excel_BuiltIn_Print_Area_3" localSheetId="154">#REF!</definedName>
    <definedName name="Excel_BuiltIn_Print_Area_3" localSheetId="137">#REF!</definedName>
    <definedName name="Excel_BuiltIn_Print_Area_3" localSheetId="140">#REF!</definedName>
    <definedName name="Excel_BuiltIn_Print_Area_3" localSheetId="73">#REF!</definedName>
    <definedName name="Excel_BuiltIn_Print_Area_3" localSheetId="76">#REF!</definedName>
    <definedName name="Excel_BuiltIn_Print_Area_3" localSheetId="79">#REF!</definedName>
    <definedName name="Excel_BuiltIn_Print_Area_3" localSheetId="65">#REF!</definedName>
    <definedName name="Excel_BuiltIn_Print_Area_3" localSheetId="68">#REF!</definedName>
    <definedName name="Excel_BuiltIn_Print_Area_3" localSheetId="125">#REF!</definedName>
    <definedName name="Excel_BuiltIn_Print_Area_3" localSheetId="128">#REF!</definedName>
    <definedName name="Excel_BuiltIn_Print_Area_3" localSheetId="131">#REF!</definedName>
    <definedName name="Excel_BuiltIn_Print_Area_3" localSheetId="134">#REF!</definedName>
    <definedName name="Excel_BuiltIn_Print_Area_3" localSheetId="119">#REF!</definedName>
    <definedName name="Excel_BuiltIn_Print_Area_3" localSheetId="122">#REF!</definedName>
    <definedName name="Excel_BuiltIn_Print_Area_3" localSheetId="108">#REF!</definedName>
    <definedName name="Excel_BuiltIn_Print_Area_3" localSheetId="110">#REF!</definedName>
    <definedName name="Excel_BuiltIn_Print_Area_3" localSheetId="113">#REF!</definedName>
    <definedName name="Excel_BuiltIn_Print_Area_3" localSheetId="116">#REF!</definedName>
    <definedName name="Excel_BuiltIn_Print_Area_3" localSheetId="102">#REF!</definedName>
    <definedName name="Excel_BuiltIn_Print_Area_3" localSheetId="105">#REF!</definedName>
    <definedName name="Excel_BuiltIn_Print_Area_3" localSheetId="56">#REF!</definedName>
    <definedName name="Excel_BuiltIn_Print_Area_3" localSheetId="59">#REF!</definedName>
    <definedName name="Excel_BuiltIn_Print_Area_3" localSheetId="61">#REF!</definedName>
    <definedName name="Excel_BuiltIn_Print_Area_3" localSheetId="84">#REF!</definedName>
    <definedName name="Excel_BuiltIn_Print_Area_3" localSheetId="82">#REF!</definedName>
    <definedName name="Excel_BuiltIn_Print_Area_3" localSheetId="87">#REF!</definedName>
    <definedName name="Excel_BuiltIn_Print_Area_3" localSheetId="90">#REF!</definedName>
    <definedName name="Excel_BuiltIn_Print_Area_3" localSheetId="93">#REF!</definedName>
    <definedName name="Excel_BuiltIn_Print_Area_3" localSheetId="96">#REF!</definedName>
    <definedName name="Excel_BuiltIn_Print_Area_3" localSheetId="99">#REF!</definedName>
    <definedName name="Excel_BuiltIn_Print_Area_3" localSheetId="165">#REF!</definedName>
    <definedName name="Excel_BuiltIn_Print_Area_3" localSheetId="168">#REF!</definedName>
    <definedName name="Excel_BuiltIn_Print_Area_3" localSheetId="156">#REF!</definedName>
    <definedName name="Excel_BuiltIn_Print_Area_3" localSheetId="171">#REF!</definedName>
    <definedName name="Excel_BuiltIn_Print_Area_3" localSheetId="159">#REF!</definedName>
    <definedName name="Excel_BuiltIn_Print_Area_3" localSheetId="162">#REF!</definedName>
    <definedName name="Excel_BuiltIn_Print_Area_3">#REF!</definedName>
    <definedName name="Excel_BuiltIn_Print_Area_30" localSheetId="145">#REF!</definedName>
    <definedName name="Excel_BuiltIn_Print_Area_30" localSheetId="149">#REF!</definedName>
    <definedName name="Excel_BuiltIn_Print_Area_30" localSheetId="153">#REF!</definedName>
    <definedName name="Excel_BuiltIn_Print_Area_30" localSheetId="138">#REF!</definedName>
    <definedName name="Excel_BuiltIn_Print_Area_30" localSheetId="141">#REF!</definedName>
    <definedName name="Excel_BuiltIn_Print_Area_30" localSheetId="71">#REF!</definedName>
    <definedName name="Excel_BuiltIn_Print_Area_30" localSheetId="74">#REF!</definedName>
    <definedName name="Excel_BuiltIn_Print_Area_30" localSheetId="77">#REF!</definedName>
    <definedName name="Excel_BuiltIn_Print_Area_30" localSheetId="80">#REF!</definedName>
    <definedName name="Excel_BuiltIn_Print_Area_30" localSheetId="66">#REF!</definedName>
    <definedName name="Excel_BuiltIn_Print_Area_30" localSheetId="69">#REF!</definedName>
    <definedName name="Excel_BuiltIn_Print_Area_30" localSheetId="126">#REF!</definedName>
    <definedName name="Excel_BuiltIn_Print_Area_30" localSheetId="129">#REF!</definedName>
    <definedName name="Excel_BuiltIn_Print_Area_30" localSheetId="132">#REF!</definedName>
    <definedName name="Excel_BuiltIn_Print_Area_30" localSheetId="135">#REF!</definedName>
    <definedName name="Excel_BuiltIn_Print_Area_30" localSheetId="120">#REF!</definedName>
    <definedName name="Excel_BuiltIn_Print_Area_30" localSheetId="111">#REF!</definedName>
    <definedName name="Excel_BuiltIn_Print_Area_30" localSheetId="114">#REF!</definedName>
    <definedName name="Excel_BuiltIn_Print_Area_30" localSheetId="117">#REF!</definedName>
    <definedName name="Excel_BuiltIn_Print_Area_30" localSheetId="103">#REF!</definedName>
    <definedName name="Excel_BuiltIn_Print_Area_30" localSheetId="106">#REF!</definedName>
    <definedName name="Excel_BuiltIn_Print_Area_30" localSheetId="53">#REF!</definedName>
    <definedName name="Excel_BuiltIn_Print_Area_30" localSheetId="55">#REF!</definedName>
    <definedName name="Excel_BuiltIn_Print_Area_30" localSheetId="58">#REF!</definedName>
    <definedName name="Excel_BuiltIn_Print_Area_30" localSheetId="62">#REF!</definedName>
    <definedName name="Excel_BuiltIn_Print_Area_30" localSheetId="64">#REF!</definedName>
    <definedName name="Excel_BuiltIn_Print_Area_30" localSheetId="85">#REF!</definedName>
    <definedName name="Excel_BuiltIn_Print_Area_30" localSheetId="88">#REF!</definedName>
    <definedName name="Excel_BuiltIn_Print_Area_30" localSheetId="91">#REF!</definedName>
    <definedName name="Excel_BuiltIn_Print_Area_30" localSheetId="94">#REF!</definedName>
    <definedName name="Excel_BuiltIn_Print_Area_30" localSheetId="97">#REF!</definedName>
    <definedName name="Excel_BuiltIn_Print_Area_30" localSheetId="100">#REF!</definedName>
    <definedName name="Excel_BuiltIn_Print_Area_30" localSheetId="166">#REF!</definedName>
    <definedName name="Excel_BuiltIn_Print_Area_30" localSheetId="169">#REF!</definedName>
    <definedName name="Excel_BuiltIn_Print_Area_30" localSheetId="157">#REF!</definedName>
    <definedName name="Excel_BuiltIn_Print_Area_30" localSheetId="172">#REF!</definedName>
    <definedName name="Excel_BuiltIn_Print_Area_30" localSheetId="160">#REF!</definedName>
    <definedName name="Excel_BuiltIn_Print_Area_30" localSheetId="163">#REF!</definedName>
    <definedName name="Excel_BuiltIn_Print_Area_30" localSheetId="143">#REF!</definedName>
    <definedName name="Excel_BuiltIn_Print_Area_30" localSheetId="146">#REF!</definedName>
    <definedName name="Excel_BuiltIn_Print_Area_30" localSheetId="148">#REF!</definedName>
    <definedName name="Excel_BuiltIn_Print_Area_30" localSheetId="150">#REF!</definedName>
    <definedName name="Excel_BuiltIn_Print_Area_30" localSheetId="151">#REF!</definedName>
    <definedName name="Excel_BuiltIn_Print_Area_30" localSheetId="136">#REF!</definedName>
    <definedName name="Excel_BuiltIn_Print_Area_30" localSheetId="139">#REF!</definedName>
    <definedName name="Excel_BuiltIn_Print_Area_30" localSheetId="142">#REF!</definedName>
    <definedName name="Excel_BuiltIn_Print_Area_30" localSheetId="70">#REF!</definedName>
    <definedName name="Excel_BuiltIn_Print_Area_30" localSheetId="72">#REF!</definedName>
    <definedName name="Excel_BuiltIn_Print_Area_30" localSheetId="75">#REF!</definedName>
    <definedName name="Excel_BuiltIn_Print_Area_30" localSheetId="78">#REF!</definedName>
    <definedName name="Excel_BuiltIn_Print_Area_30" localSheetId="67">#REF!</definedName>
    <definedName name="Excel_BuiltIn_Print_Area_30" localSheetId="124">#REF!</definedName>
    <definedName name="Excel_BuiltIn_Print_Area_30" localSheetId="127">#REF!</definedName>
    <definedName name="Excel_BuiltIn_Print_Area_30" localSheetId="130">#REF!</definedName>
    <definedName name="Excel_BuiltIn_Print_Area_30" localSheetId="133">#REF!</definedName>
    <definedName name="Excel_BuiltIn_Print_Area_30" localSheetId="118">#REF!</definedName>
    <definedName name="Excel_BuiltIn_Print_Area_30" localSheetId="121">#REF!</definedName>
    <definedName name="Excel_BuiltIn_Print_Area_30" localSheetId="123">#REF!</definedName>
    <definedName name="Excel_BuiltIn_Print_Area_30" localSheetId="107">#REF!</definedName>
    <definedName name="Excel_BuiltIn_Print_Area_30" localSheetId="109">#REF!</definedName>
    <definedName name="Excel_BuiltIn_Print_Area_30" localSheetId="112">#REF!</definedName>
    <definedName name="Excel_BuiltIn_Print_Area_30" localSheetId="115">#REF!</definedName>
    <definedName name="Excel_BuiltIn_Print_Area_30" localSheetId="101">#REF!</definedName>
    <definedName name="Excel_BuiltIn_Print_Area_30" localSheetId="104">#REF!</definedName>
    <definedName name="Excel_BuiltIn_Print_Area_30" localSheetId="52">#REF!</definedName>
    <definedName name="Excel_BuiltIn_Print_Area_30" localSheetId="54">#REF!</definedName>
    <definedName name="Excel_BuiltIn_Print_Area_30" localSheetId="57">#REF!</definedName>
    <definedName name="Excel_BuiltIn_Print_Area_30" localSheetId="60">#REF!</definedName>
    <definedName name="Excel_BuiltIn_Print_Area_30" localSheetId="63">#REF!</definedName>
    <definedName name="Excel_BuiltIn_Print_Area_30" localSheetId="83">#REF!</definedName>
    <definedName name="Excel_BuiltIn_Print_Area_30" localSheetId="81">#REF!</definedName>
    <definedName name="Excel_BuiltIn_Print_Area_30" localSheetId="86">#REF!</definedName>
    <definedName name="Excel_BuiltIn_Print_Area_30" localSheetId="89">#REF!</definedName>
    <definedName name="Excel_BuiltIn_Print_Area_30" localSheetId="92">#REF!</definedName>
    <definedName name="Excel_BuiltIn_Print_Area_30" localSheetId="95">#REF!</definedName>
    <definedName name="Excel_BuiltIn_Print_Area_30" localSheetId="98">#REF!</definedName>
    <definedName name="Excel_BuiltIn_Print_Area_30" localSheetId="164">#REF!</definedName>
    <definedName name="Excel_BuiltIn_Print_Area_30" localSheetId="167">#REF!</definedName>
    <definedName name="Excel_BuiltIn_Print_Area_30" localSheetId="155">#REF!</definedName>
    <definedName name="Excel_BuiltIn_Print_Area_30" localSheetId="170">#REF!</definedName>
    <definedName name="Excel_BuiltIn_Print_Area_30" localSheetId="158">#REF!</definedName>
    <definedName name="Excel_BuiltIn_Print_Area_30" localSheetId="161">#REF!</definedName>
    <definedName name="Excel_BuiltIn_Print_Area_30" localSheetId="147">#REF!</definedName>
    <definedName name="Excel_BuiltIn_Print_Area_30" localSheetId="144">#REF!</definedName>
    <definedName name="Excel_BuiltIn_Print_Area_30" localSheetId="152">#REF!</definedName>
    <definedName name="Excel_BuiltIn_Print_Area_30" localSheetId="154">#REF!</definedName>
    <definedName name="Excel_BuiltIn_Print_Area_30" localSheetId="137">#REF!</definedName>
    <definedName name="Excel_BuiltIn_Print_Area_30" localSheetId="140">#REF!</definedName>
    <definedName name="Excel_BuiltIn_Print_Area_30" localSheetId="73">#REF!</definedName>
    <definedName name="Excel_BuiltIn_Print_Area_30" localSheetId="76">#REF!</definedName>
    <definedName name="Excel_BuiltIn_Print_Area_30" localSheetId="79">#REF!</definedName>
    <definedName name="Excel_BuiltIn_Print_Area_30" localSheetId="65">#REF!</definedName>
    <definedName name="Excel_BuiltIn_Print_Area_30" localSheetId="68">#REF!</definedName>
    <definedName name="Excel_BuiltIn_Print_Area_30" localSheetId="125">#REF!</definedName>
    <definedName name="Excel_BuiltIn_Print_Area_30" localSheetId="128">#REF!</definedName>
    <definedName name="Excel_BuiltIn_Print_Area_30" localSheetId="131">#REF!</definedName>
    <definedName name="Excel_BuiltIn_Print_Area_30" localSheetId="134">#REF!</definedName>
    <definedName name="Excel_BuiltIn_Print_Area_30" localSheetId="119">#REF!</definedName>
    <definedName name="Excel_BuiltIn_Print_Area_30" localSheetId="122">#REF!</definedName>
    <definedName name="Excel_BuiltIn_Print_Area_30" localSheetId="108">#REF!</definedName>
    <definedName name="Excel_BuiltIn_Print_Area_30" localSheetId="110">#REF!</definedName>
    <definedName name="Excel_BuiltIn_Print_Area_30" localSheetId="113">#REF!</definedName>
    <definedName name="Excel_BuiltIn_Print_Area_30" localSheetId="116">#REF!</definedName>
    <definedName name="Excel_BuiltIn_Print_Area_30" localSheetId="102">#REF!</definedName>
    <definedName name="Excel_BuiltIn_Print_Area_30" localSheetId="105">#REF!</definedName>
    <definedName name="Excel_BuiltIn_Print_Area_30" localSheetId="56">#REF!</definedName>
    <definedName name="Excel_BuiltIn_Print_Area_30" localSheetId="59">#REF!</definedName>
    <definedName name="Excel_BuiltIn_Print_Area_30" localSheetId="61">#REF!</definedName>
    <definedName name="Excel_BuiltIn_Print_Area_30" localSheetId="84">#REF!</definedName>
    <definedName name="Excel_BuiltIn_Print_Area_30" localSheetId="82">#REF!</definedName>
    <definedName name="Excel_BuiltIn_Print_Area_30" localSheetId="87">#REF!</definedName>
    <definedName name="Excel_BuiltIn_Print_Area_30" localSheetId="90">#REF!</definedName>
    <definedName name="Excel_BuiltIn_Print_Area_30" localSheetId="93">#REF!</definedName>
    <definedName name="Excel_BuiltIn_Print_Area_30" localSheetId="96">#REF!</definedName>
    <definedName name="Excel_BuiltIn_Print_Area_30" localSheetId="99">#REF!</definedName>
    <definedName name="Excel_BuiltIn_Print_Area_30" localSheetId="165">#REF!</definedName>
    <definedName name="Excel_BuiltIn_Print_Area_30" localSheetId="168">#REF!</definedName>
    <definedName name="Excel_BuiltIn_Print_Area_30" localSheetId="156">#REF!</definedName>
    <definedName name="Excel_BuiltIn_Print_Area_30" localSheetId="171">#REF!</definedName>
    <definedName name="Excel_BuiltIn_Print_Area_30" localSheetId="159">#REF!</definedName>
    <definedName name="Excel_BuiltIn_Print_Area_30" localSheetId="162">#REF!</definedName>
    <definedName name="Excel_BuiltIn_Print_Area_30">#REF!</definedName>
    <definedName name="Excel_BuiltIn_Print_Area_31" localSheetId="145">#REF!</definedName>
    <definedName name="Excel_BuiltIn_Print_Area_31" localSheetId="149">#REF!</definedName>
    <definedName name="Excel_BuiltIn_Print_Area_31" localSheetId="153">#REF!</definedName>
    <definedName name="Excel_BuiltIn_Print_Area_31" localSheetId="138">#REF!</definedName>
    <definedName name="Excel_BuiltIn_Print_Area_31" localSheetId="141">#REF!</definedName>
    <definedName name="Excel_BuiltIn_Print_Area_31" localSheetId="71">#REF!</definedName>
    <definedName name="Excel_BuiltIn_Print_Area_31" localSheetId="74">#REF!</definedName>
    <definedName name="Excel_BuiltIn_Print_Area_31" localSheetId="77">#REF!</definedName>
    <definedName name="Excel_BuiltIn_Print_Area_31" localSheetId="80">#REF!</definedName>
    <definedName name="Excel_BuiltIn_Print_Area_31" localSheetId="66">#REF!</definedName>
    <definedName name="Excel_BuiltIn_Print_Area_31" localSheetId="69">#REF!</definedName>
    <definedName name="Excel_BuiltIn_Print_Area_31" localSheetId="126">#REF!</definedName>
    <definedName name="Excel_BuiltIn_Print_Area_31" localSheetId="129">#REF!</definedName>
    <definedName name="Excel_BuiltIn_Print_Area_31" localSheetId="132">#REF!</definedName>
    <definedName name="Excel_BuiltIn_Print_Area_31" localSheetId="135">#REF!</definedName>
    <definedName name="Excel_BuiltIn_Print_Area_31" localSheetId="120">#REF!</definedName>
    <definedName name="Excel_BuiltIn_Print_Area_31" localSheetId="111">#REF!</definedName>
    <definedName name="Excel_BuiltIn_Print_Area_31" localSheetId="114">#REF!</definedName>
    <definedName name="Excel_BuiltIn_Print_Area_31" localSheetId="117">#REF!</definedName>
    <definedName name="Excel_BuiltIn_Print_Area_31" localSheetId="103">#REF!</definedName>
    <definedName name="Excel_BuiltIn_Print_Area_31" localSheetId="106">#REF!</definedName>
    <definedName name="Excel_BuiltIn_Print_Area_31" localSheetId="53">#REF!</definedName>
    <definedName name="Excel_BuiltIn_Print_Area_31" localSheetId="55">#REF!</definedName>
    <definedName name="Excel_BuiltIn_Print_Area_31" localSheetId="58">#REF!</definedName>
    <definedName name="Excel_BuiltIn_Print_Area_31" localSheetId="62">#REF!</definedName>
    <definedName name="Excel_BuiltIn_Print_Area_31" localSheetId="64">#REF!</definedName>
    <definedName name="Excel_BuiltIn_Print_Area_31" localSheetId="85">#REF!</definedName>
    <definedName name="Excel_BuiltIn_Print_Area_31" localSheetId="88">#REF!</definedName>
    <definedName name="Excel_BuiltIn_Print_Area_31" localSheetId="91">#REF!</definedName>
    <definedName name="Excel_BuiltIn_Print_Area_31" localSheetId="94">#REF!</definedName>
    <definedName name="Excel_BuiltIn_Print_Area_31" localSheetId="97">#REF!</definedName>
    <definedName name="Excel_BuiltIn_Print_Area_31" localSheetId="100">#REF!</definedName>
    <definedName name="Excel_BuiltIn_Print_Area_31" localSheetId="166">#REF!</definedName>
    <definedName name="Excel_BuiltIn_Print_Area_31" localSheetId="169">#REF!</definedName>
    <definedName name="Excel_BuiltIn_Print_Area_31" localSheetId="157">#REF!</definedName>
    <definedName name="Excel_BuiltIn_Print_Area_31" localSheetId="172">#REF!</definedName>
    <definedName name="Excel_BuiltIn_Print_Area_31" localSheetId="160">#REF!</definedName>
    <definedName name="Excel_BuiltIn_Print_Area_31" localSheetId="163">#REF!</definedName>
    <definedName name="Excel_BuiltIn_Print_Area_31" localSheetId="143">#REF!</definedName>
    <definedName name="Excel_BuiltIn_Print_Area_31" localSheetId="146">#REF!</definedName>
    <definedName name="Excel_BuiltIn_Print_Area_31" localSheetId="148">#REF!</definedName>
    <definedName name="Excel_BuiltIn_Print_Area_31" localSheetId="150">#REF!</definedName>
    <definedName name="Excel_BuiltIn_Print_Area_31" localSheetId="151">#REF!</definedName>
    <definedName name="Excel_BuiltIn_Print_Area_31" localSheetId="136">#REF!</definedName>
    <definedName name="Excel_BuiltIn_Print_Area_31" localSheetId="139">#REF!</definedName>
    <definedName name="Excel_BuiltIn_Print_Area_31" localSheetId="142">#REF!</definedName>
    <definedName name="Excel_BuiltIn_Print_Area_31" localSheetId="70">#REF!</definedName>
    <definedName name="Excel_BuiltIn_Print_Area_31" localSheetId="72">#REF!</definedName>
    <definedName name="Excel_BuiltIn_Print_Area_31" localSheetId="75">#REF!</definedName>
    <definedName name="Excel_BuiltIn_Print_Area_31" localSheetId="78">#REF!</definedName>
    <definedName name="Excel_BuiltIn_Print_Area_31" localSheetId="67">#REF!</definedName>
    <definedName name="Excel_BuiltIn_Print_Area_31" localSheetId="124">#REF!</definedName>
    <definedName name="Excel_BuiltIn_Print_Area_31" localSheetId="127">#REF!</definedName>
    <definedName name="Excel_BuiltIn_Print_Area_31" localSheetId="130">#REF!</definedName>
    <definedName name="Excel_BuiltIn_Print_Area_31" localSheetId="133">#REF!</definedName>
    <definedName name="Excel_BuiltIn_Print_Area_31" localSheetId="118">#REF!</definedName>
    <definedName name="Excel_BuiltIn_Print_Area_31" localSheetId="121">#REF!</definedName>
    <definedName name="Excel_BuiltIn_Print_Area_31" localSheetId="123">#REF!</definedName>
    <definedName name="Excel_BuiltIn_Print_Area_31" localSheetId="107">#REF!</definedName>
    <definedName name="Excel_BuiltIn_Print_Area_31" localSheetId="109">#REF!</definedName>
    <definedName name="Excel_BuiltIn_Print_Area_31" localSheetId="112">#REF!</definedName>
    <definedName name="Excel_BuiltIn_Print_Area_31" localSheetId="115">#REF!</definedName>
    <definedName name="Excel_BuiltIn_Print_Area_31" localSheetId="101">#REF!</definedName>
    <definedName name="Excel_BuiltIn_Print_Area_31" localSheetId="104">#REF!</definedName>
    <definedName name="Excel_BuiltIn_Print_Area_31" localSheetId="52">#REF!</definedName>
    <definedName name="Excel_BuiltIn_Print_Area_31" localSheetId="54">#REF!</definedName>
    <definedName name="Excel_BuiltIn_Print_Area_31" localSheetId="57">#REF!</definedName>
    <definedName name="Excel_BuiltIn_Print_Area_31" localSheetId="60">#REF!</definedName>
    <definedName name="Excel_BuiltIn_Print_Area_31" localSheetId="63">#REF!</definedName>
    <definedName name="Excel_BuiltIn_Print_Area_31" localSheetId="83">#REF!</definedName>
    <definedName name="Excel_BuiltIn_Print_Area_31" localSheetId="81">#REF!</definedName>
    <definedName name="Excel_BuiltIn_Print_Area_31" localSheetId="86">#REF!</definedName>
    <definedName name="Excel_BuiltIn_Print_Area_31" localSheetId="89">#REF!</definedName>
    <definedName name="Excel_BuiltIn_Print_Area_31" localSheetId="92">#REF!</definedName>
    <definedName name="Excel_BuiltIn_Print_Area_31" localSheetId="95">#REF!</definedName>
    <definedName name="Excel_BuiltIn_Print_Area_31" localSheetId="98">#REF!</definedName>
    <definedName name="Excel_BuiltIn_Print_Area_31" localSheetId="164">#REF!</definedName>
    <definedName name="Excel_BuiltIn_Print_Area_31" localSheetId="167">#REF!</definedName>
    <definedName name="Excel_BuiltIn_Print_Area_31" localSheetId="155">#REF!</definedName>
    <definedName name="Excel_BuiltIn_Print_Area_31" localSheetId="170">#REF!</definedName>
    <definedName name="Excel_BuiltIn_Print_Area_31" localSheetId="158">#REF!</definedName>
    <definedName name="Excel_BuiltIn_Print_Area_31" localSheetId="161">#REF!</definedName>
    <definedName name="Excel_BuiltIn_Print_Area_31" localSheetId="147">#REF!</definedName>
    <definedName name="Excel_BuiltIn_Print_Area_31" localSheetId="144">#REF!</definedName>
    <definedName name="Excel_BuiltIn_Print_Area_31" localSheetId="152">#REF!</definedName>
    <definedName name="Excel_BuiltIn_Print_Area_31" localSheetId="154">#REF!</definedName>
    <definedName name="Excel_BuiltIn_Print_Area_31" localSheetId="137">#REF!</definedName>
    <definedName name="Excel_BuiltIn_Print_Area_31" localSheetId="140">#REF!</definedName>
    <definedName name="Excel_BuiltIn_Print_Area_31" localSheetId="73">#REF!</definedName>
    <definedName name="Excel_BuiltIn_Print_Area_31" localSheetId="76">#REF!</definedName>
    <definedName name="Excel_BuiltIn_Print_Area_31" localSheetId="79">#REF!</definedName>
    <definedName name="Excel_BuiltIn_Print_Area_31" localSheetId="65">#REF!</definedName>
    <definedName name="Excel_BuiltIn_Print_Area_31" localSheetId="68">#REF!</definedName>
    <definedName name="Excel_BuiltIn_Print_Area_31" localSheetId="125">#REF!</definedName>
    <definedName name="Excel_BuiltIn_Print_Area_31" localSheetId="128">#REF!</definedName>
    <definedName name="Excel_BuiltIn_Print_Area_31" localSheetId="131">#REF!</definedName>
    <definedName name="Excel_BuiltIn_Print_Area_31" localSheetId="134">#REF!</definedName>
    <definedName name="Excel_BuiltIn_Print_Area_31" localSheetId="119">#REF!</definedName>
    <definedName name="Excel_BuiltIn_Print_Area_31" localSheetId="122">#REF!</definedName>
    <definedName name="Excel_BuiltIn_Print_Area_31" localSheetId="108">#REF!</definedName>
    <definedName name="Excel_BuiltIn_Print_Area_31" localSheetId="110">#REF!</definedName>
    <definedName name="Excel_BuiltIn_Print_Area_31" localSheetId="113">#REF!</definedName>
    <definedName name="Excel_BuiltIn_Print_Area_31" localSheetId="116">#REF!</definedName>
    <definedName name="Excel_BuiltIn_Print_Area_31" localSheetId="102">#REF!</definedName>
    <definedName name="Excel_BuiltIn_Print_Area_31" localSheetId="105">#REF!</definedName>
    <definedName name="Excel_BuiltIn_Print_Area_31" localSheetId="56">#REF!</definedName>
    <definedName name="Excel_BuiltIn_Print_Area_31" localSheetId="59">#REF!</definedName>
    <definedName name="Excel_BuiltIn_Print_Area_31" localSheetId="61">#REF!</definedName>
    <definedName name="Excel_BuiltIn_Print_Area_31" localSheetId="84">#REF!</definedName>
    <definedName name="Excel_BuiltIn_Print_Area_31" localSheetId="82">#REF!</definedName>
    <definedName name="Excel_BuiltIn_Print_Area_31" localSheetId="87">#REF!</definedName>
    <definedName name="Excel_BuiltIn_Print_Area_31" localSheetId="90">#REF!</definedName>
    <definedName name="Excel_BuiltIn_Print_Area_31" localSheetId="93">#REF!</definedName>
    <definedName name="Excel_BuiltIn_Print_Area_31" localSheetId="96">#REF!</definedName>
    <definedName name="Excel_BuiltIn_Print_Area_31" localSheetId="99">#REF!</definedName>
    <definedName name="Excel_BuiltIn_Print_Area_31" localSheetId="165">#REF!</definedName>
    <definedName name="Excel_BuiltIn_Print_Area_31" localSheetId="168">#REF!</definedName>
    <definedName name="Excel_BuiltIn_Print_Area_31" localSheetId="156">#REF!</definedName>
    <definedName name="Excel_BuiltIn_Print_Area_31" localSheetId="171">#REF!</definedName>
    <definedName name="Excel_BuiltIn_Print_Area_31" localSheetId="159">#REF!</definedName>
    <definedName name="Excel_BuiltIn_Print_Area_31" localSheetId="162">#REF!</definedName>
    <definedName name="Excel_BuiltIn_Print_Area_31">#REF!</definedName>
    <definedName name="Excel_BuiltIn_Print_Area_32" localSheetId="145">#REF!</definedName>
    <definedName name="Excel_BuiltIn_Print_Area_32" localSheetId="149">#REF!</definedName>
    <definedName name="Excel_BuiltIn_Print_Area_32" localSheetId="153">#REF!</definedName>
    <definedName name="Excel_BuiltIn_Print_Area_32" localSheetId="138">#REF!</definedName>
    <definedName name="Excel_BuiltIn_Print_Area_32" localSheetId="141">#REF!</definedName>
    <definedName name="Excel_BuiltIn_Print_Area_32" localSheetId="71">#REF!</definedName>
    <definedName name="Excel_BuiltIn_Print_Area_32" localSheetId="74">#REF!</definedName>
    <definedName name="Excel_BuiltIn_Print_Area_32" localSheetId="77">#REF!</definedName>
    <definedName name="Excel_BuiltIn_Print_Area_32" localSheetId="80">#REF!</definedName>
    <definedName name="Excel_BuiltIn_Print_Area_32" localSheetId="66">#REF!</definedName>
    <definedName name="Excel_BuiltIn_Print_Area_32" localSheetId="69">#REF!</definedName>
    <definedName name="Excel_BuiltIn_Print_Area_32" localSheetId="126">#REF!</definedName>
    <definedName name="Excel_BuiltIn_Print_Area_32" localSheetId="129">#REF!</definedName>
    <definedName name="Excel_BuiltIn_Print_Area_32" localSheetId="132">#REF!</definedName>
    <definedName name="Excel_BuiltIn_Print_Area_32" localSheetId="135">#REF!</definedName>
    <definedName name="Excel_BuiltIn_Print_Area_32" localSheetId="120">#REF!</definedName>
    <definedName name="Excel_BuiltIn_Print_Area_32" localSheetId="111">#REF!</definedName>
    <definedName name="Excel_BuiltIn_Print_Area_32" localSheetId="114">#REF!</definedName>
    <definedName name="Excel_BuiltIn_Print_Area_32" localSheetId="117">#REF!</definedName>
    <definedName name="Excel_BuiltIn_Print_Area_32" localSheetId="103">#REF!</definedName>
    <definedName name="Excel_BuiltIn_Print_Area_32" localSheetId="106">#REF!</definedName>
    <definedName name="Excel_BuiltIn_Print_Area_32" localSheetId="53">#REF!</definedName>
    <definedName name="Excel_BuiltIn_Print_Area_32" localSheetId="55">#REF!</definedName>
    <definedName name="Excel_BuiltIn_Print_Area_32" localSheetId="58">#REF!</definedName>
    <definedName name="Excel_BuiltIn_Print_Area_32" localSheetId="62">#REF!</definedName>
    <definedName name="Excel_BuiltIn_Print_Area_32" localSheetId="64">#REF!</definedName>
    <definedName name="Excel_BuiltIn_Print_Area_32" localSheetId="85">#REF!</definedName>
    <definedName name="Excel_BuiltIn_Print_Area_32" localSheetId="88">#REF!</definedName>
    <definedName name="Excel_BuiltIn_Print_Area_32" localSheetId="91">#REF!</definedName>
    <definedName name="Excel_BuiltIn_Print_Area_32" localSheetId="94">#REF!</definedName>
    <definedName name="Excel_BuiltIn_Print_Area_32" localSheetId="97">#REF!</definedName>
    <definedName name="Excel_BuiltIn_Print_Area_32" localSheetId="100">#REF!</definedName>
    <definedName name="Excel_BuiltIn_Print_Area_32" localSheetId="166">#REF!</definedName>
    <definedName name="Excel_BuiltIn_Print_Area_32" localSheetId="169">#REF!</definedName>
    <definedName name="Excel_BuiltIn_Print_Area_32" localSheetId="157">#REF!</definedName>
    <definedName name="Excel_BuiltIn_Print_Area_32" localSheetId="172">#REF!</definedName>
    <definedName name="Excel_BuiltIn_Print_Area_32" localSheetId="160">#REF!</definedName>
    <definedName name="Excel_BuiltIn_Print_Area_32" localSheetId="163">#REF!</definedName>
    <definedName name="Excel_BuiltIn_Print_Area_32" localSheetId="143">#REF!</definedName>
    <definedName name="Excel_BuiltIn_Print_Area_32" localSheetId="146">#REF!</definedName>
    <definedName name="Excel_BuiltIn_Print_Area_32" localSheetId="148">#REF!</definedName>
    <definedName name="Excel_BuiltIn_Print_Area_32" localSheetId="150">#REF!</definedName>
    <definedName name="Excel_BuiltIn_Print_Area_32" localSheetId="151">#REF!</definedName>
    <definedName name="Excel_BuiltIn_Print_Area_32" localSheetId="136">#REF!</definedName>
    <definedName name="Excel_BuiltIn_Print_Area_32" localSheetId="139">#REF!</definedName>
    <definedName name="Excel_BuiltIn_Print_Area_32" localSheetId="142">#REF!</definedName>
    <definedName name="Excel_BuiltIn_Print_Area_32" localSheetId="70">#REF!</definedName>
    <definedName name="Excel_BuiltIn_Print_Area_32" localSheetId="72">#REF!</definedName>
    <definedName name="Excel_BuiltIn_Print_Area_32" localSheetId="75">#REF!</definedName>
    <definedName name="Excel_BuiltIn_Print_Area_32" localSheetId="78">#REF!</definedName>
    <definedName name="Excel_BuiltIn_Print_Area_32" localSheetId="67">#REF!</definedName>
    <definedName name="Excel_BuiltIn_Print_Area_32" localSheetId="124">#REF!</definedName>
    <definedName name="Excel_BuiltIn_Print_Area_32" localSheetId="127">#REF!</definedName>
    <definedName name="Excel_BuiltIn_Print_Area_32" localSheetId="130">#REF!</definedName>
    <definedName name="Excel_BuiltIn_Print_Area_32" localSheetId="133">#REF!</definedName>
    <definedName name="Excel_BuiltIn_Print_Area_32" localSheetId="118">#REF!</definedName>
    <definedName name="Excel_BuiltIn_Print_Area_32" localSheetId="121">#REF!</definedName>
    <definedName name="Excel_BuiltIn_Print_Area_32" localSheetId="123">#REF!</definedName>
    <definedName name="Excel_BuiltIn_Print_Area_32" localSheetId="107">#REF!</definedName>
    <definedName name="Excel_BuiltIn_Print_Area_32" localSheetId="109">#REF!</definedName>
    <definedName name="Excel_BuiltIn_Print_Area_32" localSheetId="112">#REF!</definedName>
    <definedName name="Excel_BuiltIn_Print_Area_32" localSheetId="115">#REF!</definedName>
    <definedName name="Excel_BuiltIn_Print_Area_32" localSheetId="101">#REF!</definedName>
    <definedName name="Excel_BuiltIn_Print_Area_32" localSheetId="104">#REF!</definedName>
    <definedName name="Excel_BuiltIn_Print_Area_32" localSheetId="52">#REF!</definedName>
    <definedName name="Excel_BuiltIn_Print_Area_32" localSheetId="54">#REF!</definedName>
    <definedName name="Excel_BuiltIn_Print_Area_32" localSheetId="57">#REF!</definedName>
    <definedName name="Excel_BuiltIn_Print_Area_32" localSheetId="60">#REF!</definedName>
    <definedName name="Excel_BuiltIn_Print_Area_32" localSheetId="63">#REF!</definedName>
    <definedName name="Excel_BuiltIn_Print_Area_32" localSheetId="83">#REF!</definedName>
    <definedName name="Excel_BuiltIn_Print_Area_32" localSheetId="81">#REF!</definedName>
    <definedName name="Excel_BuiltIn_Print_Area_32" localSheetId="86">#REF!</definedName>
    <definedName name="Excel_BuiltIn_Print_Area_32" localSheetId="89">#REF!</definedName>
    <definedName name="Excel_BuiltIn_Print_Area_32" localSheetId="92">#REF!</definedName>
    <definedName name="Excel_BuiltIn_Print_Area_32" localSheetId="95">#REF!</definedName>
    <definedName name="Excel_BuiltIn_Print_Area_32" localSheetId="98">#REF!</definedName>
    <definedName name="Excel_BuiltIn_Print_Area_32" localSheetId="164">#REF!</definedName>
    <definedName name="Excel_BuiltIn_Print_Area_32" localSheetId="167">#REF!</definedName>
    <definedName name="Excel_BuiltIn_Print_Area_32" localSheetId="155">#REF!</definedName>
    <definedName name="Excel_BuiltIn_Print_Area_32" localSheetId="170">#REF!</definedName>
    <definedName name="Excel_BuiltIn_Print_Area_32" localSheetId="158">#REF!</definedName>
    <definedName name="Excel_BuiltIn_Print_Area_32" localSheetId="161">#REF!</definedName>
    <definedName name="Excel_BuiltIn_Print_Area_32" localSheetId="147">#REF!</definedName>
    <definedName name="Excel_BuiltIn_Print_Area_32" localSheetId="144">#REF!</definedName>
    <definedName name="Excel_BuiltIn_Print_Area_32" localSheetId="152">#REF!</definedName>
    <definedName name="Excel_BuiltIn_Print_Area_32" localSheetId="154">#REF!</definedName>
    <definedName name="Excel_BuiltIn_Print_Area_32" localSheetId="137">#REF!</definedName>
    <definedName name="Excel_BuiltIn_Print_Area_32" localSheetId="140">#REF!</definedName>
    <definedName name="Excel_BuiltIn_Print_Area_32" localSheetId="73">#REF!</definedName>
    <definedName name="Excel_BuiltIn_Print_Area_32" localSheetId="76">#REF!</definedName>
    <definedName name="Excel_BuiltIn_Print_Area_32" localSheetId="79">#REF!</definedName>
    <definedName name="Excel_BuiltIn_Print_Area_32" localSheetId="65">#REF!</definedName>
    <definedName name="Excel_BuiltIn_Print_Area_32" localSheetId="68">#REF!</definedName>
    <definedName name="Excel_BuiltIn_Print_Area_32" localSheetId="125">#REF!</definedName>
    <definedName name="Excel_BuiltIn_Print_Area_32" localSheetId="128">#REF!</definedName>
    <definedName name="Excel_BuiltIn_Print_Area_32" localSheetId="131">#REF!</definedName>
    <definedName name="Excel_BuiltIn_Print_Area_32" localSheetId="134">#REF!</definedName>
    <definedName name="Excel_BuiltIn_Print_Area_32" localSheetId="119">#REF!</definedName>
    <definedName name="Excel_BuiltIn_Print_Area_32" localSheetId="122">#REF!</definedName>
    <definedName name="Excel_BuiltIn_Print_Area_32" localSheetId="108">#REF!</definedName>
    <definedName name="Excel_BuiltIn_Print_Area_32" localSheetId="110">#REF!</definedName>
    <definedName name="Excel_BuiltIn_Print_Area_32" localSheetId="113">#REF!</definedName>
    <definedName name="Excel_BuiltIn_Print_Area_32" localSheetId="116">#REF!</definedName>
    <definedName name="Excel_BuiltIn_Print_Area_32" localSheetId="102">#REF!</definedName>
    <definedName name="Excel_BuiltIn_Print_Area_32" localSheetId="105">#REF!</definedName>
    <definedName name="Excel_BuiltIn_Print_Area_32" localSheetId="56">#REF!</definedName>
    <definedName name="Excel_BuiltIn_Print_Area_32" localSheetId="59">#REF!</definedName>
    <definedName name="Excel_BuiltIn_Print_Area_32" localSheetId="61">#REF!</definedName>
    <definedName name="Excel_BuiltIn_Print_Area_32" localSheetId="84">#REF!</definedName>
    <definedName name="Excel_BuiltIn_Print_Area_32" localSheetId="82">#REF!</definedName>
    <definedName name="Excel_BuiltIn_Print_Area_32" localSheetId="87">#REF!</definedName>
    <definedName name="Excel_BuiltIn_Print_Area_32" localSheetId="90">#REF!</definedName>
    <definedName name="Excel_BuiltIn_Print_Area_32" localSheetId="93">#REF!</definedName>
    <definedName name="Excel_BuiltIn_Print_Area_32" localSheetId="96">#REF!</definedName>
    <definedName name="Excel_BuiltIn_Print_Area_32" localSheetId="99">#REF!</definedName>
    <definedName name="Excel_BuiltIn_Print_Area_32" localSheetId="165">#REF!</definedName>
    <definedName name="Excel_BuiltIn_Print_Area_32" localSheetId="168">#REF!</definedName>
    <definedName name="Excel_BuiltIn_Print_Area_32" localSheetId="156">#REF!</definedName>
    <definedName name="Excel_BuiltIn_Print_Area_32" localSheetId="171">#REF!</definedName>
    <definedName name="Excel_BuiltIn_Print_Area_32" localSheetId="159">#REF!</definedName>
    <definedName name="Excel_BuiltIn_Print_Area_32" localSheetId="162">#REF!</definedName>
    <definedName name="Excel_BuiltIn_Print_Area_32">#REF!</definedName>
    <definedName name="Excel_BuiltIn_Print_Area_33" localSheetId="145">#REF!</definedName>
    <definedName name="Excel_BuiltIn_Print_Area_33" localSheetId="149">#REF!</definedName>
    <definedName name="Excel_BuiltIn_Print_Area_33" localSheetId="153">#REF!</definedName>
    <definedName name="Excel_BuiltIn_Print_Area_33" localSheetId="138">#REF!</definedName>
    <definedName name="Excel_BuiltIn_Print_Area_33" localSheetId="141">#REF!</definedName>
    <definedName name="Excel_BuiltIn_Print_Area_33" localSheetId="71">#REF!</definedName>
    <definedName name="Excel_BuiltIn_Print_Area_33" localSheetId="74">#REF!</definedName>
    <definedName name="Excel_BuiltIn_Print_Area_33" localSheetId="77">#REF!</definedName>
    <definedName name="Excel_BuiltIn_Print_Area_33" localSheetId="80">#REF!</definedName>
    <definedName name="Excel_BuiltIn_Print_Area_33" localSheetId="66">#REF!</definedName>
    <definedName name="Excel_BuiltIn_Print_Area_33" localSheetId="69">#REF!</definedName>
    <definedName name="Excel_BuiltIn_Print_Area_33" localSheetId="126">#REF!</definedName>
    <definedName name="Excel_BuiltIn_Print_Area_33" localSheetId="129">#REF!</definedName>
    <definedName name="Excel_BuiltIn_Print_Area_33" localSheetId="132">#REF!</definedName>
    <definedName name="Excel_BuiltIn_Print_Area_33" localSheetId="135">#REF!</definedName>
    <definedName name="Excel_BuiltIn_Print_Area_33" localSheetId="120">#REF!</definedName>
    <definedName name="Excel_BuiltIn_Print_Area_33" localSheetId="111">#REF!</definedName>
    <definedName name="Excel_BuiltIn_Print_Area_33" localSheetId="114">#REF!</definedName>
    <definedName name="Excel_BuiltIn_Print_Area_33" localSheetId="117">#REF!</definedName>
    <definedName name="Excel_BuiltIn_Print_Area_33" localSheetId="103">#REF!</definedName>
    <definedName name="Excel_BuiltIn_Print_Area_33" localSheetId="106">#REF!</definedName>
    <definedName name="Excel_BuiltIn_Print_Area_33" localSheetId="53">#REF!</definedName>
    <definedName name="Excel_BuiltIn_Print_Area_33" localSheetId="55">#REF!</definedName>
    <definedName name="Excel_BuiltIn_Print_Area_33" localSheetId="58">#REF!</definedName>
    <definedName name="Excel_BuiltIn_Print_Area_33" localSheetId="62">#REF!</definedName>
    <definedName name="Excel_BuiltIn_Print_Area_33" localSheetId="64">#REF!</definedName>
    <definedName name="Excel_BuiltIn_Print_Area_33" localSheetId="85">#REF!</definedName>
    <definedName name="Excel_BuiltIn_Print_Area_33" localSheetId="88">#REF!</definedName>
    <definedName name="Excel_BuiltIn_Print_Area_33" localSheetId="91">#REF!</definedName>
    <definedName name="Excel_BuiltIn_Print_Area_33" localSheetId="94">#REF!</definedName>
    <definedName name="Excel_BuiltIn_Print_Area_33" localSheetId="97">#REF!</definedName>
    <definedName name="Excel_BuiltIn_Print_Area_33" localSheetId="100">#REF!</definedName>
    <definedName name="Excel_BuiltIn_Print_Area_33" localSheetId="166">#REF!</definedName>
    <definedName name="Excel_BuiltIn_Print_Area_33" localSheetId="169">#REF!</definedName>
    <definedName name="Excel_BuiltIn_Print_Area_33" localSheetId="157">#REF!</definedName>
    <definedName name="Excel_BuiltIn_Print_Area_33" localSheetId="172">#REF!</definedName>
    <definedName name="Excel_BuiltIn_Print_Area_33" localSheetId="160">#REF!</definedName>
    <definedName name="Excel_BuiltIn_Print_Area_33" localSheetId="163">#REF!</definedName>
    <definedName name="Excel_BuiltIn_Print_Area_33" localSheetId="143">#REF!</definedName>
    <definedName name="Excel_BuiltIn_Print_Area_33" localSheetId="146">#REF!</definedName>
    <definedName name="Excel_BuiltIn_Print_Area_33" localSheetId="148">#REF!</definedName>
    <definedName name="Excel_BuiltIn_Print_Area_33" localSheetId="150">#REF!</definedName>
    <definedName name="Excel_BuiltIn_Print_Area_33" localSheetId="151">#REF!</definedName>
    <definedName name="Excel_BuiltIn_Print_Area_33" localSheetId="136">#REF!</definedName>
    <definedName name="Excel_BuiltIn_Print_Area_33" localSheetId="139">#REF!</definedName>
    <definedName name="Excel_BuiltIn_Print_Area_33" localSheetId="142">#REF!</definedName>
    <definedName name="Excel_BuiltIn_Print_Area_33" localSheetId="70">#REF!</definedName>
    <definedName name="Excel_BuiltIn_Print_Area_33" localSheetId="72">#REF!</definedName>
    <definedName name="Excel_BuiltIn_Print_Area_33" localSheetId="75">#REF!</definedName>
    <definedName name="Excel_BuiltIn_Print_Area_33" localSheetId="78">#REF!</definedName>
    <definedName name="Excel_BuiltIn_Print_Area_33" localSheetId="67">#REF!</definedName>
    <definedName name="Excel_BuiltIn_Print_Area_33" localSheetId="124">#REF!</definedName>
    <definedName name="Excel_BuiltIn_Print_Area_33" localSheetId="127">#REF!</definedName>
    <definedName name="Excel_BuiltIn_Print_Area_33" localSheetId="130">#REF!</definedName>
    <definedName name="Excel_BuiltIn_Print_Area_33" localSheetId="133">#REF!</definedName>
    <definedName name="Excel_BuiltIn_Print_Area_33" localSheetId="118">#REF!</definedName>
    <definedName name="Excel_BuiltIn_Print_Area_33" localSheetId="121">#REF!</definedName>
    <definedName name="Excel_BuiltIn_Print_Area_33" localSheetId="123">#REF!</definedName>
    <definedName name="Excel_BuiltIn_Print_Area_33" localSheetId="107">#REF!</definedName>
    <definedName name="Excel_BuiltIn_Print_Area_33" localSheetId="109">#REF!</definedName>
    <definedName name="Excel_BuiltIn_Print_Area_33" localSheetId="112">#REF!</definedName>
    <definedName name="Excel_BuiltIn_Print_Area_33" localSheetId="115">#REF!</definedName>
    <definedName name="Excel_BuiltIn_Print_Area_33" localSheetId="101">#REF!</definedName>
    <definedName name="Excel_BuiltIn_Print_Area_33" localSheetId="104">#REF!</definedName>
    <definedName name="Excel_BuiltIn_Print_Area_33" localSheetId="52">#REF!</definedName>
    <definedName name="Excel_BuiltIn_Print_Area_33" localSheetId="54">#REF!</definedName>
    <definedName name="Excel_BuiltIn_Print_Area_33" localSheetId="57">#REF!</definedName>
    <definedName name="Excel_BuiltIn_Print_Area_33" localSheetId="60">#REF!</definedName>
    <definedName name="Excel_BuiltIn_Print_Area_33" localSheetId="63">#REF!</definedName>
    <definedName name="Excel_BuiltIn_Print_Area_33" localSheetId="83">#REF!</definedName>
    <definedName name="Excel_BuiltIn_Print_Area_33" localSheetId="81">#REF!</definedName>
    <definedName name="Excel_BuiltIn_Print_Area_33" localSheetId="86">#REF!</definedName>
    <definedName name="Excel_BuiltIn_Print_Area_33" localSheetId="89">#REF!</definedName>
    <definedName name="Excel_BuiltIn_Print_Area_33" localSheetId="92">#REF!</definedName>
    <definedName name="Excel_BuiltIn_Print_Area_33" localSheetId="95">#REF!</definedName>
    <definedName name="Excel_BuiltIn_Print_Area_33" localSheetId="98">#REF!</definedName>
    <definedName name="Excel_BuiltIn_Print_Area_33" localSheetId="164">#REF!</definedName>
    <definedName name="Excel_BuiltIn_Print_Area_33" localSheetId="167">#REF!</definedName>
    <definedName name="Excel_BuiltIn_Print_Area_33" localSheetId="155">#REF!</definedName>
    <definedName name="Excel_BuiltIn_Print_Area_33" localSheetId="170">#REF!</definedName>
    <definedName name="Excel_BuiltIn_Print_Area_33" localSheetId="158">#REF!</definedName>
    <definedName name="Excel_BuiltIn_Print_Area_33" localSheetId="161">#REF!</definedName>
    <definedName name="Excel_BuiltIn_Print_Area_33" localSheetId="147">#REF!</definedName>
    <definedName name="Excel_BuiltIn_Print_Area_33" localSheetId="144">#REF!</definedName>
    <definedName name="Excel_BuiltIn_Print_Area_33" localSheetId="152">#REF!</definedName>
    <definedName name="Excel_BuiltIn_Print_Area_33" localSheetId="154">#REF!</definedName>
    <definedName name="Excel_BuiltIn_Print_Area_33" localSheetId="137">#REF!</definedName>
    <definedName name="Excel_BuiltIn_Print_Area_33" localSheetId="140">#REF!</definedName>
    <definedName name="Excel_BuiltIn_Print_Area_33" localSheetId="73">#REF!</definedName>
    <definedName name="Excel_BuiltIn_Print_Area_33" localSheetId="76">#REF!</definedName>
    <definedName name="Excel_BuiltIn_Print_Area_33" localSheetId="79">#REF!</definedName>
    <definedName name="Excel_BuiltIn_Print_Area_33" localSheetId="65">#REF!</definedName>
    <definedName name="Excel_BuiltIn_Print_Area_33" localSheetId="68">#REF!</definedName>
    <definedName name="Excel_BuiltIn_Print_Area_33" localSheetId="125">#REF!</definedName>
    <definedName name="Excel_BuiltIn_Print_Area_33" localSheetId="128">#REF!</definedName>
    <definedName name="Excel_BuiltIn_Print_Area_33" localSheetId="131">#REF!</definedName>
    <definedName name="Excel_BuiltIn_Print_Area_33" localSheetId="134">#REF!</definedName>
    <definedName name="Excel_BuiltIn_Print_Area_33" localSheetId="119">#REF!</definedName>
    <definedName name="Excel_BuiltIn_Print_Area_33" localSheetId="122">#REF!</definedName>
    <definedName name="Excel_BuiltIn_Print_Area_33" localSheetId="108">#REF!</definedName>
    <definedName name="Excel_BuiltIn_Print_Area_33" localSheetId="110">#REF!</definedName>
    <definedName name="Excel_BuiltIn_Print_Area_33" localSheetId="113">#REF!</definedName>
    <definedName name="Excel_BuiltIn_Print_Area_33" localSheetId="116">#REF!</definedName>
    <definedName name="Excel_BuiltIn_Print_Area_33" localSheetId="102">#REF!</definedName>
    <definedName name="Excel_BuiltIn_Print_Area_33" localSheetId="105">#REF!</definedName>
    <definedName name="Excel_BuiltIn_Print_Area_33" localSheetId="56">#REF!</definedName>
    <definedName name="Excel_BuiltIn_Print_Area_33" localSheetId="59">#REF!</definedName>
    <definedName name="Excel_BuiltIn_Print_Area_33" localSheetId="61">#REF!</definedName>
    <definedName name="Excel_BuiltIn_Print_Area_33" localSheetId="84">#REF!</definedName>
    <definedName name="Excel_BuiltIn_Print_Area_33" localSheetId="82">#REF!</definedName>
    <definedName name="Excel_BuiltIn_Print_Area_33" localSheetId="87">#REF!</definedName>
    <definedName name="Excel_BuiltIn_Print_Area_33" localSheetId="90">#REF!</definedName>
    <definedName name="Excel_BuiltIn_Print_Area_33" localSheetId="93">#REF!</definedName>
    <definedName name="Excel_BuiltIn_Print_Area_33" localSheetId="96">#REF!</definedName>
    <definedName name="Excel_BuiltIn_Print_Area_33" localSheetId="99">#REF!</definedName>
    <definedName name="Excel_BuiltIn_Print_Area_33" localSheetId="165">#REF!</definedName>
    <definedName name="Excel_BuiltIn_Print_Area_33" localSheetId="168">#REF!</definedName>
    <definedName name="Excel_BuiltIn_Print_Area_33" localSheetId="156">#REF!</definedName>
    <definedName name="Excel_BuiltIn_Print_Area_33" localSheetId="171">#REF!</definedName>
    <definedName name="Excel_BuiltIn_Print_Area_33" localSheetId="159">#REF!</definedName>
    <definedName name="Excel_BuiltIn_Print_Area_33" localSheetId="162">#REF!</definedName>
    <definedName name="Excel_BuiltIn_Print_Area_33">#REF!</definedName>
    <definedName name="Excel_BuiltIn_Print_Area_34" localSheetId="145">#REF!</definedName>
    <definedName name="Excel_BuiltIn_Print_Area_34" localSheetId="149">#REF!</definedName>
    <definedName name="Excel_BuiltIn_Print_Area_34" localSheetId="153">#REF!</definedName>
    <definedName name="Excel_BuiltIn_Print_Area_34" localSheetId="138">#REF!</definedName>
    <definedName name="Excel_BuiltIn_Print_Area_34" localSheetId="141">#REF!</definedName>
    <definedName name="Excel_BuiltIn_Print_Area_34" localSheetId="71">#REF!</definedName>
    <definedName name="Excel_BuiltIn_Print_Area_34" localSheetId="74">#REF!</definedName>
    <definedName name="Excel_BuiltIn_Print_Area_34" localSheetId="77">#REF!</definedName>
    <definedName name="Excel_BuiltIn_Print_Area_34" localSheetId="80">#REF!</definedName>
    <definedName name="Excel_BuiltIn_Print_Area_34" localSheetId="66">#REF!</definedName>
    <definedName name="Excel_BuiltIn_Print_Area_34" localSheetId="69">#REF!</definedName>
    <definedName name="Excel_BuiltIn_Print_Area_34" localSheetId="126">#REF!</definedName>
    <definedName name="Excel_BuiltIn_Print_Area_34" localSheetId="129">#REF!</definedName>
    <definedName name="Excel_BuiltIn_Print_Area_34" localSheetId="132">#REF!</definedName>
    <definedName name="Excel_BuiltIn_Print_Area_34" localSheetId="135">#REF!</definedName>
    <definedName name="Excel_BuiltIn_Print_Area_34" localSheetId="120">#REF!</definedName>
    <definedName name="Excel_BuiltIn_Print_Area_34" localSheetId="111">#REF!</definedName>
    <definedName name="Excel_BuiltIn_Print_Area_34" localSheetId="114">#REF!</definedName>
    <definedName name="Excel_BuiltIn_Print_Area_34" localSheetId="117">#REF!</definedName>
    <definedName name="Excel_BuiltIn_Print_Area_34" localSheetId="103">#REF!</definedName>
    <definedName name="Excel_BuiltIn_Print_Area_34" localSheetId="106">#REF!</definedName>
    <definedName name="Excel_BuiltIn_Print_Area_34" localSheetId="53">#REF!</definedName>
    <definedName name="Excel_BuiltIn_Print_Area_34" localSheetId="55">#REF!</definedName>
    <definedName name="Excel_BuiltIn_Print_Area_34" localSheetId="58">#REF!</definedName>
    <definedName name="Excel_BuiltIn_Print_Area_34" localSheetId="62">#REF!</definedName>
    <definedName name="Excel_BuiltIn_Print_Area_34" localSheetId="64">#REF!</definedName>
    <definedName name="Excel_BuiltIn_Print_Area_34" localSheetId="85">#REF!</definedName>
    <definedName name="Excel_BuiltIn_Print_Area_34" localSheetId="88">#REF!</definedName>
    <definedName name="Excel_BuiltIn_Print_Area_34" localSheetId="91">#REF!</definedName>
    <definedName name="Excel_BuiltIn_Print_Area_34" localSheetId="94">#REF!</definedName>
    <definedName name="Excel_BuiltIn_Print_Area_34" localSheetId="97">#REF!</definedName>
    <definedName name="Excel_BuiltIn_Print_Area_34" localSheetId="100">#REF!</definedName>
    <definedName name="Excel_BuiltIn_Print_Area_34" localSheetId="166">#REF!</definedName>
    <definedName name="Excel_BuiltIn_Print_Area_34" localSheetId="169">#REF!</definedName>
    <definedName name="Excel_BuiltIn_Print_Area_34" localSheetId="157">#REF!</definedName>
    <definedName name="Excel_BuiltIn_Print_Area_34" localSheetId="172">#REF!</definedName>
    <definedName name="Excel_BuiltIn_Print_Area_34" localSheetId="160">#REF!</definedName>
    <definedName name="Excel_BuiltIn_Print_Area_34" localSheetId="163">#REF!</definedName>
    <definedName name="Excel_BuiltIn_Print_Area_34" localSheetId="143">#REF!</definedName>
    <definedName name="Excel_BuiltIn_Print_Area_34" localSheetId="146">#REF!</definedName>
    <definedName name="Excel_BuiltIn_Print_Area_34" localSheetId="148">#REF!</definedName>
    <definedName name="Excel_BuiltIn_Print_Area_34" localSheetId="150">#REF!</definedName>
    <definedName name="Excel_BuiltIn_Print_Area_34" localSheetId="151">#REF!</definedName>
    <definedName name="Excel_BuiltIn_Print_Area_34" localSheetId="136">#REF!</definedName>
    <definedName name="Excel_BuiltIn_Print_Area_34" localSheetId="139">#REF!</definedName>
    <definedName name="Excel_BuiltIn_Print_Area_34" localSheetId="142">#REF!</definedName>
    <definedName name="Excel_BuiltIn_Print_Area_34" localSheetId="70">#REF!</definedName>
    <definedName name="Excel_BuiltIn_Print_Area_34" localSheetId="72">#REF!</definedName>
    <definedName name="Excel_BuiltIn_Print_Area_34" localSheetId="75">#REF!</definedName>
    <definedName name="Excel_BuiltIn_Print_Area_34" localSheetId="78">#REF!</definedName>
    <definedName name="Excel_BuiltIn_Print_Area_34" localSheetId="67">#REF!</definedName>
    <definedName name="Excel_BuiltIn_Print_Area_34" localSheetId="124">#REF!</definedName>
    <definedName name="Excel_BuiltIn_Print_Area_34" localSheetId="127">#REF!</definedName>
    <definedName name="Excel_BuiltIn_Print_Area_34" localSheetId="130">#REF!</definedName>
    <definedName name="Excel_BuiltIn_Print_Area_34" localSheetId="133">#REF!</definedName>
    <definedName name="Excel_BuiltIn_Print_Area_34" localSheetId="118">#REF!</definedName>
    <definedName name="Excel_BuiltIn_Print_Area_34" localSheetId="121">#REF!</definedName>
    <definedName name="Excel_BuiltIn_Print_Area_34" localSheetId="123">#REF!</definedName>
    <definedName name="Excel_BuiltIn_Print_Area_34" localSheetId="107">#REF!</definedName>
    <definedName name="Excel_BuiltIn_Print_Area_34" localSheetId="109">#REF!</definedName>
    <definedName name="Excel_BuiltIn_Print_Area_34" localSheetId="112">#REF!</definedName>
    <definedName name="Excel_BuiltIn_Print_Area_34" localSheetId="115">#REF!</definedName>
    <definedName name="Excel_BuiltIn_Print_Area_34" localSheetId="101">#REF!</definedName>
    <definedName name="Excel_BuiltIn_Print_Area_34" localSheetId="104">#REF!</definedName>
    <definedName name="Excel_BuiltIn_Print_Area_34" localSheetId="52">#REF!</definedName>
    <definedName name="Excel_BuiltIn_Print_Area_34" localSheetId="54">#REF!</definedName>
    <definedName name="Excel_BuiltIn_Print_Area_34" localSheetId="57">#REF!</definedName>
    <definedName name="Excel_BuiltIn_Print_Area_34" localSheetId="60">#REF!</definedName>
    <definedName name="Excel_BuiltIn_Print_Area_34" localSheetId="63">#REF!</definedName>
    <definedName name="Excel_BuiltIn_Print_Area_34" localSheetId="83">#REF!</definedName>
    <definedName name="Excel_BuiltIn_Print_Area_34" localSheetId="81">#REF!</definedName>
    <definedName name="Excel_BuiltIn_Print_Area_34" localSheetId="86">#REF!</definedName>
    <definedName name="Excel_BuiltIn_Print_Area_34" localSheetId="89">#REF!</definedName>
    <definedName name="Excel_BuiltIn_Print_Area_34" localSheetId="92">#REF!</definedName>
    <definedName name="Excel_BuiltIn_Print_Area_34" localSheetId="95">#REF!</definedName>
    <definedName name="Excel_BuiltIn_Print_Area_34" localSheetId="98">#REF!</definedName>
    <definedName name="Excel_BuiltIn_Print_Area_34" localSheetId="164">#REF!</definedName>
    <definedName name="Excel_BuiltIn_Print_Area_34" localSheetId="167">#REF!</definedName>
    <definedName name="Excel_BuiltIn_Print_Area_34" localSheetId="155">#REF!</definedName>
    <definedName name="Excel_BuiltIn_Print_Area_34" localSheetId="170">#REF!</definedName>
    <definedName name="Excel_BuiltIn_Print_Area_34" localSheetId="158">#REF!</definedName>
    <definedName name="Excel_BuiltIn_Print_Area_34" localSheetId="161">#REF!</definedName>
    <definedName name="Excel_BuiltIn_Print_Area_34" localSheetId="147">#REF!</definedName>
    <definedName name="Excel_BuiltIn_Print_Area_34" localSheetId="144">#REF!</definedName>
    <definedName name="Excel_BuiltIn_Print_Area_34" localSheetId="152">#REF!</definedName>
    <definedName name="Excel_BuiltIn_Print_Area_34" localSheetId="154">#REF!</definedName>
    <definedName name="Excel_BuiltIn_Print_Area_34" localSheetId="137">#REF!</definedName>
    <definedName name="Excel_BuiltIn_Print_Area_34" localSheetId="140">#REF!</definedName>
    <definedName name="Excel_BuiltIn_Print_Area_34" localSheetId="73">#REF!</definedName>
    <definedName name="Excel_BuiltIn_Print_Area_34" localSheetId="76">#REF!</definedName>
    <definedName name="Excel_BuiltIn_Print_Area_34" localSheetId="79">#REF!</definedName>
    <definedName name="Excel_BuiltIn_Print_Area_34" localSheetId="65">#REF!</definedName>
    <definedName name="Excel_BuiltIn_Print_Area_34" localSheetId="68">#REF!</definedName>
    <definedName name="Excel_BuiltIn_Print_Area_34" localSheetId="125">#REF!</definedName>
    <definedName name="Excel_BuiltIn_Print_Area_34" localSheetId="128">#REF!</definedName>
    <definedName name="Excel_BuiltIn_Print_Area_34" localSheetId="131">#REF!</definedName>
    <definedName name="Excel_BuiltIn_Print_Area_34" localSheetId="134">#REF!</definedName>
    <definedName name="Excel_BuiltIn_Print_Area_34" localSheetId="119">#REF!</definedName>
    <definedName name="Excel_BuiltIn_Print_Area_34" localSheetId="122">#REF!</definedName>
    <definedName name="Excel_BuiltIn_Print_Area_34" localSheetId="108">#REF!</definedName>
    <definedName name="Excel_BuiltIn_Print_Area_34" localSheetId="110">#REF!</definedName>
    <definedName name="Excel_BuiltIn_Print_Area_34" localSheetId="113">#REF!</definedName>
    <definedName name="Excel_BuiltIn_Print_Area_34" localSheetId="116">#REF!</definedName>
    <definedName name="Excel_BuiltIn_Print_Area_34" localSheetId="102">#REF!</definedName>
    <definedName name="Excel_BuiltIn_Print_Area_34" localSheetId="105">#REF!</definedName>
    <definedName name="Excel_BuiltIn_Print_Area_34" localSheetId="56">#REF!</definedName>
    <definedName name="Excel_BuiltIn_Print_Area_34" localSheetId="59">#REF!</definedName>
    <definedName name="Excel_BuiltIn_Print_Area_34" localSheetId="61">#REF!</definedName>
    <definedName name="Excel_BuiltIn_Print_Area_34" localSheetId="84">#REF!</definedName>
    <definedName name="Excel_BuiltIn_Print_Area_34" localSheetId="82">#REF!</definedName>
    <definedName name="Excel_BuiltIn_Print_Area_34" localSheetId="87">#REF!</definedName>
    <definedName name="Excel_BuiltIn_Print_Area_34" localSheetId="90">#REF!</definedName>
    <definedName name="Excel_BuiltIn_Print_Area_34" localSheetId="93">#REF!</definedName>
    <definedName name="Excel_BuiltIn_Print_Area_34" localSheetId="96">#REF!</definedName>
    <definedName name="Excel_BuiltIn_Print_Area_34" localSheetId="99">#REF!</definedName>
    <definedName name="Excel_BuiltIn_Print_Area_34" localSheetId="165">#REF!</definedName>
    <definedName name="Excel_BuiltIn_Print_Area_34" localSheetId="168">#REF!</definedName>
    <definedName name="Excel_BuiltIn_Print_Area_34" localSheetId="156">#REF!</definedName>
    <definedName name="Excel_BuiltIn_Print_Area_34" localSheetId="171">#REF!</definedName>
    <definedName name="Excel_BuiltIn_Print_Area_34" localSheetId="159">#REF!</definedName>
    <definedName name="Excel_BuiltIn_Print_Area_34" localSheetId="162">#REF!</definedName>
    <definedName name="Excel_BuiltIn_Print_Area_34">#REF!</definedName>
    <definedName name="Excel_BuiltIn_Print_Area_35" localSheetId="145">#REF!</definedName>
    <definedName name="Excel_BuiltIn_Print_Area_35" localSheetId="149">#REF!</definedName>
    <definedName name="Excel_BuiltIn_Print_Area_35" localSheetId="153">#REF!</definedName>
    <definedName name="Excel_BuiltIn_Print_Area_35" localSheetId="138">#REF!</definedName>
    <definedName name="Excel_BuiltIn_Print_Area_35" localSheetId="141">#REF!</definedName>
    <definedName name="Excel_BuiltIn_Print_Area_35" localSheetId="71">#REF!</definedName>
    <definedName name="Excel_BuiltIn_Print_Area_35" localSheetId="74">#REF!</definedName>
    <definedName name="Excel_BuiltIn_Print_Area_35" localSheetId="77">#REF!</definedName>
    <definedName name="Excel_BuiltIn_Print_Area_35" localSheetId="80">#REF!</definedName>
    <definedName name="Excel_BuiltIn_Print_Area_35" localSheetId="66">#REF!</definedName>
    <definedName name="Excel_BuiltIn_Print_Area_35" localSheetId="69">#REF!</definedName>
    <definedName name="Excel_BuiltIn_Print_Area_35" localSheetId="126">#REF!</definedName>
    <definedName name="Excel_BuiltIn_Print_Area_35" localSheetId="129">#REF!</definedName>
    <definedName name="Excel_BuiltIn_Print_Area_35" localSheetId="132">#REF!</definedName>
    <definedName name="Excel_BuiltIn_Print_Area_35" localSheetId="135">#REF!</definedName>
    <definedName name="Excel_BuiltIn_Print_Area_35" localSheetId="120">#REF!</definedName>
    <definedName name="Excel_BuiltIn_Print_Area_35" localSheetId="111">#REF!</definedName>
    <definedName name="Excel_BuiltIn_Print_Area_35" localSheetId="114">#REF!</definedName>
    <definedName name="Excel_BuiltIn_Print_Area_35" localSheetId="117">#REF!</definedName>
    <definedName name="Excel_BuiltIn_Print_Area_35" localSheetId="103">#REF!</definedName>
    <definedName name="Excel_BuiltIn_Print_Area_35" localSheetId="106">#REF!</definedName>
    <definedName name="Excel_BuiltIn_Print_Area_35" localSheetId="53">#REF!</definedName>
    <definedName name="Excel_BuiltIn_Print_Area_35" localSheetId="55">#REF!</definedName>
    <definedName name="Excel_BuiltIn_Print_Area_35" localSheetId="58">#REF!</definedName>
    <definedName name="Excel_BuiltIn_Print_Area_35" localSheetId="62">#REF!</definedName>
    <definedName name="Excel_BuiltIn_Print_Area_35" localSheetId="64">#REF!</definedName>
    <definedName name="Excel_BuiltIn_Print_Area_35" localSheetId="85">#REF!</definedName>
    <definedName name="Excel_BuiltIn_Print_Area_35" localSheetId="88">#REF!</definedName>
    <definedName name="Excel_BuiltIn_Print_Area_35" localSheetId="91">#REF!</definedName>
    <definedName name="Excel_BuiltIn_Print_Area_35" localSheetId="94">#REF!</definedName>
    <definedName name="Excel_BuiltIn_Print_Area_35" localSheetId="97">#REF!</definedName>
    <definedName name="Excel_BuiltIn_Print_Area_35" localSheetId="100">#REF!</definedName>
    <definedName name="Excel_BuiltIn_Print_Area_35" localSheetId="166">#REF!</definedName>
    <definedName name="Excel_BuiltIn_Print_Area_35" localSheetId="169">#REF!</definedName>
    <definedName name="Excel_BuiltIn_Print_Area_35" localSheetId="157">#REF!</definedName>
    <definedName name="Excel_BuiltIn_Print_Area_35" localSheetId="172">#REF!</definedName>
    <definedName name="Excel_BuiltIn_Print_Area_35" localSheetId="160">#REF!</definedName>
    <definedName name="Excel_BuiltIn_Print_Area_35" localSheetId="163">#REF!</definedName>
    <definedName name="Excel_BuiltIn_Print_Area_35" localSheetId="143">#REF!</definedName>
    <definedName name="Excel_BuiltIn_Print_Area_35" localSheetId="146">#REF!</definedName>
    <definedName name="Excel_BuiltIn_Print_Area_35" localSheetId="148">#REF!</definedName>
    <definedName name="Excel_BuiltIn_Print_Area_35" localSheetId="150">#REF!</definedName>
    <definedName name="Excel_BuiltIn_Print_Area_35" localSheetId="151">#REF!</definedName>
    <definedName name="Excel_BuiltIn_Print_Area_35" localSheetId="136">#REF!</definedName>
    <definedName name="Excel_BuiltIn_Print_Area_35" localSheetId="139">#REF!</definedName>
    <definedName name="Excel_BuiltIn_Print_Area_35" localSheetId="142">#REF!</definedName>
    <definedName name="Excel_BuiltIn_Print_Area_35" localSheetId="70">#REF!</definedName>
    <definedName name="Excel_BuiltIn_Print_Area_35" localSheetId="72">#REF!</definedName>
    <definedName name="Excel_BuiltIn_Print_Area_35" localSheetId="75">#REF!</definedName>
    <definedName name="Excel_BuiltIn_Print_Area_35" localSheetId="78">#REF!</definedName>
    <definedName name="Excel_BuiltIn_Print_Area_35" localSheetId="67">#REF!</definedName>
    <definedName name="Excel_BuiltIn_Print_Area_35" localSheetId="124">#REF!</definedName>
    <definedName name="Excel_BuiltIn_Print_Area_35" localSheetId="127">#REF!</definedName>
    <definedName name="Excel_BuiltIn_Print_Area_35" localSheetId="130">#REF!</definedName>
    <definedName name="Excel_BuiltIn_Print_Area_35" localSheetId="133">#REF!</definedName>
    <definedName name="Excel_BuiltIn_Print_Area_35" localSheetId="118">#REF!</definedName>
    <definedName name="Excel_BuiltIn_Print_Area_35" localSheetId="121">#REF!</definedName>
    <definedName name="Excel_BuiltIn_Print_Area_35" localSheetId="123">#REF!</definedName>
    <definedName name="Excel_BuiltIn_Print_Area_35" localSheetId="107">#REF!</definedName>
    <definedName name="Excel_BuiltIn_Print_Area_35" localSheetId="109">#REF!</definedName>
    <definedName name="Excel_BuiltIn_Print_Area_35" localSheetId="112">#REF!</definedName>
    <definedName name="Excel_BuiltIn_Print_Area_35" localSheetId="115">#REF!</definedName>
    <definedName name="Excel_BuiltIn_Print_Area_35" localSheetId="101">#REF!</definedName>
    <definedName name="Excel_BuiltIn_Print_Area_35" localSheetId="104">#REF!</definedName>
    <definedName name="Excel_BuiltIn_Print_Area_35" localSheetId="52">#REF!</definedName>
    <definedName name="Excel_BuiltIn_Print_Area_35" localSheetId="54">#REF!</definedName>
    <definedName name="Excel_BuiltIn_Print_Area_35" localSheetId="57">#REF!</definedName>
    <definedName name="Excel_BuiltIn_Print_Area_35" localSheetId="60">#REF!</definedName>
    <definedName name="Excel_BuiltIn_Print_Area_35" localSheetId="63">#REF!</definedName>
    <definedName name="Excel_BuiltIn_Print_Area_35" localSheetId="83">#REF!</definedName>
    <definedName name="Excel_BuiltIn_Print_Area_35" localSheetId="81">#REF!</definedName>
    <definedName name="Excel_BuiltIn_Print_Area_35" localSheetId="86">#REF!</definedName>
    <definedName name="Excel_BuiltIn_Print_Area_35" localSheetId="89">#REF!</definedName>
    <definedName name="Excel_BuiltIn_Print_Area_35" localSheetId="92">#REF!</definedName>
    <definedName name="Excel_BuiltIn_Print_Area_35" localSheetId="95">#REF!</definedName>
    <definedName name="Excel_BuiltIn_Print_Area_35" localSheetId="98">#REF!</definedName>
    <definedName name="Excel_BuiltIn_Print_Area_35" localSheetId="164">#REF!</definedName>
    <definedName name="Excel_BuiltIn_Print_Area_35" localSheetId="167">#REF!</definedName>
    <definedName name="Excel_BuiltIn_Print_Area_35" localSheetId="155">#REF!</definedName>
    <definedName name="Excel_BuiltIn_Print_Area_35" localSheetId="170">#REF!</definedName>
    <definedName name="Excel_BuiltIn_Print_Area_35" localSheetId="158">#REF!</definedName>
    <definedName name="Excel_BuiltIn_Print_Area_35" localSheetId="161">#REF!</definedName>
    <definedName name="Excel_BuiltIn_Print_Area_35" localSheetId="147">#REF!</definedName>
    <definedName name="Excel_BuiltIn_Print_Area_35" localSheetId="144">#REF!</definedName>
    <definedName name="Excel_BuiltIn_Print_Area_35" localSheetId="152">#REF!</definedName>
    <definedName name="Excel_BuiltIn_Print_Area_35" localSheetId="154">#REF!</definedName>
    <definedName name="Excel_BuiltIn_Print_Area_35" localSheetId="137">#REF!</definedName>
    <definedName name="Excel_BuiltIn_Print_Area_35" localSheetId="140">#REF!</definedName>
    <definedName name="Excel_BuiltIn_Print_Area_35" localSheetId="73">#REF!</definedName>
    <definedName name="Excel_BuiltIn_Print_Area_35" localSheetId="76">#REF!</definedName>
    <definedName name="Excel_BuiltIn_Print_Area_35" localSheetId="79">#REF!</definedName>
    <definedName name="Excel_BuiltIn_Print_Area_35" localSheetId="65">#REF!</definedName>
    <definedName name="Excel_BuiltIn_Print_Area_35" localSheetId="68">#REF!</definedName>
    <definedName name="Excel_BuiltIn_Print_Area_35" localSheetId="125">#REF!</definedName>
    <definedName name="Excel_BuiltIn_Print_Area_35" localSheetId="128">#REF!</definedName>
    <definedName name="Excel_BuiltIn_Print_Area_35" localSheetId="131">#REF!</definedName>
    <definedName name="Excel_BuiltIn_Print_Area_35" localSheetId="134">#REF!</definedName>
    <definedName name="Excel_BuiltIn_Print_Area_35" localSheetId="119">#REF!</definedName>
    <definedName name="Excel_BuiltIn_Print_Area_35" localSheetId="122">#REF!</definedName>
    <definedName name="Excel_BuiltIn_Print_Area_35" localSheetId="108">#REF!</definedName>
    <definedName name="Excel_BuiltIn_Print_Area_35" localSheetId="110">#REF!</definedName>
    <definedName name="Excel_BuiltIn_Print_Area_35" localSheetId="113">#REF!</definedName>
    <definedName name="Excel_BuiltIn_Print_Area_35" localSheetId="116">#REF!</definedName>
    <definedName name="Excel_BuiltIn_Print_Area_35" localSheetId="102">#REF!</definedName>
    <definedName name="Excel_BuiltIn_Print_Area_35" localSheetId="105">#REF!</definedName>
    <definedName name="Excel_BuiltIn_Print_Area_35" localSheetId="56">#REF!</definedName>
    <definedName name="Excel_BuiltIn_Print_Area_35" localSheetId="59">#REF!</definedName>
    <definedName name="Excel_BuiltIn_Print_Area_35" localSheetId="61">#REF!</definedName>
    <definedName name="Excel_BuiltIn_Print_Area_35" localSheetId="84">#REF!</definedName>
    <definedName name="Excel_BuiltIn_Print_Area_35" localSheetId="82">#REF!</definedName>
    <definedName name="Excel_BuiltIn_Print_Area_35" localSheetId="87">#REF!</definedName>
    <definedName name="Excel_BuiltIn_Print_Area_35" localSheetId="90">#REF!</definedName>
    <definedName name="Excel_BuiltIn_Print_Area_35" localSheetId="93">#REF!</definedName>
    <definedName name="Excel_BuiltIn_Print_Area_35" localSheetId="96">#REF!</definedName>
    <definedName name="Excel_BuiltIn_Print_Area_35" localSheetId="99">#REF!</definedName>
    <definedName name="Excel_BuiltIn_Print_Area_35" localSheetId="165">#REF!</definedName>
    <definedName name="Excel_BuiltIn_Print_Area_35" localSheetId="168">#REF!</definedName>
    <definedName name="Excel_BuiltIn_Print_Area_35" localSheetId="156">#REF!</definedName>
    <definedName name="Excel_BuiltIn_Print_Area_35" localSheetId="171">#REF!</definedName>
    <definedName name="Excel_BuiltIn_Print_Area_35" localSheetId="159">#REF!</definedName>
    <definedName name="Excel_BuiltIn_Print_Area_35" localSheetId="162">#REF!</definedName>
    <definedName name="Excel_BuiltIn_Print_Area_35">#REF!</definedName>
    <definedName name="Excel_BuiltIn_Print_Area_36" localSheetId="145">#REF!</definedName>
    <definedName name="Excel_BuiltIn_Print_Area_36" localSheetId="149">#REF!</definedName>
    <definedName name="Excel_BuiltIn_Print_Area_36" localSheetId="153">#REF!</definedName>
    <definedName name="Excel_BuiltIn_Print_Area_36" localSheetId="138">#REF!</definedName>
    <definedName name="Excel_BuiltIn_Print_Area_36" localSheetId="141">#REF!</definedName>
    <definedName name="Excel_BuiltIn_Print_Area_36" localSheetId="71">#REF!</definedName>
    <definedName name="Excel_BuiltIn_Print_Area_36" localSheetId="74">#REF!</definedName>
    <definedName name="Excel_BuiltIn_Print_Area_36" localSheetId="77">#REF!</definedName>
    <definedName name="Excel_BuiltIn_Print_Area_36" localSheetId="80">#REF!</definedName>
    <definedName name="Excel_BuiltIn_Print_Area_36" localSheetId="66">#REF!</definedName>
    <definedName name="Excel_BuiltIn_Print_Area_36" localSheetId="69">#REF!</definedName>
    <definedName name="Excel_BuiltIn_Print_Area_36" localSheetId="126">#REF!</definedName>
    <definedName name="Excel_BuiltIn_Print_Area_36" localSheetId="129">#REF!</definedName>
    <definedName name="Excel_BuiltIn_Print_Area_36" localSheetId="132">#REF!</definedName>
    <definedName name="Excel_BuiltIn_Print_Area_36" localSheetId="135">#REF!</definedName>
    <definedName name="Excel_BuiltIn_Print_Area_36" localSheetId="120">#REF!</definedName>
    <definedName name="Excel_BuiltIn_Print_Area_36" localSheetId="111">#REF!</definedName>
    <definedName name="Excel_BuiltIn_Print_Area_36" localSheetId="114">#REF!</definedName>
    <definedName name="Excel_BuiltIn_Print_Area_36" localSheetId="117">#REF!</definedName>
    <definedName name="Excel_BuiltIn_Print_Area_36" localSheetId="103">#REF!</definedName>
    <definedName name="Excel_BuiltIn_Print_Area_36" localSheetId="106">#REF!</definedName>
    <definedName name="Excel_BuiltIn_Print_Area_36" localSheetId="53">#REF!</definedName>
    <definedName name="Excel_BuiltIn_Print_Area_36" localSheetId="55">#REF!</definedName>
    <definedName name="Excel_BuiltIn_Print_Area_36" localSheetId="58">#REF!</definedName>
    <definedName name="Excel_BuiltIn_Print_Area_36" localSheetId="62">#REF!</definedName>
    <definedName name="Excel_BuiltIn_Print_Area_36" localSheetId="64">#REF!</definedName>
    <definedName name="Excel_BuiltIn_Print_Area_36" localSheetId="85">#REF!</definedName>
    <definedName name="Excel_BuiltIn_Print_Area_36" localSheetId="88">#REF!</definedName>
    <definedName name="Excel_BuiltIn_Print_Area_36" localSheetId="91">#REF!</definedName>
    <definedName name="Excel_BuiltIn_Print_Area_36" localSheetId="94">#REF!</definedName>
    <definedName name="Excel_BuiltIn_Print_Area_36" localSheetId="97">#REF!</definedName>
    <definedName name="Excel_BuiltIn_Print_Area_36" localSheetId="100">#REF!</definedName>
    <definedName name="Excel_BuiltIn_Print_Area_36" localSheetId="166">#REF!</definedName>
    <definedName name="Excel_BuiltIn_Print_Area_36" localSheetId="169">#REF!</definedName>
    <definedName name="Excel_BuiltIn_Print_Area_36" localSheetId="157">#REF!</definedName>
    <definedName name="Excel_BuiltIn_Print_Area_36" localSheetId="172">#REF!</definedName>
    <definedName name="Excel_BuiltIn_Print_Area_36" localSheetId="160">#REF!</definedName>
    <definedName name="Excel_BuiltIn_Print_Area_36" localSheetId="163">#REF!</definedName>
    <definedName name="Excel_BuiltIn_Print_Area_36" localSheetId="143">#REF!</definedName>
    <definedName name="Excel_BuiltIn_Print_Area_36" localSheetId="146">#REF!</definedName>
    <definedName name="Excel_BuiltIn_Print_Area_36" localSheetId="148">#REF!</definedName>
    <definedName name="Excel_BuiltIn_Print_Area_36" localSheetId="150">#REF!</definedName>
    <definedName name="Excel_BuiltIn_Print_Area_36" localSheetId="151">#REF!</definedName>
    <definedName name="Excel_BuiltIn_Print_Area_36" localSheetId="136">#REF!</definedName>
    <definedName name="Excel_BuiltIn_Print_Area_36" localSheetId="139">#REF!</definedName>
    <definedName name="Excel_BuiltIn_Print_Area_36" localSheetId="142">#REF!</definedName>
    <definedName name="Excel_BuiltIn_Print_Area_36" localSheetId="70">#REF!</definedName>
    <definedName name="Excel_BuiltIn_Print_Area_36" localSheetId="72">#REF!</definedName>
    <definedName name="Excel_BuiltIn_Print_Area_36" localSheetId="75">#REF!</definedName>
    <definedName name="Excel_BuiltIn_Print_Area_36" localSheetId="78">#REF!</definedName>
    <definedName name="Excel_BuiltIn_Print_Area_36" localSheetId="67">#REF!</definedName>
    <definedName name="Excel_BuiltIn_Print_Area_36" localSheetId="124">#REF!</definedName>
    <definedName name="Excel_BuiltIn_Print_Area_36" localSheetId="127">#REF!</definedName>
    <definedName name="Excel_BuiltIn_Print_Area_36" localSheetId="130">#REF!</definedName>
    <definedName name="Excel_BuiltIn_Print_Area_36" localSheetId="133">#REF!</definedName>
    <definedName name="Excel_BuiltIn_Print_Area_36" localSheetId="118">#REF!</definedName>
    <definedName name="Excel_BuiltIn_Print_Area_36" localSheetId="121">#REF!</definedName>
    <definedName name="Excel_BuiltIn_Print_Area_36" localSheetId="123">#REF!</definedName>
    <definedName name="Excel_BuiltIn_Print_Area_36" localSheetId="107">#REF!</definedName>
    <definedName name="Excel_BuiltIn_Print_Area_36" localSheetId="109">#REF!</definedName>
    <definedName name="Excel_BuiltIn_Print_Area_36" localSheetId="112">#REF!</definedName>
    <definedName name="Excel_BuiltIn_Print_Area_36" localSheetId="115">#REF!</definedName>
    <definedName name="Excel_BuiltIn_Print_Area_36" localSheetId="101">#REF!</definedName>
    <definedName name="Excel_BuiltIn_Print_Area_36" localSheetId="104">#REF!</definedName>
    <definedName name="Excel_BuiltIn_Print_Area_36" localSheetId="52">#REF!</definedName>
    <definedName name="Excel_BuiltIn_Print_Area_36" localSheetId="54">#REF!</definedName>
    <definedName name="Excel_BuiltIn_Print_Area_36" localSheetId="57">#REF!</definedName>
    <definedName name="Excel_BuiltIn_Print_Area_36" localSheetId="60">#REF!</definedName>
    <definedName name="Excel_BuiltIn_Print_Area_36" localSheetId="63">#REF!</definedName>
    <definedName name="Excel_BuiltIn_Print_Area_36" localSheetId="83">#REF!</definedName>
    <definedName name="Excel_BuiltIn_Print_Area_36" localSheetId="81">#REF!</definedName>
    <definedName name="Excel_BuiltIn_Print_Area_36" localSheetId="86">#REF!</definedName>
    <definedName name="Excel_BuiltIn_Print_Area_36" localSheetId="89">#REF!</definedName>
    <definedName name="Excel_BuiltIn_Print_Area_36" localSheetId="92">#REF!</definedName>
    <definedName name="Excel_BuiltIn_Print_Area_36" localSheetId="95">#REF!</definedName>
    <definedName name="Excel_BuiltIn_Print_Area_36" localSheetId="98">#REF!</definedName>
    <definedName name="Excel_BuiltIn_Print_Area_36" localSheetId="164">#REF!</definedName>
    <definedName name="Excel_BuiltIn_Print_Area_36" localSheetId="167">#REF!</definedName>
    <definedName name="Excel_BuiltIn_Print_Area_36" localSheetId="155">#REF!</definedName>
    <definedName name="Excel_BuiltIn_Print_Area_36" localSheetId="170">#REF!</definedName>
    <definedName name="Excel_BuiltIn_Print_Area_36" localSheetId="158">#REF!</definedName>
    <definedName name="Excel_BuiltIn_Print_Area_36" localSheetId="161">#REF!</definedName>
    <definedName name="Excel_BuiltIn_Print_Area_36" localSheetId="147">#REF!</definedName>
    <definedName name="Excel_BuiltIn_Print_Area_36" localSheetId="144">#REF!</definedName>
    <definedName name="Excel_BuiltIn_Print_Area_36" localSheetId="152">#REF!</definedName>
    <definedName name="Excel_BuiltIn_Print_Area_36" localSheetId="154">#REF!</definedName>
    <definedName name="Excel_BuiltIn_Print_Area_36" localSheetId="137">#REF!</definedName>
    <definedName name="Excel_BuiltIn_Print_Area_36" localSheetId="140">#REF!</definedName>
    <definedName name="Excel_BuiltIn_Print_Area_36" localSheetId="73">#REF!</definedName>
    <definedName name="Excel_BuiltIn_Print_Area_36" localSheetId="76">#REF!</definedName>
    <definedName name="Excel_BuiltIn_Print_Area_36" localSheetId="79">#REF!</definedName>
    <definedName name="Excel_BuiltIn_Print_Area_36" localSheetId="65">#REF!</definedName>
    <definedName name="Excel_BuiltIn_Print_Area_36" localSheetId="68">#REF!</definedName>
    <definedName name="Excel_BuiltIn_Print_Area_36" localSheetId="125">#REF!</definedName>
    <definedName name="Excel_BuiltIn_Print_Area_36" localSheetId="128">#REF!</definedName>
    <definedName name="Excel_BuiltIn_Print_Area_36" localSheetId="131">#REF!</definedName>
    <definedName name="Excel_BuiltIn_Print_Area_36" localSheetId="134">#REF!</definedName>
    <definedName name="Excel_BuiltIn_Print_Area_36" localSheetId="119">#REF!</definedName>
    <definedName name="Excel_BuiltIn_Print_Area_36" localSheetId="122">#REF!</definedName>
    <definedName name="Excel_BuiltIn_Print_Area_36" localSheetId="108">#REF!</definedName>
    <definedName name="Excel_BuiltIn_Print_Area_36" localSheetId="110">#REF!</definedName>
    <definedName name="Excel_BuiltIn_Print_Area_36" localSheetId="113">#REF!</definedName>
    <definedName name="Excel_BuiltIn_Print_Area_36" localSheetId="116">#REF!</definedName>
    <definedName name="Excel_BuiltIn_Print_Area_36" localSheetId="102">#REF!</definedName>
    <definedName name="Excel_BuiltIn_Print_Area_36" localSheetId="105">#REF!</definedName>
    <definedName name="Excel_BuiltIn_Print_Area_36" localSheetId="56">#REF!</definedName>
    <definedName name="Excel_BuiltIn_Print_Area_36" localSheetId="59">#REF!</definedName>
    <definedName name="Excel_BuiltIn_Print_Area_36" localSheetId="61">#REF!</definedName>
    <definedName name="Excel_BuiltIn_Print_Area_36" localSheetId="84">#REF!</definedName>
    <definedName name="Excel_BuiltIn_Print_Area_36" localSheetId="82">#REF!</definedName>
    <definedName name="Excel_BuiltIn_Print_Area_36" localSheetId="87">#REF!</definedName>
    <definedName name="Excel_BuiltIn_Print_Area_36" localSheetId="90">#REF!</definedName>
    <definedName name="Excel_BuiltIn_Print_Area_36" localSheetId="93">#REF!</definedName>
    <definedName name="Excel_BuiltIn_Print_Area_36" localSheetId="96">#REF!</definedName>
    <definedName name="Excel_BuiltIn_Print_Area_36" localSheetId="99">#REF!</definedName>
    <definedName name="Excel_BuiltIn_Print_Area_36" localSheetId="165">#REF!</definedName>
    <definedName name="Excel_BuiltIn_Print_Area_36" localSheetId="168">#REF!</definedName>
    <definedName name="Excel_BuiltIn_Print_Area_36" localSheetId="156">#REF!</definedName>
    <definedName name="Excel_BuiltIn_Print_Area_36" localSheetId="171">#REF!</definedName>
    <definedName name="Excel_BuiltIn_Print_Area_36" localSheetId="159">#REF!</definedName>
    <definedName name="Excel_BuiltIn_Print_Area_36" localSheetId="162">#REF!</definedName>
    <definedName name="Excel_BuiltIn_Print_Area_36">#REF!</definedName>
    <definedName name="Excel_BuiltIn_Print_Area_37" localSheetId="145">#REF!</definedName>
    <definedName name="Excel_BuiltIn_Print_Area_37" localSheetId="149">#REF!</definedName>
    <definedName name="Excel_BuiltIn_Print_Area_37" localSheetId="153">#REF!</definedName>
    <definedName name="Excel_BuiltIn_Print_Area_37" localSheetId="138">#REF!</definedName>
    <definedName name="Excel_BuiltIn_Print_Area_37" localSheetId="141">#REF!</definedName>
    <definedName name="Excel_BuiltIn_Print_Area_37" localSheetId="71">#REF!</definedName>
    <definedName name="Excel_BuiltIn_Print_Area_37" localSheetId="74">#REF!</definedName>
    <definedName name="Excel_BuiltIn_Print_Area_37" localSheetId="77">#REF!</definedName>
    <definedName name="Excel_BuiltIn_Print_Area_37" localSheetId="80">#REF!</definedName>
    <definedName name="Excel_BuiltIn_Print_Area_37" localSheetId="66">#REF!</definedName>
    <definedName name="Excel_BuiltIn_Print_Area_37" localSheetId="69">#REF!</definedName>
    <definedName name="Excel_BuiltIn_Print_Area_37" localSheetId="126">#REF!</definedName>
    <definedName name="Excel_BuiltIn_Print_Area_37" localSheetId="129">#REF!</definedName>
    <definedName name="Excel_BuiltIn_Print_Area_37" localSheetId="132">#REF!</definedName>
    <definedName name="Excel_BuiltIn_Print_Area_37" localSheetId="135">#REF!</definedName>
    <definedName name="Excel_BuiltIn_Print_Area_37" localSheetId="120">#REF!</definedName>
    <definedName name="Excel_BuiltIn_Print_Area_37" localSheetId="111">#REF!</definedName>
    <definedName name="Excel_BuiltIn_Print_Area_37" localSheetId="114">#REF!</definedName>
    <definedName name="Excel_BuiltIn_Print_Area_37" localSheetId="117">#REF!</definedName>
    <definedName name="Excel_BuiltIn_Print_Area_37" localSheetId="103">#REF!</definedName>
    <definedName name="Excel_BuiltIn_Print_Area_37" localSheetId="106">#REF!</definedName>
    <definedName name="Excel_BuiltIn_Print_Area_37" localSheetId="53">#REF!</definedName>
    <definedName name="Excel_BuiltIn_Print_Area_37" localSheetId="55">#REF!</definedName>
    <definedName name="Excel_BuiltIn_Print_Area_37" localSheetId="58">#REF!</definedName>
    <definedName name="Excel_BuiltIn_Print_Area_37" localSheetId="62">#REF!</definedName>
    <definedName name="Excel_BuiltIn_Print_Area_37" localSheetId="64">#REF!</definedName>
    <definedName name="Excel_BuiltIn_Print_Area_37" localSheetId="85">#REF!</definedName>
    <definedName name="Excel_BuiltIn_Print_Area_37" localSheetId="88">#REF!</definedName>
    <definedName name="Excel_BuiltIn_Print_Area_37" localSheetId="91">#REF!</definedName>
    <definedName name="Excel_BuiltIn_Print_Area_37" localSheetId="94">#REF!</definedName>
    <definedName name="Excel_BuiltIn_Print_Area_37" localSheetId="97">#REF!</definedName>
    <definedName name="Excel_BuiltIn_Print_Area_37" localSheetId="100">#REF!</definedName>
    <definedName name="Excel_BuiltIn_Print_Area_37" localSheetId="166">#REF!</definedName>
    <definedName name="Excel_BuiltIn_Print_Area_37" localSheetId="169">#REF!</definedName>
    <definedName name="Excel_BuiltIn_Print_Area_37" localSheetId="157">#REF!</definedName>
    <definedName name="Excel_BuiltIn_Print_Area_37" localSheetId="172">#REF!</definedName>
    <definedName name="Excel_BuiltIn_Print_Area_37" localSheetId="160">#REF!</definedName>
    <definedName name="Excel_BuiltIn_Print_Area_37" localSheetId="163">#REF!</definedName>
    <definedName name="Excel_BuiltIn_Print_Area_37" localSheetId="143">#REF!</definedName>
    <definedName name="Excel_BuiltIn_Print_Area_37" localSheetId="146">#REF!</definedName>
    <definedName name="Excel_BuiltIn_Print_Area_37" localSheetId="148">#REF!</definedName>
    <definedName name="Excel_BuiltIn_Print_Area_37" localSheetId="150">#REF!</definedName>
    <definedName name="Excel_BuiltIn_Print_Area_37" localSheetId="151">#REF!</definedName>
    <definedName name="Excel_BuiltIn_Print_Area_37" localSheetId="136">#REF!</definedName>
    <definedName name="Excel_BuiltIn_Print_Area_37" localSheetId="139">#REF!</definedName>
    <definedName name="Excel_BuiltIn_Print_Area_37" localSheetId="142">#REF!</definedName>
    <definedName name="Excel_BuiltIn_Print_Area_37" localSheetId="70">#REF!</definedName>
    <definedName name="Excel_BuiltIn_Print_Area_37" localSheetId="72">#REF!</definedName>
    <definedName name="Excel_BuiltIn_Print_Area_37" localSheetId="75">#REF!</definedName>
    <definedName name="Excel_BuiltIn_Print_Area_37" localSheetId="78">#REF!</definedName>
    <definedName name="Excel_BuiltIn_Print_Area_37" localSheetId="67">#REF!</definedName>
    <definedName name="Excel_BuiltIn_Print_Area_37" localSheetId="124">#REF!</definedName>
    <definedName name="Excel_BuiltIn_Print_Area_37" localSheetId="127">#REF!</definedName>
    <definedName name="Excel_BuiltIn_Print_Area_37" localSheetId="130">#REF!</definedName>
    <definedName name="Excel_BuiltIn_Print_Area_37" localSheetId="133">#REF!</definedName>
    <definedName name="Excel_BuiltIn_Print_Area_37" localSheetId="118">#REF!</definedName>
    <definedName name="Excel_BuiltIn_Print_Area_37" localSheetId="121">#REF!</definedName>
    <definedName name="Excel_BuiltIn_Print_Area_37" localSheetId="123">#REF!</definedName>
    <definedName name="Excel_BuiltIn_Print_Area_37" localSheetId="107">#REF!</definedName>
    <definedName name="Excel_BuiltIn_Print_Area_37" localSheetId="109">#REF!</definedName>
    <definedName name="Excel_BuiltIn_Print_Area_37" localSheetId="112">#REF!</definedName>
    <definedName name="Excel_BuiltIn_Print_Area_37" localSheetId="115">#REF!</definedName>
    <definedName name="Excel_BuiltIn_Print_Area_37" localSheetId="101">#REF!</definedName>
    <definedName name="Excel_BuiltIn_Print_Area_37" localSheetId="104">#REF!</definedName>
    <definedName name="Excel_BuiltIn_Print_Area_37" localSheetId="52">#REF!</definedName>
    <definedName name="Excel_BuiltIn_Print_Area_37" localSheetId="54">#REF!</definedName>
    <definedName name="Excel_BuiltIn_Print_Area_37" localSheetId="57">#REF!</definedName>
    <definedName name="Excel_BuiltIn_Print_Area_37" localSheetId="60">#REF!</definedName>
    <definedName name="Excel_BuiltIn_Print_Area_37" localSheetId="63">#REF!</definedName>
    <definedName name="Excel_BuiltIn_Print_Area_37" localSheetId="83">#REF!</definedName>
    <definedName name="Excel_BuiltIn_Print_Area_37" localSheetId="81">#REF!</definedName>
    <definedName name="Excel_BuiltIn_Print_Area_37" localSheetId="86">#REF!</definedName>
    <definedName name="Excel_BuiltIn_Print_Area_37" localSheetId="89">#REF!</definedName>
    <definedName name="Excel_BuiltIn_Print_Area_37" localSheetId="92">#REF!</definedName>
    <definedName name="Excel_BuiltIn_Print_Area_37" localSheetId="95">#REF!</definedName>
    <definedName name="Excel_BuiltIn_Print_Area_37" localSheetId="98">#REF!</definedName>
    <definedName name="Excel_BuiltIn_Print_Area_37" localSheetId="164">#REF!</definedName>
    <definedName name="Excel_BuiltIn_Print_Area_37" localSheetId="167">#REF!</definedName>
    <definedName name="Excel_BuiltIn_Print_Area_37" localSheetId="155">#REF!</definedName>
    <definedName name="Excel_BuiltIn_Print_Area_37" localSheetId="170">#REF!</definedName>
    <definedName name="Excel_BuiltIn_Print_Area_37" localSheetId="158">#REF!</definedName>
    <definedName name="Excel_BuiltIn_Print_Area_37" localSheetId="161">#REF!</definedName>
    <definedName name="Excel_BuiltIn_Print_Area_37" localSheetId="147">#REF!</definedName>
    <definedName name="Excel_BuiltIn_Print_Area_37" localSheetId="144">#REF!</definedName>
    <definedName name="Excel_BuiltIn_Print_Area_37" localSheetId="152">#REF!</definedName>
    <definedName name="Excel_BuiltIn_Print_Area_37" localSheetId="154">#REF!</definedName>
    <definedName name="Excel_BuiltIn_Print_Area_37" localSheetId="137">#REF!</definedName>
    <definedName name="Excel_BuiltIn_Print_Area_37" localSheetId="140">#REF!</definedName>
    <definedName name="Excel_BuiltIn_Print_Area_37" localSheetId="73">#REF!</definedName>
    <definedName name="Excel_BuiltIn_Print_Area_37" localSheetId="76">#REF!</definedName>
    <definedName name="Excel_BuiltIn_Print_Area_37" localSheetId="79">#REF!</definedName>
    <definedName name="Excel_BuiltIn_Print_Area_37" localSheetId="65">#REF!</definedName>
    <definedName name="Excel_BuiltIn_Print_Area_37" localSheetId="68">#REF!</definedName>
    <definedName name="Excel_BuiltIn_Print_Area_37" localSheetId="125">#REF!</definedName>
    <definedName name="Excel_BuiltIn_Print_Area_37" localSheetId="128">#REF!</definedName>
    <definedName name="Excel_BuiltIn_Print_Area_37" localSheetId="131">#REF!</definedName>
    <definedName name="Excel_BuiltIn_Print_Area_37" localSheetId="134">#REF!</definedName>
    <definedName name="Excel_BuiltIn_Print_Area_37" localSheetId="119">#REF!</definedName>
    <definedName name="Excel_BuiltIn_Print_Area_37" localSheetId="122">#REF!</definedName>
    <definedName name="Excel_BuiltIn_Print_Area_37" localSheetId="108">#REF!</definedName>
    <definedName name="Excel_BuiltIn_Print_Area_37" localSheetId="110">#REF!</definedName>
    <definedName name="Excel_BuiltIn_Print_Area_37" localSheetId="113">#REF!</definedName>
    <definedName name="Excel_BuiltIn_Print_Area_37" localSheetId="116">#REF!</definedName>
    <definedName name="Excel_BuiltIn_Print_Area_37" localSheetId="102">#REF!</definedName>
    <definedName name="Excel_BuiltIn_Print_Area_37" localSheetId="105">#REF!</definedName>
    <definedName name="Excel_BuiltIn_Print_Area_37" localSheetId="56">#REF!</definedName>
    <definedName name="Excel_BuiltIn_Print_Area_37" localSheetId="59">#REF!</definedName>
    <definedName name="Excel_BuiltIn_Print_Area_37" localSheetId="61">#REF!</definedName>
    <definedName name="Excel_BuiltIn_Print_Area_37" localSheetId="84">#REF!</definedName>
    <definedName name="Excel_BuiltIn_Print_Area_37" localSheetId="82">#REF!</definedName>
    <definedName name="Excel_BuiltIn_Print_Area_37" localSheetId="87">#REF!</definedName>
    <definedName name="Excel_BuiltIn_Print_Area_37" localSheetId="90">#REF!</definedName>
    <definedName name="Excel_BuiltIn_Print_Area_37" localSheetId="93">#REF!</definedName>
    <definedName name="Excel_BuiltIn_Print_Area_37" localSheetId="96">#REF!</definedName>
    <definedName name="Excel_BuiltIn_Print_Area_37" localSheetId="99">#REF!</definedName>
    <definedName name="Excel_BuiltIn_Print_Area_37" localSheetId="165">#REF!</definedName>
    <definedName name="Excel_BuiltIn_Print_Area_37" localSheetId="168">#REF!</definedName>
    <definedName name="Excel_BuiltIn_Print_Area_37" localSheetId="156">#REF!</definedName>
    <definedName name="Excel_BuiltIn_Print_Area_37" localSheetId="171">#REF!</definedName>
    <definedName name="Excel_BuiltIn_Print_Area_37" localSheetId="159">#REF!</definedName>
    <definedName name="Excel_BuiltIn_Print_Area_37" localSheetId="162">#REF!</definedName>
    <definedName name="Excel_BuiltIn_Print_Area_37">#REF!</definedName>
    <definedName name="Excel_BuiltIn_Print_Area_38" localSheetId="145">#REF!</definedName>
    <definedName name="Excel_BuiltIn_Print_Area_38" localSheetId="149">#REF!</definedName>
    <definedName name="Excel_BuiltIn_Print_Area_38" localSheetId="153">#REF!</definedName>
    <definedName name="Excel_BuiltIn_Print_Area_38" localSheetId="138">#REF!</definedName>
    <definedName name="Excel_BuiltIn_Print_Area_38" localSheetId="141">#REF!</definedName>
    <definedName name="Excel_BuiltIn_Print_Area_38" localSheetId="71">#REF!</definedName>
    <definedName name="Excel_BuiltIn_Print_Area_38" localSheetId="74">#REF!</definedName>
    <definedName name="Excel_BuiltIn_Print_Area_38" localSheetId="77">#REF!</definedName>
    <definedName name="Excel_BuiltIn_Print_Area_38" localSheetId="80">#REF!</definedName>
    <definedName name="Excel_BuiltIn_Print_Area_38" localSheetId="66">#REF!</definedName>
    <definedName name="Excel_BuiltIn_Print_Area_38" localSheetId="69">#REF!</definedName>
    <definedName name="Excel_BuiltIn_Print_Area_38" localSheetId="126">#REF!</definedName>
    <definedName name="Excel_BuiltIn_Print_Area_38" localSheetId="129">#REF!</definedName>
    <definedName name="Excel_BuiltIn_Print_Area_38" localSheetId="132">#REF!</definedName>
    <definedName name="Excel_BuiltIn_Print_Area_38" localSheetId="135">#REF!</definedName>
    <definedName name="Excel_BuiltIn_Print_Area_38" localSheetId="120">#REF!</definedName>
    <definedName name="Excel_BuiltIn_Print_Area_38" localSheetId="111">#REF!</definedName>
    <definedName name="Excel_BuiltIn_Print_Area_38" localSheetId="114">#REF!</definedName>
    <definedName name="Excel_BuiltIn_Print_Area_38" localSheetId="117">#REF!</definedName>
    <definedName name="Excel_BuiltIn_Print_Area_38" localSheetId="103">#REF!</definedName>
    <definedName name="Excel_BuiltIn_Print_Area_38" localSheetId="106">#REF!</definedName>
    <definedName name="Excel_BuiltIn_Print_Area_38" localSheetId="53">#REF!</definedName>
    <definedName name="Excel_BuiltIn_Print_Area_38" localSheetId="55">#REF!</definedName>
    <definedName name="Excel_BuiltIn_Print_Area_38" localSheetId="58">#REF!</definedName>
    <definedName name="Excel_BuiltIn_Print_Area_38" localSheetId="62">#REF!</definedName>
    <definedName name="Excel_BuiltIn_Print_Area_38" localSheetId="64">#REF!</definedName>
    <definedName name="Excel_BuiltIn_Print_Area_38" localSheetId="85">#REF!</definedName>
    <definedName name="Excel_BuiltIn_Print_Area_38" localSheetId="88">#REF!</definedName>
    <definedName name="Excel_BuiltIn_Print_Area_38" localSheetId="91">#REF!</definedName>
    <definedName name="Excel_BuiltIn_Print_Area_38" localSheetId="94">#REF!</definedName>
    <definedName name="Excel_BuiltIn_Print_Area_38" localSheetId="97">#REF!</definedName>
    <definedName name="Excel_BuiltIn_Print_Area_38" localSheetId="100">#REF!</definedName>
    <definedName name="Excel_BuiltIn_Print_Area_38" localSheetId="166">#REF!</definedName>
    <definedName name="Excel_BuiltIn_Print_Area_38" localSheetId="169">#REF!</definedName>
    <definedName name="Excel_BuiltIn_Print_Area_38" localSheetId="157">#REF!</definedName>
    <definedName name="Excel_BuiltIn_Print_Area_38" localSheetId="172">#REF!</definedName>
    <definedName name="Excel_BuiltIn_Print_Area_38" localSheetId="160">#REF!</definedName>
    <definedName name="Excel_BuiltIn_Print_Area_38" localSheetId="163">#REF!</definedName>
    <definedName name="Excel_BuiltIn_Print_Area_38" localSheetId="143">#REF!</definedName>
    <definedName name="Excel_BuiltIn_Print_Area_38" localSheetId="146">#REF!</definedName>
    <definedName name="Excel_BuiltIn_Print_Area_38" localSheetId="148">#REF!</definedName>
    <definedName name="Excel_BuiltIn_Print_Area_38" localSheetId="150">#REF!</definedName>
    <definedName name="Excel_BuiltIn_Print_Area_38" localSheetId="151">#REF!</definedName>
    <definedName name="Excel_BuiltIn_Print_Area_38" localSheetId="136">#REF!</definedName>
    <definedName name="Excel_BuiltIn_Print_Area_38" localSheetId="139">#REF!</definedName>
    <definedName name="Excel_BuiltIn_Print_Area_38" localSheetId="142">#REF!</definedName>
    <definedName name="Excel_BuiltIn_Print_Area_38" localSheetId="70">#REF!</definedName>
    <definedName name="Excel_BuiltIn_Print_Area_38" localSheetId="72">#REF!</definedName>
    <definedName name="Excel_BuiltIn_Print_Area_38" localSheetId="75">#REF!</definedName>
    <definedName name="Excel_BuiltIn_Print_Area_38" localSheetId="78">#REF!</definedName>
    <definedName name="Excel_BuiltIn_Print_Area_38" localSheetId="67">#REF!</definedName>
    <definedName name="Excel_BuiltIn_Print_Area_38" localSheetId="124">#REF!</definedName>
    <definedName name="Excel_BuiltIn_Print_Area_38" localSheetId="127">#REF!</definedName>
    <definedName name="Excel_BuiltIn_Print_Area_38" localSheetId="130">#REF!</definedName>
    <definedName name="Excel_BuiltIn_Print_Area_38" localSheetId="133">#REF!</definedName>
    <definedName name="Excel_BuiltIn_Print_Area_38" localSheetId="118">#REF!</definedName>
    <definedName name="Excel_BuiltIn_Print_Area_38" localSheetId="121">#REF!</definedName>
    <definedName name="Excel_BuiltIn_Print_Area_38" localSheetId="123">#REF!</definedName>
    <definedName name="Excel_BuiltIn_Print_Area_38" localSheetId="107">#REF!</definedName>
    <definedName name="Excel_BuiltIn_Print_Area_38" localSheetId="109">#REF!</definedName>
    <definedName name="Excel_BuiltIn_Print_Area_38" localSheetId="112">#REF!</definedName>
    <definedName name="Excel_BuiltIn_Print_Area_38" localSheetId="115">#REF!</definedName>
    <definedName name="Excel_BuiltIn_Print_Area_38" localSheetId="101">#REF!</definedName>
    <definedName name="Excel_BuiltIn_Print_Area_38" localSheetId="104">#REF!</definedName>
    <definedName name="Excel_BuiltIn_Print_Area_38" localSheetId="52">#REF!</definedName>
    <definedName name="Excel_BuiltIn_Print_Area_38" localSheetId="54">#REF!</definedName>
    <definedName name="Excel_BuiltIn_Print_Area_38" localSheetId="57">#REF!</definedName>
    <definedName name="Excel_BuiltIn_Print_Area_38" localSheetId="60">#REF!</definedName>
    <definedName name="Excel_BuiltIn_Print_Area_38" localSheetId="63">#REF!</definedName>
    <definedName name="Excel_BuiltIn_Print_Area_38" localSheetId="83">#REF!</definedName>
    <definedName name="Excel_BuiltIn_Print_Area_38" localSheetId="81">#REF!</definedName>
    <definedName name="Excel_BuiltIn_Print_Area_38" localSheetId="86">#REF!</definedName>
    <definedName name="Excel_BuiltIn_Print_Area_38" localSheetId="89">#REF!</definedName>
    <definedName name="Excel_BuiltIn_Print_Area_38" localSheetId="92">#REF!</definedName>
    <definedName name="Excel_BuiltIn_Print_Area_38" localSheetId="95">#REF!</definedName>
    <definedName name="Excel_BuiltIn_Print_Area_38" localSheetId="98">#REF!</definedName>
    <definedName name="Excel_BuiltIn_Print_Area_38" localSheetId="164">#REF!</definedName>
    <definedName name="Excel_BuiltIn_Print_Area_38" localSheetId="167">#REF!</definedName>
    <definedName name="Excel_BuiltIn_Print_Area_38" localSheetId="155">#REF!</definedName>
    <definedName name="Excel_BuiltIn_Print_Area_38" localSheetId="170">#REF!</definedName>
    <definedName name="Excel_BuiltIn_Print_Area_38" localSheetId="158">#REF!</definedName>
    <definedName name="Excel_BuiltIn_Print_Area_38" localSheetId="161">#REF!</definedName>
    <definedName name="Excel_BuiltIn_Print_Area_38" localSheetId="147">#REF!</definedName>
    <definedName name="Excel_BuiltIn_Print_Area_38" localSheetId="144">#REF!</definedName>
    <definedName name="Excel_BuiltIn_Print_Area_38" localSheetId="152">#REF!</definedName>
    <definedName name="Excel_BuiltIn_Print_Area_38" localSheetId="154">#REF!</definedName>
    <definedName name="Excel_BuiltIn_Print_Area_38" localSheetId="137">#REF!</definedName>
    <definedName name="Excel_BuiltIn_Print_Area_38" localSheetId="140">#REF!</definedName>
    <definedName name="Excel_BuiltIn_Print_Area_38" localSheetId="73">#REF!</definedName>
    <definedName name="Excel_BuiltIn_Print_Area_38" localSheetId="76">#REF!</definedName>
    <definedName name="Excel_BuiltIn_Print_Area_38" localSheetId="79">#REF!</definedName>
    <definedName name="Excel_BuiltIn_Print_Area_38" localSheetId="65">#REF!</definedName>
    <definedName name="Excel_BuiltIn_Print_Area_38" localSheetId="68">#REF!</definedName>
    <definedName name="Excel_BuiltIn_Print_Area_38" localSheetId="125">#REF!</definedName>
    <definedName name="Excel_BuiltIn_Print_Area_38" localSheetId="128">#REF!</definedName>
    <definedName name="Excel_BuiltIn_Print_Area_38" localSheetId="131">#REF!</definedName>
    <definedName name="Excel_BuiltIn_Print_Area_38" localSheetId="134">#REF!</definedName>
    <definedName name="Excel_BuiltIn_Print_Area_38" localSheetId="119">#REF!</definedName>
    <definedName name="Excel_BuiltIn_Print_Area_38" localSheetId="122">#REF!</definedName>
    <definedName name="Excel_BuiltIn_Print_Area_38" localSheetId="108">#REF!</definedName>
    <definedName name="Excel_BuiltIn_Print_Area_38" localSheetId="110">#REF!</definedName>
    <definedName name="Excel_BuiltIn_Print_Area_38" localSheetId="113">#REF!</definedName>
    <definedName name="Excel_BuiltIn_Print_Area_38" localSheetId="116">#REF!</definedName>
    <definedName name="Excel_BuiltIn_Print_Area_38" localSheetId="102">#REF!</definedName>
    <definedName name="Excel_BuiltIn_Print_Area_38" localSheetId="105">#REF!</definedName>
    <definedName name="Excel_BuiltIn_Print_Area_38" localSheetId="56">#REF!</definedName>
    <definedName name="Excel_BuiltIn_Print_Area_38" localSheetId="59">#REF!</definedName>
    <definedName name="Excel_BuiltIn_Print_Area_38" localSheetId="61">#REF!</definedName>
    <definedName name="Excel_BuiltIn_Print_Area_38" localSheetId="84">#REF!</definedName>
    <definedName name="Excel_BuiltIn_Print_Area_38" localSheetId="82">#REF!</definedName>
    <definedName name="Excel_BuiltIn_Print_Area_38" localSheetId="87">#REF!</definedName>
    <definedName name="Excel_BuiltIn_Print_Area_38" localSheetId="90">#REF!</definedName>
    <definedName name="Excel_BuiltIn_Print_Area_38" localSheetId="93">#REF!</definedName>
    <definedName name="Excel_BuiltIn_Print_Area_38" localSheetId="96">#REF!</definedName>
    <definedName name="Excel_BuiltIn_Print_Area_38" localSheetId="99">#REF!</definedName>
    <definedName name="Excel_BuiltIn_Print_Area_38" localSheetId="165">#REF!</definedName>
    <definedName name="Excel_BuiltIn_Print_Area_38" localSheetId="168">#REF!</definedName>
    <definedName name="Excel_BuiltIn_Print_Area_38" localSheetId="156">#REF!</definedName>
    <definedName name="Excel_BuiltIn_Print_Area_38" localSheetId="171">#REF!</definedName>
    <definedName name="Excel_BuiltIn_Print_Area_38" localSheetId="159">#REF!</definedName>
    <definedName name="Excel_BuiltIn_Print_Area_38" localSheetId="162">#REF!</definedName>
    <definedName name="Excel_BuiltIn_Print_Area_38">#REF!</definedName>
    <definedName name="Excel_BuiltIn_Print_Area_39" localSheetId="145">#REF!</definedName>
    <definedName name="Excel_BuiltIn_Print_Area_39" localSheetId="149">#REF!</definedName>
    <definedName name="Excel_BuiltIn_Print_Area_39" localSheetId="153">#REF!</definedName>
    <definedName name="Excel_BuiltIn_Print_Area_39" localSheetId="138">#REF!</definedName>
    <definedName name="Excel_BuiltIn_Print_Area_39" localSheetId="141">#REF!</definedName>
    <definedName name="Excel_BuiltIn_Print_Area_39" localSheetId="71">#REF!</definedName>
    <definedName name="Excel_BuiltIn_Print_Area_39" localSheetId="74">#REF!</definedName>
    <definedName name="Excel_BuiltIn_Print_Area_39" localSheetId="77">#REF!</definedName>
    <definedName name="Excel_BuiltIn_Print_Area_39" localSheetId="80">#REF!</definedName>
    <definedName name="Excel_BuiltIn_Print_Area_39" localSheetId="66">#REF!</definedName>
    <definedName name="Excel_BuiltIn_Print_Area_39" localSheetId="69">#REF!</definedName>
    <definedName name="Excel_BuiltIn_Print_Area_39" localSheetId="126">#REF!</definedName>
    <definedName name="Excel_BuiltIn_Print_Area_39" localSheetId="129">#REF!</definedName>
    <definedName name="Excel_BuiltIn_Print_Area_39" localSheetId="132">#REF!</definedName>
    <definedName name="Excel_BuiltIn_Print_Area_39" localSheetId="135">#REF!</definedName>
    <definedName name="Excel_BuiltIn_Print_Area_39" localSheetId="120">#REF!</definedName>
    <definedName name="Excel_BuiltIn_Print_Area_39" localSheetId="111">#REF!</definedName>
    <definedName name="Excel_BuiltIn_Print_Area_39" localSheetId="114">#REF!</definedName>
    <definedName name="Excel_BuiltIn_Print_Area_39" localSheetId="117">#REF!</definedName>
    <definedName name="Excel_BuiltIn_Print_Area_39" localSheetId="103">#REF!</definedName>
    <definedName name="Excel_BuiltIn_Print_Area_39" localSheetId="106">#REF!</definedName>
    <definedName name="Excel_BuiltIn_Print_Area_39" localSheetId="53">#REF!</definedName>
    <definedName name="Excel_BuiltIn_Print_Area_39" localSheetId="55">#REF!</definedName>
    <definedName name="Excel_BuiltIn_Print_Area_39" localSheetId="58">#REF!</definedName>
    <definedName name="Excel_BuiltIn_Print_Area_39" localSheetId="62">#REF!</definedName>
    <definedName name="Excel_BuiltIn_Print_Area_39" localSheetId="64">#REF!</definedName>
    <definedName name="Excel_BuiltIn_Print_Area_39" localSheetId="85">#REF!</definedName>
    <definedName name="Excel_BuiltIn_Print_Area_39" localSheetId="88">#REF!</definedName>
    <definedName name="Excel_BuiltIn_Print_Area_39" localSheetId="91">#REF!</definedName>
    <definedName name="Excel_BuiltIn_Print_Area_39" localSheetId="94">#REF!</definedName>
    <definedName name="Excel_BuiltIn_Print_Area_39" localSheetId="97">#REF!</definedName>
    <definedName name="Excel_BuiltIn_Print_Area_39" localSheetId="100">#REF!</definedName>
    <definedName name="Excel_BuiltIn_Print_Area_39" localSheetId="166">#REF!</definedName>
    <definedName name="Excel_BuiltIn_Print_Area_39" localSheetId="169">#REF!</definedName>
    <definedName name="Excel_BuiltIn_Print_Area_39" localSheetId="157">#REF!</definedName>
    <definedName name="Excel_BuiltIn_Print_Area_39" localSheetId="172">#REF!</definedName>
    <definedName name="Excel_BuiltIn_Print_Area_39" localSheetId="160">#REF!</definedName>
    <definedName name="Excel_BuiltIn_Print_Area_39" localSheetId="163">#REF!</definedName>
    <definedName name="Excel_BuiltIn_Print_Area_39" localSheetId="143">#REF!</definedName>
    <definedName name="Excel_BuiltIn_Print_Area_39" localSheetId="146">#REF!</definedName>
    <definedName name="Excel_BuiltIn_Print_Area_39" localSheetId="148">#REF!</definedName>
    <definedName name="Excel_BuiltIn_Print_Area_39" localSheetId="150">#REF!</definedName>
    <definedName name="Excel_BuiltIn_Print_Area_39" localSheetId="151">#REF!</definedName>
    <definedName name="Excel_BuiltIn_Print_Area_39" localSheetId="136">#REF!</definedName>
    <definedName name="Excel_BuiltIn_Print_Area_39" localSheetId="139">#REF!</definedName>
    <definedName name="Excel_BuiltIn_Print_Area_39" localSheetId="142">#REF!</definedName>
    <definedName name="Excel_BuiltIn_Print_Area_39" localSheetId="70">#REF!</definedName>
    <definedName name="Excel_BuiltIn_Print_Area_39" localSheetId="72">#REF!</definedName>
    <definedName name="Excel_BuiltIn_Print_Area_39" localSheetId="75">#REF!</definedName>
    <definedName name="Excel_BuiltIn_Print_Area_39" localSheetId="78">#REF!</definedName>
    <definedName name="Excel_BuiltIn_Print_Area_39" localSheetId="67">#REF!</definedName>
    <definedName name="Excel_BuiltIn_Print_Area_39" localSheetId="124">#REF!</definedName>
    <definedName name="Excel_BuiltIn_Print_Area_39" localSheetId="127">#REF!</definedName>
    <definedName name="Excel_BuiltIn_Print_Area_39" localSheetId="130">#REF!</definedName>
    <definedName name="Excel_BuiltIn_Print_Area_39" localSheetId="133">#REF!</definedName>
    <definedName name="Excel_BuiltIn_Print_Area_39" localSheetId="118">#REF!</definedName>
    <definedName name="Excel_BuiltIn_Print_Area_39" localSheetId="121">#REF!</definedName>
    <definedName name="Excel_BuiltIn_Print_Area_39" localSheetId="123">#REF!</definedName>
    <definedName name="Excel_BuiltIn_Print_Area_39" localSheetId="107">#REF!</definedName>
    <definedName name="Excel_BuiltIn_Print_Area_39" localSheetId="109">#REF!</definedName>
    <definedName name="Excel_BuiltIn_Print_Area_39" localSheetId="112">#REF!</definedName>
    <definedName name="Excel_BuiltIn_Print_Area_39" localSheetId="115">#REF!</definedName>
    <definedName name="Excel_BuiltIn_Print_Area_39" localSheetId="101">#REF!</definedName>
    <definedName name="Excel_BuiltIn_Print_Area_39" localSheetId="104">#REF!</definedName>
    <definedName name="Excel_BuiltIn_Print_Area_39" localSheetId="52">#REF!</definedName>
    <definedName name="Excel_BuiltIn_Print_Area_39" localSheetId="54">#REF!</definedName>
    <definedName name="Excel_BuiltIn_Print_Area_39" localSheetId="57">#REF!</definedName>
    <definedName name="Excel_BuiltIn_Print_Area_39" localSheetId="60">#REF!</definedName>
    <definedName name="Excel_BuiltIn_Print_Area_39" localSheetId="63">#REF!</definedName>
    <definedName name="Excel_BuiltIn_Print_Area_39" localSheetId="83">#REF!</definedName>
    <definedName name="Excel_BuiltIn_Print_Area_39" localSheetId="81">#REF!</definedName>
    <definedName name="Excel_BuiltIn_Print_Area_39" localSheetId="86">#REF!</definedName>
    <definedName name="Excel_BuiltIn_Print_Area_39" localSheetId="89">#REF!</definedName>
    <definedName name="Excel_BuiltIn_Print_Area_39" localSheetId="92">#REF!</definedName>
    <definedName name="Excel_BuiltIn_Print_Area_39" localSheetId="95">#REF!</definedName>
    <definedName name="Excel_BuiltIn_Print_Area_39" localSheetId="98">#REF!</definedName>
    <definedName name="Excel_BuiltIn_Print_Area_39" localSheetId="164">#REF!</definedName>
    <definedName name="Excel_BuiltIn_Print_Area_39" localSheetId="167">#REF!</definedName>
    <definedName name="Excel_BuiltIn_Print_Area_39" localSheetId="155">#REF!</definedName>
    <definedName name="Excel_BuiltIn_Print_Area_39" localSheetId="170">#REF!</definedName>
    <definedName name="Excel_BuiltIn_Print_Area_39" localSheetId="158">#REF!</definedName>
    <definedName name="Excel_BuiltIn_Print_Area_39" localSheetId="161">#REF!</definedName>
    <definedName name="Excel_BuiltIn_Print_Area_39" localSheetId="147">#REF!</definedName>
    <definedName name="Excel_BuiltIn_Print_Area_39" localSheetId="144">#REF!</definedName>
    <definedName name="Excel_BuiltIn_Print_Area_39" localSheetId="152">#REF!</definedName>
    <definedName name="Excel_BuiltIn_Print_Area_39" localSheetId="154">#REF!</definedName>
    <definedName name="Excel_BuiltIn_Print_Area_39" localSheetId="137">#REF!</definedName>
    <definedName name="Excel_BuiltIn_Print_Area_39" localSheetId="140">#REF!</definedName>
    <definedName name="Excel_BuiltIn_Print_Area_39" localSheetId="73">#REF!</definedName>
    <definedName name="Excel_BuiltIn_Print_Area_39" localSheetId="76">#REF!</definedName>
    <definedName name="Excel_BuiltIn_Print_Area_39" localSheetId="79">#REF!</definedName>
    <definedName name="Excel_BuiltIn_Print_Area_39" localSheetId="65">#REF!</definedName>
    <definedName name="Excel_BuiltIn_Print_Area_39" localSheetId="68">#REF!</definedName>
    <definedName name="Excel_BuiltIn_Print_Area_39" localSheetId="125">#REF!</definedName>
    <definedName name="Excel_BuiltIn_Print_Area_39" localSheetId="128">#REF!</definedName>
    <definedName name="Excel_BuiltIn_Print_Area_39" localSheetId="131">#REF!</definedName>
    <definedName name="Excel_BuiltIn_Print_Area_39" localSheetId="134">#REF!</definedName>
    <definedName name="Excel_BuiltIn_Print_Area_39" localSheetId="119">#REF!</definedName>
    <definedName name="Excel_BuiltIn_Print_Area_39" localSheetId="122">#REF!</definedName>
    <definedName name="Excel_BuiltIn_Print_Area_39" localSheetId="108">#REF!</definedName>
    <definedName name="Excel_BuiltIn_Print_Area_39" localSheetId="110">#REF!</definedName>
    <definedName name="Excel_BuiltIn_Print_Area_39" localSheetId="113">#REF!</definedName>
    <definedName name="Excel_BuiltIn_Print_Area_39" localSheetId="116">#REF!</definedName>
    <definedName name="Excel_BuiltIn_Print_Area_39" localSheetId="102">#REF!</definedName>
    <definedName name="Excel_BuiltIn_Print_Area_39" localSheetId="105">#REF!</definedName>
    <definedName name="Excel_BuiltIn_Print_Area_39" localSheetId="56">#REF!</definedName>
    <definedName name="Excel_BuiltIn_Print_Area_39" localSheetId="59">#REF!</definedName>
    <definedName name="Excel_BuiltIn_Print_Area_39" localSheetId="61">#REF!</definedName>
    <definedName name="Excel_BuiltIn_Print_Area_39" localSheetId="84">#REF!</definedName>
    <definedName name="Excel_BuiltIn_Print_Area_39" localSheetId="82">#REF!</definedName>
    <definedName name="Excel_BuiltIn_Print_Area_39" localSheetId="87">#REF!</definedName>
    <definedName name="Excel_BuiltIn_Print_Area_39" localSheetId="90">#REF!</definedName>
    <definedName name="Excel_BuiltIn_Print_Area_39" localSheetId="93">#REF!</definedName>
    <definedName name="Excel_BuiltIn_Print_Area_39" localSheetId="96">#REF!</definedName>
    <definedName name="Excel_BuiltIn_Print_Area_39" localSheetId="99">#REF!</definedName>
    <definedName name="Excel_BuiltIn_Print_Area_39" localSheetId="165">#REF!</definedName>
    <definedName name="Excel_BuiltIn_Print_Area_39" localSheetId="168">#REF!</definedName>
    <definedName name="Excel_BuiltIn_Print_Area_39" localSheetId="156">#REF!</definedName>
    <definedName name="Excel_BuiltIn_Print_Area_39" localSheetId="171">#REF!</definedName>
    <definedName name="Excel_BuiltIn_Print_Area_39" localSheetId="159">#REF!</definedName>
    <definedName name="Excel_BuiltIn_Print_Area_39" localSheetId="162">#REF!</definedName>
    <definedName name="Excel_BuiltIn_Print_Area_39">#REF!</definedName>
    <definedName name="Excel_BuiltIn_Print_Area_4" localSheetId="145">#REF!</definedName>
    <definedName name="Excel_BuiltIn_Print_Area_4" localSheetId="149">#REF!</definedName>
    <definedName name="Excel_BuiltIn_Print_Area_4" localSheetId="153">#REF!</definedName>
    <definedName name="Excel_BuiltIn_Print_Area_4" localSheetId="138">#REF!</definedName>
    <definedName name="Excel_BuiltIn_Print_Area_4" localSheetId="141">#REF!</definedName>
    <definedName name="Excel_BuiltIn_Print_Area_4" localSheetId="71">#REF!</definedName>
    <definedName name="Excel_BuiltIn_Print_Area_4" localSheetId="74">#REF!</definedName>
    <definedName name="Excel_BuiltIn_Print_Area_4" localSheetId="77">#REF!</definedName>
    <definedName name="Excel_BuiltIn_Print_Area_4" localSheetId="80">#REF!</definedName>
    <definedName name="Excel_BuiltIn_Print_Area_4" localSheetId="66">#REF!</definedName>
    <definedName name="Excel_BuiltIn_Print_Area_4" localSheetId="69">#REF!</definedName>
    <definedName name="Excel_BuiltIn_Print_Area_4" localSheetId="126">#REF!</definedName>
    <definedName name="Excel_BuiltIn_Print_Area_4" localSheetId="129">#REF!</definedName>
    <definedName name="Excel_BuiltIn_Print_Area_4" localSheetId="132">#REF!</definedName>
    <definedName name="Excel_BuiltIn_Print_Area_4" localSheetId="135">#REF!</definedName>
    <definedName name="Excel_BuiltIn_Print_Area_4" localSheetId="120">#REF!</definedName>
    <definedName name="Excel_BuiltIn_Print_Area_4" localSheetId="111">#REF!</definedName>
    <definedName name="Excel_BuiltIn_Print_Area_4" localSheetId="114">#REF!</definedName>
    <definedName name="Excel_BuiltIn_Print_Area_4" localSheetId="117">#REF!</definedName>
    <definedName name="Excel_BuiltIn_Print_Area_4" localSheetId="103">#REF!</definedName>
    <definedName name="Excel_BuiltIn_Print_Area_4" localSheetId="106">#REF!</definedName>
    <definedName name="Excel_BuiltIn_Print_Area_4" localSheetId="53">#REF!</definedName>
    <definedName name="Excel_BuiltIn_Print_Area_4" localSheetId="55">#REF!</definedName>
    <definedName name="Excel_BuiltIn_Print_Area_4" localSheetId="58">#REF!</definedName>
    <definedName name="Excel_BuiltIn_Print_Area_4" localSheetId="62">#REF!</definedName>
    <definedName name="Excel_BuiltIn_Print_Area_4" localSheetId="64">#REF!</definedName>
    <definedName name="Excel_BuiltIn_Print_Area_4" localSheetId="85">#REF!</definedName>
    <definedName name="Excel_BuiltIn_Print_Area_4" localSheetId="88">#REF!</definedName>
    <definedName name="Excel_BuiltIn_Print_Area_4" localSheetId="91">#REF!</definedName>
    <definedName name="Excel_BuiltIn_Print_Area_4" localSheetId="94">#REF!</definedName>
    <definedName name="Excel_BuiltIn_Print_Area_4" localSheetId="97">#REF!</definedName>
    <definedName name="Excel_BuiltIn_Print_Area_4" localSheetId="100">#REF!</definedName>
    <definedName name="Excel_BuiltIn_Print_Area_4" localSheetId="166">#REF!</definedName>
    <definedName name="Excel_BuiltIn_Print_Area_4" localSheetId="169">#REF!</definedName>
    <definedName name="Excel_BuiltIn_Print_Area_4" localSheetId="157">#REF!</definedName>
    <definedName name="Excel_BuiltIn_Print_Area_4" localSheetId="172">#REF!</definedName>
    <definedName name="Excel_BuiltIn_Print_Area_4" localSheetId="160">#REF!</definedName>
    <definedName name="Excel_BuiltIn_Print_Area_4" localSheetId="163">#REF!</definedName>
    <definedName name="Excel_BuiltIn_Print_Area_4" localSheetId="143">#REF!</definedName>
    <definedName name="Excel_BuiltIn_Print_Area_4" localSheetId="146">#REF!</definedName>
    <definedName name="Excel_BuiltIn_Print_Area_4" localSheetId="148">#REF!</definedName>
    <definedName name="Excel_BuiltIn_Print_Area_4" localSheetId="150">#REF!</definedName>
    <definedName name="Excel_BuiltIn_Print_Area_4" localSheetId="151">#REF!</definedName>
    <definedName name="Excel_BuiltIn_Print_Area_4" localSheetId="136">#REF!</definedName>
    <definedName name="Excel_BuiltIn_Print_Area_4" localSheetId="139">#REF!</definedName>
    <definedName name="Excel_BuiltIn_Print_Area_4" localSheetId="142">#REF!</definedName>
    <definedName name="Excel_BuiltIn_Print_Area_4" localSheetId="70">#REF!</definedName>
    <definedName name="Excel_BuiltIn_Print_Area_4" localSheetId="72">#REF!</definedName>
    <definedName name="Excel_BuiltIn_Print_Area_4" localSheetId="75">#REF!</definedName>
    <definedName name="Excel_BuiltIn_Print_Area_4" localSheetId="78">#REF!</definedName>
    <definedName name="Excel_BuiltIn_Print_Area_4" localSheetId="67">#REF!</definedName>
    <definedName name="Excel_BuiltIn_Print_Area_4" localSheetId="124">#REF!</definedName>
    <definedName name="Excel_BuiltIn_Print_Area_4" localSheetId="127">#REF!</definedName>
    <definedName name="Excel_BuiltIn_Print_Area_4" localSheetId="130">#REF!</definedName>
    <definedName name="Excel_BuiltIn_Print_Area_4" localSheetId="133">#REF!</definedName>
    <definedName name="Excel_BuiltIn_Print_Area_4" localSheetId="118">#REF!</definedName>
    <definedName name="Excel_BuiltIn_Print_Area_4" localSheetId="121">#REF!</definedName>
    <definedName name="Excel_BuiltIn_Print_Area_4" localSheetId="123">#REF!</definedName>
    <definedName name="Excel_BuiltIn_Print_Area_4" localSheetId="107">#REF!</definedName>
    <definedName name="Excel_BuiltIn_Print_Area_4" localSheetId="109">#REF!</definedName>
    <definedName name="Excel_BuiltIn_Print_Area_4" localSheetId="112">#REF!</definedName>
    <definedName name="Excel_BuiltIn_Print_Area_4" localSheetId="115">#REF!</definedName>
    <definedName name="Excel_BuiltIn_Print_Area_4" localSheetId="101">#REF!</definedName>
    <definedName name="Excel_BuiltIn_Print_Area_4" localSheetId="104">#REF!</definedName>
    <definedName name="Excel_BuiltIn_Print_Area_4" localSheetId="52">#REF!</definedName>
    <definedName name="Excel_BuiltIn_Print_Area_4" localSheetId="54">#REF!</definedName>
    <definedName name="Excel_BuiltIn_Print_Area_4" localSheetId="57">#REF!</definedName>
    <definedName name="Excel_BuiltIn_Print_Area_4" localSheetId="60">#REF!</definedName>
    <definedName name="Excel_BuiltIn_Print_Area_4" localSheetId="63">#REF!</definedName>
    <definedName name="Excel_BuiltIn_Print_Area_4" localSheetId="83">#REF!</definedName>
    <definedName name="Excel_BuiltIn_Print_Area_4" localSheetId="81">#REF!</definedName>
    <definedName name="Excel_BuiltIn_Print_Area_4" localSheetId="86">#REF!</definedName>
    <definedName name="Excel_BuiltIn_Print_Area_4" localSheetId="89">#REF!</definedName>
    <definedName name="Excel_BuiltIn_Print_Area_4" localSheetId="92">#REF!</definedName>
    <definedName name="Excel_BuiltIn_Print_Area_4" localSheetId="95">#REF!</definedName>
    <definedName name="Excel_BuiltIn_Print_Area_4" localSheetId="98">#REF!</definedName>
    <definedName name="Excel_BuiltIn_Print_Area_4" localSheetId="164">#REF!</definedName>
    <definedName name="Excel_BuiltIn_Print_Area_4" localSheetId="167">#REF!</definedName>
    <definedName name="Excel_BuiltIn_Print_Area_4" localSheetId="155">#REF!</definedName>
    <definedName name="Excel_BuiltIn_Print_Area_4" localSheetId="170">#REF!</definedName>
    <definedName name="Excel_BuiltIn_Print_Area_4" localSheetId="158">#REF!</definedName>
    <definedName name="Excel_BuiltIn_Print_Area_4" localSheetId="161">#REF!</definedName>
    <definedName name="Excel_BuiltIn_Print_Area_4" localSheetId="147">#REF!</definedName>
    <definedName name="Excel_BuiltIn_Print_Area_4" localSheetId="144">#REF!</definedName>
    <definedName name="Excel_BuiltIn_Print_Area_4" localSheetId="152">#REF!</definedName>
    <definedName name="Excel_BuiltIn_Print_Area_4" localSheetId="154">#REF!</definedName>
    <definedName name="Excel_BuiltIn_Print_Area_4" localSheetId="137">#REF!</definedName>
    <definedName name="Excel_BuiltIn_Print_Area_4" localSheetId="140">#REF!</definedName>
    <definedName name="Excel_BuiltIn_Print_Area_4" localSheetId="73">#REF!</definedName>
    <definedName name="Excel_BuiltIn_Print_Area_4" localSheetId="76">#REF!</definedName>
    <definedName name="Excel_BuiltIn_Print_Area_4" localSheetId="79">#REF!</definedName>
    <definedName name="Excel_BuiltIn_Print_Area_4" localSheetId="65">#REF!</definedName>
    <definedName name="Excel_BuiltIn_Print_Area_4" localSheetId="68">#REF!</definedName>
    <definedName name="Excel_BuiltIn_Print_Area_4" localSheetId="125">#REF!</definedName>
    <definedName name="Excel_BuiltIn_Print_Area_4" localSheetId="128">#REF!</definedName>
    <definedName name="Excel_BuiltIn_Print_Area_4" localSheetId="131">#REF!</definedName>
    <definedName name="Excel_BuiltIn_Print_Area_4" localSheetId="134">#REF!</definedName>
    <definedName name="Excel_BuiltIn_Print_Area_4" localSheetId="119">#REF!</definedName>
    <definedName name="Excel_BuiltIn_Print_Area_4" localSheetId="122">#REF!</definedName>
    <definedName name="Excel_BuiltIn_Print_Area_4" localSheetId="108">#REF!</definedName>
    <definedName name="Excel_BuiltIn_Print_Area_4" localSheetId="110">#REF!</definedName>
    <definedName name="Excel_BuiltIn_Print_Area_4" localSheetId="113">#REF!</definedName>
    <definedName name="Excel_BuiltIn_Print_Area_4" localSheetId="116">#REF!</definedName>
    <definedName name="Excel_BuiltIn_Print_Area_4" localSheetId="102">#REF!</definedName>
    <definedName name="Excel_BuiltIn_Print_Area_4" localSheetId="105">#REF!</definedName>
    <definedName name="Excel_BuiltIn_Print_Area_4" localSheetId="56">#REF!</definedName>
    <definedName name="Excel_BuiltIn_Print_Area_4" localSheetId="59">#REF!</definedName>
    <definedName name="Excel_BuiltIn_Print_Area_4" localSheetId="61">#REF!</definedName>
    <definedName name="Excel_BuiltIn_Print_Area_4" localSheetId="84">#REF!</definedName>
    <definedName name="Excel_BuiltIn_Print_Area_4" localSheetId="82">#REF!</definedName>
    <definedName name="Excel_BuiltIn_Print_Area_4" localSheetId="87">#REF!</definedName>
    <definedName name="Excel_BuiltIn_Print_Area_4" localSheetId="90">#REF!</definedName>
    <definedName name="Excel_BuiltIn_Print_Area_4" localSheetId="93">#REF!</definedName>
    <definedName name="Excel_BuiltIn_Print_Area_4" localSheetId="96">#REF!</definedName>
    <definedName name="Excel_BuiltIn_Print_Area_4" localSheetId="99">#REF!</definedName>
    <definedName name="Excel_BuiltIn_Print_Area_4" localSheetId="165">#REF!</definedName>
    <definedName name="Excel_BuiltIn_Print_Area_4" localSheetId="168">#REF!</definedName>
    <definedName name="Excel_BuiltIn_Print_Area_4" localSheetId="156">#REF!</definedName>
    <definedName name="Excel_BuiltIn_Print_Area_4" localSheetId="171">#REF!</definedName>
    <definedName name="Excel_BuiltIn_Print_Area_4" localSheetId="159">#REF!</definedName>
    <definedName name="Excel_BuiltIn_Print_Area_4" localSheetId="162">#REF!</definedName>
    <definedName name="Excel_BuiltIn_Print_Area_4">#REF!</definedName>
    <definedName name="Excel_BuiltIn_Print_Area_40" localSheetId="145">#REF!</definedName>
    <definedName name="Excel_BuiltIn_Print_Area_40" localSheetId="149">#REF!</definedName>
    <definedName name="Excel_BuiltIn_Print_Area_40" localSheetId="153">#REF!</definedName>
    <definedName name="Excel_BuiltIn_Print_Area_40" localSheetId="138">#REF!</definedName>
    <definedName name="Excel_BuiltIn_Print_Area_40" localSheetId="141">#REF!</definedName>
    <definedName name="Excel_BuiltIn_Print_Area_40" localSheetId="71">#REF!</definedName>
    <definedName name="Excel_BuiltIn_Print_Area_40" localSheetId="74">#REF!</definedName>
    <definedName name="Excel_BuiltIn_Print_Area_40" localSheetId="77">#REF!</definedName>
    <definedName name="Excel_BuiltIn_Print_Area_40" localSheetId="80">#REF!</definedName>
    <definedName name="Excel_BuiltIn_Print_Area_40" localSheetId="66">#REF!</definedName>
    <definedName name="Excel_BuiltIn_Print_Area_40" localSheetId="69">#REF!</definedName>
    <definedName name="Excel_BuiltIn_Print_Area_40" localSheetId="126">#REF!</definedName>
    <definedName name="Excel_BuiltIn_Print_Area_40" localSheetId="129">#REF!</definedName>
    <definedName name="Excel_BuiltIn_Print_Area_40" localSheetId="132">#REF!</definedName>
    <definedName name="Excel_BuiltIn_Print_Area_40" localSheetId="135">#REF!</definedName>
    <definedName name="Excel_BuiltIn_Print_Area_40" localSheetId="120">#REF!</definedName>
    <definedName name="Excel_BuiltIn_Print_Area_40" localSheetId="111">#REF!</definedName>
    <definedName name="Excel_BuiltIn_Print_Area_40" localSheetId="114">#REF!</definedName>
    <definedName name="Excel_BuiltIn_Print_Area_40" localSheetId="117">#REF!</definedName>
    <definedName name="Excel_BuiltIn_Print_Area_40" localSheetId="103">#REF!</definedName>
    <definedName name="Excel_BuiltIn_Print_Area_40" localSheetId="106">#REF!</definedName>
    <definedName name="Excel_BuiltIn_Print_Area_40" localSheetId="53">#REF!</definedName>
    <definedName name="Excel_BuiltIn_Print_Area_40" localSheetId="55">#REF!</definedName>
    <definedName name="Excel_BuiltIn_Print_Area_40" localSheetId="58">#REF!</definedName>
    <definedName name="Excel_BuiltIn_Print_Area_40" localSheetId="62">#REF!</definedName>
    <definedName name="Excel_BuiltIn_Print_Area_40" localSheetId="64">#REF!</definedName>
    <definedName name="Excel_BuiltIn_Print_Area_40" localSheetId="85">#REF!</definedName>
    <definedName name="Excel_BuiltIn_Print_Area_40" localSheetId="88">#REF!</definedName>
    <definedName name="Excel_BuiltIn_Print_Area_40" localSheetId="91">#REF!</definedName>
    <definedName name="Excel_BuiltIn_Print_Area_40" localSheetId="94">#REF!</definedName>
    <definedName name="Excel_BuiltIn_Print_Area_40" localSheetId="97">#REF!</definedName>
    <definedName name="Excel_BuiltIn_Print_Area_40" localSheetId="100">#REF!</definedName>
    <definedName name="Excel_BuiltIn_Print_Area_40" localSheetId="166">#REF!</definedName>
    <definedName name="Excel_BuiltIn_Print_Area_40" localSheetId="169">#REF!</definedName>
    <definedName name="Excel_BuiltIn_Print_Area_40" localSheetId="157">#REF!</definedName>
    <definedName name="Excel_BuiltIn_Print_Area_40" localSheetId="172">#REF!</definedName>
    <definedName name="Excel_BuiltIn_Print_Area_40" localSheetId="160">#REF!</definedName>
    <definedName name="Excel_BuiltIn_Print_Area_40" localSheetId="163">#REF!</definedName>
    <definedName name="Excel_BuiltIn_Print_Area_40" localSheetId="143">#REF!</definedName>
    <definedName name="Excel_BuiltIn_Print_Area_40" localSheetId="146">#REF!</definedName>
    <definedName name="Excel_BuiltIn_Print_Area_40" localSheetId="148">#REF!</definedName>
    <definedName name="Excel_BuiltIn_Print_Area_40" localSheetId="150">#REF!</definedName>
    <definedName name="Excel_BuiltIn_Print_Area_40" localSheetId="151">#REF!</definedName>
    <definedName name="Excel_BuiltIn_Print_Area_40" localSheetId="136">#REF!</definedName>
    <definedName name="Excel_BuiltIn_Print_Area_40" localSheetId="139">#REF!</definedName>
    <definedName name="Excel_BuiltIn_Print_Area_40" localSheetId="142">#REF!</definedName>
    <definedName name="Excel_BuiltIn_Print_Area_40" localSheetId="70">#REF!</definedName>
    <definedName name="Excel_BuiltIn_Print_Area_40" localSheetId="72">#REF!</definedName>
    <definedName name="Excel_BuiltIn_Print_Area_40" localSheetId="75">#REF!</definedName>
    <definedName name="Excel_BuiltIn_Print_Area_40" localSheetId="78">#REF!</definedName>
    <definedName name="Excel_BuiltIn_Print_Area_40" localSheetId="67">#REF!</definedName>
    <definedName name="Excel_BuiltIn_Print_Area_40" localSheetId="124">#REF!</definedName>
    <definedName name="Excel_BuiltIn_Print_Area_40" localSheetId="127">#REF!</definedName>
    <definedName name="Excel_BuiltIn_Print_Area_40" localSheetId="130">#REF!</definedName>
    <definedName name="Excel_BuiltIn_Print_Area_40" localSheetId="133">#REF!</definedName>
    <definedName name="Excel_BuiltIn_Print_Area_40" localSheetId="118">#REF!</definedName>
    <definedName name="Excel_BuiltIn_Print_Area_40" localSheetId="121">#REF!</definedName>
    <definedName name="Excel_BuiltIn_Print_Area_40" localSheetId="123">#REF!</definedName>
    <definedName name="Excel_BuiltIn_Print_Area_40" localSheetId="107">#REF!</definedName>
    <definedName name="Excel_BuiltIn_Print_Area_40" localSheetId="109">#REF!</definedName>
    <definedName name="Excel_BuiltIn_Print_Area_40" localSheetId="112">#REF!</definedName>
    <definedName name="Excel_BuiltIn_Print_Area_40" localSheetId="115">#REF!</definedName>
    <definedName name="Excel_BuiltIn_Print_Area_40" localSheetId="101">#REF!</definedName>
    <definedName name="Excel_BuiltIn_Print_Area_40" localSheetId="104">#REF!</definedName>
    <definedName name="Excel_BuiltIn_Print_Area_40" localSheetId="52">#REF!</definedName>
    <definedName name="Excel_BuiltIn_Print_Area_40" localSheetId="54">#REF!</definedName>
    <definedName name="Excel_BuiltIn_Print_Area_40" localSheetId="57">#REF!</definedName>
    <definedName name="Excel_BuiltIn_Print_Area_40" localSheetId="60">#REF!</definedName>
    <definedName name="Excel_BuiltIn_Print_Area_40" localSheetId="63">#REF!</definedName>
    <definedName name="Excel_BuiltIn_Print_Area_40" localSheetId="83">#REF!</definedName>
    <definedName name="Excel_BuiltIn_Print_Area_40" localSheetId="81">#REF!</definedName>
    <definedName name="Excel_BuiltIn_Print_Area_40" localSheetId="86">#REF!</definedName>
    <definedName name="Excel_BuiltIn_Print_Area_40" localSheetId="89">#REF!</definedName>
    <definedName name="Excel_BuiltIn_Print_Area_40" localSheetId="92">#REF!</definedName>
    <definedName name="Excel_BuiltIn_Print_Area_40" localSheetId="95">#REF!</definedName>
    <definedName name="Excel_BuiltIn_Print_Area_40" localSheetId="98">#REF!</definedName>
    <definedName name="Excel_BuiltIn_Print_Area_40" localSheetId="164">#REF!</definedName>
    <definedName name="Excel_BuiltIn_Print_Area_40" localSheetId="167">#REF!</definedName>
    <definedName name="Excel_BuiltIn_Print_Area_40" localSheetId="155">#REF!</definedName>
    <definedName name="Excel_BuiltIn_Print_Area_40" localSheetId="170">#REF!</definedName>
    <definedName name="Excel_BuiltIn_Print_Area_40" localSheetId="158">#REF!</definedName>
    <definedName name="Excel_BuiltIn_Print_Area_40" localSheetId="161">#REF!</definedName>
    <definedName name="Excel_BuiltIn_Print_Area_40" localSheetId="147">#REF!</definedName>
    <definedName name="Excel_BuiltIn_Print_Area_40" localSheetId="144">#REF!</definedName>
    <definedName name="Excel_BuiltIn_Print_Area_40" localSheetId="152">#REF!</definedName>
    <definedName name="Excel_BuiltIn_Print_Area_40" localSheetId="154">#REF!</definedName>
    <definedName name="Excel_BuiltIn_Print_Area_40" localSheetId="137">#REF!</definedName>
    <definedName name="Excel_BuiltIn_Print_Area_40" localSheetId="140">#REF!</definedName>
    <definedName name="Excel_BuiltIn_Print_Area_40" localSheetId="73">#REF!</definedName>
    <definedName name="Excel_BuiltIn_Print_Area_40" localSheetId="76">#REF!</definedName>
    <definedName name="Excel_BuiltIn_Print_Area_40" localSheetId="79">#REF!</definedName>
    <definedName name="Excel_BuiltIn_Print_Area_40" localSheetId="65">#REF!</definedName>
    <definedName name="Excel_BuiltIn_Print_Area_40" localSheetId="68">#REF!</definedName>
    <definedName name="Excel_BuiltIn_Print_Area_40" localSheetId="125">#REF!</definedName>
    <definedName name="Excel_BuiltIn_Print_Area_40" localSheetId="128">#REF!</definedName>
    <definedName name="Excel_BuiltIn_Print_Area_40" localSheetId="131">#REF!</definedName>
    <definedName name="Excel_BuiltIn_Print_Area_40" localSheetId="134">#REF!</definedName>
    <definedName name="Excel_BuiltIn_Print_Area_40" localSheetId="119">#REF!</definedName>
    <definedName name="Excel_BuiltIn_Print_Area_40" localSheetId="122">#REF!</definedName>
    <definedName name="Excel_BuiltIn_Print_Area_40" localSheetId="108">#REF!</definedName>
    <definedName name="Excel_BuiltIn_Print_Area_40" localSheetId="110">#REF!</definedName>
    <definedName name="Excel_BuiltIn_Print_Area_40" localSheetId="113">#REF!</definedName>
    <definedName name="Excel_BuiltIn_Print_Area_40" localSheetId="116">#REF!</definedName>
    <definedName name="Excel_BuiltIn_Print_Area_40" localSheetId="102">#REF!</definedName>
    <definedName name="Excel_BuiltIn_Print_Area_40" localSheetId="105">#REF!</definedName>
    <definedName name="Excel_BuiltIn_Print_Area_40" localSheetId="56">#REF!</definedName>
    <definedName name="Excel_BuiltIn_Print_Area_40" localSheetId="59">#REF!</definedName>
    <definedName name="Excel_BuiltIn_Print_Area_40" localSheetId="61">#REF!</definedName>
    <definedName name="Excel_BuiltIn_Print_Area_40" localSheetId="84">#REF!</definedName>
    <definedName name="Excel_BuiltIn_Print_Area_40" localSheetId="82">#REF!</definedName>
    <definedName name="Excel_BuiltIn_Print_Area_40" localSheetId="87">#REF!</definedName>
    <definedName name="Excel_BuiltIn_Print_Area_40" localSheetId="90">#REF!</definedName>
    <definedName name="Excel_BuiltIn_Print_Area_40" localSheetId="93">#REF!</definedName>
    <definedName name="Excel_BuiltIn_Print_Area_40" localSheetId="96">#REF!</definedName>
    <definedName name="Excel_BuiltIn_Print_Area_40" localSheetId="99">#REF!</definedName>
    <definedName name="Excel_BuiltIn_Print_Area_40" localSheetId="165">#REF!</definedName>
    <definedName name="Excel_BuiltIn_Print_Area_40" localSheetId="168">#REF!</definedName>
    <definedName name="Excel_BuiltIn_Print_Area_40" localSheetId="156">#REF!</definedName>
    <definedName name="Excel_BuiltIn_Print_Area_40" localSheetId="171">#REF!</definedName>
    <definedName name="Excel_BuiltIn_Print_Area_40" localSheetId="159">#REF!</definedName>
    <definedName name="Excel_BuiltIn_Print_Area_40" localSheetId="162">#REF!</definedName>
    <definedName name="Excel_BuiltIn_Print_Area_40">#REF!</definedName>
    <definedName name="Excel_BuiltIn_Print_Area_41" localSheetId="145">#REF!</definedName>
    <definedName name="Excel_BuiltIn_Print_Area_41" localSheetId="149">#REF!</definedName>
    <definedName name="Excel_BuiltIn_Print_Area_41" localSheetId="153">#REF!</definedName>
    <definedName name="Excel_BuiltIn_Print_Area_41" localSheetId="138">#REF!</definedName>
    <definedName name="Excel_BuiltIn_Print_Area_41" localSheetId="141">#REF!</definedName>
    <definedName name="Excel_BuiltIn_Print_Area_41" localSheetId="71">#REF!</definedName>
    <definedName name="Excel_BuiltIn_Print_Area_41" localSheetId="74">#REF!</definedName>
    <definedName name="Excel_BuiltIn_Print_Area_41" localSheetId="77">#REF!</definedName>
    <definedName name="Excel_BuiltIn_Print_Area_41" localSheetId="80">#REF!</definedName>
    <definedName name="Excel_BuiltIn_Print_Area_41" localSheetId="66">#REF!</definedName>
    <definedName name="Excel_BuiltIn_Print_Area_41" localSheetId="69">#REF!</definedName>
    <definedName name="Excel_BuiltIn_Print_Area_41" localSheetId="126">#REF!</definedName>
    <definedName name="Excel_BuiltIn_Print_Area_41" localSheetId="129">#REF!</definedName>
    <definedName name="Excel_BuiltIn_Print_Area_41" localSheetId="132">#REF!</definedName>
    <definedName name="Excel_BuiltIn_Print_Area_41" localSheetId="135">#REF!</definedName>
    <definedName name="Excel_BuiltIn_Print_Area_41" localSheetId="120">#REF!</definedName>
    <definedName name="Excel_BuiltIn_Print_Area_41" localSheetId="111">#REF!</definedName>
    <definedName name="Excel_BuiltIn_Print_Area_41" localSheetId="114">#REF!</definedName>
    <definedName name="Excel_BuiltIn_Print_Area_41" localSheetId="117">#REF!</definedName>
    <definedName name="Excel_BuiltIn_Print_Area_41" localSheetId="103">#REF!</definedName>
    <definedName name="Excel_BuiltIn_Print_Area_41" localSheetId="106">#REF!</definedName>
    <definedName name="Excel_BuiltIn_Print_Area_41" localSheetId="53">#REF!</definedName>
    <definedName name="Excel_BuiltIn_Print_Area_41" localSheetId="55">#REF!</definedName>
    <definedName name="Excel_BuiltIn_Print_Area_41" localSheetId="58">#REF!</definedName>
    <definedName name="Excel_BuiltIn_Print_Area_41" localSheetId="62">#REF!</definedName>
    <definedName name="Excel_BuiltIn_Print_Area_41" localSheetId="64">#REF!</definedName>
    <definedName name="Excel_BuiltIn_Print_Area_41" localSheetId="85">#REF!</definedName>
    <definedName name="Excel_BuiltIn_Print_Area_41" localSheetId="88">#REF!</definedName>
    <definedName name="Excel_BuiltIn_Print_Area_41" localSheetId="91">#REF!</definedName>
    <definedName name="Excel_BuiltIn_Print_Area_41" localSheetId="94">#REF!</definedName>
    <definedName name="Excel_BuiltIn_Print_Area_41" localSheetId="97">#REF!</definedName>
    <definedName name="Excel_BuiltIn_Print_Area_41" localSheetId="100">#REF!</definedName>
    <definedName name="Excel_BuiltIn_Print_Area_41" localSheetId="166">#REF!</definedName>
    <definedName name="Excel_BuiltIn_Print_Area_41" localSheetId="169">#REF!</definedName>
    <definedName name="Excel_BuiltIn_Print_Area_41" localSheetId="157">#REF!</definedName>
    <definedName name="Excel_BuiltIn_Print_Area_41" localSheetId="172">#REF!</definedName>
    <definedName name="Excel_BuiltIn_Print_Area_41" localSheetId="160">#REF!</definedName>
    <definedName name="Excel_BuiltIn_Print_Area_41" localSheetId="163">#REF!</definedName>
    <definedName name="Excel_BuiltIn_Print_Area_41" localSheetId="143">#REF!</definedName>
    <definedName name="Excel_BuiltIn_Print_Area_41" localSheetId="146">#REF!</definedName>
    <definedName name="Excel_BuiltIn_Print_Area_41" localSheetId="148">#REF!</definedName>
    <definedName name="Excel_BuiltIn_Print_Area_41" localSheetId="150">#REF!</definedName>
    <definedName name="Excel_BuiltIn_Print_Area_41" localSheetId="151">#REF!</definedName>
    <definedName name="Excel_BuiltIn_Print_Area_41" localSheetId="136">#REF!</definedName>
    <definedName name="Excel_BuiltIn_Print_Area_41" localSheetId="139">#REF!</definedName>
    <definedName name="Excel_BuiltIn_Print_Area_41" localSheetId="142">#REF!</definedName>
    <definedName name="Excel_BuiltIn_Print_Area_41" localSheetId="70">#REF!</definedName>
    <definedName name="Excel_BuiltIn_Print_Area_41" localSheetId="72">#REF!</definedName>
    <definedName name="Excel_BuiltIn_Print_Area_41" localSheetId="75">#REF!</definedName>
    <definedName name="Excel_BuiltIn_Print_Area_41" localSheetId="78">#REF!</definedName>
    <definedName name="Excel_BuiltIn_Print_Area_41" localSheetId="67">#REF!</definedName>
    <definedName name="Excel_BuiltIn_Print_Area_41" localSheetId="124">#REF!</definedName>
    <definedName name="Excel_BuiltIn_Print_Area_41" localSheetId="127">#REF!</definedName>
    <definedName name="Excel_BuiltIn_Print_Area_41" localSheetId="130">#REF!</definedName>
    <definedName name="Excel_BuiltIn_Print_Area_41" localSheetId="133">#REF!</definedName>
    <definedName name="Excel_BuiltIn_Print_Area_41" localSheetId="118">#REF!</definedName>
    <definedName name="Excel_BuiltIn_Print_Area_41" localSheetId="121">#REF!</definedName>
    <definedName name="Excel_BuiltIn_Print_Area_41" localSheetId="123">#REF!</definedName>
    <definedName name="Excel_BuiltIn_Print_Area_41" localSheetId="107">#REF!</definedName>
    <definedName name="Excel_BuiltIn_Print_Area_41" localSheetId="109">#REF!</definedName>
    <definedName name="Excel_BuiltIn_Print_Area_41" localSheetId="112">#REF!</definedName>
    <definedName name="Excel_BuiltIn_Print_Area_41" localSheetId="115">#REF!</definedName>
    <definedName name="Excel_BuiltIn_Print_Area_41" localSheetId="101">#REF!</definedName>
    <definedName name="Excel_BuiltIn_Print_Area_41" localSheetId="104">#REF!</definedName>
    <definedName name="Excel_BuiltIn_Print_Area_41" localSheetId="52">#REF!</definedName>
    <definedName name="Excel_BuiltIn_Print_Area_41" localSheetId="54">#REF!</definedName>
    <definedName name="Excel_BuiltIn_Print_Area_41" localSheetId="57">#REF!</definedName>
    <definedName name="Excel_BuiltIn_Print_Area_41" localSheetId="60">#REF!</definedName>
    <definedName name="Excel_BuiltIn_Print_Area_41" localSheetId="63">#REF!</definedName>
    <definedName name="Excel_BuiltIn_Print_Area_41" localSheetId="83">#REF!</definedName>
    <definedName name="Excel_BuiltIn_Print_Area_41" localSheetId="81">#REF!</definedName>
    <definedName name="Excel_BuiltIn_Print_Area_41" localSheetId="86">#REF!</definedName>
    <definedName name="Excel_BuiltIn_Print_Area_41" localSheetId="89">#REF!</definedName>
    <definedName name="Excel_BuiltIn_Print_Area_41" localSheetId="92">#REF!</definedName>
    <definedName name="Excel_BuiltIn_Print_Area_41" localSheetId="95">#REF!</definedName>
    <definedName name="Excel_BuiltIn_Print_Area_41" localSheetId="98">#REF!</definedName>
    <definedName name="Excel_BuiltIn_Print_Area_41" localSheetId="164">#REF!</definedName>
    <definedName name="Excel_BuiltIn_Print_Area_41" localSheetId="167">#REF!</definedName>
    <definedName name="Excel_BuiltIn_Print_Area_41" localSheetId="155">#REF!</definedName>
    <definedName name="Excel_BuiltIn_Print_Area_41" localSheetId="170">#REF!</definedName>
    <definedName name="Excel_BuiltIn_Print_Area_41" localSheetId="158">#REF!</definedName>
    <definedName name="Excel_BuiltIn_Print_Area_41" localSheetId="161">#REF!</definedName>
    <definedName name="Excel_BuiltIn_Print_Area_41" localSheetId="147">#REF!</definedName>
    <definedName name="Excel_BuiltIn_Print_Area_41" localSheetId="144">#REF!</definedName>
    <definedName name="Excel_BuiltIn_Print_Area_41" localSheetId="152">#REF!</definedName>
    <definedName name="Excel_BuiltIn_Print_Area_41" localSheetId="154">#REF!</definedName>
    <definedName name="Excel_BuiltIn_Print_Area_41" localSheetId="137">#REF!</definedName>
    <definedName name="Excel_BuiltIn_Print_Area_41" localSheetId="140">#REF!</definedName>
    <definedName name="Excel_BuiltIn_Print_Area_41" localSheetId="73">#REF!</definedName>
    <definedName name="Excel_BuiltIn_Print_Area_41" localSheetId="76">#REF!</definedName>
    <definedName name="Excel_BuiltIn_Print_Area_41" localSheetId="79">#REF!</definedName>
    <definedName name="Excel_BuiltIn_Print_Area_41" localSheetId="65">#REF!</definedName>
    <definedName name="Excel_BuiltIn_Print_Area_41" localSheetId="68">#REF!</definedName>
    <definedName name="Excel_BuiltIn_Print_Area_41" localSheetId="125">#REF!</definedName>
    <definedName name="Excel_BuiltIn_Print_Area_41" localSheetId="128">#REF!</definedName>
    <definedName name="Excel_BuiltIn_Print_Area_41" localSheetId="131">#REF!</definedName>
    <definedName name="Excel_BuiltIn_Print_Area_41" localSheetId="134">#REF!</definedName>
    <definedName name="Excel_BuiltIn_Print_Area_41" localSheetId="119">#REF!</definedName>
    <definedName name="Excel_BuiltIn_Print_Area_41" localSheetId="122">#REF!</definedName>
    <definedName name="Excel_BuiltIn_Print_Area_41" localSheetId="108">#REF!</definedName>
    <definedName name="Excel_BuiltIn_Print_Area_41" localSheetId="110">#REF!</definedName>
    <definedName name="Excel_BuiltIn_Print_Area_41" localSheetId="113">#REF!</definedName>
    <definedName name="Excel_BuiltIn_Print_Area_41" localSheetId="116">#REF!</definedName>
    <definedName name="Excel_BuiltIn_Print_Area_41" localSheetId="102">#REF!</definedName>
    <definedName name="Excel_BuiltIn_Print_Area_41" localSheetId="105">#REF!</definedName>
    <definedName name="Excel_BuiltIn_Print_Area_41" localSheetId="56">#REF!</definedName>
    <definedName name="Excel_BuiltIn_Print_Area_41" localSheetId="59">#REF!</definedName>
    <definedName name="Excel_BuiltIn_Print_Area_41" localSheetId="61">#REF!</definedName>
    <definedName name="Excel_BuiltIn_Print_Area_41" localSheetId="84">#REF!</definedName>
    <definedName name="Excel_BuiltIn_Print_Area_41" localSheetId="82">#REF!</definedName>
    <definedName name="Excel_BuiltIn_Print_Area_41" localSheetId="87">#REF!</definedName>
    <definedName name="Excel_BuiltIn_Print_Area_41" localSheetId="90">#REF!</definedName>
    <definedName name="Excel_BuiltIn_Print_Area_41" localSheetId="93">#REF!</definedName>
    <definedName name="Excel_BuiltIn_Print_Area_41" localSheetId="96">#REF!</definedName>
    <definedName name="Excel_BuiltIn_Print_Area_41" localSheetId="99">#REF!</definedName>
    <definedName name="Excel_BuiltIn_Print_Area_41" localSheetId="165">#REF!</definedName>
    <definedName name="Excel_BuiltIn_Print_Area_41" localSheetId="168">#REF!</definedName>
    <definedName name="Excel_BuiltIn_Print_Area_41" localSheetId="156">#REF!</definedName>
    <definedName name="Excel_BuiltIn_Print_Area_41" localSheetId="171">#REF!</definedName>
    <definedName name="Excel_BuiltIn_Print_Area_41" localSheetId="159">#REF!</definedName>
    <definedName name="Excel_BuiltIn_Print_Area_41" localSheetId="162">#REF!</definedName>
    <definedName name="Excel_BuiltIn_Print_Area_41">#REF!</definedName>
    <definedName name="Excel_BuiltIn_Print_Area_42" localSheetId="145">#REF!</definedName>
    <definedName name="Excel_BuiltIn_Print_Area_42" localSheetId="149">#REF!</definedName>
    <definedName name="Excel_BuiltIn_Print_Area_42" localSheetId="153">#REF!</definedName>
    <definedName name="Excel_BuiltIn_Print_Area_42" localSheetId="138">#REF!</definedName>
    <definedName name="Excel_BuiltIn_Print_Area_42" localSheetId="141">#REF!</definedName>
    <definedName name="Excel_BuiltIn_Print_Area_42" localSheetId="71">#REF!</definedName>
    <definedName name="Excel_BuiltIn_Print_Area_42" localSheetId="74">#REF!</definedName>
    <definedName name="Excel_BuiltIn_Print_Area_42" localSheetId="77">#REF!</definedName>
    <definedName name="Excel_BuiltIn_Print_Area_42" localSheetId="80">#REF!</definedName>
    <definedName name="Excel_BuiltIn_Print_Area_42" localSheetId="66">#REF!</definedName>
    <definedName name="Excel_BuiltIn_Print_Area_42" localSheetId="69">#REF!</definedName>
    <definedName name="Excel_BuiltIn_Print_Area_42" localSheetId="126">#REF!</definedName>
    <definedName name="Excel_BuiltIn_Print_Area_42" localSheetId="129">#REF!</definedName>
    <definedName name="Excel_BuiltIn_Print_Area_42" localSheetId="132">#REF!</definedName>
    <definedName name="Excel_BuiltIn_Print_Area_42" localSheetId="135">#REF!</definedName>
    <definedName name="Excel_BuiltIn_Print_Area_42" localSheetId="120">#REF!</definedName>
    <definedName name="Excel_BuiltIn_Print_Area_42" localSheetId="111">#REF!</definedName>
    <definedName name="Excel_BuiltIn_Print_Area_42" localSheetId="114">#REF!</definedName>
    <definedName name="Excel_BuiltIn_Print_Area_42" localSheetId="117">#REF!</definedName>
    <definedName name="Excel_BuiltIn_Print_Area_42" localSheetId="103">#REF!</definedName>
    <definedName name="Excel_BuiltIn_Print_Area_42" localSheetId="106">#REF!</definedName>
    <definedName name="Excel_BuiltIn_Print_Area_42" localSheetId="53">#REF!</definedName>
    <definedName name="Excel_BuiltIn_Print_Area_42" localSheetId="55">#REF!</definedName>
    <definedName name="Excel_BuiltIn_Print_Area_42" localSheetId="58">#REF!</definedName>
    <definedName name="Excel_BuiltIn_Print_Area_42" localSheetId="62">#REF!</definedName>
    <definedName name="Excel_BuiltIn_Print_Area_42" localSheetId="64">#REF!</definedName>
    <definedName name="Excel_BuiltIn_Print_Area_42" localSheetId="85">#REF!</definedName>
    <definedName name="Excel_BuiltIn_Print_Area_42" localSheetId="88">#REF!</definedName>
    <definedName name="Excel_BuiltIn_Print_Area_42" localSheetId="91">#REF!</definedName>
    <definedName name="Excel_BuiltIn_Print_Area_42" localSheetId="94">#REF!</definedName>
    <definedName name="Excel_BuiltIn_Print_Area_42" localSheetId="97">#REF!</definedName>
    <definedName name="Excel_BuiltIn_Print_Area_42" localSheetId="100">#REF!</definedName>
    <definedName name="Excel_BuiltIn_Print_Area_42" localSheetId="166">#REF!</definedName>
    <definedName name="Excel_BuiltIn_Print_Area_42" localSheetId="169">#REF!</definedName>
    <definedName name="Excel_BuiltIn_Print_Area_42" localSheetId="157">#REF!</definedName>
    <definedName name="Excel_BuiltIn_Print_Area_42" localSheetId="172">#REF!</definedName>
    <definedName name="Excel_BuiltIn_Print_Area_42" localSheetId="160">#REF!</definedName>
    <definedName name="Excel_BuiltIn_Print_Area_42" localSheetId="163">#REF!</definedName>
    <definedName name="Excel_BuiltIn_Print_Area_42" localSheetId="143">#REF!</definedName>
    <definedName name="Excel_BuiltIn_Print_Area_42" localSheetId="146">#REF!</definedName>
    <definedName name="Excel_BuiltIn_Print_Area_42" localSheetId="148">#REF!</definedName>
    <definedName name="Excel_BuiltIn_Print_Area_42" localSheetId="150">#REF!</definedName>
    <definedName name="Excel_BuiltIn_Print_Area_42" localSheetId="151">#REF!</definedName>
    <definedName name="Excel_BuiltIn_Print_Area_42" localSheetId="136">#REF!</definedName>
    <definedName name="Excel_BuiltIn_Print_Area_42" localSheetId="139">#REF!</definedName>
    <definedName name="Excel_BuiltIn_Print_Area_42" localSheetId="142">#REF!</definedName>
    <definedName name="Excel_BuiltIn_Print_Area_42" localSheetId="70">#REF!</definedName>
    <definedName name="Excel_BuiltIn_Print_Area_42" localSheetId="72">#REF!</definedName>
    <definedName name="Excel_BuiltIn_Print_Area_42" localSheetId="75">#REF!</definedName>
    <definedName name="Excel_BuiltIn_Print_Area_42" localSheetId="78">#REF!</definedName>
    <definedName name="Excel_BuiltIn_Print_Area_42" localSheetId="67">#REF!</definedName>
    <definedName name="Excel_BuiltIn_Print_Area_42" localSheetId="124">#REF!</definedName>
    <definedName name="Excel_BuiltIn_Print_Area_42" localSheetId="127">#REF!</definedName>
    <definedName name="Excel_BuiltIn_Print_Area_42" localSheetId="130">#REF!</definedName>
    <definedName name="Excel_BuiltIn_Print_Area_42" localSheetId="133">#REF!</definedName>
    <definedName name="Excel_BuiltIn_Print_Area_42" localSheetId="118">#REF!</definedName>
    <definedName name="Excel_BuiltIn_Print_Area_42" localSheetId="121">#REF!</definedName>
    <definedName name="Excel_BuiltIn_Print_Area_42" localSheetId="123">#REF!</definedName>
    <definedName name="Excel_BuiltIn_Print_Area_42" localSheetId="107">#REF!</definedName>
    <definedName name="Excel_BuiltIn_Print_Area_42" localSheetId="109">#REF!</definedName>
    <definedName name="Excel_BuiltIn_Print_Area_42" localSheetId="112">#REF!</definedName>
    <definedName name="Excel_BuiltIn_Print_Area_42" localSheetId="115">#REF!</definedName>
    <definedName name="Excel_BuiltIn_Print_Area_42" localSheetId="101">#REF!</definedName>
    <definedName name="Excel_BuiltIn_Print_Area_42" localSheetId="104">#REF!</definedName>
    <definedName name="Excel_BuiltIn_Print_Area_42" localSheetId="52">#REF!</definedName>
    <definedName name="Excel_BuiltIn_Print_Area_42" localSheetId="54">#REF!</definedName>
    <definedName name="Excel_BuiltIn_Print_Area_42" localSheetId="57">#REF!</definedName>
    <definedName name="Excel_BuiltIn_Print_Area_42" localSheetId="60">#REF!</definedName>
    <definedName name="Excel_BuiltIn_Print_Area_42" localSheetId="63">#REF!</definedName>
    <definedName name="Excel_BuiltIn_Print_Area_42" localSheetId="83">#REF!</definedName>
    <definedName name="Excel_BuiltIn_Print_Area_42" localSheetId="81">#REF!</definedName>
    <definedName name="Excel_BuiltIn_Print_Area_42" localSheetId="86">#REF!</definedName>
    <definedName name="Excel_BuiltIn_Print_Area_42" localSheetId="89">#REF!</definedName>
    <definedName name="Excel_BuiltIn_Print_Area_42" localSheetId="92">#REF!</definedName>
    <definedName name="Excel_BuiltIn_Print_Area_42" localSheetId="95">#REF!</definedName>
    <definedName name="Excel_BuiltIn_Print_Area_42" localSheetId="98">#REF!</definedName>
    <definedName name="Excel_BuiltIn_Print_Area_42" localSheetId="164">#REF!</definedName>
    <definedName name="Excel_BuiltIn_Print_Area_42" localSheetId="167">#REF!</definedName>
    <definedName name="Excel_BuiltIn_Print_Area_42" localSheetId="155">#REF!</definedName>
    <definedName name="Excel_BuiltIn_Print_Area_42" localSheetId="170">#REF!</definedName>
    <definedName name="Excel_BuiltIn_Print_Area_42" localSheetId="158">#REF!</definedName>
    <definedName name="Excel_BuiltIn_Print_Area_42" localSheetId="161">#REF!</definedName>
    <definedName name="Excel_BuiltIn_Print_Area_42" localSheetId="147">#REF!</definedName>
    <definedName name="Excel_BuiltIn_Print_Area_42" localSheetId="144">#REF!</definedName>
    <definedName name="Excel_BuiltIn_Print_Area_42" localSheetId="152">#REF!</definedName>
    <definedName name="Excel_BuiltIn_Print_Area_42" localSheetId="154">#REF!</definedName>
    <definedName name="Excel_BuiltIn_Print_Area_42" localSheetId="137">#REF!</definedName>
    <definedName name="Excel_BuiltIn_Print_Area_42" localSheetId="140">#REF!</definedName>
    <definedName name="Excel_BuiltIn_Print_Area_42" localSheetId="73">#REF!</definedName>
    <definedName name="Excel_BuiltIn_Print_Area_42" localSheetId="76">#REF!</definedName>
    <definedName name="Excel_BuiltIn_Print_Area_42" localSheetId="79">#REF!</definedName>
    <definedName name="Excel_BuiltIn_Print_Area_42" localSheetId="65">#REF!</definedName>
    <definedName name="Excel_BuiltIn_Print_Area_42" localSheetId="68">#REF!</definedName>
    <definedName name="Excel_BuiltIn_Print_Area_42" localSheetId="125">#REF!</definedName>
    <definedName name="Excel_BuiltIn_Print_Area_42" localSheetId="128">#REF!</definedName>
    <definedName name="Excel_BuiltIn_Print_Area_42" localSheetId="131">#REF!</definedName>
    <definedName name="Excel_BuiltIn_Print_Area_42" localSheetId="134">#REF!</definedName>
    <definedName name="Excel_BuiltIn_Print_Area_42" localSheetId="119">#REF!</definedName>
    <definedName name="Excel_BuiltIn_Print_Area_42" localSheetId="122">#REF!</definedName>
    <definedName name="Excel_BuiltIn_Print_Area_42" localSheetId="108">#REF!</definedName>
    <definedName name="Excel_BuiltIn_Print_Area_42" localSheetId="110">#REF!</definedName>
    <definedName name="Excel_BuiltIn_Print_Area_42" localSheetId="113">#REF!</definedName>
    <definedName name="Excel_BuiltIn_Print_Area_42" localSheetId="116">#REF!</definedName>
    <definedName name="Excel_BuiltIn_Print_Area_42" localSheetId="102">#REF!</definedName>
    <definedName name="Excel_BuiltIn_Print_Area_42" localSheetId="105">#REF!</definedName>
    <definedName name="Excel_BuiltIn_Print_Area_42" localSheetId="56">#REF!</definedName>
    <definedName name="Excel_BuiltIn_Print_Area_42" localSheetId="59">#REF!</definedName>
    <definedName name="Excel_BuiltIn_Print_Area_42" localSheetId="61">#REF!</definedName>
    <definedName name="Excel_BuiltIn_Print_Area_42" localSheetId="84">#REF!</definedName>
    <definedName name="Excel_BuiltIn_Print_Area_42" localSheetId="82">#REF!</definedName>
    <definedName name="Excel_BuiltIn_Print_Area_42" localSheetId="87">#REF!</definedName>
    <definedName name="Excel_BuiltIn_Print_Area_42" localSheetId="90">#REF!</definedName>
    <definedName name="Excel_BuiltIn_Print_Area_42" localSheetId="93">#REF!</definedName>
    <definedName name="Excel_BuiltIn_Print_Area_42" localSheetId="96">#REF!</definedName>
    <definedName name="Excel_BuiltIn_Print_Area_42" localSheetId="99">#REF!</definedName>
    <definedName name="Excel_BuiltIn_Print_Area_42" localSheetId="165">#REF!</definedName>
    <definedName name="Excel_BuiltIn_Print_Area_42" localSheetId="168">#REF!</definedName>
    <definedName name="Excel_BuiltIn_Print_Area_42" localSheetId="156">#REF!</definedName>
    <definedName name="Excel_BuiltIn_Print_Area_42" localSheetId="171">#REF!</definedName>
    <definedName name="Excel_BuiltIn_Print_Area_42" localSheetId="159">#REF!</definedName>
    <definedName name="Excel_BuiltIn_Print_Area_42" localSheetId="162">#REF!</definedName>
    <definedName name="Excel_BuiltIn_Print_Area_42">#REF!</definedName>
    <definedName name="Excel_BuiltIn_Print_Area_43" localSheetId="145">#REF!</definedName>
    <definedName name="Excel_BuiltIn_Print_Area_43" localSheetId="149">#REF!</definedName>
    <definedName name="Excel_BuiltIn_Print_Area_43" localSheetId="153">#REF!</definedName>
    <definedName name="Excel_BuiltIn_Print_Area_43" localSheetId="138">#REF!</definedName>
    <definedName name="Excel_BuiltIn_Print_Area_43" localSheetId="141">#REF!</definedName>
    <definedName name="Excel_BuiltIn_Print_Area_43" localSheetId="71">#REF!</definedName>
    <definedName name="Excel_BuiltIn_Print_Area_43" localSheetId="74">#REF!</definedName>
    <definedName name="Excel_BuiltIn_Print_Area_43" localSheetId="77">#REF!</definedName>
    <definedName name="Excel_BuiltIn_Print_Area_43" localSheetId="80">#REF!</definedName>
    <definedName name="Excel_BuiltIn_Print_Area_43" localSheetId="66">#REF!</definedName>
    <definedName name="Excel_BuiltIn_Print_Area_43" localSheetId="69">#REF!</definedName>
    <definedName name="Excel_BuiltIn_Print_Area_43" localSheetId="126">#REF!</definedName>
    <definedName name="Excel_BuiltIn_Print_Area_43" localSheetId="129">#REF!</definedName>
    <definedName name="Excel_BuiltIn_Print_Area_43" localSheetId="132">#REF!</definedName>
    <definedName name="Excel_BuiltIn_Print_Area_43" localSheetId="135">#REF!</definedName>
    <definedName name="Excel_BuiltIn_Print_Area_43" localSheetId="120">#REF!</definedName>
    <definedName name="Excel_BuiltIn_Print_Area_43" localSheetId="111">#REF!</definedName>
    <definedName name="Excel_BuiltIn_Print_Area_43" localSheetId="114">#REF!</definedName>
    <definedName name="Excel_BuiltIn_Print_Area_43" localSheetId="117">#REF!</definedName>
    <definedName name="Excel_BuiltIn_Print_Area_43" localSheetId="103">#REF!</definedName>
    <definedName name="Excel_BuiltIn_Print_Area_43" localSheetId="106">#REF!</definedName>
    <definedName name="Excel_BuiltIn_Print_Area_43" localSheetId="53">#REF!</definedName>
    <definedName name="Excel_BuiltIn_Print_Area_43" localSheetId="55">#REF!</definedName>
    <definedName name="Excel_BuiltIn_Print_Area_43" localSheetId="58">#REF!</definedName>
    <definedName name="Excel_BuiltIn_Print_Area_43" localSheetId="62">#REF!</definedName>
    <definedName name="Excel_BuiltIn_Print_Area_43" localSheetId="64">#REF!</definedName>
    <definedName name="Excel_BuiltIn_Print_Area_43" localSheetId="85">#REF!</definedName>
    <definedName name="Excel_BuiltIn_Print_Area_43" localSheetId="88">#REF!</definedName>
    <definedName name="Excel_BuiltIn_Print_Area_43" localSheetId="91">#REF!</definedName>
    <definedName name="Excel_BuiltIn_Print_Area_43" localSheetId="94">#REF!</definedName>
    <definedName name="Excel_BuiltIn_Print_Area_43" localSheetId="97">#REF!</definedName>
    <definedName name="Excel_BuiltIn_Print_Area_43" localSheetId="100">#REF!</definedName>
    <definedName name="Excel_BuiltIn_Print_Area_43" localSheetId="166">#REF!</definedName>
    <definedName name="Excel_BuiltIn_Print_Area_43" localSheetId="169">#REF!</definedName>
    <definedName name="Excel_BuiltIn_Print_Area_43" localSheetId="157">#REF!</definedName>
    <definedName name="Excel_BuiltIn_Print_Area_43" localSheetId="172">#REF!</definedName>
    <definedName name="Excel_BuiltIn_Print_Area_43" localSheetId="160">#REF!</definedName>
    <definedName name="Excel_BuiltIn_Print_Area_43" localSheetId="163">#REF!</definedName>
    <definedName name="Excel_BuiltIn_Print_Area_43" localSheetId="143">#REF!</definedName>
    <definedName name="Excel_BuiltIn_Print_Area_43" localSheetId="146">#REF!</definedName>
    <definedName name="Excel_BuiltIn_Print_Area_43" localSheetId="148">#REF!</definedName>
    <definedName name="Excel_BuiltIn_Print_Area_43" localSheetId="150">#REF!</definedName>
    <definedName name="Excel_BuiltIn_Print_Area_43" localSheetId="151">#REF!</definedName>
    <definedName name="Excel_BuiltIn_Print_Area_43" localSheetId="136">#REF!</definedName>
    <definedName name="Excel_BuiltIn_Print_Area_43" localSheetId="139">#REF!</definedName>
    <definedName name="Excel_BuiltIn_Print_Area_43" localSheetId="142">#REF!</definedName>
    <definedName name="Excel_BuiltIn_Print_Area_43" localSheetId="70">#REF!</definedName>
    <definedName name="Excel_BuiltIn_Print_Area_43" localSheetId="72">#REF!</definedName>
    <definedName name="Excel_BuiltIn_Print_Area_43" localSheetId="75">#REF!</definedName>
    <definedName name="Excel_BuiltIn_Print_Area_43" localSheetId="78">#REF!</definedName>
    <definedName name="Excel_BuiltIn_Print_Area_43" localSheetId="67">#REF!</definedName>
    <definedName name="Excel_BuiltIn_Print_Area_43" localSheetId="124">#REF!</definedName>
    <definedName name="Excel_BuiltIn_Print_Area_43" localSheetId="127">#REF!</definedName>
    <definedName name="Excel_BuiltIn_Print_Area_43" localSheetId="130">#REF!</definedName>
    <definedName name="Excel_BuiltIn_Print_Area_43" localSheetId="133">#REF!</definedName>
    <definedName name="Excel_BuiltIn_Print_Area_43" localSheetId="118">#REF!</definedName>
    <definedName name="Excel_BuiltIn_Print_Area_43" localSheetId="121">#REF!</definedName>
    <definedName name="Excel_BuiltIn_Print_Area_43" localSheetId="123">#REF!</definedName>
    <definedName name="Excel_BuiltIn_Print_Area_43" localSheetId="107">#REF!</definedName>
    <definedName name="Excel_BuiltIn_Print_Area_43" localSheetId="109">#REF!</definedName>
    <definedName name="Excel_BuiltIn_Print_Area_43" localSheetId="112">#REF!</definedName>
    <definedName name="Excel_BuiltIn_Print_Area_43" localSheetId="115">#REF!</definedName>
    <definedName name="Excel_BuiltIn_Print_Area_43" localSheetId="101">#REF!</definedName>
    <definedName name="Excel_BuiltIn_Print_Area_43" localSheetId="104">#REF!</definedName>
    <definedName name="Excel_BuiltIn_Print_Area_43" localSheetId="52">#REF!</definedName>
    <definedName name="Excel_BuiltIn_Print_Area_43" localSheetId="54">#REF!</definedName>
    <definedName name="Excel_BuiltIn_Print_Area_43" localSheetId="57">#REF!</definedName>
    <definedName name="Excel_BuiltIn_Print_Area_43" localSheetId="60">#REF!</definedName>
    <definedName name="Excel_BuiltIn_Print_Area_43" localSheetId="63">#REF!</definedName>
    <definedName name="Excel_BuiltIn_Print_Area_43" localSheetId="83">#REF!</definedName>
    <definedName name="Excel_BuiltIn_Print_Area_43" localSheetId="81">#REF!</definedName>
    <definedName name="Excel_BuiltIn_Print_Area_43" localSheetId="86">#REF!</definedName>
    <definedName name="Excel_BuiltIn_Print_Area_43" localSheetId="89">#REF!</definedName>
    <definedName name="Excel_BuiltIn_Print_Area_43" localSheetId="92">#REF!</definedName>
    <definedName name="Excel_BuiltIn_Print_Area_43" localSheetId="95">#REF!</definedName>
    <definedName name="Excel_BuiltIn_Print_Area_43" localSheetId="98">#REF!</definedName>
    <definedName name="Excel_BuiltIn_Print_Area_43" localSheetId="164">#REF!</definedName>
    <definedName name="Excel_BuiltIn_Print_Area_43" localSheetId="167">#REF!</definedName>
    <definedName name="Excel_BuiltIn_Print_Area_43" localSheetId="155">#REF!</definedName>
    <definedName name="Excel_BuiltIn_Print_Area_43" localSheetId="170">#REF!</definedName>
    <definedName name="Excel_BuiltIn_Print_Area_43" localSheetId="158">#REF!</definedName>
    <definedName name="Excel_BuiltIn_Print_Area_43" localSheetId="161">#REF!</definedName>
    <definedName name="Excel_BuiltIn_Print_Area_43" localSheetId="147">#REF!</definedName>
    <definedName name="Excel_BuiltIn_Print_Area_43" localSheetId="144">#REF!</definedName>
    <definedName name="Excel_BuiltIn_Print_Area_43" localSheetId="152">#REF!</definedName>
    <definedName name="Excel_BuiltIn_Print_Area_43" localSheetId="154">#REF!</definedName>
    <definedName name="Excel_BuiltIn_Print_Area_43" localSheetId="137">#REF!</definedName>
    <definedName name="Excel_BuiltIn_Print_Area_43" localSheetId="140">#REF!</definedName>
    <definedName name="Excel_BuiltIn_Print_Area_43" localSheetId="73">#REF!</definedName>
    <definedName name="Excel_BuiltIn_Print_Area_43" localSheetId="76">#REF!</definedName>
    <definedName name="Excel_BuiltIn_Print_Area_43" localSheetId="79">#REF!</definedName>
    <definedName name="Excel_BuiltIn_Print_Area_43" localSheetId="65">#REF!</definedName>
    <definedName name="Excel_BuiltIn_Print_Area_43" localSheetId="68">#REF!</definedName>
    <definedName name="Excel_BuiltIn_Print_Area_43" localSheetId="125">#REF!</definedName>
    <definedName name="Excel_BuiltIn_Print_Area_43" localSheetId="128">#REF!</definedName>
    <definedName name="Excel_BuiltIn_Print_Area_43" localSheetId="131">#REF!</definedName>
    <definedName name="Excel_BuiltIn_Print_Area_43" localSheetId="134">#REF!</definedName>
    <definedName name="Excel_BuiltIn_Print_Area_43" localSheetId="119">#REF!</definedName>
    <definedName name="Excel_BuiltIn_Print_Area_43" localSheetId="122">#REF!</definedName>
    <definedName name="Excel_BuiltIn_Print_Area_43" localSheetId="108">#REF!</definedName>
    <definedName name="Excel_BuiltIn_Print_Area_43" localSheetId="110">#REF!</definedName>
    <definedName name="Excel_BuiltIn_Print_Area_43" localSheetId="113">#REF!</definedName>
    <definedName name="Excel_BuiltIn_Print_Area_43" localSheetId="116">#REF!</definedName>
    <definedName name="Excel_BuiltIn_Print_Area_43" localSheetId="102">#REF!</definedName>
    <definedName name="Excel_BuiltIn_Print_Area_43" localSheetId="105">#REF!</definedName>
    <definedName name="Excel_BuiltIn_Print_Area_43" localSheetId="56">#REF!</definedName>
    <definedName name="Excel_BuiltIn_Print_Area_43" localSheetId="59">#REF!</definedName>
    <definedName name="Excel_BuiltIn_Print_Area_43" localSheetId="61">#REF!</definedName>
    <definedName name="Excel_BuiltIn_Print_Area_43" localSheetId="84">#REF!</definedName>
    <definedName name="Excel_BuiltIn_Print_Area_43" localSheetId="82">#REF!</definedName>
    <definedName name="Excel_BuiltIn_Print_Area_43" localSheetId="87">#REF!</definedName>
    <definedName name="Excel_BuiltIn_Print_Area_43" localSheetId="90">#REF!</definedName>
    <definedName name="Excel_BuiltIn_Print_Area_43" localSheetId="93">#REF!</definedName>
    <definedName name="Excel_BuiltIn_Print_Area_43" localSheetId="96">#REF!</definedName>
    <definedName name="Excel_BuiltIn_Print_Area_43" localSheetId="99">#REF!</definedName>
    <definedName name="Excel_BuiltIn_Print_Area_43" localSheetId="165">#REF!</definedName>
    <definedName name="Excel_BuiltIn_Print_Area_43" localSheetId="168">#REF!</definedName>
    <definedName name="Excel_BuiltIn_Print_Area_43" localSheetId="156">#REF!</definedName>
    <definedName name="Excel_BuiltIn_Print_Area_43" localSheetId="171">#REF!</definedName>
    <definedName name="Excel_BuiltIn_Print_Area_43" localSheetId="159">#REF!</definedName>
    <definedName name="Excel_BuiltIn_Print_Area_43" localSheetId="162">#REF!</definedName>
    <definedName name="Excel_BuiltIn_Print_Area_43">#REF!</definedName>
    <definedName name="Excel_BuiltIn_Print_Area_44" localSheetId="145">#REF!</definedName>
    <definedName name="Excel_BuiltIn_Print_Area_44" localSheetId="149">#REF!</definedName>
    <definedName name="Excel_BuiltIn_Print_Area_44" localSheetId="153">#REF!</definedName>
    <definedName name="Excel_BuiltIn_Print_Area_44" localSheetId="138">#REF!</definedName>
    <definedName name="Excel_BuiltIn_Print_Area_44" localSheetId="141">#REF!</definedName>
    <definedName name="Excel_BuiltIn_Print_Area_44" localSheetId="71">#REF!</definedName>
    <definedName name="Excel_BuiltIn_Print_Area_44" localSheetId="74">#REF!</definedName>
    <definedName name="Excel_BuiltIn_Print_Area_44" localSheetId="77">#REF!</definedName>
    <definedName name="Excel_BuiltIn_Print_Area_44" localSheetId="80">#REF!</definedName>
    <definedName name="Excel_BuiltIn_Print_Area_44" localSheetId="66">#REF!</definedName>
    <definedName name="Excel_BuiltIn_Print_Area_44" localSheetId="69">#REF!</definedName>
    <definedName name="Excel_BuiltIn_Print_Area_44" localSheetId="126">#REF!</definedName>
    <definedName name="Excel_BuiltIn_Print_Area_44" localSheetId="129">#REF!</definedName>
    <definedName name="Excel_BuiltIn_Print_Area_44" localSheetId="132">#REF!</definedName>
    <definedName name="Excel_BuiltIn_Print_Area_44" localSheetId="135">#REF!</definedName>
    <definedName name="Excel_BuiltIn_Print_Area_44" localSheetId="120">#REF!</definedName>
    <definedName name="Excel_BuiltIn_Print_Area_44" localSheetId="111">#REF!</definedName>
    <definedName name="Excel_BuiltIn_Print_Area_44" localSheetId="114">#REF!</definedName>
    <definedName name="Excel_BuiltIn_Print_Area_44" localSheetId="117">#REF!</definedName>
    <definedName name="Excel_BuiltIn_Print_Area_44" localSheetId="103">#REF!</definedName>
    <definedName name="Excel_BuiltIn_Print_Area_44" localSheetId="106">#REF!</definedName>
    <definedName name="Excel_BuiltIn_Print_Area_44" localSheetId="53">#REF!</definedName>
    <definedName name="Excel_BuiltIn_Print_Area_44" localSheetId="55">#REF!</definedName>
    <definedName name="Excel_BuiltIn_Print_Area_44" localSheetId="58">#REF!</definedName>
    <definedName name="Excel_BuiltIn_Print_Area_44" localSheetId="62">#REF!</definedName>
    <definedName name="Excel_BuiltIn_Print_Area_44" localSheetId="64">#REF!</definedName>
    <definedName name="Excel_BuiltIn_Print_Area_44" localSheetId="85">#REF!</definedName>
    <definedName name="Excel_BuiltIn_Print_Area_44" localSheetId="88">#REF!</definedName>
    <definedName name="Excel_BuiltIn_Print_Area_44" localSheetId="91">#REF!</definedName>
    <definedName name="Excel_BuiltIn_Print_Area_44" localSheetId="94">#REF!</definedName>
    <definedName name="Excel_BuiltIn_Print_Area_44" localSheetId="97">#REF!</definedName>
    <definedName name="Excel_BuiltIn_Print_Area_44" localSheetId="100">#REF!</definedName>
    <definedName name="Excel_BuiltIn_Print_Area_44" localSheetId="166">#REF!</definedName>
    <definedName name="Excel_BuiltIn_Print_Area_44" localSheetId="169">#REF!</definedName>
    <definedName name="Excel_BuiltIn_Print_Area_44" localSheetId="157">#REF!</definedName>
    <definedName name="Excel_BuiltIn_Print_Area_44" localSheetId="172">#REF!</definedName>
    <definedName name="Excel_BuiltIn_Print_Area_44" localSheetId="160">#REF!</definedName>
    <definedName name="Excel_BuiltIn_Print_Area_44" localSheetId="163">#REF!</definedName>
    <definedName name="Excel_BuiltIn_Print_Area_44" localSheetId="143">#REF!</definedName>
    <definedName name="Excel_BuiltIn_Print_Area_44" localSheetId="146">#REF!</definedName>
    <definedName name="Excel_BuiltIn_Print_Area_44" localSheetId="148">#REF!</definedName>
    <definedName name="Excel_BuiltIn_Print_Area_44" localSheetId="150">#REF!</definedName>
    <definedName name="Excel_BuiltIn_Print_Area_44" localSheetId="151">#REF!</definedName>
    <definedName name="Excel_BuiltIn_Print_Area_44" localSheetId="136">#REF!</definedName>
    <definedName name="Excel_BuiltIn_Print_Area_44" localSheetId="139">#REF!</definedName>
    <definedName name="Excel_BuiltIn_Print_Area_44" localSheetId="142">#REF!</definedName>
    <definedName name="Excel_BuiltIn_Print_Area_44" localSheetId="70">#REF!</definedName>
    <definedName name="Excel_BuiltIn_Print_Area_44" localSheetId="72">#REF!</definedName>
    <definedName name="Excel_BuiltIn_Print_Area_44" localSheetId="75">#REF!</definedName>
    <definedName name="Excel_BuiltIn_Print_Area_44" localSheetId="78">#REF!</definedName>
    <definedName name="Excel_BuiltIn_Print_Area_44" localSheetId="67">#REF!</definedName>
    <definedName name="Excel_BuiltIn_Print_Area_44" localSheetId="124">#REF!</definedName>
    <definedName name="Excel_BuiltIn_Print_Area_44" localSheetId="127">#REF!</definedName>
    <definedName name="Excel_BuiltIn_Print_Area_44" localSheetId="130">#REF!</definedName>
    <definedName name="Excel_BuiltIn_Print_Area_44" localSheetId="133">#REF!</definedName>
    <definedName name="Excel_BuiltIn_Print_Area_44" localSheetId="118">#REF!</definedName>
    <definedName name="Excel_BuiltIn_Print_Area_44" localSheetId="121">#REF!</definedName>
    <definedName name="Excel_BuiltIn_Print_Area_44" localSheetId="123">#REF!</definedName>
    <definedName name="Excel_BuiltIn_Print_Area_44" localSheetId="107">#REF!</definedName>
    <definedName name="Excel_BuiltIn_Print_Area_44" localSheetId="109">#REF!</definedName>
    <definedName name="Excel_BuiltIn_Print_Area_44" localSheetId="112">#REF!</definedName>
    <definedName name="Excel_BuiltIn_Print_Area_44" localSheetId="115">#REF!</definedName>
    <definedName name="Excel_BuiltIn_Print_Area_44" localSheetId="101">#REF!</definedName>
    <definedName name="Excel_BuiltIn_Print_Area_44" localSheetId="104">#REF!</definedName>
    <definedName name="Excel_BuiltIn_Print_Area_44" localSheetId="52">#REF!</definedName>
    <definedName name="Excel_BuiltIn_Print_Area_44" localSheetId="54">#REF!</definedName>
    <definedName name="Excel_BuiltIn_Print_Area_44" localSheetId="57">#REF!</definedName>
    <definedName name="Excel_BuiltIn_Print_Area_44" localSheetId="60">#REF!</definedName>
    <definedName name="Excel_BuiltIn_Print_Area_44" localSheetId="63">#REF!</definedName>
    <definedName name="Excel_BuiltIn_Print_Area_44" localSheetId="83">#REF!</definedName>
    <definedName name="Excel_BuiltIn_Print_Area_44" localSheetId="81">#REF!</definedName>
    <definedName name="Excel_BuiltIn_Print_Area_44" localSheetId="86">#REF!</definedName>
    <definedName name="Excel_BuiltIn_Print_Area_44" localSheetId="89">#REF!</definedName>
    <definedName name="Excel_BuiltIn_Print_Area_44" localSheetId="92">#REF!</definedName>
    <definedName name="Excel_BuiltIn_Print_Area_44" localSheetId="95">#REF!</definedName>
    <definedName name="Excel_BuiltIn_Print_Area_44" localSheetId="98">#REF!</definedName>
    <definedName name="Excel_BuiltIn_Print_Area_44" localSheetId="164">#REF!</definedName>
    <definedName name="Excel_BuiltIn_Print_Area_44" localSheetId="167">#REF!</definedName>
    <definedName name="Excel_BuiltIn_Print_Area_44" localSheetId="155">#REF!</definedName>
    <definedName name="Excel_BuiltIn_Print_Area_44" localSheetId="170">#REF!</definedName>
    <definedName name="Excel_BuiltIn_Print_Area_44" localSheetId="158">#REF!</definedName>
    <definedName name="Excel_BuiltIn_Print_Area_44" localSheetId="161">#REF!</definedName>
    <definedName name="Excel_BuiltIn_Print_Area_44" localSheetId="147">#REF!</definedName>
    <definedName name="Excel_BuiltIn_Print_Area_44" localSheetId="144">#REF!</definedName>
    <definedName name="Excel_BuiltIn_Print_Area_44" localSheetId="152">#REF!</definedName>
    <definedName name="Excel_BuiltIn_Print_Area_44" localSheetId="154">#REF!</definedName>
    <definedName name="Excel_BuiltIn_Print_Area_44" localSheetId="137">#REF!</definedName>
    <definedName name="Excel_BuiltIn_Print_Area_44" localSheetId="140">#REF!</definedName>
    <definedName name="Excel_BuiltIn_Print_Area_44" localSheetId="73">#REF!</definedName>
    <definedName name="Excel_BuiltIn_Print_Area_44" localSheetId="76">#REF!</definedName>
    <definedName name="Excel_BuiltIn_Print_Area_44" localSheetId="79">#REF!</definedName>
    <definedName name="Excel_BuiltIn_Print_Area_44" localSheetId="65">#REF!</definedName>
    <definedName name="Excel_BuiltIn_Print_Area_44" localSheetId="68">#REF!</definedName>
    <definedName name="Excel_BuiltIn_Print_Area_44" localSheetId="125">#REF!</definedName>
    <definedName name="Excel_BuiltIn_Print_Area_44" localSheetId="128">#REF!</definedName>
    <definedName name="Excel_BuiltIn_Print_Area_44" localSheetId="131">#REF!</definedName>
    <definedName name="Excel_BuiltIn_Print_Area_44" localSheetId="134">#REF!</definedName>
    <definedName name="Excel_BuiltIn_Print_Area_44" localSheetId="119">#REF!</definedName>
    <definedName name="Excel_BuiltIn_Print_Area_44" localSheetId="122">#REF!</definedName>
    <definedName name="Excel_BuiltIn_Print_Area_44" localSheetId="108">#REF!</definedName>
    <definedName name="Excel_BuiltIn_Print_Area_44" localSheetId="110">#REF!</definedName>
    <definedName name="Excel_BuiltIn_Print_Area_44" localSheetId="113">#REF!</definedName>
    <definedName name="Excel_BuiltIn_Print_Area_44" localSheetId="116">#REF!</definedName>
    <definedName name="Excel_BuiltIn_Print_Area_44" localSheetId="102">#REF!</definedName>
    <definedName name="Excel_BuiltIn_Print_Area_44" localSheetId="105">#REF!</definedName>
    <definedName name="Excel_BuiltIn_Print_Area_44" localSheetId="56">#REF!</definedName>
    <definedName name="Excel_BuiltIn_Print_Area_44" localSheetId="59">#REF!</definedName>
    <definedName name="Excel_BuiltIn_Print_Area_44" localSheetId="61">#REF!</definedName>
    <definedName name="Excel_BuiltIn_Print_Area_44" localSheetId="84">#REF!</definedName>
    <definedName name="Excel_BuiltIn_Print_Area_44" localSheetId="82">#REF!</definedName>
    <definedName name="Excel_BuiltIn_Print_Area_44" localSheetId="87">#REF!</definedName>
    <definedName name="Excel_BuiltIn_Print_Area_44" localSheetId="90">#REF!</definedName>
    <definedName name="Excel_BuiltIn_Print_Area_44" localSheetId="93">#REF!</definedName>
    <definedName name="Excel_BuiltIn_Print_Area_44" localSheetId="96">#REF!</definedName>
    <definedName name="Excel_BuiltIn_Print_Area_44" localSheetId="99">#REF!</definedName>
    <definedName name="Excel_BuiltIn_Print_Area_44" localSheetId="165">#REF!</definedName>
    <definedName name="Excel_BuiltIn_Print_Area_44" localSheetId="168">#REF!</definedName>
    <definedName name="Excel_BuiltIn_Print_Area_44" localSheetId="156">#REF!</definedName>
    <definedName name="Excel_BuiltIn_Print_Area_44" localSheetId="171">#REF!</definedName>
    <definedName name="Excel_BuiltIn_Print_Area_44" localSheetId="159">#REF!</definedName>
    <definedName name="Excel_BuiltIn_Print_Area_44" localSheetId="162">#REF!</definedName>
    <definedName name="Excel_BuiltIn_Print_Area_44">#REF!</definedName>
    <definedName name="Excel_BuiltIn_Print_Area_45" localSheetId="145">#REF!</definedName>
    <definedName name="Excel_BuiltIn_Print_Area_45" localSheetId="149">#REF!</definedName>
    <definedName name="Excel_BuiltIn_Print_Area_45" localSheetId="153">#REF!</definedName>
    <definedName name="Excel_BuiltIn_Print_Area_45" localSheetId="138">#REF!</definedName>
    <definedName name="Excel_BuiltIn_Print_Area_45" localSheetId="141">#REF!</definedName>
    <definedName name="Excel_BuiltIn_Print_Area_45" localSheetId="71">#REF!</definedName>
    <definedName name="Excel_BuiltIn_Print_Area_45" localSheetId="74">#REF!</definedName>
    <definedName name="Excel_BuiltIn_Print_Area_45" localSheetId="77">#REF!</definedName>
    <definedName name="Excel_BuiltIn_Print_Area_45" localSheetId="80">#REF!</definedName>
    <definedName name="Excel_BuiltIn_Print_Area_45" localSheetId="66">#REF!</definedName>
    <definedName name="Excel_BuiltIn_Print_Area_45" localSheetId="69">#REF!</definedName>
    <definedName name="Excel_BuiltIn_Print_Area_45" localSheetId="126">#REF!</definedName>
    <definedName name="Excel_BuiltIn_Print_Area_45" localSheetId="129">#REF!</definedName>
    <definedName name="Excel_BuiltIn_Print_Area_45" localSheetId="132">#REF!</definedName>
    <definedName name="Excel_BuiltIn_Print_Area_45" localSheetId="135">#REF!</definedName>
    <definedName name="Excel_BuiltIn_Print_Area_45" localSheetId="120">#REF!</definedName>
    <definedName name="Excel_BuiltIn_Print_Area_45" localSheetId="111">#REF!</definedName>
    <definedName name="Excel_BuiltIn_Print_Area_45" localSheetId="114">#REF!</definedName>
    <definedName name="Excel_BuiltIn_Print_Area_45" localSheetId="117">#REF!</definedName>
    <definedName name="Excel_BuiltIn_Print_Area_45" localSheetId="103">#REF!</definedName>
    <definedName name="Excel_BuiltIn_Print_Area_45" localSheetId="106">#REF!</definedName>
    <definedName name="Excel_BuiltIn_Print_Area_45" localSheetId="53">#REF!</definedName>
    <definedName name="Excel_BuiltIn_Print_Area_45" localSheetId="55">#REF!</definedName>
    <definedName name="Excel_BuiltIn_Print_Area_45" localSheetId="58">#REF!</definedName>
    <definedName name="Excel_BuiltIn_Print_Area_45" localSheetId="62">#REF!</definedName>
    <definedName name="Excel_BuiltIn_Print_Area_45" localSheetId="64">#REF!</definedName>
    <definedName name="Excel_BuiltIn_Print_Area_45" localSheetId="85">#REF!</definedName>
    <definedName name="Excel_BuiltIn_Print_Area_45" localSheetId="88">#REF!</definedName>
    <definedName name="Excel_BuiltIn_Print_Area_45" localSheetId="91">#REF!</definedName>
    <definedName name="Excel_BuiltIn_Print_Area_45" localSheetId="94">#REF!</definedName>
    <definedName name="Excel_BuiltIn_Print_Area_45" localSheetId="97">#REF!</definedName>
    <definedName name="Excel_BuiltIn_Print_Area_45" localSheetId="100">#REF!</definedName>
    <definedName name="Excel_BuiltIn_Print_Area_45" localSheetId="166">#REF!</definedName>
    <definedName name="Excel_BuiltIn_Print_Area_45" localSheetId="169">#REF!</definedName>
    <definedName name="Excel_BuiltIn_Print_Area_45" localSheetId="157">#REF!</definedName>
    <definedName name="Excel_BuiltIn_Print_Area_45" localSheetId="172">#REF!</definedName>
    <definedName name="Excel_BuiltIn_Print_Area_45" localSheetId="160">#REF!</definedName>
    <definedName name="Excel_BuiltIn_Print_Area_45" localSheetId="163">#REF!</definedName>
    <definedName name="Excel_BuiltIn_Print_Area_45" localSheetId="143">#REF!</definedName>
    <definedName name="Excel_BuiltIn_Print_Area_45" localSheetId="146">#REF!</definedName>
    <definedName name="Excel_BuiltIn_Print_Area_45" localSheetId="148">#REF!</definedName>
    <definedName name="Excel_BuiltIn_Print_Area_45" localSheetId="150">#REF!</definedName>
    <definedName name="Excel_BuiltIn_Print_Area_45" localSheetId="151">#REF!</definedName>
    <definedName name="Excel_BuiltIn_Print_Area_45" localSheetId="136">#REF!</definedName>
    <definedName name="Excel_BuiltIn_Print_Area_45" localSheetId="139">#REF!</definedName>
    <definedName name="Excel_BuiltIn_Print_Area_45" localSheetId="142">#REF!</definedName>
    <definedName name="Excel_BuiltIn_Print_Area_45" localSheetId="70">#REF!</definedName>
    <definedName name="Excel_BuiltIn_Print_Area_45" localSheetId="72">#REF!</definedName>
    <definedName name="Excel_BuiltIn_Print_Area_45" localSheetId="75">#REF!</definedName>
    <definedName name="Excel_BuiltIn_Print_Area_45" localSheetId="78">#REF!</definedName>
    <definedName name="Excel_BuiltIn_Print_Area_45" localSheetId="67">#REF!</definedName>
    <definedName name="Excel_BuiltIn_Print_Area_45" localSheetId="124">#REF!</definedName>
    <definedName name="Excel_BuiltIn_Print_Area_45" localSheetId="127">#REF!</definedName>
    <definedName name="Excel_BuiltIn_Print_Area_45" localSheetId="130">#REF!</definedName>
    <definedName name="Excel_BuiltIn_Print_Area_45" localSheetId="133">#REF!</definedName>
    <definedName name="Excel_BuiltIn_Print_Area_45" localSheetId="118">#REF!</definedName>
    <definedName name="Excel_BuiltIn_Print_Area_45" localSheetId="121">#REF!</definedName>
    <definedName name="Excel_BuiltIn_Print_Area_45" localSheetId="123">#REF!</definedName>
    <definedName name="Excel_BuiltIn_Print_Area_45" localSheetId="107">#REF!</definedName>
    <definedName name="Excel_BuiltIn_Print_Area_45" localSheetId="109">#REF!</definedName>
    <definedName name="Excel_BuiltIn_Print_Area_45" localSheetId="112">#REF!</definedName>
    <definedName name="Excel_BuiltIn_Print_Area_45" localSheetId="115">#REF!</definedName>
    <definedName name="Excel_BuiltIn_Print_Area_45" localSheetId="101">#REF!</definedName>
    <definedName name="Excel_BuiltIn_Print_Area_45" localSheetId="104">#REF!</definedName>
    <definedName name="Excel_BuiltIn_Print_Area_45" localSheetId="52">#REF!</definedName>
    <definedName name="Excel_BuiltIn_Print_Area_45" localSheetId="54">#REF!</definedName>
    <definedName name="Excel_BuiltIn_Print_Area_45" localSheetId="57">#REF!</definedName>
    <definedName name="Excel_BuiltIn_Print_Area_45" localSheetId="60">#REF!</definedName>
    <definedName name="Excel_BuiltIn_Print_Area_45" localSheetId="63">#REF!</definedName>
    <definedName name="Excel_BuiltIn_Print_Area_45" localSheetId="83">#REF!</definedName>
    <definedName name="Excel_BuiltIn_Print_Area_45" localSheetId="81">#REF!</definedName>
    <definedName name="Excel_BuiltIn_Print_Area_45" localSheetId="86">#REF!</definedName>
    <definedName name="Excel_BuiltIn_Print_Area_45" localSheetId="89">#REF!</definedName>
    <definedName name="Excel_BuiltIn_Print_Area_45" localSheetId="92">#REF!</definedName>
    <definedName name="Excel_BuiltIn_Print_Area_45" localSheetId="95">#REF!</definedName>
    <definedName name="Excel_BuiltIn_Print_Area_45" localSheetId="98">#REF!</definedName>
    <definedName name="Excel_BuiltIn_Print_Area_45" localSheetId="164">#REF!</definedName>
    <definedName name="Excel_BuiltIn_Print_Area_45" localSheetId="167">#REF!</definedName>
    <definedName name="Excel_BuiltIn_Print_Area_45" localSheetId="155">#REF!</definedName>
    <definedName name="Excel_BuiltIn_Print_Area_45" localSheetId="170">#REF!</definedName>
    <definedName name="Excel_BuiltIn_Print_Area_45" localSheetId="158">#REF!</definedName>
    <definedName name="Excel_BuiltIn_Print_Area_45" localSheetId="161">#REF!</definedName>
    <definedName name="Excel_BuiltIn_Print_Area_45" localSheetId="147">#REF!</definedName>
    <definedName name="Excel_BuiltIn_Print_Area_45" localSheetId="144">#REF!</definedName>
    <definedName name="Excel_BuiltIn_Print_Area_45" localSheetId="152">#REF!</definedName>
    <definedName name="Excel_BuiltIn_Print_Area_45" localSheetId="154">#REF!</definedName>
    <definedName name="Excel_BuiltIn_Print_Area_45" localSheetId="137">#REF!</definedName>
    <definedName name="Excel_BuiltIn_Print_Area_45" localSheetId="140">#REF!</definedName>
    <definedName name="Excel_BuiltIn_Print_Area_45" localSheetId="73">#REF!</definedName>
    <definedName name="Excel_BuiltIn_Print_Area_45" localSheetId="76">#REF!</definedName>
    <definedName name="Excel_BuiltIn_Print_Area_45" localSheetId="79">#REF!</definedName>
    <definedName name="Excel_BuiltIn_Print_Area_45" localSheetId="65">#REF!</definedName>
    <definedName name="Excel_BuiltIn_Print_Area_45" localSheetId="68">#REF!</definedName>
    <definedName name="Excel_BuiltIn_Print_Area_45" localSheetId="125">#REF!</definedName>
    <definedName name="Excel_BuiltIn_Print_Area_45" localSheetId="128">#REF!</definedName>
    <definedName name="Excel_BuiltIn_Print_Area_45" localSheetId="131">#REF!</definedName>
    <definedName name="Excel_BuiltIn_Print_Area_45" localSheetId="134">#REF!</definedName>
    <definedName name="Excel_BuiltIn_Print_Area_45" localSheetId="119">#REF!</definedName>
    <definedName name="Excel_BuiltIn_Print_Area_45" localSheetId="122">#REF!</definedName>
    <definedName name="Excel_BuiltIn_Print_Area_45" localSheetId="108">#REF!</definedName>
    <definedName name="Excel_BuiltIn_Print_Area_45" localSheetId="110">#REF!</definedName>
    <definedName name="Excel_BuiltIn_Print_Area_45" localSheetId="113">#REF!</definedName>
    <definedName name="Excel_BuiltIn_Print_Area_45" localSheetId="116">#REF!</definedName>
    <definedName name="Excel_BuiltIn_Print_Area_45" localSheetId="102">#REF!</definedName>
    <definedName name="Excel_BuiltIn_Print_Area_45" localSheetId="105">#REF!</definedName>
    <definedName name="Excel_BuiltIn_Print_Area_45" localSheetId="56">#REF!</definedName>
    <definedName name="Excel_BuiltIn_Print_Area_45" localSheetId="59">#REF!</definedName>
    <definedName name="Excel_BuiltIn_Print_Area_45" localSheetId="61">#REF!</definedName>
    <definedName name="Excel_BuiltIn_Print_Area_45" localSheetId="84">#REF!</definedName>
    <definedName name="Excel_BuiltIn_Print_Area_45" localSheetId="82">#REF!</definedName>
    <definedName name="Excel_BuiltIn_Print_Area_45" localSheetId="87">#REF!</definedName>
    <definedName name="Excel_BuiltIn_Print_Area_45" localSheetId="90">#REF!</definedName>
    <definedName name="Excel_BuiltIn_Print_Area_45" localSheetId="93">#REF!</definedName>
    <definedName name="Excel_BuiltIn_Print_Area_45" localSheetId="96">#REF!</definedName>
    <definedName name="Excel_BuiltIn_Print_Area_45" localSheetId="99">#REF!</definedName>
    <definedName name="Excel_BuiltIn_Print_Area_45" localSheetId="165">#REF!</definedName>
    <definedName name="Excel_BuiltIn_Print_Area_45" localSheetId="168">#REF!</definedName>
    <definedName name="Excel_BuiltIn_Print_Area_45" localSheetId="156">#REF!</definedName>
    <definedName name="Excel_BuiltIn_Print_Area_45" localSheetId="171">#REF!</definedName>
    <definedName name="Excel_BuiltIn_Print_Area_45" localSheetId="159">#REF!</definedName>
    <definedName name="Excel_BuiltIn_Print_Area_45" localSheetId="162">#REF!</definedName>
    <definedName name="Excel_BuiltIn_Print_Area_45">#REF!</definedName>
    <definedName name="Excel_BuiltIn_Print_Area_46" localSheetId="145">#REF!</definedName>
    <definedName name="Excel_BuiltIn_Print_Area_46" localSheetId="149">#REF!</definedName>
    <definedName name="Excel_BuiltIn_Print_Area_46" localSheetId="153">#REF!</definedName>
    <definedName name="Excel_BuiltIn_Print_Area_46" localSheetId="138">#REF!</definedName>
    <definedName name="Excel_BuiltIn_Print_Area_46" localSheetId="141">#REF!</definedName>
    <definedName name="Excel_BuiltIn_Print_Area_46" localSheetId="71">#REF!</definedName>
    <definedName name="Excel_BuiltIn_Print_Area_46" localSheetId="74">#REF!</definedName>
    <definedName name="Excel_BuiltIn_Print_Area_46" localSheetId="77">#REF!</definedName>
    <definedName name="Excel_BuiltIn_Print_Area_46" localSheetId="80">#REF!</definedName>
    <definedName name="Excel_BuiltIn_Print_Area_46" localSheetId="66">#REF!</definedName>
    <definedName name="Excel_BuiltIn_Print_Area_46" localSheetId="69">#REF!</definedName>
    <definedName name="Excel_BuiltIn_Print_Area_46" localSheetId="126">#REF!</definedName>
    <definedName name="Excel_BuiltIn_Print_Area_46" localSheetId="129">#REF!</definedName>
    <definedName name="Excel_BuiltIn_Print_Area_46" localSheetId="132">#REF!</definedName>
    <definedName name="Excel_BuiltIn_Print_Area_46" localSheetId="135">#REF!</definedName>
    <definedName name="Excel_BuiltIn_Print_Area_46" localSheetId="120">#REF!</definedName>
    <definedName name="Excel_BuiltIn_Print_Area_46" localSheetId="111">#REF!</definedName>
    <definedName name="Excel_BuiltIn_Print_Area_46" localSheetId="114">#REF!</definedName>
    <definedName name="Excel_BuiltIn_Print_Area_46" localSheetId="117">#REF!</definedName>
    <definedName name="Excel_BuiltIn_Print_Area_46" localSheetId="103">#REF!</definedName>
    <definedName name="Excel_BuiltIn_Print_Area_46" localSheetId="106">#REF!</definedName>
    <definedName name="Excel_BuiltIn_Print_Area_46" localSheetId="53">#REF!</definedName>
    <definedName name="Excel_BuiltIn_Print_Area_46" localSheetId="55">#REF!</definedName>
    <definedName name="Excel_BuiltIn_Print_Area_46" localSheetId="58">#REF!</definedName>
    <definedName name="Excel_BuiltIn_Print_Area_46" localSheetId="62">#REF!</definedName>
    <definedName name="Excel_BuiltIn_Print_Area_46" localSheetId="64">#REF!</definedName>
    <definedName name="Excel_BuiltIn_Print_Area_46" localSheetId="85">#REF!</definedName>
    <definedName name="Excel_BuiltIn_Print_Area_46" localSheetId="88">#REF!</definedName>
    <definedName name="Excel_BuiltIn_Print_Area_46" localSheetId="91">#REF!</definedName>
    <definedName name="Excel_BuiltIn_Print_Area_46" localSheetId="94">#REF!</definedName>
    <definedName name="Excel_BuiltIn_Print_Area_46" localSheetId="97">#REF!</definedName>
    <definedName name="Excel_BuiltIn_Print_Area_46" localSheetId="100">#REF!</definedName>
    <definedName name="Excel_BuiltIn_Print_Area_46" localSheetId="166">#REF!</definedName>
    <definedName name="Excel_BuiltIn_Print_Area_46" localSheetId="169">#REF!</definedName>
    <definedName name="Excel_BuiltIn_Print_Area_46" localSheetId="157">#REF!</definedName>
    <definedName name="Excel_BuiltIn_Print_Area_46" localSheetId="172">#REF!</definedName>
    <definedName name="Excel_BuiltIn_Print_Area_46" localSheetId="160">#REF!</definedName>
    <definedName name="Excel_BuiltIn_Print_Area_46" localSheetId="163">#REF!</definedName>
    <definedName name="Excel_BuiltIn_Print_Area_46" localSheetId="143">#REF!</definedName>
    <definedName name="Excel_BuiltIn_Print_Area_46" localSheetId="146">#REF!</definedName>
    <definedName name="Excel_BuiltIn_Print_Area_46" localSheetId="148">#REF!</definedName>
    <definedName name="Excel_BuiltIn_Print_Area_46" localSheetId="150">#REF!</definedName>
    <definedName name="Excel_BuiltIn_Print_Area_46" localSheetId="151">#REF!</definedName>
    <definedName name="Excel_BuiltIn_Print_Area_46" localSheetId="136">#REF!</definedName>
    <definedName name="Excel_BuiltIn_Print_Area_46" localSheetId="139">#REF!</definedName>
    <definedName name="Excel_BuiltIn_Print_Area_46" localSheetId="142">#REF!</definedName>
    <definedName name="Excel_BuiltIn_Print_Area_46" localSheetId="70">#REF!</definedName>
    <definedName name="Excel_BuiltIn_Print_Area_46" localSheetId="72">#REF!</definedName>
    <definedName name="Excel_BuiltIn_Print_Area_46" localSheetId="75">#REF!</definedName>
    <definedName name="Excel_BuiltIn_Print_Area_46" localSheetId="78">#REF!</definedName>
    <definedName name="Excel_BuiltIn_Print_Area_46" localSheetId="67">#REF!</definedName>
    <definedName name="Excel_BuiltIn_Print_Area_46" localSheetId="124">#REF!</definedName>
    <definedName name="Excel_BuiltIn_Print_Area_46" localSheetId="127">#REF!</definedName>
    <definedName name="Excel_BuiltIn_Print_Area_46" localSheetId="130">#REF!</definedName>
    <definedName name="Excel_BuiltIn_Print_Area_46" localSheetId="133">#REF!</definedName>
    <definedName name="Excel_BuiltIn_Print_Area_46" localSheetId="118">#REF!</definedName>
    <definedName name="Excel_BuiltIn_Print_Area_46" localSheetId="121">#REF!</definedName>
    <definedName name="Excel_BuiltIn_Print_Area_46" localSheetId="123">#REF!</definedName>
    <definedName name="Excel_BuiltIn_Print_Area_46" localSheetId="107">#REF!</definedName>
    <definedName name="Excel_BuiltIn_Print_Area_46" localSheetId="109">#REF!</definedName>
    <definedName name="Excel_BuiltIn_Print_Area_46" localSheetId="112">#REF!</definedName>
    <definedName name="Excel_BuiltIn_Print_Area_46" localSheetId="115">#REF!</definedName>
    <definedName name="Excel_BuiltIn_Print_Area_46" localSheetId="101">#REF!</definedName>
    <definedName name="Excel_BuiltIn_Print_Area_46" localSheetId="104">#REF!</definedName>
    <definedName name="Excel_BuiltIn_Print_Area_46" localSheetId="52">#REF!</definedName>
    <definedName name="Excel_BuiltIn_Print_Area_46" localSheetId="54">#REF!</definedName>
    <definedName name="Excel_BuiltIn_Print_Area_46" localSheetId="57">#REF!</definedName>
    <definedName name="Excel_BuiltIn_Print_Area_46" localSheetId="60">#REF!</definedName>
    <definedName name="Excel_BuiltIn_Print_Area_46" localSheetId="63">#REF!</definedName>
    <definedName name="Excel_BuiltIn_Print_Area_46" localSheetId="83">#REF!</definedName>
    <definedName name="Excel_BuiltIn_Print_Area_46" localSheetId="81">#REF!</definedName>
    <definedName name="Excel_BuiltIn_Print_Area_46" localSheetId="86">#REF!</definedName>
    <definedName name="Excel_BuiltIn_Print_Area_46" localSheetId="89">#REF!</definedName>
    <definedName name="Excel_BuiltIn_Print_Area_46" localSheetId="92">#REF!</definedName>
    <definedName name="Excel_BuiltIn_Print_Area_46" localSheetId="95">#REF!</definedName>
    <definedName name="Excel_BuiltIn_Print_Area_46" localSheetId="98">#REF!</definedName>
    <definedName name="Excel_BuiltIn_Print_Area_46" localSheetId="164">#REF!</definedName>
    <definedName name="Excel_BuiltIn_Print_Area_46" localSheetId="167">#REF!</definedName>
    <definedName name="Excel_BuiltIn_Print_Area_46" localSheetId="155">#REF!</definedName>
    <definedName name="Excel_BuiltIn_Print_Area_46" localSheetId="170">#REF!</definedName>
    <definedName name="Excel_BuiltIn_Print_Area_46" localSheetId="158">#REF!</definedName>
    <definedName name="Excel_BuiltIn_Print_Area_46" localSheetId="161">#REF!</definedName>
    <definedName name="Excel_BuiltIn_Print_Area_46" localSheetId="147">#REF!</definedName>
    <definedName name="Excel_BuiltIn_Print_Area_46" localSheetId="144">#REF!</definedName>
    <definedName name="Excel_BuiltIn_Print_Area_46" localSheetId="152">#REF!</definedName>
    <definedName name="Excel_BuiltIn_Print_Area_46" localSheetId="154">#REF!</definedName>
    <definedName name="Excel_BuiltIn_Print_Area_46" localSheetId="137">#REF!</definedName>
    <definedName name="Excel_BuiltIn_Print_Area_46" localSheetId="140">#REF!</definedName>
    <definedName name="Excel_BuiltIn_Print_Area_46" localSheetId="73">#REF!</definedName>
    <definedName name="Excel_BuiltIn_Print_Area_46" localSheetId="76">#REF!</definedName>
    <definedName name="Excel_BuiltIn_Print_Area_46" localSheetId="79">#REF!</definedName>
    <definedName name="Excel_BuiltIn_Print_Area_46" localSheetId="65">#REF!</definedName>
    <definedName name="Excel_BuiltIn_Print_Area_46" localSheetId="68">#REF!</definedName>
    <definedName name="Excel_BuiltIn_Print_Area_46" localSheetId="125">#REF!</definedName>
    <definedName name="Excel_BuiltIn_Print_Area_46" localSheetId="128">#REF!</definedName>
    <definedName name="Excel_BuiltIn_Print_Area_46" localSheetId="131">#REF!</definedName>
    <definedName name="Excel_BuiltIn_Print_Area_46" localSheetId="134">#REF!</definedName>
    <definedName name="Excel_BuiltIn_Print_Area_46" localSheetId="119">#REF!</definedName>
    <definedName name="Excel_BuiltIn_Print_Area_46" localSheetId="122">#REF!</definedName>
    <definedName name="Excel_BuiltIn_Print_Area_46" localSheetId="108">#REF!</definedName>
    <definedName name="Excel_BuiltIn_Print_Area_46" localSheetId="110">#REF!</definedName>
    <definedName name="Excel_BuiltIn_Print_Area_46" localSheetId="113">#REF!</definedName>
    <definedName name="Excel_BuiltIn_Print_Area_46" localSheetId="116">#REF!</definedName>
    <definedName name="Excel_BuiltIn_Print_Area_46" localSheetId="102">#REF!</definedName>
    <definedName name="Excel_BuiltIn_Print_Area_46" localSheetId="105">#REF!</definedName>
    <definedName name="Excel_BuiltIn_Print_Area_46" localSheetId="56">#REF!</definedName>
    <definedName name="Excel_BuiltIn_Print_Area_46" localSheetId="59">#REF!</definedName>
    <definedName name="Excel_BuiltIn_Print_Area_46" localSheetId="61">#REF!</definedName>
    <definedName name="Excel_BuiltIn_Print_Area_46" localSheetId="84">#REF!</definedName>
    <definedName name="Excel_BuiltIn_Print_Area_46" localSheetId="82">#REF!</definedName>
    <definedName name="Excel_BuiltIn_Print_Area_46" localSheetId="87">#REF!</definedName>
    <definedName name="Excel_BuiltIn_Print_Area_46" localSheetId="90">#REF!</definedName>
    <definedName name="Excel_BuiltIn_Print_Area_46" localSheetId="93">#REF!</definedName>
    <definedName name="Excel_BuiltIn_Print_Area_46" localSheetId="96">#REF!</definedName>
    <definedName name="Excel_BuiltIn_Print_Area_46" localSheetId="99">#REF!</definedName>
    <definedName name="Excel_BuiltIn_Print_Area_46" localSheetId="165">#REF!</definedName>
    <definedName name="Excel_BuiltIn_Print_Area_46" localSheetId="168">#REF!</definedName>
    <definedName name="Excel_BuiltIn_Print_Area_46" localSheetId="156">#REF!</definedName>
    <definedName name="Excel_BuiltIn_Print_Area_46" localSheetId="171">#REF!</definedName>
    <definedName name="Excel_BuiltIn_Print_Area_46" localSheetId="159">#REF!</definedName>
    <definedName name="Excel_BuiltIn_Print_Area_46" localSheetId="162">#REF!</definedName>
    <definedName name="Excel_BuiltIn_Print_Area_46">#REF!</definedName>
    <definedName name="Excel_BuiltIn_Print_Area_47" localSheetId="145">#REF!</definedName>
    <definedName name="Excel_BuiltIn_Print_Area_47" localSheetId="149">#REF!</definedName>
    <definedName name="Excel_BuiltIn_Print_Area_47" localSheetId="153">#REF!</definedName>
    <definedName name="Excel_BuiltIn_Print_Area_47" localSheetId="138">#REF!</definedName>
    <definedName name="Excel_BuiltIn_Print_Area_47" localSheetId="141">#REF!</definedName>
    <definedName name="Excel_BuiltIn_Print_Area_47" localSheetId="71">#REF!</definedName>
    <definedName name="Excel_BuiltIn_Print_Area_47" localSheetId="74">#REF!</definedName>
    <definedName name="Excel_BuiltIn_Print_Area_47" localSheetId="77">#REF!</definedName>
    <definedName name="Excel_BuiltIn_Print_Area_47" localSheetId="80">#REF!</definedName>
    <definedName name="Excel_BuiltIn_Print_Area_47" localSheetId="66">#REF!</definedName>
    <definedName name="Excel_BuiltIn_Print_Area_47" localSheetId="69">#REF!</definedName>
    <definedName name="Excel_BuiltIn_Print_Area_47" localSheetId="126">#REF!</definedName>
    <definedName name="Excel_BuiltIn_Print_Area_47" localSheetId="129">#REF!</definedName>
    <definedName name="Excel_BuiltIn_Print_Area_47" localSheetId="132">#REF!</definedName>
    <definedName name="Excel_BuiltIn_Print_Area_47" localSheetId="135">#REF!</definedName>
    <definedName name="Excel_BuiltIn_Print_Area_47" localSheetId="120">#REF!</definedName>
    <definedName name="Excel_BuiltIn_Print_Area_47" localSheetId="111">#REF!</definedName>
    <definedName name="Excel_BuiltIn_Print_Area_47" localSheetId="114">#REF!</definedName>
    <definedName name="Excel_BuiltIn_Print_Area_47" localSheetId="117">#REF!</definedName>
    <definedName name="Excel_BuiltIn_Print_Area_47" localSheetId="103">#REF!</definedName>
    <definedName name="Excel_BuiltIn_Print_Area_47" localSheetId="106">#REF!</definedName>
    <definedName name="Excel_BuiltIn_Print_Area_47" localSheetId="53">#REF!</definedName>
    <definedName name="Excel_BuiltIn_Print_Area_47" localSheetId="55">#REF!</definedName>
    <definedName name="Excel_BuiltIn_Print_Area_47" localSheetId="58">#REF!</definedName>
    <definedName name="Excel_BuiltIn_Print_Area_47" localSheetId="62">#REF!</definedName>
    <definedName name="Excel_BuiltIn_Print_Area_47" localSheetId="64">#REF!</definedName>
    <definedName name="Excel_BuiltIn_Print_Area_47" localSheetId="85">#REF!</definedName>
    <definedName name="Excel_BuiltIn_Print_Area_47" localSheetId="88">#REF!</definedName>
    <definedName name="Excel_BuiltIn_Print_Area_47" localSheetId="91">#REF!</definedName>
    <definedName name="Excel_BuiltIn_Print_Area_47" localSheetId="94">#REF!</definedName>
    <definedName name="Excel_BuiltIn_Print_Area_47" localSheetId="97">#REF!</definedName>
    <definedName name="Excel_BuiltIn_Print_Area_47" localSheetId="100">#REF!</definedName>
    <definedName name="Excel_BuiltIn_Print_Area_47" localSheetId="166">#REF!</definedName>
    <definedName name="Excel_BuiltIn_Print_Area_47" localSheetId="169">#REF!</definedName>
    <definedName name="Excel_BuiltIn_Print_Area_47" localSheetId="157">#REF!</definedName>
    <definedName name="Excel_BuiltIn_Print_Area_47" localSheetId="172">#REF!</definedName>
    <definedName name="Excel_BuiltIn_Print_Area_47" localSheetId="160">#REF!</definedName>
    <definedName name="Excel_BuiltIn_Print_Area_47" localSheetId="163">#REF!</definedName>
    <definedName name="Excel_BuiltIn_Print_Area_47" localSheetId="143">#REF!</definedName>
    <definedName name="Excel_BuiltIn_Print_Area_47" localSheetId="146">#REF!</definedName>
    <definedName name="Excel_BuiltIn_Print_Area_47" localSheetId="148">#REF!</definedName>
    <definedName name="Excel_BuiltIn_Print_Area_47" localSheetId="150">#REF!</definedName>
    <definedName name="Excel_BuiltIn_Print_Area_47" localSheetId="151">#REF!</definedName>
    <definedName name="Excel_BuiltIn_Print_Area_47" localSheetId="136">#REF!</definedName>
    <definedName name="Excel_BuiltIn_Print_Area_47" localSheetId="139">#REF!</definedName>
    <definedName name="Excel_BuiltIn_Print_Area_47" localSheetId="142">#REF!</definedName>
    <definedName name="Excel_BuiltIn_Print_Area_47" localSheetId="70">#REF!</definedName>
    <definedName name="Excel_BuiltIn_Print_Area_47" localSheetId="72">#REF!</definedName>
    <definedName name="Excel_BuiltIn_Print_Area_47" localSheetId="75">#REF!</definedName>
    <definedName name="Excel_BuiltIn_Print_Area_47" localSheetId="78">#REF!</definedName>
    <definedName name="Excel_BuiltIn_Print_Area_47" localSheetId="67">#REF!</definedName>
    <definedName name="Excel_BuiltIn_Print_Area_47" localSheetId="124">#REF!</definedName>
    <definedName name="Excel_BuiltIn_Print_Area_47" localSheetId="127">#REF!</definedName>
    <definedName name="Excel_BuiltIn_Print_Area_47" localSheetId="130">#REF!</definedName>
    <definedName name="Excel_BuiltIn_Print_Area_47" localSheetId="133">#REF!</definedName>
    <definedName name="Excel_BuiltIn_Print_Area_47" localSheetId="118">#REF!</definedName>
    <definedName name="Excel_BuiltIn_Print_Area_47" localSheetId="121">#REF!</definedName>
    <definedName name="Excel_BuiltIn_Print_Area_47" localSheetId="123">#REF!</definedName>
    <definedName name="Excel_BuiltIn_Print_Area_47" localSheetId="107">#REF!</definedName>
    <definedName name="Excel_BuiltIn_Print_Area_47" localSheetId="109">#REF!</definedName>
    <definedName name="Excel_BuiltIn_Print_Area_47" localSheetId="112">#REF!</definedName>
    <definedName name="Excel_BuiltIn_Print_Area_47" localSheetId="115">#REF!</definedName>
    <definedName name="Excel_BuiltIn_Print_Area_47" localSheetId="101">#REF!</definedName>
    <definedName name="Excel_BuiltIn_Print_Area_47" localSheetId="104">#REF!</definedName>
    <definedName name="Excel_BuiltIn_Print_Area_47" localSheetId="52">#REF!</definedName>
    <definedName name="Excel_BuiltIn_Print_Area_47" localSheetId="54">#REF!</definedName>
    <definedName name="Excel_BuiltIn_Print_Area_47" localSheetId="57">#REF!</definedName>
    <definedName name="Excel_BuiltIn_Print_Area_47" localSheetId="60">#REF!</definedName>
    <definedName name="Excel_BuiltIn_Print_Area_47" localSheetId="63">#REF!</definedName>
    <definedName name="Excel_BuiltIn_Print_Area_47" localSheetId="83">#REF!</definedName>
    <definedName name="Excel_BuiltIn_Print_Area_47" localSheetId="81">#REF!</definedName>
    <definedName name="Excel_BuiltIn_Print_Area_47" localSheetId="86">#REF!</definedName>
    <definedName name="Excel_BuiltIn_Print_Area_47" localSheetId="89">#REF!</definedName>
    <definedName name="Excel_BuiltIn_Print_Area_47" localSheetId="92">#REF!</definedName>
    <definedName name="Excel_BuiltIn_Print_Area_47" localSheetId="95">#REF!</definedName>
    <definedName name="Excel_BuiltIn_Print_Area_47" localSheetId="98">#REF!</definedName>
    <definedName name="Excel_BuiltIn_Print_Area_47" localSheetId="164">#REF!</definedName>
    <definedName name="Excel_BuiltIn_Print_Area_47" localSheetId="167">#REF!</definedName>
    <definedName name="Excel_BuiltIn_Print_Area_47" localSheetId="155">#REF!</definedName>
    <definedName name="Excel_BuiltIn_Print_Area_47" localSheetId="170">#REF!</definedName>
    <definedName name="Excel_BuiltIn_Print_Area_47" localSheetId="158">#REF!</definedName>
    <definedName name="Excel_BuiltIn_Print_Area_47" localSheetId="161">#REF!</definedName>
    <definedName name="Excel_BuiltIn_Print_Area_47" localSheetId="147">#REF!</definedName>
    <definedName name="Excel_BuiltIn_Print_Area_47" localSheetId="144">#REF!</definedName>
    <definedName name="Excel_BuiltIn_Print_Area_47" localSheetId="152">#REF!</definedName>
    <definedName name="Excel_BuiltIn_Print_Area_47" localSheetId="154">#REF!</definedName>
    <definedName name="Excel_BuiltIn_Print_Area_47" localSheetId="137">#REF!</definedName>
    <definedName name="Excel_BuiltIn_Print_Area_47" localSheetId="140">#REF!</definedName>
    <definedName name="Excel_BuiltIn_Print_Area_47" localSheetId="73">#REF!</definedName>
    <definedName name="Excel_BuiltIn_Print_Area_47" localSheetId="76">#REF!</definedName>
    <definedName name="Excel_BuiltIn_Print_Area_47" localSheetId="79">#REF!</definedName>
    <definedName name="Excel_BuiltIn_Print_Area_47" localSheetId="65">#REF!</definedName>
    <definedName name="Excel_BuiltIn_Print_Area_47" localSheetId="68">#REF!</definedName>
    <definedName name="Excel_BuiltIn_Print_Area_47" localSheetId="125">#REF!</definedName>
    <definedName name="Excel_BuiltIn_Print_Area_47" localSheetId="128">#REF!</definedName>
    <definedName name="Excel_BuiltIn_Print_Area_47" localSheetId="131">#REF!</definedName>
    <definedName name="Excel_BuiltIn_Print_Area_47" localSheetId="134">#REF!</definedName>
    <definedName name="Excel_BuiltIn_Print_Area_47" localSheetId="119">#REF!</definedName>
    <definedName name="Excel_BuiltIn_Print_Area_47" localSheetId="122">#REF!</definedName>
    <definedName name="Excel_BuiltIn_Print_Area_47" localSheetId="108">#REF!</definedName>
    <definedName name="Excel_BuiltIn_Print_Area_47" localSheetId="110">#REF!</definedName>
    <definedName name="Excel_BuiltIn_Print_Area_47" localSheetId="113">#REF!</definedName>
    <definedName name="Excel_BuiltIn_Print_Area_47" localSheetId="116">#REF!</definedName>
    <definedName name="Excel_BuiltIn_Print_Area_47" localSheetId="102">#REF!</definedName>
    <definedName name="Excel_BuiltIn_Print_Area_47" localSheetId="105">#REF!</definedName>
    <definedName name="Excel_BuiltIn_Print_Area_47" localSheetId="56">#REF!</definedName>
    <definedName name="Excel_BuiltIn_Print_Area_47" localSheetId="59">#REF!</definedName>
    <definedName name="Excel_BuiltIn_Print_Area_47" localSheetId="61">#REF!</definedName>
    <definedName name="Excel_BuiltIn_Print_Area_47" localSheetId="84">#REF!</definedName>
    <definedName name="Excel_BuiltIn_Print_Area_47" localSheetId="82">#REF!</definedName>
    <definedName name="Excel_BuiltIn_Print_Area_47" localSheetId="87">#REF!</definedName>
    <definedName name="Excel_BuiltIn_Print_Area_47" localSheetId="90">#REF!</definedName>
    <definedName name="Excel_BuiltIn_Print_Area_47" localSheetId="93">#REF!</definedName>
    <definedName name="Excel_BuiltIn_Print_Area_47" localSheetId="96">#REF!</definedName>
    <definedName name="Excel_BuiltIn_Print_Area_47" localSheetId="99">#REF!</definedName>
    <definedName name="Excel_BuiltIn_Print_Area_47" localSheetId="165">#REF!</definedName>
    <definedName name="Excel_BuiltIn_Print_Area_47" localSheetId="168">#REF!</definedName>
    <definedName name="Excel_BuiltIn_Print_Area_47" localSheetId="156">#REF!</definedName>
    <definedName name="Excel_BuiltIn_Print_Area_47" localSheetId="171">#REF!</definedName>
    <definedName name="Excel_BuiltIn_Print_Area_47" localSheetId="159">#REF!</definedName>
    <definedName name="Excel_BuiltIn_Print_Area_47" localSheetId="162">#REF!</definedName>
    <definedName name="Excel_BuiltIn_Print_Area_47">#REF!</definedName>
    <definedName name="Excel_BuiltIn_Print_Area_48" localSheetId="145">#REF!</definedName>
    <definedName name="Excel_BuiltIn_Print_Area_48" localSheetId="149">#REF!</definedName>
    <definedName name="Excel_BuiltIn_Print_Area_48" localSheetId="153">#REF!</definedName>
    <definedName name="Excel_BuiltIn_Print_Area_48" localSheetId="138">#REF!</definedName>
    <definedName name="Excel_BuiltIn_Print_Area_48" localSheetId="141">#REF!</definedName>
    <definedName name="Excel_BuiltIn_Print_Area_48" localSheetId="71">#REF!</definedName>
    <definedName name="Excel_BuiltIn_Print_Area_48" localSheetId="74">#REF!</definedName>
    <definedName name="Excel_BuiltIn_Print_Area_48" localSheetId="77">#REF!</definedName>
    <definedName name="Excel_BuiltIn_Print_Area_48" localSheetId="80">#REF!</definedName>
    <definedName name="Excel_BuiltIn_Print_Area_48" localSheetId="66">#REF!</definedName>
    <definedName name="Excel_BuiltIn_Print_Area_48" localSheetId="69">#REF!</definedName>
    <definedName name="Excel_BuiltIn_Print_Area_48" localSheetId="126">#REF!</definedName>
    <definedName name="Excel_BuiltIn_Print_Area_48" localSheetId="129">#REF!</definedName>
    <definedName name="Excel_BuiltIn_Print_Area_48" localSheetId="132">#REF!</definedName>
    <definedName name="Excel_BuiltIn_Print_Area_48" localSheetId="135">#REF!</definedName>
    <definedName name="Excel_BuiltIn_Print_Area_48" localSheetId="120">#REF!</definedName>
    <definedName name="Excel_BuiltIn_Print_Area_48" localSheetId="111">#REF!</definedName>
    <definedName name="Excel_BuiltIn_Print_Area_48" localSheetId="114">#REF!</definedName>
    <definedName name="Excel_BuiltIn_Print_Area_48" localSheetId="117">#REF!</definedName>
    <definedName name="Excel_BuiltIn_Print_Area_48" localSheetId="103">#REF!</definedName>
    <definedName name="Excel_BuiltIn_Print_Area_48" localSheetId="106">#REF!</definedName>
    <definedName name="Excel_BuiltIn_Print_Area_48" localSheetId="53">#REF!</definedName>
    <definedName name="Excel_BuiltIn_Print_Area_48" localSheetId="55">#REF!</definedName>
    <definedName name="Excel_BuiltIn_Print_Area_48" localSheetId="58">#REF!</definedName>
    <definedName name="Excel_BuiltIn_Print_Area_48" localSheetId="62">#REF!</definedName>
    <definedName name="Excel_BuiltIn_Print_Area_48" localSheetId="64">#REF!</definedName>
    <definedName name="Excel_BuiltIn_Print_Area_48" localSheetId="85">#REF!</definedName>
    <definedName name="Excel_BuiltIn_Print_Area_48" localSheetId="88">#REF!</definedName>
    <definedName name="Excel_BuiltIn_Print_Area_48" localSheetId="91">#REF!</definedName>
    <definedName name="Excel_BuiltIn_Print_Area_48" localSheetId="94">#REF!</definedName>
    <definedName name="Excel_BuiltIn_Print_Area_48" localSheetId="97">#REF!</definedName>
    <definedName name="Excel_BuiltIn_Print_Area_48" localSheetId="100">#REF!</definedName>
    <definedName name="Excel_BuiltIn_Print_Area_48" localSheetId="166">#REF!</definedName>
    <definedName name="Excel_BuiltIn_Print_Area_48" localSheetId="169">#REF!</definedName>
    <definedName name="Excel_BuiltIn_Print_Area_48" localSheetId="157">#REF!</definedName>
    <definedName name="Excel_BuiltIn_Print_Area_48" localSheetId="172">#REF!</definedName>
    <definedName name="Excel_BuiltIn_Print_Area_48" localSheetId="160">#REF!</definedName>
    <definedName name="Excel_BuiltIn_Print_Area_48" localSheetId="163">#REF!</definedName>
    <definedName name="Excel_BuiltIn_Print_Area_48" localSheetId="143">#REF!</definedName>
    <definedName name="Excel_BuiltIn_Print_Area_48" localSheetId="146">#REF!</definedName>
    <definedName name="Excel_BuiltIn_Print_Area_48" localSheetId="148">#REF!</definedName>
    <definedName name="Excel_BuiltIn_Print_Area_48" localSheetId="150">#REF!</definedName>
    <definedName name="Excel_BuiltIn_Print_Area_48" localSheetId="151">#REF!</definedName>
    <definedName name="Excel_BuiltIn_Print_Area_48" localSheetId="136">#REF!</definedName>
    <definedName name="Excel_BuiltIn_Print_Area_48" localSheetId="139">#REF!</definedName>
    <definedName name="Excel_BuiltIn_Print_Area_48" localSheetId="142">#REF!</definedName>
    <definedName name="Excel_BuiltIn_Print_Area_48" localSheetId="70">#REF!</definedName>
    <definedName name="Excel_BuiltIn_Print_Area_48" localSheetId="72">#REF!</definedName>
    <definedName name="Excel_BuiltIn_Print_Area_48" localSheetId="75">#REF!</definedName>
    <definedName name="Excel_BuiltIn_Print_Area_48" localSheetId="78">#REF!</definedName>
    <definedName name="Excel_BuiltIn_Print_Area_48" localSheetId="67">#REF!</definedName>
    <definedName name="Excel_BuiltIn_Print_Area_48" localSheetId="124">#REF!</definedName>
    <definedName name="Excel_BuiltIn_Print_Area_48" localSheetId="127">#REF!</definedName>
    <definedName name="Excel_BuiltIn_Print_Area_48" localSheetId="130">#REF!</definedName>
    <definedName name="Excel_BuiltIn_Print_Area_48" localSheetId="133">#REF!</definedName>
    <definedName name="Excel_BuiltIn_Print_Area_48" localSheetId="118">#REF!</definedName>
    <definedName name="Excel_BuiltIn_Print_Area_48" localSheetId="121">#REF!</definedName>
    <definedName name="Excel_BuiltIn_Print_Area_48" localSheetId="123">#REF!</definedName>
    <definedName name="Excel_BuiltIn_Print_Area_48" localSheetId="107">#REF!</definedName>
    <definedName name="Excel_BuiltIn_Print_Area_48" localSheetId="109">#REF!</definedName>
    <definedName name="Excel_BuiltIn_Print_Area_48" localSheetId="112">#REF!</definedName>
    <definedName name="Excel_BuiltIn_Print_Area_48" localSheetId="115">#REF!</definedName>
    <definedName name="Excel_BuiltIn_Print_Area_48" localSheetId="101">#REF!</definedName>
    <definedName name="Excel_BuiltIn_Print_Area_48" localSheetId="104">#REF!</definedName>
    <definedName name="Excel_BuiltIn_Print_Area_48" localSheetId="52">#REF!</definedName>
    <definedName name="Excel_BuiltIn_Print_Area_48" localSheetId="54">#REF!</definedName>
    <definedName name="Excel_BuiltIn_Print_Area_48" localSheetId="57">#REF!</definedName>
    <definedName name="Excel_BuiltIn_Print_Area_48" localSheetId="60">#REF!</definedName>
    <definedName name="Excel_BuiltIn_Print_Area_48" localSheetId="63">#REF!</definedName>
    <definedName name="Excel_BuiltIn_Print_Area_48" localSheetId="83">#REF!</definedName>
    <definedName name="Excel_BuiltIn_Print_Area_48" localSheetId="81">#REF!</definedName>
    <definedName name="Excel_BuiltIn_Print_Area_48" localSheetId="86">#REF!</definedName>
    <definedName name="Excel_BuiltIn_Print_Area_48" localSheetId="89">#REF!</definedName>
    <definedName name="Excel_BuiltIn_Print_Area_48" localSheetId="92">#REF!</definedName>
    <definedName name="Excel_BuiltIn_Print_Area_48" localSheetId="95">#REF!</definedName>
    <definedName name="Excel_BuiltIn_Print_Area_48" localSheetId="98">#REF!</definedName>
    <definedName name="Excel_BuiltIn_Print_Area_48" localSheetId="164">#REF!</definedName>
    <definedName name="Excel_BuiltIn_Print_Area_48" localSheetId="167">#REF!</definedName>
    <definedName name="Excel_BuiltIn_Print_Area_48" localSheetId="155">#REF!</definedName>
    <definedName name="Excel_BuiltIn_Print_Area_48" localSheetId="170">#REF!</definedName>
    <definedName name="Excel_BuiltIn_Print_Area_48" localSheetId="158">#REF!</definedName>
    <definedName name="Excel_BuiltIn_Print_Area_48" localSheetId="161">#REF!</definedName>
    <definedName name="Excel_BuiltIn_Print_Area_48" localSheetId="147">#REF!</definedName>
    <definedName name="Excel_BuiltIn_Print_Area_48" localSheetId="144">#REF!</definedName>
    <definedName name="Excel_BuiltIn_Print_Area_48" localSheetId="152">#REF!</definedName>
    <definedName name="Excel_BuiltIn_Print_Area_48" localSheetId="154">#REF!</definedName>
    <definedName name="Excel_BuiltIn_Print_Area_48" localSheetId="137">#REF!</definedName>
    <definedName name="Excel_BuiltIn_Print_Area_48" localSheetId="140">#REF!</definedName>
    <definedName name="Excel_BuiltIn_Print_Area_48" localSheetId="73">#REF!</definedName>
    <definedName name="Excel_BuiltIn_Print_Area_48" localSheetId="76">#REF!</definedName>
    <definedName name="Excel_BuiltIn_Print_Area_48" localSheetId="79">#REF!</definedName>
    <definedName name="Excel_BuiltIn_Print_Area_48" localSheetId="65">#REF!</definedName>
    <definedName name="Excel_BuiltIn_Print_Area_48" localSheetId="68">#REF!</definedName>
    <definedName name="Excel_BuiltIn_Print_Area_48" localSheetId="125">#REF!</definedName>
    <definedName name="Excel_BuiltIn_Print_Area_48" localSheetId="128">#REF!</definedName>
    <definedName name="Excel_BuiltIn_Print_Area_48" localSheetId="131">#REF!</definedName>
    <definedName name="Excel_BuiltIn_Print_Area_48" localSheetId="134">#REF!</definedName>
    <definedName name="Excel_BuiltIn_Print_Area_48" localSheetId="119">#REF!</definedName>
    <definedName name="Excel_BuiltIn_Print_Area_48" localSheetId="122">#REF!</definedName>
    <definedName name="Excel_BuiltIn_Print_Area_48" localSheetId="108">#REF!</definedName>
    <definedName name="Excel_BuiltIn_Print_Area_48" localSheetId="110">#REF!</definedName>
    <definedName name="Excel_BuiltIn_Print_Area_48" localSheetId="113">#REF!</definedName>
    <definedName name="Excel_BuiltIn_Print_Area_48" localSheetId="116">#REF!</definedName>
    <definedName name="Excel_BuiltIn_Print_Area_48" localSheetId="102">#REF!</definedName>
    <definedName name="Excel_BuiltIn_Print_Area_48" localSheetId="105">#REF!</definedName>
    <definedName name="Excel_BuiltIn_Print_Area_48" localSheetId="56">#REF!</definedName>
    <definedName name="Excel_BuiltIn_Print_Area_48" localSheetId="59">#REF!</definedName>
    <definedName name="Excel_BuiltIn_Print_Area_48" localSheetId="61">#REF!</definedName>
    <definedName name="Excel_BuiltIn_Print_Area_48" localSheetId="84">#REF!</definedName>
    <definedName name="Excel_BuiltIn_Print_Area_48" localSheetId="82">#REF!</definedName>
    <definedName name="Excel_BuiltIn_Print_Area_48" localSheetId="87">#REF!</definedName>
    <definedName name="Excel_BuiltIn_Print_Area_48" localSheetId="90">#REF!</definedName>
    <definedName name="Excel_BuiltIn_Print_Area_48" localSheetId="93">#REF!</definedName>
    <definedName name="Excel_BuiltIn_Print_Area_48" localSheetId="96">#REF!</definedName>
    <definedName name="Excel_BuiltIn_Print_Area_48" localSheetId="99">#REF!</definedName>
    <definedName name="Excel_BuiltIn_Print_Area_48" localSheetId="165">#REF!</definedName>
    <definedName name="Excel_BuiltIn_Print_Area_48" localSheetId="168">#REF!</definedName>
    <definedName name="Excel_BuiltIn_Print_Area_48" localSheetId="156">#REF!</definedName>
    <definedName name="Excel_BuiltIn_Print_Area_48" localSheetId="171">#REF!</definedName>
    <definedName name="Excel_BuiltIn_Print_Area_48" localSheetId="159">#REF!</definedName>
    <definedName name="Excel_BuiltIn_Print_Area_48" localSheetId="162">#REF!</definedName>
    <definedName name="Excel_BuiltIn_Print_Area_48">#REF!</definedName>
    <definedName name="Excel_BuiltIn_Print_Area_49" localSheetId="145">#REF!</definedName>
    <definedName name="Excel_BuiltIn_Print_Area_49" localSheetId="149">#REF!</definedName>
    <definedName name="Excel_BuiltIn_Print_Area_49" localSheetId="153">#REF!</definedName>
    <definedName name="Excel_BuiltIn_Print_Area_49" localSheetId="138">#REF!</definedName>
    <definedName name="Excel_BuiltIn_Print_Area_49" localSheetId="141">#REF!</definedName>
    <definedName name="Excel_BuiltIn_Print_Area_49" localSheetId="71">#REF!</definedName>
    <definedName name="Excel_BuiltIn_Print_Area_49" localSheetId="74">#REF!</definedName>
    <definedName name="Excel_BuiltIn_Print_Area_49" localSheetId="77">#REF!</definedName>
    <definedName name="Excel_BuiltIn_Print_Area_49" localSheetId="80">#REF!</definedName>
    <definedName name="Excel_BuiltIn_Print_Area_49" localSheetId="66">#REF!</definedName>
    <definedName name="Excel_BuiltIn_Print_Area_49" localSheetId="69">#REF!</definedName>
    <definedName name="Excel_BuiltIn_Print_Area_49" localSheetId="126">#REF!</definedName>
    <definedName name="Excel_BuiltIn_Print_Area_49" localSheetId="129">#REF!</definedName>
    <definedName name="Excel_BuiltIn_Print_Area_49" localSheetId="132">#REF!</definedName>
    <definedName name="Excel_BuiltIn_Print_Area_49" localSheetId="135">#REF!</definedName>
    <definedName name="Excel_BuiltIn_Print_Area_49" localSheetId="120">#REF!</definedName>
    <definedName name="Excel_BuiltIn_Print_Area_49" localSheetId="111">#REF!</definedName>
    <definedName name="Excel_BuiltIn_Print_Area_49" localSheetId="114">#REF!</definedName>
    <definedName name="Excel_BuiltIn_Print_Area_49" localSheetId="117">#REF!</definedName>
    <definedName name="Excel_BuiltIn_Print_Area_49" localSheetId="103">#REF!</definedName>
    <definedName name="Excel_BuiltIn_Print_Area_49" localSheetId="106">#REF!</definedName>
    <definedName name="Excel_BuiltIn_Print_Area_49" localSheetId="53">#REF!</definedName>
    <definedName name="Excel_BuiltIn_Print_Area_49" localSheetId="55">#REF!</definedName>
    <definedName name="Excel_BuiltIn_Print_Area_49" localSheetId="58">#REF!</definedName>
    <definedName name="Excel_BuiltIn_Print_Area_49" localSheetId="62">#REF!</definedName>
    <definedName name="Excel_BuiltIn_Print_Area_49" localSheetId="64">#REF!</definedName>
    <definedName name="Excel_BuiltIn_Print_Area_49" localSheetId="85">#REF!</definedName>
    <definedName name="Excel_BuiltIn_Print_Area_49" localSheetId="88">#REF!</definedName>
    <definedName name="Excel_BuiltIn_Print_Area_49" localSheetId="91">#REF!</definedName>
    <definedName name="Excel_BuiltIn_Print_Area_49" localSheetId="94">#REF!</definedName>
    <definedName name="Excel_BuiltIn_Print_Area_49" localSheetId="97">#REF!</definedName>
    <definedName name="Excel_BuiltIn_Print_Area_49" localSheetId="100">#REF!</definedName>
    <definedName name="Excel_BuiltIn_Print_Area_49" localSheetId="166">#REF!</definedName>
    <definedName name="Excel_BuiltIn_Print_Area_49" localSheetId="169">#REF!</definedName>
    <definedName name="Excel_BuiltIn_Print_Area_49" localSheetId="157">#REF!</definedName>
    <definedName name="Excel_BuiltIn_Print_Area_49" localSheetId="172">#REF!</definedName>
    <definedName name="Excel_BuiltIn_Print_Area_49" localSheetId="160">#REF!</definedName>
    <definedName name="Excel_BuiltIn_Print_Area_49" localSheetId="163">#REF!</definedName>
    <definedName name="Excel_BuiltIn_Print_Area_49" localSheetId="143">#REF!</definedName>
    <definedName name="Excel_BuiltIn_Print_Area_49" localSheetId="146">#REF!</definedName>
    <definedName name="Excel_BuiltIn_Print_Area_49" localSheetId="148">#REF!</definedName>
    <definedName name="Excel_BuiltIn_Print_Area_49" localSheetId="150">#REF!</definedName>
    <definedName name="Excel_BuiltIn_Print_Area_49" localSheetId="151">#REF!</definedName>
    <definedName name="Excel_BuiltIn_Print_Area_49" localSheetId="136">#REF!</definedName>
    <definedName name="Excel_BuiltIn_Print_Area_49" localSheetId="139">#REF!</definedName>
    <definedName name="Excel_BuiltIn_Print_Area_49" localSheetId="142">#REF!</definedName>
    <definedName name="Excel_BuiltIn_Print_Area_49" localSheetId="70">#REF!</definedName>
    <definedName name="Excel_BuiltIn_Print_Area_49" localSheetId="72">#REF!</definedName>
    <definedName name="Excel_BuiltIn_Print_Area_49" localSheetId="75">#REF!</definedName>
    <definedName name="Excel_BuiltIn_Print_Area_49" localSheetId="78">#REF!</definedName>
    <definedName name="Excel_BuiltIn_Print_Area_49" localSheetId="67">#REF!</definedName>
    <definedName name="Excel_BuiltIn_Print_Area_49" localSheetId="124">#REF!</definedName>
    <definedName name="Excel_BuiltIn_Print_Area_49" localSheetId="127">#REF!</definedName>
    <definedName name="Excel_BuiltIn_Print_Area_49" localSheetId="130">#REF!</definedName>
    <definedName name="Excel_BuiltIn_Print_Area_49" localSheetId="133">#REF!</definedName>
    <definedName name="Excel_BuiltIn_Print_Area_49" localSheetId="118">#REF!</definedName>
    <definedName name="Excel_BuiltIn_Print_Area_49" localSheetId="121">#REF!</definedName>
    <definedName name="Excel_BuiltIn_Print_Area_49" localSheetId="123">#REF!</definedName>
    <definedName name="Excel_BuiltIn_Print_Area_49" localSheetId="107">#REF!</definedName>
    <definedName name="Excel_BuiltIn_Print_Area_49" localSheetId="109">#REF!</definedName>
    <definedName name="Excel_BuiltIn_Print_Area_49" localSheetId="112">#REF!</definedName>
    <definedName name="Excel_BuiltIn_Print_Area_49" localSheetId="115">#REF!</definedName>
    <definedName name="Excel_BuiltIn_Print_Area_49" localSheetId="101">#REF!</definedName>
    <definedName name="Excel_BuiltIn_Print_Area_49" localSheetId="104">#REF!</definedName>
    <definedName name="Excel_BuiltIn_Print_Area_49" localSheetId="52">#REF!</definedName>
    <definedName name="Excel_BuiltIn_Print_Area_49" localSheetId="54">#REF!</definedName>
    <definedName name="Excel_BuiltIn_Print_Area_49" localSheetId="57">#REF!</definedName>
    <definedName name="Excel_BuiltIn_Print_Area_49" localSheetId="60">#REF!</definedName>
    <definedName name="Excel_BuiltIn_Print_Area_49" localSheetId="63">#REF!</definedName>
    <definedName name="Excel_BuiltIn_Print_Area_49" localSheetId="83">#REF!</definedName>
    <definedName name="Excel_BuiltIn_Print_Area_49" localSheetId="81">#REF!</definedName>
    <definedName name="Excel_BuiltIn_Print_Area_49" localSheetId="86">#REF!</definedName>
    <definedName name="Excel_BuiltIn_Print_Area_49" localSheetId="89">#REF!</definedName>
    <definedName name="Excel_BuiltIn_Print_Area_49" localSheetId="92">#REF!</definedName>
    <definedName name="Excel_BuiltIn_Print_Area_49" localSheetId="95">#REF!</definedName>
    <definedName name="Excel_BuiltIn_Print_Area_49" localSheetId="98">#REF!</definedName>
    <definedName name="Excel_BuiltIn_Print_Area_49" localSheetId="164">#REF!</definedName>
    <definedName name="Excel_BuiltIn_Print_Area_49" localSheetId="167">#REF!</definedName>
    <definedName name="Excel_BuiltIn_Print_Area_49" localSheetId="155">#REF!</definedName>
    <definedName name="Excel_BuiltIn_Print_Area_49" localSheetId="170">#REF!</definedName>
    <definedName name="Excel_BuiltIn_Print_Area_49" localSheetId="158">#REF!</definedName>
    <definedName name="Excel_BuiltIn_Print_Area_49" localSheetId="161">#REF!</definedName>
    <definedName name="Excel_BuiltIn_Print_Area_49" localSheetId="147">#REF!</definedName>
    <definedName name="Excel_BuiltIn_Print_Area_49" localSheetId="144">#REF!</definedName>
    <definedName name="Excel_BuiltIn_Print_Area_49" localSheetId="152">#REF!</definedName>
    <definedName name="Excel_BuiltIn_Print_Area_49" localSheetId="154">#REF!</definedName>
    <definedName name="Excel_BuiltIn_Print_Area_49" localSheetId="137">#REF!</definedName>
    <definedName name="Excel_BuiltIn_Print_Area_49" localSheetId="140">#REF!</definedName>
    <definedName name="Excel_BuiltIn_Print_Area_49" localSheetId="73">#REF!</definedName>
    <definedName name="Excel_BuiltIn_Print_Area_49" localSheetId="76">#REF!</definedName>
    <definedName name="Excel_BuiltIn_Print_Area_49" localSheetId="79">#REF!</definedName>
    <definedName name="Excel_BuiltIn_Print_Area_49" localSheetId="65">#REF!</definedName>
    <definedName name="Excel_BuiltIn_Print_Area_49" localSheetId="68">#REF!</definedName>
    <definedName name="Excel_BuiltIn_Print_Area_49" localSheetId="125">#REF!</definedName>
    <definedName name="Excel_BuiltIn_Print_Area_49" localSheetId="128">#REF!</definedName>
    <definedName name="Excel_BuiltIn_Print_Area_49" localSheetId="131">#REF!</definedName>
    <definedName name="Excel_BuiltIn_Print_Area_49" localSheetId="134">#REF!</definedName>
    <definedName name="Excel_BuiltIn_Print_Area_49" localSheetId="119">#REF!</definedName>
    <definedName name="Excel_BuiltIn_Print_Area_49" localSheetId="122">#REF!</definedName>
    <definedName name="Excel_BuiltIn_Print_Area_49" localSheetId="108">#REF!</definedName>
    <definedName name="Excel_BuiltIn_Print_Area_49" localSheetId="110">#REF!</definedName>
    <definedName name="Excel_BuiltIn_Print_Area_49" localSheetId="113">#REF!</definedName>
    <definedName name="Excel_BuiltIn_Print_Area_49" localSheetId="116">#REF!</definedName>
    <definedName name="Excel_BuiltIn_Print_Area_49" localSheetId="102">#REF!</definedName>
    <definedName name="Excel_BuiltIn_Print_Area_49" localSheetId="105">#REF!</definedName>
    <definedName name="Excel_BuiltIn_Print_Area_49" localSheetId="56">#REF!</definedName>
    <definedName name="Excel_BuiltIn_Print_Area_49" localSheetId="59">#REF!</definedName>
    <definedName name="Excel_BuiltIn_Print_Area_49" localSheetId="61">#REF!</definedName>
    <definedName name="Excel_BuiltIn_Print_Area_49" localSheetId="84">#REF!</definedName>
    <definedName name="Excel_BuiltIn_Print_Area_49" localSheetId="82">#REF!</definedName>
    <definedName name="Excel_BuiltIn_Print_Area_49" localSheetId="87">#REF!</definedName>
    <definedName name="Excel_BuiltIn_Print_Area_49" localSheetId="90">#REF!</definedName>
    <definedName name="Excel_BuiltIn_Print_Area_49" localSheetId="93">#REF!</definedName>
    <definedName name="Excel_BuiltIn_Print_Area_49" localSheetId="96">#REF!</definedName>
    <definedName name="Excel_BuiltIn_Print_Area_49" localSheetId="99">#REF!</definedName>
    <definedName name="Excel_BuiltIn_Print_Area_49" localSheetId="165">#REF!</definedName>
    <definedName name="Excel_BuiltIn_Print_Area_49" localSheetId="168">#REF!</definedName>
    <definedName name="Excel_BuiltIn_Print_Area_49" localSheetId="156">#REF!</definedName>
    <definedName name="Excel_BuiltIn_Print_Area_49" localSheetId="171">#REF!</definedName>
    <definedName name="Excel_BuiltIn_Print_Area_49" localSheetId="159">#REF!</definedName>
    <definedName name="Excel_BuiltIn_Print_Area_49" localSheetId="162">#REF!</definedName>
    <definedName name="Excel_BuiltIn_Print_Area_49">#REF!</definedName>
    <definedName name="Excel_BuiltIn_Print_Area_5" localSheetId="145">#REF!</definedName>
    <definedName name="Excel_BuiltIn_Print_Area_5" localSheetId="149">#REF!</definedName>
    <definedName name="Excel_BuiltIn_Print_Area_5" localSheetId="153">#REF!</definedName>
    <definedName name="Excel_BuiltIn_Print_Area_5" localSheetId="138">#REF!</definedName>
    <definedName name="Excel_BuiltIn_Print_Area_5" localSheetId="141">#REF!</definedName>
    <definedName name="Excel_BuiltIn_Print_Area_5" localSheetId="71">#REF!</definedName>
    <definedName name="Excel_BuiltIn_Print_Area_5" localSheetId="74">#REF!</definedName>
    <definedName name="Excel_BuiltIn_Print_Area_5" localSheetId="77">#REF!</definedName>
    <definedName name="Excel_BuiltIn_Print_Area_5" localSheetId="80">#REF!</definedName>
    <definedName name="Excel_BuiltIn_Print_Area_5" localSheetId="66">#REF!</definedName>
    <definedName name="Excel_BuiltIn_Print_Area_5" localSheetId="69">#REF!</definedName>
    <definedName name="Excel_BuiltIn_Print_Area_5" localSheetId="126">#REF!</definedName>
    <definedName name="Excel_BuiltIn_Print_Area_5" localSheetId="129">#REF!</definedName>
    <definedName name="Excel_BuiltIn_Print_Area_5" localSheetId="132">#REF!</definedName>
    <definedName name="Excel_BuiltIn_Print_Area_5" localSheetId="135">#REF!</definedName>
    <definedName name="Excel_BuiltIn_Print_Area_5" localSheetId="120">#REF!</definedName>
    <definedName name="Excel_BuiltIn_Print_Area_5" localSheetId="111">#REF!</definedName>
    <definedName name="Excel_BuiltIn_Print_Area_5" localSheetId="114">#REF!</definedName>
    <definedName name="Excel_BuiltIn_Print_Area_5" localSheetId="117">#REF!</definedName>
    <definedName name="Excel_BuiltIn_Print_Area_5" localSheetId="103">#REF!</definedName>
    <definedName name="Excel_BuiltIn_Print_Area_5" localSheetId="106">#REF!</definedName>
    <definedName name="Excel_BuiltIn_Print_Area_5" localSheetId="53">#REF!</definedName>
    <definedName name="Excel_BuiltIn_Print_Area_5" localSheetId="55">#REF!</definedName>
    <definedName name="Excel_BuiltIn_Print_Area_5" localSheetId="58">#REF!</definedName>
    <definedName name="Excel_BuiltIn_Print_Area_5" localSheetId="62">#REF!</definedName>
    <definedName name="Excel_BuiltIn_Print_Area_5" localSheetId="64">#REF!</definedName>
    <definedName name="Excel_BuiltIn_Print_Area_5" localSheetId="85">#REF!</definedName>
    <definedName name="Excel_BuiltIn_Print_Area_5" localSheetId="88">#REF!</definedName>
    <definedName name="Excel_BuiltIn_Print_Area_5" localSheetId="91">#REF!</definedName>
    <definedName name="Excel_BuiltIn_Print_Area_5" localSheetId="94">#REF!</definedName>
    <definedName name="Excel_BuiltIn_Print_Area_5" localSheetId="97">#REF!</definedName>
    <definedName name="Excel_BuiltIn_Print_Area_5" localSheetId="100">#REF!</definedName>
    <definedName name="Excel_BuiltIn_Print_Area_5" localSheetId="166">#REF!</definedName>
    <definedName name="Excel_BuiltIn_Print_Area_5" localSheetId="169">#REF!</definedName>
    <definedName name="Excel_BuiltIn_Print_Area_5" localSheetId="157">#REF!</definedName>
    <definedName name="Excel_BuiltIn_Print_Area_5" localSheetId="172">#REF!</definedName>
    <definedName name="Excel_BuiltIn_Print_Area_5" localSheetId="160">#REF!</definedName>
    <definedName name="Excel_BuiltIn_Print_Area_5" localSheetId="163">#REF!</definedName>
    <definedName name="Excel_BuiltIn_Print_Area_5" localSheetId="143">#REF!</definedName>
    <definedName name="Excel_BuiltIn_Print_Area_5" localSheetId="146">#REF!</definedName>
    <definedName name="Excel_BuiltIn_Print_Area_5" localSheetId="148">#REF!</definedName>
    <definedName name="Excel_BuiltIn_Print_Area_5" localSheetId="150">#REF!</definedName>
    <definedName name="Excel_BuiltIn_Print_Area_5" localSheetId="151">#REF!</definedName>
    <definedName name="Excel_BuiltIn_Print_Area_5" localSheetId="136">#REF!</definedName>
    <definedName name="Excel_BuiltIn_Print_Area_5" localSheetId="139">#REF!</definedName>
    <definedName name="Excel_BuiltIn_Print_Area_5" localSheetId="142">#REF!</definedName>
    <definedName name="Excel_BuiltIn_Print_Area_5" localSheetId="70">#REF!</definedName>
    <definedName name="Excel_BuiltIn_Print_Area_5" localSheetId="72">#REF!</definedName>
    <definedName name="Excel_BuiltIn_Print_Area_5" localSheetId="75">#REF!</definedName>
    <definedName name="Excel_BuiltIn_Print_Area_5" localSheetId="78">#REF!</definedName>
    <definedName name="Excel_BuiltIn_Print_Area_5" localSheetId="67">#REF!</definedName>
    <definedName name="Excel_BuiltIn_Print_Area_5" localSheetId="124">#REF!</definedName>
    <definedName name="Excel_BuiltIn_Print_Area_5" localSheetId="127">#REF!</definedName>
    <definedName name="Excel_BuiltIn_Print_Area_5" localSheetId="130">#REF!</definedName>
    <definedName name="Excel_BuiltIn_Print_Area_5" localSheetId="133">#REF!</definedName>
    <definedName name="Excel_BuiltIn_Print_Area_5" localSheetId="118">#REF!</definedName>
    <definedName name="Excel_BuiltIn_Print_Area_5" localSheetId="121">#REF!</definedName>
    <definedName name="Excel_BuiltIn_Print_Area_5" localSheetId="123">#REF!</definedName>
    <definedName name="Excel_BuiltIn_Print_Area_5" localSheetId="107">#REF!</definedName>
    <definedName name="Excel_BuiltIn_Print_Area_5" localSheetId="109">#REF!</definedName>
    <definedName name="Excel_BuiltIn_Print_Area_5" localSheetId="112">#REF!</definedName>
    <definedName name="Excel_BuiltIn_Print_Area_5" localSheetId="115">#REF!</definedName>
    <definedName name="Excel_BuiltIn_Print_Area_5" localSheetId="101">#REF!</definedName>
    <definedName name="Excel_BuiltIn_Print_Area_5" localSheetId="104">#REF!</definedName>
    <definedName name="Excel_BuiltIn_Print_Area_5" localSheetId="52">#REF!</definedName>
    <definedName name="Excel_BuiltIn_Print_Area_5" localSheetId="54">#REF!</definedName>
    <definedName name="Excel_BuiltIn_Print_Area_5" localSheetId="57">#REF!</definedName>
    <definedName name="Excel_BuiltIn_Print_Area_5" localSheetId="60">#REF!</definedName>
    <definedName name="Excel_BuiltIn_Print_Area_5" localSheetId="63">#REF!</definedName>
    <definedName name="Excel_BuiltIn_Print_Area_5" localSheetId="83">#REF!</definedName>
    <definedName name="Excel_BuiltIn_Print_Area_5" localSheetId="81">#REF!</definedName>
    <definedName name="Excel_BuiltIn_Print_Area_5" localSheetId="86">#REF!</definedName>
    <definedName name="Excel_BuiltIn_Print_Area_5" localSheetId="89">#REF!</definedName>
    <definedName name="Excel_BuiltIn_Print_Area_5" localSheetId="92">#REF!</definedName>
    <definedName name="Excel_BuiltIn_Print_Area_5" localSheetId="95">#REF!</definedName>
    <definedName name="Excel_BuiltIn_Print_Area_5" localSheetId="98">#REF!</definedName>
    <definedName name="Excel_BuiltIn_Print_Area_5" localSheetId="164">#REF!</definedName>
    <definedName name="Excel_BuiltIn_Print_Area_5" localSheetId="167">#REF!</definedName>
    <definedName name="Excel_BuiltIn_Print_Area_5" localSheetId="155">#REF!</definedName>
    <definedName name="Excel_BuiltIn_Print_Area_5" localSheetId="170">#REF!</definedName>
    <definedName name="Excel_BuiltIn_Print_Area_5" localSheetId="158">#REF!</definedName>
    <definedName name="Excel_BuiltIn_Print_Area_5" localSheetId="161">#REF!</definedName>
    <definedName name="Excel_BuiltIn_Print_Area_5" localSheetId="147">#REF!</definedName>
    <definedName name="Excel_BuiltIn_Print_Area_5" localSheetId="144">#REF!</definedName>
    <definedName name="Excel_BuiltIn_Print_Area_5" localSheetId="152">#REF!</definedName>
    <definedName name="Excel_BuiltIn_Print_Area_5" localSheetId="154">#REF!</definedName>
    <definedName name="Excel_BuiltIn_Print_Area_5" localSheetId="137">#REF!</definedName>
    <definedName name="Excel_BuiltIn_Print_Area_5" localSheetId="140">#REF!</definedName>
    <definedName name="Excel_BuiltIn_Print_Area_5" localSheetId="73">#REF!</definedName>
    <definedName name="Excel_BuiltIn_Print_Area_5" localSheetId="76">#REF!</definedName>
    <definedName name="Excel_BuiltIn_Print_Area_5" localSheetId="79">#REF!</definedName>
    <definedName name="Excel_BuiltIn_Print_Area_5" localSheetId="65">#REF!</definedName>
    <definedName name="Excel_BuiltIn_Print_Area_5" localSheetId="68">#REF!</definedName>
    <definedName name="Excel_BuiltIn_Print_Area_5" localSheetId="125">#REF!</definedName>
    <definedName name="Excel_BuiltIn_Print_Area_5" localSheetId="128">#REF!</definedName>
    <definedName name="Excel_BuiltIn_Print_Area_5" localSheetId="131">#REF!</definedName>
    <definedName name="Excel_BuiltIn_Print_Area_5" localSheetId="134">#REF!</definedName>
    <definedName name="Excel_BuiltIn_Print_Area_5" localSheetId="119">#REF!</definedName>
    <definedName name="Excel_BuiltIn_Print_Area_5" localSheetId="122">#REF!</definedName>
    <definedName name="Excel_BuiltIn_Print_Area_5" localSheetId="108">#REF!</definedName>
    <definedName name="Excel_BuiltIn_Print_Area_5" localSheetId="110">#REF!</definedName>
    <definedName name="Excel_BuiltIn_Print_Area_5" localSheetId="113">#REF!</definedName>
    <definedName name="Excel_BuiltIn_Print_Area_5" localSheetId="116">#REF!</definedName>
    <definedName name="Excel_BuiltIn_Print_Area_5" localSheetId="102">#REF!</definedName>
    <definedName name="Excel_BuiltIn_Print_Area_5" localSheetId="105">#REF!</definedName>
    <definedName name="Excel_BuiltIn_Print_Area_5" localSheetId="56">#REF!</definedName>
    <definedName name="Excel_BuiltIn_Print_Area_5" localSheetId="59">#REF!</definedName>
    <definedName name="Excel_BuiltIn_Print_Area_5" localSheetId="61">#REF!</definedName>
    <definedName name="Excel_BuiltIn_Print_Area_5" localSheetId="84">#REF!</definedName>
    <definedName name="Excel_BuiltIn_Print_Area_5" localSheetId="82">#REF!</definedName>
    <definedName name="Excel_BuiltIn_Print_Area_5" localSheetId="87">#REF!</definedName>
    <definedName name="Excel_BuiltIn_Print_Area_5" localSheetId="90">#REF!</definedName>
    <definedName name="Excel_BuiltIn_Print_Area_5" localSheetId="93">#REF!</definedName>
    <definedName name="Excel_BuiltIn_Print_Area_5" localSheetId="96">#REF!</definedName>
    <definedName name="Excel_BuiltIn_Print_Area_5" localSheetId="99">#REF!</definedName>
    <definedName name="Excel_BuiltIn_Print_Area_5" localSheetId="165">#REF!</definedName>
    <definedName name="Excel_BuiltIn_Print_Area_5" localSheetId="168">#REF!</definedName>
    <definedName name="Excel_BuiltIn_Print_Area_5" localSheetId="156">#REF!</definedName>
    <definedName name="Excel_BuiltIn_Print_Area_5" localSheetId="171">#REF!</definedName>
    <definedName name="Excel_BuiltIn_Print_Area_5" localSheetId="159">#REF!</definedName>
    <definedName name="Excel_BuiltIn_Print_Area_5" localSheetId="162">#REF!</definedName>
    <definedName name="Excel_BuiltIn_Print_Area_5">#REF!</definedName>
    <definedName name="Excel_BuiltIn_Print_Area_50" localSheetId="145">#REF!</definedName>
    <definedName name="Excel_BuiltIn_Print_Area_50" localSheetId="149">#REF!</definedName>
    <definedName name="Excel_BuiltIn_Print_Area_50" localSheetId="153">#REF!</definedName>
    <definedName name="Excel_BuiltIn_Print_Area_50" localSheetId="138">#REF!</definedName>
    <definedName name="Excel_BuiltIn_Print_Area_50" localSheetId="141">#REF!</definedName>
    <definedName name="Excel_BuiltIn_Print_Area_50" localSheetId="71">#REF!</definedName>
    <definedName name="Excel_BuiltIn_Print_Area_50" localSheetId="74">#REF!</definedName>
    <definedName name="Excel_BuiltIn_Print_Area_50" localSheetId="77">#REF!</definedName>
    <definedName name="Excel_BuiltIn_Print_Area_50" localSheetId="80">#REF!</definedName>
    <definedName name="Excel_BuiltIn_Print_Area_50" localSheetId="66">#REF!</definedName>
    <definedName name="Excel_BuiltIn_Print_Area_50" localSheetId="69">#REF!</definedName>
    <definedName name="Excel_BuiltIn_Print_Area_50" localSheetId="126">#REF!</definedName>
    <definedName name="Excel_BuiltIn_Print_Area_50" localSheetId="129">#REF!</definedName>
    <definedName name="Excel_BuiltIn_Print_Area_50" localSheetId="132">#REF!</definedName>
    <definedName name="Excel_BuiltIn_Print_Area_50" localSheetId="135">#REF!</definedName>
    <definedName name="Excel_BuiltIn_Print_Area_50" localSheetId="120">#REF!</definedName>
    <definedName name="Excel_BuiltIn_Print_Area_50" localSheetId="111">#REF!</definedName>
    <definedName name="Excel_BuiltIn_Print_Area_50" localSheetId="114">#REF!</definedName>
    <definedName name="Excel_BuiltIn_Print_Area_50" localSheetId="117">#REF!</definedName>
    <definedName name="Excel_BuiltIn_Print_Area_50" localSheetId="103">#REF!</definedName>
    <definedName name="Excel_BuiltIn_Print_Area_50" localSheetId="106">#REF!</definedName>
    <definedName name="Excel_BuiltIn_Print_Area_50" localSheetId="53">#REF!</definedName>
    <definedName name="Excel_BuiltIn_Print_Area_50" localSheetId="55">#REF!</definedName>
    <definedName name="Excel_BuiltIn_Print_Area_50" localSheetId="58">#REF!</definedName>
    <definedName name="Excel_BuiltIn_Print_Area_50" localSheetId="62">#REF!</definedName>
    <definedName name="Excel_BuiltIn_Print_Area_50" localSheetId="64">#REF!</definedName>
    <definedName name="Excel_BuiltIn_Print_Area_50" localSheetId="85">#REF!</definedName>
    <definedName name="Excel_BuiltIn_Print_Area_50" localSheetId="88">#REF!</definedName>
    <definedName name="Excel_BuiltIn_Print_Area_50" localSheetId="91">#REF!</definedName>
    <definedName name="Excel_BuiltIn_Print_Area_50" localSheetId="94">#REF!</definedName>
    <definedName name="Excel_BuiltIn_Print_Area_50" localSheetId="97">#REF!</definedName>
    <definedName name="Excel_BuiltIn_Print_Area_50" localSheetId="100">#REF!</definedName>
    <definedName name="Excel_BuiltIn_Print_Area_50" localSheetId="166">#REF!</definedName>
    <definedName name="Excel_BuiltIn_Print_Area_50" localSheetId="169">#REF!</definedName>
    <definedName name="Excel_BuiltIn_Print_Area_50" localSheetId="157">#REF!</definedName>
    <definedName name="Excel_BuiltIn_Print_Area_50" localSheetId="172">#REF!</definedName>
    <definedName name="Excel_BuiltIn_Print_Area_50" localSheetId="160">#REF!</definedName>
    <definedName name="Excel_BuiltIn_Print_Area_50" localSheetId="163">#REF!</definedName>
    <definedName name="Excel_BuiltIn_Print_Area_50" localSheetId="143">#REF!</definedName>
    <definedName name="Excel_BuiltIn_Print_Area_50" localSheetId="146">#REF!</definedName>
    <definedName name="Excel_BuiltIn_Print_Area_50" localSheetId="148">#REF!</definedName>
    <definedName name="Excel_BuiltIn_Print_Area_50" localSheetId="150">#REF!</definedName>
    <definedName name="Excel_BuiltIn_Print_Area_50" localSheetId="151">#REF!</definedName>
    <definedName name="Excel_BuiltIn_Print_Area_50" localSheetId="136">#REF!</definedName>
    <definedName name="Excel_BuiltIn_Print_Area_50" localSheetId="139">#REF!</definedName>
    <definedName name="Excel_BuiltIn_Print_Area_50" localSheetId="142">#REF!</definedName>
    <definedName name="Excel_BuiltIn_Print_Area_50" localSheetId="70">#REF!</definedName>
    <definedName name="Excel_BuiltIn_Print_Area_50" localSheetId="72">#REF!</definedName>
    <definedName name="Excel_BuiltIn_Print_Area_50" localSheetId="75">#REF!</definedName>
    <definedName name="Excel_BuiltIn_Print_Area_50" localSheetId="78">#REF!</definedName>
    <definedName name="Excel_BuiltIn_Print_Area_50" localSheetId="67">#REF!</definedName>
    <definedName name="Excel_BuiltIn_Print_Area_50" localSheetId="124">#REF!</definedName>
    <definedName name="Excel_BuiltIn_Print_Area_50" localSheetId="127">#REF!</definedName>
    <definedName name="Excel_BuiltIn_Print_Area_50" localSheetId="130">#REF!</definedName>
    <definedName name="Excel_BuiltIn_Print_Area_50" localSheetId="133">#REF!</definedName>
    <definedName name="Excel_BuiltIn_Print_Area_50" localSheetId="118">#REF!</definedName>
    <definedName name="Excel_BuiltIn_Print_Area_50" localSheetId="121">#REF!</definedName>
    <definedName name="Excel_BuiltIn_Print_Area_50" localSheetId="123">#REF!</definedName>
    <definedName name="Excel_BuiltIn_Print_Area_50" localSheetId="107">#REF!</definedName>
    <definedName name="Excel_BuiltIn_Print_Area_50" localSheetId="109">#REF!</definedName>
    <definedName name="Excel_BuiltIn_Print_Area_50" localSheetId="112">#REF!</definedName>
    <definedName name="Excel_BuiltIn_Print_Area_50" localSheetId="115">#REF!</definedName>
    <definedName name="Excel_BuiltIn_Print_Area_50" localSheetId="101">#REF!</definedName>
    <definedName name="Excel_BuiltIn_Print_Area_50" localSheetId="104">#REF!</definedName>
    <definedName name="Excel_BuiltIn_Print_Area_50" localSheetId="52">#REF!</definedName>
    <definedName name="Excel_BuiltIn_Print_Area_50" localSheetId="54">#REF!</definedName>
    <definedName name="Excel_BuiltIn_Print_Area_50" localSheetId="57">#REF!</definedName>
    <definedName name="Excel_BuiltIn_Print_Area_50" localSheetId="60">#REF!</definedName>
    <definedName name="Excel_BuiltIn_Print_Area_50" localSheetId="63">#REF!</definedName>
    <definedName name="Excel_BuiltIn_Print_Area_50" localSheetId="83">#REF!</definedName>
    <definedName name="Excel_BuiltIn_Print_Area_50" localSheetId="81">#REF!</definedName>
    <definedName name="Excel_BuiltIn_Print_Area_50" localSheetId="86">#REF!</definedName>
    <definedName name="Excel_BuiltIn_Print_Area_50" localSheetId="89">#REF!</definedName>
    <definedName name="Excel_BuiltIn_Print_Area_50" localSheetId="92">#REF!</definedName>
    <definedName name="Excel_BuiltIn_Print_Area_50" localSheetId="95">#REF!</definedName>
    <definedName name="Excel_BuiltIn_Print_Area_50" localSheetId="98">#REF!</definedName>
    <definedName name="Excel_BuiltIn_Print_Area_50" localSheetId="164">#REF!</definedName>
    <definedName name="Excel_BuiltIn_Print_Area_50" localSheetId="167">#REF!</definedName>
    <definedName name="Excel_BuiltIn_Print_Area_50" localSheetId="155">#REF!</definedName>
    <definedName name="Excel_BuiltIn_Print_Area_50" localSheetId="170">#REF!</definedName>
    <definedName name="Excel_BuiltIn_Print_Area_50" localSheetId="158">#REF!</definedName>
    <definedName name="Excel_BuiltIn_Print_Area_50" localSheetId="161">#REF!</definedName>
    <definedName name="Excel_BuiltIn_Print_Area_50" localSheetId="147">#REF!</definedName>
    <definedName name="Excel_BuiltIn_Print_Area_50" localSheetId="144">#REF!</definedName>
    <definedName name="Excel_BuiltIn_Print_Area_50" localSheetId="152">#REF!</definedName>
    <definedName name="Excel_BuiltIn_Print_Area_50" localSheetId="154">#REF!</definedName>
    <definedName name="Excel_BuiltIn_Print_Area_50" localSheetId="137">#REF!</definedName>
    <definedName name="Excel_BuiltIn_Print_Area_50" localSheetId="140">#REF!</definedName>
    <definedName name="Excel_BuiltIn_Print_Area_50" localSheetId="73">#REF!</definedName>
    <definedName name="Excel_BuiltIn_Print_Area_50" localSheetId="76">#REF!</definedName>
    <definedName name="Excel_BuiltIn_Print_Area_50" localSheetId="79">#REF!</definedName>
    <definedName name="Excel_BuiltIn_Print_Area_50" localSheetId="65">#REF!</definedName>
    <definedName name="Excel_BuiltIn_Print_Area_50" localSheetId="68">#REF!</definedName>
    <definedName name="Excel_BuiltIn_Print_Area_50" localSheetId="125">#REF!</definedName>
    <definedName name="Excel_BuiltIn_Print_Area_50" localSheetId="128">#REF!</definedName>
    <definedName name="Excel_BuiltIn_Print_Area_50" localSheetId="131">#REF!</definedName>
    <definedName name="Excel_BuiltIn_Print_Area_50" localSheetId="134">#REF!</definedName>
    <definedName name="Excel_BuiltIn_Print_Area_50" localSheetId="119">#REF!</definedName>
    <definedName name="Excel_BuiltIn_Print_Area_50" localSheetId="122">#REF!</definedName>
    <definedName name="Excel_BuiltIn_Print_Area_50" localSheetId="108">#REF!</definedName>
    <definedName name="Excel_BuiltIn_Print_Area_50" localSheetId="110">#REF!</definedName>
    <definedName name="Excel_BuiltIn_Print_Area_50" localSheetId="113">#REF!</definedName>
    <definedName name="Excel_BuiltIn_Print_Area_50" localSheetId="116">#REF!</definedName>
    <definedName name="Excel_BuiltIn_Print_Area_50" localSheetId="102">#REF!</definedName>
    <definedName name="Excel_BuiltIn_Print_Area_50" localSheetId="105">#REF!</definedName>
    <definedName name="Excel_BuiltIn_Print_Area_50" localSheetId="56">#REF!</definedName>
    <definedName name="Excel_BuiltIn_Print_Area_50" localSheetId="59">#REF!</definedName>
    <definedName name="Excel_BuiltIn_Print_Area_50" localSheetId="61">#REF!</definedName>
    <definedName name="Excel_BuiltIn_Print_Area_50" localSheetId="84">#REF!</definedName>
    <definedName name="Excel_BuiltIn_Print_Area_50" localSheetId="82">#REF!</definedName>
    <definedName name="Excel_BuiltIn_Print_Area_50" localSheetId="87">#REF!</definedName>
    <definedName name="Excel_BuiltIn_Print_Area_50" localSheetId="90">#REF!</definedName>
    <definedName name="Excel_BuiltIn_Print_Area_50" localSheetId="93">#REF!</definedName>
    <definedName name="Excel_BuiltIn_Print_Area_50" localSheetId="96">#REF!</definedName>
    <definedName name="Excel_BuiltIn_Print_Area_50" localSheetId="99">#REF!</definedName>
    <definedName name="Excel_BuiltIn_Print_Area_50" localSheetId="165">#REF!</definedName>
    <definedName name="Excel_BuiltIn_Print_Area_50" localSheetId="168">#REF!</definedName>
    <definedName name="Excel_BuiltIn_Print_Area_50" localSheetId="156">#REF!</definedName>
    <definedName name="Excel_BuiltIn_Print_Area_50" localSheetId="171">#REF!</definedName>
    <definedName name="Excel_BuiltIn_Print_Area_50" localSheetId="159">#REF!</definedName>
    <definedName name="Excel_BuiltIn_Print_Area_50" localSheetId="162">#REF!</definedName>
    <definedName name="Excel_BuiltIn_Print_Area_50">#REF!</definedName>
    <definedName name="Excel_BuiltIn_Print_Area_51" localSheetId="145">#REF!</definedName>
    <definedName name="Excel_BuiltIn_Print_Area_51" localSheetId="149">#REF!</definedName>
    <definedName name="Excel_BuiltIn_Print_Area_51" localSheetId="153">#REF!</definedName>
    <definedName name="Excel_BuiltIn_Print_Area_51" localSheetId="138">#REF!</definedName>
    <definedName name="Excel_BuiltIn_Print_Area_51" localSheetId="141">#REF!</definedName>
    <definedName name="Excel_BuiltIn_Print_Area_51" localSheetId="71">#REF!</definedName>
    <definedName name="Excel_BuiltIn_Print_Area_51" localSheetId="74">#REF!</definedName>
    <definedName name="Excel_BuiltIn_Print_Area_51" localSheetId="77">#REF!</definedName>
    <definedName name="Excel_BuiltIn_Print_Area_51" localSheetId="80">#REF!</definedName>
    <definedName name="Excel_BuiltIn_Print_Area_51" localSheetId="66">#REF!</definedName>
    <definedName name="Excel_BuiltIn_Print_Area_51" localSheetId="69">#REF!</definedName>
    <definedName name="Excel_BuiltIn_Print_Area_51" localSheetId="126">#REF!</definedName>
    <definedName name="Excel_BuiltIn_Print_Area_51" localSheetId="129">#REF!</definedName>
    <definedName name="Excel_BuiltIn_Print_Area_51" localSheetId="132">#REF!</definedName>
    <definedName name="Excel_BuiltIn_Print_Area_51" localSheetId="135">#REF!</definedName>
    <definedName name="Excel_BuiltIn_Print_Area_51" localSheetId="120">#REF!</definedName>
    <definedName name="Excel_BuiltIn_Print_Area_51" localSheetId="111">#REF!</definedName>
    <definedName name="Excel_BuiltIn_Print_Area_51" localSheetId="114">#REF!</definedName>
    <definedName name="Excel_BuiltIn_Print_Area_51" localSheetId="117">#REF!</definedName>
    <definedName name="Excel_BuiltIn_Print_Area_51" localSheetId="103">#REF!</definedName>
    <definedName name="Excel_BuiltIn_Print_Area_51" localSheetId="106">#REF!</definedName>
    <definedName name="Excel_BuiltIn_Print_Area_51" localSheetId="53">#REF!</definedName>
    <definedName name="Excel_BuiltIn_Print_Area_51" localSheetId="55">#REF!</definedName>
    <definedName name="Excel_BuiltIn_Print_Area_51" localSheetId="58">#REF!</definedName>
    <definedName name="Excel_BuiltIn_Print_Area_51" localSheetId="62">#REF!</definedName>
    <definedName name="Excel_BuiltIn_Print_Area_51" localSheetId="64">#REF!</definedName>
    <definedName name="Excel_BuiltIn_Print_Area_51" localSheetId="85">#REF!</definedName>
    <definedName name="Excel_BuiltIn_Print_Area_51" localSheetId="88">#REF!</definedName>
    <definedName name="Excel_BuiltIn_Print_Area_51" localSheetId="91">#REF!</definedName>
    <definedName name="Excel_BuiltIn_Print_Area_51" localSheetId="94">#REF!</definedName>
    <definedName name="Excel_BuiltIn_Print_Area_51" localSheetId="97">#REF!</definedName>
    <definedName name="Excel_BuiltIn_Print_Area_51" localSheetId="100">#REF!</definedName>
    <definedName name="Excel_BuiltIn_Print_Area_51" localSheetId="166">#REF!</definedName>
    <definedName name="Excel_BuiltIn_Print_Area_51" localSheetId="169">#REF!</definedName>
    <definedName name="Excel_BuiltIn_Print_Area_51" localSheetId="157">#REF!</definedName>
    <definedName name="Excel_BuiltIn_Print_Area_51" localSheetId="172">#REF!</definedName>
    <definedName name="Excel_BuiltIn_Print_Area_51" localSheetId="160">#REF!</definedName>
    <definedName name="Excel_BuiltIn_Print_Area_51" localSheetId="163">#REF!</definedName>
    <definedName name="Excel_BuiltIn_Print_Area_51" localSheetId="143">#REF!</definedName>
    <definedName name="Excel_BuiltIn_Print_Area_51" localSheetId="146">#REF!</definedName>
    <definedName name="Excel_BuiltIn_Print_Area_51" localSheetId="148">#REF!</definedName>
    <definedName name="Excel_BuiltIn_Print_Area_51" localSheetId="150">#REF!</definedName>
    <definedName name="Excel_BuiltIn_Print_Area_51" localSheetId="151">#REF!</definedName>
    <definedName name="Excel_BuiltIn_Print_Area_51" localSheetId="136">#REF!</definedName>
    <definedName name="Excel_BuiltIn_Print_Area_51" localSheetId="139">#REF!</definedName>
    <definedName name="Excel_BuiltIn_Print_Area_51" localSheetId="142">#REF!</definedName>
    <definedName name="Excel_BuiltIn_Print_Area_51" localSheetId="70">#REF!</definedName>
    <definedName name="Excel_BuiltIn_Print_Area_51" localSheetId="72">#REF!</definedName>
    <definedName name="Excel_BuiltIn_Print_Area_51" localSheetId="75">#REF!</definedName>
    <definedName name="Excel_BuiltIn_Print_Area_51" localSheetId="78">#REF!</definedName>
    <definedName name="Excel_BuiltIn_Print_Area_51" localSheetId="67">#REF!</definedName>
    <definedName name="Excel_BuiltIn_Print_Area_51" localSheetId="124">#REF!</definedName>
    <definedName name="Excel_BuiltIn_Print_Area_51" localSheetId="127">#REF!</definedName>
    <definedName name="Excel_BuiltIn_Print_Area_51" localSheetId="130">#REF!</definedName>
    <definedName name="Excel_BuiltIn_Print_Area_51" localSheetId="133">#REF!</definedName>
    <definedName name="Excel_BuiltIn_Print_Area_51" localSheetId="118">#REF!</definedName>
    <definedName name="Excel_BuiltIn_Print_Area_51" localSheetId="121">#REF!</definedName>
    <definedName name="Excel_BuiltIn_Print_Area_51" localSheetId="123">#REF!</definedName>
    <definedName name="Excel_BuiltIn_Print_Area_51" localSheetId="107">#REF!</definedName>
    <definedName name="Excel_BuiltIn_Print_Area_51" localSheetId="109">#REF!</definedName>
    <definedName name="Excel_BuiltIn_Print_Area_51" localSheetId="112">#REF!</definedName>
    <definedName name="Excel_BuiltIn_Print_Area_51" localSheetId="115">#REF!</definedName>
    <definedName name="Excel_BuiltIn_Print_Area_51" localSheetId="101">#REF!</definedName>
    <definedName name="Excel_BuiltIn_Print_Area_51" localSheetId="104">#REF!</definedName>
    <definedName name="Excel_BuiltIn_Print_Area_51" localSheetId="52">#REF!</definedName>
    <definedName name="Excel_BuiltIn_Print_Area_51" localSheetId="54">#REF!</definedName>
    <definedName name="Excel_BuiltIn_Print_Area_51" localSheetId="57">#REF!</definedName>
    <definedName name="Excel_BuiltIn_Print_Area_51" localSheetId="60">#REF!</definedName>
    <definedName name="Excel_BuiltIn_Print_Area_51" localSheetId="63">#REF!</definedName>
    <definedName name="Excel_BuiltIn_Print_Area_51" localSheetId="83">#REF!</definedName>
    <definedName name="Excel_BuiltIn_Print_Area_51" localSheetId="81">#REF!</definedName>
    <definedName name="Excel_BuiltIn_Print_Area_51" localSheetId="86">#REF!</definedName>
    <definedName name="Excel_BuiltIn_Print_Area_51" localSheetId="89">#REF!</definedName>
    <definedName name="Excel_BuiltIn_Print_Area_51" localSheetId="92">#REF!</definedName>
    <definedName name="Excel_BuiltIn_Print_Area_51" localSheetId="95">#REF!</definedName>
    <definedName name="Excel_BuiltIn_Print_Area_51" localSheetId="98">#REF!</definedName>
    <definedName name="Excel_BuiltIn_Print_Area_51" localSheetId="164">#REF!</definedName>
    <definedName name="Excel_BuiltIn_Print_Area_51" localSheetId="167">#REF!</definedName>
    <definedName name="Excel_BuiltIn_Print_Area_51" localSheetId="155">#REF!</definedName>
    <definedName name="Excel_BuiltIn_Print_Area_51" localSheetId="170">#REF!</definedName>
    <definedName name="Excel_BuiltIn_Print_Area_51" localSheetId="158">#REF!</definedName>
    <definedName name="Excel_BuiltIn_Print_Area_51" localSheetId="161">#REF!</definedName>
    <definedName name="Excel_BuiltIn_Print_Area_51" localSheetId="147">#REF!</definedName>
    <definedName name="Excel_BuiltIn_Print_Area_51" localSheetId="144">#REF!</definedName>
    <definedName name="Excel_BuiltIn_Print_Area_51" localSheetId="152">#REF!</definedName>
    <definedName name="Excel_BuiltIn_Print_Area_51" localSheetId="154">#REF!</definedName>
    <definedName name="Excel_BuiltIn_Print_Area_51" localSheetId="137">#REF!</definedName>
    <definedName name="Excel_BuiltIn_Print_Area_51" localSheetId="140">#REF!</definedName>
    <definedName name="Excel_BuiltIn_Print_Area_51" localSheetId="73">#REF!</definedName>
    <definedName name="Excel_BuiltIn_Print_Area_51" localSheetId="76">#REF!</definedName>
    <definedName name="Excel_BuiltIn_Print_Area_51" localSheetId="79">#REF!</definedName>
    <definedName name="Excel_BuiltIn_Print_Area_51" localSheetId="65">#REF!</definedName>
    <definedName name="Excel_BuiltIn_Print_Area_51" localSheetId="68">#REF!</definedName>
    <definedName name="Excel_BuiltIn_Print_Area_51" localSheetId="125">#REF!</definedName>
    <definedName name="Excel_BuiltIn_Print_Area_51" localSheetId="128">#REF!</definedName>
    <definedName name="Excel_BuiltIn_Print_Area_51" localSheetId="131">#REF!</definedName>
    <definedName name="Excel_BuiltIn_Print_Area_51" localSheetId="134">#REF!</definedName>
    <definedName name="Excel_BuiltIn_Print_Area_51" localSheetId="119">#REF!</definedName>
    <definedName name="Excel_BuiltIn_Print_Area_51" localSheetId="122">#REF!</definedName>
    <definedName name="Excel_BuiltIn_Print_Area_51" localSheetId="108">#REF!</definedName>
    <definedName name="Excel_BuiltIn_Print_Area_51" localSheetId="110">#REF!</definedName>
    <definedName name="Excel_BuiltIn_Print_Area_51" localSheetId="113">#REF!</definedName>
    <definedName name="Excel_BuiltIn_Print_Area_51" localSheetId="116">#REF!</definedName>
    <definedName name="Excel_BuiltIn_Print_Area_51" localSheetId="102">#REF!</definedName>
    <definedName name="Excel_BuiltIn_Print_Area_51" localSheetId="105">#REF!</definedName>
    <definedName name="Excel_BuiltIn_Print_Area_51" localSheetId="56">#REF!</definedName>
    <definedName name="Excel_BuiltIn_Print_Area_51" localSheetId="59">#REF!</definedName>
    <definedName name="Excel_BuiltIn_Print_Area_51" localSheetId="61">#REF!</definedName>
    <definedName name="Excel_BuiltIn_Print_Area_51" localSheetId="84">#REF!</definedName>
    <definedName name="Excel_BuiltIn_Print_Area_51" localSheetId="82">#REF!</definedName>
    <definedName name="Excel_BuiltIn_Print_Area_51" localSheetId="87">#REF!</definedName>
    <definedName name="Excel_BuiltIn_Print_Area_51" localSheetId="90">#REF!</definedName>
    <definedName name="Excel_BuiltIn_Print_Area_51" localSheetId="93">#REF!</definedName>
    <definedName name="Excel_BuiltIn_Print_Area_51" localSheetId="96">#REF!</definedName>
    <definedName name="Excel_BuiltIn_Print_Area_51" localSheetId="99">#REF!</definedName>
    <definedName name="Excel_BuiltIn_Print_Area_51" localSheetId="165">#REF!</definedName>
    <definedName name="Excel_BuiltIn_Print_Area_51" localSheetId="168">#REF!</definedName>
    <definedName name="Excel_BuiltIn_Print_Area_51" localSheetId="156">#REF!</definedName>
    <definedName name="Excel_BuiltIn_Print_Area_51" localSheetId="171">#REF!</definedName>
    <definedName name="Excel_BuiltIn_Print_Area_51" localSheetId="159">#REF!</definedName>
    <definedName name="Excel_BuiltIn_Print_Area_51" localSheetId="162">#REF!</definedName>
    <definedName name="Excel_BuiltIn_Print_Area_51">#REF!</definedName>
    <definedName name="Excel_BuiltIn_Print_Area_52" localSheetId="145">#REF!</definedName>
    <definedName name="Excel_BuiltIn_Print_Area_52" localSheetId="149">#REF!</definedName>
    <definedName name="Excel_BuiltIn_Print_Area_52" localSheetId="153">#REF!</definedName>
    <definedName name="Excel_BuiltIn_Print_Area_52" localSheetId="138">#REF!</definedName>
    <definedName name="Excel_BuiltIn_Print_Area_52" localSheetId="141">#REF!</definedName>
    <definedName name="Excel_BuiltIn_Print_Area_52" localSheetId="71">#REF!</definedName>
    <definedName name="Excel_BuiltIn_Print_Area_52" localSheetId="74">#REF!</definedName>
    <definedName name="Excel_BuiltIn_Print_Area_52" localSheetId="77">#REF!</definedName>
    <definedName name="Excel_BuiltIn_Print_Area_52" localSheetId="80">#REF!</definedName>
    <definedName name="Excel_BuiltIn_Print_Area_52" localSheetId="66">#REF!</definedName>
    <definedName name="Excel_BuiltIn_Print_Area_52" localSheetId="69">#REF!</definedName>
    <definedName name="Excel_BuiltIn_Print_Area_52" localSheetId="126">#REF!</definedName>
    <definedName name="Excel_BuiltIn_Print_Area_52" localSheetId="129">#REF!</definedName>
    <definedName name="Excel_BuiltIn_Print_Area_52" localSheetId="132">#REF!</definedName>
    <definedName name="Excel_BuiltIn_Print_Area_52" localSheetId="135">#REF!</definedName>
    <definedName name="Excel_BuiltIn_Print_Area_52" localSheetId="120">#REF!</definedName>
    <definedName name="Excel_BuiltIn_Print_Area_52" localSheetId="111">#REF!</definedName>
    <definedName name="Excel_BuiltIn_Print_Area_52" localSheetId="114">#REF!</definedName>
    <definedName name="Excel_BuiltIn_Print_Area_52" localSheetId="117">#REF!</definedName>
    <definedName name="Excel_BuiltIn_Print_Area_52" localSheetId="103">#REF!</definedName>
    <definedName name="Excel_BuiltIn_Print_Area_52" localSheetId="106">#REF!</definedName>
    <definedName name="Excel_BuiltIn_Print_Area_52" localSheetId="53">#REF!</definedName>
    <definedName name="Excel_BuiltIn_Print_Area_52" localSheetId="55">#REF!</definedName>
    <definedName name="Excel_BuiltIn_Print_Area_52" localSheetId="58">#REF!</definedName>
    <definedName name="Excel_BuiltIn_Print_Area_52" localSheetId="62">#REF!</definedName>
    <definedName name="Excel_BuiltIn_Print_Area_52" localSheetId="64">#REF!</definedName>
    <definedName name="Excel_BuiltIn_Print_Area_52" localSheetId="85">#REF!</definedName>
    <definedName name="Excel_BuiltIn_Print_Area_52" localSheetId="88">#REF!</definedName>
    <definedName name="Excel_BuiltIn_Print_Area_52" localSheetId="91">#REF!</definedName>
    <definedName name="Excel_BuiltIn_Print_Area_52" localSheetId="94">#REF!</definedName>
    <definedName name="Excel_BuiltIn_Print_Area_52" localSheetId="97">#REF!</definedName>
    <definedName name="Excel_BuiltIn_Print_Area_52" localSheetId="100">#REF!</definedName>
    <definedName name="Excel_BuiltIn_Print_Area_52" localSheetId="166">#REF!</definedName>
    <definedName name="Excel_BuiltIn_Print_Area_52" localSheetId="169">#REF!</definedName>
    <definedName name="Excel_BuiltIn_Print_Area_52" localSheetId="157">#REF!</definedName>
    <definedName name="Excel_BuiltIn_Print_Area_52" localSheetId="172">#REF!</definedName>
    <definedName name="Excel_BuiltIn_Print_Area_52" localSheetId="160">#REF!</definedName>
    <definedName name="Excel_BuiltIn_Print_Area_52" localSheetId="163">#REF!</definedName>
    <definedName name="Excel_BuiltIn_Print_Area_52" localSheetId="143">#REF!</definedName>
    <definedName name="Excel_BuiltIn_Print_Area_52" localSheetId="146">#REF!</definedName>
    <definedName name="Excel_BuiltIn_Print_Area_52" localSheetId="148">#REF!</definedName>
    <definedName name="Excel_BuiltIn_Print_Area_52" localSheetId="150">#REF!</definedName>
    <definedName name="Excel_BuiltIn_Print_Area_52" localSheetId="151">#REF!</definedName>
    <definedName name="Excel_BuiltIn_Print_Area_52" localSheetId="136">#REF!</definedName>
    <definedName name="Excel_BuiltIn_Print_Area_52" localSheetId="139">#REF!</definedName>
    <definedName name="Excel_BuiltIn_Print_Area_52" localSheetId="142">#REF!</definedName>
    <definedName name="Excel_BuiltIn_Print_Area_52" localSheetId="70">#REF!</definedName>
    <definedName name="Excel_BuiltIn_Print_Area_52" localSheetId="72">#REF!</definedName>
    <definedName name="Excel_BuiltIn_Print_Area_52" localSheetId="75">#REF!</definedName>
    <definedName name="Excel_BuiltIn_Print_Area_52" localSheetId="78">#REF!</definedName>
    <definedName name="Excel_BuiltIn_Print_Area_52" localSheetId="67">#REF!</definedName>
    <definedName name="Excel_BuiltIn_Print_Area_52" localSheetId="124">#REF!</definedName>
    <definedName name="Excel_BuiltIn_Print_Area_52" localSheetId="127">#REF!</definedName>
    <definedName name="Excel_BuiltIn_Print_Area_52" localSheetId="130">#REF!</definedName>
    <definedName name="Excel_BuiltIn_Print_Area_52" localSheetId="133">#REF!</definedName>
    <definedName name="Excel_BuiltIn_Print_Area_52" localSheetId="118">#REF!</definedName>
    <definedName name="Excel_BuiltIn_Print_Area_52" localSheetId="121">#REF!</definedName>
    <definedName name="Excel_BuiltIn_Print_Area_52" localSheetId="123">#REF!</definedName>
    <definedName name="Excel_BuiltIn_Print_Area_52" localSheetId="107">#REF!</definedName>
    <definedName name="Excel_BuiltIn_Print_Area_52" localSheetId="109">#REF!</definedName>
    <definedName name="Excel_BuiltIn_Print_Area_52" localSheetId="112">#REF!</definedName>
    <definedName name="Excel_BuiltIn_Print_Area_52" localSheetId="115">#REF!</definedName>
    <definedName name="Excel_BuiltIn_Print_Area_52" localSheetId="101">#REF!</definedName>
    <definedName name="Excel_BuiltIn_Print_Area_52" localSheetId="104">#REF!</definedName>
    <definedName name="Excel_BuiltIn_Print_Area_52" localSheetId="52">#REF!</definedName>
    <definedName name="Excel_BuiltIn_Print_Area_52" localSheetId="54">#REF!</definedName>
    <definedName name="Excel_BuiltIn_Print_Area_52" localSheetId="57">#REF!</definedName>
    <definedName name="Excel_BuiltIn_Print_Area_52" localSheetId="60">#REF!</definedName>
    <definedName name="Excel_BuiltIn_Print_Area_52" localSheetId="63">#REF!</definedName>
    <definedName name="Excel_BuiltIn_Print_Area_52" localSheetId="83">#REF!</definedName>
    <definedName name="Excel_BuiltIn_Print_Area_52" localSheetId="81">#REF!</definedName>
    <definedName name="Excel_BuiltIn_Print_Area_52" localSheetId="86">#REF!</definedName>
    <definedName name="Excel_BuiltIn_Print_Area_52" localSheetId="89">#REF!</definedName>
    <definedName name="Excel_BuiltIn_Print_Area_52" localSheetId="92">#REF!</definedName>
    <definedName name="Excel_BuiltIn_Print_Area_52" localSheetId="95">#REF!</definedName>
    <definedName name="Excel_BuiltIn_Print_Area_52" localSheetId="98">#REF!</definedName>
    <definedName name="Excel_BuiltIn_Print_Area_52" localSheetId="164">#REF!</definedName>
    <definedName name="Excel_BuiltIn_Print_Area_52" localSheetId="167">#REF!</definedName>
    <definedName name="Excel_BuiltIn_Print_Area_52" localSheetId="155">#REF!</definedName>
    <definedName name="Excel_BuiltIn_Print_Area_52" localSheetId="170">#REF!</definedName>
    <definedName name="Excel_BuiltIn_Print_Area_52" localSheetId="158">#REF!</definedName>
    <definedName name="Excel_BuiltIn_Print_Area_52" localSheetId="161">#REF!</definedName>
    <definedName name="Excel_BuiltIn_Print_Area_52" localSheetId="147">#REF!</definedName>
    <definedName name="Excel_BuiltIn_Print_Area_52" localSheetId="144">#REF!</definedName>
    <definedName name="Excel_BuiltIn_Print_Area_52" localSheetId="152">#REF!</definedName>
    <definedName name="Excel_BuiltIn_Print_Area_52" localSheetId="154">#REF!</definedName>
    <definedName name="Excel_BuiltIn_Print_Area_52" localSheetId="137">#REF!</definedName>
    <definedName name="Excel_BuiltIn_Print_Area_52" localSheetId="140">#REF!</definedName>
    <definedName name="Excel_BuiltIn_Print_Area_52" localSheetId="73">#REF!</definedName>
    <definedName name="Excel_BuiltIn_Print_Area_52" localSheetId="76">#REF!</definedName>
    <definedName name="Excel_BuiltIn_Print_Area_52" localSheetId="79">#REF!</definedName>
    <definedName name="Excel_BuiltIn_Print_Area_52" localSheetId="65">#REF!</definedName>
    <definedName name="Excel_BuiltIn_Print_Area_52" localSheetId="68">#REF!</definedName>
    <definedName name="Excel_BuiltIn_Print_Area_52" localSheetId="125">#REF!</definedName>
    <definedName name="Excel_BuiltIn_Print_Area_52" localSheetId="128">#REF!</definedName>
    <definedName name="Excel_BuiltIn_Print_Area_52" localSheetId="131">#REF!</definedName>
    <definedName name="Excel_BuiltIn_Print_Area_52" localSheetId="134">#REF!</definedName>
    <definedName name="Excel_BuiltIn_Print_Area_52" localSheetId="119">#REF!</definedName>
    <definedName name="Excel_BuiltIn_Print_Area_52" localSheetId="122">#REF!</definedName>
    <definedName name="Excel_BuiltIn_Print_Area_52" localSheetId="108">#REF!</definedName>
    <definedName name="Excel_BuiltIn_Print_Area_52" localSheetId="110">#REF!</definedName>
    <definedName name="Excel_BuiltIn_Print_Area_52" localSheetId="113">#REF!</definedName>
    <definedName name="Excel_BuiltIn_Print_Area_52" localSheetId="116">#REF!</definedName>
    <definedName name="Excel_BuiltIn_Print_Area_52" localSheetId="102">#REF!</definedName>
    <definedName name="Excel_BuiltIn_Print_Area_52" localSheetId="105">#REF!</definedName>
    <definedName name="Excel_BuiltIn_Print_Area_52" localSheetId="56">#REF!</definedName>
    <definedName name="Excel_BuiltIn_Print_Area_52" localSheetId="59">#REF!</definedName>
    <definedName name="Excel_BuiltIn_Print_Area_52" localSheetId="61">#REF!</definedName>
    <definedName name="Excel_BuiltIn_Print_Area_52" localSheetId="84">#REF!</definedName>
    <definedName name="Excel_BuiltIn_Print_Area_52" localSheetId="82">#REF!</definedName>
    <definedName name="Excel_BuiltIn_Print_Area_52" localSheetId="87">#REF!</definedName>
    <definedName name="Excel_BuiltIn_Print_Area_52" localSheetId="90">#REF!</definedName>
    <definedName name="Excel_BuiltIn_Print_Area_52" localSheetId="93">#REF!</definedName>
    <definedName name="Excel_BuiltIn_Print_Area_52" localSheetId="96">#REF!</definedName>
    <definedName name="Excel_BuiltIn_Print_Area_52" localSheetId="99">#REF!</definedName>
    <definedName name="Excel_BuiltIn_Print_Area_52" localSheetId="165">#REF!</definedName>
    <definedName name="Excel_BuiltIn_Print_Area_52" localSheetId="168">#REF!</definedName>
    <definedName name="Excel_BuiltIn_Print_Area_52" localSheetId="156">#REF!</definedName>
    <definedName name="Excel_BuiltIn_Print_Area_52" localSheetId="171">#REF!</definedName>
    <definedName name="Excel_BuiltIn_Print_Area_52" localSheetId="159">#REF!</definedName>
    <definedName name="Excel_BuiltIn_Print_Area_52" localSheetId="162">#REF!</definedName>
    <definedName name="Excel_BuiltIn_Print_Area_52">#REF!</definedName>
    <definedName name="Excel_BuiltIn_Print_Area_53" localSheetId="145">#REF!</definedName>
    <definedName name="Excel_BuiltIn_Print_Area_53" localSheetId="149">#REF!</definedName>
    <definedName name="Excel_BuiltIn_Print_Area_53" localSheetId="153">#REF!</definedName>
    <definedName name="Excel_BuiltIn_Print_Area_53" localSheetId="138">#REF!</definedName>
    <definedName name="Excel_BuiltIn_Print_Area_53" localSheetId="141">#REF!</definedName>
    <definedName name="Excel_BuiltIn_Print_Area_53" localSheetId="71">#REF!</definedName>
    <definedName name="Excel_BuiltIn_Print_Area_53" localSheetId="74">#REF!</definedName>
    <definedName name="Excel_BuiltIn_Print_Area_53" localSheetId="77">#REF!</definedName>
    <definedName name="Excel_BuiltIn_Print_Area_53" localSheetId="80">#REF!</definedName>
    <definedName name="Excel_BuiltIn_Print_Area_53" localSheetId="66">#REF!</definedName>
    <definedName name="Excel_BuiltIn_Print_Area_53" localSheetId="69">#REF!</definedName>
    <definedName name="Excel_BuiltIn_Print_Area_53" localSheetId="126">#REF!</definedName>
    <definedName name="Excel_BuiltIn_Print_Area_53" localSheetId="129">#REF!</definedName>
    <definedName name="Excel_BuiltIn_Print_Area_53" localSheetId="132">#REF!</definedName>
    <definedName name="Excel_BuiltIn_Print_Area_53" localSheetId="135">#REF!</definedName>
    <definedName name="Excel_BuiltIn_Print_Area_53" localSheetId="120">#REF!</definedName>
    <definedName name="Excel_BuiltIn_Print_Area_53" localSheetId="111">#REF!</definedName>
    <definedName name="Excel_BuiltIn_Print_Area_53" localSheetId="114">#REF!</definedName>
    <definedName name="Excel_BuiltIn_Print_Area_53" localSheetId="117">#REF!</definedName>
    <definedName name="Excel_BuiltIn_Print_Area_53" localSheetId="103">#REF!</definedName>
    <definedName name="Excel_BuiltIn_Print_Area_53" localSheetId="106">#REF!</definedName>
    <definedName name="Excel_BuiltIn_Print_Area_53" localSheetId="53">#REF!</definedName>
    <definedName name="Excel_BuiltIn_Print_Area_53" localSheetId="55">#REF!</definedName>
    <definedName name="Excel_BuiltIn_Print_Area_53" localSheetId="58">#REF!</definedName>
    <definedName name="Excel_BuiltIn_Print_Area_53" localSheetId="62">#REF!</definedName>
    <definedName name="Excel_BuiltIn_Print_Area_53" localSheetId="64">#REF!</definedName>
    <definedName name="Excel_BuiltIn_Print_Area_53" localSheetId="85">#REF!</definedName>
    <definedName name="Excel_BuiltIn_Print_Area_53" localSheetId="88">#REF!</definedName>
    <definedName name="Excel_BuiltIn_Print_Area_53" localSheetId="91">#REF!</definedName>
    <definedName name="Excel_BuiltIn_Print_Area_53" localSheetId="94">#REF!</definedName>
    <definedName name="Excel_BuiltIn_Print_Area_53" localSheetId="97">#REF!</definedName>
    <definedName name="Excel_BuiltIn_Print_Area_53" localSheetId="100">#REF!</definedName>
    <definedName name="Excel_BuiltIn_Print_Area_53" localSheetId="166">#REF!</definedName>
    <definedName name="Excel_BuiltIn_Print_Area_53" localSheetId="169">#REF!</definedName>
    <definedName name="Excel_BuiltIn_Print_Area_53" localSheetId="157">#REF!</definedName>
    <definedName name="Excel_BuiltIn_Print_Area_53" localSheetId="172">#REF!</definedName>
    <definedName name="Excel_BuiltIn_Print_Area_53" localSheetId="160">#REF!</definedName>
    <definedName name="Excel_BuiltIn_Print_Area_53" localSheetId="163">#REF!</definedName>
    <definedName name="Excel_BuiltIn_Print_Area_53" localSheetId="143">#REF!</definedName>
    <definedName name="Excel_BuiltIn_Print_Area_53" localSheetId="146">#REF!</definedName>
    <definedName name="Excel_BuiltIn_Print_Area_53" localSheetId="148">#REF!</definedName>
    <definedName name="Excel_BuiltIn_Print_Area_53" localSheetId="150">#REF!</definedName>
    <definedName name="Excel_BuiltIn_Print_Area_53" localSheetId="151">#REF!</definedName>
    <definedName name="Excel_BuiltIn_Print_Area_53" localSheetId="136">#REF!</definedName>
    <definedName name="Excel_BuiltIn_Print_Area_53" localSheetId="139">#REF!</definedName>
    <definedName name="Excel_BuiltIn_Print_Area_53" localSheetId="142">#REF!</definedName>
    <definedName name="Excel_BuiltIn_Print_Area_53" localSheetId="70">#REF!</definedName>
    <definedName name="Excel_BuiltIn_Print_Area_53" localSheetId="72">#REF!</definedName>
    <definedName name="Excel_BuiltIn_Print_Area_53" localSheetId="75">#REF!</definedName>
    <definedName name="Excel_BuiltIn_Print_Area_53" localSheetId="78">#REF!</definedName>
    <definedName name="Excel_BuiltIn_Print_Area_53" localSheetId="67">#REF!</definedName>
    <definedName name="Excel_BuiltIn_Print_Area_53" localSheetId="124">#REF!</definedName>
    <definedName name="Excel_BuiltIn_Print_Area_53" localSheetId="127">#REF!</definedName>
    <definedName name="Excel_BuiltIn_Print_Area_53" localSheetId="130">#REF!</definedName>
    <definedName name="Excel_BuiltIn_Print_Area_53" localSheetId="133">#REF!</definedName>
    <definedName name="Excel_BuiltIn_Print_Area_53" localSheetId="118">#REF!</definedName>
    <definedName name="Excel_BuiltIn_Print_Area_53" localSheetId="121">#REF!</definedName>
    <definedName name="Excel_BuiltIn_Print_Area_53" localSheetId="123">#REF!</definedName>
    <definedName name="Excel_BuiltIn_Print_Area_53" localSheetId="107">#REF!</definedName>
    <definedName name="Excel_BuiltIn_Print_Area_53" localSheetId="109">#REF!</definedName>
    <definedName name="Excel_BuiltIn_Print_Area_53" localSheetId="112">#REF!</definedName>
    <definedName name="Excel_BuiltIn_Print_Area_53" localSheetId="115">#REF!</definedName>
    <definedName name="Excel_BuiltIn_Print_Area_53" localSheetId="101">#REF!</definedName>
    <definedName name="Excel_BuiltIn_Print_Area_53" localSheetId="104">#REF!</definedName>
    <definedName name="Excel_BuiltIn_Print_Area_53" localSheetId="52">#REF!</definedName>
    <definedName name="Excel_BuiltIn_Print_Area_53" localSheetId="54">#REF!</definedName>
    <definedName name="Excel_BuiltIn_Print_Area_53" localSheetId="57">#REF!</definedName>
    <definedName name="Excel_BuiltIn_Print_Area_53" localSheetId="60">#REF!</definedName>
    <definedName name="Excel_BuiltIn_Print_Area_53" localSheetId="63">#REF!</definedName>
    <definedName name="Excel_BuiltIn_Print_Area_53" localSheetId="83">#REF!</definedName>
    <definedName name="Excel_BuiltIn_Print_Area_53" localSheetId="81">#REF!</definedName>
    <definedName name="Excel_BuiltIn_Print_Area_53" localSheetId="86">#REF!</definedName>
    <definedName name="Excel_BuiltIn_Print_Area_53" localSheetId="89">#REF!</definedName>
    <definedName name="Excel_BuiltIn_Print_Area_53" localSheetId="92">#REF!</definedName>
    <definedName name="Excel_BuiltIn_Print_Area_53" localSheetId="95">#REF!</definedName>
    <definedName name="Excel_BuiltIn_Print_Area_53" localSheetId="98">#REF!</definedName>
    <definedName name="Excel_BuiltIn_Print_Area_53" localSheetId="164">#REF!</definedName>
    <definedName name="Excel_BuiltIn_Print_Area_53" localSheetId="167">#REF!</definedName>
    <definedName name="Excel_BuiltIn_Print_Area_53" localSheetId="155">#REF!</definedName>
    <definedName name="Excel_BuiltIn_Print_Area_53" localSheetId="170">#REF!</definedName>
    <definedName name="Excel_BuiltIn_Print_Area_53" localSheetId="158">#REF!</definedName>
    <definedName name="Excel_BuiltIn_Print_Area_53" localSheetId="161">#REF!</definedName>
    <definedName name="Excel_BuiltIn_Print_Area_53" localSheetId="147">#REF!</definedName>
    <definedName name="Excel_BuiltIn_Print_Area_53" localSheetId="144">#REF!</definedName>
    <definedName name="Excel_BuiltIn_Print_Area_53" localSheetId="152">#REF!</definedName>
    <definedName name="Excel_BuiltIn_Print_Area_53" localSheetId="154">#REF!</definedName>
    <definedName name="Excel_BuiltIn_Print_Area_53" localSheetId="137">#REF!</definedName>
    <definedName name="Excel_BuiltIn_Print_Area_53" localSheetId="140">#REF!</definedName>
    <definedName name="Excel_BuiltIn_Print_Area_53" localSheetId="73">#REF!</definedName>
    <definedName name="Excel_BuiltIn_Print_Area_53" localSheetId="76">#REF!</definedName>
    <definedName name="Excel_BuiltIn_Print_Area_53" localSheetId="79">#REF!</definedName>
    <definedName name="Excel_BuiltIn_Print_Area_53" localSheetId="65">#REF!</definedName>
    <definedName name="Excel_BuiltIn_Print_Area_53" localSheetId="68">#REF!</definedName>
    <definedName name="Excel_BuiltIn_Print_Area_53" localSheetId="125">#REF!</definedName>
    <definedName name="Excel_BuiltIn_Print_Area_53" localSheetId="128">#REF!</definedName>
    <definedName name="Excel_BuiltIn_Print_Area_53" localSheetId="131">#REF!</definedName>
    <definedName name="Excel_BuiltIn_Print_Area_53" localSheetId="134">#REF!</definedName>
    <definedName name="Excel_BuiltIn_Print_Area_53" localSheetId="119">#REF!</definedName>
    <definedName name="Excel_BuiltIn_Print_Area_53" localSheetId="122">#REF!</definedName>
    <definedName name="Excel_BuiltIn_Print_Area_53" localSheetId="108">#REF!</definedName>
    <definedName name="Excel_BuiltIn_Print_Area_53" localSheetId="110">#REF!</definedName>
    <definedName name="Excel_BuiltIn_Print_Area_53" localSheetId="113">#REF!</definedName>
    <definedName name="Excel_BuiltIn_Print_Area_53" localSheetId="116">#REF!</definedName>
    <definedName name="Excel_BuiltIn_Print_Area_53" localSheetId="102">#REF!</definedName>
    <definedName name="Excel_BuiltIn_Print_Area_53" localSheetId="105">#REF!</definedName>
    <definedName name="Excel_BuiltIn_Print_Area_53" localSheetId="56">#REF!</definedName>
    <definedName name="Excel_BuiltIn_Print_Area_53" localSheetId="59">#REF!</definedName>
    <definedName name="Excel_BuiltIn_Print_Area_53" localSheetId="61">#REF!</definedName>
    <definedName name="Excel_BuiltIn_Print_Area_53" localSheetId="84">#REF!</definedName>
    <definedName name="Excel_BuiltIn_Print_Area_53" localSheetId="82">#REF!</definedName>
    <definedName name="Excel_BuiltIn_Print_Area_53" localSheetId="87">#REF!</definedName>
    <definedName name="Excel_BuiltIn_Print_Area_53" localSheetId="90">#REF!</definedName>
    <definedName name="Excel_BuiltIn_Print_Area_53" localSheetId="93">#REF!</definedName>
    <definedName name="Excel_BuiltIn_Print_Area_53" localSheetId="96">#REF!</definedName>
    <definedName name="Excel_BuiltIn_Print_Area_53" localSheetId="99">#REF!</definedName>
    <definedName name="Excel_BuiltIn_Print_Area_53" localSheetId="165">#REF!</definedName>
    <definedName name="Excel_BuiltIn_Print_Area_53" localSheetId="168">#REF!</definedName>
    <definedName name="Excel_BuiltIn_Print_Area_53" localSheetId="156">#REF!</definedName>
    <definedName name="Excel_BuiltIn_Print_Area_53" localSheetId="171">#REF!</definedName>
    <definedName name="Excel_BuiltIn_Print_Area_53" localSheetId="159">#REF!</definedName>
    <definedName name="Excel_BuiltIn_Print_Area_53" localSheetId="162">#REF!</definedName>
    <definedName name="Excel_BuiltIn_Print_Area_53">#REF!</definedName>
    <definedName name="Excel_BuiltIn_Print_Area_54" localSheetId="145">#REF!</definedName>
    <definedName name="Excel_BuiltIn_Print_Area_54" localSheetId="149">#REF!</definedName>
    <definedName name="Excel_BuiltIn_Print_Area_54" localSheetId="153">#REF!</definedName>
    <definedName name="Excel_BuiltIn_Print_Area_54" localSheetId="138">#REF!</definedName>
    <definedName name="Excel_BuiltIn_Print_Area_54" localSheetId="141">#REF!</definedName>
    <definedName name="Excel_BuiltIn_Print_Area_54" localSheetId="71">#REF!</definedName>
    <definedName name="Excel_BuiltIn_Print_Area_54" localSheetId="74">#REF!</definedName>
    <definedName name="Excel_BuiltIn_Print_Area_54" localSheetId="77">#REF!</definedName>
    <definedName name="Excel_BuiltIn_Print_Area_54" localSheetId="80">#REF!</definedName>
    <definedName name="Excel_BuiltIn_Print_Area_54" localSheetId="66">#REF!</definedName>
    <definedName name="Excel_BuiltIn_Print_Area_54" localSheetId="69">#REF!</definedName>
    <definedName name="Excel_BuiltIn_Print_Area_54" localSheetId="126">#REF!</definedName>
    <definedName name="Excel_BuiltIn_Print_Area_54" localSheetId="129">#REF!</definedName>
    <definedName name="Excel_BuiltIn_Print_Area_54" localSheetId="132">#REF!</definedName>
    <definedName name="Excel_BuiltIn_Print_Area_54" localSheetId="135">#REF!</definedName>
    <definedName name="Excel_BuiltIn_Print_Area_54" localSheetId="120">#REF!</definedName>
    <definedName name="Excel_BuiltIn_Print_Area_54" localSheetId="111">#REF!</definedName>
    <definedName name="Excel_BuiltIn_Print_Area_54" localSheetId="114">#REF!</definedName>
    <definedName name="Excel_BuiltIn_Print_Area_54" localSheetId="117">#REF!</definedName>
    <definedName name="Excel_BuiltIn_Print_Area_54" localSheetId="103">#REF!</definedName>
    <definedName name="Excel_BuiltIn_Print_Area_54" localSheetId="106">#REF!</definedName>
    <definedName name="Excel_BuiltIn_Print_Area_54" localSheetId="53">#REF!</definedName>
    <definedName name="Excel_BuiltIn_Print_Area_54" localSheetId="55">#REF!</definedName>
    <definedName name="Excel_BuiltIn_Print_Area_54" localSheetId="58">#REF!</definedName>
    <definedName name="Excel_BuiltIn_Print_Area_54" localSheetId="62">#REF!</definedName>
    <definedName name="Excel_BuiltIn_Print_Area_54" localSheetId="64">#REF!</definedName>
    <definedName name="Excel_BuiltIn_Print_Area_54" localSheetId="85">#REF!</definedName>
    <definedName name="Excel_BuiltIn_Print_Area_54" localSheetId="88">#REF!</definedName>
    <definedName name="Excel_BuiltIn_Print_Area_54" localSheetId="91">#REF!</definedName>
    <definedName name="Excel_BuiltIn_Print_Area_54" localSheetId="94">#REF!</definedName>
    <definedName name="Excel_BuiltIn_Print_Area_54" localSheetId="97">#REF!</definedName>
    <definedName name="Excel_BuiltIn_Print_Area_54" localSheetId="100">#REF!</definedName>
    <definedName name="Excel_BuiltIn_Print_Area_54" localSheetId="166">#REF!</definedName>
    <definedName name="Excel_BuiltIn_Print_Area_54" localSheetId="169">#REF!</definedName>
    <definedName name="Excel_BuiltIn_Print_Area_54" localSheetId="157">#REF!</definedName>
    <definedName name="Excel_BuiltIn_Print_Area_54" localSheetId="172">#REF!</definedName>
    <definedName name="Excel_BuiltIn_Print_Area_54" localSheetId="160">#REF!</definedName>
    <definedName name="Excel_BuiltIn_Print_Area_54" localSheetId="163">#REF!</definedName>
    <definedName name="Excel_BuiltIn_Print_Area_54" localSheetId="143">#REF!</definedName>
    <definedName name="Excel_BuiltIn_Print_Area_54" localSheetId="146">#REF!</definedName>
    <definedName name="Excel_BuiltIn_Print_Area_54" localSheetId="148">#REF!</definedName>
    <definedName name="Excel_BuiltIn_Print_Area_54" localSheetId="150">#REF!</definedName>
    <definedName name="Excel_BuiltIn_Print_Area_54" localSheetId="151">#REF!</definedName>
    <definedName name="Excel_BuiltIn_Print_Area_54" localSheetId="136">#REF!</definedName>
    <definedName name="Excel_BuiltIn_Print_Area_54" localSheetId="139">#REF!</definedName>
    <definedName name="Excel_BuiltIn_Print_Area_54" localSheetId="142">#REF!</definedName>
    <definedName name="Excel_BuiltIn_Print_Area_54" localSheetId="70">#REF!</definedName>
    <definedName name="Excel_BuiltIn_Print_Area_54" localSheetId="72">#REF!</definedName>
    <definedName name="Excel_BuiltIn_Print_Area_54" localSheetId="75">#REF!</definedName>
    <definedName name="Excel_BuiltIn_Print_Area_54" localSheetId="78">#REF!</definedName>
    <definedName name="Excel_BuiltIn_Print_Area_54" localSheetId="67">#REF!</definedName>
    <definedName name="Excel_BuiltIn_Print_Area_54" localSheetId="124">#REF!</definedName>
    <definedName name="Excel_BuiltIn_Print_Area_54" localSheetId="127">#REF!</definedName>
    <definedName name="Excel_BuiltIn_Print_Area_54" localSheetId="130">#REF!</definedName>
    <definedName name="Excel_BuiltIn_Print_Area_54" localSheetId="133">#REF!</definedName>
    <definedName name="Excel_BuiltIn_Print_Area_54" localSheetId="118">#REF!</definedName>
    <definedName name="Excel_BuiltIn_Print_Area_54" localSheetId="121">#REF!</definedName>
    <definedName name="Excel_BuiltIn_Print_Area_54" localSheetId="123">#REF!</definedName>
    <definedName name="Excel_BuiltIn_Print_Area_54" localSheetId="107">#REF!</definedName>
    <definedName name="Excel_BuiltIn_Print_Area_54" localSheetId="109">#REF!</definedName>
    <definedName name="Excel_BuiltIn_Print_Area_54" localSheetId="112">#REF!</definedName>
    <definedName name="Excel_BuiltIn_Print_Area_54" localSheetId="115">#REF!</definedName>
    <definedName name="Excel_BuiltIn_Print_Area_54" localSheetId="101">#REF!</definedName>
    <definedName name="Excel_BuiltIn_Print_Area_54" localSheetId="104">#REF!</definedName>
    <definedName name="Excel_BuiltIn_Print_Area_54" localSheetId="52">#REF!</definedName>
    <definedName name="Excel_BuiltIn_Print_Area_54" localSheetId="54">#REF!</definedName>
    <definedName name="Excel_BuiltIn_Print_Area_54" localSheetId="57">#REF!</definedName>
    <definedName name="Excel_BuiltIn_Print_Area_54" localSheetId="60">#REF!</definedName>
    <definedName name="Excel_BuiltIn_Print_Area_54" localSheetId="63">#REF!</definedName>
    <definedName name="Excel_BuiltIn_Print_Area_54" localSheetId="83">#REF!</definedName>
    <definedName name="Excel_BuiltIn_Print_Area_54" localSheetId="81">#REF!</definedName>
    <definedName name="Excel_BuiltIn_Print_Area_54" localSheetId="86">#REF!</definedName>
    <definedName name="Excel_BuiltIn_Print_Area_54" localSheetId="89">#REF!</definedName>
    <definedName name="Excel_BuiltIn_Print_Area_54" localSheetId="92">#REF!</definedName>
    <definedName name="Excel_BuiltIn_Print_Area_54" localSheetId="95">#REF!</definedName>
    <definedName name="Excel_BuiltIn_Print_Area_54" localSheetId="98">#REF!</definedName>
    <definedName name="Excel_BuiltIn_Print_Area_54" localSheetId="164">#REF!</definedName>
    <definedName name="Excel_BuiltIn_Print_Area_54" localSheetId="167">#REF!</definedName>
    <definedName name="Excel_BuiltIn_Print_Area_54" localSheetId="155">#REF!</definedName>
    <definedName name="Excel_BuiltIn_Print_Area_54" localSheetId="170">#REF!</definedName>
    <definedName name="Excel_BuiltIn_Print_Area_54" localSheetId="158">#REF!</definedName>
    <definedName name="Excel_BuiltIn_Print_Area_54" localSheetId="161">#REF!</definedName>
    <definedName name="Excel_BuiltIn_Print_Area_54" localSheetId="147">#REF!</definedName>
    <definedName name="Excel_BuiltIn_Print_Area_54" localSheetId="144">#REF!</definedName>
    <definedName name="Excel_BuiltIn_Print_Area_54" localSheetId="152">#REF!</definedName>
    <definedName name="Excel_BuiltIn_Print_Area_54" localSheetId="154">#REF!</definedName>
    <definedName name="Excel_BuiltIn_Print_Area_54" localSheetId="137">#REF!</definedName>
    <definedName name="Excel_BuiltIn_Print_Area_54" localSheetId="140">#REF!</definedName>
    <definedName name="Excel_BuiltIn_Print_Area_54" localSheetId="73">#REF!</definedName>
    <definedName name="Excel_BuiltIn_Print_Area_54" localSheetId="76">#REF!</definedName>
    <definedName name="Excel_BuiltIn_Print_Area_54" localSheetId="79">#REF!</definedName>
    <definedName name="Excel_BuiltIn_Print_Area_54" localSheetId="65">#REF!</definedName>
    <definedName name="Excel_BuiltIn_Print_Area_54" localSheetId="68">#REF!</definedName>
    <definedName name="Excel_BuiltIn_Print_Area_54" localSheetId="125">#REF!</definedName>
    <definedName name="Excel_BuiltIn_Print_Area_54" localSheetId="128">#REF!</definedName>
    <definedName name="Excel_BuiltIn_Print_Area_54" localSheetId="131">#REF!</definedName>
    <definedName name="Excel_BuiltIn_Print_Area_54" localSheetId="134">#REF!</definedName>
    <definedName name="Excel_BuiltIn_Print_Area_54" localSheetId="119">#REF!</definedName>
    <definedName name="Excel_BuiltIn_Print_Area_54" localSheetId="122">#REF!</definedName>
    <definedName name="Excel_BuiltIn_Print_Area_54" localSheetId="108">#REF!</definedName>
    <definedName name="Excel_BuiltIn_Print_Area_54" localSheetId="110">#REF!</definedName>
    <definedName name="Excel_BuiltIn_Print_Area_54" localSheetId="113">#REF!</definedName>
    <definedName name="Excel_BuiltIn_Print_Area_54" localSheetId="116">#REF!</definedName>
    <definedName name="Excel_BuiltIn_Print_Area_54" localSheetId="102">#REF!</definedName>
    <definedName name="Excel_BuiltIn_Print_Area_54" localSheetId="105">#REF!</definedName>
    <definedName name="Excel_BuiltIn_Print_Area_54" localSheetId="56">#REF!</definedName>
    <definedName name="Excel_BuiltIn_Print_Area_54" localSheetId="59">#REF!</definedName>
    <definedName name="Excel_BuiltIn_Print_Area_54" localSheetId="61">#REF!</definedName>
    <definedName name="Excel_BuiltIn_Print_Area_54" localSheetId="84">#REF!</definedName>
    <definedName name="Excel_BuiltIn_Print_Area_54" localSheetId="82">#REF!</definedName>
    <definedName name="Excel_BuiltIn_Print_Area_54" localSheetId="87">#REF!</definedName>
    <definedName name="Excel_BuiltIn_Print_Area_54" localSheetId="90">#REF!</definedName>
    <definedName name="Excel_BuiltIn_Print_Area_54" localSheetId="93">#REF!</definedName>
    <definedName name="Excel_BuiltIn_Print_Area_54" localSheetId="96">#REF!</definedName>
    <definedName name="Excel_BuiltIn_Print_Area_54" localSheetId="99">#REF!</definedName>
    <definedName name="Excel_BuiltIn_Print_Area_54" localSheetId="165">#REF!</definedName>
    <definedName name="Excel_BuiltIn_Print_Area_54" localSheetId="168">#REF!</definedName>
    <definedName name="Excel_BuiltIn_Print_Area_54" localSheetId="156">#REF!</definedName>
    <definedName name="Excel_BuiltIn_Print_Area_54" localSheetId="171">#REF!</definedName>
    <definedName name="Excel_BuiltIn_Print_Area_54" localSheetId="159">#REF!</definedName>
    <definedName name="Excel_BuiltIn_Print_Area_54" localSheetId="162">#REF!</definedName>
    <definedName name="Excel_BuiltIn_Print_Area_54">#REF!</definedName>
    <definedName name="Excel_BuiltIn_Print_Area_55" localSheetId="145">#REF!</definedName>
    <definedName name="Excel_BuiltIn_Print_Area_55" localSheetId="149">#REF!</definedName>
    <definedName name="Excel_BuiltIn_Print_Area_55" localSheetId="153">#REF!</definedName>
    <definedName name="Excel_BuiltIn_Print_Area_55" localSheetId="138">#REF!</definedName>
    <definedName name="Excel_BuiltIn_Print_Area_55" localSheetId="141">#REF!</definedName>
    <definedName name="Excel_BuiltIn_Print_Area_55" localSheetId="71">#REF!</definedName>
    <definedName name="Excel_BuiltIn_Print_Area_55" localSheetId="74">#REF!</definedName>
    <definedName name="Excel_BuiltIn_Print_Area_55" localSheetId="77">#REF!</definedName>
    <definedName name="Excel_BuiltIn_Print_Area_55" localSheetId="80">#REF!</definedName>
    <definedName name="Excel_BuiltIn_Print_Area_55" localSheetId="66">#REF!</definedName>
    <definedName name="Excel_BuiltIn_Print_Area_55" localSheetId="69">#REF!</definedName>
    <definedName name="Excel_BuiltIn_Print_Area_55" localSheetId="126">#REF!</definedName>
    <definedName name="Excel_BuiltIn_Print_Area_55" localSheetId="129">#REF!</definedName>
    <definedName name="Excel_BuiltIn_Print_Area_55" localSheetId="132">#REF!</definedName>
    <definedName name="Excel_BuiltIn_Print_Area_55" localSheetId="135">#REF!</definedName>
    <definedName name="Excel_BuiltIn_Print_Area_55" localSheetId="120">#REF!</definedName>
    <definedName name="Excel_BuiltIn_Print_Area_55" localSheetId="111">#REF!</definedName>
    <definedName name="Excel_BuiltIn_Print_Area_55" localSheetId="114">#REF!</definedName>
    <definedName name="Excel_BuiltIn_Print_Area_55" localSheetId="117">#REF!</definedName>
    <definedName name="Excel_BuiltIn_Print_Area_55" localSheetId="103">#REF!</definedName>
    <definedName name="Excel_BuiltIn_Print_Area_55" localSheetId="106">#REF!</definedName>
    <definedName name="Excel_BuiltIn_Print_Area_55" localSheetId="53">#REF!</definedName>
    <definedName name="Excel_BuiltIn_Print_Area_55" localSheetId="55">#REF!</definedName>
    <definedName name="Excel_BuiltIn_Print_Area_55" localSheetId="58">#REF!</definedName>
    <definedName name="Excel_BuiltIn_Print_Area_55" localSheetId="62">#REF!</definedName>
    <definedName name="Excel_BuiltIn_Print_Area_55" localSheetId="64">#REF!</definedName>
    <definedName name="Excel_BuiltIn_Print_Area_55" localSheetId="85">#REF!</definedName>
    <definedName name="Excel_BuiltIn_Print_Area_55" localSheetId="88">#REF!</definedName>
    <definedName name="Excel_BuiltIn_Print_Area_55" localSheetId="91">#REF!</definedName>
    <definedName name="Excel_BuiltIn_Print_Area_55" localSheetId="94">#REF!</definedName>
    <definedName name="Excel_BuiltIn_Print_Area_55" localSheetId="97">#REF!</definedName>
    <definedName name="Excel_BuiltIn_Print_Area_55" localSheetId="100">#REF!</definedName>
    <definedName name="Excel_BuiltIn_Print_Area_55" localSheetId="166">#REF!</definedName>
    <definedName name="Excel_BuiltIn_Print_Area_55" localSheetId="169">#REF!</definedName>
    <definedName name="Excel_BuiltIn_Print_Area_55" localSheetId="157">#REF!</definedName>
    <definedName name="Excel_BuiltIn_Print_Area_55" localSheetId="172">#REF!</definedName>
    <definedName name="Excel_BuiltIn_Print_Area_55" localSheetId="160">#REF!</definedName>
    <definedName name="Excel_BuiltIn_Print_Area_55" localSheetId="163">#REF!</definedName>
    <definedName name="Excel_BuiltIn_Print_Area_55" localSheetId="143">#REF!</definedName>
    <definedName name="Excel_BuiltIn_Print_Area_55" localSheetId="146">#REF!</definedName>
    <definedName name="Excel_BuiltIn_Print_Area_55" localSheetId="148">#REF!</definedName>
    <definedName name="Excel_BuiltIn_Print_Area_55" localSheetId="150">#REF!</definedName>
    <definedName name="Excel_BuiltIn_Print_Area_55" localSheetId="151">#REF!</definedName>
    <definedName name="Excel_BuiltIn_Print_Area_55" localSheetId="136">#REF!</definedName>
    <definedName name="Excel_BuiltIn_Print_Area_55" localSheetId="139">#REF!</definedName>
    <definedName name="Excel_BuiltIn_Print_Area_55" localSheetId="142">#REF!</definedName>
    <definedName name="Excel_BuiltIn_Print_Area_55" localSheetId="70">#REF!</definedName>
    <definedName name="Excel_BuiltIn_Print_Area_55" localSheetId="72">#REF!</definedName>
    <definedName name="Excel_BuiltIn_Print_Area_55" localSheetId="75">#REF!</definedName>
    <definedName name="Excel_BuiltIn_Print_Area_55" localSheetId="78">#REF!</definedName>
    <definedName name="Excel_BuiltIn_Print_Area_55" localSheetId="67">#REF!</definedName>
    <definedName name="Excel_BuiltIn_Print_Area_55" localSheetId="124">#REF!</definedName>
    <definedName name="Excel_BuiltIn_Print_Area_55" localSheetId="127">#REF!</definedName>
    <definedName name="Excel_BuiltIn_Print_Area_55" localSheetId="130">#REF!</definedName>
    <definedName name="Excel_BuiltIn_Print_Area_55" localSheetId="133">#REF!</definedName>
    <definedName name="Excel_BuiltIn_Print_Area_55" localSheetId="118">#REF!</definedName>
    <definedName name="Excel_BuiltIn_Print_Area_55" localSheetId="121">#REF!</definedName>
    <definedName name="Excel_BuiltIn_Print_Area_55" localSheetId="123">#REF!</definedName>
    <definedName name="Excel_BuiltIn_Print_Area_55" localSheetId="107">#REF!</definedName>
    <definedName name="Excel_BuiltIn_Print_Area_55" localSheetId="109">#REF!</definedName>
    <definedName name="Excel_BuiltIn_Print_Area_55" localSheetId="112">#REF!</definedName>
    <definedName name="Excel_BuiltIn_Print_Area_55" localSheetId="115">#REF!</definedName>
    <definedName name="Excel_BuiltIn_Print_Area_55" localSheetId="101">#REF!</definedName>
    <definedName name="Excel_BuiltIn_Print_Area_55" localSheetId="104">#REF!</definedName>
    <definedName name="Excel_BuiltIn_Print_Area_55" localSheetId="52">#REF!</definedName>
    <definedName name="Excel_BuiltIn_Print_Area_55" localSheetId="54">#REF!</definedName>
    <definedName name="Excel_BuiltIn_Print_Area_55" localSheetId="57">#REF!</definedName>
    <definedName name="Excel_BuiltIn_Print_Area_55" localSheetId="60">#REF!</definedName>
    <definedName name="Excel_BuiltIn_Print_Area_55" localSheetId="63">#REF!</definedName>
    <definedName name="Excel_BuiltIn_Print_Area_55" localSheetId="83">#REF!</definedName>
    <definedName name="Excel_BuiltIn_Print_Area_55" localSheetId="81">#REF!</definedName>
    <definedName name="Excel_BuiltIn_Print_Area_55" localSheetId="86">#REF!</definedName>
    <definedName name="Excel_BuiltIn_Print_Area_55" localSheetId="89">#REF!</definedName>
    <definedName name="Excel_BuiltIn_Print_Area_55" localSheetId="92">#REF!</definedName>
    <definedName name="Excel_BuiltIn_Print_Area_55" localSheetId="95">#REF!</definedName>
    <definedName name="Excel_BuiltIn_Print_Area_55" localSheetId="98">#REF!</definedName>
    <definedName name="Excel_BuiltIn_Print_Area_55" localSheetId="164">#REF!</definedName>
    <definedName name="Excel_BuiltIn_Print_Area_55" localSheetId="167">#REF!</definedName>
    <definedName name="Excel_BuiltIn_Print_Area_55" localSheetId="155">#REF!</definedName>
    <definedName name="Excel_BuiltIn_Print_Area_55" localSheetId="170">#REF!</definedName>
    <definedName name="Excel_BuiltIn_Print_Area_55" localSheetId="158">#REF!</definedName>
    <definedName name="Excel_BuiltIn_Print_Area_55" localSheetId="161">#REF!</definedName>
    <definedName name="Excel_BuiltIn_Print_Area_55" localSheetId="147">#REF!</definedName>
    <definedName name="Excel_BuiltIn_Print_Area_55" localSheetId="144">#REF!</definedName>
    <definedName name="Excel_BuiltIn_Print_Area_55" localSheetId="152">#REF!</definedName>
    <definedName name="Excel_BuiltIn_Print_Area_55" localSheetId="154">#REF!</definedName>
    <definedName name="Excel_BuiltIn_Print_Area_55" localSheetId="137">#REF!</definedName>
    <definedName name="Excel_BuiltIn_Print_Area_55" localSheetId="140">#REF!</definedName>
    <definedName name="Excel_BuiltIn_Print_Area_55" localSheetId="73">#REF!</definedName>
    <definedName name="Excel_BuiltIn_Print_Area_55" localSheetId="76">#REF!</definedName>
    <definedName name="Excel_BuiltIn_Print_Area_55" localSheetId="79">#REF!</definedName>
    <definedName name="Excel_BuiltIn_Print_Area_55" localSheetId="65">#REF!</definedName>
    <definedName name="Excel_BuiltIn_Print_Area_55" localSheetId="68">#REF!</definedName>
    <definedName name="Excel_BuiltIn_Print_Area_55" localSheetId="125">#REF!</definedName>
    <definedName name="Excel_BuiltIn_Print_Area_55" localSheetId="128">#REF!</definedName>
    <definedName name="Excel_BuiltIn_Print_Area_55" localSheetId="131">#REF!</definedName>
    <definedName name="Excel_BuiltIn_Print_Area_55" localSheetId="134">#REF!</definedName>
    <definedName name="Excel_BuiltIn_Print_Area_55" localSheetId="119">#REF!</definedName>
    <definedName name="Excel_BuiltIn_Print_Area_55" localSheetId="122">#REF!</definedName>
    <definedName name="Excel_BuiltIn_Print_Area_55" localSheetId="108">#REF!</definedName>
    <definedName name="Excel_BuiltIn_Print_Area_55" localSheetId="110">#REF!</definedName>
    <definedName name="Excel_BuiltIn_Print_Area_55" localSheetId="113">#REF!</definedName>
    <definedName name="Excel_BuiltIn_Print_Area_55" localSheetId="116">#REF!</definedName>
    <definedName name="Excel_BuiltIn_Print_Area_55" localSheetId="102">#REF!</definedName>
    <definedName name="Excel_BuiltIn_Print_Area_55" localSheetId="105">#REF!</definedName>
    <definedName name="Excel_BuiltIn_Print_Area_55" localSheetId="56">#REF!</definedName>
    <definedName name="Excel_BuiltIn_Print_Area_55" localSheetId="59">#REF!</definedName>
    <definedName name="Excel_BuiltIn_Print_Area_55" localSheetId="61">#REF!</definedName>
    <definedName name="Excel_BuiltIn_Print_Area_55" localSheetId="84">#REF!</definedName>
    <definedName name="Excel_BuiltIn_Print_Area_55" localSheetId="82">#REF!</definedName>
    <definedName name="Excel_BuiltIn_Print_Area_55" localSheetId="87">#REF!</definedName>
    <definedName name="Excel_BuiltIn_Print_Area_55" localSheetId="90">#REF!</definedName>
    <definedName name="Excel_BuiltIn_Print_Area_55" localSheetId="93">#REF!</definedName>
    <definedName name="Excel_BuiltIn_Print_Area_55" localSheetId="96">#REF!</definedName>
    <definedName name="Excel_BuiltIn_Print_Area_55" localSheetId="99">#REF!</definedName>
    <definedName name="Excel_BuiltIn_Print_Area_55" localSheetId="165">#REF!</definedName>
    <definedName name="Excel_BuiltIn_Print_Area_55" localSheetId="168">#REF!</definedName>
    <definedName name="Excel_BuiltIn_Print_Area_55" localSheetId="156">#REF!</definedName>
    <definedName name="Excel_BuiltIn_Print_Area_55" localSheetId="171">#REF!</definedName>
    <definedName name="Excel_BuiltIn_Print_Area_55" localSheetId="159">#REF!</definedName>
    <definedName name="Excel_BuiltIn_Print_Area_55" localSheetId="162">#REF!</definedName>
    <definedName name="Excel_BuiltIn_Print_Area_55">#REF!</definedName>
    <definedName name="Excel_BuiltIn_Print_Area_56" localSheetId="145">#REF!</definedName>
    <definedName name="Excel_BuiltIn_Print_Area_56" localSheetId="149">#REF!</definedName>
    <definedName name="Excel_BuiltIn_Print_Area_56" localSheetId="153">#REF!</definedName>
    <definedName name="Excel_BuiltIn_Print_Area_56" localSheetId="138">#REF!</definedName>
    <definedName name="Excel_BuiltIn_Print_Area_56" localSheetId="141">#REF!</definedName>
    <definedName name="Excel_BuiltIn_Print_Area_56" localSheetId="71">#REF!</definedName>
    <definedName name="Excel_BuiltIn_Print_Area_56" localSheetId="74">#REF!</definedName>
    <definedName name="Excel_BuiltIn_Print_Area_56" localSheetId="77">#REF!</definedName>
    <definedName name="Excel_BuiltIn_Print_Area_56" localSheetId="80">#REF!</definedName>
    <definedName name="Excel_BuiltIn_Print_Area_56" localSheetId="66">#REF!</definedName>
    <definedName name="Excel_BuiltIn_Print_Area_56" localSheetId="69">#REF!</definedName>
    <definedName name="Excel_BuiltIn_Print_Area_56" localSheetId="126">#REF!</definedName>
    <definedName name="Excel_BuiltIn_Print_Area_56" localSheetId="129">#REF!</definedName>
    <definedName name="Excel_BuiltIn_Print_Area_56" localSheetId="132">#REF!</definedName>
    <definedName name="Excel_BuiltIn_Print_Area_56" localSheetId="135">#REF!</definedName>
    <definedName name="Excel_BuiltIn_Print_Area_56" localSheetId="120">#REF!</definedName>
    <definedName name="Excel_BuiltIn_Print_Area_56" localSheetId="111">#REF!</definedName>
    <definedName name="Excel_BuiltIn_Print_Area_56" localSheetId="114">#REF!</definedName>
    <definedName name="Excel_BuiltIn_Print_Area_56" localSheetId="117">#REF!</definedName>
    <definedName name="Excel_BuiltIn_Print_Area_56" localSheetId="103">#REF!</definedName>
    <definedName name="Excel_BuiltIn_Print_Area_56" localSheetId="106">#REF!</definedName>
    <definedName name="Excel_BuiltIn_Print_Area_56" localSheetId="53">#REF!</definedName>
    <definedName name="Excel_BuiltIn_Print_Area_56" localSheetId="55">#REF!</definedName>
    <definedName name="Excel_BuiltIn_Print_Area_56" localSheetId="58">#REF!</definedName>
    <definedName name="Excel_BuiltIn_Print_Area_56" localSheetId="62">#REF!</definedName>
    <definedName name="Excel_BuiltIn_Print_Area_56" localSheetId="64">#REF!</definedName>
    <definedName name="Excel_BuiltIn_Print_Area_56" localSheetId="85">#REF!</definedName>
    <definedName name="Excel_BuiltIn_Print_Area_56" localSheetId="88">#REF!</definedName>
    <definedName name="Excel_BuiltIn_Print_Area_56" localSheetId="91">#REF!</definedName>
    <definedName name="Excel_BuiltIn_Print_Area_56" localSheetId="94">#REF!</definedName>
    <definedName name="Excel_BuiltIn_Print_Area_56" localSheetId="97">#REF!</definedName>
    <definedName name="Excel_BuiltIn_Print_Area_56" localSheetId="100">#REF!</definedName>
    <definedName name="Excel_BuiltIn_Print_Area_56" localSheetId="166">#REF!</definedName>
    <definedName name="Excel_BuiltIn_Print_Area_56" localSheetId="169">#REF!</definedName>
    <definedName name="Excel_BuiltIn_Print_Area_56" localSheetId="157">#REF!</definedName>
    <definedName name="Excel_BuiltIn_Print_Area_56" localSheetId="172">#REF!</definedName>
    <definedName name="Excel_BuiltIn_Print_Area_56" localSheetId="160">#REF!</definedName>
    <definedName name="Excel_BuiltIn_Print_Area_56" localSheetId="163">#REF!</definedName>
    <definedName name="Excel_BuiltIn_Print_Area_56" localSheetId="143">#REF!</definedName>
    <definedName name="Excel_BuiltIn_Print_Area_56" localSheetId="146">#REF!</definedName>
    <definedName name="Excel_BuiltIn_Print_Area_56" localSheetId="148">#REF!</definedName>
    <definedName name="Excel_BuiltIn_Print_Area_56" localSheetId="150">#REF!</definedName>
    <definedName name="Excel_BuiltIn_Print_Area_56" localSheetId="151">#REF!</definedName>
    <definedName name="Excel_BuiltIn_Print_Area_56" localSheetId="136">#REF!</definedName>
    <definedName name="Excel_BuiltIn_Print_Area_56" localSheetId="139">#REF!</definedName>
    <definedName name="Excel_BuiltIn_Print_Area_56" localSheetId="142">#REF!</definedName>
    <definedName name="Excel_BuiltIn_Print_Area_56" localSheetId="70">#REF!</definedName>
    <definedName name="Excel_BuiltIn_Print_Area_56" localSheetId="72">#REF!</definedName>
    <definedName name="Excel_BuiltIn_Print_Area_56" localSheetId="75">#REF!</definedName>
    <definedName name="Excel_BuiltIn_Print_Area_56" localSheetId="78">#REF!</definedName>
    <definedName name="Excel_BuiltIn_Print_Area_56" localSheetId="67">#REF!</definedName>
    <definedName name="Excel_BuiltIn_Print_Area_56" localSheetId="124">#REF!</definedName>
    <definedName name="Excel_BuiltIn_Print_Area_56" localSheetId="127">#REF!</definedName>
    <definedName name="Excel_BuiltIn_Print_Area_56" localSheetId="130">#REF!</definedName>
    <definedName name="Excel_BuiltIn_Print_Area_56" localSheetId="133">#REF!</definedName>
    <definedName name="Excel_BuiltIn_Print_Area_56" localSheetId="118">#REF!</definedName>
    <definedName name="Excel_BuiltIn_Print_Area_56" localSheetId="121">#REF!</definedName>
    <definedName name="Excel_BuiltIn_Print_Area_56" localSheetId="123">#REF!</definedName>
    <definedName name="Excel_BuiltIn_Print_Area_56" localSheetId="107">#REF!</definedName>
    <definedName name="Excel_BuiltIn_Print_Area_56" localSheetId="109">#REF!</definedName>
    <definedName name="Excel_BuiltIn_Print_Area_56" localSheetId="112">#REF!</definedName>
    <definedName name="Excel_BuiltIn_Print_Area_56" localSheetId="115">#REF!</definedName>
    <definedName name="Excel_BuiltIn_Print_Area_56" localSheetId="101">#REF!</definedName>
    <definedName name="Excel_BuiltIn_Print_Area_56" localSheetId="104">#REF!</definedName>
    <definedName name="Excel_BuiltIn_Print_Area_56" localSheetId="52">#REF!</definedName>
    <definedName name="Excel_BuiltIn_Print_Area_56" localSheetId="54">#REF!</definedName>
    <definedName name="Excel_BuiltIn_Print_Area_56" localSheetId="57">#REF!</definedName>
    <definedName name="Excel_BuiltIn_Print_Area_56" localSheetId="60">#REF!</definedName>
    <definedName name="Excel_BuiltIn_Print_Area_56" localSheetId="63">#REF!</definedName>
    <definedName name="Excel_BuiltIn_Print_Area_56" localSheetId="83">#REF!</definedName>
    <definedName name="Excel_BuiltIn_Print_Area_56" localSheetId="81">#REF!</definedName>
    <definedName name="Excel_BuiltIn_Print_Area_56" localSheetId="86">#REF!</definedName>
    <definedName name="Excel_BuiltIn_Print_Area_56" localSheetId="89">#REF!</definedName>
    <definedName name="Excel_BuiltIn_Print_Area_56" localSheetId="92">#REF!</definedName>
    <definedName name="Excel_BuiltIn_Print_Area_56" localSheetId="95">#REF!</definedName>
    <definedName name="Excel_BuiltIn_Print_Area_56" localSheetId="98">#REF!</definedName>
    <definedName name="Excel_BuiltIn_Print_Area_56" localSheetId="164">#REF!</definedName>
    <definedName name="Excel_BuiltIn_Print_Area_56" localSheetId="167">#REF!</definedName>
    <definedName name="Excel_BuiltIn_Print_Area_56" localSheetId="155">#REF!</definedName>
    <definedName name="Excel_BuiltIn_Print_Area_56" localSheetId="170">#REF!</definedName>
    <definedName name="Excel_BuiltIn_Print_Area_56" localSheetId="158">#REF!</definedName>
    <definedName name="Excel_BuiltIn_Print_Area_56" localSheetId="161">#REF!</definedName>
    <definedName name="Excel_BuiltIn_Print_Area_56" localSheetId="147">#REF!</definedName>
    <definedName name="Excel_BuiltIn_Print_Area_56" localSheetId="144">#REF!</definedName>
    <definedName name="Excel_BuiltIn_Print_Area_56" localSheetId="152">#REF!</definedName>
    <definedName name="Excel_BuiltIn_Print_Area_56" localSheetId="154">#REF!</definedName>
    <definedName name="Excel_BuiltIn_Print_Area_56" localSheetId="137">#REF!</definedName>
    <definedName name="Excel_BuiltIn_Print_Area_56" localSheetId="140">#REF!</definedName>
    <definedName name="Excel_BuiltIn_Print_Area_56" localSheetId="73">#REF!</definedName>
    <definedName name="Excel_BuiltIn_Print_Area_56" localSheetId="76">#REF!</definedName>
    <definedName name="Excel_BuiltIn_Print_Area_56" localSheetId="79">#REF!</definedName>
    <definedName name="Excel_BuiltIn_Print_Area_56" localSheetId="65">#REF!</definedName>
    <definedName name="Excel_BuiltIn_Print_Area_56" localSheetId="68">#REF!</definedName>
    <definedName name="Excel_BuiltIn_Print_Area_56" localSheetId="125">#REF!</definedName>
    <definedName name="Excel_BuiltIn_Print_Area_56" localSheetId="128">#REF!</definedName>
    <definedName name="Excel_BuiltIn_Print_Area_56" localSheetId="131">#REF!</definedName>
    <definedName name="Excel_BuiltIn_Print_Area_56" localSheetId="134">#REF!</definedName>
    <definedName name="Excel_BuiltIn_Print_Area_56" localSheetId="119">#REF!</definedName>
    <definedName name="Excel_BuiltIn_Print_Area_56" localSheetId="122">#REF!</definedName>
    <definedName name="Excel_BuiltIn_Print_Area_56" localSheetId="108">#REF!</definedName>
    <definedName name="Excel_BuiltIn_Print_Area_56" localSheetId="110">#REF!</definedName>
    <definedName name="Excel_BuiltIn_Print_Area_56" localSheetId="113">#REF!</definedName>
    <definedName name="Excel_BuiltIn_Print_Area_56" localSheetId="116">#REF!</definedName>
    <definedName name="Excel_BuiltIn_Print_Area_56" localSheetId="102">#REF!</definedName>
    <definedName name="Excel_BuiltIn_Print_Area_56" localSheetId="105">#REF!</definedName>
    <definedName name="Excel_BuiltIn_Print_Area_56" localSheetId="56">#REF!</definedName>
    <definedName name="Excel_BuiltIn_Print_Area_56" localSheetId="59">#REF!</definedName>
    <definedName name="Excel_BuiltIn_Print_Area_56" localSheetId="61">#REF!</definedName>
    <definedName name="Excel_BuiltIn_Print_Area_56" localSheetId="84">#REF!</definedName>
    <definedName name="Excel_BuiltIn_Print_Area_56" localSheetId="82">#REF!</definedName>
    <definedName name="Excel_BuiltIn_Print_Area_56" localSheetId="87">#REF!</definedName>
    <definedName name="Excel_BuiltIn_Print_Area_56" localSheetId="90">#REF!</definedName>
    <definedName name="Excel_BuiltIn_Print_Area_56" localSheetId="93">#REF!</definedName>
    <definedName name="Excel_BuiltIn_Print_Area_56" localSheetId="96">#REF!</definedName>
    <definedName name="Excel_BuiltIn_Print_Area_56" localSheetId="99">#REF!</definedName>
    <definedName name="Excel_BuiltIn_Print_Area_56" localSheetId="165">#REF!</definedName>
    <definedName name="Excel_BuiltIn_Print_Area_56" localSheetId="168">#REF!</definedName>
    <definedName name="Excel_BuiltIn_Print_Area_56" localSheetId="156">#REF!</definedName>
    <definedName name="Excel_BuiltIn_Print_Area_56" localSheetId="171">#REF!</definedName>
    <definedName name="Excel_BuiltIn_Print_Area_56" localSheetId="159">#REF!</definedName>
    <definedName name="Excel_BuiltIn_Print_Area_56" localSheetId="162">#REF!</definedName>
    <definedName name="Excel_BuiltIn_Print_Area_56">#REF!</definedName>
    <definedName name="Excel_BuiltIn_Print_Area_57" localSheetId="145">#REF!</definedName>
    <definedName name="Excel_BuiltIn_Print_Area_57" localSheetId="149">#REF!</definedName>
    <definedName name="Excel_BuiltIn_Print_Area_57" localSheetId="153">#REF!</definedName>
    <definedName name="Excel_BuiltIn_Print_Area_57" localSheetId="138">#REF!</definedName>
    <definedName name="Excel_BuiltIn_Print_Area_57" localSheetId="141">#REF!</definedName>
    <definedName name="Excel_BuiltIn_Print_Area_57" localSheetId="71">#REF!</definedName>
    <definedName name="Excel_BuiltIn_Print_Area_57" localSheetId="74">#REF!</definedName>
    <definedName name="Excel_BuiltIn_Print_Area_57" localSheetId="77">#REF!</definedName>
    <definedName name="Excel_BuiltIn_Print_Area_57" localSheetId="80">#REF!</definedName>
    <definedName name="Excel_BuiltIn_Print_Area_57" localSheetId="66">#REF!</definedName>
    <definedName name="Excel_BuiltIn_Print_Area_57" localSheetId="69">#REF!</definedName>
    <definedName name="Excel_BuiltIn_Print_Area_57" localSheetId="126">#REF!</definedName>
    <definedName name="Excel_BuiltIn_Print_Area_57" localSheetId="129">#REF!</definedName>
    <definedName name="Excel_BuiltIn_Print_Area_57" localSheetId="132">#REF!</definedName>
    <definedName name="Excel_BuiltIn_Print_Area_57" localSheetId="135">#REF!</definedName>
    <definedName name="Excel_BuiltIn_Print_Area_57" localSheetId="120">#REF!</definedName>
    <definedName name="Excel_BuiltIn_Print_Area_57" localSheetId="111">#REF!</definedName>
    <definedName name="Excel_BuiltIn_Print_Area_57" localSheetId="114">#REF!</definedName>
    <definedName name="Excel_BuiltIn_Print_Area_57" localSheetId="117">#REF!</definedName>
    <definedName name="Excel_BuiltIn_Print_Area_57" localSheetId="103">#REF!</definedName>
    <definedName name="Excel_BuiltIn_Print_Area_57" localSheetId="106">#REF!</definedName>
    <definedName name="Excel_BuiltIn_Print_Area_57" localSheetId="53">#REF!</definedName>
    <definedName name="Excel_BuiltIn_Print_Area_57" localSheetId="55">#REF!</definedName>
    <definedName name="Excel_BuiltIn_Print_Area_57" localSheetId="58">#REF!</definedName>
    <definedName name="Excel_BuiltIn_Print_Area_57" localSheetId="62">#REF!</definedName>
    <definedName name="Excel_BuiltIn_Print_Area_57" localSheetId="64">#REF!</definedName>
    <definedName name="Excel_BuiltIn_Print_Area_57" localSheetId="85">#REF!</definedName>
    <definedName name="Excel_BuiltIn_Print_Area_57" localSheetId="88">#REF!</definedName>
    <definedName name="Excel_BuiltIn_Print_Area_57" localSheetId="91">#REF!</definedName>
    <definedName name="Excel_BuiltIn_Print_Area_57" localSheetId="94">#REF!</definedName>
    <definedName name="Excel_BuiltIn_Print_Area_57" localSheetId="97">#REF!</definedName>
    <definedName name="Excel_BuiltIn_Print_Area_57" localSheetId="100">#REF!</definedName>
    <definedName name="Excel_BuiltIn_Print_Area_57" localSheetId="166">#REF!</definedName>
    <definedName name="Excel_BuiltIn_Print_Area_57" localSheetId="169">#REF!</definedName>
    <definedName name="Excel_BuiltIn_Print_Area_57" localSheetId="157">#REF!</definedName>
    <definedName name="Excel_BuiltIn_Print_Area_57" localSheetId="172">#REF!</definedName>
    <definedName name="Excel_BuiltIn_Print_Area_57" localSheetId="160">#REF!</definedName>
    <definedName name="Excel_BuiltIn_Print_Area_57" localSheetId="163">#REF!</definedName>
    <definedName name="Excel_BuiltIn_Print_Area_57" localSheetId="143">#REF!</definedName>
    <definedName name="Excel_BuiltIn_Print_Area_57" localSheetId="146">#REF!</definedName>
    <definedName name="Excel_BuiltIn_Print_Area_57" localSheetId="148">#REF!</definedName>
    <definedName name="Excel_BuiltIn_Print_Area_57" localSheetId="150">#REF!</definedName>
    <definedName name="Excel_BuiltIn_Print_Area_57" localSheetId="151">#REF!</definedName>
    <definedName name="Excel_BuiltIn_Print_Area_57" localSheetId="136">#REF!</definedName>
    <definedName name="Excel_BuiltIn_Print_Area_57" localSheetId="139">#REF!</definedName>
    <definedName name="Excel_BuiltIn_Print_Area_57" localSheetId="142">#REF!</definedName>
    <definedName name="Excel_BuiltIn_Print_Area_57" localSheetId="70">#REF!</definedName>
    <definedName name="Excel_BuiltIn_Print_Area_57" localSheetId="72">#REF!</definedName>
    <definedName name="Excel_BuiltIn_Print_Area_57" localSheetId="75">#REF!</definedName>
    <definedName name="Excel_BuiltIn_Print_Area_57" localSheetId="78">#REF!</definedName>
    <definedName name="Excel_BuiltIn_Print_Area_57" localSheetId="67">#REF!</definedName>
    <definedName name="Excel_BuiltIn_Print_Area_57" localSheetId="124">#REF!</definedName>
    <definedName name="Excel_BuiltIn_Print_Area_57" localSheetId="127">#REF!</definedName>
    <definedName name="Excel_BuiltIn_Print_Area_57" localSheetId="130">#REF!</definedName>
    <definedName name="Excel_BuiltIn_Print_Area_57" localSheetId="133">#REF!</definedName>
    <definedName name="Excel_BuiltIn_Print_Area_57" localSheetId="118">#REF!</definedName>
    <definedName name="Excel_BuiltIn_Print_Area_57" localSheetId="121">#REF!</definedName>
    <definedName name="Excel_BuiltIn_Print_Area_57" localSheetId="123">#REF!</definedName>
    <definedName name="Excel_BuiltIn_Print_Area_57" localSheetId="107">#REF!</definedName>
    <definedName name="Excel_BuiltIn_Print_Area_57" localSheetId="109">#REF!</definedName>
    <definedName name="Excel_BuiltIn_Print_Area_57" localSheetId="112">#REF!</definedName>
    <definedName name="Excel_BuiltIn_Print_Area_57" localSheetId="115">#REF!</definedName>
    <definedName name="Excel_BuiltIn_Print_Area_57" localSheetId="101">#REF!</definedName>
    <definedName name="Excel_BuiltIn_Print_Area_57" localSheetId="104">#REF!</definedName>
    <definedName name="Excel_BuiltIn_Print_Area_57" localSheetId="52">#REF!</definedName>
    <definedName name="Excel_BuiltIn_Print_Area_57" localSheetId="54">#REF!</definedName>
    <definedName name="Excel_BuiltIn_Print_Area_57" localSheetId="57">#REF!</definedName>
    <definedName name="Excel_BuiltIn_Print_Area_57" localSheetId="60">#REF!</definedName>
    <definedName name="Excel_BuiltIn_Print_Area_57" localSheetId="63">#REF!</definedName>
    <definedName name="Excel_BuiltIn_Print_Area_57" localSheetId="83">#REF!</definedName>
    <definedName name="Excel_BuiltIn_Print_Area_57" localSheetId="81">#REF!</definedName>
    <definedName name="Excel_BuiltIn_Print_Area_57" localSheetId="86">#REF!</definedName>
    <definedName name="Excel_BuiltIn_Print_Area_57" localSheetId="89">#REF!</definedName>
    <definedName name="Excel_BuiltIn_Print_Area_57" localSheetId="92">#REF!</definedName>
    <definedName name="Excel_BuiltIn_Print_Area_57" localSheetId="95">#REF!</definedName>
    <definedName name="Excel_BuiltIn_Print_Area_57" localSheetId="98">#REF!</definedName>
    <definedName name="Excel_BuiltIn_Print_Area_57" localSheetId="164">#REF!</definedName>
    <definedName name="Excel_BuiltIn_Print_Area_57" localSheetId="167">#REF!</definedName>
    <definedName name="Excel_BuiltIn_Print_Area_57" localSheetId="155">#REF!</definedName>
    <definedName name="Excel_BuiltIn_Print_Area_57" localSheetId="170">#REF!</definedName>
    <definedName name="Excel_BuiltIn_Print_Area_57" localSheetId="158">#REF!</definedName>
    <definedName name="Excel_BuiltIn_Print_Area_57" localSheetId="161">#REF!</definedName>
    <definedName name="Excel_BuiltIn_Print_Area_57" localSheetId="147">#REF!</definedName>
    <definedName name="Excel_BuiltIn_Print_Area_57" localSheetId="144">#REF!</definedName>
    <definedName name="Excel_BuiltIn_Print_Area_57" localSheetId="152">#REF!</definedName>
    <definedName name="Excel_BuiltIn_Print_Area_57" localSheetId="154">#REF!</definedName>
    <definedName name="Excel_BuiltIn_Print_Area_57" localSheetId="137">#REF!</definedName>
    <definedName name="Excel_BuiltIn_Print_Area_57" localSheetId="140">#REF!</definedName>
    <definedName name="Excel_BuiltIn_Print_Area_57" localSheetId="73">#REF!</definedName>
    <definedName name="Excel_BuiltIn_Print_Area_57" localSheetId="76">#REF!</definedName>
    <definedName name="Excel_BuiltIn_Print_Area_57" localSheetId="79">#REF!</definedName>
    <definedName name="Excel_BuiltIn_Print_Area_57" localSheetId="65">#REF!</definedName>
    <definedName name="Excel_BuiltIn_Print_Area_57" localSheetId="68">#REF!</definedName>
    <definedName name="Excel_BuiltIn_Print_Area_57" localSheetId="125">#REF!</definedName>
    <definedName name="Excel_BuiltIn_Print_Area_57" localSheetId="128">#REF!</definedName>
    <definedName name="Excel_BuiltIn_Print_Area_57" localSheetId="131">#REF!</definedName>
    <definedName name="Excel_BuiltIn_Print_Area_57" localSheetId="134">#REF!</definedName>
    <definedName name="Excel_BuiltIn_Print_Area_57" localSheetId="119">#REF!</definedName>
    <definedName name="Excel_BuiltIn_Print_Area_57" localSheetId="122">#REF!</definedName>
    <definedName name="Excel_BuiltIn_Print_Area_57" localSheetId="108">#REF!</definedName>
    <definedName name="Excel_BuiltIn_Print_Area_57" localSheetId="110">#REF!</definedName>
    <definedName name="Excel_BuiltIn_Print_Area_57" localSheetId="113">#REF!</definedName>
    <definedName name="Excel_BuiltIn_Print_Area_57" localSheetId="116">#REF!</definedName>
    <definedName name="Excel_BuiltIn_Print_Area_57" localSheetId="102">#REF!</definedName>
    <definedName name="Excel_BuiltIn_Print_Area_57" localSheetId="105">#REF!</definedName>
    <definedName name="Excel_BuiltIn_Print_Area_57" localSheetId="56">#REF!</definedName>
    <definedName name="Excel_BuiltIn_Print_Area_57" localSheetId="59">#REF!</definedName>
    <definedName name="Excel_BuiltIn_Print_Area_57" localSheetId="61">#REF!</definedName>
    <definedName name="Excel_BuiltIn_Print_Area_57" localSheetId="84">#REF!</definedName>
    <definedName name="Excel_BuiltIn_Print_Area_57" localSheetId="82">#REF!</definedName>
    <definedName name="Excel_BuiltIn_Print_Area_57" localSheetId="87">#REF!</definedName>
    <definedName name="Excel_BuiltIn_Print_Area_57" localSheetId="90">#REF!</definedName>
    <definedName name="Excel_BuiltIn_Print_Area_57" localSheetId="93">#REF!</definedName>
    <definedName name="Excel_BuiltIn_Print_Area_57" localSheetId="96">#REF!</definedName>
    <definedName name="Excel_BuiltIn_Print_Area_57" localSheetId="99">#REF!</definedName>
    <definedName name="Excel_BuiltIn_Print_Area_57" localSheetId="165">#REF!</definedName>
    <definedName name="Excel_BuiltIn_Print_Area_57" localSheetId="168">#REF!</definedName>
    <definedName name="Excel_BuiltIn_Print_Area_57" localSheetId="156">#REF!</definedName>
    <definedName name="Excel_BuiltIn_Print_Area_57" localSheetId="171">#REF!</definedName>
    <definedName name="Excel_BuiltIn_Print_Area_57" localSheetId="159">#REF!</definedName>
    <definedName name="Excel_BuiltIn_Print_Area_57" localSheetId="162">#REF!</definedName>
    <definedName name="Excel_BuiltIn_Print_Area_57">#REF!</definedName>
    <definedName name="Excel_BuiltIn_Print_Area_58" localSheetId="145">#REF!</definedName>
    <definedName name="Excel_BuiltIn_Print_Area_58" localSheetId="149">#REF!</definedName>
    <definedName name="Excel_BuiltIn_Print_Area_58" localSheetId="153">#REF!</definedName>
    <definedName name="Excel_BuiltIn_Print_Area_58" localSheetId="138">#REF!</definedName>
    <definedName name="Excel_BuiltIn_Print_Area_58" localSheetId="141">#REF!</definedName>
    <definedName name="Excel_BuiltIn_Print_Area_58" localSheetId="71">#REF!</definedName>
    <definedName name="Excel_BuiltIn_Print_Area_58" localSheetId="74">#REF!</definedName>
    <definedName name="Excel_BuiltIn_Print_Area_58" localSheetId="77">#REF!</definedName>
    <definedName name="Excel_BuiltIn_Print_Area_58" localSheetId="80">#REF!</definedName>
    <definedName name="Excel_BuiltIn_Print_Area_58" localSheetId="66">#REF!</definedName>
    <definedName name="Excel_BuiltIn_Print_Area_58" localSheetId="69">#REF!</definedName>
    <definedName name="Excel_BuiltIn_Print_Area_58" localSheetId="126">#REF!</definedName>
    <definedName name="Excel_BuiltIn_Print_Area_58" localSheetId="129">#REF!</definedName>
    <definedName name="Excel_BuiltIn_Print_Area_58" localSheetId="132">#REF!</definedName>
    <definedName name="Excel_BuiltIn_Print_Area_58" localSheetId="135">#REF!</definedName>
    <definedName name="Excel_BuiltIn_Print_Area_58" localSheetId="120">#REF!</definedName>
    <definedName name="Excel_BuiltIn_Print_Area_58" localSheetId="111">#REF!</definedName>
    <definedName name="Excel_BuiltIn_Print_Area_58" localSheetId="114">#REF!</definedName>
    <definedName name="Excel_BuiltIn_Print_Area_58" localSheetId="117">#REF!</definedName>
    <definedName name="Excel_BuiltIn_Print_Area_58" localSheetId="103">#REF!</definedName>
    <definedName name="Excel_BuiltIn_Print_Area_58" localSheetId="106">#REF!</definedName>
    <definedName name="Excel_BuiltIn_Print_Area_58" localSheetId="53">#REF!</definedName>
    <definedName name="Excel_BuiltIn_Print_Area_58" localSheetId="55">#REF!</definedName>
    <definedName name="Excel_BuiltIn_Print_Area_58" localSheetId="58">#REF!</definedName>
    <definedName name="Excel_BuiltIn_Print_Area_58" localSheetId="62">#REF!</definedName>
    <definedName name="Excel_BuiltIn_Print_Area_58" localSheetId="64">#REF!</definedName>
    <definedName name="Excel_BuiltIn_Print_Area_58" localSheetId="85">#REF!</definedName>
    <definedName name="Excel_BuiltIn_Print_Area_58" localSheetId="88">#REF!</definedName>
    <definedName name="Excel_BuiltIn_Print_Area_58" localSheetId="91">#REF!</definedName>
    <definedName name="Excel_BuiltIn_Print_Area_58" localSheetId="94">#REF!</definedName>
    <definedName name="Excel_BuiltIn_Print_Area_58" localSheetId="97">#REF!</definedName>
    <definedName name="Excel_BuiltIn_Print_Area_58" localSheetId="100">#REF!</definedName>
    <definedName name="Excel_BuiltIn_Print_Area_58" localSheetId="166">#REF!</definedName>
    <definedName name="Excel_BuiltIn_Print_Area_58" localSheetId="169">#REF!</definedName>
    <definedName name="Excel_BuiltIn_Print_Area_58" localSheetId="157">#REF!</definedName>
    <definedName name="Excel_BuiltIn_Print_Area_58" localSheetId="172">#REF!</definedName>
    <definedName name="Excel_BuiltIn_Print_Area_58" localSheetId="160">#REF!</definedName>
    <definedName name="Excel_BuiltIn_Print_Area_58" localSheetId="163">#REF!</definedName>
    <definedName name="Excel_BuiltIn_Print_Area_58" localSheetId="143">#REF!</definedName>
    <definedName name="Excel_BuiltIn_Print_Area_58" localSheetId="146">#REF!</definedName>
    <definedName name="Excel_BuiltIn_Print_Area_58" localSheetId="148">#REF!</definedName>
    <definedName name="Excel_BuiltIn_Print_Area_58" localSheetId="150">#REF!</definedName>
    <definedName name="Excel_BuiltIn_Print_Area_58" localSheetId="151">#REF!</definedName>
    <definedName name="Excel_BuiltIn_Print_Area_58" localSheetId="136">#REF!</definedName>
    <definedName name="Excel_BuiltIn_Print_Area_58" localSheetId="139">#REF!</definedName>
    <definedName name="Excel_BuiltIn_Print_Area_58" localSheetId="142">#REF!</definedName>
    <definedName name="Excel_BuiltIn_Print_Area_58" localSheetId="70">#REF!</definedName>
    <definedName name="Excel_BuiltIn_Print_Area_58" localSheetId="72">#REF!</definedName>
    <definedName name="Excel_BuiltIn_Print_Area_58" localSheetId="75">#REF!</definedName>
    <definedName name="Excel_BuiltIn_Print_Area_58" localSheetId="78">#REF!</definedName>
    <definedName name="Excel_BuiltIn_Print_Area_58" localSheetId="67">#REF!</definedName>
    <definedName name="Excel_BuiltIn_Print_Area_58" localSheetId="124">#REF!</definedName>
    <definedName name="Excel_BuiltIn_Print_Area_58" localSheetId="127">#REF!</definedName>
    <definedName name="Excel_BuiltIn_Print_Area_58" localSheetId="130">#REF!</definedName>
    <definedName name="Excel_BuiltIn_Print_Area_58" localSheetId="133">#REF!</definedName>
    <definedName name="Excel_BuiltIn_Print_Area_58" localSheetId="118">#REF!</definedName>
    <definedName name="Excel_BuiltIn_Print_Area_58" localSheetId="121">#REF!</definedName>
    <definedName name="Excel_BuiltIn_Print_Area_58" localSheetId="123">#REF!</definedName>
    <definedName name="Excel_BuiltIn_Print_Area_58" localSheetId="107">#REF!</definedName>
    <definedName name="Excel_BuiltIn_Print_Area_58" localSheetId="109">#REF!</definedName>
    <definedName name="Excel_BuiltIn_Print_Area_58" localSheetId="112">#REF!</definedName>
    <definedName name="Excel_BuiltIn_Print_Area_58" localSheetId="115">#REF!</definedName>
    <definedName name="Excel_BuiltIn_Print_Area_58" localSheetId="101">#REF!</definedName>
    <definedName name="Excel_BuiltIn_Print_Area_58" localSheetId="104">#REF!</definedName>
    <definedName name="Excel_BuiltIn_Print_Area_58" localSheetId="52">#REF!</definedName>
    <definedName name="Excel_BuiltIn_Print_Area_58" localSheetId="54">#REF!</definedName>
    <definedName name="Excel_BuiltIn_Print_Area_58" localSheetId="57">#REF!</definedName>
    <definedName name="Excel_BuiltIn_Print_Area_58" localSheetId="60">#REF!</definedName>
    <definedName name="Excel_BuiltIn_Print_Area_58" localSheetId="63">#REF!</definedName>
    <definedName name="Excel_BuiltIn_Print_Area_58" localSheetId="83">#REF!</definedName>
    <definedName name="Excel_BuiltIn_Print_Area_58" localSheetId="81">#REF!</definedName>
    <definedName name="Excel_BuiltIn_Print_Area_58" localSheetId="86">#REF!</definedName>
    <definedName name="Excel_BuiltIn_Print_Area_58" localSheetId="89">#REF!</definedName>
    <definedName name="Excel_BuiltIn_Print_Area_58" localSheetId="92">#REF!</definedName>
    <definedName name="Excel_BuiltIn_Print_Area_58" localSheetId="95">#REF!</definedName>
    <definedName name="Excel_BuiltIn_Print_Area_58" localSheetId="98">#REF!</definedName>
    <definedName name="Excel_BuiltIn_Print_Area_58" localSheetId="164">#REF!</definedName>
    <definedName name="Excel_BuiltIn_Print_Area_58" localSheetId="167">#REF!</definedName>
    <definedName name="Excel_BuiltIn_Print_Area_58" localSheetId="155">#REF!</definedName>
    <definedName name="Excel_BuiltIn_Print_Area_58" localSheetId="170">#REF!</definedName>
    <definedName name="Excel_BuiltIn_Print_Area_58" localSheetId="158">#REF!</definedName>
    <definedName name="Excel_BuiltIn_Print_Area_58" localSheetId="161">#REF!</definedName>
    <definedName name="Excel_BuiltIn_Print_Area_58" localSheetId="147">#REF!</definedName>
    <definedName name="Excel_BuiltIn_Print_Area_58" localSheetId="144">#REF!</definedName>
    <definedName name="Excel_BuiltIn_Print_Area_58" localSheetId="152">#REF!</definedName>
    <definedName name="Excel_BuiltIn_Print_Area_58" localSheetId="154">#REF!</definedName>
    <definedName name="Excel_BuiltIn_Print_Area_58" localSheetId="137">#REF!</definedName>
    <definedName name="Excel_BuiltIn_Print_Area_58" localSheetId="140">#REF!</definedName>
    <definedName name="Excel_BuiltIn_Print_Area_58" localSheetId="73">#REF!</definedName>
    <definedName name="Excel_BuiltIn_Print_Area_58" localSheetId="76">#REF!</definedName>
    <definedName name="Excel_BuiltIn_Print_Area_58" localSheetId="79">#REF!</definedName>
    <definedName name="Excel_BuiltIn_Print_Area_58" localSheetId="65">#REF!</definedName>
    <definedName name="Excel_BuiltIn_Print_Area_58" localSheetId="68">#REF!</definedName>
    <definedName name="Excel_BuiltIn_Print_Area_58" localSheetId="125">#REF!</definedName>
    <definedName name="Excel_BuiltIn_Print_Area_58" localSheetId="128">#REF!</definedName>
    <definedName name="Excel_BuiltIn_Print_Area_58" localSheetId="131">#REF!</definedName>
    <definedName name="Excel_BuiltIn_Print_Area_58" localSheetId="134">#REF!</definedName>
    <definedName name="Excel_BuiltIn_Print_Area_58" localSheetId="119">#REF!</definedName>
    <definedName name="Excel_BuiltIn_Print_Area_58" localSheetId="122">#REF!</definedName>
    <definedName name="Excel_BuiltIn_Print_Area_58" localSheetId="108">#REF!</definedName>
    <definedName name="Excel_BuiltIn_Print_Area_58" localSheetId="110">#REF!</definedName>
    <definedName name="Excel_BuiltIn_Print_Area_58" localSheetId="113">#REF!</definedName>
    <definedName name="Excel_BuiltIn_Print_Area_58" localSheetId="116">#REF!</definedName>
    <definedName name="Excel_BuiltIn_Print_Area_58" localSheetId="102">#REF!</definedName>
    <definedName name="Excel_BuiltIn_Print_Area_58" localSheetId="105">#REF!</definedName>
    <definedName name="Excel_BuiltIn_Print_Area_58" localSheetId="56">#REF!</definedName>
    <definedName name="Excel_BuiltIn_Print_Area_58" localSheetId="59">#REF!</definedName>
    <definedName name="Excel_BuiltIn_Print_Area_58" localSheetId="61">#REF!</definedName>
    <definedName name="Excel_BuiltIn_Print_Area_58" localSheetId="84">#REF!</definedName>
    <definedName name="Excel_BuiltIn_Print_Area_58" localSheetId="82">#REF!</definedName>
    <definedName name="Excel_BuiltIn_Print_Area_58" localSheetId="87">#REF!</definedName>
    <definedName name="Excel_BuiltIn_Print_Area_58" localSheetId="90">#REF!</definedName>
    <definedName name="Excel_BuiltIn_Print_Area_58" localSheetId="93">#REF!</definedName>
    <definedName name="Excel_BuiltIn_Print_Area_58" localSheetId="96">#REF!</definedName>
    <definedName name="Excel_BuiltIn_Print_Area_58" localSheetId="99">#REF!</definedName>
    <definedName name="Excel_BuiltIn_Print_Area_58" localSheetId="165">#REF!</definedName>
    <definedName name="Excel_BuiltIn_Print_Area_58" localSheetId="168">#REF!</definedName>
    <definedName name="Excel_BuiltIn_Print_Area_58" localSheetId="156">#REF!</definedName>
    <definedName name="Excel_BuiltIn_Print_Area_58" localSheetId="171">#REF!</definedName>
    <definedName name="Excel_BuiltIn_Print_Area_58" localSheetId="159">#REF!</definedName>
    <definedName name="Excel_BuiltIn_Print_Area_58" localSheetId="162">#REF!</definedName>
    <definedName name="Excel_BuiltIn_Print_Area_58">#REF!</definedName>
    <definedName name="Excel_BuiltIn_Print_Area_6" localSheetId="145">#REF!</definedName>
    <definedName name="Excel_BuiltIn_Print_Area_6" localSheetId="149">#REF!</definedName>
    <definedName name="Excel_BuiltIn_Print_Area_6" localSheetId="153">#REF!</definedName>
    <definedName name="Excel_BuiltIn_Print_Area_6" localSheetId="138">#REF!</definedName>
    <definedName name="Excel_BuiltIn_Print_Area_6" localSheetId="141">#REF!</definedName>
    <definedName name="Excel_BuiltIn_Print_Area_6" localSheetId="71">#REF!</definedName>
    <definedName name="Excel_BuiltIn_Print_Area_6" localSheetId="74">#REF!</definedName>
    <definedName name="Excel_BuiltIn_Print_Area_6" localSheetId="77">#REF!</definedName>
    <definedName name="Excel_BuiltIn_Print_Area_6" localSheetId="80">#REF!</definedName>
    <definedName name="Excel_BuiltIn_Print_Area_6" localSheetId="66">#REF!</definedName>
    <definedName name="Excel_BuiltIn_Print_Area_6" localSheetId="69">#REF!</definedName>
    <definedName name="Excel_BuiltIn_Print_Area_6" localSheetId="126">#REF!</definedName>
    <definedName name="Excel_BuiltIn_Print_Area_6" localSheetId="129">#REF!</definedName>
    <definedName name="Excel_BuiltIn_Print_Area_6" localSheetId="132">#REF!</definedName>
    <definedName name="Excel_BuiltIn_Print_Area_6" localSheetId="135">#REF!</definedName>
    <definedName name="Excel_BuiltIn_Print_Area_6" localSheetId="120">#REF!</definedName>
    <definedName name="Excel_BuiltIn_Print_Area_6" localSheetId="111">#REF!</definedName>
    <definedName name="Excel_BuiltIn_Print_Area_6" localSheetId="114">#REF!</definedName>
    <definedName name="Excel_BuiltIn_Print_Area_6" localSheetId="117">#REF!</definedName>
    <definedName name="Excel_BuiltIn_Print_Area_6" localSheetId="103">#REF!</definedName>
    <definedName name="Excel_BuiltIn_Print_Area_6" localSheetId="106">#REF!</definedName>
    <definedName name="Excel_BuiltIn_Print_Area_6" localSheetId="53">#REF!</definedName>
    <definedName name="Excel_BuiltIn_Print_Area_6" localSheetId="55">#REF!</definedName>
    <definedName name="Excel_BuiltIn_Print_Area_6" localSheetId="58">#REF!</definedName>
    <definedName name="Excel_BuiltIn_Print_Area_6" localSheetId="62">#REF!</definedName>
    <definedName name="Excel_BuiltIn_Print_Area_6" localSheetId="64">#REF!</definedName>
    <definedName name="Excel_BuiltIn_Print_Area_6" localSheetId="85">#REF!</definedName>
    <definedName name="Excel_BuiltIn_Print_Area_6" localSheetId="88">#REF!</definedName>
    <definedName name="Excel_BuiltIn_Print_Area_6" localSheetId="91">#REF!</definedName>
    <definedName name="Excel_BuiltIn_Print_Area_6" localSheetId="94">#REF!</definedName>
    <definedName name="Excel_BuiltIn_Print_Area_6" localSheetId="97">#REF!</definedName>
    <definedName name="Excel_BuiltIn_Print_Area_6" localSheetId="100">#REF!</definedName>
    <definedName name="Excel_BuiltIn_Print_Area_6" localSheetId="166">#REF!</definedName>
    <definedName name="Excel_BuiltIn_Print_Area_6" localSheetId="169">#REF!</definedName>
    <definedName name="Excel_BuiltIn_Print_Area_6" localSheetId="157">#REF!</definedName>
    <definedName name="Excel_BuiltIn_Print_Area_6" localSheetId="172">#REF!</definedName>
    <definedName name="Excel_BuiltIn_Print_Area_6" localSheetId="160">#REF!</definedName>
    <definedName name="Excel_BuiltIn_Print_Area_6" localSheetId="163">#REF!</definedName>
    <definedName name="Excel_BuiltIn_Print_Area_6" localSheetId="143">#REF!</definedName>
    <definedName name="Excel_BuiltIn_Print_Area_6" localSheetId="146">#REF!</definedName>
    <definedName name="Excel_BuiltIn_Print_Area_6" localSheetId="148">#REF!</definedName>
    <definedName name="Excel_BuiltIn_Print_Area_6" localSheetId="150">#REF!</definedName>
    <definedName name="Excel_BuiltIn_Print_Area_6" localSheetId="151">#REF!</definedName>
    <definedName name="Excel_BuiltIn_Print_Area_6" localSheetId="136">#REF!</definedName>
    <definedName name="Excel_BuiltIn_Print_Area_6" localSheetId="139">#REF!</definedName>
    <definedName name="Excel_BuiltIn_Print_Area_6" localSheetId="142">#REF!</definedName>
    <definedName name="Excel_BuiltIn_Print_Area_6" localSheetId="70">#REF!</definedName>
    <definedName name="Excel_BuiltIn_Print_Area_6" localSheetId="72">#REF!</definedName>
    <definedName name="Excel_BuiltIn_Print_Area_6" localSheetId="75">#REF!</definedName>
    <definedName name="Excel_BuiltIn_Print_Area_6" localSheetId="78">#REF!</definedName>
    <definedName name="Excel_BuiltIn_Print_Area_6" localSheetId="67">#REF!</definedName>
    <definedName name="Excel_BuiltIn_Print_Area_6" localSheetId="124">#REF!</definedName>
    <definedName name="Excel_BuiltIn_Print_Area_6" localSheetId="127">#REF!</definedName>
    <definedName name="Excel_BuiltIn_Print_Area_6" localSheetId="130">#REF!</definedName>
    <definedName name="Excel_BuiltIn_Print_Area_6" localSheetId="133">#REF!</definedName>
    <definedName name="Excel_BuiltIn_Print_Area_6" localSheetId="118">#REF!</definedName>
    <definedName name="Excel_BuiltIn_Print_Area_6" localSheetId="121">#REF!</definedName>
    <definedName name="Excel_BuiltIn_Print_Area_6" localSheetId="123">#REF!</definedName>
    <definedName name="Excel_BuiltIn_Print_Area_6" localSheetId="107">#REF!</definedName>
    <definedName name="Excel_BuiltIn_Print_Area_6" localSheetId="109">#REF!</definedName>
    <definedName name="Excel_BuiltIn_Print_Area_6" localSheetId="112">#REF!</definedName>
    <definedName name="Excel_BuiltIn_Print_Area_6" localSheetId="115">#REF!</definedName>
    <definedName name="Excel_BuiltIn_Print_Area_6" localSheetId="101">#REF!</definedName>
    <definedName name="Excel_BuiltIn_Print_Area_6" localSheetId="104">#REF!</definedName>
    <definedName name="Excel_BuiltIn_Print_Area_6" localSheetId="52">#REF!</definedName>
    <definedName name="Excel_BuiltIn_Print_Area_6" localSheetId="54">#REF!</definedName>
    <definedName name="Excel_BuiltIn_Print_Area_6" localSheetId="57">#REF!</definedName>
    <definedName name="Excel_BuiltIn_Print_Area_6" localSheetId="60">#REF!</definedName>
    <definedName name="Excel_BuiltIn_Print_Area_6" localSheetId="63">#REF!</definedName>
    <definedName name="Excel_BuiltIn_Print_Area_6" localSheetId="83">#REF!</definedName>
    <definedName name="Excel_BuiltIn_Print_Area_6" localSheetId="81">#REF!</definedName>
    <definedName name="Excel_BuiltIn_Print_Area_6" localSheetId="86">#REF!</definedName>
    <definedName name="Excel_BuiltIn_Print_Area_6" localSheetId="89">#REF!</definedName>
    <definedName name="Excel_BuiltIn_Print_Area_6" localSheetId="92">#REF!</definedName>
    <definedName name="Excel_BuiltIn_Print_Area_6" localSheetId="95">#REF!</definedName>
    <definedName name="Excel_BuiltIn_Print_Area_6" localSheetId="98">#REF!</definedName>
    <definedName name="Excel_BuiltIn_Print_Area_6" localSheetId="164">#REF!</definedName>
    <definedName name="Excel_BuiltIn_Print_Area_6" localSheetId="167">#REF!</definedName>
    <definedName name="Excel_BuiltIn_Print_Area_6" localSheetId="155">#REF!</definedName>
    <definedName name="Excel_BuiltIn_Print_Area_6" localSheetId="170">#REF!</definedName>
    <definedName name="Excel_BuiltIn_Print_Area_6" localSheetId="158">#REF!</definedName>
    <definedName name="Excel_BuiltIn_Print_Area_6" localSheetId="161">#REF!</definedName>
    <definedName name="Excel_BuiltIn_Print_Area_6" localSheetId="147">#REF!</definedName>
    <definedName name="Excel_BuiltIn_Print_Area_6" localSheetId="144">#REF!</definedName>
    <definedName name="Excel_BuiltIn_Print_Area_6" localSheetId="152">#REF!</definedName>
    <definedName name="Excel_BuiltIn_Print_Area_6" localSheetId="154">#REF!</definedName>
    <definedName name="Excel_BuiltIn_Print_Area_6" localSheetId="137">#REF!</definedName>
    <definedName name="Excel_BuiltIn_Print_Area_6" localSheetId="140">#REF!</definedName>
    <definedName name="Excel_BuiltIn_Print_Area_6" localSheetId="73">#REF!</definedName>
    <definedName name="Excel_BuiltIn_Print_Area_6" localSheetId="76">#REF!</definedName>
    <definedName name="Excel_BuiltIn_Print_Area_6" localSheetId="79">#REF!</definedName>
    <definedName name="Excel_BuiltIn_Print_Area_6" localSheetId="65">#REF!</definedName>
    <definedName name="Excel_BuiltIn_Print_Area_6" localSheetId="68">#REF!</definedName>
    <definedName name="Excel_BuiltIn_Print_Area_6" localSheetId="125">#REF!</definedName>
    <definedName name="Excel_BuiltIn_Print_Area_6" localSheetId="128">#REF!</definedName>
    <definedName name="Excel_BuiltIn_Print_Area_6" localSheetId="131">#REF!</definedName>
    <definedName name="Excel_BuiltIn_Print_Area_6" localSheetId="134">#REF!</definedName>
    <definedName name="Excel_BuiltIn_Print_Area_6" localSheetId="119">#REF!</definedName>
    <definedName name="Excel_BuiltIn_Print_Area_6" localSheetId="122">#REF!</definedName>
    <definedName name="Excel_BuiltIn_Print_Area_6" localSheetId="108">#REF!</definedName>
    <definedName name="Excel_BuiltIn_Print_Area_6" localSheetId="110">#REF!</definedName>
    <definedName name="Excel_BuiltIn_Print_Area_6" localSheetId="113">#REF!</definedName>
    <definedName name="Excel_BuiltIn_Print_Area_6" localSheetId="116">#REF!</definedName>
    <definedName name="Excel_BuiltIn_Print_Area_6" localSheetId="102">#REF!</definedName>
    <definedName name="Excel_BuiltIn_Print_Area_6" localSheetId="105">#REF!</definedName>
    <definedName name="Excel_BuiltIn_Print_Area_6" localSheetId="56">#REF!</definedName>
    <definedName name="Excel_BuiltIn_Print_Area_6" localSheetId="59">#REF!</definedName>
    <definedName name="Excel_BuiltIn_Print_Area_6" localSheetId="61">#REF!</definedName>
    <definedName name="Excel_BuiltIn_Print_Area_6" localSheetId="84">#REF!</definedName>
    <definedName name="Excel_BuiltIn_Print_Area_6" localSheetId="82">#REF!</definedName>
    <definedName name="Excel_BuiltIn_Print_Area_6" localSheetId="87">#REF!</definedName>
    <definedName name="Excel_BuiltIn_Print_Area_6" localSheetId="90">#REF!</definedName>
    <definedName name="Excel_BuiltIn_Print_Area_6" localSheetId="93">#REF!</definedName>
    <definedName name="Excel_BuiltIn_Print_Area_6" localSheetId="96">#REF!</definedName>
    <definedName name="Excel_BuiltIn_Print_Area_6" localSheetId="99">#REF!</definedName>
    <definedName name="Excel_BuiltIn_Print_Area_6" localSheetId="165">#REF!</definedName>
    <definedName name="Excel_BuiltIn_Print_Area_6" localSheetId="168">#REF!</definedName>
    <definedName name="Excel_BuiltIn_Print_Area_6" localSheetId="156">#REF!</definedName>
    <definedName name="Excel_BuiltIn_Print_Area_6" localSheetId="171">#REF!</definedName>
    <definedName name="Excel_BuiltIn_Print_Area_6" localSheetId="159">#REF!</definedName>
    <definedName name="Excel_BuiltIn_Print_Area_6" localSheetId="162">#REF!</definedName>
    <definedName name="Excel_BuiltIn_Print_Area_6">#REF!</definedName>
    <definedName name="Excel_BuiltIn_Print_Area_60">"$GEN.$#REF!$#REF!:$#REF!$#REF!"</definedName>
    <definedName name="Excel_BuiltIn_Print_Area_7" localSheetId="145">#REF!</definedName>
    <definedName name="Excel_BuiltIn_Print_Area_7" localSheetId="149">#REF!</definedName>
    <definedName name="Excel_BuiltIn_Print_Area_7" localSheetId="153">#REF!</definedName>
    <definedName name="Excel_BuiltIn_Print_Area_7" localSheetId="138">#REF!</definedName>
    <definedName name="Excel_BuiltIn_Print_Area_7" localSheetId="141">#REF!</definedName>
    <definedName name="Excel_BuiltIn_Print_Area_7" localSheetId="71">#REF!</definedName>
    <definedName name="Excel_BuiltIn_Print_Area_7" localSheetId="74">#REF!</definedName>
    <definedName name="Excel_BuiltIn_Print_Area_7" localSheetId="77">#REF!</definedName>
    <definedName name="Excel_BuiltIn_Print_Area_7" localSheetId="80">#REF!</definedName>
    <definedName name="Excel_BuiltIn_Print_Area_7" localSheetId="66">#REF!</definedName>
    <definedName name="Excel_BuiltIn_Print_Area_7" localSheetId="69">#REF!</definedName>
    <definedName name="Excel_BuiltIn_Print_Area_7" localSheetId="126">#REF!</definedName>
    <definedName name="Excel_BuiltIn_Print_Area_7" localSheetId="129">#REF!</definedName>
    <definedName name="Excel_BuiltIn_Print_Area_7" localSheetId="132">#REF!</definedName>
    <definedName name="Excel_BuiltIn_Print_Area_7" localSheetId="135">#REF!</definedName>
    <definedName name="Excel_BuiltIn_Print_Area_7" localSheetId="120">#REF!</definedName>
    <definedName name="Excel_BuiltIn_Print_Area_7" localSheetId="111">#REF!</definedName>
    <definedName name="Excel_BuiltIn_Print_Area_7" localSheetId="114">#REF!</definedName>
    <definedName name="Excel_BuiltIn_Print_Area_7" localSheetId="117">#REF!</definedName>
    <definedName name="Excel_BuiltIn_Print_Area_7" localSheetId="103">#REF!</definedName>
    <definedName name="Excel_BuiltIn_Print_Area_7" localSheetId="106">#REF!</definedName>
    <definedName name="Excel_BuiltIn_Print_Area_7" localSheetId="53">#REF!</definedName>
    <definedName name="Excel_BuiltIn_Print_Area_7" localSheetId="55">#REF!</definedName>
    <definedName name="Excel_BuiltIn_Print_Area_7" localSheetId="58">#REF!</definedName>
    <definedName name="Excel_BuiltIn_Print_Area_7" localSheetId="62">#REF!</definedName>
    <definedName name="Excel_BuiltIn_Print_Area_7" localSheetId="64">#REF!</definedName>
    <definedName name="Excel_BuiltIn_Print_Area_7" localSheetId="85">#REF!</definedName>
    <definedName name="Excel_BuiltIn_Print_Area_7" localSheetId="88">#REF!</definedName>
    <definedName name="Excel_BuiltIn_Print_Area_7" localSheetId="91">#REF!</definedName>
    <definedName name="Excel_BuiltIn_Print_Area_7" localSheetId="94">#REF!</definedName>
    <definedName name="Excel_BuiltIn_Print_Area_7" localSheetId="97">#REF!</definedName>
    <definedName name="Excel_BuiltIn_Print_Area_7" localSheetId="100">#REF!</definedName>
    <definedName name="Excel_BuiltIn_Print_Area_7" localSheetId="166">#REF!</definedName>
    <definedName name="Excel_BuiltIn_Print_Area_7" localSheetId="169">#REF!</definedName>
    <definedName name="Excel_BuiltIn_Print_Area_7" localSheetId="157">#REF!</definedName>
    <definedName name="Excel_BuiltIn_Print_Area_7" localSheetId="172">#REF!</definedName>
    <definedName name="Excel_BuiltIn_Print_Area_7" localSheetId="160">#REF!</definedName>
    <definedName name="Excel_BuiltIn_Print_Area_7" localSheetId="163">#REF!</definedName>
    <definedName name="Excel_BuiltIn_Print_Area_7" localSheetId="143">#REF!</definedName>
    <definedName name="Excel_BuiltIn_Print_Area_7" localSheetId="146">#REF!</definedName>
    <definedName name="Excel_BuiltIn_Print_Area_7" localSheetId="148">#REF!</definedName>
    <definedName name="Excel_BuiltIn_Print_Area_7" localSheetId="150">#REF!</definedName>
    <definedName name="Excel_BuiltIn_Print_Area_7" localSheetId="151">#REF!</definedName>
    <definedName name="Excel_BuiltIn_Print_Area_7" localSheetId="136">#REF!</definedName>
    <definedName name="Excel_BuiltIn_Print_Area_7" localSheetId="139">#REF!</definedName>
    <definedName name="Excel_BuiltIn_Print_Area_7" localSheetId="142">#REF!</definedName>
    <definedName name="Excel_BuiltIn_Print_Area_7" localSheetId="70">#REF!</definedName>
    <definedName name="Excel_BuiltIn_Print_Area_7" localSheetId="72">#REF!</definedName>
    <definedName name="Excel_BuiltIn_Print_Area_7" localSheetId="75">#REF!</definedName>
    <definedName name="Excel_BuiltIn_Print_Area_7" localSheetId="78">#REF!</definedName>
    <definedName name="Excel_BuiltIn_Print_Area_7" localSheetId="67">#REF!</definedName>
    <definedName name="Excel_BuiltIn_Print_Area_7" localSheetId="124">#REF!</definedName>
    <definedName name="Excel_BuiltIn_Print_Area_7" localSheetId="127">#REF!</definedName>
    <definedName name="Excel_BuiltIn_Print_Area_7" localSheetId="130">#REF!</definedName>
    <definedName name="Excel_BuiltIn_Print_Area_7" localSheetId="133">#REF!</definedName>
    <definedName name="Excel_BuiltIn_Print_Area_7" localSheetId="118">#REF!</definedName>
    <definedName name="Excel_BuiltIn_Print_Area_7" localSheetId="121">#REF!</definedName>
    <definedName name="Excel_BuiltIn_Print_Area_7" localSheetId="123">#REF!</definedName>
    <definedName name="Excel_BuiltIn_Print_Area_7" localSheetId="107">#REF!</definedName>
    <definedName name="Excel_BuiltIn_Print_Area_7" localSheetId="109">#REF!</definedName>
    <definedName name="Excel_BuiltIn_Print_Area_7" localSheetId="112">#REF!</definedName>
    <definedName name="Excel_BuiltIn_Print_Area_7" localSheetId="115">#REF!</definedName>
    <definedName name="Excel_BuiltIn_Print_Area_7" localSheetId="101">#REF!</definedName>
    <definedName name="Excel_BuiltIn_Print_Area_7" localSheetId="104">#REF!</definedName>
    <definedName name="Excel_BuiltIn_Print_Area_7" localSheetId="52">#REF!</definedName>
    <definedName name="Excel_BuiltIn_Print_Area_7" localSheetId="54">#REF!</definedName>
    <definedName name="Excel_BuiltIn_Print_Area_7" localSheetId="57">#REF!</definedName>
    <definedName name="Excel_BuiltIn_Print_Area_7" localSheetId="60">#REF!</definedName>
    <definedName name="Excel_BuiltIn_Print_Area_7" localSheetId="63">#REF!</definedName>
    <definedName name="Excel_BuiltIn_Print_Area_7" localSheetId="83">#REF!</definedName>
    <definedName name="Excel_BuiltIn_Print_Area_7" localSheetId="81">#REF!</definedName>
    <definedName name="Excel_BuiltIn_Print_Area_7" localSheetId="86">#REF!</definedName>
    <definedName name="Excel_BuiltIn_Print_Area_7" localSheetId="89">#REF!</definedName>
    <definedName name="Excel_BuiltIn_Print_Area_7" localSheetId="92">#REF!</definedName>
    <definedName name="Excel_BuiltIn_Print_Area_7" localSheetId="95">#REF!</definedName>
    <definedName name="Excel_BuiltIn_Print_Area_7" localSheetId="98">#REF!</definedName>
    <definedName name="Excel_BuiltIn_Print_Area_7" localSheetId="164">#REF!</definedName>
    <definedName name="Excel_BuiltIn_Print_Area_7" localSheetId="167">#REF!</definedName>
    <definedName name="Excel_BuiltIn_Print_Area_7" localSheetId="155">#REF!</definedName>
    <definedName name="Excel_BuiltIn_Print_Area_7" localSheetId="170">#REF!</definedName>
    <definedName name="Excel_BuiltIn_Print_Area_7" localSheetId="158">#REF!</definedName>
    <definedName name="Excel_BuiltIn_Print_Area_7" localSheetId="161">#REF!</definedName>
    <definedName name="Excel_BuiltIn_Print_Area_7" localSheetId="147">#REF!</definedName>
    <definedName name="Excel_BuiltIn_Print_Area_7" localSheetId="144">#REF!</definedName>
    <definedName name="Excel_BuiltIn_Print_Area_7" localSheetId="152">#REF!</definedName>
    <definedName name="Excel_BuiltIn_Print_Area_7" localSheetId="154">#REF!</definedName>
    <definedName name="Excel_BuiltIn_Print_Area_7" localSheetId="137">#REF!</definedName>
    <definedName name="Excel_BuiltIn_Print_Area_7" localSheetId="140">#REF!</definedName>
    <definedName name="Excel_BuiltIn_Print_Area_7" localSheetId="73">#REF!</definedName>
    <definedName name="Excel_BuiltIn_Print_Area_7" localSheetId="76">#REF!</definedName>
    <definedName name="Excel_BuiltIn_Print_Area_7" localSheetId="79">#REF!</definedName>
    <definedName name="Excel_BuiltIn_Print_Area_7" localSheetId="65">#REF!</definedName>
    <definedName name="Excel_BuiltIn_Print_Area_7" localSheetId="68">#REF!</definedName>
    <definedName name="Excel_BuiltIn_Print_Area_7" localSheetId="125">#REF!</definedName>
    <definedName name="Excel_BuiltIn_Print_Area_7" localSheetId="128">#REF!</definedName>
    <definedName name="Excel_BuiltIn_Print_Area_7" localSheetId="131">#REF!</definedName>
    <definedName name="Excel_BuiltIn_Print_Area_7" localSheetId="134">#REF!</definedName>
    <definedName name="Excel_BuiltIn_Print_Area_7" localSheetId="119">#REF!</definedName>
    <definedName name="Excel_BuiltIn_Print_Area_7" localSheetId="122">#REF!</definedName>
    <definedName name="Excel_BuiltIn_Print_Area_7" localSheetId="108">#REF!</definedName>
    <definedName name="Excel_BuiltIn_Print_Area_7" localSheetId="110">#REF!</definedName>
    <definedName name="Excel_BuiltIn_Print_Area_7" localSheetId="113">#REF!</definedName>
    <definedName name="Excel_BuiltIn_Print_Area_7" localSheetId="116">#REF!</definedName>
    <definedName name="Excel_BuiltIn_Print_Area_7" localSheetId="102">#REF!</definedName>
    <definedName name="Excel_BuiltIn_Print_Area_7" localSheetId="105">#REF!</definedName>
    <definedName name="Excel_BuiltIn_Print_Area_7" localSheetId="56">#REF!</definedName>
    <definedName name="Excel_BuiltIn_Print_Area_7" localSheetId="59">#REF!</definedName>
    <definedName name="Excel_BuiltIn_Print_Area_7" localSheetId="61">#REF!</definedName>
    <definedName name="Excel_BuiltIn_Print_Area_7" localSheetId="84">#REF!</definedName>
    <definedName name="Excel_BuiltIn_Print_Area_7" localSheetId="82">#REF!</definedName>
    <definedName name="Excel_BuiltIn_Print_Area_7" localSheetId="87">#REF!</definedName>
    <definedName name="Excel_BuiltIn_Print_Area_7" localSheetId="90">#REF!</definedName>
    <definedName name="Excel_BuiltIn_Print_Area_7" localSheetId="93">#REF!</definedName>
    <definedName name="Excel_BuiltIn_Print_Area_7" localSheetId="96">#REF!</definedName>
    <definedName name="Excel_BuiltIn_Print_Area_7" localSheetId="99">#REF!</definedName>
    <definedName name="Excel_BuiltIn_Print_Area_7" localSheetId="165">#REF!</definedName>
    <definedName name="Excel_BuiltIn_Print_Area_7" localSheetId="168">#REF!</definedName>
    <definedName name="Excel_BuiltIn_Print_Area_7" localSheetId="156">#REF!</definedName>
    <definedName name="Excel_BuiltIn_Print_Area_7" localSheetId="171">#REF!</definedName>
    <definedName name="Excel_BuiltIn_Print_Area_7" localSheetId="159">#REF!</definedName>
    <definedName name="Excel_BuiltIn_Print_Area_7" localSheetId="162">#REF!</definedName>
    <definedName name="Excel_BuiltIn_Print_Area_7">#REF!</definedName>
    <definedName name="Excel_BuiltIn_Print_Area_8" localSheetId="145">#REF!</definedName>
    <definedName name="Excel_BuiltIn_Print_Area_8" localSheetId="149">#REF!</definedName>
    <definedName name="Excel_BuiltIn_Print_Area_8" localSheetId="153">#REF!</definedName>
    <definedName name="Excel_BuiltIn_Print_Area_8" localSheetId="138">#REF!</definedName>
    <definedName name="Excel_BuiltIn_Print_Area_8" localSheetId="141">#REF!</definedName>
    <definedName name="Excel_BuiltIn_Print_Area_8" localSheetId="71">#REF!</definedName>
    <definedName name="Excel_BuiltIn_Print_Area_8" localSheetId="74">#REF!</definedName>
    <definedName name="Excel_BuiltIn_Print_Area_8" localSheetId="77">#REF!</definedName>
    <definedName name="Excel_BuiltIn_Print_Area_8" localSheetId="80">#REF!</definedName>
    <definedName name="Excel_BuiltIn_Print_Area_8" localSheetId="66">#REF!</definedName>
    <definedName name="Excel_BuiltIn_Print_Area_8" localSheetId="69">#REF!</definedName>
    <definedName name="Excel_BuiltIn_Print_Area_8" localSheetId="126">#REF!</definedName>
    <definedName name="Excel_BuiltIn_Print_Area_8" localSheetId="129">#REF!</definedName>
    <definedName name="Excel_BuiltIn_Print_Area_8" localSheetId="132">#REF!</definedName>
    <definedName name="Excel_BuiltIn_Print_Area_8" localSheetId="135">#REF!</definedName>
    <definedName name="Excel_BuiltIn_Print_Area_8" localSheetId="120">#REF!</definedName>
    <definedName name="Excel_BuiltIn_Print_Area_8" localSheetId="111">#REF!</definedName>
    <definedName name="Excel_BuiltIn_Print_Area_8" localSheetId="114">#REF!</definedName>
    <definedName name="Excel_BuiltIn_Print_Area_8" localSheetId="117">#REF!</definedName>
    <definedName name="Excel_BuiltIn_Print_Area_8" localSheetId="103">#REF!</definedName>
    <definedName name="Excel_BuiltIn_Print_Area_8" localSheetId="106">#REF!</definedName>
    <definedName name="Excel_BuiltIn_Print_Area_8" localSheetId="53">#REF!</definedName>
    <definedName name="Excel_BuiltIn_Print_Area_8" localSheetId="55">#REF!</definedName>
    <definedName name="Excel_BuiltIn_Print_Area_8" localSheetId="58">#REF!</definedName>
    <definedName name="Excel_BuiltIn_Print_Area_8" localSheetId="62">#REF!</definedName>
    <definedName name="Excel_BuiltIn_Print_Area_8" localSheetId="64">#REF!</definedName>
    <definedName name="Excel_BuiltIn_Print_Area_8" localSheetId="85">#REF!</definedName>
    <definedName name="Excel_BuiltIn_Print_Area_8" localSheetId="88">#REF!</definedName>
    <definedName name="Excel_BuiltIn_Print_Area_8" localSheetId="91">#REF!</definedName>
    <definedName name="Excel_BuiltIn_Print_Area_8" localSheetId="94">#REF!</definedName>
    <definedName name="Excel_BuiltIn_Print_Area_8" localSheetId="97">#REF!</definedName>
    <definedName name="Excel_BuiltIn_Print_Area_8" localSheetId="100">#REF!</definedName>
    <definedName name="Excel_BuiltIn_Print_Area_8" localSheetId="166">#REF!</definedName>
    <definedName name="Excel_BuiltIn_Print_Area_8" localSheetId="169">#REF!</definedName>
    <definedName name="Excel_BuiltIn_Print_Area_8" localSheetId="157">#REF!</definedName>
    <definedName name="Excel_BuiltIn_Print_Area_8" localSheetId="172">#REF!</definedName>
    <definedName name="Excel_BuiltIn_Print_Area_8" localSheetId="160">#REF!</definedName>
    <definedName name="Excel_BuiltIn_Print_Area_8" localSheetId="163">#REF!</definedName>
    <definedName name="Excel_BuiltIn_Print_Area_8" localSheetId="143">#REF!</definedName>
    <definedName name="Excel_BuiltIn_Print_Area_8" localSheetId="146">#REF!</definedName>
    <definedName name="Excel_BuiltIn_Print_Area_8" localSheetId="148">#REF!</definedName>
    <definedName name="Excel_BuiltIn_Print_Area_8" localSheetId="150">#REF!</definedName>
    <definedName name="Excel_BuiltIn_Print_Area_8" localSheetId="151">#REF!</definedName>
    <definedName name="Excel_BuiltIn_Print_Area_8" localSheetId="136">#REF!</definedName>
    <definedName name="Excel_BuiltIn_Print_Area_8" localSheetId="139">#REF!</definedName>
    <definedName name="Excel_BuiltIn_Print_Area_8" localSheetId="142">#REF!</definedName>
    <definedName name="Excel_BuiltIn_Print_Area_8" localSheetId="70">#REF!</definedName>
    <definedName name="Excel_BuiltIn_Print_Area_8" localSheetId="72">#REF!</definedName>
    <definedName name="Excel_BuiltIn_Print_Area_8" localSheetId="75">#REF!</definedName>
    <definedName name="Excel_BuiltIn_Print_Area_8" localSheetId="78">#REF!</definedName>
    <definedName name="Excel_BuiltIn_Print_Area_8" localSheetId="67">#REF!</definedName>
    <definedName name="Excel_BuiltIn_Print_Area_8" localSheetId="124">#REF!</definedName>
    <definedName name="Excel_BuiltIn_Print_Area_8" localSheetId="127">#REF!</definedName>
    <definedName name="Excel_BuiltIn_Print_Area_8" localSheetId="130">#REF!</definedName>
    <definedName name="Excel_BuiltIn_Print_Area_8" localSheetId="133">#REF!</definedName>
    <definedName name="Excel_BuiltIn_Print_Area_8" localSheetId="118">#REF!</definedName>
    <definedName name="Excel_BuiltIn_Print_Area_8" localSheetId="121">#REF!</definedName>
    <definedName name="Excel_BuiltIn_Print_Area_8" localSheetId="123">#REF!</definedName>
    <definedName name="Excel_BuiltIn_Print_Area_8" localSheetId="107">#REF!</definedName>
    <definedName name="Excel_BuiltIn_Print_Area_8" localSheetId="109">#REF!</definedName>
    <definedName name="Excel_BuiltIn_Print_Area_8" localSheetId="112">#REF!</definedName>
    <definedName name="Excel_BuiltIn_Print_Area_8" localSheetId="115">#REF!</definedName>
    <definedName name="Excel_BuiltIn_Print_Area_8" localSheetId="101">#REF!</definedName>
    <definedName name="Excel_BuiltIn_Print_Area_8" localSheetId="104">#REF!</definedName>
    <definedName name="Excel_BuiltIn_Print_Area_8" localSheetId="52">#REF!</definedName>
    <definedName name="Excel_BuiltIn_Print_Area_8" localSheetId="54">#REF!</definedName>
    <definedName name="Excel_BuiltIn_Print_Area_8" localSheetId="57">#REF!</definedName>
    <definedName name="Excel_BuiltIn_Print_Area_8" localSheetId="60">#REF!</definedName>
    <definedName name="Excel_BuiltIn_Print_Area_8" localSheetId="63">#REF!</definedName>
    <definedName name="Excel_BuiltIn_Print_Area_8" localSheetId="83">#REF!</definedName>
    <definedName name="Excel_BuiltIn_Print_Area_8" localSheetId="81">#REF!</definedName>
    <definedName name="Excel_BuiltIn_Print_Area_8" localSheetId="86">#REF!</definedName>
    <definedName name="Excel_BuiltIn_Print_Area_8" localSheetId="89">#REF!</definedName>
    <definedName name="Excel_BuiltIn_Print_Area_8" localSheetId="92">#REF!</definedName>
    <definedName name="Excel_BuiltIn_Print_Area_8" localSheetId="95">#REF!</definedName>
    <definedName name="Excel_BuiltIn_Print_Area_8" localSheetId="98">#REF!</definedName>
    <definedName name="Excel_BuiltIn_Print_Area_8" localSheetId="164">#REF!</definedName>
    <definedName name="Excel_BuiltIn_Print_Area_8" localSheetId="167">#REF!</definedName>
    <definedName name="Excel_BuiltIn_Print_Area_8" localSheetId="155">#REF!</definedName>
    <definedName name="Excel_BuiltIn_Print_Area_8" localSheetId="170">#REF!</definedName>
    <definedName name="Excel_BuiltIn_Print_Area_8" localSheetId="158">#REF!</definedName>
    <definedName name="Excel_BuiltIn_Print_Area_8" localSheetId="161">#REF!</definedName>
    <definedName name="Excel_BuiltIn_Print_Area_8" localSheetId="147">#REF!</definedName>
    <definedName name="Excel_BuiltIn_Print_Area_8" localSheetId="144">#REF!</definedName>
    <definedName name="Excel_BuiltIn_Print_Area_8" localSheetId="152">#REF!</definedName>
    <definedName name="Excel_BuiltIn_Print_Area_8" localSheetId="154">#REF!</definedName>
    <definedName name="Excel_BuiltIn_Print_Area_8" localSheetId="137">#REF!</definedName>
    <definedName name="Excel_BuiltIn_Print_Area_8" localSheetId="140">#REF!</definedName>
    <definedName name="Excel_BuiltIn_Print_Area_8" localSheetId="73">#REF!</definedName>
    <definedName name="Excel_BuiltIn_Print_Area_8" localSheetId="76">#REF!</definedName>
    <definedName name="Excel_BuiltIn_Print_Area_8" localSheetId="79">#REF!</definedName>
    <definedName name="Excel_BuiltIn_Print_Area_8" localSheetId="65">#REF!</definedName>
    <definedName name="Excel_BuiltIn_Print_Area_8" localSheetId="68">#REF!</definedName>
    <definedName name="Excel_BuiltIn_Print_Area_8" localSheetId="125">#REF!</definedName>
    <definedName name="Excel_BuiltIn_Print_Area_8" localSheetId="128">#REF!</definedName>
    <definedName name="Excel_BuiltIn_Print_Area_8" localSheetId="131">#REF!</definedName>
    <definedName name="Excel_BuiltIn_Print_Area_8" localSheetId="134">#REF!</definedName>
    <definedName name="Excel_BuiltIn_Print_Area_8" localSheetId="119">#REF!</definedName>
    <definedName name="Excel_BuiltIn_Print_Area_8" localSheetId="122">#REF!</definedName>
    <definedName name="Excel_BuiltIn_Print_Area_8" localSheetId="108">#REF!</definedName>
    <definedName name="Excel_BuiltIn_Print_Area_8" localSheetId="110">#REF!</definedName>
    <definedName name="Excel_BuiltIn_Print_Area_8" localSheetId="113">#REF!</definedName>
    <definedName name="Excel_BuiltIn_Print_Area_8" localSheetId="116">#REF!</definedName>
    <definedName name="Excel_BuiltIn_Print_Area_8" localSheetId="102">#REF!</definedName>
    <definedName name="Excel_BuiltIn_Print_Area_8" localSheetId="105">#REF!</definedName>
    <definedName name="Excel_BuiltIn_Print_Area_8" localSheetId="56">#REF!</definedName>
    <definedName name="Excel_BuiltIn_Print_Area_8" localSheetId="59">#REF!</definedName>
    <definedName name="Excel_BuiltIn_Print_Area_8" localSheetId="61">#REF!</definedName>
    <definedName name="Excel_BuiltIn_Print_Area_8" localSheetId="84">#REF!</definedName>
    <definedName name="Excel_BuiltIn_Print_Area_8" localSheetId="82">#REF!</definedName>
    <definedName name="Excel_BuiltIn_Print_Area_8" localSheetId="87">#REF!</definedName>
    <definedName name="Excel_BuiltIn_Print_Area_8" localSheetId="90">#REF!</definedName>
    <definedName name="Excel_BuiltIn_Print_Area_8" localSheetId="93">#REF!</definedName>
    <definedName name="Excel_BuiltIn_Print_Area_8" localSheetId="96">#REF!</definedName>
    <definedName name="Excel_BuiltIn_Print_Area_8" localSheetId="99">#REF!</definedName>
    <definedName name="Excel_BuiltIn_Print_Area_8" localSheetId="165">#REF!</definedName>
    <definedName name="Excel_BuiltIn_Print_Area_8" localSheetId="168">#REF!</definedName>
    <definedName name="Excel_BuiltIn_Print_Area_8" localSheetId="156">#REF!</definedName>
    <definedName name="Excel_BuiltIn_Print_Area_8" localSheetId="171">#REF!</definedName>
    <definedName name="Excel_BuiltIn_Print_Area_8" localSheetId="159">#REF!</definedName>
    <definedName name="Excel_BuiltIn_Print_Area_8" localSheetId="162">#REF!</definedName>
    <definedName name="Excel_BuiltIn_Print_Area_8">#REF!</definedName>
    <definedName name="Excel_BuiltIn_Print_Area_9" localSheetId="145">#REF!</definedName>
    <definedName name="Excel_BuiltIn_Print_Area_9" localSheetId="149">#REF!</definedName>
    <definedName name="Excel_BuiltIn_Print_Area_9" localSheetId="153">#REF!</definedName>
    <definedName name="Excel_BuiltIn_Print_Area_9" localSheetId="138">#REF!</definedName>
    <definedName name="Excel_BuiltIn_Print_Area_9" localSheetId="141">#REF!</definedName>
    <definedName name="Excel_BuiltIn_Print_Area_9" localSheetId="71">#REF!</definedName>
    <definedName name="Excel_BuiltIn_Print_Area_9" localSheetId="74">#REF!</definedName>
    <definedName name="Excel_BuiltIn_Print_Area_9" localSheetId="77">#REF!</definedName>
    <definedName name="Excel_BuiltIn_Print_Area_9" localSheetId="80">#REF!</definedName>
    <definedName name="Excel_BuiltIn_Print_Area_9" localSheetId="66">#REF!</definedName>
    <definedName name="Excel_BuiltIn_Print_Area_9" localSheetId="69">#REF!</definedName>
    <definedName name="Excel_BuiltIn_Print_Area_9" localSheetId="126">#REF!</definedName>
    <definedName name="Excel_BuiltIn_Print_Area_9" localSheetId="129">#REF!</definedName>
    <definedName name="Excel_BuiltIn_Print_Area_9" localSheetId="132">#REF!</definedName>
    <definedName name="Excel_BuiltIn_Print_Area_9" localSheetId="135">#REF!</definedName>
    <definedName name="Excel_BuiltIn_Print_Area_9" localSheetId="120">#REF!</definedName>
    <definedName name="Excel_BuiltIn_Print_Area_9" localSheetId="111">#REF!</definedName>
    <definedName name="Excel_BuiltIn_Print_Area_9" localSheetId="114">#REF!</definedName>
    <definedName name="Excel_BuiltIn_Print_Area_9" localSheetId="117">#REF!</definedName>
    <definedName name="Excel_BuiltIn_Print_Area_9" localSheetId="103">#REF!</definedName>
    <definedName name="Excel_BuiltIn_Print_Area_9" localSheetId="106">#REF!</definedName>
    <definedName name="Excel_BuiltIn_Print_Area_9" localSheetId="53">#REF!</definedName>
    <definedName name="Excel_BuiltIn_Print_Area_9" localSheetId="55">#REF!</definedName>
    <definedName name="Excel_BuiltIn_Print_Area_9" localSheetId="58">#REF!</definedName>
    <definedName name="Excel_BuiltIn_Print_Area_9" localSheetId="62">#REF!</definedName>
    <definedName name="Excel_BuiltIn_Print_Area_9" localSheetId="64">#REF!</definedName>
    <definedName name="Excel_BuiltIn_Print_Area_9" localSheetId="85">#REF!</definedName>
    <definedName name="Excel_BuiltIn_Print_Area_9" localSheetId="88">#REF!</definedName>
    <definedName name="Excel_BuiltIn_Print_Area_9" localSheetId="91">#REF!</definedName>
    <definedName name="Excel_BuiltIn_Print_Area_9" localSheetId="94">#REF!</definedName>
    <definedName name="Excel_BuiltIn_Print_Area_9" localSheetId="97">#REF!</definedName>
    <definedName name="Excel_BuiltIn_Print_Area_9" localSheetId="100">#REF!</definedName>
    <definedName name="Excel_BuiltIn_Print_Area_9" localSheetId="166">#REF!</definedName>
    <definedName name="Excel_BuiltIn_Print_Area_9" localSheetId="169">#REF!</definedName>
    <definedName name="Excel_BuiltIn_Print_Area_9" localSheetId="157">#REF!</definedName>
    <definedName name="Excel_BuiltIn_Print_Area_9" localSheetId="172">#REF!</definedName>
    <definedName name="Excel_BuiltIn_Print_Area_9" localSheetId="160">#REF!</definedName>
    <definedName name="Excel_BuiltIn_Print_Area_9" localSheetId="163">#REF!</definedName>
    <definedName name="Excel_BuiltIn_Print_Area_9" localSheetId="143">#REF!</definedName>
    <definedName name="Excel_BuiltIn_Print_Area_9" localSheetId="146">#REF!</definedName>
    <definedName name="Excel_BuiltIn_Print_Area_9" localSheetId="148">#REF!</definedName>
    <definedName name="Excel_BuiltIn_Print_Area_9" localSheetId="150">#REF!</definedName>
    <definedName name="Excel_BuiltIn_Print_Area_9" localSheetId="151">#REF!</definedName>
    <definedName name="Excel_BuiltIn_Print_Area_9" localSheetId="136">#REF!</definedName>
    <definedName name="Excel_BuiltIn_Print_Area_9" localSheetId="139">#REF!</definedName>
    <definedName name="Excel_BuiltIn_Print_Area_9" localSheetId="142">#REF!</definedName>
    <definedName name="Excel_BuiltIn_Print_Area_9" localSheetId="70">#REF!</definedName>
    <definedName name="Excel_BuiltIn_Print_Area_9" localSheetId="72">#REF!</definedName>
    <definedName name="Excel_BuiltIn_Print_Area_9" localSheetId="75">#REF!</definedName>
    <definedName name="Excel_BuiltIn_Print_Area_9" localSheetId="78">#REF!</definedName>
    <definedName name="Excel_BuiltIn_Print_Area_9" localSheetId="67">#REF!</definedName>
    <definedName name="Excel_BuiltIn_Print_Area_9" localSheetId="124">#REF!</definedName>
    <definedName name="Excel_BuiltIn_Print_Area_9" localSheetId="127">#REF!</definedName>
    <definedName name="Excel_BuiltIn_Print_Area_9" localSheetId="130">#REF!</definedName>
    <definedName name="Excel_BuiltIn_Print_Area_9" localSheetId="133">#REF!</definedName>
    <definedName name="Excel_BuiltIn_Print_Area_9" localSheetId="118">#REF!</definedName>
    <definedName name="Excel_BuiltIn_Print_Area_9" localSheetId="121">#REF!</definedName>
    <definedName name="Excel_BuiltIn_Print_Area_9" localSheetId="123">#REF!</definedName>
    <definedName name="Excel_BuiltIn_Print_Area_9" localSheetId="107">#REF!</definedName>
    <definedName name="Excel_BuiltIn_Print_Area_9" localSheetId="109">#REF!</definedName>
    <definedName name="Excel_BuiltIn_Print_Area_9" localSheetId="112">#REF!</definedName>
    <definedName name="Excel_BuiltIn_Print_Area_9" localSheetId="115">#REF!</definedName>
    <definedName name="Excel_BuiltIn_Print_Area_9" localSheetId="101">#REF!</definedName>
    <definedName name="Excel_BuiltIn_Print_Area_9" localSheetId="104">#REF!</definedName>
    <definedName name="Excel_BuiltIn_Print_Area_9" localSheetId="52">#REF!</definedName>
    <definedName name="Excel_BuiltIn_Print_Area_9" localSheetId="54">#REF!</definedName>
    <definedName name="Excel_BuiltIn_Print_Area_9" localSheetId="57">#REF!</definedName>
    <definedName name="Excel_BuiltIn_Print_Area_9" localSheetId="60">#REF!</definedName>
    <definedName name="Excel_BuiltIn_Print_Area_9" localSheetId="63">#REF!</definedName>
    <definedName name="Excel_BuiltIn_Print_Area_9" localSheetId="83">#REF!</definedName>
    <definedName name="Excel_BuiltIn_Print_Area_9" localSheetId="81">#REF!</definedName>
    <definedName name="Excel_BuiltIn_Print_Area_9" localSheetId="86">#REF!</definedName>
    <definedName name="Excel_BuiltIn_Print_Area_9" localSheetId="89">#REF!</definedName>
    <definedName name="Excel_BuiltIn_Print_Area_9" localSheetId="92">#REF!</definedName>
    <definedName name="Excel_BuiltIn_Print_Area_9" localSheetId="95">#REF!</definedName>
    <definedName name="Excel_BuiltIn_Print_Area_9" localSheetId="98">#REF!</definedName>
    <definedName name="Excel_BuiltIn_Print_Area_9" localSheetId="164">#REF!</definedName>
    <definedName name="Excel_BuiltIn_Print_Area_9" localSheetId="167">#REF!</definedName>
    <definedName name="Excel_BuiltIn_Print_Area_9" localSheetId="155">#REF!</definedName>
    <definedName name="Excel_BuiltIn_Print_Area_9" localSheetId="170">#REF!</definedName>
    <definedName name="Excel_BuiltIn_Print_Area_9" localSheetId="158">#REF!</definedName>
    <definedName name="Excel_BuiltIn_Print_Area_9" localSheetId="161">#REF!</definedName>
    <definedName name="Excel_BuiltIn_Print_Area_9" localSheetId="147">#REF!</definedName>
    <definedName name="Excel_BuiltIn_Print_Area_9" localSheetId="144">#REF!</definedName>
    <definedName name="Excel_BuiltIn_Print_Area_9" localSheetId="152">#REF!</definedName>
    <definedName name="Excel_BuiltIn_Print_Area_9" localSheetId="154">#REF!</definedName>
    <definedName name="Excel_BuiltIn_Print_Area_9" localSheetId="137">#REF!</definedName>
    <definedName name="Excel_BuiltIn_Print_Area_9" localSheetId="140">#REF!</definedName>
    <definedName name="Excel_BuiltIn_Print_Area_9" localSheetId="73">#REF!</definedName>
    <definedName name="Excel_BuiltIn_Print_Area_9" localSheetId="76">#REF!</definedName>
    <definedName name="Excel_BuiltIn_Print_Area_9" localSheetId="79">#REF!</definedName>
    <definedName name="Excel_BuiltIn_Print_Area_9" localSheetId="65">#REF!</definedName>
    <definedName name="Excel_BuiltIn_Print_Area_9" localSheetId="68">#REF!</definedName>
    <definedName name="Excel_BuiltIn_Print_Area_9" localSheetId="125">#REF!</definedName>
    <definedName name="Excel_BuiltIn_Print_Area_9" localSheetId="128">#REF!</definedName>
    <definedName name="Excel_BuiltIn_Print_Area_9" localSheetId="131">#REF!</definedName>
    <definedName name="Excel_BuiltIn_Print_Area_9" localSheetId="134">#REF!</definedName>
    <definedName name="Excel_BuiltIn_Print_Area_9" localSheetId="119">#REF!</definedName>
    <definedName name="Excel_BuiltIn_Print_Area_9" localSheetId="122">#REF!</definedName>
    <definedName name="Excel_BuiltIn_Print_Area_9" localSheetId="108">#REF!</definedName>
    <definedName name="Excel_BuiltIn_Print_Area_9" localSheetId="110">#REF!</definedName>
    <definedName name="Excel_BuiltIn_Print_Area_9" localSheetId="113">#REF!</definedName>
    <definedName name="Excel_BuiltIn_Print_Area_9" localSheetId="116">#REF!</definedName>
    <definedName name="Excel_BuiltIn_Print_Area_9" localSheetId="102">#REF!</definedName>
    <definedName name="Excel_BuiltIn_Print_Area_9" localSheetId="105">#REF!</definedName>
    <definedName name="Excel_BuiltIn_Print_Area_9" localSheetId="56">#REF!</definedName>
    <definedName name="Excel_BuiltIn_Print_Area_9" localSheetId="59">#REF!</definedName>
    <definedName name="Excel_BuiltIn_Print_Area_9" localSheetId="61">#REF!</definedName>
    <definedName name="Excel_BuiltIn_Print_Area_9" localSheetId="84">#REF!</definedName>
    <definedName name="Excel_BuiltIn_Print_Area_9" localSheetId="82">#REF!</definedName>
    <definedName name="Excel_BuiltIn_Print_Area_9" localSheetId="87">#REF!</definedName>
    <definedName name="Excel_BuiltIn_Print_Area_9" localSheetId="90">#REF!</definedName>
    <definedName name="Excel_BuiltIn_Print_Area_9" localSheetId="93">#REF!</definedName>
    <definedName name="Excel_BuiltIn_Print_Area_9" localSheetId="96">#REF!</definedName>
    <definedName name="Excel_BuiltIn_Print_Area_9" localSheetId="99">#REF!</definedName>
    <definedName name="Excel_BuiltIn_Print_Area_9" localSheetId="165">#REF!</definedName>
    <definedName name="Excel_BuiltIn_Print_Area_9" localSheetId="168">#REF!</definedName>
    <definedName name="Excel_BuiltIn_Print_Area_9" localSheetId="156">#REF!</definedName>
    <definedName name="Excel_BuiltIn_Print_Area_9" localSheetId="171">#REF!</definedName>
    <definedName name="Excel_BuiltIn_Print_Area_9" localSheetId="159">#REF!</definedName>
    <definedName name="Excel_BuiltIn_Print_Area_9" localSheetId="162">#REF!</definedName>
    <definedName name="Excel_BuiltIn_Print_Area_9">#REF!</definedName>
    <definedName name="Excel_BuiltIn_Print_Titles_10" localSheetId="145">#REF!</definedName>
    <definedName name="Excel_BuiltIn_Print_Titles_10" localSheetId="149">#REF!</definedName>
    <definedName name="Excel_BuiltIn_Print_Titles_10" localSheetId="153">#REF!</definedName>
    <definedName name="Excel_BuiltIn_Print_Titles_10" localSheetId="138">#REF!</definedName>
    <definedName name="Excel_BuiltIn_Print_Titles_10" localSheetId="141">#REF!</definedName>
    <definedName name="Excel_BuiltIn_Print_Titles_10" localSheetId="71">#REF!</definedName>
    <definedName name="Excel_BuiltIn_Print_Titles_10" localSheetId="74">#REF!</definedName>
    <definedName name="Excel_BuiltIn_Print_Titles_10" localSheetId="77">#REF!</definedName>
    <definedName name="Excel_BuiltIn_Print_Titles_10" localSheetId="80">#REF!</definedName>
    <definedName name="Excel_BuiltIn_Print_Titles_10" localSheetId="66">#REF!</definedName>
    <definedName name="Excel_BuiltIn_Print_Titles_10" localSheetId="69">#REF!</definedName>
    <definedName name="Excel_BuiltIn_Print_Titles_10" localSheetId="126">#REF!</definedName>
    <definedName name="Excel_BuiltIn_Print_Titles_10" localSheetId="129">#REF!</definedName>
    <definedName name="Excel_BuiltIn_Print_Titles_10" localSheetId="132">#REF!</definedName>
    <definedName name="Excel_BuiltIn_Print_Titles_10" localSheetId="135">#REF!</definedName>
    <definedName name="Excel_BuiltIn_Print_Titles_10" localSheetId="120">#REF!</definedName>
    <definedName name="Excel_BuiltIn_Print_Titles_10" localSheetId="111">#REF!</definedName>
    <definedName name="Excel_BuiltIn_Print_Titles_10" localSheetId="114">#REF!</definedName>
    <definedName name="Excel_BuiltIn_Print_Titles_10" localSheetId="117">#REF!</definedName>
    <definedName name="Excel_BuiltIn_Print_Titles_10" localSheetId="103">#REF!</definedName>
    <definedName name="Excel_BuiltIn_Print_Titles_10" localSheetId="106">#REF!</definedName>
    <definedName name="Excel_BuiltIn_Print_Titles_10" localSheetId="53">#REF!</definedName>
    <definedName name="Excel_BuiltIn_Print_Titles_10" localSheetId="55">#REF!</definedName>
    <definedName name="Excel_BuiltIn_Print_Titles_10" localSheetId="58">#REF!</definedName>
    <definedName name="Excel_BuiltIn_Print_Titles_10" localSheetId="62">#REF!</definedName>
    <definedName name="Excel_BuiltIn_Print_Titles_10" localSheetId="64">#REF!</definedName>
    <definedName name="Excel_BuiltIn_Print_Titles_10" localSheetId="85">#REF!</definedName>
    <definedName name="Excel_BuiltIn_Print_Titles_10" localSheetId="88">#REF!</definedName>
    <definedName name="Excel_BuiltIn_Print_Titles_10" localSheetId="91">#REF!</definedName>
    <definedName name="Excel_BuiltIn_Print_Titles_10" localSheetId="94">#REF!</definedName>
    <definedName name="Excel_BuiltIn_Print_Titles_10" localSheetId="97">#REF!</definedName>
    <definedName name="Excel_BuiltIn_Print_Titles_10" localSheetId="100">#REF!</definedName>
    <definedName name="Excel_BuiltIn_Print_Titles_10" localSheetId="166">#REF!</definedName>
    <definedName name="Excel_BuiltIn_Print_Titles_10" localSheetId="169">#REF!</definedName>
    <definedName name="Excel_BuiltIn_Print_Titles_10" localSheetId="157">#REF!</definedName>
    <definedName name="Excel_BuiltIn_Print_Titles_10" localSheetId="172">#REF!</definedName>
    <definedName name="Excel_BuiltIn_Print_Titles_10" localSheetId="160">#REF!</definedName>
    <definedName name="Excel_BuiltIn_Print_Titles_10" localSheetId="163">#REF!</definedName>
    <definedName name="Excel_BuiltIn_Print_Titles_10" localSheetId="143">#REF!</definedName>
    <definedName name="Excel_BuiltIn_Print_Titles_10" localSheetId="146">#REF!</definedName>
    <definedName name="Excel_BuiltIn_Print_Titles_10" localSheetId="148">#REF!</definedName>
    <definedName name="Excel_BuiltIn_Print_Titles_10" localSheetId="150">#REF!</definedName>
    <definedName name="Excel_BuiltIn_Print_Titles_10" localSheetId="151">#REF!</definedName>
    <definedName name="Excel_BuiltIn_Print_Titles_10" localSheetId="136">#REF!</definedName>
    <definedName name="Excel_BuiltIn_Print_Titles_10" localSheetId="139">#REF!</definedName>
    <definedName name="Excel_BuiltIn_Print_Titles_10" localSheetId="142">#REF!</definedName>
    <definedName name="Excel_BuiltIn_Print_Titles_10" localSheetId="70">#REF!</definedName>
    <definedName name="Excel_BuiltIn_Print_Titles_10" localSheetId="72">#REF!</definedName>
    <definedName name="Excel_BuiltIn_Print_Titles_10" localSheetId="75">#REF!</definedName>
    <definedName name="Excel_BuiltIn_Print_Titles_10" localSheetId="78">#REF!</definedName>
    <definedName name="Excel_BuiltIn_Print_Titles_10" localSheetId="67">#REF!</definedName>
    <definedName name="Excel_BuiltIn_Print_Titles_10" localSheetId="124">#REF!</definedName>
    <definedName name="Excel_BuiltIn_Print_Titles_10" localSheetId="127">#REF!</definedName>
    <definedName name="Excel_BuiltIn_Print_Titles_10" localSheetId="130">#REF!</definedName>
    <definedName name="Excel_BuiltIn_Print_Titles_10" localSheetId="133">#REF!</definedName>
    <definedName name="Excel_BuiltIn_Print_Titles_10" localSheetId="118">#REF!</definedName>
    <definedName name="Excel_BuiltIn_Print_Titles_10" localSheetId="121">#REF!</definedName>
    <definedName name="Excel_BuiltIn_Print_Titles_10" localSheetId="123">#REF!</definedName>
    <definedName name="Excel_BuiltIn_Print_Titles_10" localSheetId="107">#REF!</definedName>
    <definedName name="Excel_BuiltIn_Print_Titles_10" localSheetId="109">#REF!</definedName>
    <definedName name="Excel_BuiltIn_Print_Titles_10" localSheetId="112">#REF!</definedName>
    <definedName name="Excel_BuiltIn_Print_Titles_10" localSheetId="115">#REF!</definedName>
    <definedName name="Excel_BuiltIn_Print_Titles_10" localSheetId="101">#REF!</definedName>
    <definedName name="Excel_BuiltIn_Print_Titles_10" localSheetId="104">#REF!</definedName>
    <definedName name="Excel_BuiltIn_Print_Titles_10" localSheetId="52">#REF!</definedName>
    <definedName name="Excel_BuiltIn_Print_Titles_10" localSheetId="54">#REF!</definedName>
    <definedName name="Excel_BuiltIn_Print_Titles_10" localSheetId="57">#REF!</definedName>
    <definedName name="Excel_BuiltIn_Print_Titles_10" localSheetId="60">#REF!</definedName>
    <definedName name="Excel_BuiltIn_Print_Titles_10" localSheetId="63">#REF!</definedName>
    <definedName name="Excel_BuiltIn_Print_Titles_10" localSheetId="83">#REF!</definedName>
    <definedName name="Excel_BuiltIn_Print_Titles_10" localSheetId="81">#REF!</definedName>
    <definedName name="Excel_BuiltIn_Print_Titles_10" localSheetId="86">#REF!</definedName>
    <definedName name="Excel_BuiltIn_Print_Titles_10" localSheetId="89">#REF!</definedName>
    <definedName name="Excel_BuiltIn_Print_Titles_10" localSheetId="92">#REF!</definedName>
    <definedName name="Excel_BuiltIn_Print_Titles_10" localSheetId="95">#REF!</definedName>
    <definedName name="Excel_BuiltIn_Print_Titles_10" localSheetId="98">#REF!</definedName>
    <definedName name="Excel_BuiltIn_Print_Titles_10" localSheetId="164">#REF!</definedName>
    <definedName name="Excel_BuiltIn_Print_Titles_10" localSheetId="167">#REF!</definedName>
    <definedName name="Excel_BuiltIn_Print_Titles_10" localSheetId="155">#REF!</definedName>
    <definedName name="Excel_BuiltIn_Print_Titles_10" localSheetId="170">#REF!</definedName>
    <definedName name="Excel_BuiltIn_Print_Titles_10" localSheetId="158">#REF!</definedName>
    <definedName name="Excel_BuiltIn_Print_Titles_10" localSheetId="161">#REF!</definedName>
    <definedName name="Excel_BuiltIn_Print_Titles_10" localSheetId="147">#REF!</definedName>
    <definedName name="Excel_BuiltIn_Print_Titles_10" localSheetId="144">#REF!</definedName>
    <definedName name="Excel_BuiltIn_Print_Titles_10" localSheetId="152">#REF!</definedName>
    <definedName name="Excel_BuiltIn_Print_Titles_10" localSheetId="154">#REF!</definedName>
    <definedName name="Excel_BuiltIn_Print_Titles_10" localSheetId="137">#REF!</definedName>
    <definedName name="Excel_BuiltIn_Print_Titles_10" localSheetId="140">#REF!</definedName>
    <definedName name="Excel_BuiltIn_Print_Titles_10" localSheetId="73">#REF!</definedName>
    <definedName name="Excel_BuiltIn_Print_Titles_10" localSheetId="76">#REF!</definedName>
    <definedName name="Excel_BuiltIn_Print_Titles_10" localSheetId="79">#REF!</definedName>
    <definedName name="Excel_BuiltIn_Print_Titles_10" localSheetId="65">#REF!</definedName>
    <definedName name="Excel_BuiltIn_Print_Titles_10" localSheetId="68">#REF!</definedName>
    <definedName name="Excel_BuiltIn_Print_Titles_10" localSheetId="125">#REF!</definedName>
    <definedName name="Excel_BuiltIn_Print_Titles_10" localSheetId="128">#REF!</definedName>
    <definedName name="Excel_BuiltIn_Print_Titles_10" localSheetId="131">#REF!</definedName>
    <definedName name="Excel_BuiltIn_Print_Titles_10" localSheetId="134">#REF!</definedName>
    <definedName name="Excel_BuiltIn_Print_Titles_10" localSheetId="119">#REF!</definedName>
    <definedName name="Excel_BuiltIn_Print_Titles_10" localSheetId="122">#REF!</definedName>
    <definedName name="Excel_BuiltIn_Print_Titles_10" localSheetId="108">#REF!</definedName>
    <definedName name="Excel_BuiltIn_Print_Titles_10" localSheetId="110">#REF!</definedName>
    <definedName name="Excel_BuiltIn_Print_Titles_10" localSheetId="113">#REF!</definedName>
    <definedName name="Excel_BuiltIn_Print_Titles_10" localSheetId="116">#REF!</definedName>
    <definedName name="Excel_BuiltIn_Print_Titles_10" localSheetId="102">#REF!</definedName>
    <definedName name="Excel_BuiltIn_Print_Titles_10" localSheetId="105">#REF!</definedName>
    <definedName name="Excel_BuiltIn_Print_Titles_10" localSheetId="56">#REF!</definedName>
    <definedName name="Excel_BuiltIn_Print_Titles_10" localSheetId="59">#REF!</definedName>
    <definedName name="Excel_BuiltIn_Print_Titles_10" localSheetId="61">#REF!</definedName>
    <definedName name="Excel_BuiltIn_Print_Titles_10" localSheetId="84">#REF!</definedName>
    <definedName name="Excel_BuiltIn_Print_Titles_10" localSheetId="82">#REF!</definedName>
    <definedName name="Excel_BuiltIn_Print_Titles_10" localSheetId="87">#REF!</definedName>
    <definedName name="Excel_BuiltIn_Print_Titles_10" localSheetId="90">#REF!</definedName>
    <definedName name="Excel_BuiltIn_Print_Titles_10" localSheetId="93">#REF!</definedName>
    <definedName name="Excel_BuiltIn_Print_Titles_10" localSheetId="96">#REF!</definedName>
    <definedName name="Excel_BuiltIn_Print_Titles_10" localSheetId="99">#REF!</definedName>
    <definedName name="Excel_BuiltIn_Print_Titles_10" localSheetId="165">#REF!</definedName>
    <definedName name="Excel_BuiltIn_Print_Titles_10" localSheetId="168">#REF!</definedName>
    <definedName name="Excel_BuiltIn_Print_Titles_10" localSheetId="156">#REF!</definedName>
    <definedName name="Excel_BuiltIn_Print_Titles_10" localSheetId="171">#REF!</definedName>
    <definedName name="Excel_BuiltIn_Print_Titles_10" localSheetId="159">#REF!</definedName>
    <definedName name="Excel_BuiltIn_Print_Titles_10" localSheetId="162">#REF!</definedName>
    <definedName name="Excel_BuiltIn_Print_Titles_10">#REF!</definedName>
    <definedName name="Excel_BuiltIn_Print_Titles_12" localSheetId="145">#REF!</definedName>
    <definedName name="Excel_BuiltIn_Print_Titles_12" localSheetId="149">#REF!</definedName>
    <definedName name="Excel_BuiltIn_Print_Titles_12" localSheetId="153">#REF!</definedName>
    <definedName name="Excel_BuiltIn_Print_Titles_12" localSheetId="138">#REF!</definedName>
    <definedName name="Excel_BuiltIn_Print_Titles_12" localSheetId="141">#REF!</definedName>
    <definedName name="Excel_BuiltIn_Print_Titles_12" localSheetId="71">#REF!</definedName>
    <definedName name="Excel_BuiltIn_Print_Titles_12" localSheetId="74">#REF!</definedName>
    <definedName name="Excel_BuiltIn_Print_Titles_12" localSheetId="77">#REF!</definedName>
    <definedName name="Excel_BuiltIn_Print_Titles_12" localSheetId="80">#REF!</definedName>
    <definedName name="Excel_BuiltIn_Print_Titles_12" localSheetId="66">#REF!</definedName>
    <definedName name="Excel_BuiltIn_Print_Titles_12" localSheetId="69">#REF!</definedName>
    <definedName name="Excel_BuiltIn_Print_Titles_12" localSheetId="126">#REF!</definedName>
    <definedName name="Excel_BuiltIn_Print_Titles_12" localSheetId="129">#REF!</definedName>
    <definedName name="Excel_BuiltIn_Print_Titles_12" localSheetId="132">#REF!</definedName>
    <definedName name="Excel_BuiltIn_Print_Titles_12" localSheetId="135">#REF!</definedName>
    <definedName name="Excel_BuiltIn_Print_Titles_12" localSheetId="120">#REF!</definedName>
    <definedName name="Excel_BuiltIn_Print_Titles_12" localSheetId="111">#REF!</definedName>
    <definedName name="Excel_BuiltIn_Print_Titles_12" localSheetId="114">#REF!</definedName>
    <definedName name="Excel_BuiltIn_Print_Titles_12" localSheetId="117">#REF!</definedName>
    <definedName name="Excel_BuiltIn_Print_Titles_12" localSheetId="103">#REF!</definedName>
    <definedName name="Excel_BuiltIn_Print_Titles_12" localSheetId="106">#REF!</definedName>
    <definedName name="Excel_BuiltIn_Print_Titles_12" localSheetId="53">#REF!</definedName>
    <definedName name="Excel_BuiltIn_Print_Titles_12" localSheetId="55">#REF!</definedName>
    <definedName name="Excel_BuiltIn_Print_Titles_12" localSheetId="58">#REF!</definedName>
    <definedName name="Excel_BuiltIn_Print_Titles_12" localSheetId="62">#REF!</definedName>
    <definedName name="Excel_BuiltIn_Print_Titles_12" localSheetId="64">#REF!</definedName>
    <definedName name="Excel_BuiltIn_Print_Titles_12" localSheetId="85">#REF!</definedName>
    <definedName name="Excel_BuiltIn_Print_Titles_12" localSheetId="88">#REF!</definedName>
    <definedName name="Excel_BuiltIn_Print_Titles_12" localSheetId="91">#REF!</definedName>
    <definedName name="Excel_BuiltIn_Print_Titles_12" localSheetId="94">#REF!</definedName>
    <definedName name="Excel_BuiltIn_Print_Titles_12" localSheetId="97">#REF!</definedName>
    <definedName name="Excel_BuiltIn_Print_Titles_12" localSheetId="100">#REF!</definedName>
    <definedName name="Excel_BuiltIn_Print_Titles_12" localSheetId="166">#REF!</definedName>
    <definedName name="Excel_BuiltIn_Print_Titles_12" localSheetId="169">#REF!</definedName>
    <definedName name="Excel_BuiltIn_Print_Titles_12" localSheetId="157">#REF!</definedName>
    <definedName name="Excel_BuiltIn_Print_Titles_12" localSheetId="172">#REF!</definedName>
    <definedName name="Excel_BuiltIn_Print_Titles_12" localSheetId="160">#REF!</definedName>
    <definedName name="Excel_BuiltIn_Print_Titles_12" localSheetId="163">#REF!</definedName>
    <definedName name="Excel_BuiltIn_Print_Titles_12" localSheetId="143">#REF!</definedName>
    <definedName name="Excel_BuiltIn_Print_Titles_12" localSheetId="146">#REF!</definedName>
    <definedName name="Excel_BuiltIn_Print_Titles_12" localSheetId="148">#REF!</definedName>
    <definedName name="Excel_BuiltIn_Print_Titles_12" localSheetId="150">#REF!</definedName>
    <definedName name="Excel_BuiltIn_Print_Titles_12" localSheetId="151">#REF!</definedName>
    <definedName name="Excel_BuiltIn_Print_Titles_12" localSheetId="136">#REF!</definedName>
    <definedName name="Excel_BuiltIn_Print_Titles_12" localSheetId="139">#REF!</definedName>
    <definedName name="Excel_BuiltIn_Print_Titles_12" localSheetId="142">#REF!</definedName>
    <definedName name="Excel_BuiltIn_Print_Titles_12" localSheetId="70">#REF!</definedName>
    <definedName name="Excel_BuiltIn_Print_Titles_12" localSheetId="72">#REF!</definedName>
    <definedName name="Excel_BuiltIn_Print_Titles_12" localSheetId="75">#REF!</definedName>
    <definedName name="Excel_BuiltIn_Print_Titles_12" localSheetId="78">#REF!</definedName>
    <definedName name="Excel_BuiltIn_Print_Titles_12" localSheetId="67">#REF!</definedName>
    <definedName name="Excel_BuiltIn_Print_Titles_12" localSheetId="124">#REF!</definedName>
    <definedName name="Excel_BuiltIn_Print_Titles_12" localSheetId="127">#REF!</definedName>
    <definedName name="Excel_BuiltIn_Print_Titles_12" localSheetId="130">#REF!</definedName>
    <definedName name="Excel_BuiltIn_Print_Titles_12" localSheetId="133">#REF!</definedName>
    <definedName name="Excel_BuiltIn_Print_Titles_12" localSheetId="118">#REF!</definedName>
    <definedName name="Excel_BuiltIn_Print_Titles_12" localSheetId="121">#REF!</definedName>
    <definedName name="Excel_BuiltIn_Print_Titles_12" localSheetId="123">#REF!</definedName>
    <definedName name="Excel_BuiltIn_Print_Titles_12" localSheetId="107">#REF!</definedName>
    <definedName name="Excel_BuiltIn_Print_Titles_12" localSheetId="109">#REF!</definedName>
    <definedName name="Excel_BuiltIn_Print_Titles_12" localSheetId="112">#REF!</definedName>
    <definedName name="Excel_BuiltIn_Print_Titles_12" localSheetId="115">#REF!</definedName>
    <definedName name="Excel_BuiltIn_Print_Titles_12" localSheetId="101">#REF!</definedName>
    <definedName name="Excel_BuiltIn_Print_Titles_12" localSheetId="104">#REF!</definedName>
    <definedName name="Excel_BuiltIn_Print_Titles_12" localSheetId="52">#REF!</definedName>
    <definedName name="Excel_BuiltIn_Print_Titles_12" localSheetId="54">#REF!</definedName>
    <definedName name="Excel_BuiltIn_Print_Titles_12" localSheetId="57">#REF!</definedName>
    <definedName name="Excel_BuiltIn_Print_Titles_12" localSheetId="60">#REF!</definedName>
    <definedName name="Excel_BuiltIn_Print_Titles_12" localSheetId="63">#REF!</definedName>
    <definedName name="Excel_BuiltIn_Print_Titles_12" localSheetId="83">#REF!</definedName>
    <definedName name="Excel_BuiltIn_Print_Titles_12" localSheetId="81">#REF!</definedName>
    <definedName name="Excel_BuiltIn_Print_Titles_12" localSheetId="86">#REF!</definedName>
    <definedName name="Excel_BuiltIn_Print_Titles_12" localSheetId="89">#REF!</definedName>
    <definedName name="Excel_BuiltIn_Print_Titles_12" localSheetId="92">#REF!</definedName>
    <definedName name="Excel_BuiltIn_Print_Titles_12" localSheetId="95">#REF!</definedName>
    <definedName name="Excel_BuiltIn_Print_Titles_12" localSheetId="98">#REF!</definedName>
    <definedName name="Excel_BuiltIn_Print_Titles_12" localSheetId="164">#REF!</definedName>
    <definedName name="Excel_BuiltIn_Print_Titles_12" localSheetId="167">#REF!</definedName>
    <definedName name="Excel_BuiltIn_Print_Titles_12" localSheetId="155">#REF!</definedName>
    <definedName name="Excel_BuiltIn_Print_Titles_12" localSheetId="170">#REF!</definedName>
    <definedName name="Excel_BuiltIn_Print_Titles_12" localSheetId="158">#REF!</definedName>
    <definedName name="Excel_BuiltIn_Print_Titles_12" localSheetId="161">#REF!</definedName>
    <definedName name="Excel_BuiltIn_Print_Titles_12" localSheetId="147">#REF!</definedName>
    <definedName name="Excel_BuiltIn_Print_Titles_12" localSheetId="144">#REF!</definedName>
    <definedName name="Excel_BuiltIn_Print_Titles_12" localSheetId="152">#REF!</definedName>
    <definedName name="Excel_BuiltIn_Print_Titles_12" localSheetId="154">#REF!</definedName>
    <definedName name="Excel_BuiltIn_Print_Titles_12" localSheetId="137">#REF!</definedName>
    <definedName name="Excel_BuiltIn_Print_Titles_12" localSheetId="140">#REF!</definedName>
    <definedName name="Excel_BuiltIn_Print_Titles_12" localSheetId="73">#REF!</definedName>
    <definedName name="Excel_BuiltIn_Print_Titles_12" localSheetId="76">#REF!</definedName>
    <definedName name="Excel_BuiltIn_Print_Titles_12" localSheetId="79">#REF!</definedName>
    <definedName name="Excel_BuiltIn_Print_Titles_12" localSheetId="65">#REF!</definedName>
    <definedName name="Excel_BuiltIn_Print_Titles_12" localSheetId="68">#REF!</definedName>
    <definedName name="Excel_BuiltIn_Print_Titles_12" localSheetId="125">#REF!</definedName>
    <definedName name="Excel_BuiltIn_Print_Titles_12" localSheetId="128">#REF!</definedName>
    <definedName name="Excel_BuiltIn_Print_Titles_12" localSheetId="131">#REF!</definedName>
    <definedName name="Excel_BuiltIn_Print_Titles_12" localSheetId="134">#REF!</definedName>
    <definedName name="Excel_BuiltIn_Print_Titles_12" localSheetId="119">#REF!</definedName>
    <definedName name="Excel_BuiltIn_Print_Titles_12" localSheetId="122">#REF!</definedName>
    <definedName name="Excel_BuiltIn_Print_Titles_12" localSheetId="108">#REF!</definedName>
    <definedName name="Excel_BuiltIn_Print_Titles_12" localSheetId="110">#REF!</definedName>
    <definedName name="Excel_BuiltIn_Print_Titles_12" localSheetId="113">#REF!</definedName>
    <definedName name="Excel_BuiltIn_Print_Titles_12" localSheetId="116">#REF!</definedName>
    <definedName name="Excel_BuiltIn_Print_Titles_12" localSheetId="102">#REF!</definedName>
    <definedName name="Excel_BuiltIn_Print_Titles_12" localSheetId="105">#REF!</definedName>
    <definedName name="Excel_BuiltIn_Print_Titles_12" localSheetId="56">#REF!</definedName>
    <definedName name="Excel_BuiltIn_Print_Titles_12" localSheetId="59">#REF!</definedName>
    <definedName name="Excel_BuiltIn_Print_Titles_12" localSheetId="61">#REF!</definedName>
    <definedName name="Excel_BuiltIn_Print_Titles_12" localSheetId="84">#REF!</definedName>
    <definedName name="Excel_BuiltIn_Print_Titles_12" localSheetId="82">#REF!</definedName>
    <definedName name="Excel_BuiltIn_Print_Titles_12" localSheetId="87">#REF!</definedName>
    <definedName name="Excel_BuiltIn_Print_Titles_12" localSheetId="90">#REF!</definedName>
    <definedName name="Excel_BuiltIn_Print_Titles_12" localSheetId="93">#REF!</definedName>
    <definedName name="Excel_BuiltIn_Print_Titles_12" localSheetId="96">#REF!</definedName>
    <definedName name="Excel_BuiltIn_Print_Titles_12" localSheetId="99">#REF!</definedName>
    <definedName name="Excel_BuiltIn_Print_Titles_12" localSheetId="165">#REF!</definedName>
    <definedName name="Excel_BuiltIn_Print_Titles_12" localSheetId="168">#REF!</definedName>
    <definedName name="Excel_BuiltIn_Print_Titles_12" localSheetId="156">#REF!</definedName>
    <definedName name="Excel_BuiltIn_Print_Titles_12" localSheetId="171">#REF!</definedName>
    <definedName name="Excel_BuiltIn_Print_Titles_12" localSheetId="159">#REF!</definedName>
    <definedName name="Excel_BuiltIn_Print_Titles_12" localSheetId="162">#REF!</definedName>
    <definedName name="Excel_BuiltIn_Print_Titles_12">#REF!</definedName>
    <definedName name="Excel_BuiltIn_Print_Titles_14" localSheetId="145">#REF!</definedName>
    <definedName name="Excel_BuiltIn_Print_Titles_14" localSheetId="149">#REF!</definedName>
    <definedName name="Excel_BuiltIn_Print_Titles_14" localSheetId="153">#REF!</definedName>
    <definedName name="Excel_BuiltIn_Print_Titles_14" localSheetId="138">#REF!</definedName>
    <definedName name="Excel_BuiltIn_Print_Titles_14" localSheetId="141">#REF!</definedName>
    <definedName name="Excel_BuiltIn_Print_Titles_14" localSheetId="71">#REF!</definedName>
    <definedName name="Excel_BuiltIn_Print_Titles_14" localSheetId="74">#REF!</definedName>
    <definedName name="Excel_BuiltIn_Print_Titles_14" localSheetId="77">#REF!</definedName>
    <definedName name="Excel_BuiltIn_Print_Titles_14" localSheetId="80">#REF!</definedName>
    <definedName name="Excel_BuiltIn_Print_Titles_14" localSheetId="66">#REF!</definedName>
    <definedName name="Excel_BuiltIn_Print_Titles_14" localSheetId="69">#REF!</definedName>
    <definedName name="Excel_BuiltIn_Print_Titles_14" localSheetId="126">#REF!</definedName>
    <definedName name="Excel_BuiltIn_Print_Titles_14" localSheetId="129">#REF!</definedName>
    <definedName name="Excel_BuiltIn_Print_Titles_14" localSheetId="132">#REF!</definedName>
    <definedName name="Excel_BuiltIn_Print_Titles_14" localSheetId="135">#REF!</definedName>
    <definedName name="Excel_BuiltIn_Print_Titles_14" localSheetId="120">#REF!</definedName>
    <definedName name="Excel_BuiltIn_Print_Titles_14" localSheetId="111">#REF!</definedName>
    <definedName name="Excel_BuiltIn_Print_Titles_14" localSheetId="114">#REF!</definedName>
    <definedName name="Excel_BuiltIn_Print_Titles_14" localSheetId="117">#REF!</definedName>
    <definedName name="Excel_BuiltIn_Print_Titles_14" localSheetId="103">#REF!</definedName>
    <definedName name="Excel_BuiltIn_Print_Titles_14" localSheetId="106">#REF!</definedName>
    <definedName name="Excel_BuiltIn_Print_Titles_14" localSheetId="53">#REF!</definedName>
    <definedName name="Excel_BuiltIn_Print_Titles_14" localSheetId="55">#REF!</definedName>
    <definedName name="Excel_BuiltIn_Print_Titles_14" localSheetId="58">#REF!</definedName>
    <definedName name="Excel_BuiltIn_Print_Titles_14" localSheetId="62">#REF!</definedName>
    <definedName name="Excel_BuiltIn_Print_Titles_14" localSheetId="64">#REF!</definedName>
    <definedName name="Excel_BuiltIn_Print_Titles_14" localSheetId="85">#REF!</definedName>
    <definedName name="Excel_BuiltIn_Print_Titles_14" localSheetId="88">#REF!</definedName>
    <definedName name="Excel_BuiltIn_Print_Titles_14" localSheetId="91">#REF!</definedName>
    <definedName name="Excel_BuiltIn_Print_Titles_14" localSheetId="94">#REF!</definedName>
    <definedName name="Excel_BuiltIn_Print_Titles_14" localSheetId="97">#REF!</definedName>
    <definedName name="Excel_BuiltIn_Print_Titles_14" localSheetId="100">#REF!</definedName>
    <definedName name="Excel_BuiltIn_Print_Titles_14" localSheetId="166">#REF!</definedName>
    <definedName name="Excel_BuiltIn_Print_Titles_14" localSheetId="169">#REF!</definedName>
    <definedName name="Excel_BuiltIn_Print_Titles_14" localSheetId="157">#REF!</definedName>
    <definedName name="Excel_BuiltIn_Print_Titles_14" localSheetId="172">#REF!</definedName>
    <definedName name="Excel_BuiltIn_Print_Titles_14" localSheetId="160">#REF!</definedName>
    <definedName name="Excel_BuiltIn_Print_Titles_14" localSheetId="163">#REF!</definedName>
    <definedName name="Excel_BuiltIn_Print_Titles_14" localSheetId="143">#REF!</definedName>
    <definedName name="Excel_BuiltIn_Print_Titles_14" localSheetId="146">#REF!</definedName>
    <definedName name="Excel_BuiltIn_Print_Titles_14" localSheetId="148">#REF!</definedName>
    <definedName name="Excel_BuiltIn_Print_Titles_14" localSheetId="150">#REF!</definedName>
    <definedName name="Excel_BuiltIn_Print_Titles_14" localSheetId="151">#REF!</definedName>
    <definedName name="Excel_BuiltIn_Print_Titles_14" localSheetId="136">#REF!</definedName>
    <definedName name="Excel_BuiltIn_Print_Titles_14" localSheetId="139">#REF!</definedName>
    <definedName name="Excel_BuiltIn_Print_Titles_14" localSheetId="142">#REF!</definedName>
    <definedName name="Excel_BuiltIn_Print_Titles_14" localSheetId="70">#REF!</definedName>
    <definedName name="Excel_BuiltIn_Print_Titles_14" localSheetId="72">#REF!</definedName>
    <definedName name="Excel_BuiltIn_Print_Titles_14" localSheetId="75">#REF!</definedName>
    <definedName name="Excel_BuiltIn_Print_Titles_14" localSheetId="78">#REF!</definedName>
    <definedName name="Excel_BuiltIn_Print_Titles_14" localSheetId="67">#REF!</definedName>
    <definedName name="Excel_BuiltIn_Print_Titles_14" localSheetId="124">#REF!</definedName>
    <definedName name="Excel_BuiltIn_Print_Titles_14" localSheetId="127">#REF!</definedName>
    <definedName name="Excel_BuiltIn_Print_Titles_14" localSheetId="130">#REF!</definedName>
    <definedName name="Excel_BuiltIn_Print_Titles_14" localSheetId="133">#REF!</definedName>
    <definedName name="Excel_BuiltIn_Print_Titles_14" localSheetId="118">#REF!</definedName>
    <definedName name="Excel_BuiltIn_Print_Titles_14" localSheetId="121">#REF!</definedName>
    <definedName name="Excel_BuiltIn_Print_Titles_14" localSheetId="123">#REF!</definedName>
    <definedName name="Excel_BuiltIn_Print_Titles_14" localSheetId="107">#REF!</definedName>
    <definedName name="Excel_BuiltIn_Print_Titles_14" localSheetId="109">#REF!</definedName>
    <definedName name="Excel_BuiltIn_Print_Titles_14" localSheetId="112">#REF!</definedName>
    <definedName name="Excel_BuiltIn_Print_Titles_14" localSheetId="115">#REF!</definedName>
    <definedName name="Excel_BuiltIn_Print_Titles_14" localSheetId="101">#REF!</definedName>
    <definedName name="Excel_BuiltIn_Print_Titles_14" localSheetId="104">#REF!</definedName>
    <definedName name="Excel_BuiltIn_Print_Titles_14" localSheetId="52">#REF!</definedName>
    <definedName name="Excel_BuiltIn_Print_Titles_14" localSheetId="54">#REF!</definedName>
    <definedName name="Excel_BuiltIn_Print_Titles_14" localSheetId="57">#REF!</definedName>
    <definedName name="Excel_BuiltIn_Print_Titles_14" localSheetId="60">#REF!</definedName>
    <definedName name="Excel_BuiltIn_Print_Titles_14" localSheetId="63">#REF!</definedName>
    <definedName name="Excel_BuiltIn_Print_Titles_14" localSheetId="83">#REF!</definedName>
    <definedName name="Excel_BuiltIn_Print_Titles_14" localSheetId="81">#REF!</definedName>
    <definedName name="Excel_BuiltIn_Print_Titles_14" localSheetId="86">#REF!</definedName>
    <definedName name="Excel_BuiltIn_Print_Titles_14" localSheetId="89">#REF!</definedName>
    <definedName name="Excel_BuiltIn_Print_Titles_14" localSheetId="92">#REF!</definedName>
    <definedName name="Excel_BuiltIn_Print_Titles_14" localSheetId="95">#REF!</definedName>
    <definedName name="Excel_BuiltIn_Print_Titles_14" localSheetId="98">#REF!</definedName>
    <definedName name="Excel_BuiltIn_Print_Titles_14" localSheetId="164">#REF!</definedName>
    <definedName name="Excel_BuiltIn_Print_Titles_14" localSheetId="167">#REF!</definedName>
    <definedName name="Excel_BuiltIn_Print_Titles_14" localSheetId="155">#REF!</definedName>
    <definedName name="Excel_BuiltIn_Print_Titles_14" localSheetId="170">#REF!</definedName>
    <definedName name="Excel_BuiltIn_Print_Titles_14" localSheetId="158">#REF!</definedName>
    <definedName name="Excel_BuiltIn_Print_Titles_14" localSheetId="161">#REF!</definedName>
    <definedName name="Excel_BuiltIn_Print_Titles_14" localSheetId="147">#REF!</definedName>
    <definedName name="Excel_BuiltIn_Print_Titles_14" localSheetId="144">#REF!</definedName>
    <definedName name="Excel_BuiltIn_Print_Titles_14" localSheetId="152">#REF!</definedName>
    <definedName name="Excel_BuiltIn_Print_Titles_14" localSheetId="154">#REF!</definedName>
    <definedName name="Excel_BuiltIn_Print_Titles_14" localSheetId="137">#REF!</definedName>
    <definedName name="Excel_BuiltIn_Print_Titles_14" localSheetId="140">#REF!</definedName>
    <definedName name="Excel_BuiltIn_Print_Titles_14" localSheetId="73">#REF!</definedName>
    <definedName name="Excel_BuiltIn_Print_Titles_14" localSheetId="76">#REF!</definedName>
    <definedName name="Excel_BuiltIn_Print_Titles_14" localSheetId="79">#REF!</definedName>
    <definedName name="Excel_BuiltIn_Print_Titles_14" localSheetId="65">#REF!</definedName>
    <definedName name="Excel_BuiltIn_Print_Titles_14" localSheetId="68">#REF!</definedName>
    <definedName name="Excel_BuiltIn_Print_Titles_14" localSheetId="125">#REF!</definedName>
    <definedName name="Excel_BuiltIn_Print_Titles_14" localSheetId="128">#REF!</definedName>
    <definedName name="Excel_BuiltIn_Print_Titles_14" localSheetId="131">#REF!</definedName>
    <definedName name="Excel_BuiltIn_Print_Titles_14" localSheetId="134">#REF!</definedName>
    <definedName name="Excel_BuiltIn_Print_Titles_14" localSheetId="119">#REF!</definedName>
    <definedName name="Excel_BuiltIn_Print_Titles_14" localSheetId="122">#REF!</definedName>
    <definedName name="Excel_BuiltIn_Print_Titles_14" localSheetId="108">#REF!</definedName>
    <definedName name="Excel_BuiltIn_Print_Titles_14" localSheetId="110">#REF!</definedName>
    <definedName name="Excel_BuiltIn_Print_Titles_14" localSheetId="113">#REF!</definedName>
    <definedName name="Excel_BuiltIn_Print_Titles_14" localSheetId="116">#REF!</definedName>
    <definedName name="Excel_BuiltIn_Print_Titles_14" localSheetId="102">#REF!</definedName>
    <definedName name="Excel_BuiltIn_Print_Titles_14" localSheetId="105">#REF!</definedName>
    <definedName name="Excel_BuiltIn_Print_Titles_14" localSheetId="56">#REF!</definedName>
    <definedName name="Excel_BuiltIn_Print_Titles_14" localSheetId="59">#REF!</definedName>
    <definedName name="Excel_BuiltIn_Print_Titles_14" localSheetId="61">#REF!</definedName>
    <definedName name="Excel_BuiltIn_Print_Titles_14" localSheetId="84">#REF!</definedName>
    <definedName name="Excel_BuiltIn_Print_Titles_14" localSheetId="82">#REF!</definedName>
    <definedName name="Excel_BuiltIn_Print_Titles_14" localSheetId="87">#REF!</definedName>
    <definedName name="Excel_BuiltIn_Print_Titles_14" localSheetId="90">#REF!</definedName>
    <definedName name="Excel_BuiltIn_Print_Titles_14" localSheetId="93">#REF!</definedName>
    <definedName name="Excel_BuiltIn_Print_Titles_14" localSheetId="96">#REF!</definedName>
    <definedName name="Excel_BuiltIn_Print_Titles_14" localSheetId="99">#REF!</definedName>
    <definedName name="Excel_BuiltIn_Print_Titles_14" localSheetId="165">#REF!</definedName>
    <definedName name="Excel_BuiltIn_Print_Titles_14" localSheetId="168">#REF!</definedName>
    <definedName name="Excel_BuiltIn_Print_Titles_14" localSheetId="156">#REF!</definedName>
    <definedName name="Excel_BuiltIn_Print_Titles_14" localSheetId="171">#REF!</definedName>
    <definedName name="Excel_BuiltIn_Print_Titles_14" localSheetId="159">#REF!</definedName>
    <definedName name="Excel_BuiltIn_Print_Titles_14" localSheetId="162">#REF!</definedName>
    <definedName name="Excel_BuiltIn_Print_Titles_14">#REF!</definedName>
    <definedName name="Excel_BuiltIn_Print_Titles_15" localSheetId="145">#REF!</definedName>
    <definedName name="Excel_BuiltIn_Print_Titles_15" localSheetId="149">#REF!</definedName>
    <definedName name="Excel_BuiltIn_Print_Titles_15" localSheetId="153">#REF!</definedName>
    <definedName name="Excel_BuiltIn_Print_Titles_15" localSheetId="138">#REF!</definedName>
    <definedName name="Excel_BuiltIn_Print_Titles_15" localSheetId="141">#REF!</definedName>
    <definedName name="Excel_BuiltIn_Print_Titles_15" localSheetId="71">#REF!</definedName>
    <definedName name="Excel_BuiltIn_Print_Titles_15" localSheetId="74">#REF!</definedName>
    <definedName name="Excel_BuiltIn_Print_Titles_15" localSheetId="77">#REF!</definedName>
    <definedName name="Excel_BuiltIn_Print_Titles_15" localSheetId="80">#REF!</definedName>
    <definedName name="Excel_BuiltIn_Print_Titles_15" localSheetId="66">#REF!</definedName>
    <definedName name="Excel_BuiltIn_Print_Titles_15" localSheetId="69">#REF!</definedName>
    <definedName name="Excel_BuiltIn_Print_Titles_15" localSheetId="126">#REF!</definedName>
    <definedName name="Excel_BuiltIn_Print_Titles_15" localSheetId="129">#REF!</definedName>
    <definedName name="Excel_BuiltIn_Print_Titles_15" localSheetId="132">#REF!</definedName>
    <definedName name="Excel_BuiltIn_Print_Titles_15" localSheetId="135">#REF!</definedName>
    <definedName name="Excel_BuiltIn_Print_Titles_15" localSheetId="120">#REF!</definedName>
    <definedName name="Excel_BuiltIn_Print_Titles_15" localSheetId="111">#REF!</definedName>
    <definedName name="Excel_BuiltIn_Print_Titles_15" localSheetId="114">#REF!</definedName>
    <definedName name="Excel_BuiltIn_Print_Titles_15" localSheetId="117">#REF!</definedName>
    <definedName name="Excel_BuiltIn_Print_Titles_15" localSheetId="103">#REF!</definedName>
    <definedName name="Excel_BuiltIn_Print_Titles_15" localSheetId="106">#REF!</definedName>
    <definedName name="Excel_BuiltIn_Print_Titles_15" localSheetId="53">#REF!</definedName>
    <definedName name="Excel_BuiltIn_Print_Titles_15" localSheetId="55">#REF!</definedName>
    <definedName name="Excel_BuiltIn_Print_Titles_15" localSheetId="58">#REF!</definedName>
    <definedName name="Excel_BuiltIn_Print_Titles_15" localSheetId="62">#REF!</definedName>
    <definedName name="Excel_BuiltIn_Print_Titles_15" localSheetId="64">#REF!</definedName>
    <definedName name="Excel_BuiltIn_Print_Titles_15" localSheetId="85">#REF!</definedName>
    <definedName name="Excel_BuiltIn_Print_Titles_15" localSheetId="88">#REF!</definedName>
    <definedName name="Excel_BuiltIn_Print_Titles_15" localSheetId="91">#REF!</definedName>
    <definedName name="Excel_BuiltIn_Print_Titles_15" localSheetId="94">#REF!</definedName>
    <definedName name="Excel_BuiltIn_Print_Titles_15" localSheetId="97">#REF!</definedName>
    <definedName name="Excel_BuiltIn_Print_Titles_15" localSheetId="100">#REF!</definedName>
    <definedName name="Excel_BuiltIn_Print_Titles_15" localSheetId="166">#REF!</definedName>
    <definedName name="Excel_BuiltIn_Print_Titles_15" localSheetId="169">#REF!</definedName>
    <definedName name="Excel_BuiltIn_Print_Titles_15" localSheetId="157">#REF!</definedName>
    <definedName name="Excel_BuiltIn_Print_Titles_15" localSheetId="172">#REF!</definedName>
    <definedName name="Excel_BuiltIn_Print_Titles_15" localSheetId="160">#REF!</definedName>
    <definedName name="Excel_BuiltIn_Print_Titles_15" localSheetId="163">#REF!</definedName>
    <definedName name="Excel_BuiltIn_Print_Titles_15" localSheetId="143">#REF!</definedName>
    <definedName name="Excel_BuiltIn_Print_Titles_15" localSheetId="146">#REF!</definedName>
    <definedName name="Excel_BuiltIn_Print_Titles_15" localSheetId="148">#REF!</definedName>
    <definedName name="Excel_BuiltIn_Print_Titles_15" localSheetId="150">#REF!</definedName>
    <definedName name="Excel_BuiltIn_Print_Titles_15" localSheetId="151">#REF!</definedName>
    <definedName name="Excel_BuiltIn_Print_Titles_15" localSheetId="136">#REF!</definedName>
    <definedName name="Excel_BuiltIn_Print_Titles_15" localSheetId="139">#REF!</definedName>
    <definedName name="Excel_BuiltIn_Print_Titles_15" localSheetId="142">#REF!</definedName>
    <definedName name="Excel_BuiltIn_Print_Titles_15" localSheetId="70">#REF!</definedName>
    <definedName name="Excel_BuiltIn_Print_Titles_15" localSheetId="72">#REF!</definedName>
    <definedName name="Excel_BuiltIn_Print_Titles_15" localSheetId="75">#REF!</definedName>
    <definedName name="Excel_BuiltIn_Print_Titles_15" localSheetId="78">#REF!</definedName>
    <definedName name="Excel_BuiltIn_Print_Titles_15" localSheetId="67">#REF!</definedName>
    <definedName name="Excel_BuiltIn_Print_Titles_15" localSheetId="124">#REF!</definedName>
    <definedName name="Excel_BuiltIn_Print_Titles_15" localSheetId="127">#REF!</definedName>
    <definedName name="Excel_BuiltIn_Print_Titles_15" localSheetId="130">#REF!</definedName>
    <definedName name="Excel_BuiltIn_Print_Titles_15" localSheetId="133">#REF!</definedName>
    <definedName name="Excel_BuiltIn_Print_Titles_15" localSheetId="118">#REF!</definedName>
    <definedName name="Excel_BuiltIn_Print_Titles_15" localSheetId="121">#REF!</definedName>
    <definedName name="Excel_BuiltIn_Print_Titles_15" localSheetId="123">#REF!</definedName>
    <definedName name="Excel_BuiltIn_Print_Titles_15" localSheetId="107">#REF!</definedName>
    <definedName name="Excel_BuiltIn_Print_Titles_15" localSheetId="109">#REF!</definedName>
    <definedName name="Excel_BuiltIn_Print_Titles_15" localSheetId="112">#REF!</definedName>
    <definedName name="Excel_BuiltIn_Print_Titles_15" localSheetId="115">#REF!</definedName>
    <definedName name="Excel_BuiltIn_Print_Titles_15" localSheetId="101">#REF!</definedName>
    <definedName name="Excel_BuiltIn_Print_Titles_15" localSheetId="104">#REF!</definedName>
    <definedName name="Excel_BuiltIn_Print_Titles_15" localSheetId="52">#REF!</definedName>
    <definedName name="Excel_BuiltIn_Print_Titles_15" localSheetId="54">#REF!</definedName>
    <definedName name="Excel_BuiltIn_Print_Titles_15" localSheetId="57">#REF!</definedName>
    <definedName name="Excel_BuiltIn_Print_Titles_15" localSheetId="60">#REF!</definedName>
    <definedName name="Excel_BuiltIn_Print_Titles_15" localSheetId="63">#REF!</definedName>
    <definedName name="Excel_BuiltIn_Print_Titles_15" localSheetId="83">#REF!</definedName>
    <definedName name="Excel_BuiltIn_Print_Titles_15" localSheetId="81">#REF!</definedName>
    <definedName name="Excel_BuiltIn_Print_Titles_15" localSheetId="86">#REF!</definedName>
    <definedName name="Excel_BuiltIn_Print_Titles_15" localSheetId="89">#REF!</definedName>
    <definedName name="Excel_BuiltIn_Print_Titles_15" localSheetId="92">#REF!</definedName>
    <definedName name="Excel_BuiltIn_Print_Titles_15" localSheetId="95">#REF!</definedName>
    <definedName name="Excel_BuiltIn_Print_Titles_15" localSheetId="98">#REF!</definedName>
    <definedName name="Excel_BuiltIn_Print_Titles_15" localSheetId="164">#REF!</definedName>
    <definedName name="Excel_BuiltIn_Print_Titles_15" localSheetId="167">#REF!</definedName>
    <definedName name="Excel_BuiltIn_Print_Titles_15" localSheetId="155">#REF!</definedName>
    <definedName name="Excel_BuiltIn_Print_Titles_15" localSheetId="170">#REF!</definedName>
    <definedName name="Excel_BuiltIn_Print_Titles_15" localSheetId="158">#REF!</definedName>
    <definedName name="Excel_BuiltIn_Print_Titles_15" localSheetId="161">#REF!</definedName>
    <definedName name="Excel_BuiltIn_Print_Titles_15" localSheetId="147">#REF!</definedName>
    <definedName name="Excel_BuiltIn_Print_Titles_15" localSheetId="144">#REF!</definedName>
    <definedName name="Excel_BuiltIn_Print_Titles_15" localSheetId="152">#REF!</definedName>
    <definedName name="Excel_BuiltIn_Print_Titles_15" localSheetId="154">#REF!</definedName>
    <definedName name="Excel_BuiltIn_Print_Titles_15" localSheetId="137">#REF!</definedName>
    <definedName name="Excel_BuiltIn_Print_Titles_15" localSheetId="140">#REF!</definedName>
    <definedName name="Excel_BuiltIn_Print_Titles_15" localSheetId="73">#REF!</definedName>
    <definedName name="Excel_BuiltIn_Print_Titles_15" localSheetId="76">#REF!</definedName>
    <definedName name="Excel_BuiltIn_Print_Titles_15" localSheetId="79">#REF!</definedName>
    <definedName name="Excel_BuiltIn_Print_Titles_15" localSheetId="65">#REF!</definedName>
    <definedName name="Excel_BuiltIn_Print_Titles_15" localSheetId="68">#REF!</definedName>
    <definedName name="Excel_BuiltIn_Print_Titles_15" localSheetId="125">#REF!</definedName>
    <definedName name="Excel_BuiltIn_Print_Titles_15" localSheetId="128">#REF!</definedName>
    <definedName name="Excel_BuiltIn_Print_Titles_15" localSheetId="131">#REF!</definedName>
    <definedName name="Excel_BuiltIn_Print_Titles_15" localSheetId="134">#REF!</definedName>
    <definedName name="Excel_BuiltIn_Print_Titles_15" localSheetId="119">#REF!</definedName>
    <definedName name="Excel_BuiltIn_Print_Titles_15" localSheetId="122">#REF!</definedName>
    <definedName name="Excel_BuiltIn_Print_Titles_15" localSheetId="108">#REF!</definedName>
    <definedName name="Excel_BuiltIn_Print_Titles_15" localSheetId="110">#REF!</definedName>
    <definedName name="Excel_BuiltIn_Print_Titles_15" localSheetId="113">#REF!</definedName>
    <definedName name="Excel_BuiltIn_Print_Titles_15" localSheetId="116">#REF!</definedName>
    <definedName name="Excel_BuiltIn_Print_Titles_15" localSheetId="102">#REF!</definedName>
    <definedName name="Excel_BuiltIn_Print_Titles_15" localSheetId="105">#REF!</definedName>
    <definedName name="Excel_BuiltIn_Print_Titles_15" localSheetId="56">#REF!</definedName>
    <definedName name="Excel_BuiltIn_Print_Titles_15" localSheetId="59">#REF!</definedName>
    <definedName name="Excel_BuiltIn_Print_Titles_15" localSheetId="61">#REF!</definedName>
    <definedName name="Excel_BuiltIn_Print_Titles_15" localSheetId="84">#REF!</definedName>
    <definedName name="Excel_BuiltIn_Print_Titles_15" localSheetId="82">#REF!</definedName>
    <definedName name="Excel_BuiltIn_Print_Titles_15" localSheetId="87">#REF!</definedName>
    <definedName name="Excel_BuiltIn_Print_Titles_15" localSheetId="90">#REF!</definedName>
    <definedName name="Excel_BuiltIn_Print_Titles_15" localSheetId="93">#REF!</definedName>
    <definedName name="Excel_BuiltIn_Print_Titles_15" localSheetId="96">#REF!</definedName>
    <definedName name="Excel_BuiltIn_Print_Titles_15" localSheetId="99">#REF!</definedName>
    <definedName name="Excel_BuiltIn_Print_Titles_15" localSheetId="165">#REF!</definedName>
    <definedName name="Excel_BuiltIn_Print_Titles_15" localSheetId="168">#REF!</definedName>
    <definedName name="Excel_BuiltIn_Print_Titles_15" localSheetId="156">#REF!</definedName>
    <definedName name="Excel_BuiltIn_Print_Titles_15" localSheetId="171">#REF!</definedName>
    <definedName name="Excel_BuiltIn_Print_Titles_15" localSheetId="159">#REF!</definedName>
    <definedName name="Excel_BuiltIn_Print_Titles_15" localSheetId="162">#REF!</definedName>
    <definedName name="Excel_BuiltIn_Print_Titles_15">#REF!</definedName>
    <definedName name="Excel_BuiltIn_Print_Titles_18" localSheetId="145">#REF!</definedName>
    <definedName name="Excel_BuiltIn_Print_Titles_18" localSheetId="149">#REF!</definedName>
    <definedName name="Excel_BuiltIn_Print_Titles_18" localSheetId="153">#REF!</definedName>
    <definedName name="Excel_BuiltIn_Print_Titles_18" localSheetId="138">#REF!</definedName>
    <definedName name="Excel_BuiltIn_Print_Titles_18" localSheetId="141">#REF!</definedName>
    <definedName name="Excel_BuiltIn_Print_Titles_18" localSheetId="71">#REF!</definedName>
    <definedName name="Excel_BuiltIn_Print_Titles_18" localSheetId="74">#REF!</definedName>
    <definedName name="Excel_BuiltIn_Print_Titles_18" localSheetId="77">#REF!</definedName>
    <definedName name="Excel_BuiltIn_Print_Titles_18" localSheetId="80">#REF!</definedName>
    <definedName name="Excel_BuiltIn_Print_Titles_18" localSheetId="66">#REF!</definedName>
    <definedName name="Excel_BuiltIn_Print_Titles_18" localSheetId="69">#REF!</definedName>
    <definedName name="Excel_BuiltIn_Print_Titles_18" localSheetId="126">#REF!</definedName>
    <definedName name="Excel_BuiltIn_Print_Titles_18" localSheetId="129">#REF!</definedName>
    <definedName name="Excel_BuiltIn_Print_Titles_18" localSheetId="132">#REF!</definedName>
    <definedName name="Excel_BuiltIn_Print_Titles_18" localSheetId="135">#REF!</definedName>
    <definedName name="Excel_BuiltIn_Print_Titles_18" localSheetId="120">#REF!</definedName>
    <definedName name="Excel_BuiltIn_Print_Titles_18" localSheetId="111">#REF!</definedName>
    <definedName name="Excel_BuiltIn_Print_Titles_18" localSheetId="114">#REF!</definedName>
    <definedName name="Excel_BuiltIn_Print_Titles_18" localSheetId="117">#REF!</definedName>
    <definedName name="Excel_BuiltIn_Print_Titles_18" localSheetId="103">#REF!</definedName>
    <definedName name="Excel_BuiltIn_Print_Titles_18" localSheetId="106">#REF!</definedName>
    <definedName name="Excel_BuiltIn_Print_Titles_18" localSheetId="53">#REF!</definedName>
    <definedName name="Excel_BuiltIn_Print_Titles_18" localSheetId="55">#REF!</definedName>
    <definedName name="Excel_BuiltIn_Print_Titles_18" localSheetId="58">#REF!</definedName>
    <definedName name="Excel_BuiltIn_Print_Titles_18" localSheetId="62">#REF!</definedName>
    <definedName name="Excel_BuiltIn_Print_Titles_18" localSheetId="64">#REF!</definedName>
    <definedName name="Excel_BuiltIn_Print_Titles_18" localSheetId="85">#REF!</definedName>
    <definedName name="Excel_BuiltIn_Print_Titles_18" localSheetId="88">#REF!</definedName>
    <definedName name="Excel_BuiltIn_Print_Titles_18" localSheetId="91">#REF!</definedName>
    <definedName name="Excel_BuiltIn_Print_Titles_18" localSheetId="94">#REF!</definedName>
    <definedName name="Excel_BuiltIn_Print_Titles_18" localSheetId="97">#REF!</definedName>
    <definedName name="Excel_BuiltIn_Print_Titles_18" localSheetId="100">#REF!</definedName>
    <definedName name="Excel_BuiltIn_Print_Titles_18" localSheetId="166">#REF!</definedName>
    <definedName name="Excel_BuiltIn_Print_Titles_18" localSheetId="169">#REF!</definedName>
    <definedName name="Excel_BuiltIn_Print_Titles_18" localSheetId="157">#REF!</definedName>
    <definedName name="Excel_BuiltIn_Print_Titles_18" localSheetId="172">#REF!</definedName>
    <definedName name="Excel_BuiltIn_Print_Titles_18" localSheetId="160">#REF!</definedName>
    <definedName name="Excel_BuiltIn_Print_Titles_18" localSheetId="163">#REF!</definedName>
    <definedName name="Excel_BuiltIn_Print_Titles_18" localSheetId="143">#REF!</definedName>
    <definedName name="Excel_BuiltIn_Print_Titles_18" localSheetId="146">#REF!</definedName>
    <definedName name="Excel_BuiltIn_Print_Titles_18" localSheetId="148">#REF!</definedName>
    <definedName name="Excel_BuiltIn_Print_Titles_18" localSheetId="150">#REF!</definedName>
    <definedName name="Excel_BuiltIn_Print_Titles_18" localSheetId="151">#REF!</definedName>
    <definedName name="Excel_BuiltIn_Print_Titles_18" localSheetId="136">#REF!</definedName>
    <definedName name="Excel_BuiltIn_Print_Titles_18" localSheetId="139">#REF!</definedName>
    <definedName name="Excel_BuiltIn_Print_Titles_18" localSheetId="142">#REF!</definedName>
    <definedName name="Excel_BuiltIn_Print_Titles_18" localSheetId="70">#REF!</definedName>
    <definedName name="Excel_BuiltIn_Print_Titles_18" localSheetId="72">#REF!</definedName>
    <definedName name="Excel_BuiltIn_Print_Titles_18" localSheetId="75">#REF!</definedName>
    <definedName name="Excel_BuiltIn_Print_Titles_18" localSheetId="78">#REF!</definedName>
    <definedName name="Excel_BuiltIn_Print_Titles_18" localSheetId="67">#REF!</definedName>
    <definedName name="Excel_BuiltIn_Print_Titles_18" localSheetId="124">#REF!</definedName>
    <definedName name="Excel_BuiltIn_Print_Titles_18" localSheetId="127">#REF!</definedName>
    <definedName name="Excel_BuiltIn_Print_Titles_18" localSheetId="130">#REF!</definedName>
    <definedName name="Excel_BuiltIn_Print_Titles_18" localSheetId="133">#REF!</definedName>
    <definedName name="Excel_BuiltIn_Print_Titles_18" localSheetId="118">#REF!</definedName>
    <definedName name="Excel_BuiltIn_Print_Titles_18" localSheetId="121">#REF!</definedName>
    <definedName name="Excel_BuiltIn_Print_Titles_18" localSheetId="123">#REF!</definedName>
    <definedName name="Excel_BuiltIn_Print_Titles_18" localSheetId="107">#REF!</definedName>
    <definedName name="Excel_BuiltIn_Print_Titles_18" localSheetId="109">#REF!</definedName>
    <definedName name="Excel_BuiltIn_Print_Titles_18" localSheetId="112">#REF!</definedName>
    <definedName name="Excel_BuiltIn_Print_Titles_18" localSheetId="115">#REF!</definedName>
    <definedName name="Excel_BuiltIn_Print_Titles_18" localSheetId="101">#REF!</definedName>
    <definedName name="Excel_BuiltIn_Print_Titles_18" localSheetId="104">#REF!</definedName>
    <definedName name="Excel_BuiltIn_Print_Titles_18" localSheetId="52">#REF!</definedName>
    <definedName name="Excel_BuiltIn_Print_Titles_18" localSheetId="54">#REF!</definedName>
    <definedName name="Excel_BuiltIn_Print_Titles_18" localSheetId="57">#REF!</definedName>
    <definedName name="Excel_BuiltIn_Print_Titles_18" localSheetId="60">#REF!</definedName>
    <definedName name="Excel_BuiltIn_Print_Titles_18" localSheetId="63">#REF!</definedName>
    <definedName name="Excel_BuiltIn_Print_Titles_18" localSheetId="83">#REF!</definedName>
    <definedName name="Excel_BuiltIn_Print_Titles_18" localSheetId="81">#REF!</definedName>
    <definedName name="Excel_BuiltIn_Print_Titles_18" localSheetId="86">#REF!</definedName>
    <definedName name="Excel_BuiltIn_Print_Titles_18" localSheetId="89">#REF!</definedName>
    <definedName name="Excel_BuiltIn_Print_Titles_18" localSheetId="92">#REF!</definedName>
    <definedName name="Excel_BuiltIn_Print_Titles_18" localSheetId="95">#REF!</definedName>
    <definedName name="Excel_BuiltIn_Print_Titles_18" localSheetId="98">#REF!</definedName>
    <definedName name="Excel_BuiltIn_Print_Titles_18" localSheetId="164">#REF!</definedName>
    <definedName name="Excel_BuiltIn_Print_Titles_18" localSheetId="167">#REF!</definedName>
    <definedName name="Excel_BuiltIn_Print_Titles_18" localSheetId="155">#REF!</definedName>
    <definedName name="Excel_BuiltIn_Print_Titles_18" localSheetId="170">#REF!</definedName>
    <definedName name="Excel_BuiltIn_Print_Titles_18" localSheetId="158">#REF!</definedName>
    <definedName name="Excel_BuiltIn_Print_Titles_18" localSheetId="161">#REF!</definedName>
    <definedName name="Excel_BuiltIn_Print_Titles_18" localSheetId="147">#REF!</definedName>
    <definedName name="Excel_BuiltIn_Print_Titles_18" localSheetId="144">#REF!</definedName>
    <definedName name="Excel_BuiltIn_Print_Titles_18" localSheetId="152">#REF!</definedName>
    <definedName name="Excel_BuiltIn_Print_Titles_18" localSheetId="154">#REF!</definedName>
    <definedName name="Excel_BuiltIn_Print_Titles_18" localSheetId="137">#REF!</definedName>
    <definedName name="Excel_BuiltIn_Print_Titles_18" localSheetId="140">#REF!</definedName>
    <definedName name="Excel_BuiltIn_Print_Titles_18" localSheetId="73">#REF!</definedName>
    <definedName name="Excel_BuiltIn_Print_Titles_18" localSheetId="76">#REF!</definedName>
    <definedName name="Excel_BuiltIn_Print_Titles_18" localSheetId="79">#REF!</definedName>
    <definedName name="Excel_BuiltIn_Print_Titles_18" localSheetId="65">#REF!</definedName>
    <definedName name="Excel_BuiltIn_Print_Titles_18" localSheetId="68">#REF!</definedName>
    <definedName name="Excel_BuiltIn_Print_Titles_18" localSheetId="125">#REF!</definedName>
    <definedName name="Excel_BuiltIn_Print_Titles_18" localSheetId="128">#REF!</definedName>
    <definedName name="Excel_BuiltIn_Print_Titles_18" localSheetId="131">#REF!</definedName>
    <definedName name="Excel_BuiltIn_Print_Titles_18" localSheetId="134">#REF!</definedName>
    <definedName name="Excel_BuiltIn_Print_Titles_18" localSheetId="119">#REF!</definedName>
    <definedName name="Excel_BuiltIn_Print_Titles_18" localSheetId="122">#REF!</definedName>
    <definedName name="Excel_BuiltIn_Print_Titles_18" localSheetId="108">#REF!</definedName>
    <definedName name="Excel_BuiltIn_Print_Titles_18" localSheetId="110">#REF!</definedName>
    <definedName name="Excel_BuiltIn_Print_Titles_18" localSheetId="113">#REF!</definedName>
    <definedName name="Excel_BuiltIn_Print_Titles_18" localSheetId="116">#REF!</definedName>
    <definedName name="Excel_BuiltIn_Print_Titles_18" localSheetId="102">#REF!</definedName>
    <definedName name="Excel_BuiltIn_Print_Titles_18" localSheetId="105">#REF!</definedName>
    <definedName name="Excel_BuiltIn_Print_Titles_18" localSheetId="56">#REF!</definedName>
    <definedName name="Excel_BuiltIn_Print_Titles_18" localSheetId="59">#REF!</definedName>
    <definedName name="Excel_BuiltIn_Print_Titles_18" localSheetId="61">#REF!</definedName>
    <definedName name="Excel_BuiltIn_Print_Titles_18" localSheetId="84">#REF!</definedName>
    <definedName name="Excel_BuiltIn_Print_Titles_18" localSheetId="82">#REF!</definedName>
    <definedName name="Excel_BuiltIn_Print_Titles_18" localSheetId="87">#REF!</definedName>
    <definedName name="Excel_BuiltIn_Print_Titles_18" localSheetId="90">#REF!</definedName>
    <definedName name="Excel_BuiltIn_Print_Titles_18" localSheetId="93">#REF!</definedName>
    <definedName name="Excel_BuiltIn_Print_Titles_18" localSheetId="96">#REF!</definedName>
    <definedName name="Excel_BuiltIn_Print_Titles_18" localSheetId="99">#REF!</definedName>
    <definedName name="Excel_BuiltIn_Print_Titles_18" localSheetId="165">#REF!</definedName>
    <definedName name="Excel_BuiltIn_Print_Titles_18" localSheetId="168">#REF!</definedName>
    <definedName name="Excel_BuiltIn_Print_Titles_18" localSheetId="156">#REF!</definedName>
    <definedName name="Excel_BuiltIn_Print_Titles_18" localSheetId="171">#REF!</definedName>
    <definedName name="Excel_BuiltIn_Print_Titles_18" localSheetId="159">#REF!</definedName>
    <definedName name="Excel_BuiltIn_Print_Titles_18" localSheetId="162">#REF!</definedName>
    <definedName name="Excel_BuiltIn_Print_Titles_18">#REF!</definedName>
    <definedName name="Excel_BuiltIn_Print_Titles_20" localSheetId="145">#REF!</definedName>
    <definedName name="Excel_BuiltIn_Print_Titles_20" localSheetId="149">#REF!</definedName>
    <definedName name="Excel_BuiltIn_Print_Titles_20" localSheetId="153">#REF!</definedName>
    <definedName name="Excel_BuiltIn_Print_Titles_20" localSheetId="138">#REF!</definedName>
    <definedName name="Excel_BuiltIn_Print_Titles_20" localSheetId="141">#REF!</definedName>
    <definedName name="Excel_BuiltIn_Print_Titles_20" localSheetId="71">#REF!</definedName>
    <definedName name="Excel_BuiltIn_Print_Titles_20" localSheetId="74">#REF!</definedName>
    <definedName name="Excel_BuiltIn_Print_Titles_20" localSheetId="77">#REF!</definedName>
    <definedName name="Excel_BuiltIn_Print_Titles_20" localSheetId="80">#REF!</definedName>
    <definedName name="Excel_BuiltIn_Print_Titles_20" localSheetId="66">#REF!</definedName>
    <definedName name="Excel_BuiltIn_Print_Titles_20" localSheetId="69">#REF!</definedName>
    <definedName name="Excel_BuiltIn_Print_Titles_20" localSheetId="126">#REF!</definedName>
    <definedName name="Excel_BuiltIn_Print_Titles_20" localSheetId="129">#REF!</definedName>
    <definedName name="Excel_BuiltIn_Print_Titles_20" localSheetId="132">#REF!</definedName>
    <definedName name="Excel_BuiltIn_Print_Titles_20" localSheetId="135">#REF!</definedName>
    <definedName name="Excel_BuiltIn_Print_Titles_20" localSheetId="120">#REF!</definedName>
    <definedName name="Excel_BuiltIn_Print_Titles_20" localSheetId="111">#REF!</definedName>
    <definedName name="Excel_BuiltIn_Print_Titles_20" localSheetId="114">#REF!</definedName>
    <definedName name="Excel_BuiltIn_Print_Titles_20" localSheetId="117">#REF!</definedName>
    <definedName name="Excel_BuiltIn_Print_Titles_20" localSheetId="103">#REF!</definedName>
    <definedName name="Excel_BuiltIn_Print_Titles_20" localSheetId="106">#REF!</definedName>
    <definedName name="Excel_BuiltIn_Print_Titles_20" localSheetId="53">#REF!</definedName>
    <definedName name="Excel_BuiltIn_Print_Titles_20" localSheetId="55">#REF!</definedName>
    <definedName name="Excel_BuiltIn_Print_Titles_20" localSheetId="58">#REF!</definedName>
    <definedName name="Excel_BuiltIn_Print_Titles_20" localSheetId="62">#REF!</definedName>
    <definedName name="Excel_BuiltIn_Print_Titles_20" localSheetId="64">#REF!</definedName>
    <definedName name="Excel_BuiltIn_Print_Titles_20" localSheetId="85">#REF!</definedName>
    <definedName name="Excel_BuiltIn_Print_Titles_20" localSheetId="88">#REF!</definedName>
    <definedName name="Excel_BuiltIn_Print_Titles_20" localSheetId="91">#REF!</definedName>
    <definedName name="Excel_BuiltIn_Print_Titles_20" localSheetId="94">#REF!</definedName>
    <definedName name="Excel_BuiltIn_Print_Titles_20" localSheetId="97">#REF!</definedName>
    <definedName name="Excel_BuiltIn_Print_Titles_20" localSheetId="100">#REF!</definedName>
    <definedName name="Excel_BuiltIn_Print_Titles_20" localSheetId="166">#REF!</definedName>
    <definedName name="Excel_BuiltIn_Print_Titles_20" localSheetId="169">#REF!</definedName>
    <definedName name="Excel_BuiltIn_Print_Titles_20" localSheetId="157">#REF!</definedName>
    <definedName name="Excel_BuiltIn_Print_Titles_20" localSheetId="172">#REF!</definedName>
    <definedName name="Excel_BuiltIn_Print_Titles_20" localSheetId="160">#REF!</definedName>
    <definedName name="Excel_BuiltIn_Print_Titles_20" localSheetId="163">#REF!</definedName>
    <definedName name="Excel_BuiltIn_Print_Titles_20" localSheetId="143">#REF!</definedName>
    <definedName name="Excel_BuiltIn_Print_Titles_20" localSheetId="146">#REF!</definedName>
    <definedName name="Excel_BuiltIn_Print_Titles_20" localSheetId="148">#REF!</definedName>
    <definedName name="Excel_BuiltIn_Print_Titles_20" localSheetId="150">#REF!</definedName>
    <definedName name="Excel_BuiltIn_Print_Titles_20" localSheetId="151">#REF!</definedName>
    <definedName name="Excel_BuiltIn_Print_Titles_20" localSheetId="136">#REF!</definedName>
    <definedName name="Excel_BuiltIn_Print_Titles_20" localSheetId="139">#REF!</definedName>
    <definedName name="Excel_BuiltIn_Print_Titles_20" localSheetId="142">#REF!</definedName>
    <definedName name="Excel_BuiltIn_Print_Titles_20" localSheetId="70">#REF!</definedName>
    <definedName name="Excel_BuiltIn_Print_Titles_20" localSheetId="72">#REF!</definedName>
    <definedName name="Excel_BuiltIn_Print_Titles_20" localSheetId="75">#REF!</definedName>
    <definedName name="Excel_BuiltIn_Print_Titles_20" localSheetId="78">#REF!</definedName>
    <definedName name="Excel_BuiltIn_Print_Titles_20" localSheetId="67">#REF!</definedName>
    <definedName name="Excel_BuiltIn_Print_Titles_20" localSheetId="124">#REF!</definedName>
    <definedName name="Excel_BuiltIn_Print_Titles_20" localSheetId="127">#REF!</definedName>
    <definedName name="Excel_BuiltIn_Print_Titles_20" localSheetId="130">#REF!</definedName>
    <definedName name="Excel_BuiltIn_Print_Titles_20" localSheetId="133">#REF!</definedName>
    <definedName name="Excel_BuiltIn_Print_Titles_20" localSheetId="118">#REF!</definedName>
    <definedName name="Excel_BuiltIn_Print_Titles_20" localSheetId="121">#REF!</definedName>
    <definedName name="Excel_BuiltIn_Print_Titles_20" localSheetId="123">#REF!</definedName>
    <definedName name="Excel_BuiltIn_Print_Titles_20" localSheetId="107">#REF!</definedName>
    <definedName name="Excel_BuiltIn_Print_Titles_20" localSheetId="109">#REF!</definedName>
    <definedName name="Excel_BuiltIn_Print_Titles_20" localSheetId="112">#REF!</definedName>
    <definedName name="Excel_BuiltIn_Print_Titles_20" localSheetId="115">#REF!</definedName>
    <definedName name="Excel_BuiltIn_Print_Titles_20" localSheetId="101">#REF!</definedName>
    <definedName name="Excel_BuiltIn_Print_Titles_20" localSheetId="104">#REF!</definedName>
    <definedName name="Excel_BuiltIn_Print_Titles_20" localSheetId="52">#REF!</definedName>
    <definedName name="Excel_BuiltIn_Print_Titles_20" localSheetId="54">#REF!</definedName>
    <definedName name="Excel_BuiltIn_Print_Titles_20" localSheetId="57">#REF!</definedName>
    <definedName name="Excel_BuiltIn_Print_Titles_20" localSheetId="60">#REF!</definedName>
    <definedName name="Excel_BuiltIn_Print_Titles_20" localSheetId="63">#REF!</definedName>
    <definedName name="Excel_BuiltIn_Print_Titles_20" localSheetId="83">#REF!</definedName>
    <definedName name="Excel_BuiltIn_Print_Titles_20" localSheetId="81">#REF!</definedName>
    <definedName name="Excel_BuiltIn_Print_Titles_20" localSheetId="86">#REF!</definedName>
    <definedName name="Excel_BuiltIn_Print_Titles_20" localSheetId="89">#REF!</definedName>
    <definedName name="Excel_BuiltIn_Print_Titles_20" localSheetId="92">#REF!</definedName>
    <definedName name="Excel_BuiltIn_Print_Titles_20" localSheetId="95">#REF!</definedName>
    <definedName name="Excel_BuiltIn_Print_Titles_20" localSheetId="98">#REF!</definedName>
    <definedName name="Excel_BuiltIn_Print_Titles_20" localSheetId="164">#REF!</definedName>
    <definedName name="Excel_BuiltIn_Print_Titles_20" localSheetId="167">#REF!</definedName>
    <definedName name="Excel_BuiltIn_Print_Titles_20" localSheetId="155">#REF!</definedName>
    <definedName name="Excel_BuiltIn_Print_Titles_20" localSheetId="170">#REF!</definedName>
    <definedName name="Excel_BuiltIn_Print_Titles_20" localSheetId="158">#REF!</definedName>
    <definedName name="Excel_BuiltIn_Print_Titles_20" localSheetId="161">#REF!</definedName>
    <definedName name="Excel_BuiltIn_Print_Titles_20" localSheetId="147">#REF!</definedName>
    <definedName name="Excel_BuiltIn_Print_Titles_20" localSheetId="144">#REF!</definedName>
    <definedName name="Excel_BuiltIn_Print_Titles_20" localSheetId="152">#REF!</definedName>
    <definedName name="Excel_BuiltIn_Print_Titles_20" localSheetId="154">#REF!</definedName>
    <definedName name="Excel_BuiltIn_Print_Titles_20" localSheetId="137">#REF!</definedName>
    <definedName name="Excel_BuiltIn_Print_Titles_20" localSheetId="140">#REF!</definedName>
    <definedName name="Excel_BuiltIn_Print_Titles_20" localSheetId="73">#REF!</definedName>
    <definedName name="Excel_BuiltIn_Print_Titles_20" localSheetId="76">#REF!</definedName>
    <definedName name="Excel_BuiltIn_Print_Titles_20" localSheetId="79">#REF!</definedName>
    <definedName name="Excel_BuiltIn_Print_Titles_20" localSheetId="65">#REF!</definedName>
    <definedName name="Excel_BuiltIn_Print_Titles_20" localSheetId="68">#REF!</definedName>
    <definedName name="Excel_BuiltIn_Print_Titles_20" localSheetId="125">#REF!</definedName>
    <definedName name="Excel_BuiltIn_Print_Titles_20" localSheetId="128">#REF!</definedName>
    <definedName name="Excel_BuiltIn_Print_Titles_20" localSheetId="131">#REF!</definedName>
    <definedName name="Excel_BuiltIn_Print_Titles_20" localSheetId="134">#REF!</definedName>
    <definedName name="Excel_BuiltIn_Print_Titles_20" localSheetId="119">#REF!</definedName>
    <definedName name="Excel_BuiltIn_Print_Titles_20" localSheetId="122">#REF!</definedName>
    <definedName name="Excel_BuiltIn_Print_Titles_20" localSheetId="108">#REF!</definedName>
    <definedName name="Excel_BuiltIn_Print_Titles_20" localSheetId="110">#REF!</definedName>
    <definedName name="Excel_BuiltIn_Print_Titles_20" localSheetId="113">#REF!</definedName>
    <definedName name="Excel_BuiltIn_Print_Titles_20" localSheetId="116">#REF!</definedName>
    <definedName name="Excel_BuiltIn_Print_Titles_20" localSheetId="102">#REF!</definedName>
    <definedName name="Excel_BuiltIn_Print_Titles_20" localSheetId="105">#REF!</definedName>
    <definedName name="Excel_BuiltIn_Print_Titles_20" localSheetId="56">#REF!</definedName>
    <definedName name="Excel_BuiltIn_Print_Titles_20" localSheetId="59">#REF!</definedName>
    <definedName name="Excel_BuiltIn_Print_Titles_20" localSheetId="61">#REF!</definedName>
    <definedName name="Excel_BuiltIn_Print_Titles_20" localSheetId="84">#REF!</definedName>
    <definedName name="Excel_BuiltIn_Print_Titles_20" localSheetId="82">#REF!</definedName>
    <definedName name="Excel_BuiltIn_Print_Titles_20" localSheetId="87">#REF!</definedName>
    <definedName name="Excel_BuiltIn_Print_Titles_20" localSheetId="90">#REF!</definedName>
    <definedName name="Excel_BuiltIn_Print_Titles_20" localSheetId="93">#REF!</definedName>
    <definedName name="Excel_BuiltIn_Print_Titles_20" localSheetId="96">#REF!</definedName>
    <definedName name="Excel_BuiltIn_Print_Titles_20" localSheetId="99">#REF!</definedName>
    <definedName name="Excel_BuiltIn_Print_Titles_20" localSheetId="165">#REF!</definedName>
    <definedName name="Excel_BuiltIn_Print_Titles_20" localSheetId="168">#REF!</definedName>
    <definedName name="Excel_BuiltIn_Print_Titles_20" localSheetId="156">#REF!</definedName>
    <definedName name="Excel_BuiltIn_Print_Titles_20" localSheetId="171">#REF!</definedName>
    <definedName name="Excel_BuiltIn_Print_Titles_20" localSheetId="159">#REF!</definedName>
    <definedName name="Excel_BuiltIn_Print_Titles_20" localSheetId="162">#REF!</definedName>
    <definedName name="Excel_BuiltIn_Print_Titles_20">#REF!</definedName>
    <definedName name="Excel_BuiltIn_Print_Titles_22" localSheetId="145">#REF!</definedName>
    <definedName name="Excel_BuiltIn_Print_Titles_22" localSheetId="149">#REF!</definedName>
    <definedName name="Excel_BuiltIn_Print_Titles_22" localSheetId="153">#REF!</definedName>
    <definedName name="Excel_BuiltIn_Print_Titles_22" localSheetId="138">#REF!</definedName>
    <definedName name="Excel_BuiltIn_Print_Titles_22" localSheetId="141">#REF!</definedName>
    <definedName name="Excel_BuiltIn_Print_Titles_22" localSheetId="71">#REF!</definedName>
    <definedName name="Excel_BuiltIn_Print_Titles_22" localSheetId="74">#REF!</definedName>
    <definedName name="Excel_BuiltIn_Print_Titles_22" localSheetId="77">#REF!</definedName>
    <definedName name="Excel_BuiltIn_Print_Titles_22" localSheetId="80">#REF!</definedName>
    <definedName name="Excel_BuiltIn_Print_Titles_22" localSheetId="66">#REF!</definedName>
    <definedName name="Excel_BuiltIn_Print_Titles_22" localSheetId="69">#REF!</definedName>
    <definedName name="Excel_BuiltIn_Print_Titles_22" localSheetId="126">#REF!</definedName>
    <definedName name="Excel_BuiltIn_Print_Titles_22" localSheetId="129">#REF!</definedName>
    <definedName name="Excel_BuiltIn_Print_Titles_22" localSheetId="132">#REF!</definedName>
    <definedName name="Excel_BuiltIn_Print_Titles_22" localSheetId="135">#REF!</definedName>
    <definedName name="Excel_BuiltIn_Print_Titles_22" localSheetId="120">#REF!</definedName>
    <definedName name="Excel_BuiltIn_Print_Titles_22" localSheetId="111">#REF!</definedName>
    <definedName name="Excel_BuiltIn_Print_Titles_22" localSheetId="114">#REF!</definedName>
    <definedName name="Excel_BuiltIn_Print_Titles_22" localSheetId="117">#REF!</definedName>
    <definedName name="Excel_BuiltIn_Print_Titles_22" localSheetId="103">#REF!</definedName>
    <definedName name="Excel_BuiltIn_Print_Titles_22" localSheetId="106">#REF!</definedName>
    <definedName name="Excel_BuiltIn_Print_Titles_22" localSheetId="53">#REF!</definedName>
    <definedName name="Excel_BuiltIn_Print_Titles_22" localSheetId="55">#REF!</definedName>
    <definedName name="Excel_BuiltIn_Print_Titles_22" localSheetId="58">#REF!</definedName>
    <definedName name="Excel_BuiltIn_Print_Titles_22" localSheetId="62">#REF!</definedName>
    <definedName name="Excel_BuiltIn_Print_Titles_22" localSheetId="64">#REF!</definedName>
    <definedName name="Excel_BuiltIn_Print_Titles_22" localSheetId="85">#REF!</definedName>
    <definedName name="Excel_BuiltIn_Print_Titles_22" localSheetId="88">#REF!</definedName>
    <definedName name="Excel_BuiltIn_Print_Titles_22" localSheetId="91">#REF!</definedName>
    <definedName name="Excel_BuiltIn_Print_Titles_22" localSheetId="94">#REF!</definedName>
    <definedName name="Excel_BuiltIn_Print_Titles_22" localSheetId="97">#REF!</definedName>
    <definedName name="Excel_BuiltIn_Print_Titles_22" localSheetId="100">#REF!</definedName>
    <definedName name="Excel_BuiltIn_Print_Titles_22" localSheetId="166">#REF!</definedName>
    <definedName name="Excel_BuiltIn_Print_Titles_22" localSheetId="169">#REF!</definedName>
    <definedName name="Excel_BuiltIn_Print_Titles_22" localSheetId="157">#REF!</definedName>
    <definedName name="Excel_BuiltIn_Print_Titles_22" localSheetId="172">#REF!</definedName>
    <definedName name="Excel_BuiltIn_Print_Titles_22" localSheetId="160">#REF!</definedName>
    <definedName name="Excel_BuiltIn_Print_Titles_22" localSheetId="163">#REF!</definedName>
    <definedName name="Excel_BuiltIn_Print_Titles_22" localSheetId="143">#REF!</definedName>
    <definedName name="Excel_BuiltIn_Print_Titles_22" localSheetId="146">#REF!</definedName>
    <definedName name="Excel_BuiltIn_Print_Titles_22" localSheetId="148">#REF!</definedName>
    <definedName name="Excel_BuiltIn_Print_Titles_22" localSheetId="150">#REF!</definedName>
    <definedName name="Excel_BuiltIn_Print_Titles_22" localSheetId="151">#REF!</definedName>
    <definedName name="Excel_BuiltIn_Print_Titles_22" localSheetId="136">#REF!</definedName>
    <definedName name="Excel_BuiltIn_Print_Titles_22" localSheetId="139">#REF!</definedName>
    <definedName name="Excel_BuiltIn_Print_Titles_22" localSheetId="142">#REF!</definedName>
    <definedName name="Excel_BuiltIn_Print_Titles_22" localSheetId="70">#REF!</definedName>
    <definedName name="Excel_BuiltIn_Print_Titles_22" localSheetId="72">#REF!</definedName>
    <definedName name="Excel_BuiltIn_Print_Titles_22" localSheetId="75">#REF!</definedName>
    <definedName name="Excel_BuiltIn_Print_Titles_22" localSheetId="78">#REF!</definedName>
    <definedName name="Excel_BuiltIn_Print_Titles_22" localSheetId="67">#REF!</definedName>
    <definedName name="Excel_BuiltIn_Print_Titles_22" localSheetId="124">#REF!</definedName>
    <definedName name="Excel_BuiltIn_Print_Titles_22" localSheetId="127">#REF!</definedName>
    <definedName name="Excel_BuiltIn_Print_Titles_22" localSheetId="130">#REF!</definedName>
    <definedName name="Excel_BuiltIn_Print_Titles_22" localSheetId="133">#REF!</definedName>
    <definedName name="Excel_BuiltIn_Print_Titles_22" localSheetId="118">#REF!</definedName>
    <definedName name="Excel_BuiltIn_Print_Titles_22" localSheetId="121">#REF!</definedName>
    <definedName name="Excel_BuiltIn_Print_Titles_22" localSheetId="123">#REF!</definedName>
    <definedName name="Excel_BuiltIn_Print_Titles_22" localSheetId="107">#REF!</definedName>
    <definedName name="Excel_BuiltIn_Print_Titles_22" localSheetId="109">#REF!</definedName>
    <definedName name="Excel_BuiltIn_Print_Titles_22" localSheetId="112">#REF!</definedName>
    <definedName name="Excel_BuiltIn_Print_Titles_22" localSheetId="115">#REF!</definedName>
    <definedName name="Excel_BuiltIn_Print_Titles_22" localSheetId="101">#REF!</definedName>
    <definedName name="Excel_BuiltIn_Print_Titles_22" localSheetId="104">#REF!</definedName>
    <definedName name="Excel_BuiltIn_Print_Titles_22" localSheetId="52">#REF!</definedName>
    <definedName name="Excel_BuiltIn_Print_Titles_22" localSheetId="54">#REF!</definedName>
    <definedName name="Excel_BuiltIn_Print_Titles_22" localSheetId="57">#REF!</definedName>
    <definedName name="Excel_BuiltIn_Print_Titles_22" localSheetId="60">#REF!</definedName>
    <definedName name="Excel_BuiltIn_Print_Titles_22" localSheetId="63">#REF!</definedName>
    <definedName name="Excel_BuiltIn_Print_Titles_22" localSheetId="83">#REF!</definedName>
    <definedName name="Excel_BuiltIn_Print_Titles_22" localSheetId="81">#REF!</definedName>
    <definedName name="Excel_BuiltIn_Print_Titles_22" localSheetId="86">#REF!</definedName>
    <definedName name="Excel_BuiltIn_Print_Titles_22" localSheetId="89">#REF!</definedName>
    <definedName name="Excel_BuiltIn_Print_Titles_22" localSheetId="92">#REF!</definedName>
    <definedName name="Excel_BuiltIn_Print_Titles_22" localSheetId="95">#REF!</definedName>
    <definedName name="Excel_BuiltIn_Print_Titles_22" localSheetId="98">#REF!</definedName>
    <definedName name="Excel_BuiltIn_Print_Titles_22" localSheetId="164">#REF!</definedName>
    <definedName name="Excel_BuiltIn_Print_Titles_22" localSheetId="167">#REF!</definedName>
    <definedName name="Excel_BuiltIn_Print_Titles_22" localSheetId="155">#REF!</definedName>
    <definedName name="Excel_BuiltIn_Print_Titles_22" localSheetId="170">#REF!</definedName>
    <definedName name="Excel_BuiltIn_Print_Titles_22" localSheetId="158">#REF!</definedName>
    <definedName name="Excel_BuiltIn_Print_Titles_22" localSheetId="161">#REF!</definedName>
    <definedName name="Excel_BuiltIn_Print_Titles_22" localSheetId="147">#REF!</definedName>
    <definedName name="Excel_BuiltIn_Print_Titles_22" localSheetId="144">#REF!</definedName>
    <definedName name="Excel_BuiltIn_Print_Titles_22" localSheetId="152">#REF!</definedName>
    <definedName name="Excel_BuiltIn_Print_Titles_22" localSheetId="154">#REF!</definedName>
    <definedName name="Excel_BuiltIn_Print_Titles_22" localSheetId="137">#REF!</definedName>
    <definedName name="Excel_BuiltIn_Print_Titles_22" localSheetId="140">#REF!</definedName>
    <definedName name="Excel_BuiltIn_Print_Titles_22" localSheetId="73">#REF!</definedName>
    <definedName name="Excel_BuiltIn_Print_Titles_22" localSheetId="76">#REF!</definedName>
    <definedName name="Excel_BuiltIn_Print_Titles_22" localSheetId="79">#REF!</definedName>
    <definedName name="Excel_BuiltIn_Print_Titles_22" localSheetId="65">#REF!</definedName>
    <definedName name="Excel_BuiltIn_Print_Titles_22" localSheetId="68">#REF!</definedName>
    <definedName name="Excel_BuiltIn_Print_Titles_22" localSheetId="125">#REF!</definedName>
    <definedName name="Excel_BuiltIn_Print_Titles_22" localSheetId="128">#REF!</definedName>
    <definedName name="Excel_BuiltIn_Print_Titles_22" localSheetId="131">#REF!</definedName>
    <definedName name="Excel_BuiltIn_Print_Titles_22" localSheetId="134">#REF!</definedName>
    <definedName name="Excel_BuiltIn_Print_Titles_22" localSheetId="119">#REF!</definedName>
    <definedName name="Excel_BuiltIn_Print_Titles_22" localSheetId="122">#REF!</definedName>
    <definedName name="Excel_BuiltIn_Print_Titles_22" localSheetId="108">#REF!</definedName>
    <definedName name="Excel_BuiltIn_Print_Titles_22" localSheetId="110">#REF!</definedName>
    <definedName name="Excel_BuiltIn_Print_Titles_22" localSheetId="113">#REF!</definedName>
    <definedName name="Excel_BuiltIn_Print_Titles_22" localSheetId="116">#REF!</definedName>
    <definedName name="Excel_BuiltIn_Print_Titles_22" localSheetId="102">#REF!</definedName>
    <definedName name="Excel_BuiltIn_Print_Titles_22" localSheetId="105">#REF!</definedName>
    <definedName name="Excel_BuiltIn_Print_Titles_22" localSheetId="56">#REF!</definedName>
    <definedName name="Excel_BuiltIn_Print_Titles_22" localSheetId="59">#REF!</definedName>
    <definedName name="Excel_BuiltIn_Print_Titles_22" localSheetId="61">#REF!</definedName>
    <definedName name="Excel_BuiltIn_Print_Titles_22" localSheetId="84">#REF!</definedName>
    <definedName name="Excel_BuiltIn_Print_Titles_22" localSheetId="82">#REF!</definedName>
    <definedName name="Excel_BuiltIn_Print_Titles_22" localSheetId="87">#REF!</definedName>
    <definedName name="Excel_BuiltIn_Print_Titles_22" localSheetId="90">#REF!</definedName>
    <definedName name="Excel_BuiltIn_Print_Titles_22" localSheetId="93">#REF!</definedName>
    <definedName name="Excel_BuiltIn_Print_Titles_22" localSheetId="96">#REF!</definedName>
    <definedName name="Excel_BuiltIn_Print_Titles_22" localSheetId="99">#REF!</definedName>
    <definedName name="Excel_BuiltIn_Print_Titles_22" localSheetId="165">#REF!</definedName>
    <definedName name="Excel_BuiltIn_Print_Titles_22" localSheetId="168">#REF!</definedName>
    <definedName name="Excel_BuiltIn_Print_Titles_22" localSheetId="156">#REF!</definedName>
    <definedName name="Excel_BuiltIn_Print_Titles_22" localSheetId="171">#REF!</definedName>
    <definedName name="Excel_BuiltIn_Print_Titles_22" localSheetId="159">#REF!</definedName>
    <definedName name="Excel_BuiltIn_Print_Titles_22" localSheetId="162">#REF!</definedName>
    <definedName name="Excel_BuiltIn_Print_Titles_22">#REF!</definedName>
    <definedName name="Excel_BuiltIn_Print_Titles_23" localSheetId="145">#REF!</definedName>
    <definedName name="Excel_BuiltIn_Print_Titles_23" localSheetId="149">#REF!</definedName>
    <definedName name="Excel_BuiltIn_Print_Titles_23" localSheetId="153">#REF!</definedName>
    <definedName name="Excel_BuiltIn_Print_Titles_23" localSheetId="138">#REF!</definedName>
    <definedName name="Excel_BuiltIn_Print_Titles_23" localSheetId="141">#REF!</definedName>
    <definedName name="Excel_BuiltIn_Print_Titles_23" localSheetId="71">#REF!</definedName>
    <definedName name="Excel_BuiltIn_Print_Titles_23" localSheetId="74">#REF!</definedName>
    <definedName name="Excel_BuiltIn_Print_Titles_23" localSheetId="77">#REF!</definedName>
    <definedName name="Excel_BuiltIn_Print_Titles_23" localSheetId="80">#REF!</definedName>
    <definedName name="Excel_BuiltIn_Print_Titles_23" localSheetId="66">#REF!</definedName>
    <definedName name="Excel_BuiltIn_Print_Titles_23" localSheetId="69">#REF!</definedName>
    <definedName name="Excel_BuiltIn_Print_Titles_23" localSheetId="126">#REF!</definedName>
    <definedName name="Excel_BuiltIn_Print_Titles_23" localSheetId="129">#REF!</definedName>
    <definedName name="Excel_BuiltIn_Print_Titles_23" localSheetId="132">#REF!</definedName>
    <definedName name="Excel_BuiltIn_Print_Titles_23" localSheetId="135">#REF!</definedName>
    <definedName name="Excel_BuiltIn_Print_Titles_23" localSheetId="120">#REF!</definedName>
    <definedName name="Excel_BuiltIn_Print_Titles_23" localSheetId="111">#REF!</definedName>
    <definedName name="Excel_BuiltIn_Print_Titles_23" localSheetId="114">#REF!</definedName>
    <definedName name="Excel_BuiltIn_Print_Titles_23" localSheetId="117">#REF!</definedName>
    <definedName name="Excel_BuiltIn_Print_Titles_23" localSheetId="103">#REF!</definedName>
    <definedName name="Excel_BuiltIn_Print_Titles_23" localSheetId="106">#REF!</definedName>
    <definedName name="Excel_BuiltIn_Print_Titles_23" localSheetId="53">#REF!</definedName>
    <definedName name="Excel_BuiltIn_Print_Titles_23" localSheetId="55">#REF!</definedName>
    <definedName name="Excel_BuiltIn_Print_Titles_23" localSheetId="58">#REF!</definedName>
    <definedName name="Excel_BuiltIn_Print_Titles_23" localSheetId="62">#REF!</definedName>
    <definedName name="Excel_BuiltIn_Print_Titles_23" localSheetId="64">#REF!</definedName>
    <definedName name="Excel_BuiltIn_Print_Titles_23" localSheetId="85">#REF!</definedName>
    <definedName name="Excel_BuiltIn_Print_Titles_23" localSheetId="88">#REF!</definedName>
    <definedName name="Excel_BuiltIn_Print_Titles_23" localSheetId="91">#REF!</definedName>
    <definedName name="Excel_BuiltIn_Print_Titles_23" localSheetId="94">#REF!</definedName>
    <definedName name="Excel_BuiltIn_Print_Titles_23" localSheetId="97">#REF!</definedName>
    <definedName name="Excel_BuiltIn_Print_Titles_23" localSheetId="100">#REF!</definedName>
    <definedName name="Excel_BuiltIn_Print_Titles_23" localSheetId="166">#REF!</definedName>
    <definedName name="Excel_BuiltIn_Print_Titles_23" localSheetId="169">#REF!</definedName>
    <definedName name="Excel_BuiltIn_Print_Titles_23" localSheetId="157">#REF!</definedName>
    <definedName name="Excel_BuiltIn_Print_Titles_23" localSheetId="172">#REF!</definedName>
    <definedName name="Excel_BuiltIn_Print_Titles_23" localSheetId="160">#REF!</definedName>
    <definedName name="Excel_BuiltIn_Print_Titles_23" localSheetId="163">#REF!</definedName>
    <definedName name="Excel_BuiltIn_Print_Titles_23" localSheetId="143">#REF!</definedName>
    <definedName name="Excel_BuiltIn_Print_Titles_23" localSheetId="146">#REF!</definedName>
    <definedName name="Excel_BuiltIn_Print_Titles_23" localSheetId="148">#REF!</definedName>
    <definedName name="Excel_BuiltIn_Print_Titles_23" localSheetId="150">#REF!</definedName>
    <definedName name="Excel_BuiltIn_Print_Titles_23" localSheetId="151">#REF!</definedName>
    <definedName name="Excel_BuiltIn_Print_Titles_23" localSheetId="136">#REF!</definedName>
    <definedName name="Excel_BuiltIn_Print_Titles_23" localSheetId="139">#REF!</definedName>
    <definedName name="Excel_BuiltIn_Print_Titles_23" localSheetId="142">#REF!</definedName>
    <definedName name="Excel_BuiltIn_Print_Titles_23" localSheetId="70">#REF!</definedName>
    <definedName name="Excel_BuiltIn_Print_Titles_23" localSheetId="72">#REF!</definedName>
    <definedName name="Excel_BuiltIn_Print_Titles_23" localSheetId="75">#REF!</definedName>
    <definedName name="Excel_BuiltIn_Print_Titles_23" localSheetId="78">#REF!</definedName>
    <definedName name="Excel_BuiltIn_Print_Titles_23" localSheetId="67">#REF!</definedName>
    <definedName name="Excel_BuiltIn_Print_Titles_23" localSheetId="124">#REF!</definedName>
    <definedName name="Excel_BuiltIn_Print_Titles_23" localSheetId="127">#REF!</definedName>
    <definedName name="Excel_BuiltIn_Print_Titles_23" localSheetId="130">#REF!</definedName>
    <definedName name="Excel_BuiltIn_Print_Titles_23" localSheetId="133">#REF!</definedName>
    <definedName name="Excel_BuiltIn_Print_Titles_23" localSheetId="118">#REF!</definedName>
    <definedName name="Excel_BuiltIn_Print_Titles_23" localSheetId="121">#REF!</definedName>
    <definedName name="Excel_BuiltIn_Print_Titles_23" localSheetId="123">#REF!</definedName>
    <definedName name="Excel_BuiltIn_Print_Titles_23" localSheetId="107">#REF!</definedName>
    <definedName name="Excel_BuiltIn_Print_Titles_23" localSheetId="109">#REF!</definedName>
    <definedName name="Excel_BuiltIn_Print_Titles_23" localSheetId="112">#REF!</definedName>
    <definedName name="Excel_BuiltIn_Print_Titles_23" localSheetId="115">#REF!</definedName>
    <definedName name="Excel_BuiltIn_Print_Titles_23" localSheetId="101">#REF!</definedName>
    <definedName name="Excel_BuiltIn_Print_Titles_23" localSheetId="104">#REF!</definedName>
    <definedName name="Excel_BuiltIn_Print_Titles_23" localSheetId="52">#REF!</definedName>
    <definedName name="Excel_BuiltIn_Print_Titles_23" localSheetId="54">#REF!</definedName>
    <definedName name="Excel_BuiltIn_Print_Titles_23" localSheetId="57">#REF!</definedName>
    <definedName name="Excel_BuiltIn_Print_Titles_23" localSheetId="60">#REF!</definedName>
    <definedName name="Excel_BuiltIn_Print_Titles_23" localSheetId="63">#REF!</definedName>
    <definedName name="Excel_BuiltIn_Print_Titles_23" localSheetId="83">#REF!</definedName>
    <definedName name="Excel_BuiltIn_Print_Titles_23" localSheetId="81">#REF!</definedName>
    <definedName name="Excel_BuiltIn_Print_Titles_23" localSheetId="86">#REF!</definedName>
    <definedName name="Excel_BuiltIn_Print_Titles_23" localSheetId="89">#REF!</definedName>
    <definedName name="Excel_BuiltIn_Print_Titles_23" localSheetId="92">#REF!</definedName>
    <definedName name="Excel_BuiltIn_Print_Titles_23" localSheetId="95">#REF!</definedName>
    <definedName name="Excel_BuiltIn_Print_Titles_23" localSheetId="98">#REF!</definedName>
    <definedName name="Excel_BuiltIn_Print_Titles_23" localSheetId="164">#REF!</definedName>
    <definedName name="Excel_BuiltIn_Print_Titles_23" localSheetId="167">#REF!</definedName>
    <definedName name="Excel_BuiltIn_Print_Titles_23" localSheetId="155">#REF!</definedName>
    <definedName name="Excel_BuiltIn_Print_Titles_23" localSheetId="170">#REF!</definedName>
    <definedName name="Excel_BuiltIn_Print_Titles_23" localSheetId="158">#REF!</definedName>
    <definedName name="Excel_BuiltIn_Print_Titles_23" localSheetId="161">#REF!</definedName>
    <definedName name="Excel_BuiltIn_Print_Titles_23" localSheetId="147">#REF!</definedName>
    <definedName name="Excel_BuiltIn_Print_Titles_23" localSheetId="144">#REF!</definedName>
    <definedName name="Excel_BuiltIn_Print_Titles_23" localSheetId="152">#REF!</definedName>
    <definedName name="Excel_BuiltIn_Print_Titles_23" localSheetId="154">#REF!</definedName>
    <definedName name="Excel_BuiltIn_Print_Titles_23" localSheetId="137">#REF!</definedName>
    <definedName name="Excel_BuiltIn_Print_Titles_23" localSheetId="140">#REF!</definedName>
    <definedName name="Excel_BuiltIn_Print_Titles_23" localSheetId="73">#REF!</definedName>
    <definedName name="Excel_BuiltIn_Print_Titles_23" localSheetId="76">#REF!</definedName>
    <definedName name="Excel_BuiltIn_Print_Titles_23" localSheetId="79">#REF!</definedName>
    <definedName name="Excel_BuiltIn_Print_Titles_23" localSheetId="65">#REF!</definedName>
    <definedName name="Excel_BuiltIn_Print_Titles_23" localSheetId="68">#REF!</definedName>
    <definedName name="Excel_BuiltIn_Print_Titles_23" localSheetId="125">#REF!</definedName>
    <definedName name="Excel_BuiltIn_Print_Titles_23" localSheetId="128">#REF!</definedName>
    <definedName name="Excel_BuiltIn_Print_Titles_23" localSheetId="131">#REF!</definedName>
    <definedName name="Excel_BuiltIn_Print_Titles_23" localSheetId="134">#REF!</definedName>
    <definedName name="Excel_BuiltIn_Print_Titles_23" localSheetId="119">#REF!</definedName>
    <definedName name="Excel_BuiltIn_Print_Titles_23" localSheetId="122">#REF!</definedName>
    <definedName name="Excel_BuiltIn_Print_Titles_23" localSheetId="108">#REF!</definedName>
    <definedName name="Excel_BuiltIn_Print_Titles_23" localSheetId="110">#REF!</definedName>
    <definedName name="Excel_BuiltIn_Print_Titles_23" localSheetId="113">#REF!</definedName>
    <definedName name="Excel_BuiltIn_Print_Titles_23" localSheetId="116">#REF!</definedName>
    <definedName name="Excel_BuiltIn_Print_Titles_23" localSheetId="102">#REF!</definedName>
    <definedName name="Excel_BuiltIn_Print_Titles_23" localSheetId="105">#REF!</definedName>
    <definedName name="Excel_BuiltIn_Print_Titles_23" localSheetId="56">#REF!</definedName>
    <definedName name="Excel_BuiltIn_Print_Titles_23" localSheetId="59">#REF!</definedName>
    <definedName name="Excel_BuiltIn_Print_Titles_23" localSheetId="61">#REF!</definedName>
    <definedName name="Excel_BuiltIn_Print_Titles_23" localSheetId="84">#REF!</definedName>
    <definedName name="Excel_BuiltIn_Print_Titles_23" localSheetId="82">#REF!</definedName>
    <definedName name="Excel_BuiltIn_Print_Titles_23" localSheetId="87">#REF!</definedName>
    <definedName name="Excel_BuiltIn_Print_Titles_23" localSheetId="90">#REF!</definedName>
    <definedName name="Excel_BuiltIn_Print_Titles_23" localSheetId="93">#REF!</definedName>
    <definedName name="Excel_BuiltIn_Print_Titles_23" localSheetId="96">#REF!</definedName>
    <definedName name="Excel_BuiltIn_Print_Titles_23" localSheetId="99">#REF!</definedName>
    <definedName name="Excel_BuiltIn_Print_Titles_23" localSheetId="165">#REF!</definedName>
    <definedName name="Excel_BuiltIn_Print_Titles_23" localSheetId="168">#REF!</definedName>
    <definedName name="Excel_BuiltIn_Print_Titles_23" localSheetId="156">#REF!</definedName>
    <definedName name="Excel_BuiltIn_Print_Titles_23" localSheetId="171">#REF!</definedName>
    <definedName name="Excel_BuiltIn_Print_Titles_23" localSheetId="159">#REF!</definedName>
    <definedName name="Excel_BuiltIn_Print_Titles_23" localSheetId="162">#REF!</definedName>
    <definedName name="Excel_BuiltIn_Print_Titles_23">#REF!</definedName>
    <definedName name="Excel_BuiltIn_Print_Titles_24" localSheetId="145">#REF!</definedName>
    <definedName name="Excel_BuiltIn_Print_Titles_24" localSheetId="149">#REF!</definedName>
    <definedName name="Excel_BuiltIn_Print_Titles_24" localSheetId="153">#REF!</definedName>
    <definedName name="Excel_BuiltIn_Print_Titles_24" localSheetId="138">#REF!</definedName>
    <definedName name="Excel_BuiltIn_Print_Titles_24" localSheetId="141">#REF!</definedName>
    <definedName name="Excel_BuiltIn_Print_Titles_24" localSheetId="71">#REF!</definedName>
    <definedName name="Excel_BuiltIn_Print_Titles_24" localSheetId="74">#REF!</definedName>
    <definedName name="Excel_BuiltIn_Print_Titles_24" localSheetId="77">#REF!</definedName>
    <definedName name="Excel_BuiltIn_Print_Titles_24" localSheetId="80">#REF!</definedName>
    <definedName name="Excel_BuiltIn_Print_Titles_24" localSheetId="66">#REF!</definedName>
    <definedName name="Excel_BuiltIn_Print_Titles_24" localSheetId="69">#REF!</definedName>
    <definedName name="Excel_BuiltIn_Print_Titles_24" localSheetId="126">#REF!</definedName>
    <definedName name="Excel_BuiltIn_Print_Titles_24" localSheetId="129">#REF!</definedName>
    <definedName name="Excel_BuiltIn_Print_Titles_24" localSheetId="132">#REF!</definedName>
    <definedName name="Excel_BuiltIn_Print_Titles_24" localSheetId="135">#REF!</definedName>
    <definedName name="Excel_BuiltIn_Print_Titles_24" localSheetId="120">#REF!</definedName>
    <definedName name="Excel_BuiltIn_Print_Titles_24" localSheetId="111">#REF!</definedName>
    <definedName name="Excel_BuiltIn_Print_Titles_24" localSheetId="114">#REF!</definedName>
    <definedName name="Excel_BuiltIn_Print_Titles_24" localSheetId="117">#REF!</definedName>
    <definedName name="Excel_BuiltIn_Print_Titles_24" localSheetId="103">#REF!</definedName>
    <definedName name="Excel_BuiltIn_Print_Titles_24" localSheetId="106">#REF!</definedName>
    <definedName name="Excel_BuiltIn_Print_Titles_24" localSheetId="53">#REF!</definedName>
    <definedName name="Excel_BuiltIn_Print_Titles_24" localSheetId="55">#REF!</definedName>
    <definedName name="Excel_BuiltIn_Print_Titles_24" localSheetId="58">#REF!</definedName>
    <definedName name="Excel_BuiltIn_Print_Titles_24" localSheetId="62">#REF!</definedName>
    <definedName name="Excel_BuiltIn_Print_Titles_24" localSheetId="64">#REF!</definedName>
    <definedName name="Excel_BuiltIn_Print_Titles_24" localSheetId="85">#REF!</definedName>
    <definedName name="Excel_BuiltIn_Print_Titles_24" localSheetId="88">#REF!</definedName>
    <definedName name="Excel_BuiltIn_Print_Titles_24" localSheetId="91">#REF!</definedName>
    <definedName name="Excel_BuiltIn_Print_Titles_24" localSheetId="94">#REF!</definedName>
    <definedName name="Excel_BuiltIn_Print_Titles_24" localSheetId="97">#REF!</definedName>
    <definedName name="Excel_BuiltIn_Print_Titles_24" localSheetId="100">#REF!</definedName>
    <definedName name="Excel_BuiltIn_Print_Titles_24" localSheetId="166">#REF!</definedName>
    <definedName name="Excel_BuiltIn_Print_Titles_24" localSheetId="169">#REF!</definedName>
    <definedName name="Excel_BuiltIn_Print_Titles_24" localSheetId="157">#REF!</definedName>
    <definedName name="Excel_BuiltIn_Print_Titles_24" localSheetId="172">#REF!</definedName>
    <definedName name="Excel_BuiltIn_Print_Titles_24" localSheetId="160">#REF!</definedName>
    <definedName name="Excel_BuiltIn_Print_Titles_24" localSheetId="163">#REF!</definedName>
    <definedName name="Excel_BuiltIn_Print_Titles_24" localSheetId="143">#REF!</definedName>
    <definedName name="Excel_BuiltIn_Print_Titles_24" localSheetId="146">#REF!</definedName>
    <definedName name="Excel_BuiltIn_Print_Titles_24" localSheetId="148">#REF!</definedName>
    <definedName name="Excel_BuiltIn_Print_Titles_24" localSheetId="150">#REF!</definedName>
    <definedName name="Excel_BuiltIn_Print_Titles_24" localSheetId="151">#REF!</definedName>
    <definedName name="Excel_BuiltIn_Print_Titles_24" localSheetId="136">#REF!</definedName>
    <definedName name="Excel_BuiltIn_Print_Titles_24" localSheetId="139">#REF!</definedName>
    <definedName name="Excel_BuiltIn_Print_Titles_24" localSheetId="142">#REF!</definedName>
    <definedName name="Excel_BuiltIn_Print_Titles_24" localSheetId="70">#REF!</definedName>
    <definedName name="Excel_BuiltIn_Print_Titles_24" localSheetId="72">#REF!</definedName>
    <definedName name="Excel_BuiltIn_Print_Titles_24" localSheetId="75">#REF!</definedName>
    <definedName name="Excel_BuiltIn_Print_Titles_24" localSheetId="78">#REF!</definedName>
    <definedName name="Excel_BuiltIn_Print_Titles_24" localSheetId="67">#REF!</definedName>
    <definedName name="Excel_BuiltIn_Print_Titles_24" localSheetId="124">#REF!</definedName>
    <definedName name="Excel_BuiltIn_Print_Titles_24" localSheetId="127">#REF!</definedName>
    <definedName name="Excel_BuiltIn_Print_Titles_24" localSheetId="130">#REF!</definedName>
    <definedName name="Excel_BuiltIn_Print_Titles_24" localSheetId="133">#REF!</definedName>
    <definedName name="Excel_BuiltIn_Print_Titles_24" localSheetId="118">#REF!</definedName>
    <definedName name="Excel_BuiltIn_Print_Titles_24" localSheetId="121">#REF!</definedName>
    <definedName name="Excel_BuiltIn_Print_Titles_24" localSheetId="123">#REF!</definedName>
    <definedName name="Excel_BuiltIn_Print_Titles_24" localSheetId="107">#REF!</definedName>
    <definedName name="Excel_BuiltIn_Print_Titles_24" localSheetId="109">#REF!</definedName>
    <definedName name="Excel_BuiltIn_Print_Titles_24" localSheetId="112">#REF!</definedName>
    <definedName name="Excel_BuiltIn_Print_Titles_24" localSheetId="115">#REF!</definedName>
    <definedName name="Excel_BuiltIn_Print_Titles_24" localSheetId="101">#REF!</definedName>
    <definedName name="Excel_BuiltIn_Print_Titles_24" localSheetId="104">#REF!</definedName>
    <definedName name="Excel_BuiltIn_Print_Titles_24" localSheetId="52">#REF!</definedName>
    <definedName name="Excel_BuiltIn_Print_Titles_24" localSheetId="54">#REF!</definedName>
    <definedName name="Excel_BuiltIn_Print_Titles_24" localSheetId="57">#REF!</definedName>
    <definedName name="Excel_BuiltIn_Print_Titles_24" localSheetId="60">#REF!</definedName>
    <definedName name="Excel_BuiltIn_Print_Titles_24" localSheetId="63">#REF!</definedName>
    <definedName name="Excel_BuiltIn_Print_Titles_24" localSheetId="83">#REF!</definedName>
    <definedName name="Excel_BuiltIn_Print_Titles_24" localSheetId="81">#REF!</definedName>
    <definedName name="Excel_BuiltIn_Print_Titles_24" localSheetId="86">#REF!</definedName>
    <definedName name="Excel_BuiltIn_Print_Titles_24" localSheetId="89">#REF!</definedName>
    <definedName name="Excel_BuiltIn_Print_Titles_24" localSheetId="92">#REF!</definedName>
    <definedName name="Excel_BuiltIn_Print_Titles_24" localSheetId="95">#REF!</definedName>
    <definedName name="Excel_BuiltIn_Print_Titles_24" localSheetId="98">#REF!</definedName>
    <definedName name="Excel_BuiltIn_Print_Titles_24" localSheetId="164">#REF!</definedName>
    <definedName name="Excel_BuiltIn_Print_Titles_24" localSheetId="167">#REF!</definedName>
    <definedName name="Excel_BuiltIn_Print_Titles_24" localSheetId="155">#REF!</definedName>
    <definedName name="Excel_BuiltIn_Print_Titles_24" localSheetId="170">#REF!</definedName>
    <definedName name="Excel_BuiltIn_Print_Titles_24" localSheetId="158">#REF!</definedName>
    <definedName name="Excel_BuiltIn_Print_Titles_24" localSheetId="161">#REF!</definedName>
    <definedName name="Excel_BuiltIn_Print_Titles_24" localSheetId="147">#REF!</definedName>
    <definedName name="Excel_BuiltIn_Print_Titles_24" localSheetId="144">#REF!</definedName>
    <definedName name="Excel_BuiltIn_Print_Titles_24" localSheetId="152">#REF!</definedName>
    <definedName name="Excel_BuiltIn_Print_Titles_24" localSheetId="154">#REF!</definedName>
    <definedName name="Excel_BuiltIn_Print_Titles_24" localSheetId="137">#REF!</definedName>
    <definedName name="Excel_BuiltIn_Print_Titles_24" localSheetId="140">#REF!</definedName>
    <definedName name="Excel_BuiltIn_Print_Titles_24" localSheetId="73">#REF!</definedName>
    <definedName name="Excel_BuiltIn_Print_Titles_24" localSheetId="76">#REF!</definedName>
    <definedName name="Excel_BuiltIn_Print_Titles_24" localSheetId="79">#REF!</definedName>
    <definedName name="Excel_BuiltIn_Print_Titles_24" localSheetId="65">#REF!</definedName>
    <definedName name="Excel_BuiltIn_Print_Titles_24" localSheetId="68">#REF!</definedName>
    <definedName name="Excel_BuiltIn_Print_Titles_24" localSheetId="125">#REF!</definedName>
    <definedName name="Excel_BuiltIn_Print_Titles_24" localSheetId="128">#REF!</definedName>
    <definedName name="Excel_BuiltIn_Print_Titles_24" localSheetId="131">#REF!</definedName>
    <definedName name="Excel_BuiltIn_Print_Titles_24" localSheetId="134">#REF!</definedName>
    <definedName name="Excel_BuiltIn_Print_Titles_24" localSheetId="119">#REF!</definedName>
    <definedName name="Excel_BuiltIn_Print_Titles_24" localSheetId="122">#REF!</definedName>
    <definedName name="Excel_BuiltIn_Print_Titles_24" localSheetId="108">#REF!</definedName>
    <definedName name="Excel_BuiltIn_Print_Titles_24" localSheetId="110">#REF!</definedName>
    <definedName name="Excel_BuiltIn_Print_Titles_24" localSheetId="113">#REF!</definedName>
    <definedName name="Excel_BuiltIn_Print_Titles_24" localSheetId="116">#REF!</definedName>
    <definedName name="Excel_BuiltIn_Print_Titles_24" localSheetId="102">#REF!</definedName>
    <definedName name="Excel_BuiltIn_Print_Titles_24" localSheetId="105">#REF!</definedName>
    <definedName name="Excel_BuiltIn_Print_Titles_24" localSheetId="56">#REF!</definedName>
    <definedName name="Excel_BuiltIn_Print_Titles_24" localSheetId="59">#REF!</definedName>
    <definedName name="Excel_BuiltIn_Print_Titles_24" localSheetId="61">#REF!</definedName>
    <definedName name="Excel_BuiltIn_Print_Titles_24" localSheetId="84">#REF!</definedName>
    <definedName name="Excel_BuiltIn_Print_Titles_24" localSheetId="82">#REF!</definedName>
    <definedName name="Excel_BuiltIn_Print_Titles_24" localSheetId="87">#REF!</definedName>
    <definedName name="Excel_BuiltIn_Print_Titles_24" localSheetId="90">#REF!</definedName>
    <definedName name="Excel_BuiltIn_Print_Titles_24" localSheetId="93">#REF!</definedName>
    <definedName name="Excel_BuiltIn_Print_Titles_24" localSheetId="96">#REF!</definedName>
    <definedName name="Excel_BuiltIn_Print_Titles_24" localSheetId="99">#REF!</definedName>
    <definedName name="Excel_BuiltIn_Print_Titles_24" localSheetId="165">#REF!</definedName>
    <definedName name="Excel_BuiltIn_Print_Titles_24" localSheetId="168">#REF!</definedName>
    <definedName name="Excel_BuiltIn_Print_Titles_24" localSheetId="156">#REF!</definedName>
    <definedName name="Excel_BuiltIn_Print_Titles_24" localSheetId="171">#REF!</definedName>
    <definedName name="Excel_BuiltIn_Print_Titles_24" localSheetId="159">#REF!</definedName>
    <definedName name="Excel_BuiltIn_Print_Titles_24" localSheetId="162">#REF!</definedName>
    <definedName name="Excel_BuiltIn_Print_Titles_24">#REF!</definedName>
    <definedName name="Excel_BuiltIn_Print_Titles_26" localSheetId="145">#REF!</definedName>
    <definedName name="Excel_BuiltIn_Print_Titles_26" localSheetId="149">#REF!</definedName>
    <definedName name="Excel_BuiltIn_Print_Titles_26" localSheetId="153">#REF!</definedName>
    <definedName name="Excel_BuiltIn_Print_Titles_26" localSheetId="138">#REF!</definedName>
    <definedName name="Excel_BuiltIn_Print_Titles_26" localSheetId="141">#REF!</definedName>
    <definedName name="Excel_BuiltIn_Print_Titles_26" localSheetId="71">#REF!</definedName>
    <definedName name="Excel_BuiltIn_Print_Titles_26" localSheetId="74">#REF!</definedName>
    <definedName name="Excel_BuiltIn_Print_Titles_26" localSheetId="77">#REF!</definedName>
    <definedName name="Excel_BuiltIn_Print_Titles_26" localSheetId="80">#REF!</definedName>
    <definedName name="Excel_BuiltIn_Print_Titles_26" localSheetId="66">#REF!</definedName>
    <definedName name="Excel_BuiltIn_Print_Titles_26" localSheetId="69">#REF!</definedName>
    <definedName name="Excel_BuiltIn_Print_Titles_26" localSheetId="126">#REF!</definedName>
    <definedName name="Excel_BuiltIn_Print_Titles_26" localSheetId="129">#REF!</definedName>
    <definedName name="Excel_BuiltIn_Print_Titles_26" localSheetId="132">#REF!</definedName>
    <definedName name="Excel_BuiltIn_Print_Titles_26" localSheetId="135">#REF!</definedName>
    <definedName name="Excel_BuiltIn_Print_Titles_26" localSheetId="120">#REF!</definedName>
    <definedName name="Excel_BuiltIn_Print_Titles_26" localSheetId="111">#REF!</definedName>
    <definedName name="Excel_BuiltIn_Print_Titles_26" localSheetId="114">#REF!</definedName>
    <definedName name="Excel_BuiltIn_Print_Titles_26" localSheetId="117">#REF!</definedName>
    <definedName name="Excel_BuiltIn_Print_Titles_26" localSheetId="103">#REF!</definedName>
    <definedName name="Excel_BuiltIn_Print_Titles_26" localSheetId="106">#REF!</definedName>
    <definedName name="Excel_BuiltIn_Print_Titles_26" localSheetId="53">#REF!</definedName>
    <definedName name="Excel_BuiltIn_Print_Titles_26" localSheetId="55">#REF!</definedName>
    <definedName name="Excel_BuiltIn_Print_Titles_26" localSheetId="58">#REF!</definedName>
    <definedName name="Excel_BuiltIn_Print_Titles_26" localSheetId="62">#REF!</definedName>
    <definedName name="Excel_BuiltIn_Print_Titles_26" localSheetId="64">#REF!</definedName>
    <definedName name="Excel_BuiltIn_Print_Titles_26" localSheetId="85">#REF!</definedName>
    <definedName name="Excel_BuiltIn_Print_Titles_26" localSheetId="88">#REF!</definedName>
    <definedName name="Excel_BuiltIn_Print_Titles_26" localSheetId="91">#REF!</definedName>
    <definedName name="Excel_BuiltIn_Print_Titles_26" localSheetId="94">#REF!</definedName>
    <definedName name="Excel_BuiltIn_Print_Titles_26" localSheetId="97">#REF!</definedName>
    <definedName name="Excel_BuiltIn_Print_Titles_26" localSheetId="100">#REF!</definedName>
    <definedName name="Excel_BuiltIn_Print_Titles_26" localSheetId="166">#REF!</definedName>
    <definedName name="Excel_BuiltIn_Print_Titles_26" localSheetId="169">#REF!</definedName>
    <definedName name="Excel_BuiltIn_Print_Titles_26" localSheetId="157">#REF!</definedName>
    <definedName name="Excel_BuiltIn_Print_Titles_26" localSheetId="172">#REF!</definedName>
    <definedName name="Excel_BuiltIn_Print_Titles_26" localSheetId="160">#REF!</definedName>
    <definedName name="Excel_BuiltIn_Print_Titles_26" localSheetId="163">#REF!</definedName>
    <definedName name="Excel_BuiltIn_Print_Titles_26" localSheetId="143">#REF!</definedName>
    <definedName name="Excel_BuiltIn_Print_Titles_26" localSheetId="146">#REF!</definedName>
    <definedName name="Excel_BuiltIn_Print_Titles_26" localSheetId="148">#REF!</definedName>
    <definedName name="Excel_BuiltIn_Print_Titles_26" localSheetId="150">#REF!</definedName>
    <definedName name="Excel_BuiltIn_Print_Titles_26" localSheetId="151">#REF!</definedName>
    <definedName name="Excel_BuiltIn_Print_Titles_26" localSheetId="136">#REF!</definedName>
    <definedName name="Excel_BuiltIn_Print_Titles_26" localSheetId="139">#REF!</definedName>
    <definedName name="Excel_BuiltIn_Print_Titles_26" localSheetId="142">#REF!</definedName>
    <definedName name="Excel_BuiltIn_Print_Titles_26" localSheetId="70">#REF!</definedName>
    <definedName name="Excel_BuiltIn_Print_Titles_26" localSheetId="72">#REF!</definedName>
    <definedName name="Excel_BuiltIn_Print_Titles_26" localSheetId="75">#REF!</definedName>
    <definedName name="Excel_BuiltIn_Print_Titles_26" localSheetId="78">#REF!</definedName>
    <definedName name="Excel_BuiltIn_Print_Titles_26" localSheetId="67">#REF!</definedName>
    <definedName name="Excel_BuiltIn_Print_Titles_26" localSheetId="124">#REF!</definedName>
    <definedName name="Excel_BuiltIn_Print_Titles_26" localSheetId="127">#REF!</definedName>
    <definedName name="Excel_BuiltIn_Print_Titles_26" localSheetId="130">#REF!</definedName>
    <definedName name="Excel_BuiltIn_Print_Titles_26" localSheetId="133">#REF!</definedName>
    <definedName name="Excel_BuiltIn_Print_Titles_26" localSheetId="118">#REF!</definedName>
    <definedName name="Excel_BuiltIn_Print_Titles_26" localSheetId="121">#REF!</definedName>
    <definedName name="Excel_BuiltIn_Print_Titles_26" localSheetId="123">#REF!</definedName>
    <definedName name="Excel_BuiltIn_Print_Titles_26" localSheetId="107">#REF!</definedName>
    <definedName name="Excel_BuiltIn_Print_Titles_26" localSheetId="109">#REF!</definedName>
    <definedName name="Excel_BuiltIn_Print_Titles_26" localSheetId="112">#REF!</definedName>
    <definedName name="Excel_BuiltIn_Print_Titles_26" localSheetId="115">#REF!</definedName>
    <definedName name="Excel_BuiltIn_Print_Titles_26" localSheetId="101">#REF!</definedName>
    <definedName name="Excel_BuiltIn_Print_Titles_26" localSheetId="104">#REF!</definedName>
    <definedName name="Excel_BuiltIn_Print_Titles_26" localSheetId="52">#REF!</definedName>
    <definedName name="Excel_BuiltIn_Print_Titles_26" localSheetId="54">#REF!</definedName>
    <definedName name="Excel_BuiltIn_Print_Titles_26" localSheetId="57">#REF!</definedName>
    <definedName name="Excel_BuiltIn_Print_Titles_26" localSheetId="60">#REF!</definedName>
    <definedName name="Excel_BuiltIn_Print_Titles_26" localSheetId="63">#REF!</definedName>
    <definedName name="Excel_BuiltIn_Print_Titles_26" localSheetId="83">#REF!</definedName>
    <definedName name="Excel_BuiltIn_Print_Titles_26" localSheetId="81">#REF!</definedName>
    <definedName name="Excel_BuiltIn_Print_Titles_26" localSheetId="86">#REF!</definedName>
    <definedName name="Excel_BuiltIn_Print_Titles_26" localSheetId="89">#REF!</definedName>
    <definedName name="Excel_BuiltIn_Print_Titles_26" localSheetId="92">#REF!</definedName>
    <definedName name="Excel_BuiltIn_Print_Titles_26" localSheetId="95">#REF!</definedName>
    <definedName name="Excel_BuiltIn_Print_Titles_26" localSheetId="98">#REF!</definedName>
    <definedName name="Excel_BuiltIn_Print_Titles_26" localSheetId="164">#REF!</definedName>
    <definedName name="Excel_BuiltIn_Print_Titles_26" localSheetId="167">#REF!</definedName>
    <definedName name="Excel_BuiltIn_Print_Titles_26" localSheetId="155">#REF!</definedName>
    <definedName name="Excel_BuiltIn_Print_Titles_26" localSheetId="170">#REF!</definedName>
    <definedName name="Excel_BuiltIn_Print_Titles_26" localSheetId="158">#REF!</definedName>
    <definedName name="Excel_BuiltIn_Print_Titles_26" localSheetId="161">#REF!</definedName>
    <definedName name="Excel_BuiltIn_Print_Titles_26" localSheetId="147">#REF!</definedName>
    <definedName name="Excel_BuiltIn_Print_Titles_26" localSheetId="144">#REF!</definedName>
    <definedName name="Excel_BuiltIn_Print_Titles_26" localSheetId="152">#REF!</definedName>
    <definedName name="Excel_BuiltIn_Print_Titles_26" localSheetId="154">#REF!</definedName>
    <definedName name="Excel_BuiltIn_Print_Titles_26" localSheetId="137">#REF!</definedName>
    <definedName name="Excel_BuiltIn_Print_Titles_26" localSheetId="140">#REF!</definedName>
    <definedName name="Excel_BuiltIn_Print_Titles_26" localSheetId="73">#REF!</definedName>
    <definedName name="Excel_BuiltIn_Print_Titles_26" localSheetId="76">#REF!</definedName>
    <definedName name="Excel_BuiltIn_Print_Titles_26" localSheetId="79">#REF!</definedName>
    <definedName name="Excel_BuiltIn_Print_Titles_26" localSheetId="65">#REF!</definedName>
    <definedName name="Excel_BuiltIn_Print_Titles_26" localSheetId="68">#REF!</definedName>
    <definedName name="Excel_BuiltIn_Print_Titles_26" localSheetId="125">#REF!</definedName>
    <definedName name="Excel_BuiltIn_Print_Titles_26" localSheetId="128">#REF!</definedName>
    <definedName name="Excel_BuiltIn_Print_Titles_26" localSheetId="131">#REF!</definedName>
    <definedName name="Excel_BuiltIn_Print_Titles_26" localSheetId="134">#REF!</definedName>
    <definedName name="Excel_BuiltIn_Print_Titles_26" localSheetId="119">#REF!</definedName>
    <definedName name="Excel_BuiltIn_Print_Titles_26" localSheetId="122">#REF!</definedName>
    <definedName name="Excel_BuiltIn_Print_Titles_26" localSheetId="108">#REF!</definedName>
    <definedName name="Excel_BuiltIn_Print_Titles_26" localSheetId="110">#REF!</definedName>
    <definedName name="Excel_BuiltIn_Print_Titles_26" localSheetId="113">#REF!</definedName>
    <definedName name="Excel_BuiltIn_Print_Titles_26" localSheetId="116">#REF!</definedName>
    <definedName name="Excel_BuiltIn_Print_Titles_26" localSheetId="102">#REF!</definedName>
    <definedName name="Excel_BuiltIn_Print_Titles_26" localSheetId="105">#REF!</definedName>
    <definedName name="Excel_BuiltIn_Print_Titles_26" localSheetId="56">#REF!</definedName>
    <definedName name="Excel_BuiltIn_Print_Titles_26" localSheetId="59">#REF!</definedName>
    <definedName name="Excel_BuiltIn_Print_Titles_26" localSheetId="61">#REF!</definedName>
    <definedName name="Excel_BuiltIn_Print_Titles_26" localSheetId="84">#REF!</definedName>
    <definedName name="Excel_BuiltIn_Print_Titles_26" localSheetId="82">#REF!</definedName>
    <definedName name="Excel_BuiltIn_Print_Titles_26" localSheetId="87">#REF!</definedName>
    <definedName name="Excel_BuiltIn_Print_Titles_26" localSheetId="90">#REF!</definedName>
    <definedName name="Excel_BuiltIn_Print_Titles_26" localSheetId="93">#REF!</definedName>
    <definedName name="Excel_BuiltIn_Print_Titles_26" localSheetId="96">#REF!</definedName>
    <definedName name="Excel_BuiltIn_Print_Titles_26" localSheetId="99">#REF!</definedName>
    <definedName name="Excel_BuiltIn_Print_Titles_26" localSheetId="165">#REF!</definedName>
    <definedName name="Excel_BuiltIn_Print_Titles_26" localSheetId="168">#REF!</definedName>
    <definedName name="Excel_BuiltIn_Print_Titles_26" localSheetId="156">#REF!</definedName>
    <definedName name="Excel_BuiltIn_Print_Titles_26" localSheetId="171">#REF!</definedName>
    <definedName name="Excel_BuiltIn_Print_Titles_26" localSheetId="159">#REF!</definedName>
    <definedName name="Excel_BuiltIn_Print_Titles_26" localSheetId="162">#REF!</definedName>
    <definedName name="Excel_BuiltIn_Print_Titles_26">#REF!</definedName>
    <definedName name="Excel_BuiltIn_Print_Titles_28" localSheetId="145">#REF!</definedName>
    <definedName name="Excel_BuiltIn_Print_Titles_28" localSheetId="149">#REF!</definedName>
    <definedName name="Excel_BuiltIn_Print_Titles_28" localSheetId="153">#REF!</definedName>
    <definedName name="Excel_BuiltIn_Print_Titles_28" localSheetId="138">#REF!</definedName>
    <definedName name="Excel_BuiltIn_Print_Titles_28" localSheetId="141">#REF!</definedName>
    <definedName name="Excel_BuiltIn_Print_Titles_28" localSheetId="71">#REF!</definedName>
    <definedName name="Excel_BuiltIn_Print_Titles_28" localSheetId="74">#REF!</definedName>
    <definedName name="Excel_BuiltIn_Print_Titles_28" localSheetId="77">#REF!</definedName>
    <definedName name="Excel_BuiltIn_Print_Titles_28" localSheetId="80">#REF!</definedName>
    <definedName name="Excel_BuiltIn_Print_Titles_28" localSheetId="66">#REF!</definedName>
    <definedName name="Excel_BuiltIn_Print_Titles_28" localSheetId="69">#REF!</definedName>
    <definedName name="Excel_BuiltIn_Print_Titles_28" localSheetId="126">#REF!</definedName>
    <definedName name="Excel_BuiltIn_Print_Titles_28" localSheetId="129">#REF!</definedName>
    <definedName name="Excel_BuiltIn_Print_Titles_28" localSheetId="132">#REF!</definedName>
    <definedName name="Excel_BuiltIn_Print_Titles_28" localSheetId="135">#REF!</definedName>
    <definedName name="Excel_BuiltIn_Print_Titles_28" localSheetId="120">#REF!</definedName>
    <definedName name="Excel_BuiltIn_Print_Titles_28" localSheetId="111">#REF!</definedName>
    <definedName name="Excel_BuiltIn_Print_Titles_28" localSheetId="114">#REF!</definedName>
    <definedName name="Excel_BuiltIn_Print_Titles_28" localSheetId="117">#REF!</definedName>
    <definedName name="Excel_BuiltIn_Print_Titles_28" localSheetId="103">#REF!</definedName>
    <definedName name="Excel_BuiltIn_Print_Titles_28" localSheetId="106">#REF!</definedName>
    <definedName name="Excel_BuiltIn_Print_Titles_28" localSheetId="53">#REF!</definedName>
    <definedName name="Excel_BuiltIn_Print_Titles_28" localSheetId="55">#REF!</definedName>
    <definedName name="Excel_BuiltIn_Print_Titles_28" localSheetId="58">#REF!</definedName>
    <definedName name="Excel_BuiltIn_Print_Titles_28" localSheetId="62">#REF!</definedName>
    <definedName name="Excel_BuiltIn_Print_Titles_28" localSheetId="64">#REF!</definedName>
    <definedName name="Excel_BuiltIn_Print_Titles_28" localSheetId="85">#REF!</definedName>
    <definedName name="Excel_BuiltIn_Print_Titles_28" localSheetId="88">#REF!</definedName>
    <definedName name="Excel_BuiltIn_Print_Titles_28" localSheetId="91">#REF!</definedName>
    <definedName name="Excel_BuiltIn_Print_Titles_28" localSheetId="94">#REF!</definedName>
    <definedName name="Excel_BuiltIn_Print_Titles_28" localSheetId="97">#REF!</definedName>
    <definedName name="Excel_BuiltIn_Print_Titles_28" localSheetId="100">#REF!</definedName>
    <definedName name="Excel_BuiltIn_Print_Titles_28" localSheetId="166">#REF!</definedName>
    <definedName name="Excel_BuiltIn_Print_Titles_28" localSheetId="169">#REF!</definedName>
    <definedName name="Excel_BuiltIn_Print_Titles_28" localSheetId="157">#REF!</definedName>
    <definedName name="Excel_BuiltIn_Print_Titles_28" localSheetId="172">#REF!</definedName>
    <definedName name="Excel_BuiltIn_Print_Titles_28" localSheetId="160">#REF!</definedName>
    <definedName name="Excel_BuiltIn_Print_Titles_28" localSheetId="163">#REF!</definedName>
    <definedName name="Excel_BuiltIn_Print_Titles_28" localSheetId="143">#REF!</definedName>
    <definedName name="Excel_BuiltIn_Print_Titles_28" localSheetId="146">#REF!</definedName>
    <definedName name="Excel_BuiltIn_Print_Titles_28" localSheetId="148">#REF!</definedName>
    <definedName name="Excel_BuiltIn_Print_Titles_28" localSheetId="150">#REF!</definedName>
    <definedName name="Excel_BuiltIn_Print_Titles_28" localSheetId="151">#REF!</definedName>
    <definedName name="Excel_BuiltIn_Print_Titles_28" localSheetId="136">#REF!</definedName>
    <definedName name="Excel_BuiltIn_Print_Titles_28" localSheetId="139">#REF!</definedName>
    <definedName name="Excel_BuiltIn_Print_Titles_28" localSheetId="142">#REF!</definedName>
    <definedName name="Excel_BuiltIn_Print_Titles_28" localSheetId="70">#REF!</definedName>
    <definedName name="Excel_BuiltIn_Print_Titles_28" localSheetId="72">#REF!</definedName>
    <definedName name="Excel_BuiltIn_Print_Titles_28" localSheetId="75">#REF!</definedName>
    <definedName name="Excel_BuiltIn_Print_Titles_28" localSheetId="78">#REF!</definedName>
    <definedName name="Excel_BuiltIn_Print_Titles_28" localSheetId="67">#REF!</definedName>
    <definedName name="Excel_BuiltIn_Print_Titles_28" localSheetId="124">#REF!</definedName>
    <definedName name="Excel_BuiltIn_Print_Titles_28" localSheetId="127">#REF!</definedName>
    <definedName name="Excel_BuiltIn_Print_Titles_28" localSheetId="130">#REF!</definedName>
    <definedName name="Excel_BuiltIn_Print_Titles_28" localSheetId="133">#REF!</definedName>
    <definedName name="Excel_BuiltIn_Print_Titles_28" localSheetId="118">#REF!</definedName>
    <definedName name="Excel_BuiltIn_Print_Titles_28" localSheetId="121">#REF!</definedName>
    <definedName name="Excel_BuiltIn_Print_Titles_28" localSheetId="123">#REF!</definedName>
    <definedName name="Excel_BuiltIn_Print_Titles_28" localSheetId="107">#REF!</definedName>
    <definedName name="Excel_BuiltIn_Print_Titles_28" localSheetId="109">#REF!</definedName>
    <definedName name="Excel_BuiltIn_Print_Titles_28" localSheetId="112">#REF!</definedName>
    <definedName name="Excel_BuiltIn_Print_Titles_28" localSheetId="115">#REF!</definedName>
    <definedName name="Excel_BuiltIn_Print_Titles_28" localSheetId="101">#REF!</definedName>
    <definedName name="Excel_BuiltIn_Print_Titles_28" localSheetId="104">#REF!</definedName>
    <definedName name="Excel_BuiltIn_Print_Titles_28" localSheetId="52">#REF!</definedName>
    <definedName name="Excel_BuiltIn_Print_Titles_28" localSheetId="54">#REF!</definedName>
    <definedName name="Excel_BuiltIn_Print_Titles_28" localSheetId="57">#REF!</definedName>
    <definedName name="Excel_BuiltIn_Print_Titles_28" localSheetId="60">#REF!</definedName>
    <definedName name="Excel_BuiltIn_Print_Titles_28" localSheetId="63">#REF!</definedName>
    <definedName name="Excel_BuiltIn_Print_Titles_28" localSheetId="83">#REF!</definedName>
    <definedName name="Excel_BuiltIn_Print_Titles_28" localSheetId="81">#REF!</definedName>
    <definedName name="Excel_BuiltIn_Print_Titles_28" localSheetId="86">#REF!</definedName>
    <definedName name="Excel_BuiltIn_Print_Titles_28" localSheetId="89">#REF!</definedName>
    <definedName name="Excel_BuiltIn_Print_Titles_28" localSheetId="92">#REF!</definedName>
    <definedName name="Excel_BuiltIn_Print_Titles_28" localSheetId="95">#REF!</definedName>
    <definedName name="Excel_BuiltIn_Print_Titles_28" localSheetId="98">#REF!</definedName>
    <definedName name="Excel_BuiltIn_Print_Titles_28" localSheetId="164">#REF!</definedName>
    <definedName name="Excel_BuiltIn_Print_Titles_28" localSheetId="167">#REF!</definedName>
    <definedName name="Excel_BuiltIn_Print_Titles_28" localSheetId="155">#REF!</definedName>
    <definedName name="Excel_BuiltIn_Print_Titles_28" localSheetId="170">#REF!</definedName>
    <definedName name="Excel_BuiltIn_Print_Titles_28" localSheetId="158">#REF!</definedName>
    <definedName name="Excel_BuiltIn_Print_Titles_28" localSheetId="161">#REF!</definedName>
    <definedName name="Excel_BuiltIn_Print_Titles_28" localSheetId="147">#REF!</definedName>
    <definedName name="Excel_BuiltIn_Print_Titles_28" localSheetId="144">#REF!</definedName>
    <definedName name="Excel_BuiltIn_Print_Titles_28" localSheetId="152">#REF!</definedName>
    <definedName name="Excel_BuiltIn_Print_Titles_28" localSheetId="154">#REF!</definedName>
    <definedName name="Excel_BuiltIn_Print_Titles_28" localSheetId="137">#REF!</definedName>
    <definedName name="Excel_BuiltIn_Print_Titles_28" localSheetId="140">#REF!</definedName>
    <definedName name="Excel_BuiltIn_Print_Titles_28" localSheetId="73">#REF!</definedName>
    <definedName name="Excel_BuiltIn_Print_Titles_28" localSheetId="76">#REF!</definedName>
    <definedName name="Excel_BuiltIn_Print_Titles_28" localSheetId="79">#REF!</definedName>
    <definedName name="Excel_BuiltIn_Print_Titles_28" localSheetId="65">#REF!</definedName>
    <definedName name="Excel_BuiltIn_Print_Titles_28" localSheetId="68">#REF!</definedName>
    <definedName name="Excel_BuiltIn_Print_Titles_28" localSheetId="125">#REF!</definedName>
    <definedName name="Excel_BuiltIn_Print_Titles_28" localSheetId="128">#REF!</definedName>
    <definedName name="Excel_BuiltIn_Print_Titles_28" localSheetId="131">#REF!</definedName>
    <definedName name="Excel_BuiltIn_Print_Titles_28" localSheetId="134">#REF!</definedName>
    <definedName name="Excel_BuiltIn_Print_Titles_28" localSheetId="119">#REF!</definedName>
    <definedName name="Excel_BuiltIn_Print_Titles_28" localSheetId="122">#REF!</definedName>
    <definedName name="Excel_BuiltIn_Print_Titles_28" localSheetId="108">#REF!</definedName>
    <definedName name="Excel_BuiltIn_Print_Titles_28" localSheetId="110">#REF!</definedName>
    <definedName name="Excel_BuiltIn_Print_Titles_28" localSheetId="113">#REF!</definedName>
    <definedName name="Excel_BuiltIn_Print_Titles_28" localSheetId="116">#REF!</definedName>
    <definedName name="Excel_BuiltIn_Print_Titles_28" localSheetId="102">#REF!</definedName>
    <definedName name="Excel_BuiltIn_Print_Titles_28" localSheetId="105">#REF!</definedName>
    <definedName name="Excel_BuiltIn_Print_Titles_28" localSheetId="56">#REF!</definedName>
    <definedName name="Excel_BuiltIn_Print_Titles_28" localSheetId="59">#REF!</definedName>
    <definedName name="Excel_BuiltIn_Print_Titles_28" localSheetId="61">#REF!</definedName>
    <definedName name="Excel_BuiltIn_Print_Titles_28" localSheetId="84">#REF!</definedName>
    <definedName name="Excel_BuiltIn_Print_Titles_28" localSheetId="82">#REF!</definedName>
    <definedName name="Excel_BuiltIn_Print_Titles_28" localSheetId="87">#REF!</definedName>
    <definedName name="Excel_BuiltIn_Print_Titles_28" localSheetId="90">#REF!</definedName>
    <definedName name="Excel_BuiltIn_Print_Titles_28" localSheetId="93">#REF!</definedName>
    <definedName name="Excel_BuiltIn_Print_Titles_28" localSheetId="96">#REF!</definedName>
    <definedName name="Excel_BuiltIn_Print_Titles_28" localSheetId="99">#REF!</definedName>
    <definedName name="Excel_BuiltIn_Print_Titles_28" localSheetId="165">#REF!</definedName>
    <definedName name="Excel_BuiltIn_Print_Titles_28" localSheetId="168">#REF!</definedName>
    <definedName name="Excel_BuiltIn_Print_Titles_28" localSheetId="156">#REF!</definedName>
    <definedName name="Excel_BuiltIn_Print_Titles_28" localSheetId="171">#REF!</definedName>
    <definedName name="Excel_BuiltIn_Print_Titles_28" localSheetId="159">#REF!</definedName>
    <definedName name="Excel_BuiltIn_Print_Titles_28" localSheetId="162">#REF!</definedName>
    <definedName name="Excel_BuiltIn_Print_Titles_28">#REF!</definedName>
    <definedName name="Excel_BuiltIn_Print_Titles_29" localSheetId="145">#REF!</definedName>
    <definedName name="Excel_BuiltIn_Print_Titles_29" localSheetId="149">#REF!</definedName>
    <definedName name="Excel_BuiltIn_Print_Titles_29" localSheetId="153">#REF!</definedName>
    <definedName name="Excel_BuiltIn_Print_Titles_29" localSheetId="138">#REF!</definedName>
    <definedName name="Excel_BuiltIn_Print_Titles_29" localSheetId="141">#REF!</definedName>
    <definedName name="Excel_BuiltIn_Print_Titles_29" localSheetId="71">#REF!</definedName>
    <definedName name="Excel_BuiltIn_Print_Titles_29" localSheetId="74">#REF!</definedName>
    <definedName name="Excel_BuiltIn_Print_Titles_29" localSheetId="77">#REF!</definedName>
    <definedName name="Excel_BuiltIn_Print_Titles_29" localSheetId="80">#REF!</definedName>
    <definedName name="Excel_BuiltIn_Print_Titles_29" localSheetId="66">#REF!</definedName>
    <definedName name="Excel_BuiltIn_Print_Titles_29" localSheetId="69">#REF!</definedName>
    <definedName name="Excel_BuiltIn_Print_Titles_29" localSheetId="126">#REF!</definedName>
    <definedName name="Excel_BuiltIn_Print_Titles_29" localSheetId="129">#REF!</definedName>
    <definedName name="Excel_BuiltIn_Print_Titles_29" localSheetId="132">#REF!</definedName>
    <definedName name="Excel_BuiltIn_Print_Titles_29" localSheetId="135">#REF!</definedName>
    <definedName name="Excel_BuiltIn_Print_Titles_29" localSheetId="120">#REF!</definedName>
    <definedName name="Excel_BuiltIn_Print_Titles_29" localSheetId="111">#REF!</definedName>
    <definedName name="Excel_BuiltIn_Print_Titles_29" localSheetId="114">#REF!</definedName>
    <definedName name="Excel_BuiltIn_Print_Titles_29" localSheetId="117">#REF!</definedName>
    <definedName name="Excel_BuiltIn_Print_Titles_29" localSheetId="103">#REF!</definedName>
    <definedName name="Excel_BuiltIn_Print_Titles_29" localSheetId="106">#REF!</definedName>
    <definedName name="Excel_BuiltIn_Print_Titles_29" localSheetId="53">#REF!</definedName>
    <definedName name="Excel_BuiltIn_Print_Titles_29" localSheetId="55">#REF!</definedName>
    <definedName name="Excel_BuiltIn_Print_Titles_29" localSheetId="58">#REF!</definedName>
    <definedName name="Excel_BuiltIn_Print_Titles_29" localSheetId="62">#REF!</definedName>
    <definedName name="Excel_BuiltIn_Print_Titles_29" localSheetId="64">#REF!</definedName>
    <definedName name="Excel_BuiltIn_Print_Titles_29" localSheetId="85">#REF!</definedName>
    <definedName name="Excel_BuiltIn_Print_Titles_29" localSheetId="88">#REF!</definedName>
    <definedName name="Excel_BuiltIn_Print_Titles_29" localSheetId="91">#REF!</definedName>
    <definedName name="Excel_BuiltIn_Print_Titles_29" localSheetId="94">#REF!</definedName>
    <definedName name="Excel_BuiltIn_Print_Titles_29" localSheetId="97">#REF!</definedName>
    <definedName name="Excel_BuiltIn_Print_Titles_29" localSheetId="100">#REF!</definedName>
    <definedName name="Excel_BuiltIn_Print_Titles_29" localSheetId="166">#REF!</definedName>
    <definedName name="Excel_BuiltIn_Print_Titles_29" localSheetId="169">#REF!</definedName>
    <definedName name="Excel_BuiltIn_Print_Titles_29" localSheetId="157">#REF!</definedName>
    <definedName name="Excel_BuiltIn_Print_Titles_29" localSheetId="172">#REF!</definedName>
    <definedName name="Excel_BuiltIn_Print_Titles_29" localSheetId="160">#REF!</definedName>
    <definedName name="Excel_BuiltIn_Print_Titles_29" localSheetId="163">#REF!</definedName>
    <definedName name="Excel_BuiltIn_Print_Titles_29" localSheetId="143">#REF!</definedName>
    <definedName name="Excel_BuiltIn_Print_Titles_29" localSheetId="146">#REF!</definedName>
    <definedName name="Excel_BuiltIn_Print_Titles_29" localSheetId="148">#REF!</definedName>
    <definedName name="Excel_BuiltIn_Print_Titles_29" localSheetId="150">#REF!</definedName>
    <definedName name="Excel_BuiltIn_Print_Titles_29" localSheetId="151">#REF!</definedName>
    <definedName name="Excel_BuiltIn_Print_Titles_29" localSheetId="136">#REF!</definedName>
    <definedName name="Excel_BuiltIn_Print_Titles_29" localSheetId="139">#REF!</definedName>
    <definedName name="Excel_BuiltIn_Print_Titles_29" localSheetId="142">#REF!</definedName>
    <definedName name="Excel_BuiltIn_Print_Titles_29" localSheetId="70">#REF!</definedName>
    <definedName name="Excel_BuiltIn_Print_Titles_29" localSheetId="72">#REF!</definedName>
    <definedName name="Excel_BuiltIn_Print_Titles_29" localSheetId="75">#REF!</definedName>
    <definedName name="Excel_BuiltIn_Print_Titles_29" localSheetId="78">#REF!</definedName>
    <definedName name="Excel_BuiltIn_Print_Titles_29" localSheetId="67">#REF!</definedName>
    <definedName name="Excel_BuiltIn_Print_Titles_29" localSheetId="124">#REF!</definedName>
    <definedName name="Excel_BuiltIn_Print_Titles_29" localSheetId="127">#REF!</definedName>
    <definedName name="Excel_BuiltIn_Print_Titles_29" localSheetId="130">#REF!</definedName>
    <definedName name="Excel_BuiltIn_Print_Titles_29" localSheetId="133">#REF!</definedName>
    <definedName name="Excel_BuiltIn_Print_Titles_29" localSheetId="118">#REF!</definedName>
    <definedName name="Excel_BuiltIn_Print_Titles_29" localSheetId="121">#REF!</definedName>
    <definedName name="Excel_BuiltIn_Print_Titles_29" localSheetId="123">#REF!</definedName>
    <definedName name="Excel_BuiltIn_Print_Titles_29" localSheetId="107">#REF!</definedName>
    <definedName name="Excel_BuiltIn_Print_Titles_29" localSheetId="109">#REF!</definedName>
    <definedName name="Excel_BuiltIn_Print_Titles_29" localSheetId="112">#REF!</definedName>
    <definedName name="Excel_BuiltIn_Print_Titles_29" localSheetId="115">#REF!</definedName>
    <definedName name="Excel_BuiltIn_Print_Titles_29" localSheetId="101">#REF!</definedName>
    <definedName name="Excel_BuiltIn_Print_Titles_29" localSheetId="104">#REF!</definedName>
    <definedName name="Excel_BuiltIn_Print_Titles_29" localSheetId="52">#REF!</definedName>
    <definedName name="Excel_BuiltIn_Print_Titles_29" localSheetId="54">#REF!</definedName>
    <definedName name="Excel_BuiltIn_Print_Titles_29" localSheetId="57">#REF!</definedName>
    <definedName name="Excel_BuiltIn_Print_Titles_29" localSheetId="60">#REF!</definedName>
    <definedName name="Excel_BuiltIn_Print_Titles_29" localSheetId="63">#REF!</definedName>
    <definedName name="Excel_BuiltIn_Print_Titles_29" localSheetId="83">#REF!</definedName>
    <definedName name="Excel_BuiltIn_Print_Titles_29" localSheetId="81">#REF!</definedName>
    <definedName name="Excel_BuiltIn_Print_Titles_29" localSheetId="86">#REF!</definedName>
    <definedName name="Excel_BuiltIn_Print_Titles_29" localSheetId="89">#REF!</definedName>
    <definedName name="Excel_BuiltIn_Print_Titles_29" localSheetId="92">#REF!</definedName>
    <definedName name="Excel_BuiltIn_Print_Titles_29" localSheetId="95">#REF!</definedName>
    <definedName name="Excel_BuiltIn_Print_Titles_29" localSheetId="98">#REF!</definedName>
    <definedName name="Excel_BuiltIn_Print_Titles_29" localSheetId="164">#REF!</definedName>
    <definedName name="Excel_BuiltIn_Print_Titles_29" localSheetId="167">#REF!</definedName>
    <definedName name="Excel_BuiltIn_Print_Titles_29" localSheetId="155">#REF!</definedName>
    <definedName name="Excel_BuiltIn_Print_Titles_29" localSheetId="170">#REF!</definedName>
    <definedName name="Excel_BuiltIn_Print_Titles_29" localSheetId="158">#REF!</definedName>
    <definedName name="Excel_BuiltIn_Print_Titles_29" localSheetId="161">#REF!</definedName>
    <definedName name="Excel_BuiltIn_Print_Titles_29" localSheetId="147">#REF!</definedName>
    <definedName name="Excel_BuiltIn_Print_Titles_29" localSheetId="144">#REF!</definedName>
    <definedName name="Excel_BuiltIn_Print_Titles_29" localSheetId="152">#REF!</definedName>
    <definedName name="Excel_BuiltIn_Print_Titles_29" localSheetId="154">#REF!</definedName>
    <definedName name="Excel_BuiltIn_Print_Titles_29" localSheetId="137">#REF!</definedName>
    <definedName name="Excel_BuiltIn_Print_Titles_29" localSheetId="140">#REF!</definedName>
    <definedName name="Excel_BuiltIn_Print_Titles_29" localSheetId="73">#REF!</definedName>
    <definedName name="Excel_BuiltIn_Print_Titles_29" localSheetId="76">#REF!</definedName>
    <definedName name="Excel_BuiltIn_Print_Titles_29" localSheetId="79">#REF!</definedName>
    <definedName name="Excel_BuiltIn_Print_Titles_29" localSheetId="65">#REF!</definedName>
    <definedName name="Excel_BuiltIn_Print_Titles_29" localSheetId="68">#REF!</definedName>
    <definedName name="Excel_BuiltIn_Print_Titles_29" localSheetId="125">#REF!</definedName>
    <definedName name="Excel_BuiltIn_Print_Titles_29" localSheetId="128">#REF!</definedName>
    <definedName name="Excel_BuiltIn_Print_Titles_29" localSheetId="131">#REF!</definedName>
    <definedName name="Excel_BuiltIn_Print_Titles_29" localSheetId="134">#REF!</definedName>
    <definedName name="Excel_BuiltIn_Print_Titles_29" localSheetId="119">#REF!</definedName>
    <definedName name="Excel_BuiltIn_Print_Titles_29" localSheetId="122">#REF!</definedName>
    <definedName name="Excel_BuiltIn_Print_Titles_29" localSheetId="108">#REF!</definedName>
    <definedName name="Excel_BuiltIn_Print_Titles_29" localSheetId="110">#REF!</definedName>
    <definedName name="Excel_BuiltIn_Print_Titles_29" localSheetId="113">#REF!</definedName>
    <definedName name="Excel_BuiltIn_Print_Titles_29" localSheetId="116">#REF!</definedName>
    <definedName name="Excel_BuiltIn_Print_Titles_29" localSheetId="102">#REF!</definedName>
    <definedName name="Excel_BuiltIn_Print_Titles_29" localSheetId="105">#REF!</definedName>
    <definedName name="Excel_BuiltIn_Print_Titles_29" localSheetId="56">#REF!</definedName>
    <definedName name="Excel_BuiltIn_Print_Titles_29" localSheetId="59">#REF!</definedName>
    <definedName name="Excel_BuiltIn_Print_Titles_29" localSheetId="61">#REF!</definedName>
    <definedName name="Excel_BuiltIn_Print_Titles_29" localSheetId="84">#REF!</definedName>
    <definedName name="Excel_BuiltIn_Print_Titles_29" localSheetId="82">#REF!</definedName>
    <definedName name="Excel_BuiltIn_Print_Titles_29" localSheetId="87">#REF!</definedName>
    <definedName name="Excel_BuiltIn_Print_Titles_29" localSheetId="90">#REF!</definedName>
    <definedName name="Excel_BuiltIn_Print_Titles_29" localSheetId="93">#REF!</definedName>
    <definedName name="Excel_BuiltIn_Print_Titles_29" localSheetId="96">#REF!</definedName>
    <definedName name="Excel_BuiltIn_Print_Titles_29" localSheetId="99">#REF!</definedName>
    <definedName name="Excel_BuiltIn_Print_Titles_29" localSheetId="165">#REF!</definedName>
    <definedName name="Excel_BuiltIn_Print_Titles_29" localSheetId="168">#REF!</definedName>
    <definedName name="Excel_BuiltIn_Print_Titles_29" localSheetId="156">#REF!</definedName>
    <definedName name="Excel_BuiltIn_Print_Titles_29" localSheetId="171">#REF!</definedName>
    <definedName name="Excel_BuiltIn_Print_Titles_29" localSheetId="159">#REF!</definedName>
    <definedName name="Excel_BuiltIn_Print_Titles_29" localSheetId="162">#REF!</definedName>
    <definedName name="Excel_BuiltIn_Print_Titles_29">#REF!</definedName>
    <definedName name="Excel_BuiltIn_Print_Titles_31" localSheetId="145">#REF!</definedName>
    <definedName name="Excel_BuiltIn_Print_Titles_31" localSheetId="149">#REF!</definedName>
    <definedName name="Excel_BuiltIn_Print_Titles_31" localSheetId="153">#REF!</definedName>
    <definedName name="Excel_BuiltIn_Print_Titles_31" localSheetId="138">#REF!</definedName>
    <definedName name="Excel_BuiltIn_Print_Titles_31" localSheetId="141">#REF!</definedName>
    <definedName name="Excel_BuiltIn_Print_Titles_31" localSheetId="71">#REF!</definedName>
    <definedName name="Excel_BuiltIn_Print_Titles_31" localSheetId="74">#REF!</definedName>
    <definedName name="Excel_BuiltIn_Print_Titles_31" localSheetId="77">#REF!</definedName>
    <definedName name="Excel_BuiltIn_Print_Titles_31" localSheetId="80">#REF!</definedName>
    <definedName name="Excel_BuiltIn_Print_Titles_31" localSheetId="66">#REF!</definedName>
    <definedName name="Excel_BuiltIn_Print_Titles_31" localSheetId="69">#REF!</definedName>
    <definedName name="Excel_BuiltIn_Print_Titles_31" localSheetId="126">#REF!</definedName>
    <definedName name="Excel_BuiltIn_Print_Titles_31" localSheetId="129">#REF!</definedName>
    <definedName name="Excel_BuiltIn_Print_Titles_31" localSheetId="132">#REF!</definedName>
    <definedName name="Excel_BuiltIn_Print_Titles_31" localSheetId="135">#REF!</definedName>
    <definedName name="Excel_BuiltIn_Print_Titles_31" localSheetId="120">#REF!</definedName>
    <definedName name="Excel_BuiltIn_Print_Titles_31" localSheetId="111">#REF!</definedName>
    <definedName name="Excel_BuiltIn_Print_Titles_31" localSheetId="114">#REF!</definedName>
    <definedName name="Excel_BuiltIn_Print_Titles_31" localSheetId="117">#REF!</definedName>
    <definedName name="Excel_BuiltIn_Print_Titles_31" localSheetId="103">#REF!</definedName>
    <definedName name="Excel_BuiltIn_Print_Titles_31" localSheetId="106">#REF!</definedName>
    <definedName name="Excel_BuiltIn_Print_Titles_31" localSheetId="53">#REF!</definedName>
    <definedName name="Excel_BuiltIn_Print_Titles_31" localSheetId="55">#REF!</definedName>
    <definedName name="Excel_BuiltIn_Print_Titles_31" localSheetId="58">#REF!</definedName>
    <definedName name="Excel_BuiltIn_Print_Titles_31" localSheetId="62">#REF!</definedName>
    <definedName name="Excel_BuiltIn_Print_Titles_31" localSheetId="64">#REF!</definedName>
    <definedName name="Excel_BuiltIn_Print_Titles_31" localSheetId="85">#REF!</definedName>
    <definedName name="Excel_BuiltIn_Print_Titles_31" localSheetId="88">#REF!</definedName>
    <definedName name="Excel_BuiltIn_Print_Titles_31" localSheetId="91">#REF!</definedName>
    <definedName name="Excel_BuiltIn_Print_Titles_31" localSheetId="94">#REF!</definedName>
    <definedName name="Excel_BuiltIn_Print_Titles_31" localSheetId="97">#REF!</definedName>
    <definedName name="Excel_BuiltIn_Print_Titles_31" localSheetId="100">#REF!</definedName>
    <definedName name="Excel_BuiltIn_Print_Titles_31" localSheetId="166">#REF!</definedName>
    <definedName name="Excel_BuiltIn_Print_Titles_31" localSheetId="169">#REF!</definedName>
    <definedName name="Excel_BuiltIn_Print_Titles_31" localSheetId="157">#REF!</definedName>
    <definedName name="Excel_BuiltIn_Print_Titles_31" localSheetId="172">#REF!</definedName>
    <definedName name="Excel_BuiltIn_Print_Titles_31" localSheetId="160">#REF!</definedName>
    <definedName name="Excel_BuiltIn_Print_Titles_31" localSheetId="163">#REF!</definedName>
    <definedName name="Excel_BuiltIn_Print_Titles_31" localSheetId="143">#REF!</definedName>
    <definedName name="Excel_BuiltIn_Print_Titles_31" localSheetId="146">#REF!</definedName>
    <definedName name="Excel_BuiltIn_Print_Titles_31" localSheetId="148">#REF!</definedName>
    <definedName name="Excel_BuiltIn_Print_Titles_31" localSheetId="150">#REF!</definedName>
    <definedName name="Excel_BuiltIn_Print_Titles_31" localSheetId="151">#REF!</definedName>
    <definedName name="Excel_BuiltIn_Print_Titles_31" localSheetId="136">#REF!</definedName>
    <definedName name="Excel_BuiltIn_Print_Titles_31" localSheetId="139">#REF!</definedName>
    <definedName name="Excel_BuiltIn_Print_Titles_31" localSheetId="142">#REF!</definedName>
    <definedName name="Excel_BuiltIn_Print_Titles_31" localSheetId="70">#REF!</definedName>
    <definedName name="Excel_BuiltIn_Print_Titles_31" localSheetId="72">#REF!</definedName>
    <definedName name="Excel_BuiltIn_Print_Titles_31" localSheetId="75">#REF!</definedName>
    <definedName name="Excel_BuiltIn_Print_Titles_31" localSheetId="78">#REF!</definedName>
    <definedName name="Excel_BuiltIn_Print_Titles_31" localSheetId="67">#REF!</definedName>
    <definedName name="Excel_BuiltIn_Print_Titles_31" localSheetId="124">#REF!</definedName>
    <definedName name="Excel_BuiltIn_Print_Titles_31" localSheetId="127">#REF!</definedName>
    <definedName name="Excel_BuiltIn_Print_Titles_31" localSheetId="130">#REF!</definedName>
    <definedName name="Excel_BuiltIn_Print_Titles_31" localSheetId="133">#REF!</definedName>
    <definedName name="Excel_BuiltIn_Print_Titles_31" localSheetId="118">#REF!</definedName>
    <definedName name="Excel_BuiltIn_Print_Titles_31" localSheetId="121">#REF!</definedName>
    <definedName name="Excel_BuiltIn_Print_Titles_31" localSheetId="123">#REF!</definedName>
    <definedName name="Excel_BuiltIn_Print_Titles_31" localSheetId="107">#REF!</definedName>
    <definedName name="Excel_BuiltIn_Print_Titles_31" localSheetId="109">#REF!</definedName>
    <definedName name="Excel_BuiltIn_Print_Titles_31" localSheetId="112">#REF!</definedName>
    <definedName name="Excel_BuiltIn_Print_Titles_31" localSheetId="115">#REF!</definedName>
    <definedName name="Excel_BuiltIn_Print_Titles_31" localSheetId="101">#REF!</definedName>
    <definedName name="Excel_BuiltIn_Print_Titles_31" localSheetId="104">#REF!</definedName>
    <definedName name="Excel_BuiltIn_Print_Titles_31" localSheetId="52">#REF!</definedName>
    <definedName name="Excel_BuiltIn_Print_Titles_31" localSheetId="54">#REF!</definedName>
    <definedName name="Excel_BuiltIn_Print_Titles_31" localSheetId="57">#REF!</definedName>
    <definedName name="Excel_BuiltIn_Print_Titles_31" localSheetId="60">#REF!</definedName>
    <definedName name="Excel_BuiltIn_Print_Titles_31" localSheetId="63">#REF!</definedName>
    <definedName name="Excel_BuiltIn_Print_Titles_31" localSheetId="83">#REF!</definedName>
    <definedName name="Excel_BuiltIn_Print_Titles_31" localSheetId="81">#REF!</definedName>
    <definedName name="Excel_BuiltIn_Print_Titles_31" localSheetId="86">#REF!</definedName>
    <definedName name="Excel_BuiltIn_Print_Titles_31" localSheetId="89">#REF!</definedName>
    <definedName name="Excel_BuiltIn_Print_Titles_31" localSheetId="92">#REF!</definedName>
    <definedName name="Excel_BuiltIn_Print_Titles_31" localSheetId="95">#REF!</definedName>
    <definedName name="Excel_BuiltIn_Print_Titles_31" localSheetId="98">#REF!</definedName>
    <definedName name="Excel_BuiltIn_Print_Titles_31" localSheetId="164">#REF!</definedName>
    <definedName name="Excel_BuiltIn_Print_Titles_31" localSheetId="167">#REF!</definedName>
    <definedName name="Excel_BuiltIn_Print_Titles_31" localSheetId="155">#REF!</definedName>
    <definedName name="Excel_BuiltIn_Print_Titles_31" localSheetId="170">#REF!</definedName>
    <definedName name="Excel_BuiltIn_Print_Titles_31" localSheetId="158">#REF!</definedName>
    <definedName name="Excel_BuiltIn_Print_Titles_31" localSheetId="161">#REF!</definedName>
    <definedName name="Excel_BuiltIn_Print_Titles_31" localSheetId="147">#REF!</definedName>
    <definedName name="Excel_BuiltIn_Print_Titles_31" localSheetId="144">#REF!</definedName>
    <definedName name="Excel_BuiltIn_Print_Titles_31" localSheetId="152">#REF!</definedName>
    <definedName name="Excel_BuiltIn_Print_Titles_31" localSheetId="154">#REF!</definedName>
    <definedName name="Excel_BuiltIn_Print_Titles_31" localSheetId="137">#REF!</definedName>
    <definedName name="Excel_BuiltIn_Print_Titles_31" localSheetId="140">#REF!</definedName>
    <definedName name="Excel_BuiltIn_Print_Titles_31" localSheetId="73">#REF!</definedName>
    <definedName name="Excel_BuiltIn_Print_Titles_31" localSheetId="76">#REF!</definedName>
    <definedName name="Excel_BuiltIn_Print_Titles_31" localSheetId="79">#REF!</definedName>
    <definedName name="Excel_BuiltIn_Print_Titles_31" localSheetId="65">#REF!</definedName>
    <definedName name="Excel_BuiltIn_Print_Titles_31" localSheetId="68">#REF!</definedName>
    <definedName name="Excel_BuiltIn_Print_Titles_31" localSheetId="125">#REF!</definedName>
    <definedName name="Excel_BuiltIn_Print_Titles_31" localSheetId="128">#REF!</definedName>
    <definedName name="Excel_BuiltIn_Print_Titles_31" localSheetId="131">#REF!</definedName>
    <definedName name="Excel_BuiltIn_Print_Titles_31" localSheetId="134">#REF!</definedName>
    <definedName name="Excel_BuiltIn_Print_Titles_31" localSheetId="119">#REF!</definedName>
    <definedName name="Excel_BuiltIn_Print_Titles_31" localSheetId="122">#REF!</definedName>
    <definedName name="Excel_BuiltIn_Print_Titles_31" localSheetId="108">#REF!</definedName>
    <definedName name="Excel_BuiltIn_Print_Titles_31" localSheetId="110">#REF!</definedName>
    <definedName name="Excel_BuiltIn_Print_Titles_31" localSheetId="113">#REF!</definedName>
    <definedName name="Excel_BuiltIn_Print_Titles_31" localSheetId="116">#REF!</definedName>
    <definedName name="Excel_BuiltIn_Print_Titles_31" localSheetId="102">#REF!</definedName>
    <definedName name="Excel_BuiltIn_Print_Titles_31" localSheetId="105">#REF!</definedName>
    <definedName name="Excel_BuiltIn_Print_Titles_31" localSheetId="56">#REF!</definedName>
    <definedName name="Excel_BuiltIn_Print_Titles_31" localSheetId="59">#REF!</definedName>
    <definedName name="Excel_BuiltIn_Print_Titles_31" localSheetId="61">#REF!</definedName>
    <definedName name="Excel_BuiltIn_Print_Titles_31" localSheetId="84">#REF!</definedName>
    <definedName name="Excel_BuiltIn_Print_Titles_31" localSheetId="82">#REF!</definedName>
    <definedName name="Excel_BuiltIn_Print_Titles_31" localSheetId="87">#REF!</definedName>
    <definedName name="Excel_BuiltIn_Print_Titles_31" localSheetId="90">#REF!</definedName>
    <definedName name="Excel_BuiltIn_Print_Titles_31" localSheetId="93">#REF!</definedName>
    <definedName name="Excel_BuiltIn_Print_Titles_31" localSheetId="96">#REF!</definedName>
    <definedName name="Excel_BuiltIn_Print_Titles_31" localSheetId="99">#REF!</definedName>
    <definedName name="Excel_BuiltIn_Print_Titles_31" localSheetId="165">#REF!</definedName>
    <definedName name="Excel_BuiltIn_Print_Titles_31" localSheetId="168">#REF!</definedName>
    <definedName name="Excel_BuiltIn_Print_Titles_31" localSheetId="156">#REF!</definedName>
    <definedName name="Excel_BuiltIn_Print_Titles_31" localSheetId="171">#REF!</definedName>
    <definedName name="Excel_BuiltIn_Print_Titles_31" localSheetId="159">#REF!</definedName>
    <definedName name="Excel_BuiltIn_Print_Titles_31" localSheetId="162">#REF!</definedName>
    <definedName name="Excel_BuiltIn_Print_Titles_31">#REF!</definedName>
    <definedName name="Excel_BuiltIn_Print_Titles_33" localSheetId="145">#REF!</definedName>
    <definedName name="Excel_BuiltIn_Print_Titles_33" localSheetId="149">#REF!</definedName>
    <definedName name="Excel_BuiltIn_Print_Titles_33" localSheetId="153">#REF!</definedName>
    <definedName name="Excel_BuiltIn_Print_Titles_33" localSheetId="138">#REF!</definedName>
    <definedName name="Excel_BuiltIn_Print_Titles_33" localSheetId="141">#REF!</definedName>
    <definedName name="Excel_BuiltIn_Print_Titles_33" localSheetId="71">#REF!</definedName>
    <definedName name="Excel_BuiltIn_Print_Titles_33" localSheetId="74">#REF!</definedName>
    <definedName name="Excel_BuiltIn_Print_Titles_33" localSheetId="77">#REF!</definedName>
    <definedName name="Excel_BuiltIn_Print_Titles_33" localSheetId="80">#REF!</definedName>
    <definedName name="Excel_BuiltIn_Print_Titles_33" localSheetId="66">#REF!</definedName>
    <definedName name="Excel_BuiltIn_Print_Titles_33" localSheetId="69">#REF!</definedName>
    <definedName name="Excel_BuiltIn_Print_Titles_33" localSheetId="126">#REF!</definedName>
    <definedName name="Excel_BuiltIn_Print_Titles_33" localSheetId="129">#REF!</definedName>
    <definedName name="Excel_BuiltIn_Print_Titles_33" localSheetId="132">#REF!</definedName>
    <definedName name="Excel_BuiltIn_Print_Titles_33" localSheetId="135">#REF!</definedName>
    <definedName name="Excel_BuiltIn_Print_Titles_33" localSheetId="120">#REF!</definedName>
    <definedName name="Excel_BuiltIn_Print_Titles_33" localSheetId="111">#REF!</definedName>
    <definedName name="Excel_BuiltIn_Print_Titles_33" localSheetId="114">#REF!</definedName>
    <definedName name="Excel_BuiltIn_Print_Titles_33" localSheetId="117">#REF!</definedName>
    <definedName name="Excel_BuiltIn_Print_Titles_33" localSheetId="103">#REF!</definedName>
    <definedName name="Excel_BuiltIn_Print_Titles_33" localSheetId="106">#REF!</definedName>
    <definedName name="Excel_BuiltIn_Print_Titles_33" localSheetId="53">#REF!</definedName>
    <definedName name="Excel_BuiltIn_Print_Titles_33" localSheetId="55">#REF!</definedName>
    <definedName name="Excel_BuiltIn_Print_Titles_33" localSheetId="58">#REF!</definedName>
    <definedName name="Excel_BuiltIn_Print_Titles_33" localSheetId="62">#REF!</definedName>
    <definedName name="Excel_BuiltIn_Print_Titles_33" localSheetId="64">#REF!</definedName>
    <definedName name="Excel_BuiltIn_Print_Titles_33" localSheetId="85">#REF!</definedName>
    <definedName name="Excel_BuiltIn_Print_Titles_33" localSheetId="88">#REF!</definedName>
    <definedName name="Excel_BuiltIn_Print_Titles_33" localSheetId="91">#REF!</definedName>
    <definedName name="Excel_BuiltIn_Print_Titles_33" localSheetId="94">#REF!</definedName>
    <definedName name="Excel_BuiltIn_Print_Titles_33" localSheetId="97">#REF!</definedName>
    <definedName name="Excel_BuiltIn_Print_Titles_33" localSheetId="100">#REF!</definedName>
    <definedName name="Excel_BuiltIn_Print_Titles_33" localSheetId="166">#REF!</definedName>
    <definedName name="Excel_BuiltIn_Print_Titles_33" localSheetId="169">#REF!</definedName>
    <definedName name="Excel_BuiltIn_Print_Titles_33" localSheetId="157">#REF!</definedName>
    <definedName name="Excel_BuiltIn_Print_Titles_33" localSheetId="172">#REF!</definedName>
    <definedName name="Excel_BuiltIn_Print_Titles_33" localSheetId="160">#REF!</definedName>
    <definedName name="Excel_BuiltIn_Print_Titles_33" localSheetId="163">#REF!</definedName>
    <definedName name="Excel_BuiltIn_Print_Titles_33" localSheetId="143">#REF!</definedName>
    <definedName name="Excel_BuiltIn_Print_Titles_33" localSheetId="146">#REF!</definedName>
    <definedName name="Excel_BuiltIn_Print_Titles_33" localSheetId="148">#REF!</definedName>
    <definedName name="Excel_BuiltIn_Print_Titles_33" localSheetId="150">#REF!</definedName>
    <definedName name="Excel_BuiltIn_Print_Titles_33" localSheetId="151">#REF!</definedName>
    <definedName name="Excel_BuiltIn_Print_Titles_33" localSheetId="136">#REF!</definedName>
    <definedName name="Excel_BuiltIn_Print_Titles_33" localSheetId="139">#REF!</definedName>
    <definedName name="Excel_BuiltIn_Print_Titles_33" localSheetId="142">#REF!</definedName>
    <definedName name="Excel_BuiltIn_Print_Titles_33" localSheetId="70">#REF!</definedName>
    <definedName name="Excel_BuiltIn_Print_Titles_33" localSheetId="72">#REF!</definedName>
    <definedName name="Excel_BuiltIn_Print_Titles_33" localSheetId="75">#REF!</definedName>
    <definedName name="Excel_BuiltIn_Print_Titles_33" localSheetId="78">#REF!</definedName>
    <definedName name="Excel_BuiltIn_Print_Titles_33" localSheetId="67">#REF!</definedName>
    <definedName name="Excel_BuiltIn_Print_Titles_33" localSheetId="124">#REF!</definedName>
    <definedName name="Excel_BuiltIn_Print_Titles_33" localSheetId="127">#REF!</definedName>
    <definedName name="Excel_BuiltIn_Print_Titles_33" localSheetId="130">#REF!</definedName>
    <definedName name="Excel_BuiltIn_Print_Titles_33" localSheetId="133">#REF!</definedName>
    <definedName name="Excel_BuiltIn_Print_Titles_33" localSheetId="118">#REF!</definedName>
    <definedName name="Excel_BuiltIn_Print_Titles_33" localSheetId="121">#REF!</definedName>
    <definedName name="Excel_BuiltIn_Print_Titles_33" localSheetId="123">#REF!</definedName>
    <definedName name="Excel_BuiltIn_Print_Titles_33" localSheetId="107">#REF!</definedName>
    <definedName name="Excel_BuiltIn_Print_Titles_33" localSheetId="109">#REF!</definedName>
    <definedName name="Excel_BuiltIn_Print_Titles_33" localSheetId="112">#REF!</definedName>
    <definedName name="Excel_BuiltIn_Print_Titles_33" localSheetId="115">#REF!</definedName>
    <definedName name="Excel_BuiltIn_Print_Titles_33" localSheetId="101">#REF!</definedName>
    <definedName name="Excel_BuiltIn_Print_Titles_33" localSheetId="104">#REF!</definedName>
    <definedName name="Excel_BuiltIn_Print_Titles_33" localSheetId="52">#REF!</definedName>
    <definedName name="Excel_BuiltIn_Print_Titles_33" localSheetId="54">#REF!</definedName>
    <definedName name="Excel_BuiltIn_Print_Titles_33" localSheetId="57">#REF!</definedName>
    <definedName name="Excel_BuiltIn_Print_Titles_33" localSheetId="60">#REF!</definedName>
    <definedName name="Excel_BuiltIn_Print_Titles_33" localSheetId="63">#REF!</definedName>
    <definedName name="Excel_BuiltIn_Print_Titles_33" localSheetId="83">#REF!</definedName>
    <definedName name="Excel_BuiltIn_Print_Titles_33" localSheetId="81">#REF!</definedName>
    <definedName name="Excel_BuiltIn_Print_Titles_33" localSheetId="86">#REF!</definedName>
    <definedName name="Excel_BuiltIn_Print_Titles_33" localSheetId="89">#REF!</definedName>
    <definedName name="Excel_BuiltIn_Print_Titles_33" localSheetId="92">#REF!</definedName>
    <definedName name="Excel_BuiltIn_Print_Titles_33" localSheetId="95">#REF!</definedName>
    <definedName name="Excel_BuiltIn_Print_Titles_33" localSheetId="98">#REF!</definedName>
    <definedName name="Excel_BuiltIn_Print_Titles_33" localSheetId="164">#REF!</definedName>
    <definedName name="Excel_BuiltIn_Print_Titles_33" localSheetId="167">#REF!</definedName>
    <definedName name="Excel_BuiltIn_Print_Titles_33" localSheetId="155">#REF!</definedName>
    <definedName name="Excel_BuiltIn_Print_Titles_33" localSheetId="170">#REF!</definedName>
    <definedName name="Excel_BuiltIn_Print_Titles_33" localSheetId="158">#REF!</definedName>
    <definedName name="Excel_BuiltIn_Print_Titles_33" localSheetId="161">#REF!</definedName>
    <definedName name="Excel_BuiltIn_Print_Titles_33" localSheetId="147">#REF!</definedName>
    <definedName name="Excel_BuiltIn_Print_Titles_33" localSheetId="144">#REF!</definedName>
    <definedName name="Excel_BuiltIn_Print_Titles_33" localSheetId="152">#REF!</definedName>
    <definedName name="Excel_BuiltIn_Print_Titles_33" localSheetId="154">#REF!</definedName>
    <definedName name="Excel_BuiltIn_Print_Titles_33" localSheetId="137">#REF!</definedName>
    <definedName name="Excel_BuiltIn_Print_Titles_33" localSheetId="140">#REF!</definedName>
    <definedName name="Excel_BuiltIn_Print_Titles_33" localSheetId="73">#REF!</definedName>
    <definedName name="Excel_BuiltIn_Print_Titles_33" localSheetId="76">#REF!</definedName>
    <definedName name="Excel_BuiltIn_Print_Titles_33" localSheetId="79">#REF!</definedName>
    <definedName name="Excel_BuiltIn_Print_Titles_33" localSheetId="65">#REF!</definedName>
    <definedName name="Excel_BuiltIn_Print_Titles_33" localSheetId="68">#REF!</definedName>
    <definedName name="Excel_BuiltIn_Print_Titles_33" localSheetId="125">#REF!</definedName>
    <definedName name="Excel_BuiltIn_Print_Titles_33" localSheetId="128">#REF!</definedName>
    <definedName name="Excel_BuiltIn_Print_Titles_33" localSheetId="131">#REF!</definedName>
    <definedName name="Excel_BuiltIn_Print_Titles_33" localSheetId="134">#REF!</definedName>
    <definedName name="Excel_BuiltIn_Print_Titles_33" localSheetId="119">#REF!</definedName>
    <definedName name="Excel_BuiltIn_Print_Titles_33" localSheetId="122">#REF!</definedName>
    <definedName name="Excel_BuiltIn_Print_Titles_33" localSheetId="108">#REF!</definedName>
    <definedName name="Excel_BuiltIn_Print_Titles_33" localSheetId="110">#REF!</definedName>
    <definedName name="Excel_BuiltIn_Print_Titles_33" localSheetId="113">#REF!</definedName>
    <definedName name="Excel_BuiltIn_Print_Titles_33" localSheetId="116">#REF!</definedName>
    <definedName name="Excel_BuiltIn_Print_Titles_33" localSheetId="102">#REF!</definedName>
    <definedName name="Excel_BuiltIn_Print_Titles_33" localSheetId="105">#REF!</definedName>
    <definedName name="Excel_BuiltIn_Print_Titles_33" localSheetId="56">#REF!</definedName>
    <definedName name="Excel_BuiltIn_Print_Titles_33" localSheetId="59">#REF!</definedName>
    <definedName name="Excel_BuiltIn_Print_Titles_33" localSheetId="61">#REF!</definedName>
    <definedName name="Excel_BuiltIn_Print_Titles_33" localSheetId="84">#REF!</definedName>
    <definedName name="Excel_BuiltIn_Print_Titles_33" localSheetId="82">#REF!</definedName>
    <definedName name="Excel_BuiltIn_Print_Titles_33" localSheetId="87">#REF!</definedName>
    <definedName name="Excel_BuiltIn_Print_Titles_33" localSheetId="90">#REF!</definedName>
    <definedName name="Excel_BuiltIn_Print_Titles_33" localSheetId="93">#REF!</definedName>
    <definedName name="Excel_BuiltIn_Print_Titles_33" localSheetId="96">#REF!</definedName>
    <definedName name="Excel_BuiltIn_Print_Titles_33" localSheetId="99">#REF!</definedName>
    <definedName name="Excel_BuiltIn_Print_Titles_33" localSheetId="165">#REF!</definedName>
    <definedName name="Excel_BuiltIn_Print_Titles_33" localSheetId="168">#REF!</definedName>
    <definedName name="Excel_BuiltIn_Print_Titles_33" localSheetId="156">#REF!</definedName>
    <definedName name="Excel_BuiltIn_Print_Titles_33" localSheetId="171">#REF!</definedName>
    <definedName name="Excel_BuiltIn_Print_Titles_33" localSheetId="159">#REF!</definedName>
    <definedName name="Excel_BuiltIn_Print_Titles_33" localSheetId="162">#REF!</definedName>
    <definedName name="Excel_BuiltIn_Print_Titles_33">#REF!</definedName>
    <definedName name="Excel_BuiltIn_Print_Titles_34" localSheetId="145">#REF!</definedName>
    <definedName name="Excel_BuiltIn_Print_Titles_34" localSheetId="149">#REF!</definedName>
    <definedName name="Excel_BuiltIn_Print_Titles_34" localSheetId="153">#REF!</definedName>
    <definedName name="Excel_BuiltIn_Print_Titles_34" localSheetId="138">#REF!</definedName>
    <definedName name="Excel_BuiltIn_Print_Titles_34" localSheetId="141">#REF!</definedName>
    <definedName name="Excel_BuiltIn_Print_Titles_34" localSheetId="71">#REF!</definedName>
    <definedName name="Excel_BuiltIn_Print_Titles_34" localSheetId="74">#REF!</definedName>
    <definedName name="Excel_BuiltIn_Print_Titles_34" localSheetId="77">#REF!</definedName>
    <definedName name="Excel_BuiltIn_Print_Titles_34" localSheetId="80">#REF!</definedName>
    <definedName name="Excel_BuiltIn_Print_Titles_34" localSheetId="66">#REF!</definedName>
    <definedName name="Excel_BuiltIn_Print_Titles_34" localSheetId="69">#REF!</definedName>
    <definedName name="Excel_BuiltIn_Print_Titles_34" localSheetId="126">#REF!</definedName>
    <definedName name="Excel_BuiltIn_Print_Titles_34" localSheetId="129">#REF!</definedName>
    <definedName name="Excel_BuiltIn_Print_Titles_34" localSheetId="132">#REF!</definedName>
    <definedName name="Excel_BuiltIn_Print_Titles_34" localSheetId="135">#REF!</definedName>
    <definedName name="Excel_BuiltIn_Print_Titles_34" localSheetId="120">#REF!</definedName>
    <definedName name="Excel_BuiltIn_Print_Titles_34" localSheetId="111">#REF!</definedName>
    <definedName name="Excel_BuiltIn_Print_Titles_34" localSheetId="114">#REF!</definedName>
    <definedName name="Excel_BuiltIn_Print_Titles_34" localSheetId="117">#REF!</definedName>
    <definedName name="Excel_BuiltIn_Print_Titles_34" localSheetId="103">#REF!</definedName>
    <definedName name="Excel_BuiltIn_Print_Titles_34" localSheetId="106">#REF!</definedName>
    <definedName name="Excel_BuiltIn_Print_Titles_34" localSheetId="53">#REF!</definedName>
    <definedName name="Excel_BuiltIn_Print_Titles_34" localSheetId="55">#REF!</definedName>
    <definedName name="Excel_BuiltIn_Print_Titles_34" localSheetId="58">#REF!</definedName>
    <definedName name="Excel_BuiltIn_Print_Titles_34" localSheetId="62">#REF!</definedName>
    <definedName name="Excel_BuiltIn_Print_Titles_34" localSheetId="64">#REF!</definedName>
    <definedName name="Excel_BuiltIn_Print_Titles_34" localSheetId="85">#REF!</definedName>
    <definedName name="Excel_BuiltIn_Print_Titles_34" localSheetId="88">#REF!</definedName>
    <definedName name="Excel_BuiltIn_Print_Titles_34" localSheetId="91">#REF!</definedName>
    <definedName name="Excel_BuiltIn_Print_Titles_34" localSheetId="94">#REF!</definedName>
    <definedName name="Excel_BuiltIn_Print_Titles_34" localSheetId="97">#REF!</definedName>
    <definedName name="Excel_BuiltIn_Print_Titles_34" localSheetId="100">#REF!</definedName>
    <definedName name="Excel_BuiltIn_Print_Titles_34" localSheetId="166">#REF!</definedName>
    <definedName name="Excel_BuiltIn_Print_Titles_34" localSheetId="169">#REF!</definedName>
    <definedName name="Excel_BuiltIn_Print_Titles_34" localSheetId="157">#REF!</definedName>
    <definedName name="Excel_BuiltIn_Print_Titles_34" localSheetId="172">#REF!</definedName>
    <definedName name="Excel_BuiltIn_Print_Titles_34" localSheetId="160">#REF!</definedName>
    <definedName name="Excel_BuiltIn_Print_Titles_34" localSheetId="163">#REF!</definedName>
    <definedName name="Excel_BuiltIn_Print_Titles_34" localSheetId="143">#REF!</definedName>
    <definedName name="Excel_BuiltIn_Print_Titles_34" localSheetId="146">#REF!</definedName>
    <definedName name="Excel_BuiltIn_Print_Titles_34" localSheetId="148">#REF!</definedName>
    <definedName name="Excel_BuiltIn_Print_Titles_34" localSheetId="150">#REF!</definedName>
    <definedName name="Excel_BuiltIn_Print_Titles_34" localSheetId="151">#REF!</definedName>
    <definedName name="Excel_BuiltIn_Print_Titles_34" localSheetId="136">#REF!</definedName>
    <definedName name="Excel_BuiltIn_Print_Titles_34" localSheetId="139">#REF!</definedName>
    <definedName name="Excel_BuiltIn_Print_Titles_34" localSheetId="142">#REF!</definedName>
    <definedName name="Excel_BuiltIn_Print_Titles_34" localSheetId="70">#REF!</definedName>
    <definedName name="Excel_BuiltIn_Print_Titles_34" localSheetId="72">#REF!</definedName>
    <definedName name="Excel_BuiltIn_Print_Titles_34" localSheetId="75">#REF!</definedName>
    <definedName name="Excel_BuiltIn_Print_Titles_34" localSheetId="78">#REF!</definedName>
    <definedName name="Excel_BuiltIn_Print_Titles_34" localSheetId="67">#REF!</definedName>
    <definedName name="Excel_BuiltIn_Print_Titles_34" localSheetId="124">#REF!</definedName>
    <definedName name="Excel_BuiltIn_Print_Titles_34" localSheetId="127">#REF!</definedName>
    <definedName name="Excel_BuiltIn_Print_Titles_34" localSheetId="130">#REF!</definedName>
    <definedName name="Excel_BuiltIn_Print_Titles_34" localSheetId="133">#REF!</definedName>
    <definedName name="Excel_BuiltIn_Print_Titles_34" localSheetId="118">#REF!</definedName>
    <definedName name="Excel_BuiltIn_Print_Titles_34" localSheetId="121">#REF!</definedName>
    <definedName name="Excel_BuiltIn_Print_Titles_34" localSheetId="123">#REF!</definedName>
    <definedName name="Excel_BuiltIn_Print_Titles_34" localSheetId="107">#REF!</definedName>
    <definedName name="Excel_BuiltIn_Print_Titles_34" localSheetId="109">#REF!</definedName>
    <definedName name="Excel_BuiltIn_Print_Titles_34" localSheetId="112">#REF!</definedName>
    <definedName name="Excel_BuiltIn_Print_Titles_34" localSheetId="115">#REF!</definedName>
    <definedName name="Excel_BuiltIn_Print_Titles_34" localSheetId="101">#REF!</definedName>
    <definedName name="Excel_BuiltIn_Print_Titles_34" localSheetId="104">#REF!</definedName>
    <definedName name="Excel_BuiltIn_Print_Titles_34" localSheetId="52">#REF!</definedName>
    <definedName name="Excel_BuiltIn_Print_Titles_34" localSheetId="54">#REF!</definedName>
    <definedName name="Excel_BuiltIn_Print_Titles_34" localSheetId="57">#REF!</definedName>
    <definedName name="Excel_BuiltIn_Print_Titles_34" localSheetId="60">#REF!</definedName>
    <definedName name="Excel_BuiltIn_Print_Titles_34" localSheetId="63">#REF!</definedName>
    <definedName name="Excel_BuiltIn_Print_Titles_34" localSheetId="83">#REF!</definedName>
    <definedName name="Excel_BuiltIn_Print_Titles_34" localSheetId="81">#REF!</definedName>
    <definedName name="Excel_BuiltIn_Print_Titles_34" localSheetId="86">#REF!</definedName>
    <definedName name="Excel_BuiltIn_Print_Titles_34" localSheetId="89">#REF!</definedName>
    <definedName name="Excel_BuiltIn_Print_Titles_34" localSheetId="92">#REF!</definedName>
    <definedName name="Excel_BuiltIn_Print_Titles_34" localSheetId="95">#REF!</definedName>
    <definedName name="Excel_BuiltIn_Print_Titles_34" localSheetId="98">#REF!</definedName>
    <definedName name="Excel_BuiltIn_Print_Titles_34" localSheetId="164">#REF!</definedName>
    <definedName name="Excel_BuiltIn_Print_Titles_34" localSheetId="167">#REF!</definedName>
    <definedName name="Excel_BuiltIn_Print_Titles_34" localSheetId="155">#REF!</definedName>
    <definedName name="Excel_BuiltIn_Print_Titles_34" localSheetId="170">#REF!</definedName>
    <definedName name="Excel_BuiltIn_Print_Titles_34" localSheetId="158">#REF!</definedName>
    <definedName name="Excel_BuiltIn_Print_Titles_34" localSheetId="161">#REF!</definedName>
    <definedName name="Excel_BuiltIn_Print_Titles_34" localSheetId="147">#REF!</definedName>
    <definedName name="Excel_BuiltIn_Print_Titles_34" localSheetId="144">#REF!</definedName>
    <definedName name="Excel_BuiltIn_Print_Titles_34" localSheetId="152">#REF!</definedName>
    <definedName name="Excel_BuiltIn_Print_Titles_34" localSheetId="154">#REF!</definedName>
    <definedName name="Excel_BuiltIn_Print_Titles_34" localSheetId="137">#REF!</definedName>
    <definedName name="Excel_BuiltIn_Print_Titles_34" localSheetId="140">#REF!</definedName>
    <definedName name="Excel_BuiltIn_Print_Titles_34" localSheetId="73">#REF!</definedName>
    <definedName name="Excel_BuiltIn_Print_Titles_34" localSheetId="76">#REF!</definedName>
    <definedName name="Excel_BuiltIn_Print_Titles_34" localSheetId="79">#REF!</definedName>
    <definedName name="Excel_BuiltIn_Print_Titles_34" localSheetId="65">#REF!</definedName>
    <definedName name="Excel_BuiltIn_Print_Titles_34" localSheetId="68">#REF!</definedName>
    <definedName name="Excel_BuiltIn_Print_Titles_34" localSheetId="125">#REF!</definedName>
    <definedName name="Excel_BuiltIn_Print_Titles_34" localSheetId="128">#REF!</definedName>
    <definedName name="Excel_BuiltIn_Print_Titles_34" localSheetId="131">#REF!</definedName>
    <definedName name="Excel_BuiltIn_Print_Titles_34" localSheetId="134">#REF!</definedName>
    <definedName name="Excel_BuiltIn_Print_Titles_34" localSheetId="119">#REF!</definedName>
    <definedName name="Excel_BuiltIn_Print_Titles_34" localSheetId="122">#REF!</definedName>
    <definedName name="Excel_BuiltIn_Print_Titles_34" localSheetId="108">#REF!</definedName>
    <definedName name="Excel_BuiltIn_Print_Titles_34" localSheetId="110">#REF!</definedName>
    <definedName name="Excel_BuiltIn_Print_Titles_34" localSheetId="113">#REF!</definedName>
    <definedName name="Excel_BuiltIn_Print_Titles_34" localSheetId="116">#REF!</definedName>
    <definedName name="Excel_BuiltIn_Print_Titles_34" localSheetId="102">#REF!</definedName>
    <definedName name="Excel_BuiltIn_Print_Titles_34" localSheetId="105">#REF!</definedName>
    <definedName name="Excel_BuiltIn_Print_Titles_34" localSheetId="56">#REF!</definedName>
    <definedName name="Excel_BuiltIn_Print_Titles_34" localSheetId="59">#REF!</definedName>
    <definedName name="Excel_BuiltIn_Print_Titles_34" localSheetId="61">#REF!</definedName>
    <definedName name="Excel_BuiltIn_Print_Titles_34" localSheetId="84">#REF!</definedName>
    <definedName name="Excel_BuiltIn_Print_Titles_34" localSheetId="82">#REF!</definedName>
    <definedName name="Excel_BuiltIn_Print_Titles_34" localSheetId="87">#REF!</definedName>
    <definedName name="Excel_BuiltIn_Print_Titles_34" localSheetId="90">#REF!</definedName>
    <definedName name="Excel_BuiltIn_Print_Titles_34" localSheetId="93">#REF!</definedName>
    <definedName name="Excel_BuiltIn_Print_Titles_34" localSheetId="96">#REF!</definedName>
    <definedName name="Excel_BuiltIn_Print_Titles_34" localSheetId="99">#REF!</definedName>
    <definedName name="Excel_BuiltIn_Print_Titles_34" localSheetId="165">#REF!</definedName>
    <definedName name="Excel_BuiltIn_Print_Titles_34" localSheetId="168">#REF!</definedName>
    <definedName name="Excel_BuiltIn_Print_Titles_34" localSheetId="156">#REF!</definedName>
    <definedName name="Excel_BuiltIn_Print_Titles_34" localSheetId="171">#REF!</definedName>
    <definedName name="Excel_BuiltIn_Print_Titles_34" localSheetId="159">#REF!</definedName>
    <definedName name="Excel_BuiltIn_Print_Titles_34" localSheetId="162">#REF!</definedName>
    <definedName name="Excel_BuiltIn_Print_Titles_34">#REF!</definedName>
    <definedName name="Excel_BuiltIn_Print_Titles_36" localSheetId="145">#REF!</definedName>
    <definedName name="Excel_BuiltIn_Print_Titles_36" localSheetId="149">#REF!</definedName>
    <definedName name="Excel_BuiltIn_Print_Titles_36" localSheetId="153">#REF!</definedName>
    <definedName name="Excel_BuiltIn_Print_Titles_36" localSheetId="138">#REF!</definedName>
    <definedName name="Excel_BuiltIn_Print_Titles_36" localSheetId="141">#REF!</definedName>
    <definedName name="Excel_BuiltIn_Print_Titles_36" localSheetId="71">#REF!</definedName>
    <definedName name="Excel_BuiltIn_Print_Titles_36" localSheetId="74">#REF!</definedName>
    <definedName name="Excel_BuiltIn_Print_Titles_36" localSheetId="77">#REF!</definedName>
    <definedName name="Excel_BuiltIn_Print_Titles_36" localSheetId="80">#REF!</definedName>
    <definedName name="Excel_BuiltIn_Print_Titles_36" localSheetId="66">#REF!</definedName>
    <definedName name="Excel_BuiltIn_Print_Titles_36" localSheetId="69">#REF!</definedName>
    <definedName name="Excel_BuiltIn_Print_Titles_36" localSheetId="126">#REF!</definedName>
    <definedName name="Excel_BuiltIn_Print_Titles_36" localSheetId="129">#REF!</definedName>
    <definedName name="Excel_BuiltIn_Print_Titles_36" localSheetId="132">#REF!</definedName>
    <definedName name="Excel_BuiltIn_Print_Titles_36" localSheetId="135">#REF!</definedName>
    <definedName name="Excel_BuiltIn_Print_Titles_36" localSheetId="120">#REF!</definedName>
    <definedName name="Excel_BuiltIn_Print_Titles_36" localSheetId="111">#REF!</definedName>
    <definedName name="Excel_BuiltIn_Print_Titles_36" localSheetId="114">#REF!</definedName>
    <definedName name="Excel_BuiltIn_Print_Titles_36" localSheetId="117">#REF!</definedName>
    <definedName name="Excel_BuiltIn_Print_Titles_36" localSheetId="103">#REF!</definedName>
    <definedName name="Excel_BuiltIn_Print_Titles_36" localSheetId="106">#REF!</definedName>
    <definedName name="Excel_BuiltIn_Print_Titles_36" localSheetId="53">#REF!</definedName>
    <definedName name="Excel_BuiltIn_Print_Titles_36" localSheetId="55">#REF!</definedName>
    <definedName name="Excel_BuiltIn_Print_Titles_36" localSheetId="58">#REF!</definedName>
    <definedName name="Excel_BuiltIn_Print_Titles_36" localSheetId="62">#REF!</definedName>
    <definedName name="Excel_BuiltIn_Print_Titles_36" localSheetId="64">#REF!</definedName>
    <definedName name="Excel_BuiltIn_Print_Titles_36" localSheetId="85">#REF!</definedName>
    <definedName name="Excel_BuiltIn_Print_Titles_36" localSheetId="88">#REF!</definedName>
    <definedName name="Excel_BuiltIn_Print_Titles_36" localSheetId="91">#REF!</definedName>
    <definedName name="Excel_BuiltIn_Print_Titles_36" localSheetId="94">#REF!</definedName>
    <definedName name="Excel_BuiltIn_Print_Titles_36" localSheetId="97">#REF!</definedName>
    <definedName name="Excel_BuiltIn_Print_Titles_36" localSheetId="100">#REF!</definedName>
    <definedName name="Excel_BuiltIn_Print_Titles_36" localSheetId="166">#REF!</definedName>
    <definedName name="Excel_BuiltIn_Print_Titles_36" localSheetId="169">#REF!</definedName>
    <definedName name="Excel_BuiltIn_Print_Titles_36" localSheetId="157">#REF!</definedName>
    <definedName name="Excel_BuiltIn_Print_Titles_36" localSheetId="172">#REF!</definedName>
    <definedName name="Excel_BuiltIn_Print_Titles_36" localSheetId="160">#REF!</definedName>
    <definedName name="Excel_BuiltIn_Print_Titles_36" localSheetId="163">#REF!</definedName>
    <definedName name="Excel_BuiltIn_Print_Titles_36" localSheetId="143">#REF!</definedName>
    <definedName name="Excel_BuiltIn_Print_Titles_36" localSheetId="146">#REF!</definedName>
    <definedName name="Excel_BuiltIn_Print_Titles_36" localSheetId="148">#REF!</definedName>
    <definedName name="Excel_BuiltIn_Print_Titles_36" localSheetId="150">#REF!</definedName>
    <definedName name="Excel_BuiltIn_Print_Titles_36" localSheetId="151">#REF!</definedName>
    <definedName name="Excel_BuiltIn_Print_Titles_36" localSheetId="136">#REF!</definedName>
    <definedName name="Excel_BuiltIn_Print_Titles_36" localSheetId="139">#REF!</definedName>
    <definedName name="Excel_BuiltIn_Print_Titles_36" localSheetId="142">#REF!</definedName>
    <definedName name="Excel_BuiltIn_Print_Titles_36" localSheetId="70">#REF!</definedName>
    <definedName name="Excel_BuiltIn_Print_Titles_36" localSheetId="72">#REF!</definedName>
    <definedName name="Excel_BuiltIn_Print_Titles_36" localSheetId="75">#REF!</definedName>
    <definedName name="Excel_BuiltIn_Print_Titles_36" localSheetId="78">#REF!</definedName>
    <definedName name="Excel_BuiltIn_Print_Titles_36" localSheetId="67">#REF!</definedName>
    <definedName name="Excel_BuiltIn_Print_Titles_36" localSheetId="124">#REF!</definedName>
    <definedName name="Excel_BuiltIn_Print_Titles_36" localSheetId="127">#REF!</definedName>
    <definedName name="Excel_BuiltIn_Print_Titles_36" localSheetId="130">#REF!</definedName>
    <definedName name="Excel_BuiltIn_Print_Titles_36" localSheetId="133">#REF!</definedName>
    <definedName name="Excel_BuiltIn_Print_Titles_36" localSheetId="118">#REF!</definedName>
    <definedName name="Excel_BuiltIn_Print_Titles_36" localSheetId="121">#REF!</definedName>
    <definedName name="Excel_BuiltIn_Print_Titles_36" localSheetId="123">#REF!</definedName>
    <definedName name="Excel_BuiltIn_Print_Titles_36" localSheetId="107">#REF!</definedName>
    <definedName name="Excel_BuiltIn_Print_Titles_36" localSheetId="109">#REF!</definedName>
    <definedName name="Excel_BuiltIn_Print_Titles_36" localSheetId="112">#REF!</definedName>
    <definedName name="Excel_BuiltIn_Print_Titles_36" localSheetId="115">#REF!</definedName>
    <definedName name="Excel_BuiltIn_Print_Titles_36" localSheetId="101">#REF!</definedName>
    <definedName name="Excel_BuiltIn_Print_Titles_36" localSheetId="104">#REF!</definedName>
    <definedName name="Excel_BuiltIn_Print_Titles_36" localSheetId="52">#REF!</definedName>
    <definedName name="Excel_BuiltIn_Print_Titles_36" localSheetId="54">#REF!</definedName>
    <definedName name="Excel_BuiltIn_Print_Titles_36" localSheetId="57">#REF!</definedName>
    <definedName name="Excel_BuiltIn_Print_Titles_36" localSheetId="60">#REF!</definedName>
    <definedName name="Excel_BuiltIn_Print_Titles_36" localSheetId="63">#REF!</definedName>
    <definedName name="Excel_BuiltIn_Print_Titles_36" localSheetId="83">#REF!</definedName>
    <definedName name="Excel_BuiltIn_Print_Titles_36" localSheetId="81">#REF!</definedName>
    <definedName name="Excel_BuiltIn_Print_Titles_36" localSheetId="86">#REF!</definedName>
    <definedName name="Excel_BuiltIn_Print_Titles_36" localSheetId="89">#REF!</definedName>
    <definedName name="Excel_BuiltIn_Print_Titles_36" localSheetId="92">#REF!</definedName>
    <definedName name="Excel_BuiltIn_Print_Titles_36" localSheetId="95">#REF!</definedName>
    <definedName name="Excel_BuiltIn_Print_Titles_36" localSheetId="98">#REF!</definedName>
    <definedName name="Excel_BuiltIn_Print_Titles_36" localSheetId="164">#REF!</definedName>
    <definedName name="Excel_BuiltIn_Print_Titles_36" localSheetId="167">#REF!</definedName>
    <definedName name="Excel_BuiltIn_Print_Titles_36" localSheetId="155">#REF!</definedName>
    <definedName name="Excel_BuiltIn_Print_Titles_36" localSheetId="170">#REF!</definedName>
    <definedName name="Excel_BuiltIn_Print_Titles_36" localSheetId="158">#REF!</definedName>
    <definedName name="Excel_BuiltIn_Print_Titles_36" localSheetId="161">#REF!</definedName>
    <definedName name="Excel_BuiltIn_Print_Titles_36" localSheetId="147">#REF!</definedName>
    <definedName name="Excel_BuiltIn_Print_Titles_36" localSheetId="144">#REF!</definedName>
    <definedName name="Excel_BuiltIn_Print_Titles_36" localSheetId="152">#REF!</definedName>
    <definedName name="Excel_BuiltIn_Print_Titles_36" localSheetId="154">#REF!</definedName>
    <definedName name="Excel_BuiltIn_Print_Titles_36" localSheetId="137">#REF!</definedName>
    <definedName name="Excel_BuiltIn_Print_Titles_36" localSheetId="140">#REF!</definedName>
    <definedName name="Excel_BuiltIn_Print_Titles_36" localSheetId="73">#REF!</definedName>
    <definedName name="Excel_BuiltIn_Print_Titles_36" localSheetId="76">#REF!</definedName>
    <definedName name="Excel_BuiltIn_Print_Titles_36" localSheetId="79">#REF!</definedName>
    <definedName name="Excel_BuiltIn_Print_Titles_36" localSheetId="65">#REF!</definedName>
    <definedName name="Excel_BuiltIn_Print_Titles_36" localSheetId="68">#REF!</definedName>
    <definedName name="Excel_BuiltIn_Print_Titles_36" localSheetId="125">#REF!</definedName>
    <definedName name="Excel_BuiltIn_Print_Titles_36" localSheetId="128">#REF!</definedName>
    <definedName name="Excel_BuiltIn_Print_Titles_36" localSheetId="131">#REF!</definedName>
    <definedName name="Excel_BuiltIn_Print_Titles_36" localSheetId="134">#REF!</definedName>
    <definedName name="Excel_BuiltIn_Print_Titles_36" localSheetId="119">#REF!</definedName>
    <definedName name="Excel_BuiltIn_Print_Titles_36" localSheetId="122">#REF!</definedName>
    <definedName name="Excel_BuiltIn_Print_Titles_36" localSheetId="108">#REF!</definedName>
    <definedName name="Excel_BuiltIn_Print_Titles_36" localSheetId="110">#REF!</definedName>
    <definedName name="Excel_BuiltIn_Print_Titles_36" localSheetId="113">#REF!</definedName>
    <definedName name="Excel_BuiltIn_Print_Titles_36" localSheetId="116">#REF!</definedName>
    <definedName name="Excel_BuiltIn_Print_Titles_36" localSheetId="102">#REF!</definedName>
    <definedName name="Excel_BuiltIn_Print_Titles_36" localSheetId="105">#REF!</definedName>
    <definedName name="Excel_BuiltIn_Print_Titles_36" localSheetId="56">#REF!</definedName>
    <definedName name="Excel_BuiltIn_Print_Titles_36" localSheetId="59">#REF!</definedName>
    <definedName name="Excel_BuiltIn_Print_Titles_36" localSheetId="61">#REF!</definedName>
    <definedName name="Excel_BuiltIn_Print_Titles_36" localSheetId="84">#REF!</definedName>
    <definedName name="Excel_BuiltIn_Print_Titles_36" localSheetId="82">#REF!</definedName>
    <definedName name="Excel_BuiltIn_Print_Titles_36" localSheetId="87">#REF!</definedName>
    <definedName name="Excel_BuiltIn_Print_Titles_36" localSheetId="90">#REF!</definedName>
    <definedName name="Excel_BuiltIn_Print_Titles_36" localSheetId="93">#REF!</definedName>
    <definedName name="Excel_BuiltIn_Print_Titles_36" localSheetId="96">#REF!</definedName>
    <definedName name="Excel_BuiltIn_Print_Titles_36" localSheetId="99">#REF!</definedName>
    <definedName name="Excel_BuiltIn_Print_Titles_36" localSheetId="165">#REF!</definedName>
    <definedName name="Excel_BuiltIn_Print_Titles_36" localSheetId="168">#REF!</definedName>
    <definedName name="Excel_BuiltIn_Print_Titles_36" localSheetId="156">#REF!</definedName>
    <definedName name="Excel_BuiltIn_Print_Titles_36" localSheetId="171">#REF!</definedName>
    <definedName name="Excel_BuiltIn_Print_Titles_36" localSheetId="159">#REF!</definedName>
    <definedName name="Excel_BuiltIn_Print_Titles_36" localSheetId="162">#REF!</definedName>
    <definedName name="Excel_BuiltIn_Print_Titles_36">#REF!</definedName>
    <definedName name="Excel_BuiltIn_Print_Titles_38" localSheetId="145">#REF!</definedName>
    <definedName name="Excel_BuiltIn_Print_Titles_38" localSheetId="149">#REF!</definedName>
    <definedName name="Excel_BuiltIn_Print_Titles_38" localSheetId="153">#REF!</definedName>
    <definedName name="Excel_BuiltIn_Print_Titles_38" localSheetId="138">#REF!</definedName>
    <definedName name="Excel_BuiltIn_Print_Titles_38" localSheetId="141">#REF!</definedName>
    <definedName name="Excel_BuiltIn_Print_Titles_38" localSheetId="71">#REF!</definedName>
    <definedName name="Excel_BuiltIn_Print_Titles_38" localSheetId="74">#REF!</definedName>
    <definedName name="Excel_BuiltIn_Print_Titles_38" localSheetId="77">#REF!</definedName>
    <definedName name="Excel_BuiltIn_Print_Titles_38" localSheetId="80">#REF!</definedName>
    <definedName name="Excel_BuiltIn_Print_Titles_38" localSheetId="66">#REF!</definedName>
    <definedName name="Excel_BuiltIn_Print_Titles_38" localSheetId="69">#REF!</definedName>
    <definedName name="Excel_BuiltIn_Print_Titles_38" localSheetId="126">#REF!</definedName>
    <definedName name="Excel_BuiltIn_Print_Titles_38" localSheetId="129">#REF!</definedName>
    <definedName name="Excel_BuiltIn_Print_Titles_38" localSheetId="132">#REF!</definedName>
    <definedName name="Excel_BuiltIn_Print_Titles_38" localSheetId="135">#REF!</definedName>
    <definedName name="Excel_BuiltIn_Print_Titles_38" localSheetId="120">#REF!</definedName>
    <definedName name="Excel_BuiltIn_Print_Titles_38" localSheetId="111">#REF!</definedName>
    <definedName name="Excel_BuiltIn_Print_Titles_38" localSheetId="114">#REF!</definedName>
    <definedName name="Excel_BuiltIn_Print_Titles_38" localSheetId="117">#REF!</definedName>
    <definedName name="Excel_BuiltIn_Print_Titles_38" localSheetId="103">#REF!</definedName>
    <definedName name="Excel_BuiltIn_Print_Titles_38" localSheetId="106">#REF!</definedName>
    <definedName name="Excel_BuiltIn_Print_Titles_38" localSheetId="53">#REF!</definedName>
    <definedName name="Excel_BuiltIn_Print_Titles_38" localSheetId="55">#REF!</definedName>
    <definedName name="Excel_BuiltIn_Print_Titles_38" localSheetId="58">#REF!</definedName>
    <definedName name="Excel_BuiltIn_Print_Titles_38" localSheetId="62">#REF!</definedName>
    <definedName name="Excel_BuiltIn_Print_Titles_38" localSheetId="64">#REF!</definedName>
    <definedName name="Excel_BuiltIn_Print_Titles_38" localSheetId="85">#REF!</definedName>
    <definedName name="Excel_BuiltIn_Print_Titles_38" localSheetId="88">#REF!</definedName>
    <definedName name="Excel_BuiltIn_Print_Titles_38" localSheetId="91">#REF!</definedName>
    <definedName name="Excel_BuiltIn_Print_Titles_38" localSheetId="94">#REF!</definedName>
    <definedName name="Excel_BuiltIn_Print_Titles_38" localSheetId="97">#REF!</definedName>
    <definedName name="Excel_BuiltIn_Print_Titles_38" localSheetId="100">#REF!</definedName>
    <definedName name="Excel_BuiltIn_Print_Titles_38" localSheetId="166">#REF!</definedName>
    <definedName name="Excel_BuiltIn_Print_Titles_38" localSheetId="169">#REF!</definedName>
    <definedName name="Excel_BuiltIn_Print_Titles_38" localSheetId="157">#REF!</definedName>
    <definedName name="Excel_BuiltIn_Print_Titles_38" localSheetId="172">#REF!</definedName>
    <definedName name="Excel_BuiltIn_Print_Titles_38" localSheetId="160">#REF!</definedName>
    <definedName name="Excel_BuiltIn_Print_Titles_38" localSheetId="163">#REF!</definedName>
    <definedName name="Excel_BuiltIn_Print_Titles_38" localSheetId="143">#REF!</definedName>
    <definedName name="Excel_BuiltIn_Print_Titles_38" localSheetId="146">#REF!</definedName>
    <definedName name="Excel_BuiltIn_Print_Titles_38" localSheetId="148">#REF!</definedName>
    <definedName name="Excel_BuiltIn_Print_Titles_38" localSheetId="150">#REF!</definedName>
    <definedName name="Excel_BuiltIn_Print_Titles_38" localSheetId="151">#REF!</definedName>
    <definedName name="Excel_BuiltIn_Print_Titles_38" localSheetId="136">#REF!</definedName>
    <definedName name="Excel_BuiltIn_Print_Titles_38" localSheetId="139">#REF!</definedName>
    <definedName name="Excel_BuiltIn_Print_Titles_38" localSheetId="142">#REF!</definedName>
    <definedName name="Excel_BuiltIn_Print_Titles_38" localSheetId="70">#REF!</definedName>
    <definedName name="Excel_BuiltIn_Print_Titles_38" localSheetId="72">#REF!</definedName>
    <definedName name="Excel_BuiltIn_Print_Titles_38" localSheetId="75">#REF!</definedName>
    <definedName name="Excel_BuiltIn_Print_Titles_38" localSheetId="78">#REF!</definedName>
    <definedName name="Excel_BuiltIn_Print_Titles_38" localSheetId="67">#REF!</definedName>
    <definedName name="Excel_BuiltIn_Print_Titles_38" localSheetId="124">#REF!</definedName>
    <definedName name="Excel_BuiltIn_Print_Titles_38" localSheetId="127">#REF!</definedName>
    <definedName name="Excel_BuiltIn_Print_Titles_38" localSheetId="130">#REF!</definedName>
    <definedName name="Excel_BuiltIn_Print_Titles_38" localSheetId="133">#REF!</definedName>
    <definedName name="Excel_BuiltIn_Print_Titles_38" localSheetId="118">#REF!</definedName>
    <definedName name="Excel_BuiltIn_Print_Titles_38" localSheetId="121">#REF!</definedName>
    <definedName name="Excel_BuiltIn_Print_Titles_38" localSheetId="123">#REF!</definedName>
    <definedName name="Excel_BuiltIn_Print_Titles_38" localSheetId="107">#REF!</definedName>
    <definedName name="Excel_BuiltIn_Print_Titles_38" localSheetId="109">#REF!</definedName>
    <definedName name="Excel_BuiltIn_Print_Titles_38" localSheetId="112">#REF!</definedName>
    <definedName name="Excel_BuiltIn_Print_Titles_38" localSheetId="115">#REF!</definedName>
    <definedName name="Excel_BuiltIn_Print_Titles_38" localSheetId="101">#REF!</definedName>
    <definedName name="Excel_BuiltIn_Print_Titles_38" localSheetId="104">#REF!</definedName>
    <definedName name="Excel_BuiltIn_Print_Titles_38" localSheetId="52">#REF!</definedName>
    <definedName name="Excel_BuiltIn_Print_Titles_38" localSheetId="54">#REF!</definedName>
    <definedName name="Excel_BuiltIn_Print_Titles_38" localSheetId="57">#REF!</definedName>
    <definedName name="Excel_BuiltIn_Print_Titles_38" localSheetId="60">#REF!</definedName>
    <definedName name="Excel_BuiltIn_Print_Titles_38" localSheetId="63">#REF!</definedName>
    <definedName name="Excel_BuiltIn_Print_Titles_38" localSheetId="83">#REF!</definedName>
    <definedName name="Excel_BuiltIn_Print_Titles_38" localSheetId="81">#REF!</definedName>
    <definedName name="Excel_BuiltIn_Print_Titles_38" localSheetId="86">#REF!</definedName>
    <definedName name="Excel_BuiltIn_Print_Titles_38" localSheetId="89">#REF!</definedName>
    <definedName name="Excel_BuiltIn_Print_Titles_38" localSheetId="92">#REF!</definedName>
    <definedName name="Excel_BuiltIn_Print_Titles_38" localSheetId="95">#REF!</definedName>
    <definedName name="Excel_BuiltIn_Print_Titles_38" localSheetId="98">#REF!</definedName>
    <definedName name="Excel_BuiltIn_Print_Titles_38" localSheetId="164">#REF!</definedName>
    <definedName name="Excel_BuiltIn_Print_Titles_38" localSheetId="167">#REF!</definedName>
    <definedName name="Excel_BuiltIn_Print_Titles_38" localSheetId="155">#REF!</definedName>
    <definedName name="Excel_BuiltIn_Print_Titles_38" localSheetId="170">#REF!</definedName>
    <definedName name="Excel_BuiltIn_Print_Titles_38" localSheetId="158">#REF!</definedName>
    <definedName name="Excel_BuiltIn_Print_Titles_38" localSheetId="161">#REF!</definedName>
    <definedName name="Excel_BuiltIn_Print_Titles_38" localSheetId="147">#REF!</definedName>
    <definedName name="Excel_BuiltIn_Print_Titles_38" localSheetId="144">#REF!</definedName>
    <definedName name="Excel_BuiltIn_Print_Titles_38" localSheetId="152">#REF!</definedName>
    <definedName name="Excel_BuiltIn_Print_Titles_38" localSheetId="154">#REF!</definedName>
    <definedName name="Excel_BuiltIn_Print_Titles_38" localSheetId="137">#REF!</definedName>
    <definedName name="Excel_BuiltIn_Print_Titles_38" localSheetId="140">#REF!</definedName>
    <definedName name="Excel_BuiltIn_Print_Titles_38" localSheetId="73">#REF!</definedName>
    <definedName name="Excel_BuiltIn_Print_Titles_38" localSheetId="76">#REF!</definedName>
    <definedName name="Excel_BuiltIn_Print_Titles_38" localSheetId="79">#REF!</definedName>
    <definedName name="Excel_BuiltIn_Print_Titles_38" localSheetId="65">#REF!</definedName>
    <definedName name="Excel_BuiltIn_Print_Titles_38" localSheetId="68">#REF!</definedName>
    <definedName name="Excel_BuiltIn_Print_Titles_38" localSheetId="125">#REF!</definedName>
    <definedName name="Excel_BuiltIn_Print_Titles_38" localSheetId="128">#REF!</definedName>
    <definedName name="Excel_BuiltIn_Print_Titles_38" localSheetId="131">#REF!</definedName>
    <definedName name="Excel_BuiltIn_Print_Titles_38" localSheetId="134">#REF!</definedName>
    <definedName name="Excel_BuiltIn_Print_Titles_38" localSheetId="119">#REF!</definedName>
    <definedName name="Excel_BuiltIn_Print_Titles_38" localSheetId="122">#REF!</definedName>
    <definedName name="Excel_BuiltIn_Print_Titles_38" localSheetId="108">#REF!</definedName>
    <definedName name="Excel_BuiltIn_Print_Titles_38" localSheetId="110">#REF!</definedName>
    <definedName name="Excel_BuiltIn_Print_Titles_38" localSheetId="113">#REF!</definedName>
    <definedName name="Excel_BuiltIn_Print_Titles_38" localSheetId="116">#REF!</definedName>
    <definedName name="Excel_BuiltIn_Print_Titles_38" localSheetId="102">#REF!</definedName>
    <definedName name="Excel_BuiltIn_Print_Titles_38" localSheetId="105">#REF!</definedName>
    <definedName name="Excel_BuiltIn_Print_Titles_38" localSheetId="56">#REF!</definedName>
    <definedName name="Excel_BuiltIn_Print_Titles_38" localSheetId="59">#REF!</definedName>
    <definedName name="Excel_BuiltIn_Print_Titles_38" localSheetId="61">#REF!</definedName>
    <definedName name="Excel_BuiltIn_Print_Titles_38" localSheetId="84">#REF!</definedName>
    <definedName name="Excel_BuiltIn_Print_Titles_38" localSheetId="82">#REF!</definedName>
    <definedName name="Excel_BuiltIn_Print_Titles_38" localSheetId="87">#REF!</definedName>
    <definedName name="Excel_BuiltIn_Print_Titles_38" localSheetId="90">#REF!</definedName>
    <definedName name="Excel_BuiltIn_Print_Titles_38" localSheetId="93">#REF!</definedName>
    <definedName name="Excel_BuiltIn_Print_Titles_38" localSheetId="96">#REF!</definedName>
    <definedName name="Excel_BuiltIn_Print_Titles_38" localSheetId="99">#REF!</definedName>
    <definedName name="Excel_BuiltIn_Print_Titles_38" localSheetId="165">#REF!</definedName>
    <definedName name="Excel_BuiltIn_Print_Titles_38" localSheetId="168">#REF!</definedName>
    <definedName name="Excel_BuiltIn_Print_Titles_38" localSheetId="156">#REF!</definedName>
    <definedName name="Excel_BuiltIn_Print_Titles_38" localSheetId="171">#REF!</definedName>
    <definedName name="Excel_BuiltIn_Print_Titles_38" localSheetId="159">#REF!</definedName>
    <definedName name="Excel_BuiltIn_Print_Titles_38" localSheetId="162">#REF!</definedName>
    <definedName name="Excel_BuiltIn_Print_Titles_38">#REF!</definedName>
    <definedName name="Excel_BuiltIn_Print_Titles_39" localSheetId="145">#REF!</definedName>
    <definedName name="Excel_BuiltIn_Print_Titles_39" localSheetId="149">#REF!</definedName>
    <definedName name="Excel_BuiltIn_Print_Titles_39" localSheetId="153">#REF!</definedName>
    <definedName name="Excel_BuiltIn_Print_Titles_39" localSheetId="138">#REF!</definedName>
    <definedName name="Excel_BuiltIn_Print_Titles_39" localSheetId="141">#REF!</definedName>
    <definedName name="Excel_BuiltIn_Print_Titles_39" localSheetId="71">#REF!</definedName>
    <definedName name="Excel_BuiltIn_Print_Titles_39" localSheetId="74">#REF!</definedName>
    <definedName name="Excel_BuiltIn_Print_Titles_39" localSheetId="77">#REF!</definedName>
    <definedName name="Excel_BuiltIn_Print_Titles_39" localSheetId="80">#REF!</definedName>
    <definedName name="Excel_BuiltIn_Print_Titles_39" localSheetId="66">#REF!</definedName>
    <definedName name="Excel_BuiltIn_Print_Titles_39" localSheetId="69">#REF!</definedName>
    <definedName name="Excel_BuiltIn_Print_Titles_39" localSheetId="126">#REF!</definedName>
    <definedName name="Excel_BuiltIn_Print_Titles_39" localSheetId="129">#REF!</definedName>
    <definedName name="Excel_BuiltIn_Print_Titles_39" localSheetId="132">#REF!</definedName>
    <definedName name="Excel_BuiltIn_Print_Titles_39" localSheetId="135">#REF!</definedName>
    <definedName name="Excel_BuiltIn_Print_Titles_39" localSheetId="120">#REF!</definedName>
    <definedName name="Excel_BuiltIn_Print_Titles_39" localSheetId="111">#REF!</definedName>
    <definedName name="Excel_BuiltIn_Print_Titles_39" localSheetId="114">#REF!</definedName>
    <definedName name="Excel_BuiltIn_Print_Titles_39" localSheetId="117">#REF!</definedName>
    <definedName name="Excel_BuiltIn_Print_Titles_39" localSheetId="103">#REF!</definedName>
    <definedName name="Excel_BuiltIn_Print_Titles_39" localSheetId="106">#REF!</definedName>
    <definedName name="Excel_BuiltIn_Print_Titles_39" localSheetId="53">#REF!</definedName>
    <definedName name="Excel_BuiltIn_Print_Titles_39" localSheetId="55">#REF!</definedName>
    <definedName name="Excel_BuiltIn_Print_Titles_39" localSheetId="58">#REF!</definedName>
    <definedName name="Excel_BuiltIn_Print_Titles_39" localSheetId="62">#REF!</definedName>
    <definedName name="Excel_BuiltIn_Print_Titles_39" localSheetId="64">#REF!</definedName>
    <definedName name="Excel_BuiltIn_Print_Titles_39" localSheetId="85">#REF!</definedName>
    <definedName name="Excel_BuiltIn_Print_Titles_39" localSheetId="88">#REF!</definedName>
    <definedName name="Excel_BuiltIn_Print_Titles_39" localSheetId="91">#REF!</definedName>
    <definedName name="Excel_BuiltIn_Print_Titles_39" localSheetId="94">#REF!</definedName>
    <definedName name="Excel_BuiltIn_Print_Titles_39" localSheetId="97">#REF!</definedName>
    <definedName name="Excel_BuiltIn_Print_Titles_39" localSheetId="100">#REF!</definedName>
    <definedName name="Excel_BuiltIn_Print_Titles_39" localSheetId="166">#REF!</definedName>
    <definedName name="Excel_BuiltIn_Print_Titles_39" localSheetId="169">#REF!</definedName>
    <definedName name="Excel_BuiltIn_Print_Titles_39" localSheetId="157">#REF!</definedName>
    <definedName name="Excel_BuiltIn_Print_Titles_39" localSheetId="172">#REF!</definedName>
    <definedName name="Excel_BuiltIn_Print_Titles_39" localSheetId="160">#REF!</definedName>
    <definedName name="Excel_BuiltIn_Print_Titles_39" localSheetId="163">#REF!</definedName>
    <definedName name="Excel_BuiltIn_Print_Titles_39" localSheetId="143">#REF!</definedName>
    <definedName name="Excel_BuiltIn_Print_Titles_39" localSheetId="146">#REF!</definedName>
    <definedName name="Excel_BuiltIn_Print_Titles_39" localSheetId="148">#REF!</definedName>
    <definedName name="Excel_BuiltIn_Print_Titles_39" localSheetId="150">#REF!</definedName>
    <definedName name="Excel_BuiltIn_Print_Titles_39" localSheetId="151">#REF!</definedName>
    <definedName name="Excel_BuiltIn_Print_Titles_39" localSheetId="136">#REF!</definedName>
    <definedName name="Excel_BuiltIn_Print_Titles_39" localSheetId="139">#REF!</definedName>
    <definedName name="Excel_BuiltIn_Print_Titles_39" localSheetId="142">#REF!</definedName>
    <definedName name="Excel_BuiltIn_Print_Titles_39" localSheetId="70">#REF!</definedName>
    <definedName name="Excel_BuiltIn_Print_Titles_39" localSheetId="72">#REF!</definedName>
    <definedName name="Excel_BuiltIn_Print_Titles_39" localSheetId="75">#REF!</definedName>
    <definedName name="Excel_BuiltIn_Print_Titles_39" localSheetId="78">#REF!</definedName>
    <definedName name="Excel_BuiltIn_Print_Titles_39" localSheetId="67">#REF!</definedName>
    <definedName name="Excel_BuiltIn_Print_Titles_39" localSheetId="124">#REF!</definedName>
    <definedName name="Excel_BuiltIn_Print_Titles_39" localSheetId="127">#REF!</definedName>
    <definedName name="Excel_BuiltIn_Print_Titles_39" localSheetId="130">#REF!</definedName>
    <definedName name="Excel_BuiltIn_Print_Titles_39" localSheetId="133">#REF!</definedName>
    <definedName name="Excel_BuiltIn_Print_Titles_39" localSheetId="118">#REF!</definedName>
    <definedName name="Excel_BuiltIn_Print_Titles_39" localSheetId="121">#REF!</definedName>
    <definedName name="Excel_BuiltIn_Print_Titles_39" localSheetId="123">#REF!</definedName>
    <definedName name="Excel_BuiltIn_Print_Titles_39" localSheetId="107">#REF!</definedName>
    <definedName name="Excel_BuiltIn_Print_Titles_39" localSheetId="109">#REF!</definedName>
    <definedName name="Excel_BuiltIn_Print_Titles_39" localSheetId="112">#REF!</definedName>
    <definedName name="Excel_BuiltIn_Print_Titles_39" localSheetId="115">#REF!</definedName>
    <definedName name="Excel_BuiltIn_Print_Titles_39" localSheetId="101">#REF!</definedName>
    <definedName name="Excel_BuiltIn_Print_Titles_39" localSheetId="104">#REF!</definedName>
    <definedName name="Excel_BuiltIn_Print_Titles_39" localSheetId="52">#REF!</definedName>
    <definedName name="Excel_BuiltIn_Print_Titles_39" localSheetId="54">#REF!</definedName>
    <definedName name="Excel_BuiltIn_Print_Titles_39" localSheetId="57">#REF!</definedName>
    <definedName name="Excel_BuiltIn_Print_Titles_39" localSheetId="60">#REF!</definedName>
    <definedName name="Excel_BuiltIn_Print_Titles_39" localSheetId="63">#REF!</definedName>
    <definedName name="Excel_BuiltIn_Print_Titles_39" localSheetId="83">#REF!</definedName>
    <definedName name="Excel_BuiltIn_Print_Titles_39" localSheetId="81">#REF!</definedName>
    <definedName name="Excel_BuiltIn_Print_Titles_39" localSheetId="86">#REF!</definedName>
    <definedName name="Excel_BuiltIn_Print_Titles_39" localSheetId="89">#REF!</definedName>
    <definedName name="Excel_BuiltIn_Print_Titles_39" localSheetId="92">#REF!</definedName>
    <definedName name="Excel_BuiltIn_Print_Titles_39" localSheetId="95">#REF!</definedName>
    <definedName name="Excel_BuiltIn_Print_Titles_39" localSheetId="98">#REF!</definedName>
    <definedName name="Excel_BuiltIn_Print_Titles_39" localSheetId="164">#REF!</definedName>
    <definedName name="Excel_BuiltIn_Print_Titles_39" localSheetId="167">#REF!</definedName>
    <definedName name="Excel_BuiltIn_Print_Titles_39" localSheetId="155">#REF!</definedName>
    <definedName name="Excel_BuiltIn_Print_Titles_39" localSheetId="170">#REF!</definedName>
    <definedName name="Excel_BuiltIn_Print_Titles_39" localSheetId="158">#REF!</definedName>
    <definedName name="Excel_BuiltIn_Print_Titles_39" localSheetId="161">#REF!</definedName>
    <definedName name="Excel_BuiltIn_Print_Titles_39" localSheetId="147">#REF!</definedName>
    <definedName name="Excel_BuiltIn_Print_Titles_39" localSheetId="144">#REF!</definedName>
    <definedName name="Excel_BuiltIn_Print_Titles_39" localSheetId="152">#REF!</definedName>
    <definedName name="Excel_BuiltIn_Print_Titles_39" localSheetId="154">#REF!</definedName>
    <definedName name="Excel_BuiltIn_Print_Titles_39" localSheetId="137">#REF!</definedName>
    <definedName name="Excel_BuiltIn_Print_Titles_39" localSheetId="140">#REF!</definedName>
    <definedName name="Excel_BuiltIn_Print_Titles_39" localSheetId="73">#REF!</definedName>
    <definedName name="Excel_BuiltIn_Print_Titles_39" localSheetId="76">#REF!</definedName>
    <definedName name="Excel_BuiltIn_Print_Titles_39" localSheetId="79">#REF!</definedName>
    <definedName name="Excel_BuiltIn_Print_Titles_39" localSheetId="65">#REF!</definedName>
    <definedName name="Excel_BuiltIn_Print_Titles_39" localSheetId="68">#REF!</definedName>
    <definedName name="Excel_BuiltIn_Print_Titles_39" localSheetId="125">#REF!</definedName>
    <definedName name="Excel_BuiltIn_Print_Titles_39" localSheetId="128">#REF!</definedName>
    <definedName name="Excel_BuiltIn_Print_Titles_39" localSheetId="131">#REF!</definedName>
    <definedName name="Excel_BuiltIn_Print_Titles_39" localSheetId="134">#REF!</definedName>
    <definedName name="Excel_BuiltIn_Print_Titles_39" localSheetId="119">#REF!</definedName>
    <definedName name="Excel_BuiltIn_Print_Titles_39" localSheetId="122">#REF!</definedName>
    <definedName name="Excel_BuiltIn_Print_Titles_39" localSheetId="108">#REF!</definedName>
    <definedName name="Excel_BuiltIn_Print_Titles_39" localSheetId="110">#REF!</definedName>
    <definedName name="Excel_BuiltIn_Print_Titles_39" localSheetId="113">#REF!</definedName>
    <definedName name="Excel_BuiltIn_Print_Titles_39" localSheetId="116">#REF!</definedName>
    <definedName name="Excel_BuiltIn_Print_Titles_39" localSheetId="102">#REF!</definedName>
    <definedName name="Excel_BuiltIn_Print_Titles_39" localSheetId="105">#REF!</definedName>
    <definedName name="Excel_BuiltIn_Print_Titles_39" localSheetId="56">#REF!</definedName>
    <definedName name="Excel_BuiltIn_Print_Titles_39" localSheetId="59">#REF!</definedName>
    <definedName name="Excel_BuiltIn_Print_Titles_39" localSheetId="61">#REF!</definedName>
    <definedName name="Excel_BuiltIn_Print_Titles_39" localSheetId="84">#REF!</definedName>
    <definedName name="Excel_BuiltIn_Print_Titles_39" localSheetId="82">#REF!</definedName>
    <definedName name="Excel_BuiltIn_Print_Titles_39" localSheetId="87">#REF!</definedName>
    <definedName name="Excel_BuiltIn_Print_Titles_39" localSheetId="90">#REF!</definedName>
    <definedName name="Excel_BuiltIn_Print_Titles_39" localSheetId="93">#REF!</definedName>
    <definedName name="Excel_BuiltIn_Print_Titles_39" localSheetId="96">#REF!</definedName>
    <definedName name="Excel_BuiltIn_Print_Titles_39" localSheetId="99">#REF!</definedName>
    <definedName name="Excel_BuiltIn_Print_Titles_39" localSheetId="165">#REF!</definedName>
    <definedName name="Excel_BuiltIn_Print_Titles_39" localSheetId="168">#REF!</definedName>
    <definedName name="Excel_BuiltIn_Print_Titles_39" localSheetId="156">#REF!</definedName>
    <definedName name="Excel_BuiltIn_Print_Titles_39" localSheetId="171">#REF!</definedName>
    <definedName name="Excel_BuiltIn_Print_Titles_39" localSheetId="159">#REF!</definedName>
    <definedName name="Excel_BuiltIn_Print_Titles_39" localSheetId="162">#REF!</definedName>
    <definedName name="Excel_BuiltIn_Print_Titles_39">#REF!</definedName>
    <definedName name="Excel_BuiltIn_Print_Titles_41" localSheetId="145">#REF!</definedName>
    <definedName name="Excel_BuiltIn_Print_Titles_41" localSheetId="149">#REF!</definedName>
    <definedName name="Excel_BuiltIn_Print_Titles_41" localSheetId="153">#REF!</definedName>
    <definedName name="Excel_BuiltIn_Print_Titles_41" localSheetId="138">#REF!</definedName>
    <definedName name="Excel_BuiltIn_Print_Titles_41" localSheetId="141">#REF!</definedName>
    <definedName name="Excel_BuiltIn_Print_Titles_41" localSheetId="71">#REF!</definedName>
    <definedName name="Excel_BuiltIn_Print_Titles_41" localSheetId="74">#REF!</definedName>
    <definedName name="Excel_BuiltIn_Print_Titles_41" localSheetId="77">#REF!</definedName>
    <definedName name="Excel_BuiltIn_Print_Titles_41" localSheetId="80">#REF!</definedName>
    <definedName name="Excel_BuiltIn_Print_Titles_41" localSheetId="66">#REF!</definedName>
    <definedName name="Excel_BuiltIn_Print_Titles_41" localSheetId="69">#REF!</definedName>
    <definedName name="Excel_BuiltIn_Print_Titles_41" localSheetId="126">#REF!</definedName>
    <definedName name="Excel_BuiltIn_Print_Titles_41" localSheetId="129">#REF!</definedName>
    <definedName name="Excel_BuiltIn_Print_Titles_41" localSheetId="132">#REF!</definedName>
    <definedName name="Excel_BuiltIn_Print_Titles_41" localSheetId="135">#REF!</definedName>
    <definedName name="Excel_BuiltIn_Print_Titles_41" localSheetId="120">#REF!</definedName>
    <definedName name="Excel_BuiltIn_Print_Titles_41" localSheetId="111">#REF!</definedName>
    <definedName name="Excel_BuiltIn_Print_Titles_41" localSheetId="114">#REF!</definedName>
    <definedName name="Excel_BuiltIn_Print_Titles_41" localSheetId="117">#REF!</definedName>
    <definedName name="Excel_BuiltIn_Print_Titles_41" localSheetId="103">#REF!</definedName>
    <definedName name="Excel_BuiltIn_Print_Titles_41" localSheetId="106">#REF!</definedName>
    <definedName name="Excel_BuiltIn_Print_Titles_41" localSheetId="53">#REF!</definedName>
    <definedName name="Excel_BuiltIn_Print_Titles_41" localSheetId="55">#REF!</definedName>
    <definedName name="Excel_BuiltIn_Print_Titles_41" localSheetId="58">#REF!</definedName>
    <definedName name="Excel_BuiltIn_Print_Titles_41" localSheetId="62">#REF!</definedName>
    <definedName name="Excel_BuiltIn_Print_Titles_41" localSheetId="64">#REF!</definedName>
    <definedName name="Excel_BuiltIn_Print_Titles_41" localSheetId="85">#REF!</definedName>
    <definedName name="Excel_BuiltIn_Print_Titles_41" localSheetId="88">#REF!</definedName>
    <definedName name="Excel_BuiltIn_Print_Titles_41" localSheetId="91">#REF!</definedName>
    <definedName name="Excel_BuiltIn_Print_Titles_41" localSheetId="94">#REF!</definedName>
    <definedName name="Excel_BuiltIn_Print_Titles_41" localSheetId="97">#REF!</definedName>
    <definedName name="Excel_BuiltIn_Print_Titles_41" localSheetId="100">#REF!</definedName>
    <definedName name="Excel_BuiltIn_Print_Titles_41" localSheetId="166">#REF!</definedName>
    <definedName name="Excel_BuiltIn_Print_Titles_41" localSheetId="169">#REF!</definedName>
    <definedName name="Excel_BuiltIn_Print_Titles_41" localSheetId="157">#REF!</definedName>
    <definedName name="Excel_BuiltIn_Print_Titles_41" localSheetId="172">#REF!</definedName>
    <definedName name="Excel_BuiltIn_Print_Titles_41" localSheetId="160">#REF!</definedName>
    <definedName name="Excel_BuiltIn_Print_Titles_41" localSheetId="163">#REF!</definedName>
    <definedName name="Excel_BuiltIn_Print_Titles_41" localSheetId="143">#REF!</definedName>
    <definedName name="Excel_BuiltIn_Print_Titles_41" localSheetId="146">#REF!</definedName>
    <definedName name="Excel_BuiltIn_Print_Titles_41" localSheetId="148">#REF!</definedName>
    <definedName name="Excel_BuiltIn_Print_Titles_41" localSheetId="150">#REF!</definedName>
    <definedName name="Excel_BuiltIn_Print_Titles_41" localSheetId="151">#REF!</definedName>
    <definedName name="Excel_BuiltIn_Print_Titles_41" localSheetId="136">#REF!</definedName>
    <definedName name="Excel_BuiltIn_Print_Titles_41" localSheetId="139">#REF!</definedName>
    <definedName name="Excel_BuiltIn_Print_Titles_41" localSheetId="142">#REF!</definedName>
    <definedName name="Excel_BuiltIn_Print_Titles_41" localSheetId="70">#REF!</definedName>
    <definedName name="Excel_BuiltIn_Print_Titles_41" localSheetId="72">#REF!</definedName>
    <definedName name="Excel_BuiltIn_Print_Titles_41" localSheetId="75">#REF!</definedName>
    <definedName name="Excel_BuiltIn_Print_Titles_41" localSheetId="78">#REF!</definedName>
    <definedName name="Excel_BuiltIn_Print_Titles_41" localSheetId="67">#REF!</definedName>
    <definedName name="Excel_BuiltIn_Print_Titles_41" localSheetId="124">#REF!</definedName>
    <definedName name="Excel_BuiltIn_Print_Titles_41" localSheetId="127">#REF!</definedName>
    <definedName name="Excel_BuiltIn_Print_Titles_41" localSheetId="130">#REF!</definedName>
    <definedName name="Excel_BuiltIn_Print_Titles_41" localSheetId="133">#REF!</definedName>
    <definedName name="Excel_BuiltIn_Print_Titles_41" localSheetId="118">#REF!</definedName>
    <definedName name="Excel_BuiltIn_Print_Titles_41" localSheetId="121">#REF!</definedName>
    <definedName name="Excel_BuiltIn_Print_Titles_41" localSheetId="123">#REF!</definedName>
    <definedName name="Excel_BuiltIn_Print_Titles_41" localSheetId="107">#REF!</definedName>
    <definedName name="Excel_BuiltIn_Print_Titles_41" localSheetId="109">#REF!</definedName>
    <definedName name="Excel_BuiltIn_Print_Titles_41" localSheetId="112">#REF!</definedName>
    <definedName name="Excel_BuiltIn_Print_Titles_41" localSheetId="115">#REF!</definedName>
    <definedName name="Excel_BuiltIn_Print_Titles_41" localSheetId="101">#REF!</definedName>
    <definedName name="Excel_BuiltIn_Print_Titles_41" localSheetId="104">#REF!</definedName>
    <definedName name="Excel_BuiltIn_Print_Titles_41" localSheetId="52">#REF!</definedName>
    <definedName name="Excel_BuiltIn_Print_Titles_41" localSheetId="54">#REF!</definedName>
    <definedName name="Excel_BuiltIn_Print_Titles_41" localSheetId="57">#REF!</definedName>
    <definedName name="Excel_BuiltIn_Print_Titles_41" localSheetId="60">#REF!</definedName>
    <definedName name="Excel_BuiltIn_Print_Titles_41" localSheetId="63">#REF!</definedName>
    <definedName name="Excel_BuiltIn_Print_Titles_41" localSheetId="83">#REF!</definedName>
    <definedName name="Excel_BuiltIn_Print_Titles_41" localSheetId="81">#REF!</definedName>
    <definedName name="Excel_BuiltIn_Print_Titles_41" localSheetId="86">#REF!</definedName>
    <definedName name="Excel_BuiltIn_Print_Titles_41" localSheetId="89">#REF!</definedName>
    <definedName name="Excel_BuiltIn_Print_Titles_41" localSheetId="92">#REF!</definedName>
    <definedName name="Excel_BuiltIn_Print_Titles_41" localSheetId="95">#REF!</definedName>
    <definedName name="Excel_BuiltIn_Print_Titles_41" localSheetId="98">#REF!</definedName>
    <definedName name="Excel_BuiltIn_Print_Titles_41" localSheetId="164">#REF!</definedName>
    <definedName name="Excel_BuiltIn_Print_Titles_41" localSheetId="167">#REF!</definedName>
    <definedName name="Excel_BuiltIn_Print_Titles_41" localSheetId="155">#REF!</definedName>
    <definedName name="Excel_BuiltIn_Print_Titles_41" localSheetId="170">#REF!</definedName>
    <definedName name="Excel_BuiltIn_Print_Titles_41" localSheetId="158">#REF!</definedName>
    <definedName name="Excel_BuiltIn_Print_Titles_41" localSheetId="161">#REF!</definedName>
    <definedName name="Excel_BuiltIn_Print_Titles_41" localSheetId="147">#REF!</definedName>
    <definedName name="Excel_BuiltIn_Print_Titles_41" localSheetId="144">#REF!</definedName>
    <definedName name="Excel_BuiltIn_Print_Titles_41" localSheetId="152">#REF!</definedName>
    <definedName name="Excel_BuiltIn_Print_Titles_41" localSheetId="154">#REF!</definedName>
    <definedName name="Excel_BuiltIn_Print_Titles_41" localSheetId="137">#REF!</definedName>
    <definedName name="Excel_BuiltIn_Print_Titles_41" localSheetId="140">#REF!</definedName>
    <definedName name="Excel_BuiltIn_Print_Titles_41" localSheetId="73">#REF!</definedName>
    <definedName name="Excel_BuiltIn_Print_Titles_41" localSheetId="76">#REF!</definedName>
    <definedName name="Excel_BuiltIn_Print_Titles_41" localSheetId="79">#REF!</definedName>
    <definedName name="Excel_BuiltIn_Print_Titles_41" localSheetId="65">#REF!</definedName>
    <definedName name="Excel_BuiltIn_Print_Titles_41" localSheetId="68">#REF!</definedName>
    <definedName name="Excel_BuiltIn_Print_Titles_41" localSheetId="125">#REF!</definedName>
    <definedName name="Excel_BuiltIn_Print_Titles_41" localSheetId="128">#REF!</definedName>
    <definedName name="Excel_BuiltIn_Print_Titles_41" localSheetId="131">#REF!</definedName>
    <definedName name="Excel_BuiltIn_Print_Titles_41" localSheetId="134">#REF!</definedName>
    <definedName name="Excel_BuiltIn_Print_Titles_41" localSheetId="119">#REF!</definedName>
    <definedName name="Excel_BuiltIn_Print_Titles_41" localSheetId="122">#REF!</definedName>
    <definedName name="Excel_BuiltIn_Print_Titles_41" localSheetId="108">#REF!</definedName>
    <definedName name="Excel_BuiltIn_Print_Titles_41" localSheetId="110">#REF!</definedName>
    <definedName name="Excel_BuiltIn_Print_Titles_41" localSheetId="113">#REF!</definedName>
    <definedName name="Excel_BuiltIn_Print_Titles_41" localSheetId="116">#REF!</definedName>
    <definedName name="Excel_BuiltIn_Print_Titles_41" localSheetId="102">#REF!</definedName>
    <definedName name="Excel_BuiltIn_Print_Titles_41" localSheetId="105">#REF!</definedName>
    <definedName name="Excel_BuiltIn_Print_Titles_41" localSheetId="56">#REF!</definedName>
    <definedName name="Excel_BuiltIn_Print_Titles_41" localSheetId="59">#REF!</definedName>
    <definedName name="Excel_BuiltIn_Print_Titles_41" localSheetId="61">#REF!</definedName>
    <definedName name="Excel_BuiltIn_Print_Titles_41" localSheetId="84">#REF!</definedName>
    <definedName name="Excel_BuiltIn_Print_Titles_41" localSheetId="82">#REF!</definedName>
    <definedName name="Excel_BuiltIn_Print_Titles_41" localSheetId="87">#REF!</definedName>
    <definedName name="Excel_BuiltIn_Print_Titles_41" localSheetId="90">#REF!</definedName>
    <definedName name="Excel_BuiltIn_Print_Titles_41" localSheetId="93">#REF!</definedName>
    <definedName name="Excel_BuiltIn_Print_Titles_41" localSheetId="96">#REF!</definedName>
    <definedName name="Excel_BuiltIn_Print_Titles_41" localSheetId="99">#REF!</definedName>
    <definedName name="Excel_BuiltIn_Print_Titles_41" localSheetId="165">#REF!</definedName>
    <definedName name="Excel_BuiltIn_Print_Titles_41" localSheetId="168">#REF!</definedName>
    <definedName name="Excel_BuiltIn_Print_Titles_41" localSheetId="156">#REF!</definedName>
    <definedName name="Excel_BuiltIn_Print_Titles_41" localSheetId="171">#REF!</definedName>
    <definedName name="Excel_BuiltIn_Print_Titles_41" localSheetId="159">#REF!</definedName>
    <definedName name="Excel_BuiltIn_Print_Titles_41" localSheetId="162">#REF!</definedName>
    <definedName name="Excel_BuiltIn_Print_Titles_41">#REF!</definedName>
    <definedName name="Excel_BuiltIn_Print_Titles_43" localSheetId="145">#REF!</definedName>
    <definedName name="Excel_BuiltIn_Print_Titles_43" localSheetId="149">#REF!</definedName>
    <definedName name="Excel_BuiltIn_Print_Titles_43" localSheetId="153">#REF!</definedName>
    <definedName name="Excel_BuiltIn_Print_Titles_43" localSheetId="138">#REF!</definedName>
    <definedName name="Excel_BuiltIn_Print_Titles_43" localSheetId="141">#REF!</definedName>
    <definedName name="Excel_BuiltIn_Print_Titles_43" localSheetId="71">#REF!</definedName>
    <definedName name="Excel_BuiltIn_Print_Titles_43" localSheetId="74">#REF!</definedName>
    <definedName name="Excel_BuiltIn_Print_Titles_43" localSheetId="77">#REF!</definedName>
    <definedName name="Excel_BuiltIn_Print_Titles_43" localSheetId="80">#REF!</definedName>
    <definedName name="Excel_BuiltIn_Print_Titles_43" localSheetId="66">#REF!</definedName>
    <definedName name="Excel_BuiltIn_Print_Titles_43" localSheetId="69">#REF!</definedName>
    <definedName name="Excel_BuiltIn_Print_Titles_43" localSheetId="126">#REF!</definedName>
    <definedName name="Excel_BuiltIn_Print_Titles_43" localSheetId="129">#REF!</definedName>
    <definedName name="Excel_BuiltIn_Print_Titles_43" localSheetId="132">#REF!</definedName>
    <definedName name="Excel_BuiltIn_Print_Titles_43" localSheetId="135">#REF!</definedName>
    <definedName name="Excel_BuiltIn_Print_Titles_43" localSheetId="120">#REF!</definedName>
    <definedName name="Excel_BuiltIn_Print_Titles_43" localSheetId="111">#REF!</definedName>
    <definedName name="Excel_BuiltIn_Print_Titles_43" localSheetId="114">#REF!</definedName>
    <definedName name="Excel_BuiltIn_Print_Titles_43" localSheetId="117">#REF!</definedName>
    <definedName name="Excel_BuiltIn_Print_Titles_43" localSheetId="103">#REF!</definedName>
    <definedName name="Excel_BuiltIn_Print_Titles_43" localSheetId="106">#REF!</definedName>
    <definedName name="Excel_BuiltIn_Print_Titles_43" localSheetId="53">#REF!</definedName>
    <definedName name="Excel_BuiltIn_Print_Titles_43" localSheetId="55">#REF!</definedName>
    <definedName name="Excel_BuiltIn_Print_Titles_43" localSheetId="58">#REF!</definedName>
    <definedName name="Excel_BuiltIn_Print_Titles_43" localSheetId="62">#REF!</definedName>
    <definedName name="Excel_BuiltIn_Print_Titles_43" localSheetId="64">#REF!</definedName>
    <definedName name="Excel_BuiltIn_Print_Titles_43" localSheetId="85">#REF!</definedName>
    <definedName name="Excel_BuiltIn_Print_Titles_43" localSheetId="88">#REF!</definedName>
    <definedName name="Excel_BuiltIn_Print_Titles_43" localSheetId="91">#REF!</definedName>
    <definedName name="Excel_BuiltIn_Print_Titles_43" localSheetId="94">#REF!</definedName>
    <definedName name="Excel_BuiltIn_Print_Titles_43" localSheetId="97">#REF!</definedName>
    <definedName name="Excel_BuiltIn_Print_Titles_43" localSheetId="100">#REF!</definedName>
    <definedName name="Excel_BuiltIn_Print_Titles_43" localSheetId="166">#REF!</definedName>
    <definedName name="Excel_BuiltIn_Print_Titles_43" localSheetId="169">#REF!</definedName>
    <definedName name="Excel_BuiltIn_Print_Titles_43" localSheetId="157">#REF!</definedName>
    <definedName name="Excel_BuiltIn_Print_Titles_43" localSheetId="172">#REF!</definedName>
    <definedName name="Excel_BuiltIn_Print_Titles_43" localSheetId="160">#REF!</definedName>
    <definedName name="Excel_BuiltIn_Print_Titles_43" localSheetId="163">#REF!</definedName>
    <definedName name="Excel_BuiltIn_Print_Titles_43" localSheetId="143">#REF!</definedName>
    <definedName name="Excel_BuiltIn_Print_Titles_43" localSheetId="146">#REF!</definedName>
    <definedName name="Excel_BuiltIn_Print_Titles_43" localSheetId="148">#REF!</definedName>
    <definedName name="Excel_BuiltIn_Print_Titles_43" localSheetId="150">#REF!</definedName>
    <definedName name="Excel_BuiltIn_Print_Titles_43" localSheetId="151">#REF!</definedName>
    <definedName name="Excel_BuiltIn_Print_Titles_43" localSheetId="136">#REF!</definedName>
    <definedName name="Excel_BuiltIn_Print_Titles_43" localSheetId="139">#REF!</definedName>
    <definedName name="Excel_BuiltIn_Print_Titles_43" localSheetId="142">#REF!</definedName>
    <definedName name="Excel_BuiltIn_Print_Titles_43" localSheetId="70">#REF!</definedName>
    <definedName name="Excel_BuiltIn_Print_Titles_43" localSheetId="72">#REF!</definedName>
    <definedName name="Excel_BuiltIn_Print_Titles_43" localSheetId="75">#REF!</definedName>
    <definedName name="Excel_BuiltIn_Print_Titles_43" localSheetId="78">#REF!</definedName>
    <definedName name="Excel_BuiltIn_Print_Titles_43" localSheetId="67">#REF!</definedName>
    <definedName name="Excel_BuiltIn_Print_Titles_43" localSheetId="124">#REF!</definedName>
    <definedName name="Excel_BuiltIn_Print_Titles_43" localSheetId="127">#REF!</definedName>
    <definedName name="Excel_BuiltIn_Print_Titles_43" localSheetId="130">#REF!</definedName>
    <definedName name="Excel_BuiltIn_Print_Titles_43" localSheetId="133">#REF!</definedName>
    <definedName name="Excel_BuiltIn_Print_Titles_43" localSheetId="118">#REF!</definedName>
    <definedName name="Excel_BuiltIn_Print_Titles_43" localSheetId="121">#REF!</definedName>
    <definedName name="Excel_BuiltIn_Print_Titles_43" localSheetId="123">#REF!</definedName>
    <definedName name="Excel_BuiltIn_Print_Titles_43" localSheetId="107">#REF!</definedName>
    <definedName name="Excel_BuiltIn_Print_Titles_43" localSheetId="109">#REF!</definedName>
    <definedName name="Excel_BuiltIn_Print_Titles_43" localSheetId="112">#REF!</definedName>
    <definedName name="Excel_BuiltIn_Print_Titles_43" localSheetId="115">#REF!</definedName>
    <definedName name="Excel_BuiltIn_Print_Titles_43" localSheetId="101">#REF!</definedName>
    <definedName name="Excel_BuiltIn_Print_Titles_43" localSheetId="104">#REF!</definedName>
    <definedName name="Excel_BuiltIn_Print_Titles_43" localSheetId="52">#REF!</definedName>
    <definedName name="Excel_BuiltIn_Print_Titles_43" localSheetId="54">#REF!</definedName>
    <definedName name="Excel_BuiltIn_Print_Titles_43" localSheetId="57">#REF!</definedName>
    <definedName name="Excel_BuiltIn_Print_Titles_43" localSheetId="60">#REF!</definedName>
    <definedName name="Excel_BuiltIn_Print_Titles_43" localSheetId="63">#REF!</definedName>
    <definedName name="Excel_BuiltIn_Print_Titles_43" localSheetId="83">#REF!</definedName>
    <definedName name="Excel_BuiltIn_Print_Titles_43" localSheetId="81">#REF!</definedName>
    <definedName name="Excel_BuiltIn_Print_Titles_43" localSheetId="86">#REF!</definedName>
    <definedName name="Excel_BuiltIn_Print_Titles_43" localSheetId="89">#REF!</definedName>
    <definedName name="Excel_BuiltIn_Print_Titles_43" localSheetId="92">#REF!</definedName>
    <definedName name="Excel_BuiltIn_Print_Titles_43" localSheetId="95">#REF!</definedName>
    <definedName name="Excel_BuiltIn_Print_Titles_43" localSheetId="98">#REF!</definedName>
    <definedName name="Excel_BuiltIn_Print_Titles_43" localSheetId="164">#REF!</definedName>
    <definedName name="Excel_BuiltIn_Print_Titles_43" localSheetId="167">#REF!</definedName>
    <definedName name="Excel_BuiltIn_Print_Titles_43" localSheetId="155">#REF!</definedName>
    <definedName name="Excel_BuiltIn_Print_Titles_43" localSheetId="170">#REF!</definedName>
    <definedName name="Excel_BuiltIn_Print_Titles_43" localSheetId="158">#REF!</definedName>
    <definedName name="Excel_BuiltIn_Print_Titles_43" localSheetId="161">#REF!</definedName>
    <definedName name="Excel_BuiltIn_Print_Titles_43" localSheetId="147">#REF!</definedName>
    <definedName name="Excel_BuiltIn_Print_Titles_43" localSheetId="144">#REF!</definedName>
    <definedName name="Excel_BuiltIn_Print_Titles_43" localSheetId="152">#REF!</definedName>
    <definedName name="Excel_BuiltIn_Print_Titles_43" localSheetId="154">#REF!</definedName>
    <definedName name="Excel_BuiltIn_Print_Titles_43" localSheetId="137">#REF!</definedName>
    <definedName name="Excel_BuiltIn_Print_Titles_43" localSheetId="140">#REF!</definedName>
    <definedName name="Excel_BuiltIn_Print_Titles_43" localSheetId="73">#REF!</definedName>
    <definedName name="Excel_BuiltIn_Print_Titles_43" localSheetId="76">#REF!</definedName>
    <definedName name="Excel_BuiltIn_Print_Titles_43" localSheetId="79">#REF!</definedName>
    <definedName name="Excel_BuiltIn_Print_Titles_43" localSheetId="65">#REF!</definedName>
    <definedName name="Excel_BuiltIn_Print_Titles_43" localSheetId="68">#REF!</definedName>
    <definedName name="Excel_BuiltIn_Print_Titles_43" localSheetId="125">#REF!</definedName>
    <definedName name="Excel_BuiltIn_Print_Titles_43" localSheetId="128">#REF!</definedName>
    <definedName name="Excel_BuiltIn_Print_Titles_43" localSheetId="131">#REF!</definedName>
    <definedName name="Excel_BuiltIn_Print_Titles_43" localSheetId="134">#REF!</definedName>
    <definedName name="Excel_BuiltIn_Print_Titles_43" localSheetId="119">#REF!</definedName>
    <definedName name="Excel_BuiltIn_Print_Titles_43" localSheetId="122">#REF!</definedName>
    <definedName name="Excel_BuiltIn_Print_Titles_43" localSheetId="108">#REF!</definedName>
    <definedName name="Excel_BuiltIn_Print_Titles_43" localSheetId="110">#REF!</definedName>
    <definedName name="Excel_BuiltIn_Print_Titles_43" localSheetId="113">#REF!</definedName>
    <definedName name="Excel_BuiltIn_Print_Titles_43" localSheetId="116">#REF!</definedName>
    <definedName name="Excel_BuiltIn_Print_Titles_43" localSheetId="102">#REF!</definedName>
    <definedName name="Excel_BuiltIn_Print_Titles_43" localSheetId="105">#REF!</definedName>
    <definedName name="Excel_BuiltIn_Print_Titles_43" localSheetId="56">#REF!</definedName>
    <definedName name="Excel_BuiltIn_Print_Titles_43" localSheetId="59">#REF!</definedName>
    <definedName name="Excel_BuiltIn_Print_Titles_43" localSheetId="61">#REF!</definedName>
    <definedName name="Excel_BuiltIn_Print_Titles_43" localSheetId="84">#REF!</definedName>
    <definedName name="Excel_BuiltIn_Print_Titles_43" localSheetId="82">#REF!</definedName>
    <definedName name="Excel_BuiltIn_Print_Titles_43" localSheetId="87">#REF!</definedName>
    <definedName name="Excel_BuiltIn_Print_Titles_43" localSheetId="90">#REF!</definedName>
    <definedName name="Excel_BuiltIn_Print_Titles_43" localSheetId="93">#REF!</definedName>
    <definedName name="Excel_BuiltIn_Print_Titles_43" localSheetId="96">#REF!</definedName>
    <definedName name="Excel_BuiltIn_Print_Titles_43" localSheetId="99">#REF!</definedName>
    <definedName name="Excel_BuiltIn_Print_Titles_43" localSheetId="165">#REF!</definedName>
    <definedName name="Excel_BuiltIn_Print_Titles_43" localSheetId="168">#REF!</definedName>
    <definedName name="Excel_BuiltIn_Print_Titles_43" localSheetId="156">#REF!</definedName>
    <definedName name="Excel_BuiltIn_Print_Titles_43" localSheetId="171">#REF!</definedName>
    <definedName name="Excel_BuiltIn_Print_Titles_43" localSheetId="159">#REF!</definedName>
    <definedName name="Excel_BuiltIn_Print_Titles_43" localSheetId="162">#REF!</definedName>
    <definedName name="Excel_BuiltIn_Print_Titles_43">#REF!</definedName>
    <definedName name="Excel_BuiltIn_Print_Titles_44" localSheetId="145">#REF!</definedName>
    <definedName name="Excel_BuiltIn_Print_Titles_44" localSheetId="149">#REF!</definedName>
    <definedName name="Excel_BuiltIn_Print_Titles_44" localSheetId="153">#REF!</definedName>
    <definedName name="Excel_BuiltIn_Print_Titles_44" localSheetId="138">#REF!</definedName>
    <definedName name="Excel_BuiltIn_Print_Titles_44" localSheetId="141">#REF!</definedName>
    <definedName name="Excel_BuiltIn_Print_Titles_44" localSheetId="71">#REF!</definedName>
    <definedName name="Excel_BuiltIn_Print_Titles_44" localSheetId="74">#REF!</definedName>
    <definedName name="Excel_BuiltIn_Print_Titles_44" localSheetId="77">#REF!</definedName>
    <definedName name="Excel_BuiltIn_Print_Titles_44" localSheetId="80">#REF!</definedName>
    <definedName name="Excel_BuiltIn_Print_Titles_44" localSheetId="66">#REF!</definedName>
    <definedName name="Excel_BuiltIn_Print_Titles_44" localSheetId="69">#REF!</definedName>
    <definedName name="Excel_BuiltIn_Print_Titles_44" localSheetId="126">#REF!</definedName>
    <definedName name="Excel_BuiltIn_Print_Titles_44" localSheetId="129">#REF!</definedName>
    <definedName name="Excel_BuiltIn_Print_Titles_44" localSheetId="132">#REF!</definedName>
    <definedName name="Excel_BuiltIn_Print_Titles_44" localSheetId="135">#REF!</definedName>
    <definedName name="Excel_BuiltIn_Print_Titles_44" localSheetId="120">#REF!</definedName>
    <definedName name="Excel_BuiltIn_Print_Titles_44" localSheetId="111">#REF!</definedName>
    <definedName name="Excel_BuiltIn_Print_Titles_44" localSheetId="114">#REF!</definedName>
    <definedName name="Excel_BuiltIn_Print_Titles_44" localSheetId="117">#REF!</definedName>
    <definedName name="Excel_BuiltIn_Print_Titles_44" localSheetId="103">#REF!</definedName>
    <definedName name="Excel_BuiltIn_Print_Titles_44" localSheetId="106">#REF!</definedName>
    <definedName name="Excel_BuiltIn_Print_Titles_44" localSheetId="53">#REF!</definedName>
    <definedName name="Excel_BuiltIn_Print_Titles_44" localSheetId="55">#REF!</definedName>
    <definedName name="Excel_BuiltIn_Print_Titles_44" localSheetId="58">#REF!</definedName>
    <definedName name="Excel_BuiltIn_Print_Titles_44" localSheetId="62">#REF!</definedName>
    <definedName name="Excel_BuiltIn_Print_Titles_44" localSheetId="64">#REF!</definedName>
    <definedName name="Excel_BuiltIn_Print_Titles_44" localSheetId="85">#REF!</definedName>
    <definedName name="Excel_BuiltIn_Print_Titles_44" localSheetId="88">#REF!</definedName>
    <definedName name="Excel_BuiltIn_Print_Titles_44" localSheetId="91">#REF!</definedName>
    <definedName name="Excel_BuiltIn_Print_Titles_44" localSheetId="94">#REF!</definedName>
    <definedName name="Excel_BuiltIn_Print_Titles_44" localSheetId="97">#REF!</definedName>
    <definedName name="Excel_BuiltIn_Print_Titles_44" localSheetId="100">#REF!</definedName>
    <definedName name="Excel_BuiltIn_Print_Titles_44" localSheetId="166">#REF!</definedName>
    <definedName name="Excel_BuiltIn_Print_Titles_44" localSheetId="169">#REF!</definedName>
    <definedName name="Excel_BuiltIn_Print_Titles_44" localSheetId="157">#REF!</definedName>
    <definedName name="Excel_BuiltIn_Print_Titles_44" localSheetId="172">#REF!</definedName>
    <definedName name="Excel_BuiltIn_Print_Titles_44" localSheetId="160">#REF!</definedName>
    <definedName name="Excel_BuiltIn_Print_Titles_44" localSheetId="163">#REF!</definedName>
    <definedName name="Excel_BuiltIn_Print_Titles_44" localSheetId="143">#REF!</definedName>
    <definedName name="Excel_BuiltIn_Print_Titles_44" localSheetId="146">#REF!</definedName>
    <definedName name="Excel_BuiltIn_Print_Titles_44" localSheetId="148">#REF!</definedName>
    <definedName name="Excel_BuiltIn_Print_Titles_44" localSheetId="150">#REF!</definedName>
    <definedName name="Excel_BuiltIn_Print_Titles_44" localSheetId="151">#REF!</definedName>
    <definedName name="Excel_BuiltIn_Print_Titles_44" localSheetId="136">#REF!</definedName>
    <definedName name="Excel_BuiltIn_Print_Titles_44" localSheetId="139">#REF!</definedName>
    <definedName name="Excel_BuiltIn_Print_Titles_44" localSheetId="142">#REF!</definedName>
    <definedName name="Excel_BuiltIn_Print_Titles_44" localSheetId="70">#REF!</definedName>
    <definedName name="Excel_BuiltIn_Print_Titles_44" localSheetId="72">#REF!</definedName>
    <definedName name="Excel_BuiltIn_Print_Titles_44" localSheetId="75">#REF!</definedName>
    <definedName name="Excel_BuiltIn_Print_Titles_44" localSheetId="78">#REF!</definedName>
    <definedName name="Excel_BuiltIn_Print_Titles_44" localSheetId="67">#REF!</definedName>
    <definedName name="Excel_BuiltIn_Print_Titles_44" localSheetId="124">#REF!</definedName>
    <definedName name="Excel_BuiltIn_Print_Titles_44" localSheetId="127">#REF!</definedName>
    <definedName name="Excel_BuiltIn_Print_Titles_44" localSheetId="130">#REF!</definedName>
    <definedName name="Excel_BuiltIn_Print_Titles_44" localSheetId="133">#REF!</definedName>
    <definedName name="Excel_BuiltIn_Print_Titles_44" localSheetId="118">#REF!</definedName>
    <definedName name="Excel_BuiltIn_Print_Titles_44" localSheetId="121">#REF!</definedName>
    <definedName name="Excel_BuiltIn_Print_Titles_44" localSheetId="123">#REF!</definedName>
    <definedName name="Excel_BuiltIn_Print_Titles_44" localSheetId="107">#REF!</definedName>
    <definedName name="Excel_BuiltIn_Print_Titles_44" localSheetId="109">#REF!</definedName>
    <definedName name="Excel_BuiltIn_Print_Titles_44" localSheetId="112">#REF!</definedName>
    <definedName name="Excel_BuiltIn_Print_Titles_44" localSheetId="115">#REF!</definedName>
    <definedName name="Excel_BuiltIn_Print_Titles_44" localSheetId="101">#REF!</definedName>
    <definedName name="Excel_BuiltIn_Print_Titles_44" localSheetId="104">#REF!</definedName>
    <definedName name="Excel_BuiltIn_Print_Titles_44" localSheetId="52">#REF!</definedName>
    <definedName name="Excel_BuiltIn_Print_Titles_44" localSheetId="54">#REF!</definedName>
    <definedName name="Excel_BuiltIn_Print_Titles_44" localSheetId="57">#REF!</definedName>
    <definedName name="Excel_BuiltIn_Print_Titles_44" localSheetId="60">#REF!</definedName>
    <definedName name="Excel_BuiltIn_Print_Titles_44" localSheetId="63">#REF!</definedName>
    <definedName name="Excel_BuiltIn_Print_Titles_44" localSheetId="83">#REF!</definedName>
    <definedName name="Excel_BuiltIn_Print_Titles_44" localSheetId="81">#REF!</definedName>
    <definedName name="Excel_BuiltIn_Print_Titles_44" localSheetId="86">#REF!</definedName>
    <definedName name="Excel_BuiltIn_Print_Titles_44" localSheetId="89">#REF!</definedName>
    <definedName name="Excel_BuiltIn_Print_Titles_44" localSheetId="92">#REF!</definedName>
    <definedName name="Excel_BuiltIn_Print_Titles_44" localSheetId="95">#REF!</definedName>
    <definedName name="Excel_BuiltIn_Print_Titles_44" localSheetId="98">#REF!</definedName>
    <definedName name="Excel_BuiltIn_Print_Titles_44" localSheetId="164">#REF!</definedName>
    <definedName name="Excel_BuiltIn_Print_Titles_44" localSheetId="167">#REF!</definedName>
    <definedName name="Excel_BuiltIn_Print_Titles_44" localSheetId="155">#REF!</definedName>
    <definedName name="Excel_BuiltIn_Print_Titles_44" localSheetId="170">#REF!</definedName>
    <definedName name="Excel_BuiltIn_Print_Titles_44" localSheetId="158">#REF!</definedName>
    <definedName name="Excel_BuiltIn_Print_Titles_44" localSheetId="161">#REF!</definedName>
    <definedName name="Excel_BuiltIn_Print_Titles_44" localSheetId="147">#REF!</definedName>
    <definedName name="Excel_BuiltIn_Print_Titles_44" localSheetId="144">#REF!</definedName>
    <definedName name="Excel_BuiltIn_Print_Titles_44" localSheetId="152">#REF!</definedName>
    <definedName name="Excel_BuiltIn_Print_Titles_44" localSheetId="154">#REF!</definedName>
    <definedName name="Excel_BuiltIn_Print_Titles_44" localSheetId="137">#REF!</definedName>
    <definedName name="Excel_BuiltIn_Print_Titles_44" localSheetId="140">#REF!</definedName>
    <definedName name="Excel_BuiltIn_Print_Titles_44" localSheetId="73">#REF!</definedName>
    <definedName name="Excel_BuiltIn_Print_Titles_44" localSheetId="76">#REF!</definedName>
    <definedName name="Excel_BuiltIn_Print_Titles_44" localSheetId="79">#REF!</definedName>
    <definedName name="Excel_BuiltIn_Print_Titles_44" localSheetId="65">#REF!</definedName>
    <definedName name="Excel_BuiltIn_Print_Titles_44" localSheetId="68">#REF!</definedName>
    <definedName name="Excel_BuiltIn_Print_Titles_44" localSheetId="125">#REF!</definedName>
    <definedName name="Excel_BuiltIn_Print_Titles_44" localSheetId="128">#REF!</definedName>
    <definedName name="Excel_BuiltIn_Print_Titles_44" localSheetId="131">#REF!</definedName>
    <definedName name="Excel_BuiltIn_Print_Titles_44" localSheetId="134">#REF!</definedName>
    <definedName name="Excel_BuiltIn_Print_Titles_44" localSheetId="119">#REF!</definedName>
    <definedName name="Excel_BuiltIn_Print_Titles_44" localSheetId="122">#REF!</definedName>
    <definedName name="Excel_BuiltIn_Print_Titles_44" localSheetId="108">#REF!</definedName>
    <definedName name="Excel_BuiltIn_Print_Titles_44" localSheetId="110">#REF!</definedName>
    <definedName name="Excel_BuiltIn_Print_Titles_44" localSheetId="113">#REF!</definedName>
    <definedName name="Excel_BuiltIn_Print_Titles_44" localSheetId="116">#REF!</definedName>
    <definedName name="Excel_BuiltIn_Print_Titles_44" localSheetId="102">#REF!</definedName>
    <definedName name="Excel_BuiltIn_Print_Titles_44" localSheetId="105">#REF!</definedName>
    <definedName name="Excel_BuiltIn_Print_Titles_44" localSheetId="56">#REF!</definedName>
    <definedName name="Excel_BuiltIn_Print_Titles_44" localSheetId="59">#REF!</definedName>
    <definedName name="Excel_BuiltIn_Print_Titles_44" localSheetId="61">#REF!</definedName>
    <definedName name="Excel_BuiltIn_Print_Titles_44" localSheetId="84">#REF!</definedName>
    <definedName name="Excel_BuiltIn_Print_Titles_44" localSheetId="82">#REF!</definedName>
    <definedName name="Excel_BuiltIn_Print_Titles_44" localSheetId="87">#REF!</definedName>
    <definedName name="Excel_BuiltIn_Print_Titles_44" localSheetId="90">#REF!</definedName>
    <definedName name="Excel_BuiltIn_Print_Titles_44" localSheetId="93">#REF!</definedName>
    <definedName name="Excel_BuiltIn_Print_Titles_44" localSheetId="96">#REF!</definedName>
    <definedName name="Excel_BuiltIn_Print_Titles_44" localSheetId="99">#REF!</definedName>
    <definedName name="Excel_BuiltIn_Print_Titles_44" localSheetId="165">#REF!</definedName>
    <definedName name="Excel_BuiltIn_Print_Titles_44" localSheetId="168">#REF!</definedName>
    <definedName name="Excel_BuiltIn_Print_Titles_44" localSheetId="156">#REF!</definedName>
    <definedName name="Excel_BuiltIn_Print_Titles_44" localSheetId="171">#REF!</definedName>
    <definedName name="Excel_BuiltIn_Print_Titles_44" localSheetId="159">#REF!</definedName>
    <definedName name="Excel_BuiltIn_Print_Titles_44" localSheetId="162">#REF!</definedName>
    <definedName name="Excel_BuiltIn_Print_Titles_44">#REF!</definedName>
    <definedName name="Excel_BuiltIn_Print_Titles_46" localSheetId="145">#REF!</definedName>
    <definedName name="Excel_BuiltIn_Print_Titles_46" localSheetId="149">#REF!</definedName>
    <definedName name="Excel_BuiltIn_Print_Titles_46" localSheetId="153">#REF!</definedName>
    <definedName name="Excel_BuiltIn_Print_Titles_46" localSheetId="138">#REF!</definedName>
    <definedName name="Excel_BuiltIn_Print_Titles_46" localSheetId="141">#REF!</definedName>
    <definedName name="Excel_BuiltIn_Print_Titles_46" localSheetId="71">#REF!</definedName>
    <definedName name="Excel_BuiltIn_Print_Titles_46" localSheetId="74">#REF!</definedName>
    <definedName name="Excel_BuiltIn_Print_Titles_46" localSheetId="77">#REF!</definedName>
    <definedName name="Excel_BuiltIn_Print_Titles_46" localSheetId="80">#REF!</definedName>
    <definedName name="Excel_BuiltIn_Print_Titles_46" localSheetId="66">#REF!</definedName>
    <definedName name="Excel_BuiltIn_Print_Titles_46" localSheetId="69">#REF!</definedName>
    <definedName name="Excel_BuiltIn_Print_Titles_46" localSheetId="126">#REF!</definedName>
    <definedName name="Excel_BuiltIn_Print_Titles_46" localSheetId="129">#REF!</definedName>
    <definedName name="Excel_BuiltIn_Print_Titles_46" localSheetId="132">#REF!</definedName>
    <definedName name="Excel_BuiltIn_Print_Titles_46" localSheetId="135">#REF!</definedName>
    <definedName name="Excel_BuiltIn_Print_Titles_46" localSheetId="120">#REF!</definedName>
    <definedName name="Excel_BuiltIn_Print_Titles_46" localSheetId="111">#REF!</definedName>
    <definedName name="Excel_BuiltIn_Print_Titles_46" localSheetId="114">#REF!</definedName>
    <definedName name="Excel_BuiltIn_Print_Titles_46" localSheetId="117">#REF!</definedName>
    <definedName name="Excel_BuiltIn_Print_Titles_46" localSheetId="103">#REF!</definedName>
    <definedName name="Excel_BuiltIn_Print_Titles_46" localSheetId="106">#REF!</definedName>
    <definedName name="Excel_BuiltIn_Print_Titles_46" localSheetId="53">#REF!</definedName>
    <definedName name="Excel_BuiltIn_Print_Titles_46" localSheetId="55">#REF!</definedName>
    <definedName name="Excel_BuiltIn_Print_Titles_46" localSheetId="58">#REF!</definedName>
    <definedName name="Excel_BuiltIn_Print_Titles_46" localSheetId="62">#REF!</definedName>
    <definedName name="Excel_BuiltIn_Print_Titles_46" localSheetId="64">#REF!</definedName>
    <definedName name="Excel_BuiltIn_Print_Titles_46" localSheetId="85">#REF!</definedName>
    <definedName name="Excel_BuiltIn_Print_Titles_46" localSheetId="88">#REF!</definedName>
    <definedName name="Excel_BuiltIn_Print_Titles_46" localSheetId="91">#REF!</definedName>
    <definedName name="Excel_BuiltIn_Print_Titles_46" localSheetId="94">#REF!</definedName>
    <definedName name="Excel_BuiltIn_Print_Titles_46" localSheetId="97">#REF!</definedName>
    <definedName name="Excel_BuiltIn_Print_Titles_46" localSheetId="100">#REF!</definedName>
    <definedName name="Excel_BuiltIn_Print_Titles_46" localSheetId="166">#REF!</definedName>
    <definedName name="Excel_BuiltIn_Print_Titles_46" localSheetId="169">#REF!</definedName>
    <definedName name="Excel_BuiltIn_Print_Titles_46" localSheetId="157">#REF!</definedName>
    <definedName name="Excel_BuiltIn_Print_Titles_46" localSheetId="172">#REF!</definedName>
    <definedName name="Excel_BuiltIn_Print_Titles_46" localSheetId="160">#REF!</definedName>
    <definedName name="Excel_BuiltIn_Print_Titles_46" localSheetId="163">#REF!</definedName>
    <definedName name="Excel_BuiltIn_Print_Titles_46" localSheetId="143">#REF!</definedName>
    <definedName name="Excel_BuiltIn_Print_Titles_46" localSheetId="146">#REF!</definedName>
    <definedName name="Excel_BuiltIn_Print_Titles_46" localSheetId="148">#REF!</definedName>
    <definedName name="Excel_BuiltIn_Print_Titles_46" localSheetId="150">#REF!</definedName>
    <definedName name="Excel_BuiltIn_Print_Titles_46" localSheetId="151">#REF!</definedName>
    <definedName name="Excel_BuiltIn_Print_Titles_46" localSheetId="136">#REF!</definedName>
    <definedName name="Excel_BuiltIn_Print_Titles_46" localSheetId="139">#REF!</definedName>
    <definedName name="Excel_BuiltIn_Print_Titles_46" localSheetId="142">#REF!</definedName>
    <definedName name="Excel_BuiltIn_Print_Titles_46" localSheetId="70">#REF!</definedName>
    <definedName name="Excel_BuiltIn_Print_Titles_46" localSheetId="72">#REF!</definedName>
    <definedName name="Excel_BuiltIn_Print_Titles_46" localSheetId="75">#REF!</definedName>
    <definedName name="Excel_BuiltIn_Print_Titles_46" localSheetId="78">#REF!</definedName>
    <definedName name="Excel_BuiltIn_Print_Titles_46" localSheetId="67">#REF!</definedName>
    <definedName name="Excel_BuiltIn_Print_Titles_46" localSheetId="124">#REF!</definedName>
    <definedName name="Excel_BuiltIn_Print_Titles_46" localSheetId="127">#REF!</definedName>
    <definedName name="Excel_BuiltIn_Print_Titles_46" localSheetId="130">#REF!</definedName>
    <definedName name="Excel_BuiltIn_Print_Titles_46" localSheetId="133">#REF!</definedName>
    <definedName name="Excel_BuiltIn_Print_Titles_46" localSheetId="118">#REF!</definedName>
    <definedName name="Excel_BuiltIn_Print_Titles_46" localSheetId="121">#REF!</definedName>
    <definedName name="Excel_BuiltIn_Print_Titles_46" localSheetId="123">#REF!</definedName>
    <definedName name="Excel_BuiltIn_Print_Titles_46" localSheetId="107">#REF!</definedName>
    <definedName name="Excel_BuiltIn_Print_Titles_46" localSheetId="109">#REF!</definedName>
    <definedName name="Excel_BuiltIn_Print_Titles_46" localSheetId="112">#REF!</definedName>
    <definedName name="Excel_BuiltIn_Print_Titles_46" localSheetId="115">#REF!</definedName>
    <definedName name="Excel_BuiltIn_Print_Titles_46" localSheetId="101">#REF!</definedName>
    <definedName name="Excel_BuiltIn_Print_Titles_46" localSheetId="104">#REF!</definedName>
    <definedName name="Excel_BuiltIn_Print_Titles_46" localSheetId="52">#REF!</definedName>
    <definedName name="Excel_BuiltIn_Print_Titles_46" localSheetId="54">#REF!</definedName>
    <definedName name="Excel_BuiltIn_Print_Titles_46" localSheetId="57">#REF!</definedName>
    <definedName name="Excel_BuiltIn_Print_Titles_46" localSheetId="60">#REF!</definedName>
    <definedName name="Excel_BuiltIn_Print_Titles_46" localSheetId="63">#REF!</definedName>
    <definedName name="Excel_BuiltIn_Print_Titles_46" localSheetId="83">#REF!</definedName>
    <definedName name="Excel_BuiltIn_Print_Titles_46" localSheetId="81">#REF!</definedName>
    <definedName name="Excel_BuiltIn_Print_Titles_46" localSheetId="86">#REF!</definedName>
    <definedName name="Excel_BuiltIn_Print_Titles_46" localSheetId="89">#REF!</definedName>
    <definedName name="Excel_BuiltIn_Print_Titles_46" localSheetId="92">#REF!</definedName>
    <definedName name="Excel_BuiltIn_Print_Titles_46" localSheetId="95">#REF!</definedName>
    <definedName name="Excel_BuiltIn_Print_Titles_46" localSheetId="98">#REF!</definedName>
    <definedName name="Excel_BuiltIn_Print_Titles_46" localSheetId="164">#REF!</definedName>
    <definedName name="Excel_BuiltIn_Print_Titles_46" localSheetId="167">#REF!</definedName>
    <definedName name="Excel_BuiltIn_Print_Titles_46" localSheetId="155">#REF!</definedName>
    <definedName name="Excel_BuiltIn_Print_Titles_46" localSheetId="170">#REF!</definedName>
    <definedName name="Excel_BuiltIn_Print_Titles_46" localSheetId="158">#REF!</definedName>
    <definedName name="Excel_BuiltIn_Print_Titles_46" localSheetId="161">#REF!</definedName>
    <definedName name="Excel_BuiltIn_Print_Titles_46" localSheetId="147">#REF!</definedName>
    <definedName name="Excel_BuiltIn_Print_Titles_46" localSheetId="144">#REF!</definedName>
    <definedName name="Excel_BuiltIn_Print_Titles_46" localSheetId="152">#REF!</definedName>
    <definedName name="Excel_BuiltIn_Print_Titles_46" localSheetId="154">#REF!</definedName>
    <definedName name="Excel_BuiltIn_Print_Titles_46" localSheetId="137">#REF!</definedName>
    <definedName name="Excel_BuiltIn_Print_Titles_46" localSheetId="140">#REF!</definedName>
    <definedName name="Excel_BuiltIn_Print_Titles_46" localSheetId="73">#REF!</definedName>
    <definedName name="Excel_BuiltIn_Print_Titles_46" localSheetId="76">#REF!</definedName>
    <definedName name="Excel_BuiltIn_Print_Titles_46" localSheetId="79">#REF!</definedName>
    <definedName name="Excel_BuiltIn_Print_Titles_46" localSheetId="65">#REF!</definedName>
    <definedName name="Excel_BuiltIn_Print_Titles_46" localSheetId="68">#REF!</definedName>
    <definedName name="Excel_BuiltIn_Print_Titles_46" localSheetId="125">#REF!</definedName>
    <definedName name="Excel_BuiltIn_Print_Titles_46" localSheetId="128">#REF!</definedName>
    <definedName name="Excel_BuiltIn_Print_Titles_46" localSheetId="131">#REF!</definedName>
    <definedName name="Excel_BuiltIn_Print_Titles_46" localSheetId="134">#REF!</definedName>
    <definedName name="Excel_BuiltIn_Print_Titles_46" localSheetId="119">#REF!</definedName>
    <definedName name="Excel_BuiltIn_Print_Titles_46" localSheetId="122">#REF!</definedName>
    <definedName name="Excel_BuiltIn_Print_Titles_46" localSheetId="108">#REF!</definedName>
    <definedName name="Excel_BuiltIn_Print_Titles_46" localSheetId="110">#REF!</definedName>
    <definedName name="Excel_BuiltIn_Print_Titles_46" localSheetId="113">#REF!</definedName>
    <definedName name="Excel_BuiltIn_Print_Titles_46" localSheetId="116">#REF!</definedName>
    <definedName name="Excel_BuiltIn_Print_Titles_46" localSheetId="102">#REF!</definedName>
    <definedName name="Excel_BuiltIn_Print_Titles_46" localSheetId="105">#REF!</definedName>
    <definedName name="Excel_BuiltIn_Print_Titles_46" localSheetId="56">#REF!</definedName>
    <definedName name="Excel_BuiltIn_Print_Titles_46" localSheetId="59">#REF!</definedName>
    <definedName name="Excel_BuiltIn_Print_Titles_46" localSheetId="61">#REF!</definedName>
    <definedName name="Excel_BuiltIn_Print_Titles_46" localSheetId="84">#REF!</definedName>
    <definedName name="Excel_BuiltIn_Print_Titles_46" localSheetId="82">#REF!</definedName>
    <definedName name="Excel_BuiltIn_Print_Titles_46" localSheetId="87">#REF!</definedName>
    <definedName name="Excel_BuiltIn_Print_Titles_46" localSheetId="90">#REF!</definedName>
    <definedName name="Excel_BuiltIn_Print_Titles_46" localSheetId="93">#REF!</definedName>
    <definedName name="Excel_BuiltIn_Print_Titles_46" localSheetId="96">#REF!</definedName>
    <definedName name="Excel_BuiltIn_Print_Titles_46" localSheetId="99">#REF!</definedName>
    <definedName name="Excel_BuiltIn_Print_Titles_46" localSheetId="165">#REF!</definedName>
    <definedName name="Excel_BuiltIn_Print_Titles_46" localSheetId="168">#REF!</definedName>
    <definedName name="Excel_BuiltIn_Print_Titles_46" localSheetId="156">#REF!</definedName>
    <definedName name="Excel_BuiltIn_Print_Titles_46" localSheetId="171">#REF!</definedName>
    <definedName name="Excel_BuiltIn_Print_Titles_46" localSheetId="159">#REF!</definedName>
    <definedName name="Excel_BuiltIn_Print_Titles_46" localSheetId="162">#REF!</definedName>
    <definedName name="Excel_BuiltIn_Print_Titles_46">#REF!</definedName>
    <definedName name="Excel_BuiltIn_Print_Titles_48" localSheetId="145">#REF!</definedName>
    <definedName name="Excel_BuiltIn_Print_Titles_48" localSheetId="149">#REF!</definedName>
    <definedName name="Excel_BuiltIn_Print_Titles_48" localSheetId="153">#REF!</definedName>
    <definedName name="Excel_BuiltIn_Print_Titles_48" localSheetId="138">#REF!</definedName>
    <definedName name="Excel_BuiltIn_Print_Titles_48" localSheetId="141">#REF!</definedName>
    <definedName name="Excel_BuiltIn_Print_Titles_48" localSheetId="71">#REF!</definedName>
    <definedName name="Excel_BuiltIn_Print_Titles_48" localSheetId="74">#REF!</definedName>
    <definedName name="Excel_BuiltIn_Print_Titles_48" localSheetId="77">#REF!</definedName>
    <definedName name="Excel_BuiltIn_Print_Titles_48" localSheetId="80">#REF!</definedName>
    <definedName name="Excel_BuiltIn_Print_Titles_48" localSheetId="66">#REF!</definedName>
    <definedName name="Excel_BuiltIn_Print_Titles_48" localSheetId="69">#REF!</definedName>
    <definedName name="Excel_BuiltIn_Print_Titles_48" localSheetId="126">#REF!</definedName>
    <definedName name="Excel_BuiltIn_Print_Titles_48" localSheetId="129">#REF!</definedName>
    <definedName name="Excel_BuiltIn_Print_Titles_48" localSheetId="132">#REF!</definedName>
    <definedName name="Excel_BuiltIn_Print_Titles_48" localSheetId="135">#REF!</definedName>
    <definedName name="Excel_BuiltIn_Print_Titles_48" localSheetId="120">#REF!</definedName>
    <definedName name="Excel_BuiltIn_Print_Titles_48" localSheetId="111">#REF!</definedName>
    <definedName name="Excel_BuiltIn_Print_Titles_48" localSheetId="114">#REF!</definedName>
    <definedName name="Excel_BuiltIn_Print_Titles_48" localSheetId="117">#REF!</definedName>
    <definedName name="Excel_BuiltIn_Print_Titles_48" localSheetId="103">#REF!</definedName>
    <definedName name="Excel_BuiltIn_Print_Titles_48" localSheetId="106">#REF!</definedName>
    <definedName name="Excel_BuiltIn_Print_Titles_48" localSheetId="53">#REF!</definedName>
    <definedName name="Excel_BuiltIn_Print_Titles_48" localSheetId="55">#REF!</definedName>
    <definedName name="Excel_BuiltIn_Print_Titles_48" localSheetId="58">#REF!</definedName>
    <definedName name="Excel_BuiltIn_Print_Titles_48" localSheetId="62">#REF!</definedName>
    <definedName name="Excel_BuiltIn_Print_Titles_48" localSheetId="64">#REF!</definedName>
    <definedName name="Excel_BuiltIn_Print_Titles_48" localSheetId="85">#REF!</definedName>
    <definedName name="Excel_BuiltIn_Print_Titles_48" localSheetId="88">#REF!</definedName>
    <definedName name="Excel_BuiltIn_Print_Titles_48" localSheetId="91">#REF!</definedName>
    <definedName name="Excel_BuiltIn_Print_Titles_48" localSheetId="94">#REF!</definedName>
    <definedName name="Excel_BuiltIn_Print_Titles_48" localSheetId="97">#REF!</definedName>
    <definedName name="Excel_BuiltIn_Print_Titles_48" localSheetId="100">#REF!</definedName>
    <definedName name="Excel_BuiltIn_Print_Titles_48" localSheetId="166">#REF!</definedName>
    <definedName name="Excel_BuiltIn_Print_Titles_48" localSheetId="169">#REF!</definedName>
    <definedName name="Excel_BuiltIn_Print_Titles_48" localSheetId="157">#REF!</definedName>
    <definedName name="Excel_BuiltIn_Print_Titles_48" localSheetId="172">#REF!</definedName>
    <definedName name="Excel_BuiltIn_Print_Titles_48" localSheetId="160">#REF!</definedName>
    <definedName name="Excel_BuiltIn_Print_Titles_48" localSheetId="163">#REF!</definedName>
    <definedName name="Excel_BuiltIn_Print_Titles_48" localSheetId="143">#REF!</definedName>
    <definedName name="Excel_BuiltIn_Print_Titles_48" localSheetId="146">#REF!</definedName>
    <definedName name="Excel_BuiltIn_Print_Titles_48" localSheetId="148">#REF!</definedName>
    <definedName name="Excel_BuiltIn_Print_Titles_48" localSheetId="150">#REF!</definedName>
    <definedName name="Excel_BuiltIn_Print_Titles_48" localSheetId="151">#REF!</definedName>
    <definedName name="Excel_BuiltIn_Print_Titles_48" localSheetId="136">#REF!</definedName>
    <definedName name="Excel_BuiltIn_Print_Titles_48" localSheetId="139">#REF!</definedName>
    <definedName name="Excel_BuiltIn_Print_Titles_48" localSheetId="142">#REF!</definedName>
    <definedName name="Excel_BuiltIn_Print_Titles_48" localSheetId="70">#REF!</definedName>
    <definedName name="Excel_BuiltIn_Print_Titles_48" localSheetId="72">#REF!</definedName>
    <definedName name="Excel_BuiltIn_Print_Titles_48" localSheetId="75">#REF!</definedName>
    <definedName name="Excel_BuiltIn_Print_Titles_48" localSheetId="78">#REF!</definedName>
    <definedName name="Excel_BuiltIn_Print_Titles_48" localSheetId="67">#REF!</definedName>
    <definedName name="Excel_BuiltIn_Print_Titles_48" localSheetId="124">#REF!</definedName>
    <definedName name="Excel_BuiltIn_Print_Titles_48" localSheetId="127">#REF!</definedName>
    <definedName name="Excel_BuiltIn_Print_Titles_48" localSheetId="130">#REF!</definedName>
    <definedName name="Excel_BuiltIn_Print_Titles_48" localSheetId="133">#REF!</definedName>
    <definedName name="Excel_BuiltIn_Print_Titles_48" localSheetId="118">#REF!</definedName>
    <definedName name="Excel_BuiltIn_Print_Titles_48" localSheetId="121">#REF!</definedName>
    <definedName name="Excel_BuiltIn_Print_Titles_48" localSheetId="123">#REF!</definedName>
    <definedName name="Excel_BuiltIn_Print_Titles_48" localSheetId="107">#REF!</definedName>
    <definedName name="Excel_BuiltIn_Print_Titles_48" localSheetId="109">#REF!</definedName>
    <definedName name="Excel_BuiltIn_Print_Titles_48" localSheetId="112">#REF!</definedName>
    <definedName name="Excel_BuiltIn_Print_Titles_48" localSheetId="115">#REF!</definedName>
    <definedName name="Excel_BuiltIn_Print_Titles_48" localSheetId="101">#REF!</definedName>
    <definedName name="Excel_BuiltIn_Print_Titles_48" localSheetId="104">#REF!</definedName>
    <definedName name="Excel_BuiltIn_Print_Titles_48" localSheetId="52">#REF!</definedName>
    <definedName name="Excel_BuiltIn_Print_Titles_48" localSheetId="54">#REF!</definedName>
    <definedName name="Excel_BuiltIn_Print_Titles_48" localSheetId="57">#REF!</definedName>
    <definedName name="Excel_BuiltIn_Print_Titles_48" localSheetId="60">#REF!</definedName>
    <definedName name="Excel_BuiltIn_Print_Titles_48" localSheetId="63">#REF!</definedName>
    <definedName name="Excel_BuiltIn_Print_Titles_48" localSheetId="83">#REF!</definedName>
    <definedName name="Excel_BuiltIn_Print_Titles_48" localSheetId="81">#REF!</definedName>
    <definedName name="Excel_BuiltIn_Print_Titles_48" localSheetId="86">#REF!</definedName>
    <definedName name="Excel_BuiltIn_Print_Titles_48" localSheetId="89">#REF!</definedName>
    <definedName name="Excel_BuiltIn_Print_Titles_48" localSheetId="92">#REF!</definedName>
    <definedName name="Excel_BuiltIn_Print_Titles_48" localSheetId="95">#REF!</definedName>
    <definedName name="Excel_BuiltIn_Print_Titles_48" localSheetId="98">#REF!</definedName>
    <definedName name="Excel_BuiltIn_Print_Titles_48" localSheetId="164">#REF!</definedName>
    <definedName name="Excel_BuiltIn_Print_Titles_48" localSheetId="167">#REF!</definedName>
    <definedName name="Excel_BuiltIn_Print_Titles_48" localSheetId="155">#REF!</definedName>
    <definedName name="Excel_BuiltIn_Print_Titles_48" localSheetId="170">#REF!</definedName>
    <definedName name="Excel_BuiltIn_Print_Titles_48" localSheetId="158">#REF!</definedName>
    <definedName name="Excel_BuiltIn_Print_Titles_48" localSheetId="161">#REF!</definedName>
    <definedName name="Excel_BuiltIn_Print_Titles_48" localSheetId="147">#REF!</definedName>
    <definedName name="Excel_BuiltIn_Print_Titles_48" localSheetId="144">#REF!</definedName>
    <definedName name="Excel_BuiltIn_Print_Titles_48" localSheetId="152">#REF!</definedName>
    <definedName name="Excel_BuiltIn_Print_Titles_48" localSheetId="154">#REF!</definedName>
    <definedName name="Excel_BuiltIn_Print_Titles_48" localSheetId="137">#REF!</definedName>
    <definedName name="Excel_BuiltIn_Print_Titles_48" localSheetId="140">#REF!</definedName>
    <definedName name="Excel_BuiltIn_Print_Titles_48" localSheetId="73">#REF!</definedName>
    <definedName name="Excel_BuiltIn_Print_Titles_48" localSheetId="76">#REF!</definedName>
    <definedName name="Excel_BuiltIn_Print_Titles_48" localSheetId="79">#REF!</definedName>
    <definedName name="Excel_BuiltIn_Print_Titles_48" localSheetId="65">#REF!</definedName>
    <definedName name="Excel_BuiltIn_Print_Titles_48" localSheetId="68">#REF!</definedName>
    <definedName name="Excel_BuiltIn_Print_Titles_48" localSheetId="125">#REF!</definedName>
    <definedName name="Excel_BuiltIn_Print_Titles_48" localSheetId="128">#REF!</definedName>
    <definedName name="Excel_BuiltIn_Print_Titles_48" localSheetId="131">#REF!</definedName>
    <definedName name="Excel_BuiltIn_Print_Titles_48" localSheetId="134">#REF!</definedName>
    <definedName name="Excel_BuiltIn_Print_Titles_48" localSheetId="119">#REF!</definedName>
    <definedName name="Excel_BuiltIn_Print_Titles_48" localSheetId="122">#REF!</definedName>
    <definedName name="Excel_BuiltIn_Print_Titles_48" localSheetId="108">#REF!</definedName>
    <definedName name="Excel_BuiltIn_Print_Titles_48" localSheetId="110">#REF!</definedName>
    <definedName name="Excel_BuiltIn_Print_Titles_48" localSheetId="113">#REF!</definedName>
    <definedName name="Excel_BuiltIn_Print_Titles_48" localSheetId="116">#REF!</definedName>
    <definedName name="Excel_BuiltIn_Print_Titles_48" localSheetId="102">#REF!</definedName>
    <definedName name="Excel_BuiltIn_Print_Titles_48" localSheetId="105">#REF!</definedName>
    <definedName name="Excel_BuiltIn_Print_Titles_48" localSheetId="56">#REF!</definedName>
    <definedName name="Excel_BuiltIn_Print_Titles_48" localSheetId="59">#REF!</definedName>
    <definedName name="Excel_BuiltIn_Print_Titles_48" localSheetId="61">#REF!</definedName>
    <definedName name="Excel_BuiltIn_Print_Titles_48" localSheetId="84">#REF!</definedName>
    <definedName name="Excel_BuiltIn_Print_Titles_48" localSheetId="82">#REF!</definedName>
    <definedName name="Excel_BuiltIn_Print_Titles_48" localSheetId="87">#REF!</definedName>
    <definedName name="Excel_BuiltIn_Print_Titles_48" localSheetId="90">#REF!</definedName>
    <definedName name="Excel_BuiltIn_Print_Titles_48" localSheetId="93">#REF!</definedName>
    <definedName name="Excel_BuiltIn_Print_Titles_48" localSheetId="96">#REF!</definedName>
    <definedName name="Excel_BuiltIn_Print_Titles_48" localSheetId="99">#REF!</definedName>
    <definedName name="Excel_BuiltIn_Print_Titles_48" localSheetId="165">#REF!</definedName>
    <definedName name="Excel_BuiltIn_Print_Titles_48" localSheetId="168">#REF!</definedName>
    <definedName name="Excel_BuiltIn_Print_Titles_48" localSheetId="156">#REF!</definedName>
    <definedName name="Excel_BuiltIn_Print_Titles_48" localSheetId="171">#REF!</definedName>
    <definedName name="Excel_BuiltIn_Print_Titles_48" localSheetId="159">#REF!</definedName>
    <definedName name="Excel_BuiltIn_Print_Titles_48" localSheetId="162">#REF!</definedName>
    <definedName name="Excel_BuiltIn_Print_Titles_48">#REF!</definedName>
    <definedName name="Excel_BuiltIn_Print_Titles_49" localSheetId="145">#REF!</definedName>
    <definedName name="Excel_BuiltIn_Print_Titles_49" localSheetId="149">#REF!</definedName>
    <definedName name="Excel_BuiltIn_Print_Titles_49" localSheetId="153">#REF!</definedName>
    <definedName name="Excel_BuiltIn_Print_Titles_49" localSheetId="138">#REF!</definedName>
    <definedName name="Excel_BuiltIn_Print_Titles_49" localSheetId="141">#REF!</definedName>
    <definedName name="Excel_BuiltIn_Print_Titles_49" localSheetId="71">#REF!</definedName>
    <definedName name="Excel_BuiltIn_Print_Titles_49" localSheetId="74">#REF!</definedName>
    <definedName name="Excel_BuiltIn_Print_Titles_49" localSheetId="77">#REF!</definedName>
    <definedName name="Excel_BuiltIn_Print_Titles_49" localSheetId="80">#REF!</definedName>
    <definedName name="Excel_BuiltIn_Print_Titles_49" localSheetId="66">#REF!</definedName>
    <definedName name="Excel_BuiltIn_Print_Titles_49" localSheetId="69">#REF!</definedName>
    <definedName name="Excel_BuiltIn_Print_Titles_49" localSheetId="126">#REF!</definedName>
    <definedName name="Excel_BuiltIn_Print_Titles_49" localSheetId="129">#REF!</definedName>
    <definedName name="Excel_BuiltIn_Print_Titles_49" localSheetId="132">#REF!</definedName>
    <definedName name="Excel_BuiltIn_Print_Titles_49" localSheetId="135">#REF!</definedName>
    <definedName name="Excel_BuiltIn_Print_Titles_49" localSheetId="120">#REF!</definedName>
    <definedName name="Excel_BuiltIn_Print_Titles_49" localSheetId="111">#REF!</definedName>
    <definedName name="Excel_BuiltIn_Print_Titles_49" localSheetId="114">#REF!</definedName>
    <definedName name="Excel_BuiltIn_Print_Titles_49" localSheetId="117">#REF!</definedName>
    <definedName name="Excel_BuiltIn_Print_Titles_49" localSheetId="103">#REF!</definedName>
    <definedName name="Excel_BuiltIn_Print_Titles_49" localSheetId="106">#REF!</definedName>
    <definedName name="Excel_BuiltIn_Print_Titles_49" localSheetId="53">#REF!</definedName>
    <definedName name="Excel_BuiltIn_Print_Titles_49" localSheetId="55">#REF!</definedName>
    <definedName name="Excel_BuiltIn_Print_Titles_49" localSheetId="58">#REF!</definedName>
    <definedName name="Excel_BuiltIn_Print_Titles_49" localSheetId="62">#REF!</definedName>
    <definedName name="Excel_BuiltIn_Print_Titles_49" localSheetId="64">#REF!</definedName>
    <definedName name="Excel_BuiltIn_Print_Titles_49" localSheetId="85">#REF!</definedName>
    <definedName name="Excel_BuiltIn_Print_Titles_49" localSheetId="88">#REF!</definedName>
    <definedName name="Excel_BuiltIn_Print_Titles_49" localSheetId="91">#REF!</definedName>
    <definedName name="Excel_BuiltIn_Print_Titles_49" localSheetId="94">#REF!</definedName>
    <definedName name="Excel_BuiltIn_Print_Titles_49" localSheetId="97">#REF!</definedName>
    <definedName name="Excel_BuiltIn_Print_Titles_49" localSheetId="100">#REF!</definedName>
    <definedName name="Excel_BuiltIn_Print_Titles_49" localSheetId="166">#REF!</definedName>
    <definedName name="Excel_BuiltIn_Print_Titles_49" localSheetId="169">#REF!</definedName>
    <definedName name="Excel_BuiltIn_Print_Titles_49" localSheetId="157">#REF!</definedName>
    <definedName name="Excel_BuiltIn_Print_Titles_49" localSheetId="172">#REF!</definedName>
    <definedName name="Excel_BuiltIn_Print_Titles_49" localSheetId="160">#REF!</definedName>
    <definedName name="Excel_BuiltIn_Print_Titles_49" localSheetId="163">#REF!</definedName>
    <definedName name="Excel_BuiltIn_Print_Titles_49" localSheetId="143">#REF!</definedName>
    <definedName name="Excel_BuiltIn_Print_Titles_49" localSheetId="146">#REF!</definedName>
    <definedName name="Excel_BuiltIn_Print_Titles_49" localSheetId="148">#REF!</definedName>
    <definedName name="Excel_BuiltIn_Print_Titles_49" localSheetId="150">#REF!</definedName>
    <definedName name="Excel_BuiltIn_Print_Titles_49" localSheetId="151">#REF!</definedName>
    <definedName name="Excel_BuiltIn_Print_Titles_49" localSheetId="136">#REF!</definedName>
    <definedName name="Excel_BuiltIn_Print_Titles_49" localSheetId="139">#REF!</definedName>
    <definedName name="Excel_BuiltIn_Print_Titles_49" localSheetId="142">#REF!</definedName>
    <definedName name="Excel_BuiltIn_Print_Titles_49" localSheetId="70">#REF!</definedName>
    <definedName name="Excel_BuiltIn_Print_Titles_49" localSheetId="72">#REF!</definedName>
    <definedName name="Excel_BuiltIn_Print_Titles_49" localSheetId="75">#REF!</definedName>
    <definedName name="Excel_BuiltIn_Print_Titles_49" localSheetId="78">#REF!</definedName>
    <definedName name="Excel_BuiltIn_Print_Titles_49" localSheetId="67">#REF!</definedName>
    <definedName name="Excel_BuiltIn_Print_Titles_49" localSheetId="124">#REF!</definedName>
    <definedName name="Excel_BuiltIn_Print_Titles_49" localSheetId="127">#REF!</definedName>
    <definedName name="Excel_BuiltIn_Print_Titles_49" localSheetId="130">#REF!</definedName>
    <definedName name="Excel_BuiltIn_Print_Titles_49" localSheetId="133">#REF!</definedName>
    <definedName name="Excel_BuiltIn_Print_Titles_49" localSheetId="118">#REF!</definedName>
    <definedName name="Excel_BuiltIn_Print_Titles_49" localSheetId="121">#REF!</definedName>
    <definedName name="Excel_BuiltIn_Print_Titles_49" localSheetId="123">#REF!</definedName>
    <definedName name="Excel_BuiltIn_Print_Titles_49" localSheetId="107">#REF!</definedName>
    <definedName name="Excel_BuiltIn_Print_Titles_49" localSheetId="109">#REF!</definedName>
    <definedName name="Excel_BuiltIn_Print_Titles_49" localSheetId="112">#REF!</definedName>
    <definedName name="Excel_BuiltIn_Print_Titles_49" localSheetId="115">#REF!</definedName>
    <definedName name="Excel_BuiltIn_Print_Titles_49" localSheetId="101">#REF!</definedName>
    <definedName name="Excel_BuiltIn_Print_Titles_49" localSheetId="104">#REF!</definedName>
    <definedName name="Excel_BuiltIn_Print_Titles_49" localSheetId="52">#REF!</definedName>
    <definedName name="Excel_BuiltIn_Print_Titles_49" localSheetId="54">#REF!</definedName>
    <definedName name="Excel_BuiltIn_Print_Titles_49" localSheetId="57">#REF!</definedName>
    <definedName name="Excel_BuiltIn_Print_Titles_49" localSheetId="60">#REF!</definedName>
    <definedName name="Excel_BuiltIn_Print_Titles_49" localSheetId="63">#REF!</definedName>
    <definedName name="Excel_BuiltIn_Print_Titles_49" localSheetId="83">#REF!</definedName>
    <definedName name="Excel_BuiltIn_Print_Titles_49" localSheetId="81">#REF!</definedName>
    <definedName name="Excel_BuiltIn_Print_Titles_49" localSheetId="86">#REF!</definedName>
    <definedName name="Excel_BuiltIn_Print_Titles_49" localSheetId="89">#REF!</definedName>
    <definedName name="Excel_BuiltIn_Print_Titles_49" localSheetId="92">#REF!</definedName>
    <definedName name="Excel_BuiltIn_Print_Titles_49" localSheetId="95">#REF!</definedName>
    <definedName name="Excel_BuiltIn_Print_Titles_49" localSheetId="98">#REF!</definedName>
    <definedName name="Excel_BuiltIn_Print_Titles_49" localSheetId="164">#REF!</definedName>
    <definedName name="Excel_BuiltIn_Print_Titles_49" localSheetId="167">#REF!</definedName>
    <definedName name="Excel_BuiltIn_Print_Titles_49" localSheetId="155">#REF!</definedName>
    <definedName name="Excel_BuiltIn_Print_Titles_49" localSheetId="170">#REF!</definedName>
    <definedName name="Excel_BuiltIn_Print_Titles_49" localSheetId="158">#REF!</definedName>
    <definedName name="Excel_BuiltIn_Print_Titles_49" localSheetId="161">#REF!</definedName>
    <definedName name="Excel_BuiltIn_Print_Titles_49" localSheetId="147">#REF!</definedName>
    <definedName name="Excel_BuiltIn_Print_Titles_49" localSheetId="144">#REF!</definedName>
    <definedName name="Excel_BuiltIn_Print_Titles_49" localSheetId="152">#REF!</definedName>
    <definedName name="Excel_BuiltIn_Print_Titles_49" localSheetId="154">#REF!</definedName>
    <definedName name="Excel_BuiltIn_Print_Titles_49" localSheetId="137">#REF!</definedName>
    <definedName name="Excel_BuiltIn_Print_Titles_49" localSheetId="140">#REF!</definedName>
    <definedName name="Excel_BuiltIn_Print_Titles_49" localSheetId="73">#REF!</definedName>
    <definedName name="Excel_BuiltIn_Print_Titles_49" localSheetId="76">#REF!</definedName>
    <definedName name="Excel_BuiltIn_Print_Titles_49" localSheetId="79">#REF!</definedName>
    <definedName name="Excel_BuiltIn_Print_Titles_49" localSheetId="65">#REF!</definedName>
    <definedName name="Excel_BuiltIn_Print_Titles_49" localSheetId="68">#REF!</definedName>
    <definedName name="Excel_BuiltIn_Print_Titles_49" localSheetId="125">#REF!</definedName>
    <definedName name="Excel_BuiltIn_Print_Titles_49" localSheetId="128">#REF!</definedName>
    <definedName name="Excel_BuiltIn_Print_Titles_49" localSheetId="131">#REF!</definedName>
    <definedName name="Excel_BuiltIn_Print_Titles_49" localSheetId="134">#REF!</definedName>
    <definedName name="Excel_BuiltIn_Print_Titles_49" localSheetId="119">#REF!</definedName>
    <definedName name="Excel_BuiltIn_Print_Titles_49" localSheetId="122">#REF!</definedName>
    <definedName name="Excel_BuiltIn_Print_Titles_49" localSheetId="108">#REF!</definedName>
    <definedName name="Excel_BuiltIn_Print_Titles_49" localSheetId="110">#REF!</definedName>
    <definedName name="Excel_BuiltIn_Print_Titles_49" localSheetId="113">#REF!</definedName>
    <definedName name="Excel_BuiltIn_Print_Titles_49" localSheetId="116">#REF!</definedName>
    <definedName name="Excel_BuiltIn_Print_Titles_49" localSheetId="102">#REF!</definedName>
    <definedName name="Excel_BuiltIn_Print_Titles_49" localSheetId="105">#REF!</definedName>
    <definedName name="Excel_BuiltIn_Print_Titles_49" localSheetId="56">#REF!</definedName>
    <definedName name="Excel_BuiltIn_Print_Titles_49" localSheetId="59">#REF!</definedName>
    <definedName name="Excel_BuiltIn_Print_Titles_49" localSheetId="61">#REF!</definedName>
    <definedName name="Excel_BuiltIn_Print_Titles_49" localSheetId="84">#REF!</definedName>
    <definedName name="Excel_BuiltIn_Print_Titles_49" localSheetId="82">#REF!</definedName>
    <definedName name="Excel_BuiltIn_Print_Titles_49" localSheetId="87">#REF!</definedName>
    <definedName name="Excel_BuiltIn_Print_Titles_49" localSheetId="90">#REF!</definedName>
    <definedName name="Excel_BuiltIn_Print_Titles_49" localSheetId="93">#REF!</definedName>
    <definedName name="Excel_BuiltIn_Print_Titles_49" localSheetId="96">#REF!</definedName>
    <definedName name="Excel_BuiltIn_Print_Titles_49" localSheetId="99">#REF!</definedName>
    <definedName name="Excel_BuiltIn_Print_Titles_49" localSheetId="165">#REF!</definedName>
    <definedName name="Excel_BuiltIn_Print_Titles_49" localSheetId="168">#REF!</definedName>
    <definedName name="Excel_BuiltIn_Print_Titles_49" localSheetId="156">#REF!</definedName>
    <definedName name="Excel_BuiltIn_Print_Titles_49" localSheetId="171">#REF!</definedName>
    <definedName name="Excel_BuiltIn_Print_Titles_49" localSheetId="159">#REF!</definedName>
    <definedName name="Excel_BuiltIn_Print_Titles_49" localSheetId="162">#REF!</definedName>
    <definedName name="Excel_BuiltIn_Print_Titles_49">#REF!</definedName>
    <definedName name="Excel_BuiltIn_Print_Titles_51" localSheetId="145">#REF!</definedName>
    <definedName name="Excel_BuiltIn_Print_Titles_51" localSheetId="149">#REF!</definedName>
    <definedName name="Excel_BuiltIn_Print_Titles_51" localSheetId="153">#REF!</definedName>
    <definedName name="Excel_BuiltIn_Print_Titles_51" localSheetId="138">#REF!</definedName>
    <definedName name="Excel_BuiltIn_Print_Titles_51" localSheetId="141">#REF!</definedName>
    <definedName name="Excel_BuiltIn_Print_Titles_51" localSheetId="71">#REF!</definedName>
    <definedName name="Excel_BuiltIn_Print_Titles_51" localSheetId="74">#REF!</definedName>
    <definedName name="Excel_BuiltIn_Print_Titles_51" localSheetId="77">#REF!</definedName>
    <definedName name="Excel_BuiltIn_Print_Titles_51" localSheetId="80">#REF!</definedName>
    <definedName name="Excel_BuiltIn_Print_Titles_51" localSheetId="66">#REF!</definedName>
    <definedName name="Excel_BuiltIn_Print_Titles_51" localSheetId="69">#REF!</definedName>
    <definedName name="Excel_BuiltIn_Print_Titles_51" localSheetId="126">#REF!</definedName>
    <definedName name="Excel_BuiltIn_Print_Titles_51" localSheetId="129">#REF!</definedName>
    <definedName name="Excel_BuiltIn_Print_Titles_51" localSheetId="132">#REF!</definedName>
    <definedName name="Excel_BuiltIn_Print_Titles_51" localSheetId="135">#REF!</definedName>
    <definedName name="Excel_BuiltIn_Print_Titles_51" localSheetId="120">#REF!</definedName>
    <definedName name="Excel_BuiltIn_Print_Titles_51" localSheetId="111">#REF!</definedName>
    <definedName name="Excel_BuiltIn_Print_Titles_51" localSheetId="114">#REF!</definedName>
    <definedName name="Excel_BuiltIn_Print_Titles_51" localSheetId="117">#REF!</definedName>
    <definedName name="Excel_BuiltIn_Print_Titles_51" localSheetId="103">#REF!</definedName>
    <definedName name="Excel_BuiltIn_Print_Titles_51" localSheetId="106">#REF!</definedName>
    <definedName name="Excel_BuiltIn_Print_Titles_51" localSheetId="53">#REF!</definedName>
    <definedName name="Excel_BuiltIn_Print_Titles_51" localSheetId="55">#REF!</definedName>
    <definedName name="Excel_BuiltIn_Print_Titles_51" localSheetId="58">#REF!</definedName>
    <definedName name="Excel_BuiltIn_Print_Titles_51" localSheetId="62">#REF!</definedName>
    <definedName name="Excel_BuiltIn_Print_Titles_51" localSheetId="64">#REF!</definedName>
    <definedName name="Excel_BuiltIn_Print_Titles_51" localSheetId="85">#REF!</definedName>
    <definedName name="Excel_BuiltIn_Print_Titles_51" localSheetId="88">#REF!</definedName>
    <definedName name="Excel_BuiltIn_Print_Titles_51" localSheetId="91">#REF!</definedName>
    <definedName name="Excel_BuiltIn_Print_Titles_51" localSheetId="94">#REF!</definedName>
    <definedName name="Excel_BuiltIn_Print_Titles_51" localSheetId="97">#REF!</definedName>
    <definedName name="Excel_BuiltIn_Print_Titles_51" localSheetId="100">#REF!</definedName>
    <definedName name="Excel_BuiltIn_Print_Titles_51" localSheetId="166">#REF!</definedName>
    <definedName name="Excel_BuiltIn_Print_Titles_51" localSheetId="169">#REF!</definedName>
    <definedName name="Excel_BuiltIn_Print_Titles_51" localSheetId="157">#REF!</definedName>
    <definedName name="Excel_BuiltIn_Print_Titles_51" localSheetId="172">#REF!</definedName>
    <definedName name="Excel_BuiltIn_Print_Titles_51" localSheetId="160">#REF!</definedName>
    <definedName name="Excel_BuiltIn_Print_Titles_51" localSheetId="163">#REF!</definedName>
    <definedName name="Excel_BuiltIn_Print_Titles_51" localSheetId="143">#REF!</definedName>
    <definedName name="Excel_BuiltIn_Print_Titles_51" localSheetId="146">#REF!</definedName>
    <definedName name="Excel_BuiltIn_Print_Titles_51" localSheetId="148">#REF!</definedName>
    <definedName name="Excel_BuiltIn_Print_Titles_51" localSheetId="150">#REF!</definedName>
    <definedName name="Excel_BuiltIn_Print_Titles_51" localSheetId="151">#REF!</definedName>
    <definedName name="Excel_BuiltIn_Print_Titles_51" localSheetId="136">#REF!</definedName>
    <definedName name="Excel_BuiltIn_Print_Titles_51" localSheetId="139">#REF!</definedName>
    <definedName name="Excel_BuiltIn_Print_Titles_51" localSheetId="142">#REF!</definedName>
    <definedName name="Excel_BuiltIn_Print_Titles_51" localSheetId="70">#REF!</definedName>
    <definedName name="Excel_BuiltIn_Print_Titles_51" localSheetId="72">#REF!</definedName>
    <definedName name="Excel_BuiltIn_Print_Titles_51" localSheetId="75">#REF!</definedName>
    <definedName name="Excel_BuiltIn_Print_Titles_51" localSheetId="78">#REF!</definedName>
    <definedName name="Excel_BuiltIn_Print_Titles_51" localSheetId="67">#REF!</definedName>
    <definedName name="Excel_BuiltIn_Print_Titles_51" localSheetId="124">#REF!</definedName>
    <definedName name="Excel_BuiltIn_Print_Titles_51" localSheetId="127">#REF!</definedName>
    <definedName name="Excel_BuiltIn_Print_Titles_51" localSheetId="130">#REF!</definedName>
    <definedName name="Excel_BuiltIn_Print_Titles_51" localSheetId="133">#REF!</definedName>
    <definedName name="Excel_BuiltIn_Print_Titles_51" localSheetId="118">#REF!</definedName>
    <definedName name="Excel_BuiltIn_Print_Titles_51" localSheetId="121">#REF!</definedName>
    <definedName name="Excel_BuiltIn_Print_Titles_51" localSheetId="123">#REF!</definedName>
    <definedName name="Excel_BuiltIn_Print_Titles_51" localSheetId="107">#REF!</definedName>
    <definedName name="Excel_BuiltIn_Print_Titles_51" localSheetId="109">#REF!</definedName>
    <definedName name="Excel_BuiltIn_Print_Titles_51" localSheetId="112">#REF!</definedName>
    <definedName name="Excel_BuiltIn_Print_Titles_51" localSheetId="115">#REF!</definedName>
    <definedName name="Excel_BuiltIn_Print_Titles_51" localSheetId="101">#REF!</definedName>
    <definedName name="Excel_BuiltIn_Print_Titles_51" localSheetId="104">#REF!</definedName>
    <definedName name="Excel_BuiltIn_Print_Titles_51" localSheetId="52">#REF!</definedName>
    <definedName name="Excel_BuiltIn_Print_Titles_51" localSheetId="54">#REF!</definedName>
    <definedName name="Excel_BuiltIn_Print_Titles_51" localSheetId="57">#REF!</definedName>
    <definedName name="Excel_BuiltIn_Print_Titles_51" localSheetId="60">#REF!</definedName>
    <definedName name="Excel_BuiltIn_Print_Titles_51" localSheetId="63">#REF!</definedName>
    <definedName name="Excel_BuiltIn_Print_Titles_51" localSheetId="83">#REF!</definedName>
    <definedName name="Excel_BuiltIn_Print_Titles_51" localSheetId="81">#REF!</definedName>
    <definedName name="Excel_BuiltIn_Print_Titles_51" localSheetId="86">#REF!</definedName>
    <definedName name="Excel_BuiltIn_Print_Titles_51" localSheetId="89">#REF!</definedName>
    <definedName name="Excel_BuiltIn_Print_Titles_51" localSheetId="92">#REF!</definedName>
    <definedName name="Excel_BuiltIn_Print_Titles_51" localSheetId="95">#REF!</definedName>
    <definedName name="Excel_BuiltIn_Print_Titles_51" localSheetId="98">#REF!</definedName>
    <definedName name="Excel_BuiltIn_Print_Titles_51" localSheetId="164">#REF!</definedName>
    <definedName name="Excel_BuiltIn_Print_Titles_51" localSheetId="167">#REF!</definedName>
    <definedName name="Excel_BuiltIn_Print_Titles_51" localSheetId="155">#REF!</definedName>
    <definedName name="Excel_BuiltIn_Print_Titles_51" localSheetId="170">#REF!</definedName>
    <definedName name="Excel_BuiltIn_Print_Titles_51" localSheetId="158">#REF!</definedName>
    <definedName name="Excel_BuiltIn_Print_Titles_51" localSheetId="161">#REF!</definedName>
    <definedName name="Excel_BuiltIn_Print_Titles_51" localSheetId="147">#REF!</definedName>
    <definedName name="Excel_BuiltIn_Print_Titles_51" localSheetId="144">#REF!</definedName>
    <definedName name="Excel_BuiltIn_Print_Titles_51" localSheetId="152">#REF!</definedName>
    <definedName name="Excel_BuiltIn_Print_Titles_51" localSheetId="154">#REF!</definedName>
    <definedName name="Excel_BuiltIn_Print_Titles_51" localSheetId="137">#REF!</definedName>
    <definedName name="Excel_BuiltIn_Print_Titles_51" localSheetId="140">#REF!</definedName>
    <definedName name="Excel_BuiltIn_Print_Titles_51" localSheetId="73">#REF!</definedName>
    <definedName name="Excel_BuiltIn_Print_Titles_51" localSheetId="76">#REF!</definedName>
    <definedName name="Excel_BuiltIn_Print_Titles_51" localSheetId="79">#REF!</definedName>
    <definedName name="Excel_BuiltIn_Print_Titles_51" localSheetId="65">#REF!</definedName>
    <definedName name="Excel_BuiltIn_Print_Titles_51" localSheetId="68">#REF!</definedName>
    <definedName name="Excel_BuiltIn_Print_Titles_51" localSheetId="125">#REF!</definedName>
    <definedName name="Excel_BuiltIn_Print_Titles_51" localSheetId="128">#REF!</definedName>
    <definedName name="Excel_BuiltIn_Print_Titles_51" localSheetId="131">#REF!</definedName>
    <definedName name="Excel_BuiltIn_Print_Titles_51" localSheetId="134">#REF!</definedName>
    <definedName name="Excel_BuiltIn_Print_Titles_51" localSheetId="119">#REF!</definedName>
    <definedName name="Excel_BuiltIn_Print_Titles_51" localSheetId="122">#REF!</definedName>
    <definedName name="Excel_BuiltIn_Print_Titles_51" localSheetId="108">#REF!</definedName>
    <definedName name="Excel_BuiltIn_Print_Titles_51" localSheetId="110">#REF!</definedName>
    <definedName name="Excel_BuiltIn_Print_Titles_51" localSheetId="113">#REF!</definedName>
    <definedName name="Excel_BuiltIn_Print_Titles_51" localSheetId="116">#REF!</definedName>
    <definedName name="Excel_BuiltIn_Print_Titles_51" localSheetId="102">#REF!</definedName>
    <definedName name="Excel_BuiltIn_Print_Titles_51" localSheetId="105">#REF!</definedName>
    <definedName name="Excel_BuiltIn_Print_Titles_51" localSheetId="56">#REF!</definedName>
    <definedName name="Excel_BuiltIn_Print_Titles_51" localSheetId="59">#REF!</definedName>
    <definedName name="Excel_BuiltIn_Print_Titles_51" localSheetId="61">#REF!</definedName>
    <definedName name="Excel_BuiltIn_Print_Titles_51" localSheetId="84">#REF!</definedName>
    <definedName name="Excel_BuiltIn_Print_Titles_51" localSheetId="82">#REF!</definedName>
    <definedName name="Excel_BuiltIn_Print_Titles_51" localSheetId="87">#REF!</definedName>
    <definedName name="Excel_BuiltIn_Print_Titles_51" localSheetId="90">#REF!</definedName>
    <definedName name="Excel_BuiltIn_Print_Titles_51" localSheetId="93">#REF!</definedName>
    <definedName name="Excel_BuiltIn_Print_Titles_51" localSheetId="96">#REF!</definedName>
    <definedName name="Excel_BuiltIn_Print_Titles_51" localSheetId="99">#REF!</definedName>
    <definedName name="Excel_BuiltIn_Print_Titles_51" localSheetId="165">#REF!</definedName>
    <definedName name="Excel_BuiltIn_Print_Titles_51" localSheetId="168">#REF!</definedName>
    <definedName name="Excel_BuiltIn_Print_Titles_51" localSheetId="156">#REF!</definedName>
    <definedName name="Excel_BuiltIn_Print_Titles_51" localSheetId="171">#REF!</definedName>
    <definedName name="Excel_BuiltIn_Print_Titles_51" localSheetId="159">#REF!</definedName>
    <definedName name="Excel_BuiltIn_Print_Titles_51" localSheetId="162">#REF!</definedName>
    <definedName name="Excel_BuiltIn_Print_Titles_51">#REF!</definedName>
    <definedName name="Excel_BuiltIn_Print_Titles_53" localSheetId="145">#REF!</definedName>
    <definedName name="Excel_BuiltIn_Print_Titles_53" localSheetId="149">#REF!</definedName>
    <definedName name="Excel_BuiltIn_Print_Titles_53" localSheetId="153">#REF!</definedName>
    <definedName name="Excel_BuiltIn_Print_Titles_53" localSheetId="138">#REF!</definedName>
    <definedName name="Excel_BuiltIn_Print_Titles_53" localSheetId="141">#REF!</definedName>
    <definedName name="Excel_BuiltIn_Print_Titles_53" localSheetId="71">#REF!</definedName>
    <definedName name="Excel_BuiltIn_Print_Titles_53" localSheetId="74">#REF!</definedName>
    <definedName name="Excel_BuiltIn_Print_Titles_53" localSheetId="77">#REF!</definedName>
    <definedName name="Excel_BuiltIn_Print_Titles_53" localSheetId="80">#REF!</definedName>
    <definedName name="Excel_BuiltIn_Print_Titles_53" localSheetId="66">#REF!</definedName>
    <definedName name="Excel_BuiltIn_Print_Titles_53" localSheetId="69">#REF!</definedName>
    <definedName name="Excel_BuiltIn_Print_Titles_53" localSheetId="126">#REF!</definedName>
    <definedName name="Excel_BuiltIn_Print_Titles_53" localSheetId="129">#REF!</definedName>
    <definedName name="Excel_BuiltIn_Print_Titles_53" localSheetId="132">#REF!</definedName>
    <definedName name="Excel_BuiltIn_Print_Titles_53" localSheetId="135">#REF!</definedName>
    <definedName name="Excel_BuiltIn_Print_Titles_53" localSheetId="120">#REF!</definedName>
    <definedName name="Excel_BuiltIn_Print_Titles_53" localSheetId="111">#REF!</definedName>
    <definedName name="Excel_BuiltIn_Print_Titles_53" localSheetId="114">#REF!</definedName>
    <definedName name="Excel_BuiltIn_Print_Titles_53" localSheetId="117">#REF!</definedName>
    <definedName name="Excel_BuiltIn_Print_Titles_53" localSheetId="103">#REF!</definedName>
    <definedName name="Excel_BuiltIn_Print_Titles_53" localSheetId="106">#REF!</definedName>
    <definedName name="Excel_BuiltIn_Print_Titles_53" localSheetId="53">#REF!</definedName>
    <definedName name="Excel_BuiltIn_Print_Titles_53" localSheetId="55">#REF!</definedName>
    <definedName name="Excel_BuiltIn_Print_Titles_53" localSheetId="58">#REF!</definedName>
    <definedName name="Excel_BuiltIn_Print_Titles_53" localSheetId="62">#REF!</definedName>
    <definedName name="Excel_BuiltIn_Print_Titles_53" localSheetId="64">#REF!</definedName>
    <definedName name="Excel_BuiltIn_Print_Titles_53" localSheetId="85">#REF!</definedName>
    <definedName name="Excel_BuiltIn_Print_Titles_53" localSheetId="88">#REF!</definedName>
    <definedName name="Excel_BuiltIn_Print_Titles_53" localSheetId="91">#REF!</definedName>
    <definedName name="Excel_BuiltIn_Print_Titles_53" localSheetId="94">#REF!</definedName>
    <definedName name="Excel_BuiltIn_Print_Titles_53" localSheetId="97">#REF!</definedName>
    <definedName name="Excel_BuiltIn_Print_Titles_53" localSheetId="100">#REF!</definedName>
    <definedName name="Excel_BuiltIn_Print_Titles_53" localSheetId="166">#REF!</definedName>
    <definedName name="Excel_BuiltIn_Print_Titles_53" localSheetId="169">#REF!</definedName>
    <definedName name="Excel_BuiltIn_Print_Titles_53" localSheetId="157">#REF!</definedName>
    <definedName name="Excel_BuiltIn_Print_Titles_53" localSheetId="172">#REF!</definedName>
    <definedName name="Excel_BuiltIn_Print_Titles_53" localSheetId="160">#REF!</definedName>
    <definedName name="Excel_BuiltIn_Print_Titles_53" localSheetId="163">#REF!</definedName>
    <definedName name="Excel_BuiltIn_Print_Titles_53" localSheetId="143">#REF!</definedName>
    <definedName name="Excel_BuiltIn_Print_Titles_53" localSheetId="146">#REF!</definedName>
    <definedName name="Excel_BuiltIn_Print_Titles_53" localSheetId="148">#REF!</definedName>
    <definedName name="Excel_BuiltIn_Print_Titles_53" localSheetId="150">#REF!</definedName>
    <definedName name="Excel_BuiltIn_Print_Titles_53" localSheetId="151">#REF!</definedName>
    <definedName name="Excel_BuiltIn_Print_Titles_53" localSheetId="136">#REF!</definedName>
    <definedName name="Excel_BuiltIn_Print_Titles_53" localSheetId="139">#REF!</definedName>
    <definedName name="Excel_BuiltIn_Print_Titles_53" localSheetId="142">#REF!</definedName>
    <definedName name="Excel_BuiltIn_Print_Titles_53" localSheetId="70">#REF!</definedName>
    <definedName name="Excel_BuiltIn_Print_Titles_53" localSheetId="72">#REF!</definedName>
    <definedName name="Excel_BuiltIn_Print_Titles_53" localSheetId="75">#REF!</definedName>
    <definedName name="Excel_BuiltIn_Print_Titles_53" localSheetId="78">#REF!</definedName>
    <definedName name="Excel_BuiltIn_Print_Titles_53" localSheetId="67">#REF!</definedName>
    <definedName name="Excel_BuiltIn_Print_Titles_53" localSheetId="124">#REF!</definedName>
    <definedName name="Excel_BuiltIn_Print_Titles_53" localSheetId="127">#REF!</definedName>
    <definedName name="Excel_BuiltIn_Print_Titles_53" localSheetId="130">#REF!</definedName>
    <definedName name="Excel_BuiltIn_Print_Titles_53" localSheetId="133">#REF!</definedName>
    <definedName name="Excel_BuiltIn_Print_Titles_53" localSheetId="118">#REF!</definedName>
    <definedName name="Excel_BuiltIn_Print_Titles_53" localSheetId="121">#REF!</definedName>
    <definedName name="Excel_BuiltIn_Print_Titles_53" localSheetId="123">#REF!</definedName>
    <definedName name="Excel_BuiltIn_Print_Titles_53" localSheetId="107">#REF!</definedName>
    <definedName name="Excel_BuiltIn_Print_Titles_53" localSheetId="109">#REF!</definedName>
    <definedName name="Excel_BuiltIn_Print_Titles_53" localSheetId="112">#REF!</definedName>
    <definedName name="Excel_BuiltIn_Print_Titles_53" localSheetId="115">#REF!</definedName>
    <definedName name="Excel_BuiltIn_Print_Titles_53" localSheetId="101">#REF!</definedName>
    <definedName name="Excel_BuiltIn_Print_Titles_53" localSheetId="104">#REF!</definedName>
    <definedName name="Excel_BuiltIn_Print_Titles_53" localSheetId="52">#REF!</definedName>
    <definedName name="Excel_BuiltIn_Print_Titles_53" localSheetId="54">#REF!</definedName>
    <definedName name="Excel_BuiltIn_Print_Titles_53" localSheetId="57">#REF!</definedName>
    <definedName name="Excel_BuiltIn_Print_Titles_53" localSheetId="60">#REF!</definedName>
    <definedName name="Excel_BuiltIn_Print_Titles_53" localSheetId="63">#REF!</definedName>
    <definedName name="Excel_BuiltIn_Print_Titles_53" localSheetId="83">#REF!</definedName>
    <definedName name="Excel_BuiltIn_Print_Titles_53" localSheetId="81">#REF!</definedName>
    <definedName name="Excel_BuiltIn_Print_Titles_53" localSheetId="86">#REF!</definedName>
    <definedName name="Excel_BuiltIn_Print_Titles_53" localSheetId="89">#REF!</definedName>
    <definedName name="Excel_BuiltIn_Print_Titles_53" localSheetId="92">#REF!</definedName>
    <definedName name="Excel_BuiltIn_Print_Titles_53" localSheetId="95">#REF!</definedName>
    <definedName name="Excel_BuiltIn_Print_Titles_53" localSheetId="98">#REF!</definedName>
    <definedName name="Excel_BuiltIn_Print_Titles_53" localSheetId="164">#REF!</definedName>
    <definedName name="Excel_BuiltIn_Print_Titles_53" localSheetId="167">#REF!</definedName>
    <definedName name="Excel_BuiltIn_Print_Titles_53" localSheetId="155">#REF!</definedName>
    <definedName name="Excel_BuiltIn_Print_Titles_53" localSheetId="170">#REF!</definedName>
    <definedName name="Excel_BuiltIn_Print_Titles_53" localSheetId="158">#REF!</definedName>
    <definedName name="Excel_BuiltIn_Print_Titles_53" localSheetId="161">#REF!</definedName>
    <definedName name="Excel_BuiltIn_Print_Titles_53" localSheetId="147">#REF!</definedName>
    <definedName name="Excel_BuiltIn_Print_Titles_53" localSheetId="144">#REF!</definedName>
    <definedName name="Excel_BuiltIn_Print_Titles_53" localSheetId="152">#REF!</definedName>
    <definedName name="Excel_BuiltIn_Print_Titles_53" localSheetId="154">#REF!</definedName>
    <definedName name="Excel_BuiltIn_Print_Titles_53" localSheetId="137">#REF!</definedName>
    <definedName name="Excel_BuiltIn_Print_Titles_53" localSheetId="140">#REF!</definedName>
    <definedName name="Excel_BuiltIn_Print_Titles_53" localSheetId="73">#REF!</definedName>
    <definedName name="Excel_BuiltIn_Print_Titles_53" localSheetId="76">#REF!</definedName>
    <definedName name="Excel_BuiltIn_Print_Titles_53" localSheetId="79">#REF!</definedName>
    <definedName name="Excel_BuiltIn_Print_Titles_53" localSheetId="65">#REF!</definedName>
    <definedName name="Excel_BuiltIn_Print_Titles_53" localSheetId="68">#REF!</definedName>
    <definedName name="Excel_BuiltIn_Print_Titles_53" localSheetId="125">#REF!</definedName>
    <definedName name="Excel_BuiltIn_Print_Titles_53" localSheetId="128">#REF!</definedName>
    <definedName name="Excel_BuiltIn_Print_Titles_53" localSheetId="131">#REF!</definedName>
    <definedName name="Excel_BuiltIn_Print_Titles_53" localSheetId="134">#REF!</definedName>
    <definedName name="Excel_BuiltIn_Print_Titles_53" localSheetId="119">#REF!</definedName>
    <definedName name="Excel_BuiltIn_Print_Titles_53" localSheetId="122">#REF!</definedName>
    <definedName name="Excel_BuiltIn_Print_Titles_53" localSheetId="108">#REF!</definedName>
    <definedName name="Excel_BuiltIn_Print_Titles_53" localSheetId="110">#REF!</definedName>
    <definedName name="Excel_BuiltIn_Print_Titles_53" localSheetId="113">#REF!</definedName>
    <definedName name="Excel_BuiltIn_Print_Titles_53" localSheetId="116">#REF!</definedName>
    <definedName name="Excel_BuiltIn_Print_Titles_53" localSheetId="102">#REF!</definedName>
    <definedName name="Excel_BuiltIn_Print_Titles_53" localSheetId="105">#REF!</definedName>
    <definedName name="Excel_BuiltIn_Print_Titles_53" localSheetId="56">#REF!</definedName>
    <definedName name="Excel_BuiltIn_Print_Titles_53" localSheetId="59">#REF!</definedName>
    <definedName name="Excel_BuiltIn_Print_Titles_53" localSheetId="61">#REF!</definedName>
    <definedName name="Excel_BuiltIn_Print_Titles_53" localSheetId="84">#REF!</definedName>
    <definedName name="Excel_BuiltIn_Print_Titles_53" localSheetId="82">#REF!</definedName>
    <definedName name="Excel_BuiltIn_Print_Titles_53" localSheetId="87">#REF!</definedName>
    <definedName name="Excel_BuiltIn_Print_Titles_53" localSheetId="90">#REF!</definedName>
    <definedName name="Excel_BuiltIn_Print_Titles_53" localSheetId="93">#REF!</definedName>
    <definedName name="Excel_BuiltIn_Print_Titles_53" localSheetId="96">#REF!</definedName>
    <definedName name="Excel_BuiltIn_Print_Titles_53" localSheetId="99">#REF!</definedName>
    <definedName name="Excel_BuiltIn_Print_Titles_53" localSheetId="165">#REF!</definedName>
    <definedName name="Excel_BuiltIn_Print_Titles_53" localSheetId="168">#REF!</definedName>
    <definedName name="Excel_BuiltIn_Print_Titles_53" localSheetId="156">#REF!</definedName>
    <definedName name="Excel_BuiltIn_Print_Titles_53" localSheetId="171">#REF!</definedName>
    <definedName name="Excel_BuiltIn_Print_Titles_53" localSheetId="159">#REF!</definedName>
    <definedName name="Excel_BuiltIn_Print_Titles_53" localSheetId="162">#REF!</definedName>
    <definedName name="Excel_BuiltIn_Print_Titles_53">#REF!</definedName>
    <definedName name="Excel_BuiltIn_Print_Titles_56" localSheetId="145">#REF!</definedName>
    <definedName name="Excel_BuiltIn_Print_Titles_56" localSheetId="149">#REF!</definedName>
    <definedName name="Excel_BuiltIn_Print_Titles_56" localSheetId="153">#REF!</definedName>
    <definedName name="Excel_BuiltIn_Print_Titles_56" localSheetId="138">#REF!</definedName>
    <definedName name="Excel_BuiltIn_Print_Titles_56" localSheetId="141">#REF!</definedName>
    <definedName name="Excel_BuiltIn_Print_Titles_56" localSheetId="71">#REF!</definedName>
    <definedName name="Excel_BuiltIn_Print_Titles_56" localSheetId="74">#REF!</definedName>
    <definedName name="Excel_BuiltIn_Print_Titles_56" localSheetId="77">#REF!</definedName>
    <definedName name="Excel_BuiltIn_Print_Titles_56" localSheetId="80">#REF!</definedName>
    <definedName name="Excel_BuiltIn_Print_Titles_56" localSheetId="66">#REF!</definedName>
    <definedName name="Excel_BuiltIn_Print_Titles_56" localSheetId="69">#REF!</definedName>
    <definedName name="Excel_BuiltIn_Print_Titles_56" localSheetId="126">#REF!</definedName>
    <definedName name="Excel_BuiltIn_Print_Titles_56" localSheetId="129">#REF!</definedName>
    <definedName name="Excel_BuiltIn_Print_Titles_56" localSheetId="132">#REF!</definedName>
    <definedName name="Excel_BuiltIn_Print_Titles_56" localSheetId="135">#REF!</definedName>
    <definedName name="Excel_BuiltIn_Print_Titles_56" localSheetId="120">#REF!</definedName>
    <definedName name="Excel_BuiltIn_Print_Titles_56" localSheetId="111">#REF!</definedName>
    <definedName name="Excel_BuiltIn_Print_Titles_56" localSheetId="114">#REF!</definedName>
    <definedName name="Excel_BuiltIn_Print_Titles_56" localSheetId="117">#REF!</definedName>
    <definedName name="Excel_BuiltIn_Print_Titles_56" localSheetId="103">#REF!</definedName>
    <definedName name="Excel_BuiltIn_Print_Titles_56" localSheetId="106">#REF!</definedName>
    <definedName name="Excel_BuiltIn_Print_Titles_56" localSheetId="53">#REF!</definedName>
    <definedName name="Excel_BuiltIn_Print_Titles_56" localSheetId="55">#REF!</definedName>
    <definedName name="Excel_BuiltIn_Print_Titles_56" localSheetId="58">#REF!</definedName>
    <definedName name="Excel_BuiltIn_Print_Titles_56" localSheetId="62">#REF!</definedName>
    <definedName name="Excel_BuiltIn_Print_Titles_56" localSheetId="64">#REF!</definedName>
    <definedName name="Excel_BuiltIn_Print_Titles_56" localSheetId="85">#REF!</definedName>
    <definedName name="Excel_BuiltIn_Print_Titles_56" localSheetId="88">#REF!</definedName>
    <definedName name="Excel_BuiltIn_Print_Titles_56" localSheetId="91">#REF!</definedName>
    <definedName name="Excel_BuiltIn_Print_Titles_56" localSheetId="94">#REF!</definedName>
    <definedName name="Excel_BuiltIn_Print_Titles_56" localSheetId="97">#REF!</definedName>
    <definedName name="Excel_BuiltIn_Print_Titles_56" localSheetId="100">#REF!</definedName>
    <definedName name="Excel_BuiltIn_Print_Titles_56" localSheetId="166">#REF!</definedName>
    <definedName name="Excel_BuiltIn_Print_Titles_56" localSheetId="169">#REF!</definedName>
    <definedName name="Excel_BuiltIn_Print_Titles_56" localSheetId="157">#REF!</definedName>
    <definedName name="Excel_BuiltIn_Print_Titles_56" localSheetId="172">#REF!</definedName>
    <definedName name="Excel_BuiltIn_Print_Titles_56" localSheetId="160">#REF!</definedName>
    <definedName name="Excel_BuiltIn_Print_Titles_56" localSheetId="163">#REF!</definedName>
    <definedName name="Excel_BuiltIn_Print_Titles_56" localSheetId="143">#REF!</definedName>
    <definedName name="Excel_BuiltIn_Print_Titles_56" localSheetId="146">#REF!</definedName>
    <definedName name="Excel_BuiltIn_Print_Titles_56" localSheetId="148">#REF!</definedName>
    <definedName name="Excel_BuiltIn_Print_Titles_56" localSheetId="150">#REF!</definedName>
    <definedName name="Excel_BuiltIn_Print_Titles_56" localSheetId="151">#REF!</definedName>
    <definedName name="Excel_BuiltIn_Print_Titles_56" localSheetId="136">#REF!</definedName>
    <definedName name="Excel_BuiltIn_Print_Titles_56" localSheetId="139">#REF!</definedName>
    <definedName name="Excel_BuiltIn_Print_Titles_56" localSheetId="142">#REF!</definedName>
    <definedName name="Excel_BuiltIn_Print_Titles_56" localSheetId="70">#REF!</definedName>
    <definedName name="Excel_BuiltIn_Print_Titles_56" localSheetId="72">#REF!</definedName>
    <definedName name="Excel_BuiltIn_Print_Titles_56" localSheetId="75">#REF!</definedName>
    <definedName name="Excel_BuiltIn_Print_Titles_56" localSheetId="78">#REF!</definedName>
    <definedName name="Excel_BuiltIn_Print_Titles_56" localSheetId="67">#REF!</definedName>
    <definedName name="Excel_BuiltIn_Print_Titles_56" localSheetId="124">#REF!</definedName>
    <definedName name="Excel_BuiltIn_Print_Titles_56" localSheetId="127">#REF!</definedName>
    <definedName name="Excel_BuiltIn_Print_Titles_56" localSheetId="130">#REF!</definedName>
    <definedName name="Excel_BuiltIn_Print_Titles_56" localSheetId="133">#REF!</definedName>
    <definedName name="Excel_BuiltIn_Print_Titles_56" localSheetId="118">#REF!</definedName>
    <definedName name="Excel_BuiltIn_Print_Titles_56" localSheetId="121">#REF!</definedName>
    <definedName name="Excel_BuiltIn_Print_Titles_56" localSheetId="123">#REF!</definedName>
    <definedName name="Excel_BuiltIn_Print_Titles_56" localSheetId="107">#REF!</definedName>
    <definedName name="Excel_BuiltIn_Print_Titles_56" localSheetId="109">#REF!</definedName>
    <definedName name="Excel_BuiltIn_Print_Titles_56" localSheetId="112">#REF!</definedName>
    <definedName name="Excel_BuiltIn_Print_Titles_56" localSheetId="115">#REF!</definedName>
    <definedName name="Excel_BuiltIn_Print_Titles_56" localSheetId="101">#REF!</definedName>
    <definedName name="Excel_BuiltIn_Print_Titles_56" localSheetId="104">#REF!</definedName>
    <definedName name="Excel_BuiltIn_Print_Titles_56" localSheetId="52">#REF!</definedName>
    <definedName name="Excel_BuiltIn_Print_Titles_56" localSheetId="54">#REF!</definedName>
    <definedName name="Excel_BuiltIn_Print_Titles_56" localSheetId="57">#REF!</definedName>
    <definedName name="Excel_BuiltIn_Print_Titles_56" localSheetId="60">#REF!</definedName>
    <definedName name="Excel_BuiltIn_Print_Titles_56" localSheetId="63">#REF!</definedName>
    <definedName name="Excel_BuiltIn_Print_Titles_56" localSheetId="83">#REF!</definedName>
    <definedName name="Excel_BuiltIn_Print_Titles_56" localSheetId="81">#REF!</definedName>
    <definedName name="Excel_BuiltIn_Print_Titles_56" localSheetId="86">#REF!</definedName>
    <definedName name="Excel_BuiltIn_Print_Titles_56" localSheetId="89">#REF!</definedName>
    <definedName name="Excel_BuiltIn_Print_Titles_56" localSheetId="92">#REF!</definedName>
    <definedName name="Excel_BuiltIn_Print_Titles_56" localSheetId="95">#REF!</definedName>
    <definedName name="Excel_BuiltIn_Print_Titles_56" localSheetId="98">#REF!</definedName>
    <definedName name="Excel_BuiltIn_Print_Titles_56" localSheetId="164">#REF!</definedName>
    <definedName name="Excel_BuiltIn_Print_Titles_56" localSheetId="167">#REF!</definedName>
    <definedName name="Excel_BuiltIn_Print_Titles_56" localSheetId="155">#REF!</definedName>
    <definedName name="Excel_BuiltIn_Print_Titles_56" localSheetId="170">#REF!</definedName>
    <definedName name="Excel_BuiltIn_Print_Titles_56" localSheetId="158">#REF!</definedName>
    <definedName name="Excel_BuiltIn_Print_Titles_56" localSheetId="161">#REF!</definedName>
    <definedName name="Excel_BuiltIn_Print_Titles_56" localSheetId="147">#REF!</definedName>
    <definedName name="Excel_BuiltIn_Print_Titles_56" localSheetId="144">#REF!</definedName>
    <definedName name="Excel_BuiltIn_Print_Titles_56" localSheetId="152">#REF!</definedName>
    <definedName name="Excel_BuiltIn_Print_Titles_56" localSheetId="154">#REF!</definedName>
    <definedName name="Excel_BuiltIn_Print_Titles_56" localSheetId="137">#REF!</definedName>
    <definedName name="Excel_BuiltIn_Print_Titles_56" localSheetId="140">#REF!</definedName>
    <definedName name="Excel_BuiltIn_Print_Titles_56" localSheetId="73">#REF!</definedName>
    <definedName name="Excel_BuiltIn_Print_Titles_56" localSheetId="76">#REF!</definedName>
    <definedName name="Excel_BuiltIn_Print_Titles_56" localSheetId="79">#REF!</definedName>
    <definedName name="Excel_BuiltIn_Print_Titles_56" localSheetId="65">#REF!</definedName>
    <definedName name="Excel_BuiltIn_Print_Titles_56" localSheetId="68">#REF!</definedName>
    <definedName name="Excel_BuiltIn_Print_Titles_56" localSheetId="125">#REF!</definedName>
    <definedName name="Excel_BuiltIn_Print_Titles_56" localSheetId="128">#REF!</definedName>
    <definedName name="Excel_BuiltIn_Print_Titles_56" localSheetId="131">#REF!</definedName>
    <definedName name="Excel_BuiltIn_Print_Titles_56" localSheetId="134">#REF!</definedName>
    <definedName name="Excel_BuiltIn_Print_Titles_56" localSheetId="119">#REF!</definedName>
    <definedName name="Excel_BuiltIn_Print_Titles_56" localSheetId="122">#REF!</definedName>
    <definedName name="Excel_BuiltIn_Print_Titles_56" localSheetId="108">#REF!</definedName>
    <definedName name="Excel_BuiltIn_Print_Titles_56" localSheetId="110">#REF!</definedName>
    <definedName name="Excel_BuiltIn_Print_Titles_56" localSheetId="113">#REF!</definedName>
    <definedName name="Excel_BuiltIn_Print_Titles_56" localSheetId="116">#REF!</definedName>
    <definedName name="Excel_BuiltIn_Print_Titles_56" localSheetId="102">#REF!</definedName>
    <definedName name="Excel_BuiltIn_Print_Titles_56" localSheetId="105">#REF!</definedName>
    <definedName name="Excel_BuiltIn_Print_Titles_56" localSheetId="56">#REF!</definedName>
    <definedName name="Excel_BuiltIn_Print_Titles_56" localSheetId="59">#REF!</definedName>
    <definedName name="Excel_BuiltIn_Print_Titles_56" localSheetId="61">#REF!</definedName>
    <definedName name="Excel_BuiltIn_Print_Titles_56" localSheetId="84">#REF!</definedName>
    <definedName name="Excel_BuiltIn_Print_Titles_56" localSheetId="82">#REF!</definedName>
    <definedName name="Excel_BuiltIn_Print_Titles_56" localSheetId="87">#REF!</definedName>
    <definedName name="Excel_BuiltIn_Print_Titles_56" localSheetId="90">#REF!</definedName>
    <definedName name="Excel_BuiltIn_Print_Titles_56" localSheetId="93">#REF!</definedName>
    <definedName name="Excel_BuiltIn_Print_Titles_56" localSheetId="96">#REF!</definedName>
    <definedName name="Excel_BuiltIn_Print_Titles_56" localSheetId="99">#REF!</definedName>
    <definedName name="Excel_BuiltIn_Print_Titles_56" localSheetId="165">#REF!</definedName>
    <definedName name="Excel_BuiltIn_Print_Titles_56" localSheetId="168">#REF!</definedName>
    <definedName name="Excel_BuiltIn_Print_Titles_56" localSheetId="156">#REF!</definedName>
    <definedName name="Excel_BuiltIn_Print_Titles_56" localSheetId="171">#REF!</definedName>
    <definedName name="Excel_BuiltIn_Print_Titles_56" localSheetId="159">#REF!</definedName>
    <definedName name="Excel_BuiltIn_Print_Titles_56" localSheetId="162">#REF!</definedName>
    <definedName name="Excel_BuiltIn_Print_Titles_56">#REF!</definedName>
    <definedName name="Excel_BuiltIn_Print_Titles_57" localSheetId="145">#REF!</definedName>
    <definedName name="Excel_BuiltIn_Print_Titles_57" localSheetId="149">#REF!</definedName>
    <definedName name="Excel_BuiltIn_Print_Titles_57" localSheetId="153">#REF!</definedName>
    <definedName name="Excel_BuiltIn_Print_Titles_57" localSheetId="138">#REF!</definedName>
    <definedName name="Excel_BuiltIn_Print_Titles_57" localSheetId="141">#REF!</definedName>
    <definedName name="Excel_BuiltIn_Print_Titles_57" localSheetId="71">#REF!</definedName>
    <definedName name="Excel_BuiltIn_Print_Titles_57" localSheetId="74">#REF!</definedName>
    <definedName name="Excel_BuiltIn_Print_Titles_57" localSheetId="77">#REF!</definedName>
    <definedName name="Excel_BuiltIn_Print_Titles_57" localSheetId="80">#REF!</definedName>
    <definedName name="Excel_BuiltIn_Print_Titles_57" localSheetId="66">#REF!</definedName>
    <definedName name="Excel_BuiltIn_Print_Titles_57" localSheetId="69">#REF!</definedName>
    <definedName name="Excel_BuiltIn_Print_Titles_57" localSheetId="126">#REF!</definedName>
    <definedName name="Excel_BuiltIn_Print_Titles_57" localSheetId="129">#REF!</definedName>
    <definedName name="Excel_BuiltIn_Print_Titles_57" localSheetId="132">#REF!</definedName>
    <definedName name="Excel_BuiltIn_Print_Titles_57" localSheetId="135">#REF!</definedName>
    <definedName name="Excel_BuiltIn_Print_Titles_57" localSheetId="120">#REF!</definedName>
    <definedName name="Excel_BuiltIn_Print_Titles_57" localSheetId="111">#REF!</definedName>
    <definedName name="Excel_BuiltIn_Print_Titles_57" localSheetId="114">#REF!</definedName>
    <definedName name="Excel_BuiltIn_Print_Titles_57" localSheetId="117">#REF!</definedName>
    <definedName name="Excel_BuiltIn_Print_Titles_57" localSheetId="103">#REF!</definedName>
    <definedName name="Excel_BuiltIn_Print_Titles_57" localSheetId="106">#REF!</definedName>
    <definedName name="Excel_BuiltIn_Print_Titles_57" localSheetId="53">#REF!</definedName>
    <definedName name="Excel_BuiltIn_Print_Titles_57" localSheetId="55">#REF!</definedName>
    <definedName name="Excel_BuiltIn_Print_Titles_57" localSheetId="58">#REF!</definedName>
    <definedName name="Excel_BuiltIn_Print_Titles_57" localSheetId="62">#REF!</definedName>
    <definedName name="Excel_BuiltIn_Print_Titles_57" localSheetId="64">#REF!</definedName>
    <definedName name="Excel_BuiltIn_Print_Titles_57" localSheetId="85">#REF!</definedName>
    <definedName name="Excel_BuiltIn_Print_Titles_57" localSheetId="88">#REF!</definedName>
    <definedName name="Excel_BuiltIn_Print_Titles_57" localSheetId="91">#REF!</definedName>
    <definedName name="Excel_BuiltIn_Print_Titles_57" localSheetId="94">#REF!</definedName>
    <definedName name="Excel_BuiltIn_Print_Titles_57" localSheetId="97">#REF!</definedName>
    <definedName name="Excel_BuiltIn_Print_Titles_57" localSheetId="100">#REF!</definedName>
    <definedName name="Excel_BuiltIn_Print_Titles_57" localSheetId="166">#REF!</definedName>
    <definedName name="Excel_BuiltIn_Print_Titles_57" localSheetId="169">#REF!</definedName>
    <definedName name="Excel_BuiltIn_Print_Titles_57" localSheetId="157">#REF!</definedName>
    <definedName name="Excel_BuiltIn_Print_Titles_57" localSheetId="172">#REF!</definedName>
    <definedName name="Excel_BuiltIn_Print_Titles_57" localSheetId="160">#REF!</definedName>
    <definedName name="Excel_BuiltIn_Print_Titles_57" localSheetId="163">#REF!</definedName>
    <definedName name="Excel_BuiltIn_Print_Titles_57" localSheetId="143">#REF!</definedName>
    <definedName name="Excel_BuiltIn_Print_Titles_57" localSheetId="146">#REF!</definedName>
    <definedName name="Excel_BuiltIn_Print_Titles_57" localSheetId="148">#REF!</definedName>
    <definedName name="Excel_BuiltIn_Print_Titles_57" localSheetId="150">#REF!</definedName>
    <definedName name="Excel_BuiltIn_Print_Titles_57" localSheetId="151">#REF!</definedName>
    <definedName name="Excel_BuiltIn_Print_Titles_57" localSheetId="136">#REF!</definedName>
    <definedName name="Excel_BuiltIn_Print_Titles_57" localSheetId="139">#REF!</definedName>
    <definedName name="Excel_BuiltIn_Print_Titles_57" localSheetId="142">#REF!</definedName>
    <definedName name="Excel_BuiltIn_Print_Titles_57" localSheetId="70">#REF!</definedName>
    <definedName name="Excel_BuiltIn_Print_Titles_57" localSheetId="72">#REF!</definedName>
    <definedName name="Excel_BuiltIn_Print_Titles_57" localSheetId="75">#REF!</definedName>
    <definedName name="Excel_BuiltIn_Print_Titles_57" localSheetId="78">#REF!</definedName>
    <definedName name="Excel_BuiltIn_Print_Titles_57" localSheetId="67">#REF!</definedName>
    <definedName name="Excel_BuiltIn_Print_Titles_57" localSheetId="124">#REF!</definedName>
    <definedName name="Excel_BuiltIn_Print_Titles_57" localSheetId="127">#REF!</definedName>
    <definedName name="Excel_BuiltIn_Print_Titles_57" localSheetId="130">#REF!</definedName>
    <definedName name="Excel_BuiltIn_Print_Titles_57" localSheetId="133">#REF!</definedName>
    <definedName name="Excel_BuiltIn_Print_Titles_57" localSheetId="118">#REF!</definedName>
    <definedName name="Excel_BuiltIn_Print_Titles_57" localSheetId="121">#REF!</definedName>
    <definedName name="Excel_BuiltIn_Print_Titles_57" localSheetId="123">#REF!</definedName>
    <definedName name="Excel_BuiltIn_Print_Titles_57" localSheetId="107">#REF!</definedName>
    <definedName name="Excel_BuiltIn_Print_Titles_57" localSheetId="109">#REF!</definedName>
    <definedName name="Excel_BuiltIn_Print_Titles_57" localSheetId="112">#REF!</definedName>
    <definedName name="Excel_BuiltIn_Print_Titles_57" localSheetId="115">#REF!</definedName>
    <definedName name="Excel_BuiltIn_Print_Titles_57" localSheetId="101">#REF!</definedName>
    <definedName name="Excel_BuiltIn_Print_Titles_57" localSheetId="104">#REF!</definedName>
    <definedName name="Excel_BuiltIn_Print_Titles_57" localSheetId="52">#REF!</definedName>
    <definedName name="Excel_BuiltIn_Print_Titles_57" localSheetId="54">#REF!</definedName>
    <definedName name="Excel_BuiltIn_Print_Titles_57" localSheetId="57">#REF!</definedName>
    <definedName name="Excel_BuiltIn_Print_Titles_57" localSheetId="60">#REF!</definedName>
    <definedName name="Excel_BuiltIn_Print_Titles_57" localSheetId="63">#REF!</definedName>
    <definedName name="Excel_BuiltIn_Print_Titles_57" localSheetId="83">#REF!</definedName>
    <definedName name="Excel_BuiltIn_Print_Titles_57" localSheetId="81">#REF!</definedName>
    <definedName name="Excel_BuiltIn_Print_Titles_57" localSheetId="86">#REF!</definedName>
    <definedName name="Excel_BuiltIn_Print_Titles_57" localSheetId="89">#REF!</definedName>
    <definedName name="Excel_BuiltIn_Print_Titles_57" localSheetId="92">#REF!</definedName>
    <definedName name="Excel_BuiltIn_Print_Titles_57" localSheetId="95">#REF!</definedName>
    <definedName name="Excel_BuiltIn_Print_Titles_57" localSheetId="98">#REF!</definedName>
    <definedName name="Excel_BuiltIn_Print_Titles_57" localSheetId="164">#REF!</definedName>
    <definedName name="Excel_BuiltIn_Print_Titles_57" localSheetId="167">#REF!</definedName>
    <definedName name="Excel_BuiltIn_Print_Titles_57" localSheetId="155">#REF!</definedName>
    <definedName name="Excel_BuiltIn_Print_Titles_57" localSheetId="170">#REF!</definedName>
    <definedName name="Excel_BuiltIn_Print_Titles_57" localSheetId="158">#REF!</definedName>
    <definedName name="Excel_BuiltIn_Print_Titles_57" localSheetId="161">#REF!</definedName>
    <definedName name="Excel_BuiltIn_Print_Titles_57" localSheetId="147">#REF!</definedName>
    <definedName name="Excel_BuiltIn_Print_Titles_57" localSheetId="144">#REF!</definedName>
    <definedName name="Excel_BuiltIn_Print_Titles_57" localSheetId="152">#REF!</definedName>
    <definedName name="Excel_BuiltIn_Print_Titles_57" localSheetId="154">#REF!</definedName>
    <definedName name="Excel_BuiltIn_Print_Titles_57" localSheetId="137">#REF!</definedName>
    <definedName name="Excel_BuiltIn_Print_Titles_57" localSheetId="140">#REF!</definedName>
    <definedName name="Excel_BuiltIn_Print_Titles_57" localSheetId="73">#REF!</definedName>
    <definedName name="Excel_BuiltIn_Print_Titles_57" localSheetId="76">#REF!</definedName>
    <definedName name="Excel_BuiltIn_Print_Titles_57" localSheetId="79">#REF!</definedName>
    <definedName name="Excel_BuiltIn_Print_Titles_57" localSheetId="65">#REF!</definedName>
    <definedName name="Excel_BuiltIn_Print_Titles_57" localSheetId="68">#REF!</definedName>
    <definedName name="Excel_BuiltIn_Print_Titles_57" localSheetId="125">#REF!</definedName>
    <definedName name="Excel_BuiltIn_Print_Titles_57" localSheetId="128">#REF!</definedName>
    <definedName name="Excel_BuiltIn_Print_Titles_57" localSheetId="131">#REF!</definedName>
    <definedName name="Excel_BuiltIn_Print_Titles_57" localSheetId="134">#REF!</definedName>
    <definedName name="Excel_BuiltIn_Print_Titles_57" localSheetId="119">#REF!</definedName>
    <definedName name="Excel_BuiltIn_Print_Titles_57" localSheetId="122">#REF!</definedName>
    <definedName name="Excel_BuiltIn_Print_Titles_57" localSheetId="108">#REF!</definedName>
    <definedName name="Excel_BuiltIn_Print_Titles_57" localSheetId="110">#REF!</definedName>
    <definedName name="Excel_BuiltIn_Print_Titles_57" localSheetId="113">#REF!</definedName>
    <definedName name="Excel_BuiltIn_Print_Titles_57" localSheetId="116">#REF!</definedName>
    <definedName name="Excel_BuiltIn_Print_Titles_57" localSheetId="102">#REF!</definedName>
    <definedName name="Excel_BuiltIn_Print_Titles_57" localSheetId="105">#REF!</definedName>
    <definedName name="Excel_BuiltIn_Print_Titles_57" localSheetId="56">#REF!</definedName>
    <definedName name="Excel_BuiltIn_Print_Titles_57" localSheetId="59">#REF!</definedName>
    <definedName name="Excel_BuiltIn_Print_Titles_57" localSheetId="61">#REF!</definedName>
    <definedName name="Excel_BuiltIn_Print_Titles_57" localSheetId="84">#REF!</definedName>
    <definedName name="Excel_BuiltIn_Print_Titles_57" localSheetId="82">#REF!</definedName>
    <definedName name="Excel_BuiltIn_Print_Titles_57" localSheetId="87">#REF!</definedName>
    <definedName name="Excel_BuiltIn_Print_Titles_57" localSheetId="90">#REF!</definedName>
    <definedName name="Excel_BuiltIn_Print_Titles_57" localSheetId="93">#REF!</definedName>
    <definedName name="Excel_BuiltIn_Print_Titles_57" localSheetId="96">#REF!</definedName>
    <definedName name="Excel_BuiltIn_Print_Titles_57" localSheetId="99">#REF!</definedName>
    <definedName name="Excel_BuiltIn_Print_Titles_57" localSheetId="165">#REF!</definedName>
    <definedName name="Excel_BuiltIn_Print_Titles_57" localSheetId="168">#REF!</definedName>
    <definedName name="Excel_BuiltIn_Print_Titles_57" localSheetId="156">#REF!</definedName>
    <definedName name="Excel_BuiltIn_Print_Titles_57" localSheetId="171">#REF!</definedName>
    <definedName name="Excel_BuiltIn_Print_Titles_57" localSheetId="159">#REF!</definedName>
    <definedName name="Excel_BuiltIn_Print_Titles_57" localSheetId="162">#REF!</definedName>
    <definedName name="Excel_BuiltIn_Print_Titles_57">#REF!</definedName>
    <definedName name="Excel_BuiltIn_Print_Titles_58" localSheetId="145">#REF!</definedName>
    <definedName name="Excel_BuiltIn_Print_Titles_58" localSheetId="149">#REF!</definedName>
    <definedName name="Excel_BuiltIn_Print_Titles_58" localSheetId="153">#REF!</definedName>
    <definedName name="Excel_BuiltIn_Print_Titles_58" localSheetId="138">#REF!</definedName>
    <definedName name="Excel_BuiltIn_Print_Titles_58" localSheetId="141">#REF!</definedName>
    <definedName name="Excel_BuiltIn_Print_Titles_58" localSheetId="71">#REF!</definedName>
    <definedName name="Excel_BuiltIn_Print_Titles_58" localSheetId="74">#REF!</definedName>
    <definedName name="Excel_BuiltIn_Print_Titles_58" localSheetId="77">#REF!</definedName>
    <definedName name="Excel_BuiltIn_Print_Titles_58" localSheetId="80">#REF!</definedName>
    <definedName name="Excel_BuiltIn_Print_Titles_58" localSheetId="66">#REF!</definedName>
    <definedName name="Excel_BuiltIn_Print_Titles_58" localSheetId="69">#REF!</definedName>
    <definedName name="Excel_BuiltIn_Print_Titles_58" localSheetId="126">#REF!</definedName>
    <definedName name="Excel_BuiltIn_Print_Titles_58" localSheetId="129">#REF!</definedName>
    <definedName name="Excel_BuiltIn_Print_Titles_58" localSheetId="132">#REF!</definedName>
    <definedName name="Excel_BuiltIn_Print_Titles_58" localSheetId="135">#REF!</definedName>
    <definedName name="Excel_BuiltIn_Print_Titles_58" localSheetId="120">#REF!</definedName>
    <definedName name="Excel_BuiltIn_Print_Titles_58" localSheetId="111">#REF!</definedName>
    <definedName name="Excel_BuiltIn_Print_Titles_58" localSheetId="114">#REF!</definedName>
    <definedName name="Excel_BuiltIn_Print_Titles_58" localSheetId="117">#REF!</definedName>
    <definedName name="Excel_BuiltIn_Print_Titles_58" localSheetId="103">#REF!</definedName>
    <definedName name="Excel_BuiltIn_Print_Titles_58" localSheetId="106">#REF!</definedName>
    <definedName name="Excel_BuiltIn_Print_Titles_58" localSheetId="53">#REF!</definedName>
    <definedName name="Excel_BuiltIn_Print_Titles_58" localSheetId="55">#REF!</definedName>
    <definedName name="Excel_BuiltIn_Print_Titles_58" localSheetId="58">#REF!</definedName>
    <definedName name="Excel_BuiltIn_Print_Titles_58" localSheetId="62">#REF!</definedName>
    <definedName name="Excel_BuiltIn_Print_Titles_58" localSheetId="64">#REF!</definedName>
    <definedName name="Excel_BuiltIn_Print_Titles_58" localSheetId="85">#REF!</definedName>
    <definedName name="Excel_BuiltIn_Print_Titles_58" localSheetId="88">#REF!</definedName>
    <definedName name="Excel_BuiltIn_Print_Titles_58" localSheetId="91">#REF!</definedName>
    <definedName name="Excel_BuiltIn_Print_Titles_58" localSheetId="94">#REF!</definedName>
    <definedName name="Excel_BuiltIn_Print_Titles_58" localSheetId="97">#REF!</definedName>
    <definedName name="Excel_BuiltIn_Print_Titles_58" localSheetId="100">#REF!</definedName>
    <definedName name="Excel_BuiltIn_Print_Titles_58" localSheetId="166">#REF!</definedName>
    <definedName name="Excel_BuiltIn_Print_Titles_58" localSheetId="169">#REF!</definedName>
    <definedName name="Excel_BuiltIn_Print_Titles_58" localSheetId="157">#REF!</definedName>
    <definedName name="Excel_BuiltIn_Print_Titles_58" localSheetId="172">#REF!</definedName>
    <definedName name="Excel_BuiltIn_Print_Titles_58" localSheetId="160">#REF!</definedName>
    <definedName name="Excel_BuiltIn_Print_Titles_58" localSheetId="163">#REF!</definedName>
    <definedName name="Excel_BuiltIn_Print_Titles_58" localSheetId="143">#REF!</definedName>
    <definedName name="Excel_BuiltIn_Print_Titles_58" localSheetId="146">#REF!</definedName>
    <definedName name="Excel_BuiltIn_Print_Titles_58" localSheetId="148">#REF!</definedName>
    <definedName name="Excel_BuiltIn_Print_Titles_58" localSheetId="150">#REF!</definedName>
    <definedName name="Excel_BuiltIn_Print_Titles_58" localSheetId="151">#REF!</definedName>
    <definedName name="Excel_BuiltIn_Print_Titles_58" localSheetId="136">#REF!</definedName>
    <definedName name="Excel_BuiltIn_Print_Titles_58" localSheetId="139">#REF!</definedName>
    <definedName name="Excel_BuiltIn_Print_Titles_58" localSheetId="142">#REF!</definedName>
    <definedName name="Excel_BuiltIn_Print_Titles_58" localSheetId="70">#REF!</definedName>
    <definedName name="Excel_BuiltIn_Print_Titles_58" localSheetId="72">#REF!</definedName>
    <definedName name="Excel_BuiltIn_Print_Titles_58" localSheetId="75">#REF!</definedName>
    <definedName name="Excel_BuiltIn_Print_Titles_58" localSheetId="78">#REF!</definedName>
    <definedName name="Excel_BuiltIn_Print_Titles_58" localSheetId="67">#REF!</definedName>
    <definedName name="Excel_BuiltIn_Print_Titles_58" localSheetId="124">#REF!</definedName>
    <definedName name="Excel_BuiltIn_Print_Titles_58" localSheetId="127">#REF!</definedName>
    <definedName name="Excel_BuiltIn_Print_Titles_58" localSheetId="130">#REF!</definedName>
    <definedName name="Excel_BuiltIn_Print_Titles_58" localSheetId="133">#REF!</definedName>
    <definedName name="Excel_BuiltIn_Print_Titles_58" localSheetId="118">#REF!</definedName>
    <definedName name="Excel_BuiltIn_Print_Titles_58" localSheetId="121">#REF!</definedName>
    <definedName name="Excel_BuiltIn_Print_Titles_58" localSheetId="123">#REF!</definedName>
    <definedName name="Excel_BuiltIn_Print_Titles_58" localSheetId="107">#REF!</definedName>
    <definedName name="Excel_BuiltIn_Print_Titles_58" localSheetId="109">#REF!</definedName>
    <definedName name="Excel_BuiltIn_Print_Titles_58" localSheetId="112">#REF!</definedName>
    <definedName name="Excel_BuiltIn_Print_Titles_58" localSheetId="115">#REF!</definedName>
    <definedName name="Excel_BuiltIn_Print_Titles_58" localSheetId="101">#REF!</definedName>
    <definedName name="Excel_BuiltIn_Print_Titles_58" localSheetId="104">#REF!</definedName>
    <definedName name="Excel_BuiltIn_Print_Titles_58" localSheetId="52">#REF!</definedName>
    <definedName name="Excel_BuiltIn_Print_Titles_58" localSheetId="54">#REF!</definedName>
    <definedName name="Excel_BuiltIn_Print_Titles_58" localSheetId="57">#REF!</definedName>
    <definedName name="Excel_BuiltIn_Print_Titles_58" localSheetId="60">#REF!</definedName>
    <definedName name="Excel_BuiltIn_Print_Titles_58" localSheetId="63">#REF!</definedName>
    <definedName name="Excel_BuiltIn_Print_Titles_58" localSheetId="83">#REF!</definedName>
    <definedName name="Excel_BuiltIn_Print_Titles_58" localSheetId="81">#REF!</definedName>
    <definedName name="Excel_BuiltIn_Print_Titles_58" localSheetId="86">#REF!</definedName>
    <definedName name="Excel_BuiltIn_Print_Titles_58" localSheetId="89">#REF!</definedName>
    <definedName name="Excel_BuiltIn_Print_Titles_58" localSheetId="92">#REF!</definedName>
    <definedName name="Excel_BuiltIn_Print_Titles_58" localSheetId="95">#REF!</definedName>
    <definedName name="Excel_BuiltIn_Print_Titles_58" localSheetId="98">#REF!</definedName>
    <definedName name="Excel_BuiltIn_Print_Titles_58" localSheetId="164">#REF!</definedName>
    <definedName name="Excel_BuiltIn_Print_Titles_58" localSheetId="167">#REF!</definedName>
    <definedName name="Excel_BuiltIn_Print_Titles_58" localSheetId="155">#REF!</definedName>
    <definedName name="Excel_BuiltIn_Print_Titles_58" localSheetId="170">#REF!</definedName>
    <definedName name="Excel_BuiltIn_Print_Titles_58" localSheetId="158">#REF!</definedName>
    <definedName name="Excel_BuiltIn_Print_Titles_58" localSheetId="161">#REF!</definedName>
    <definedName name="Excel_BuiltIn_Print_Titles_58" localSheetId="147">#REF!</definedName>
    <definedName name="Excel_BuiltIn_Print_Titles_58" localSheetId="144">#REF!</definedName>
    <definedName name="Excel_BuiltIn_Print_Titles_58" localSheetId="152">#REF!</definedName>
    <definedName name="Excel_BuiltIn_Print_Titles_58" localSheetId="154">#REF!</definedName>
    <definedName name="Excel_BuiltIn_Print_Titles_58" localSheetId="137">#REF!</definedName>
    <definedName name="Excel_BuiltIn_Print_Titles_58" localSheetId="140">#REF!</definedName>
    <definedName name="Excel_BuiltIn_Print_Titles_58" localSheetId="73">#REF!</definedName>
    <definedName name="Excel_BuiltIn_Print_Titles_58" localSheetId="76">#REF!</definedName>
    <definedName name="Excel_BuiltIn_Print_Titles_58" localSheetId="79">#REF!</definedName>
    <definedName name="Excel_BuiltIn_Print_Titles_58" localSheetId="65">#REF!</definedName>
    <definedName name="Excel_BuiltIn_Print_Titles_58" localSheetId="68">#REF!</definedName>
    <definedName name="Excel_BuiltIn_Print_Titles_58" localSheetId="125">#REF!</definedName>
    <definedName name="Excel_BuiltIn_Print_Titles_58" localSheetId="128">#REF!</definedName>
    <definedName name="Excel_BuiltIn_Print_Titles_58" localSheetId="131">#REF!</definedName>
    <definedName name="Excel_BuiltIn_Print_Titles_58" localSheetId="134">#REF!</definedName>
    <definedName name="Excel_BuiltIn_Print_Titles_58" localSheetId="119">#REF!</definedName>
    <definedName name="Excel_BuiltIn_Print_Titles_58" localSheetId="122">#REF!</definedName>
    <definedName name="Excel_BuiltIn_Print_Titles_58" localSheetId="108">#REF!</definedName>
    <definedName name="Excel_BuiltIn_Print_Titles_58" localSheetId="110">#REF!</definedName>
    <definedName name="Excel_BuiltIn_Print_Titles_58" localSheetId="113">#REF!</definedName>
    <definedName name="Excel_BuiltIn_Print_Titles_58" localSheetId="116">#REF!</definedName>
    <definedName name="Excel_BuiltIn_Print_Titles_58" localSheetId="102">#REF!</definedName>
    <definedName name="Excel_BuiltIn_Print_Titles_58" localSheetId="105">#REF!</definedName>
    <definedName name="Excel_BuiltIn_Print_Titles_58" localSheetId="56">#REF!</definedName>
    <definedName name="Excel_BuiltIn_Print_Titles_58" localSheetId="59">#REF!</definedName>
    <definedName name="Excel_BuiltIn_Print_Titles_58" localSheetId="61">#REF!</definedName>
    <definedName name="Excel_BuiltIn_Print_Titles_58" localSheetId="84">#REF!</definedName>
    <definedName name="Excel_BuiltIn_Print_Titles_58" localSheetId="82">#REF!</definedName>
    <definedName name="Excel_BuiltIn_Print_Titles_58" localSheetId="87">#REF!</definedName>
    <definedName name="Excel_BuiltIn_Print_Titles_58" localSheetId="90">#REF!</definedName>
    <definedName name="Excel_BuiltIn_Print_Titles_58" localSheetId="93">#REF!</definedName>
    <definedName name="Excel_BuiltIn_Print_Titles_58" localSheetId="96">#REF!</definedName>
    <definedName name="Excel_BuiltIn_Print_Titles_58" localSheetId="99">#REF!</definedName>
    <definedName name="Excel_BuiltIn_Print_Titles_58" localSheetId="165">#REF!</definedName>
    <definedName name="Excel_BuiltIn_Print_Titles_58" localSheetId="168">#REF!</definedName>
    <definedName name="Excel_BuiltIn_Print_Titles_58" localSheetId="156">#REF!</definedName>
    <definedName name="Excel_BuiltIn_Print_Titles_58" localSheetId="171">#REF!</definedName>
    <definedName name="Excel_BuiltIn_Print_Titles_58" localSheetId="159">#REF!</definedName>
    <definedName name="Excel_BuiltIn_Print_Titles_58" localSheetId="162">#REF!</definedName>
    <definedName name="Excel_BuiltIn_Print_Titles_58">#REF!</definedName>
    <definedName name="Excel_BuiltIn_Print_Titles_8" localSheetId="145">#REF!</definedName>
    <definedName name="Excel_BuiltIn_Print_Titles_8" localSheetId="149">#REF!</definedName>
    <definedName name="Excel_BuiltIn_Print_Titles_8" localSheetId="153">#REF!</definedName>
    <definedName name="Excel_BuiltIn_Print_Titles_8" localSheetId="138">#REF!</definedName>
    <definedName name="Excel_BuiltIn_Print_Titles_8" localSheetId="141">#REF!</definedName>
    <definedName name="Excel_BuiltIn_Print_Titles_8" localSheetId="71">#REF!</definedName>
    <definedName name="Excel_BuiltIn_Print_Titles_8" localSheetId="74">#REF!</definedName>
    <definedName name="Excel_BuiltIn_Print_Titles_8" localSheetId="77">#REF!</definedName>
    <definedName name="Excel_BuiltIn_Print_Titles_8" localSheetId="80">#REF!</definedName>
    <definedName name="Excel_BuiltIn_Print_Titles_8" localSheetId="66">#REF!</definedName>
    <definedName name="Excel_BuiltIn_Print_Titles_8" localSheetId="69">#REF!</definedName>
    <definedName name="Excel_BuiltIn_Print_Titles_8" localSheetId="126">#REF!</definedName>
    <definedName name="Excel_BuiltIn_Print_Titles_8" localSheetId="129">#REF!</definedName>
    <definedName name="Excel_BuiltIn_Print_Titles_8" localSheetId="132">#REF!</definedName>
    <definedName name="Excel_BuiltIn_Print_Titles_8" localSheetId="135">#REF!</definedName>
    <definedName name="Excel_BuiltIn_Print_Titles_8" localSheetId="120">#REF!</definedName>
    <definedName name="Excel_BuiltIn_Print_Titles_8" localSheetId="111">#REF!</definedName>
    <definedName name="Excel_BuiltIn_Print_Titles_8" localSheetId="114">#REF!</definedName>
    <definedName name="Excel_BuiltIn_Print_Titles_8" localSheetId="117">#REF!</definedName>
    <definedName name="Excel_BuiltIn_Print_Titles_8" localSheetId="103">#REF!</definedName>
    <definedName name="Excel_BuiltIn_Print_Titles_8" localSheetId="106">#REF!</definedName>
    <definedName name="Excel_BuiltIn_Print_Titles_8" localSheetId="53">#REF!</definedName>
    <definedName name="Excel_BuiltIn_Print_Titles_8" localSheetId="55">#REF!</definedName>
    <definedName name="Excel_BuiltIn_Print_Titles_8" localSheetId="58">#REF!</definedName>
    <definedName name="Excel_BuiltIn_Print_Titles_8" localSheetId="62">#REF!</definedName>
    <definedName name="Excel_BuiltIn_Print_Titles_8" localSheetId="64">#REF!</definedName>
    <definedName name="Excel_BuiltIn_Print_Titles_8" localSheetId="85">#REF!</definedName>
    <definedName name="Excel_BuiltIn_Print_Titles_8" localSheetId="88">#REF!</definedName>
    <definedName name="Excel_BuiltIn_Print_Titles_8" localSheetId="91">#REF!</definedName>
    <definedName name="Excel_BuiltIn_Print_Titles_8" localSheetId="94">#REF!</definedName>
    <definedName name="Excel_BuiltIn_Print_Titles_8" localSheetId="97">#REF!</definedName>
    <definedName name="Excel_BuiltIn_Print_Titles_8" localSheetId="100">#REF!</definedName>
    <definedName name="Excel_BuiltIn_Print_Titles_8" localSheetId="166">#REF!</definedName>
    <definedName name="Excel_BuiltIn_Print_Titles_8" localSheetId="169">#REF!</definedName>
    <definedName name="Excel_BuiltIn_Print_Titles_8" localSheetId="157">#REF!</definedName>
    <definedName name="Excel_BuiltIn_Print_Titles_8" localSheetId="172">#REF!</definedName>
    <definedName name="Excel_BuiltIn_Print_Titles_8" localSheetId="160">#REF!</definedName>
    <definedName name="Excel_BuiltIn_Print_Titles_8" localSheetId="163">#REF!</definedName>
    <definedName name="Excel_BuiltIn_Print_Titles_8" localSheetId="143">#REF!</definedName>
    <definedName name="Excel_BuiltIn_Print_Titles_8" localSheetId="146">#REF!</definedName>
    <definedName name="Excel_BuiltIn_Print_Titles_8" localSheetId="148">#REF!</definedName>
    <definedName name="Excel_BuiltIn_Print_Titles_8" localSheetId="150">#REF!</definedName>
    <definedName name="Excel_BuiltIn_Print_Titles_8" localSheetId="151">#REF!</definedName>
    <definedName name="Excel_BuiltIn_Print_Titles_8" localSheetId="136">#REF!</definedName>
    <definedName name="Excel_BuiltIn_Print_Titles_8" localSheetId="139">#REF!</definedName>
    <definedName name="Excel_BuiltIn_Print_Titles_8" localSheetId="142">#REF!</definedName>
    <definedName name="Excel_BuiltIn_Print_Titles_8" localSheetId="70">#REF!</definedName>
    <definedName name="Excel_BuiltIn_Print_Titles_8" localSheetId="72">#REF!</definedName>
    <definedName name="Excel_BuiltIn_Print_Titles_8" localSheetId="75">#REF!</definedName>
    <definedName name="Excel_BuiltIn_Print_Titles_8" localSheetId="78">#REF!</definedName>
    <definedName name="Excel_BuiltIn_Print_Titles_8" localSheetId="67">#REF!</definedName>
    <definedName name="Excel_BuiltIn_Print_Titles_8" localSheetId="124">#REF!</definedName>
    <definedName name="Excel_BuiltIn_Print_Titles_8" localSheetId="127">#REF!</definedName>
    <definedName name="Excel_BuiltIn_Print_Titles_8" localSheetId="130">#REF!</definedName>
    <definedName name="Excel_BuiltIn_Print_Titles_8" localSheetId="133">#REF!</definedName>
    <definedName name="Excel_BuiltIn_Print_Titles_8" localSheetId="118">#REF!</definedName>
    <definedName name="Excel_BuiltIn_Print_Titles_8" localSheetId="121">#REF!</definedName>
    <definedName name="Excel_BuiltIn_Print_Titles_8" localSheetId="123">#REF!</definedName>
    <definedName name="Excel_BuiltIn_Print_Titles_8" localSheetId="107">#REF!</definedName>
    <definedName name="Excel_BuiltIn_Print_Titles_8" localSheetId="109">#REF!</definedName>
    <definedName name="Excel_BuiltIn_Print_Titles_8" localSheetId="112">#REF!</definedName>
    <definedName name="Excel_BuiltIn_Print_Titles_8" localSheetId="115">#REF!</definedName>
    <definedName name="Excel_BuiltIn_Print_Titles_8" localSheetId="101">#REF!</definedName>
    <definedName name="Excel_BuiltIn_Print_Titles_8" localSheetId="104">#REF!</definedName>
    <definedName name="Excel_BuiltIn_Print_Titles_8" localSheetId="52">#REF!</definedName>
    <definedName name="Excel_BuiltIn_Print_Titles_8" localSheetId="54">#REF!</definedName>
    <definedName name="Excel_BuiltIn_Print_Titles_8" localSheetId="57">#REF!</definedName>
    <definedName name="Excel_BuiltIn_Print_Titles_8" localSheetId="60">#REF!</definedName>
    <definedName name="Excel_BuiltIn_Print_Titles_8" localSheetId="63">#REF!</definedName>
    <definedName name="Excel_BuiltIn_Print_Titles_8" localSheetId="83">#REF!</definedName>
    <definedName name="Excel_BuiltIn_Print_Titles_8" localSheetId="81">#REF!</definedName>
    <definedName name="Excel_BuiltIn_Print_Titles_8" localSheetId="86">#REF!</definedName>
    <definedName name="Excel_BuiltIn_Print_Titles_8" localSheetId="89">#REF!</definedName>
    <definedName name="Excel_BuiltIn_Print_Titles_8" localSheetId="92">#REF!</definedName>
    <definedName name="Excel_BuiltIn_Print_Titles_8" localSheetId="95">#REF!</definedName>
    <definedName name="Excel_BuiltIn_Print_Titles_8" localSheetId="98">#REF!</definedName>
    <definedName name="Excel_BuiltIn_Print_Titles_8" localSheetId="164">#REF!</definedName>
    <definedName name="Excel_BuiltIn_Print_Titles_8" localSheetId="167">#REF!</definedName>
    <definedName name="Excel_BuiltIn_Print_Titles_8" localSheetId="155">#REF!</definedName>
    <definedName name="Excel_BuiltIn_Print_Titles_8" localSheetId="170">#REF!</definedName>
    <definedName name="Excel_BuiltIn_Print_Titles_8" localSheetId="158">#REF!</definedName>
    <definedName name="Excel_BuiltIn_Print_Titles_8" localSheetId="161">#REF!</definedName>
    <definedName name="Excel_BuiltIn_Print_Titles_8" localSheetId="147">#REF!</definedName>
    <definedName name="Excel_BuiltIn_Print_Titles_8" localSheetId="144">#REF!</definedName>
    <definedName name="Excel_BuiltIn_Print_Titles_8" localSheetId="152">#REF!</definedName>
    <definedName name="Excel_BuiltIn_Print_Titles_8" localSheetId="154">#REF!</definedName>
    <definedName name="Excel_BuiltIn_Print_Titles_8" localSheetId="137">#REF!</definedName>
    <definedName name="Excel_BuiltIn_Print_Titles_8" localSheetId="140">#REF!</definedName>
    <definedName name="Excel_BuiltIn_Print_Titles_8" localSheetId="73">#REF!</definedName>
    <definedName name="Excel_BuiltIn_Print_Titles_8" localSheetId="76">#REF!</definedName>
    <definedName name="Excel_BuiltIn_Print_Titles_8" localSheetId="79">#REF!</definedName>
    <definedName name="Excel_BuiltIn_Print_Titles_8" localSheetId="65">#REF!</definedName>
    <definedName name="Excel_BuiltIn_Print_Titles_8" localSheetId="68">#REF!</definedName>
    <definedName name="Excel_BuiltIn_Print_Titles_8" localSheetId="125">#REF!</definedName>
    <definedName name="Excel_BuiltIn_Print_Titles_8" localSheetId="128">#REF!</definedName>
    <definedName name="Excel_BuiltIn_Print_Titles_8" localSheetId="131">#REF!</definedName>
    <definedName name="Excel_BuiltIn_Print_Titles_8" localSheetId="134">#REF!</definedName>
    <definedName name="Excel_BuiltIn_Print_Titles_8" localSheetId="119">#REF!</definedName>
    <definedName name="Excel_BuiltIn_Print_Titles_8" localSheetId="122">#REF!</definedName>
    <definedName name="Excel_BuiltIn_Print_Titles_8" localSheetId="108">#REF!</definedName>
    <definedName name="Excel_BuiltIn_Print_Titles_8" localSheetId="110">#REF!</definedName>
    <definedName name="Excel_BuiltIn_Print_Titles_8" localSheetId="113">#REF!</definedName>
    <definedName name="Excel_BuiltIn_Print_Titles_8" localSheetId="116">#REF!</definedName>
    <definedName name="Excel_BuiltIn_Print_Titles_8" localSheetId="102">#REF!</definedName>
    <definedName name="Excel_BuiltIn_Print_Titles_8" localSheetId="105">#REF!</definedName>
    <definedName name="Excel_BuiltIn_Print_Titles_8" localSheetId="56">#REF!</definedName>
    <definedName name="Excel_BuiltIn_Print_Titles_8" localSheetId="59">#REF!</definedName>
    <definedName name="Excel_BuiltIn_Print_Titles_8" localSheetId="61">#REF!</definedName>
    <definedName name="Excel_BuiltIn_Print_Titles_8" localSheetId="84">#REF!</definedName>
    <definedName name="Excel_BuiltIn_Print_Titles_8" localSheetId="82">#REF!</definedName>
    <definedName name="Excel_BuiltIn_Print_Titles_8" localSheetId="87">#REF!</definedName>
    <definedName name="Excel_BuiltIn_Print_Titles_8" localSheetId="90">#REF!</definedName>
    <definedName name="Excel_BuiltIn_Print_Titles_8" localSheetId="93">#REF!</definedName>
    <definedName name="Excel_BuiltIn_Print_Titles_8" localSheetId="96">#REF!</definedName>
    <definedName name="Excel_BuiltIn_Print_Titles_8" localSheetId="99">#REF!</definedName>
    <definedName name="Excel_BuiltIn_Print_Titles_8" localSheetId="165">#REF!</definedName>
    <definedName name="Excel_BuiltIn_Print_Titles_8" localSheetId="168">#REF!</definedName>
    <definedName name="Excel_BuiltIn_Print_Titles_8" localSheetId="156">#REF!</definedName>
    <definedName name="Excel_BuiltIn_Print_Titles_8" localSheetId="171">#REF!</definedName>
    <definedName name="Excel_BuiltIn_Print_Titles_8" localSheetId="159">#REF!</definedName>
    <definedName name="Excel_BuiltIn_Print_Titles_8" localSheetId="162">#REF!</definedName>
    <definedName name="Excel_BuiltIn_Print_Titles_8">#REF!</definedName>
    <definedName name="EXPUNIT" localSheetId="145">#REF!</definedName>
    <definedName name="EXPUNIT" localSheetId="149">#REF!</definedName>
    <definedName name="EXPUNIT" localSheetId="153">#REF!</definedName>
    <definedName name="EXPUNIT" localSheetId="138">#REF!</definedName>
    <definedName name="EXPUNIT" localSheetId="141">#REF!</definedName>
    <definedName name="EXPUNIT" localSheetId="71">#REF!</definedName>
    <definedName name="EXPUNIT" localSheetId="74">#REF!</definedName>
    <definedName name="EXPUNIT" localSheetId="77">#REF!</definedName>
    <definedName name="EXPUNIT" localSheetId="80">#REF!</definedName>
    <definedName name="EXPUNIT" localSheetId="66">#REF!</definedName>
    <definedName name="EXPUNIT" localSheetId="69">#REF!</definedName>
    <definedName name="EXPUNIT" localSheetId="126">#REF!</definedName>
    <definedName name="EXPUNIT" localSheetId="129">#REF!</definedName>
    <definedName name="EXPUNIT" localSheetId="132">#REF!</definedName>
    <definedName name="EXPUNIT" localSheetId="135">#REF!</definedName>
    <definedName name="EXPUNIT" localSheetId="120">#REF!</definedName>
    <definedName name="EXPUNIT" localSheetId="111">#REF!</definedName>
    <definedName name="EXPUNIT" localSheetId="114">#REF!</definedName>
    <definedName name="EXPUNIT" localSheetId="117">#REF!</definedName>
    <definedName name="EXPUNIT" localSheetId="103">#REF!</definedName>
    <definedName name="EXPUNIT" localSheetId="106">#REF!</definedName>
    <definedName name="EXPUNIT" localSheetId="53">#REF!</definedName>
    <definedName name="EXPUNIT" localSheetId="55">#REF!</definedName>
    <definedName name="EXPUNIT" localSheetId="58">#REF!</definedName>
    <definedName name="EXPUNIT" localSheetId="62">#REF!</definedName>
    <definedName name="EXPUNIT" localSheetId="64">#REF!</definedName>
    <definedName name="EXPUNIT" localSheetId="85">#REF!</definedName>
    <definedName name="EXPUNIT" localSheetId="88">#REF!</definedName>
    <definedName name="EXPUNIT" localSheetId="91">#REF!</definedName>
    <definedName name="EXPUNIT" localSheetId="94">#REF!</definedName>
    <definedName name="EXPUNIT" localSheetId="97">#REF!</definedName>
    <definedName name="EXPUNIT" localSheetId="100">#REF!</definedName>
    <definedName name="EXPUNIT" localSheetId="166">#REF!</definedName>
    <definedName name="EXPUNIT" localSheetId="169">#REF!</definedName>
    <definedName name="EXPUNIT" localSheetId="157">#REF!</definedName>
    <definedName name="EXPUNIT" localSheetId="172">#REF!</definedName>
    <definedName name="EXPUNIT" localSheetId="160">#REF!</definedName>
    <definedName name="EXPUNIT" localSheetId="163">#REF!</definedName>
    <definedName name="EXPUNIT" localSheetId="143">#REF!</definedName>
    <definedName name="EXPUNIT" localSheetId="146">#REF!</definedName>
    <definedName name="EXPUNIT" localSheetId="148">#REF!</definedName>
    <definedName name="EXPUNIT" localSheetId="150">#REF!</definedName>
    <definedName name="EXPUNIT" localSheetId="151">#REF!</definedName>
    <definedName name="EXPUNIT" localSheetId="136">#REF!</definedName>
    <definedName name="EXPUNIT" localSheetId="139">#REF!</definedName>
    <definedName name="EXPUNIT" localSheetId="142">#REF!</definedName>
    <definedName name="EXPUNIT" localSheetId="70">#REF!</definedName>
    <definedName name="EXPUNIT" localSheetId="72">#REF!</definedName>
    <definedName name="EXPUNIT" localSheetId="75">#REF!</definedName>
    <definedName name="EXPUNIT" localSheetId="78">#REF!</definedName>
    <definedName name="EXPUNIT" localSheetId="67">#REF!</definedName>
    <definedName name="EXPUNIT" localSheetId="124">#REF!</definedName>
    <definedName name="EXPUNIT" localSheetId="127">#REF!</definedName>
    <definedName name="EXPUNIT" localSheetId="130">#REF!</definedName>
    <definedName name="EXPUNIT" localSheetId="133">#REF!</definedName>
    <definedName name="EXPUNIT" localSheetId="118">#REF!</definedName>
    <definedName name="EXPUNIT" localSheetId="121">#REF!</definedName>
    <definedName name="EXPUNIT" localSheetId="123">#REF!</definedName>
    <definedName name="EXPUNIT" localSheetId="107">#REF!</definedName>
    <definedName name="EXPUNIT" localSheetId="109">#REF!</definedName>
    <definedName name="EXPUNIT" localSheetId="112">#REF!</definedName>
    <definedName name="EXPUNIT" localSheetId="115">#REF!</definedName>
    <definedName name="EXPUNIT" localSheetId="101">#REF!</definedName>
    <definedName name="EXPUNIT" localSheetId="104">#REF!</definedName>
    <definedName name="EXPUNIT" localSheetId="52">#REF!</definedName>
    <definedName name="EXPUNIT" localSheetId="54">#REF!</definedName>
    <definedName name="EXPUNIT" localSheetId="57">#REF!</definedName>
    <definedName name="EXPUNIT" localSheetId="60">#REF!</definedName>
    <definedName name="EXPUNIT" localSheetId="63">#REF!</definedName>
    <definedName name="EXPUNIT" localSheetId="83">#REF!</definedName>
    <definedName name="EXPUNIT" localSheetId="81">#REF!</definedName>
    <definedName name="EXPUNIT" localSheetId="86">#REF!</definedName>
    <definedName name="EXPUNIT" localSheetId="89">#REF!</definedName>
    <definedName name="EXPUNIT" localSheetId="92">#REF!</definedName>
    <definedName name="EXPUNIT" localSheetId="95">#REF!</definedName>
    <definedName name="EXPUNIT" localSheetId="98">#REF!</definedName>
    <definedName name="EXPUNIT" localSheetId="164">#REF!</definedName>
    <definedName name="EXPUNIT" localSheetId="167">#REF!</definedName>
    <definedName name="EXPUNIT" localSheetId="155">#REF!</definedName>
    <definedName name="EXPUNIT" localSheetId="170">#REF!</definedName>
    <definedName name="EXPUNIT" localSheetId="158">#REF!</definedName>
    <definedName name="EXPUNIT" localSheetId="161">#REF!</definedName>
    <definedName name="EXPUNIT" localSheetId="147">#REF!</definedName>
    <definedName name="EXPUNIT" localSheetId="144">#REF!</definedName>
    <definedName name="EXPUNIT" localSheetId="152">#REF!</definedName>
    <definedName name="EXPUNIT" localSheetId="154">#REF!</definedName>
    <definedName name="EXPUNIT" localSheetId="137">#REF!</definedName>
    <definedName name="EXPUNIT" localSheetId="140">#REF!</definedName>
    <definedName name="EXPUNIT" localSheetId="73">#REF!</definedName>
    <definedName name="EXPUNIT" localSheetId="76">#REF!</definedName>
    <definedName name="EXPUNIT" localSheetId="79">#REF!</definedName>
    <definedName name="EXPUNIT" localSheetId="65">#REF!</definedName>
    <definedName name="EXPUNIT" localSheetId="68">#REF!</definedName>
    <definedName name="EXPUNIT" localSheetId="125">#REF!</definedName>
    <definedName name="EXPUNIT" localSheetId="128">#REF!</definedName>
    <definedName name="EXPUNIT" localSheetId="131">#REF!</definedName>
    <definedName name="EXPUNIT" localSheetId="134">#REF!</definedName>
    <definedName name="EXPUNIT" localSheetId="119">#REF!</definedName>
    <definedName name="EXPUNIT" localSheetId="122">#REF!</definedName>
    <definedName name="EXPUNIT" localSheetId="108">#REF!</definedName>
    <definedName name="EXPUNIT" localSheetId="110">#REF!</definedName>
    <definedName name="EXPUNIT" localSheetId="113">#REF!</definedName>
    <definedName name="EXPUNIT" localSheetId="116">#REF!</definedName>
    <definedName name="EXPUNIT" localSheetId="102">#REF!</definedName>
    <definedName name="EXPUNIT" localSheetId="105">#REF!</definedName>
    <definedName name="EXPUNIT" localSheetId="56">#REF!</definedName>
    <definedName name="EXPUNIT" localSheetId="59">#REF!</definedName>
    <definedName name="EXPUNIT" localSheetId="61">#REF!</definedName>
    <definedName name="EXPUNIT" localSheetId="84">#REF!</definedName>
    <definedName name="EXPUNIT" localSheetId="82">#REF!</definedName>
    <definedName name="EXPUNIT" localSheetId="87">#REF!</definedName>
    <definedName name="EXPUNIT" localSheetId="90">#REF!</definedName>
    <definedName name="EXPUNIT" localSheetId="93">#REF!</definedName>
    <definedName name="EXPUNIT" localSheetId="96">#REF!</definedName>
    <definedName name="EXPUNIT" localSheetId="99">#REF!</definedName>
    <definedName name="EXPUNIT" localSheetId="165">#REF!</definedName>
    <definedName name="EXPUNIT" localSheetId="168">#REF!</definedName>
    <definedName name="EXPUNIT" localSheetId="156">#REF!</definedName>
    <definedName name="EXPUNIT" localSheetId="171">#REF!</definedName>
    <definedName name="EXPUNIT" localSheetId="159">#REF!</definedName>
    <definedName name="EXPUNIT" localSheetId="162">#REF!</definedName>
    <definedName name="EXPUNIT">#REF!</definedName>
    <definedName name="EXPVALUE" localSheetId="145">#REF!</definedName>
    <definedName name="EXPVALUE" localSheetId="149">#REF!</definedName>
    <definedName name="EXPVALUE" localSheetId="153">#REF!</definedName>
    <definedName name="EXPVALUE" localSheetId="138">#REF!</definedName>
    <definedName name="EXPVALUE" localSheetId="141">#REF!</definedName>
    <definedName name="EXPVALUE" localSheetId="71">#REF!</definedName>
    <definedName name="EXPVALUE" localSheetId="74">#REF!</definedName>
    <definedName name="EXPVALUE" localSheetId="77">#REF!</definedName>
    <definedName name="EXPVALUE" localSheetId="80">#REF!</definedName>
    <definedName name="EXPVALUE" localSheetId="66">#REF!</definedName>
    <definedName name="EXPVALUE" localSheetId="69">#REF!</definedName>
    <definedName name="EXPVALUE" localSheetId="126">#REF!</definedName>
    <definedName name="EXPVALUE" localSheetId="129">#REF!</definedName>
    <definedName name="EXPVALUE" localSheetId="132">#REF!</definedName>
    <definedName name="EXPVALUE" localSheetId="135">#REF!</definedName>
    <definedName name="EXPVALUE" localSheetId="120">#REF!</definedName>
    <definedName name="EXPVALUE" localSheetId="111">#REF!</definedName>
    <definedName name="EXPVALUE" localSheetId="114">#REF!</definedName>
    <definedName name="EXPVALUE" localSheetId="117">#REF!</definedName>
    <definedName name="EXPVALUE" localSheetId="103">#REF!</definedName>
    <definedName name="EXPVALUE" localSheetId="106">#REF!</definedName>
    <definedName name="EXPVALUE" localSheetId="53">#REF!</definedName>
    <definedName name="EXPVALUE" localSheetId="55">#REF!</definedName>
    <definedName name="EXPVALUE" localSheetId="58">#REF!</definedName>
    <definedName name="EXPVALUE" localSheetId="62">#REF!</definedName>
    <definedName name="EXPVALUE" localSheetId="64">#REF!</definedName>
    <definedName name="EXPVALUE" localSheetId="85">#REF!</definedName>
    <definedName name="EXPVALUE" localSheetId="88">#REF!</definedName>
    <definedName name="EXPVALUE" localSheetId="91">#REF!</definedName>
    <definedName name="EXPVALUE" localSheetId="94">#REF!</definedName>
    <definedName name="EXPVALUE" localSheetId="97">#REF!</definedName>
    <definedName name="EXPVALUE" localSheetId="100">#REF!</definedName>
    <definedName name="EXPVALUE" localSheetId="166">#REF!</definedName>
    <definedName name="EXPVALUE" localSheetId="169">#REF!</definedName>
    <definedName name="EXPVALUE" localSheetId="157">#REF!</definedName>
    <definedName name="EXPVALUE" localSheetId="172">#REF!</definedName>
    <definedName name="EXPVALUE" localSheetId="160">#REF!</definedName>
    <definedName name="EXPVALUE" localSheetId="163">#REF!</definedName>
    <definedName name="EXPVALUE" localSheetId="143">#REF!</definedName>
    <definedName name="EXPVALUE" localSheetId="146">#REF!</definedName>
    <definedName name="EXPVALUE" localSheetId="148">#REF!</definedName>
    <definedName name="EXPVALUE" localSheetId="150">#REF!</definedName>
    <definedName name="EXPVALUE" localSheetId="151">#REF!</definedName>
    <definedName name="EXPVALUE" localSheetId="136">#REF!</definedName>
    <definedName name="EXPVALUE" localSheetId="139">#REF!</definedName>
    <definedName name="EXPVALUE" localSheetId="142">#REF!</definedName>
    <definedName name="EXPVALUE" localSheetId="70">#REF!</definedName>
    <definedName name="EXPVALUE" localSheetId="72">#REF!</definedName>
    <definedName name="EXPVALUE" localSheetId="75">#REF!</definedName>
    <definedName name="EXPVALUE" localSheetId="78">#REF!</definedName>
    <definedName name="EXPVALUE" localSheetId="67">#REF!</definedName>
    <definedName name="EXPVALUE" localSheetId="124">#REF!</definedName>
    <definedName name="EXPVALUE" localSheetId="127">#REF!</definedName>
    <definedName name="EXPVALUE" localSheetId="130">#REF!</definedName>
    <definedName name="EXPVALUE" localSheetId="133">#REF!</definedName>
    <definedName name="EXPVALUE" localSheetId="118">#REF!</definedName>
    <definedName name="EXPVALUE" localSheetId="121">#REF!</definedName>
    <definedName name="EXPVALUE" localSheetId="123">#REF!</definedName>
    <definedName name="EXPVALUE" localSheetId="107">#REF!</definedName>
    <definedName name="EXPVALUE" localSheetId="109">#REF!</definedName>
    <definedName name="EXPVALUE" localSheetId="112">#REF!</definedName>
    <definedName name="EXPVALUE" localSheetId="115">#REF!</definedName>
    <definedName name="EXPVALUE" localSheetId="101">#REF!</definedName>
    <definedName name="EXPVALUE" localSheetId="104">#REF!</definedName>
    <definedName name="EXPVALUE" localSheetId="52">#REF!</definedName>
    <definedName name="EXPVALUE" localSheetId="54">#REF!</definedName>
    <definedName name="EXPVALUE" localSheetId="57">#REF!</definedName>
    <definedName name="EXPVALUE" localSheetId="60">#REF!</definedName>
    <definedName name="EXPVALUE" localSheetId="63">#REF!</definedName>
    <definedName name="EXPVALUE" localSheetId="83">#REF!</definedName>
    <definedName name="EXPVALUE" localSheetId="81">#REF!</definedName>
    <definedName name="EXPVALUE" localSheetId="86">#REF!</definedName>
    <definedName name="EXPVALUE" localSheetId="89">#REF!</definedName>
    <definedName name="EXPVALUE" localSheetId="92">#REF!</definedName>
    <definedName name="EXPVALUE" localSheetId="95">#REF!</definedName>
    <definedName name="EXPVALUE" localSheetId="98">#REF!</definedName>
    <definedName name="EXPVALUE" localSheetId="164">#REF!</definedName>
    <definedName name="EXPVALUE" localSheetId="167">#REF!</definedName>
    <definedName name="EXPVALUE" localSheetId="155">#REF!</definedName>
    <definedName name="EXPVALUE" localSheetId="170">#REF!</definedName>
    <definedName name="EXPVALUE" localSheetId="158">#REF!</definedName>
    <definedName name="EXPVALUE" localSheetId="161">#REF!</definedName>
    <definedName name="EXPVALUE" localSheetId="147">#REF!</definedName>
    <definedName name="EXPVALUE" localSheetId="144">#REF!</definedName>
    <definedName name="EXPVALUE" localSheetId="152">#REF!</definedName>
    <definedName name="EXPVALUE" localSheetId="154">#REF!</definedName>
    <definedName name="EXPVALUE" localSheetId="137">#REF!</definedName>
    <definedName name="EXPVALUE" localSheetId="140">#REF!</definedName>
    <definedName name="EXPVALUE" localSheetId="73">#REF!</definedName>
    <definedName name="EXPVALUE" localSheetId="76">#REF!</definedName>
    <definedName name="EXPVALUE" localSheetId="79">#REF!</definedName>
    <definedName name="EXPVALUE" localSheetId="65">#REF!</definedName>
    <definedName name="EXPVALUE" localSheetId="68">#REF!</definedName>
    <definedName name="EXPVALUE" localSheetId="125">#REF!</definedName>
    <definedName name="EXPVALUE" localSheetId="128">#REF!</definedName>
    <definedName name="EXPVALUE" localSheetId="131">#REF!</definedName>
    <definedName name="EXPVALUE" localSheetId="134">#REF!</definedName>
    <definedName name="EXPVALUE" localSheetId="119">#REF!</definedName>
    <definedName name="EXPVALUE" localSheetId="122">#REF!</definedName>
    <definedName name="EXPVALUE" localSheetId="108">#REF!</definedName>
    <definedName name="EXPVALUE" localSheetId="110">#REF!</definedName>
    <definedName name="EXPVALUE" localSheetId="113">#REF!</definedName>
    <definedName name="EXPVALUE" localSheetId="116">#REF!</definedName>
    <definedName name="EXPVALUE" localSheetId="102">#REF!</definedName>
    <definedName name="EXPVALUE" localSheetId="105">#REF!</definedName>
    <definedName name="EXPVALUE" localSheetId="56">#REF!</definedName>
    <definedName name="EXPVALUE" localSheetId="59">#REF!</definedName>
    <definedName name="EXPVALUE" localSheetId="61">#REF!</definedName>
    <definedName name="EXPVALUE" localSheetId="84">#REF!</definedName>
    <definedName name="EXPVALUE" localSheetId="82">#REF!</definedName>
    <definedName name="EXPVALUE" localSheetId="87">#REF!</definedName>
    <definedName name="EXPVALUE" localSheetId="90">#REF!</definedName>
    <definedName name="EXPVALUE" localSheetId="93">#REF!</definedName>
    <definedName name="EXPVALUE" localSheetId="96">#REF!</definedName>
    <definedName name="EXPVALUE" localSheetId="99">#REF!</definedName>
    <definedName name="EXPVALUE" localSheetId="165">#REF!</definedName>
    <definedName name="EXPVALUE" localSheetId="168">#REF!</definedName>
    <definedName name="EXPVALUE" localSheetId="156">#REF!</definedName>
    <definedName name="EXPVALUE" localSheetId="171">#REF!</definedName>
    <definedName name="EXPVALUE" localSheetId="159">#REF!</definedName>
    <definedName name="EXPVALUE" localSheetId="162">#REF!</definedName>
    <definedName name="EXPVALUE">#REF!</definedName>
    <definedName name="f"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_01" localSheetId="145">#REF!</definedName>
    <definedName name="f_01" localSheetId="149">#REF!</definedName>
    <definedName name="f_01" localSheetId="153">#REF!</definedName>
    <definedName name="f_01" localSheetId="138">#REF!</definedName>
    <definedName name="f_01" localSheetId="141">#REF!</definedName>
    <definedName name="f_01" localSheetId="71">#REF!</definedName>
    <definedName name="f_01" localSheetId="74">#REF!</definedName>
    <definedName name="f_01" localSheetId="77">#REF!</definedName>
    <definedName name="f_01" localSheetId="80">#REF!</definedName>
    <definedName name="f_01" localSheetId="66">#REF!</definedName>
    <definedName name="f_01" localSheetId="69">#REF!</definedName>
    <definedName name="f_01" localSheetId="126">#REF!</definedName>
    <definedName name="f_01" localSheetId="129">#REF!</definedName>
    <definedName name="f_01" localSheetId="132">#REF!</definedName>
    <definedName name="f_01" localSheetId="135">#REF!</definedName>
    <definedName name="f_01" localSheetId="120">#REF!</definedName>
    <definedName name="f_01" localSheetId="111">#REF!</definedName>
    <definedName name="f_01" localSheetId="114">#REF!</definedName>
    <definedName name="f_01" localSheetId="117">#REF!</definedName>
    <definedName name="f_01" localSheetId="103">#REF!</definedName>
    <definedName name="f_01" localSheetId="106">#REF!</definedName>
    <definedName name="f_01" localSheetId="53">#REF!</definedName>
    <definedName name="f_01" localSheetId="55">#REF!</definedName>
    <definedName name="f_01" localSheetId="58">#REF!</definedName>
    <definedName name="f_01" localSheetId="62">#REF!</definedName>
    <definedName name="f_01" localSheetId="64">#REF!</definedName>
    <definedName name="f_01" localSheetId="85">#REF!</definedName>
    <definedName name="f_01" localSheetId="88">#REF!</definedName>
    <definedName name="f_01" localSheetId="91">#REF!</definedName>
    <definedName name="f_01" localSheetId="94">#REF!</definedName>
    <definedName name="f_01" localSheetId="97">#REF!</definedName>
    <definedName name="f_01" localSheetId="100">#REF!</definedName>
    <definedName name="f_01" localSheetId="166">#REF!</definedName>
    <definedName name="f_01" localSheetId="169">#REF!</definedName>
    <definedName name="f_01" localSheetId="157">#REF!</definedName>
    <definedName name="f_01" localSheetId="172">#REF!</definedName>
    <definedName name="f_01" localSheetId="160">#REF!</definedName>
    <definedName name="f_01" localSheetId="163">#REF!</definedName>
    <definedName name="f_01" localSheetId="143">#REF!</definedName>
    <definedName name="f_01" localSheetId="146">#REF!</definedName>
    <definedName name="f_01" localSheetId="148">#REF!</definedName>
    <definedName name="f_01" localSheetId="150">#REF!</definedName>
    <definedName name="f_01" localSheetId="151">#REF!</definedName>
    <definedName name="f_01" localSheetId="136">#REF!</definedName>
    <definedName name="f_01" localSheetId="139">#REF!</definedName>
    <definedName name="f_01" localSheetId="142">#REF!</definedName>
    <definedName name="f_01" localSheetId="70">#REF!</definedName>
    <definedName name="f_01" localSheetId="72">#REF!</definedName>
    <definedName name="f_01" localSheetId="75">#REF!</definedName>
    <definedName name="f_01" localSheetId="78">#REF!</definedName>
    <definedName name="f_01" localSheetId="67">#REF!</definedName>
    <definedName name="f_01" localSheetId="124">#REF!</definedName>
    <definedName name="f_01" localSheetId="127">#REF!</definedName>
    <definedName name="f_01" localSheetId="130">#REF!</definedName>
    <definedName name="f_01" localSheetId="133">#REF!</definedName>
    <definedName name="f_01" localSheetId="118">#REF!</definedName>
    <definedName name="f_01" localSheetId="121">#REF!</definedName>
    <definedName name="f_01" localSheetId="123">#REF!</definedName>
    <definedName name="f_01" localSheetId="107">#REF!</definedName>
    <definedName name="f_01" localSheetId="109">#REF!</definedName>
    <definedName name="f_01" localSheetId="112">#REF!</definedName>
    <definedName name="f_01" localSheetId="115">#REF!</definedName>
    <definedName name="f_01" localSheetId="101">#REF!</definedName>
    <definedName name="f_01" localSheetId="104">#REF!</definedName>
    <definedName name="f_01" localSheetId="52">#REF!</definedName>
    <definedName name="f_01" localSheetId="54">#REF!</definedName>
    <definedName name="f_01" localSheetId="57">#REF!</definedName>
    <definedName name="f_01" localSheetId="60">#REF!</definedName>
    <definedName name="f_01" localSheetId="63">#REF!</definedName>
    <definedName name="f_01" localSheetId="83">#REF!</definedName>
    <definedName name="f_01" localSheetId="81">#REF!</definedName>
    <definedName name="f_01" localSheetId="86">#REF!</definedName>
    <definedName name="f_01" localSheetId="89">#REF!</definedName>
    <definedName name="f_01" localSheetId="92">#REF!</definedName>
    <definedName name="f_01" localSheetId="95">#REF!</definedName>
    <definedName name="f_01" localSheetId="98">#REF!</definedName>
    <definedName name="f_01" localSheetId="164">#REF!</definedName>
    <definedName name="f_01" localSheetId="167">#REF!</definedName>
    <definedName name="f_01" localSheetId="155">#REF!</definedName>
    <definedName name="f_01" localSheetId="170">#REF!</definedName>
    <definedName name="f_01" localSheetId="158">#REF!</definedName>
    <definedName name="f_01" localSheetId="161">#REF!</definedName>
    <definedName name="f_01" localSheetId="147">#REF!</definedName>
    <definedName name="f_01" localSheetId="144">#REF!</definedName>
    <definedName name="f_01" localSheetId="152">#REF!</definedName>
    <definedName name="f_01" localSheetId="154">#REF!</definedName>
    <definedName name="f_01" localSheetId="137">#REF!</definedName>
    <definedName name="f_01" localSheetId="140">#REF!</definedName>
    <definedName name="f_01" localSheetId="73">#REF!</definedName>
    <definedName name="f_01" localSheetId="76">#REF!</definedName>
    <definedName name="f_01" localSheetId="79">#REF!</definedName>
    <definedName name="f_01" localSheetId="65">#REF!</definedName>
    <definedName name="f_01" localSheetId="68">#REF!</definedName>
    <definedName name="f_01" localSheetId="125">#REF!</definedName>
    <definedName name="f_01" localSheetId="128">#REF!</definedName>
    <definedName name="f_01" localSheetId="131">#REF!</definedName>
    <definedName name="f_01" localSheetId="134">#REF!</definedName>
    <definedName name="f_01" localSheetId="119">#REF!</definedName>
    <definedName name="f_01" localSheetId="122">#REF!</definedName>
    <definedName name="f_01" localSheetId="108">#REF!</definedName>
    <definedName name="f_01" localSheetId="110">#REF!</definedName>
    <definedName name="f_01" localSheetId="113">#REF!</definedName>
    <definedName name="f_01" localSheetId="116">#REF!</definedName>
    <definedName name="f_01" localSheetId="102">#REF!</definedName>
    <definedName name="f_01" localSheetId="105">#REF!</definedName>
    <definedName name="f_01" localSheetId="56">#REF!</definedName>
    <definedName name="f_01" localSheetId="59">#REF!</definedName>
    <definedName name="f_01" localSheetId="61">#REF!</definedName>
    <definedName name="f_01" localSheetId="84">#REF!</definedName>
    <definedName name="f_01" localSheetId="82">#REF!</definedName>
    <definedName name="f_01" localSheetId="87">#REF!</definedName>
    <definedName name="f_01" localSheetId="90">#REF!</definedName>
    <definedName name="f_01" localSheetId="93">#REF!</definedName>
    <definedName name="f_01" localSheetId="96">#REF!</definedName>
    <definedName name="f_01" localSheetId="99">#REF!</definedName>
    <definedName name="f_01" localSheetId="165">#REF!</definedName>
    <definedName name="f_01" localSheetId="168">#REF!</definedName>
    <definedName name="f_01" localSheetId="156">#REF!</definedName>
    <definedName name="f_01" localSheetId="171">#REF!</definedName>
    <definedName name="f_01" localSheetId="159">#REF!</definedName>
    <definedName name="f_01" localSheetId="162">#REF!</definedName>
    <definedName name="f_01">#REF!</definedName>
    <definedName name="f_02" localSheetId="145">#REF!</definedName>
    <definedName name="f_02" localSheetId="149">#REF!</definedName>
    <definedName name="f_02" localSheetId="153">#REF!</definedName>
    <definedName name="f_02" localSheetId="138">#REF!</definedName>
    <definedName name="f_02" localSheetId="141">#REF!</definedName>
    <definedName name="f_02" localSheetId="71">#REF!</definedName>
    <definedName name="f_02" localSheetId="74">#REF!</definedName>
    <definedName name="f_02" localSheetId="77">#REF!</definedName>
    <definedName name="f_02" localSheetId="80">#REF!</definedName>
    <definedName name="f_02" localSheetId="66">#REF!</definedName>
    <definedName name="f_02" localSheetId="69">#REF!</definedName>
    <definedName name="f_02" localSheetId="126">#REF!</definedName>
    <definedName name="f_02" localSheetId="129">#REF!</definedName>
    <definedName name="f_02" localSheetId="132">#REF!</definedName>
    <definedName name="f_02" localSheetId="135">#REF!</definedName>
    <definedName name="f_02" localSheetId="120">#REF!</definedName>
    <definedName name="f_02" localSheetId="111">#REF!</definedName>
    <definedName name="f_02" localSheetId="114">#REF!</definedName>
    <definedName name="f_02" localSheetId="117">#REF!</definedName>
    <definedName name="f_02" localSheetId="103">#REF!</definedName>
    <definedName name="f_02" localSheetId="106">#REF!</definedName>
    <definedName name="f_02" localSheetId="53">#REF!</definedName>
    <definedName name="f_02" localSheetId="55">#REF!</definedName>
    <definedName name="f_02" localSheetId="58">#REF!</definedName>
    <definedName name="f_02" localSheetId="62">#REF!</definedName>
    <definedName name="f_02" localSheetId="64">#REF!</definedName>
    <definedName name="f_02" localSheetId="85">#REF!</definedName>
    <definedName name="f_02" localSheetId="88">#REF!</definedName>
    <definedName name="f_02" localSheetId="91">#REF!</definedName>
    <definedName name="f_02" localSheetId="94">#REF!</definedName>
    <definedName name="f_02" localSheetId="97">#REF!</definedName>
    <definedName name="f_02" localSheetId="100">#REF!</definedName>
    <definedName name="f_02" localSheetId="166">#REF!</definedName>
    <definedName name="f_02" localSheetId="169">#REF!</definedName>
    <definedName name="f_02" localSheetId="157">#REF!</definedName>
    <definedName name="f_02" localSheetId="172">#REF!</definedName>
    <definedName name="f_02" localSheetId="160">#REF!</definedName>
    <definedName name="f_02" localSheetId="163">#REF!</definedName>
    <definedName name="f_02" localSheetId="143">#REF!</definedName>
    <definedName name="f_02" localSheetId="146">#REF!</definedName>
    <definedName name="f_02" localSheetId="148">#REF!</definedName>
    <definedName name="f_02" localSheetId="150">#REF!</definedName>
    <definedName name="f_02" localSheetId="151">#REF!</definedName>
    <definedName name="f_02" localSheetId="136">#REF!</definedName>
    <definedName name="f_02" localSheetId="139">#REF!</definedName>
    <definedName name="f_02" localSheetId="142">#REF!</definedName>
    <definedName name="f_02" localSheetId="70">#REF!</definedName>
    <definedName name="f_02" localSheetId="72">#REF!</definedName>
    <definedName name="f_02" localSheetId="75">#REF!</definedName>
    <definedName name="f_02" localSheetId="78">#REF!</definedName>
    <definedName name="f_02" localSheetId="67">#REF!</definedName>
    <definedName name="f_02" localSheetId="124">#REF!</definedName>
    <definedName name="f_02" localSheetId="127">#REF!</definedName>
    <definedName name="f_02" localSheetId="130">#REF!</definedName>
    <definedName name="f_02" localSheetId="133">#REF!</definedName>
    <definedName name="f_02" localSheetId="118">#REF!</definedName>
    <definedName name="f_02" localSheetId="121">#REF!</definedName>
    <definedName name="f_02" localSheetId="123">#REF!</definedName>
    <definedName name="f_02" localSheetId="107">#REF!</definedName>
    <definedName name="f_02" localSheetId="109">#REF!</definedName>
    <definedName name="f_02" localSheetId="112">#REF!</definedName>
    <definedName name="f_02" localSheetId="115">#REF!</definedName>
    <definedName name="f_02" localSheetId="101">#REF!</definedName>
    <definedName name="f_02" localSheetId="104">#REF!</definedName>
    <definedName name="f_02" localSheetId="52">#REF!</definedName>
    <definedName name="f_02" localSheetId="54">#REF!</definedName>
    <definedName name="f_02" localSheetId="57">#REF!</definedName>
    <definedName name="f_02" localSheetId="60">#REF!</definedName>
    <definedName name="f_02" localSheetId="63">#REF!</definedName>
    <definedName name="f_02" localSheetId="83">#REF!</definedName>
    <definedName name="f_02" localSheetId="81">#REF!</definedName>
    <definedName name="f_02" localSheetId="86">#REF!</definedName>
    <definedName name="f_02" localSheetId="89">#REF!</definedName>
    <definedName name="f_02" localSheetId="92">#REF!</definedName>
    <definedName name="f_02" localSheetId="95">#REF!</definedName>
    <definedName name="f_02" localSheetId="98">#REF!</definedName>
    <definedName name="f_02" localSheetId="164">#REF!</definedName>
    <definedName name="f_02" localSheetId="167">#REF!</definedName>
    <definedName name="f_02" localSheetId="155">#REF!</definedName>
    <definedName name="f_02" localSheetId="170">#REF!</definedName>
    <definedName name="f_02" localSheetId="158">#REF!</definedName>
    <definedName name="f_02" localSheetId="161">#REF!</definedName>
    <definedName name="f_02" localSheetId="147">#REF!</definedName>
    <definedName name="f_02" localSheetId="144">#REF!</definedName>
    <definedName name="f_02" localSheetId="152">#REF!</definedName>
    <definedName name="f_02" localSheetId="154">#REF!</definedName>
    <definedName name="f_02" localSheetId="137">#REF!</definedName>
    <definedName name="f_02" localSheetId="140">#REF!</definedName>
    <definedName name="f_02" localSheetId="73">#REF!</definedName>
    <definedName name="f_02" localSheetId="76">#REF!</definedName>
    <definedName name="f_02" localSheetId="79">#REF!</definedName>
    <definedName name="f_02" localSheetId="65">#REF!</definedName>
    <definedName name="f_02" localSheetId="68">#REF!</definedName>
    <definedName name="f_02" localSheetId="125">#REF!</definedName>
    <definedName name="f_02" localSheetId="128">#REF!</definedName>
    <definedName name="f_02" localSheetId="131">#REF!</definedName>
    <definedName name="f_02" localSheetId="134">#REF!</definedName>
    <definedName name="f_02" localSheetId="119">#REF!</definedName>
    <definedName name="f_02" localSheetId="122">#REF!</definedName>
    <definedName name="f_02" localSheetId="108">#REF!</definedName>
    <definedName name="f_02" localSheetId="110">#REF!</definedName>
    <definedName name="f_02" localSheetId="113">#REF!</definedName>
    <definedName name="f_02" localSheetId="116">#REF!</definedName>
    <definedName name="f_02" localSheetId="102">#REF!</definedName>
    <definedName name="f_02" localSheetId="105">#REF!</definedName>
    <definedName name="f_02" localSheetId="56">#REF!</definedName>
    <definedName name="f_02" localSheetId="59">#REF!</definedName>
    <definedName name="f_02" localSheetId="61">#REF!</definedName>
    <definedName name="f_02" localSheetId="84">#REF!</definedName>
    <definedName name="f_02" localSheetId="82">#REF!</definedName>
    <definedName name="f_02" localSheetId="87">#REF!</definedName>
    <definedName name="f_02" localSheetId="90">#REF!</definedName>
    <definedName name="f_02" localSheetId="93">#REF!</definedName>
    <definedName name="f_02" localSheetId="96">#REF!</definedName>
    <definedName name="f_02" localSheetId="99">#REF!</definedName>
    <definedName name="f_02" localSheetId="165">#REF!</definedName>
    <definedName name="f_02" localSheetId="168">#REF!</definedName>
    <definedName name="f_02" localSheetId="156">#REF!</definedName>
    <definedName name="f_02" localSheetId="171">#REF!</definedName>
    <definedName name="f_02" localSheetId="159">#REF!</definedName>
    <definedName name="f_02" localSheetId="162">#REF!</definedName>
    <definedName name="f_02">#REF!</definedName>
    <definedName name="f_03" localSheetId="145">#REF!</definedName>
    <definedName name="f_03" localSheetId="149">#REF!</definedName>
    <definedName name="f_03" localSheetId="153">#REF!</definedName>
    <definedName name="f_03" localSheetId="138">#REF!</definedName>
    <definedName name="f_03" localSheetId="141">#REF!</definedName>
    <definedName name="f_03" localSheetId="71">#REF!</definedName>
    <definedName name="f_03" localSheetId="74">#REF!</definedName>
    <definedName name="f_03" localSheetId="77">#REF!</definedName>
    <definedName name="f_03" localSheetId="80">#REF!</definedName>
    <definedName name="f_03" localSheetId="66">#REF!</definedName>
    <definedName name="f_03" localSheetId="69">#REF!</definedName>
    <definedName name="f_03" localSheetId="126">#REF!</definedName>
    <definedName name="f_03" localSheetId="129">#REF!</definedName>
    <definedName name="f_03" localSheetId="132">#REF!</definedName>
    <definedName name="f_03" localSheetId="135">#REF!</definedName>
    <definedName name="f_03" localSheetId="120">#REF!</definedName>
    <definedName name="f_03" localSheetId="111">#REF!</definedName>
    <definedName name="f_03" localSheetId="114">#REF!</definedName>
    <definedName name="f_03" localSheetId="117">#REF!</definedName>
    <definedName name="f_03" localSheetId="103">#REF!</definedName>
    <definedName name="f_03" localSheetId="106">#REF!</definedName>
    <definedName name="f_03" localSheetId="53">#REF!</definedName>
    <definedName name="f_03" localSheetId="55">#REF!</definedName>
    <definedName name="f_03" localSheetId="58">#REF!</definedName>
    <definedName name="f_03" localSheetId="62">#REF!</definedName>
    <definedName name="f_03" localSheetId="64">#REF!</definedName>
    <definedName name="f_03" localSheetId="85">#REF!</definedName>
    <definedName name="f_03" localSheetId="88">#REF!</definedName>
    <definedName name="f_03" localSheetId="91">#REF!</definedName>
    <definedName name="f_03" localSheetId="94">#REF!</definedName>
    <definedName name="f_03" localSheetId="97">#REF!</definedName>
    <definedName name="f_03" localSheetId="100">#REF!</definedName>
    <definedName name="f_03" localSheetId="166">#REF!</definedName>
    <definedName name="f_03" localSheetId="169">#REF!</definedName>
    <definedName name="f_03" localSheetId="157">#REF!</definedName>
    <definedName name="f_03" localSheetId="172">#REF!</definedName>
    <definedName name="f_03" localSheetId="160">#REF!</definedName>
    <definedName name="f_03" localSheetId="163">#REF!</definedName>
    <definedName name="f_03" localSheetId="143">#REF!</definedName>
    <definedName name="f_03" localSheetId="146">#REF!</definedName>
    <definedName name="f_03" localSheetId="148">#REF!</definedName>
    <definedName name="f_03" localSheetId="150">#REF!</definedName>
    <definedName name="f_03" localSheetId="151">#REF!</definedName>
    <definedName name="f_03" localSheetId="136">#REF!</definedName>
    <definedName name="f_03" localSheetId="139">#REF!</definedName>
    <definedName name="f_03" localSheetId="142">#REF!</definedName>
    <definedName name="f_03" localSheetId="70">#REF!</definedName>
    <definedName name="f_03" localSheetId="72">#REF!</definedName>
    <definedName name="f_03" localSheetId="75">#REF!</definedName>
    <definedName name="f_03" localSheetId="78">#REF!</definedName>
    <definedName name="f_03" localSheetId="67">#REF!</definedName>
    <definedName name="f_03" localSheetId="124">#REF!</definedName>
    <definedName name="f_03" localSheetId="127">#REF!</definedName>
    <definedName name="f_03" localSheetId="130">#REF!</definedName>
    <definedName name="f_03" localSheetId="133">#REF!</definedName>
    <definedName name="f_03" localSheetId="118">#REF!</definedName>
    <definedName name="f_03" localSheetId="121">#REF!</definedName>
    <definedName name="f_03" localSheetId="123">#REF!</definedName>
    <definedName name="f_03" localSheetId="107">#REF!</definedName>
    <definedName name="f_03" localSheetId="109">#REF!</definedName>
    <definedName name="f_03" localSheetId="112">#REF!</definedName>
    <definedName name="f_03" localSheetId="115">#REF!</definedName>
    <definedName name="f_03" localSheetId="101">#REF!</definedName>
    <definedName name="f_03" localSheetId="104">#REF!</definedName>
    <definedName name="f_03" localSheetId="52">#REF!</definedName>
    <definedName name="f_03" localSheetId="54">#REF!</definedName>
    <definedName name="f_03" localSheetId="57">#REF!</definedName>
    <definedName name="f_03" localSheetId="60">#REF!</definedName>
    <definedName name="f_03" localSheetId="63">#REF!</definedName>
    <definedName name="f_03" localSheetId="83">#REF!</definedName>
    <definedName name="f_03" localSheetId="81">#REF!</definedName>
    <definedName name="f_03" localSheetId="86">#REF!</definedName>
    <definedName name="f_03" localSheetId="89">#REF!</definedName>
    <definedName name="f_03" localSheetId="92">#REF!</definedName>
    <definedName name="f_03" localSheetId="95">#REF!</definedName>
    <definedName name="f_03" localSheetId="98">#REF!</definedName>
    <definedName name="f_03" localSheetId="164">#REF!</definedName>
    <definedName name="f_03" localSheetId="167">#REF!</definedName>
    <definedName name="f_03" localSheetId="155">#REF!</definedName>
    <definedName name="f_03" localSheetId="170">#REF!</definedName>
    <definedName name="f_03" localSheetId="158">#REF!</definedName>
    <definedName name="f_03" localSheetId="161">#REF!</definedName>
    <definedName name="f_03" localSheetId="147">#REF!</definedName>
    <definedName name="f_03" localSheetId="144">#REF!</definedName>
    <definedName name="f_03" localSheetId="152">#REF!</definedName>
    <definedName name="f_03" localSheetId="154">#REF!</definedName>
    <definedName name="f_03" localSheetId="137">#REF!</definedName>
    <definedName name="f_03" localSheetId="140">#REF!</definedName>
    <definedName name="f_03" localSheetId="73">#REF!</definedName>
    <definedName name="f_03" localSheetId="76">#REF!</definedName>
    <definedName name="f_03" localSheetId="79">#REF!</definedName>
    <definedName name="f_03" localSheetId="65">#REF!</definedName>
    <definedName name="f_03" localSheetId="68">#REF!</definedName>
    <definedName name="f_03" localSheetId="125">#REF!</definedName>
    <definedName name="f_03" localSheetId="128">#REF!</definedName>
    <definedName name="f_03" localSheetId="131">#REF!</definedName>
    <definedName name="f_03" localSheetId="134">#REF!</definedName>
    <definedName name="f_03" localSheetId="119">#REF!</definedName>
    <definedName name="f_03" localSheetId="122">#REF!</definedName>
    <definedName name="f_03" localSheetId="108">#REF!</definedName>
    <definedName name="f_03" localSheetId="110">#REF!</definedName>
    <definedName name="f_03" localSheetId="113">#REF!</definedName>
    <definedName name="f_03" localSheetId="116">#REF!</definedName>
    <definedName name="f_03" localSheetId="102">#REF!</definedName>
    <definedName name="f_03" localSheetId="105">#REF!</definedName>
    <definedName name="f_03" localSheetId="56">#REF!</definedName>
    <definedName name="f_03" localSheetId="59">#REF!</definedName>
    <definedName name="f_03" localSheetId="61">#REF!</definedName>
    <definedName name="f_03" localSheetId="84">#REF!</definedName>
    <definedName name="f_03" localSheetId="82">#REF!</definedName>
    <definedName name="f_03" localSheetId="87">#REF!</definedName>
    <definedName name="f_03" localSheetId="90">#REF!</definedName>
    <definedName name="f_03" localSheetId="93">#REF!</definedName>
    <definedName name="f_03" localSheetId="96">#REF!</definedName>
    <definedName name="f_03" localSheetId="99">#REF!</definedName>
    <definedName name="f_03" localSheetId="165">#REF!</definedName>
    <definedName name="f_03" localSheetId="168">#REF!</definedName>
    <definedName name="f_03" localSheetId="156">#REF!</definedName>
    <definedName name="f_03" localSheetId="171">#REF!</definedName>
    <definedName name="f_03" localSheetId="159">#REF!</definedName>
    <definedName name="f_03" localSheetId="162">#REF!</definedName>
    <definedName name="f_03">#REF!</definedName>
    <definedName name="f_04" localSheetId="145">#REF!</definedName>
    <definedName name="f_04" localSheetId="149">#REF!</definedName>
    <definedName name="f_04" localSheetId="153">#REF!</definedName>
    <definedName name="f_04" localSheetId="138">#REF!</definedName>
    <definedName name="f_04" localSheetId="141">#REF!</definedName>
    <definedName name="f_04" localSheetId="71">#REF!</definedName>
    <definedName name="f_04" localSheetId="74">#REF!</definedName>
    <definedName name="f_04" localSheetId="77">#REF!</definedName>
    <definedName name="f_04" localSheetId="80">#REF!</definedName>
    <definedName name="f_04" localSheetId="66">#REF!</definedName>
    <definedName name="f_04" localSheetId="69">#REF!</definedName>
    <definedName name="f_04" localSheetId="126">#REF!</definedName>
    <definedName name="f_04" localSheetId="129">#REF!</definedName>
    <definedName name="f_04" localSheetId="132">#REF!</definedName>
    <definedName name="f_04" localSheetId="135">#REF!</definedName>
    <definedName name="f_04" localSheetId="120">#REF!</definedName>
    <definedName name="f_04" localSheetId="111">#REF!</definedName>
    <definedName name="f_04" localSheetId="114">#REF!</definedName>
    <definedName name="f_04" localSheetId="117">#REF!</definedName>
    <definedName name="f_04" localSheetId="103">#REF!</definedName>
    <definedName name="f_04" localSheetId="106">#REF!</definedName>
    <definedName name="f_04" localSheetId="53">#REF!</definedName>
    <definedName name="f_04" localSheetId="55">#REF!</definedName>
    <definedName name="f_04" localSheetId="58">#REF!</definedName>
    <definedName name="f_04" localSheetId="62">#REF!</definedName>
    <definedName name="f_04" localSheetId="64">#REF!</definedName>
    <definedName name="f_04" localSheetId="85">#REF!</definedName>
    <definedName name="f_04" localSheetId="88">#REF!</definedName>
    <definedName name="f_04" localSheetId="91">#REF!</definedName>
    <definedName name="f_04" localSheetId="94">#REF!</definedName>
    <definedName name="f_04" localSheetId="97">#REF!</definedName>
    <definedName name="f_04" localSheetId="100">#REF!</definedName>
    <definedName name="f_04" localSheetId="166">#REF!</definedName>
    <definedName name="f_04" localSheetId="169">#REF!</definedName>
    <definedName name="f_04" localSheetId="157">#REF!</definedName>
    <definedName name="f_04" localSheetId="172">#REF!</definedName>
    <definedName name="f_04" localSheetId="160">#REF!</definedName>
    <definedName name="f_04" localSheetId="163">#REF!</definedName>
    <definedName name="f_04" localSheetId="143">#REF!</definedName>
    <definedName name="f_04" localSheetId="146">#REF!</definedName>
    <definedName name="f_04" localSheetId="148">#REF!</definedName>
    <definedName name="f_04" localSheetId="150">#REF!</definedName>
    <definedName name="f_04" localSheetId="151">#REF!</definedName>
    <definedName name="f_04" localSheetId="136">#REF!</definedName>
    <definedName name="f_04" localSheetId="139">#REF!</definedName>
    <definedName name="f_04" localSheetId="142">#REF!</definedName>
    <definedName name="f_04" localSheetId="70">#REF!</definedName>
    <definedName name="f_04" localSheetId="72">#REF!</definedName>
    <definedName name="f_04" localSheetId="75">#REF!</definedName>
    <definedName name="f_04" localSheetId="78">#REF!</definedName>
    <definedName name="f_04" localSheetId="67">#REF!</definedName>
    <definedName name="f_04" localSheetId="124">#REF!</definedName>
    <definedName name="f_04" localSheetId="127">#REF!</definedName>
    <definedName name="f_04" localSheetId="130">#REF!</definedName>
    <definedName name="f_04" localSheetId="133">#REF!</definedName>
    <definedName name="f_04" localSheetId="118">#REF!</definedName>
    <definedName name="f_04" localSheetId="121">#REF!</definedName>
    <definedName name="f_04" localSheetId="123">#REF!</definedName>
    <definedName name="f_04" localSheetId="107">#REF!</definedName>
    <definedName name="f_04" localSheetId="109">#REF!</definedName>
    <definedName name="f_04" localSheetId="112">#REF!</definedName>
    <definedName name="f_04" localSheetId="115">#REF!</definedName>
    <definedName name="f_04" localSheetId="101">#REF!</definedName>
    <definedName name="f_04" localSheetId="104">#REF!</definedName>
    <definedName name="f_04" localSheetId="52">#REF!</definedName>
    <definedName name="f_04" localSheetId="54">#REF!</definedName>
    <definedName name="f_04" localSheetId="57">#REF!</definedName>
    <definedName name="f_04" localSheetId="60">#REF!</definedName>
    <definedName name="f_04" localSheetId="63">#REF!</definedName>
    <definedName name="f_04" localSheetId="83">#REF!</definedName>
    <definedName name="f_04" localSheetId="81">#REF!</definedName>
    <definedName name="f_04" localSheetId="86">#REF!</definedName>
    <definedName name="f_04" localSheetId="89">#REF!</definedName>
    <definedName name="f_04" localSheetId="92">#REF!</definedName>
    <definedName name="f_04" localSheetId="95">#REF!</definedName>
    <definedName name="f_04" localSheetId="98">#REF!</definedName>
    <definedName name="f_04" localSheetId="164">#REF!</definedName>
    <definedName name="f_04" localSheetId="167">#REF!</definedName>
    <definedName name="f_04" localSheetId="155">#REF!</definedName>
    <definedName name="f_04" localSheetId="170">#REF!</definedName>
    <definedName name="f_04" localSheetId="158">#REF!</definedName>
    <definedName name="f_04" localSheetId="161">#REF!</definedName>
    <definedName name="f_04" localSheetId="147">#REF!</definedName>
    <definedName name="f_04" localSheetId="144">#REF!</definedName>
    <definedName name="f_04" localSheetId="152">#REF!</definedName>
    <definedName name="f_04" localSheetId="154">#REF!</definedName>
    <definedName name="f_04" localSheetId="137">#REF!</definedName>
    <definedName name="f_04" localSheetId="140">#REF!</definedName>
    <definedName name="f_04" localSheetId="73">#REF!</definedName>
    <definedName name="f_04" localSheetId="76">#REF!</definedName>
    <definedName name="f_04" localSheetId="79">#REF!</definedName>
    <definedName name="f_04" localSheetId="65">#REF!</definedName>
    <definedName name="f_04" localSheetId="68">#REF!</definedName>
    <definedName name="f_04" localSheetId="125">#REF!</definedName>
    <definedName name="f_04" localSheetId="128">#REF!</definedName>
    <definedName name="f_04" localSheetId="131">#REF!</definedName>
    <definedName name="f_04" localSheetId="134">#REF!</definedName>
    <definedName name="f_04" localSheetId="119">#REF!</definedName>
    <definedName name="f_04" localSheetId="122">#REF!</definedName>
    <definedName name="f_04" localSheetId="108">#REF!</definedName>
    <definedName name="f_04" localSheetId="110">#REF!</definedName>
    <definedName name="f_04" localSheetId="113">#REF!</definedName>
    <definedName name="f_04" localSheetId="116">#REF!</definedName>
    <definedName name="f_04" localSheetId="102">#REF!</definedName>
    <definedName name="f_04" localSheetId="105">#REF!</definedName>
    <definedName name="f_04" localSheetId="56">#REF!</definedName>
    <definedName name="f_04" localSheetId="59">#REF!</definedName>
    <definedName name="f_04" localSheetId="61">#REF!</definedName>
    <definedName name="f_04" localSheetId="84">#REF!</definedName>
    <definedName name="f_04" localSheetId="82">#REF!</definedName>
    <definedName name="f_04" localSheetId="87">#REF!</definedName>
    <definedName name="f_04" localSheetId="90">#REF!</definedName>
    <definedName name="f_04" localSheetId="93">#REF!</definedName>
    <definedName name="f_04" localSheetId="96">#REF!</definedName>
    <definedName name="f_04" localSheetId="99">#REF!</definedName>
    <definedName name="f_04" localSheetId="165">#REF!</definedName>
    <definedName name="f_04" localSheetId="168">#REF!</definedName>
    <definedName name="f_04" localSheetId="156">#REF!</definedName>
    <definedName name="f_04" localSheetId="171">#REF!</definedName>
    <definedName name="f_04" localSheetId="159">#REF!</definedName>
    <definedName name="f_04" localSheetId="162">#REF!</definedName>
    <definedName name="f_04">#REF!</definedName>
    <definedName name="f_05" localSheetId="145">#REF!</definedName>
    <definedName name="f_05" localSheetId="149">#REF!</definedName>
    <definedName name="f_05" localSheetId="153">#REF!</definedName>
    <definedName name="f_05" localSheetId="138">#REF!</definedName>
    <definedName name="f_05" localSheetId="141">#REF!</definedName>
    <definedName name="f_05" localSheetId="71">#REF!</definedName>
    <definedName name="f_05" localSheetId="74">#REF!</definedName>
    <definedName name="f_05" localSheetId="77">#REF!</definedName>
    <definedName name="f_05" localSheetId="80">#REF!</definedName>
    <definedName name="f_05" localSheetId="66">#REF!</definedName>
    <definedName name="f_05" localSheetId="69">#REF!</definedName>
    <definedName name="f_05" localSheetId="126">#REF!</definedName>
    <definedName name="f_05" localSheetId="129">#REF!</definedName>
    <definedName name="f_05" localSheetId="132">#REF!</definedName>
    <definedName name="f_05" localSheetId="135">#REF!</definedName>
    <definedName name="f_05" localSheetId="120">#REF!</definedName>
    <definedName name="f_05" localSheetId="111">#REF!</definedName>
    <definedName name="f_05" localSheetId="114">#REF!</definedName>
    <definedName name="f_05" localSheetId="117">#REF!</definedName>
    <definedName name="f_05" localSheetId="103">#REF!</definedName>
    <definedName name="f_05" localSheetId="106">#REF!</definedName>
    <definedName name="f_05" localSheetId="53">#REF!</definedName>
    <definedName name="f_05" localSheetId="55">#REF!</definedName>
    <definedName name="f_05" localSheetId="58">#REF!</definedName>
    <definedName name="f_05" localSheetId="62">#REF!</definedName>
    <definedName name="f_05" localSheetId="64">#REF!</definedName>
    <definedName name="f_05" localSheetId="85">#REF!</definedName>
    <definedName name="f_05" localSheetId="88">#REF!</definedName>
    <definedName name="f_05" localSheetId="91">#REF!</definedName>
    <definedName name="f_05" localSheetId="94">#REF!</definedName>
    <definedName name="f_05" localSheetId="97">#REF!</definedName>
    <definedName name="f_05" localSheetId="100">#REF!</definedName>
    <definedName name="f_05" localSheetId="166">#REF!</definedName>
    <definedName name="f_05" localSheetId="169">#REF!</definedName>
    <definedName name="f_05" localSheetId="157">#REF!</definedName>
    <definedName name="f_05" localSheetId="172">#REF!</definedName>
    <definedName name="f_05" localSheetId="160">#REF!</definedName>
    <definedName name="f_05" localSheetId="163">#REF!</definedName>
    <definedName name="f_05" localSheetId="143">#REF!</definedName>
    <definedName name="f_05" localSheetId="146">#REF!</definedName>
    <definedName name="f_05" localSheetId="148">#REF!</definedName>
    <definedName name="f_05" localSheetId="150">#REF!</definedName>
    <definedName name="f_05" localSheetId="151">#REF!</definedName>
    <definedName name="f_05" localSheetId="136">#REF!</definedName>
    <definedName name="f_05" localSheetId="139">#REF!</definedName>
    <definedName name="f_05" localSheetId="142">#REF!</definedName>
    <definedName name="f_05" localSheetId="70">#REF!</definedName>
    <definedName name="f_05" localSheetId="72">#REF!</definedName>
    <definedName name="f_05" localSheetId="75">#REF!</definedName>
    <definedName name="f_05" localSheetId="78">#REF!</definedName>
    <definedName name="f_05" localSheetId="67">#REF!</definedName>
    <definedName name="f_05" localSheetId="124">#REF!</definedName>
    <definedName name="f_05" localSheetId="127">#REF!</definedName>
    <definedName name="f_05" localSheetId="130">#REF!</definedName>
    <definedName name="f_05" localSheetId="133">#REF!</definedName>
    <definedName name="f_05" localSheetId="118">#REF!</definedName>
    <definedName name="f_05" localSheetId="121">#REF!</definedName>
    <definedName name="f_05" localSheetId="123">#REF!</definedName>
    <definedName name="f_05" localSheetId="107">#REF!</definedName>
    <definedName name="f_05" localSheetId="109">#REF!</definedName>
    <definedName name="f_05" localSheetId="112">#REF!</definedName>
    <definedName name="f_05" localSheetId="115">#REF!</definedName>
    <definedName name="f_05" localSheetId="101">#REF!</definedName>
    <definedName name="f_05" localSheetId="104">#REF!</definedName>
    <definedName name="f_05" localSheetId="52">#REF!</definedName>
    <definedName name="f_05" localSheetId="54">#REF!</definedName>
    <definedName name="f_05" localSheetId="57">#REF!</definedName>
    <definedName name="f_05" localSheetId="60">#REF!</definedName>
    <definedName name="f_05" localSheetId="63">#REF!</definedName>
    <definedName name="f_05" localSheetId="83">#REF!</definedName>
    <definedName name="f_05" localSheetId="81">#REF!</definedName>
    <definedName name="f_05" localSheetId="86">#REF!</definedName>
    <definedName name="f_05" localSheetId="89">#REF!</definedName>
    <definedName name="f_05" localSheetId="92">#REF!</definedName>
    <definedName name="f_05" localSheetId="95">#REF!</definedName>
    <definedName name="f_05" localSheetId="98">#REF!</definedName>
    <definedName name="f_05" localSheetId="164">#REF!</definedName>
    <definedName name="f_05" localSheetId="167">#REF!</definedName>
    <definedName name="f_05" localSheetId="155">#REF!</definedName>
    <definedName name="f_05" localSheetId="170">#REF!</definedName>
    <definedName name="f_05" localSheetId="158">#REF!</definedName>
    <definedName name="f_05" localSheetId="161">#REF!</definedName>
    <definedName name="f_05" localSheetId="147">#REF!</definedName>
    <definedName name="f_05" localSheetId="144">#REF!</definedName>
    <definedName name="f_05" localSheetId="152">#REF!</definedName>
    <definedName name="f_05" localSheetId="154">#REF!</definedName>
    <definedName name="f_05" localSheetId="137">#REF!</definedName>
    <definedName name="f_05" localSheetId="140">#REF!</definedName>
    <definedName name="f_05" localSheetId="73">#REF!</definedName>
    <definedName name="f_05" localSheetId="76">#REF!</definedName>
    <definedName name="f_05" localSheetId="79">#REF!</definedName>
    <definedName name="f_05" localSheetId="65">#REF!</definedName>
    <definedName name="f_05" localSheetId="68">#REF!</definedName>
    <definedName name="f_05" localSheetId="125">#REF!</definedName>
    <definedName name="f_05" localSheetId="128">#REF!</definedName>
    <definedName name="f_05" localSheetId="131">#REF!</definedName>
    <definedName name="f_05" localSheetId="134">#REF!</definedName>
    <definedName name="f_05" localSheetId="119">#REF!</definedName>
    <definedName name="f_05" localSheetId="122">#REF!</definedName>
    <definedName name="f_05" localSheetId="108">#REF!</definedName>
    <definedName name="f_05" localSheetId="110">#REF!</definedName>
    <definedName name="f_05" localSheetId="113">#REF!</definedName>
    <definedName name="f_05" localSheetId="116">#REF!</definedName>
    <definedName name="f_05" localSheetId="102">#REF!</definedName>
    <definedName name="f_05" localSheetId="105">#REF!</definedName>
    <definedName name="f_05" localSheetId="56">#REF!</definedName>
    <definedName name="f_05" localSheetId="59">#REF!</definedName>
    <definedName name="f_05" localSheetId="61">#REF!</definedName>
    <definedName name="f_05" localSheetId="84">#REF!</definedName>
    <definedName name="f_05" localSheetId="82">#REF!</definedName>
    <definedName name="f_05" localSheetId="87">#REF!</definedName>
    <definedName name="f_05" localSheetId="90">#REF!</definedName>
    <definedName name="f_05" localSheetId="93">#REF!</definedName>
    <definedName name="f_05" localSheetId="96">#REF!</definedName>
    <definedName name="f_05" localSheetId="99">#REF!</definedName>
    <definedName name="f_05" localSheetId="165">#REF!</definedName>
    <definedName name="f_05" localSheetId="168">#REF!</definedName>
    <definedName name="f_05" localSheetId="156">#REF!</definedName>
    <definedName name="f_05" localSheetId="171">#REF!</definedName>
    <definedName name="f_05" localSheetId="159">#REF!</definedName>
    <definedName name="f_05" localSheetId="162">#REF!</definedName>
    <definedName name="f_05">#REF!</definedName>
    <definedName name="f_06" localSheetId="145">#REF!</definedName>
    <definedName name="f_06" localSheetId="149">#REF!</definedName>
    <definedName name="f_06" localSheetId="153">#REF!</definedName>
    <definedName name="f_06" localSheetId="138">#REF!</definedName>
    <definedName name="f_06" localSheetId="141">#REF!</definedName>
    <definedName name="f_06" localSheetId="71">#REF!</definedName>
    <definedName name="f_06" localSheetId="74">#REF!</definedName>
    <definedName name="f_06" localSheetId="77">#REF!</definedName>
    <definedName name="f_06" localSheetId="80">#REF!</definedName>
    <definedName name="f_06" localSheetId="66">#REF!</definedName>
    <definedName name="f_06" localSheetId="69">#REF!</definedName>
    <definedName name="f_06" localSheetId="126">#REF!</definedName>
    <definedName name="f_06" localSheetId="129">#REF!</definedName>
    <definedName name="f_06" localSheetId="132">#REF!</definedName>
    <definedName name="f_06" localSheetId="135">#REF!</definedName>
    <definedName name="f_06" localSheetId="120">#REF!</definedName>
    <definedName name="f_06" localSheetId="111">#REF!</definedName>
    <definedName name="f_06" localSheetId="114">#REF!</definedName>
    <definedName name="f_06" localSheetId="117">#REF!</definedName>
    <definedName name="f_06" localSheetId="103">#REF!</definedName>
    <definedName name="f_06" localSheetId="106">#REF!</definedName>
    <definedName name="f_06" localSheetId="53">#REF!</definedName>
    <definedName name="f_06" localSheetId="55">#REF!</definedName>
    <definedName name="f_06" localSheetId="58">#REF!</definedName>
    <definedName name="f_06" localSheetId="62">#REF!</definedName>
    <definedName name="f_06" localSheetId="64">#REF!</definedName>
    <definedName name="f_06" localSheetId="85">#REF!</definedName>
    <definedName name="f_06" localSheetId="88">#REF!</definedName>
    <definedName name="f_06" localSheetId="91">#REF!</definedName>
    <definedName name="f_06" localSheetId="94">#REF!</definedName>
    <definedName name="f_06" localSheetId="97">#REF!</definedName>
    <definedName name="f_06" localSheetId="100">#REF!</definedName>
    <definedName name="f_06" localSheetId="166">#REF!</definedName>
    <definedName name="f_06" localSheetId="169">#REF!</definedName>
    <definedName name="f_06" localSheetId="157">#REF!</definedName>
    <definedName name="f_06" localSheetId="172">#REF!</definedName>
    <definedName name="f_06" localSheetId="160">#REF!</definedName>
    <definedName name="f_06" localSheetId="163">#REF!</definedName>
    <definedName name="f_06" localSheetId="143">#REF!</definedName>
    <definedName name="f_06" localSheetId="146">#REF!</definedName>
    <definedName name="f_06" localSheetId="148">#REF!</definedName>
    <definedName name="f_06" localSheetId="150">#REF!</definedName>
    <definedName name="f_06" localSheetId="151">#REF!</definedName>
    <definedName name="f_06" localSheetId="136">#REF!</definedName>
    <definedName name="f_06" localSheetId="139">#REF!</definedName>
    <definedName name="f_06" localSheetId="142">#REF!</definedName>
    <definedName name="f_06" localSheetId="70">#REF!</definedName>
    <definedName name="f_06" localSheetId="72">#REF!</definedName>
    <definedName name="f_06" localSheetId="75">#REF!</definedName>
    <definedName name="f_06" localSheetId="78">#REF!</definedName>
    <definedName name="f_06" localSheetId="67">#REF!</definedName>
    <definedName name="f_06" localSheetId="124">#REF!</definedName>
    <definedName name="f_06" localSheetId="127">#REF!</definedName>
    <definedName name="f_06" localSheetId="130">#REF!</definedName>
    <definedName name="f_06" localSheetId="133">#REF!</definedName>
    <definedName name="f_06" localSheetId="118">#REF!</definedName>
    <definedName name="f_06" localSheetId="121">#REF!</definedName>
    <definedName name="f_06" localSheetId="123">#REF!</definedName>
    <definedName name="f_06" localSheetId="107">#REF!</definedName>
    <definedName name="f_06" localSheetId="109">#REF!</definedName>
    <definedName name="f_06" localSheetId="112">#REF!</definedName>
    <definedName name="f_06" localSheetId="115">#REF!</definedName>
    <definedName name="f_06" localSheetId="101">#REF!</definedName>
    <definedName name="f_06" localSheetId="104">#REF!</definedName>
    <definedName name="f_06" localSheetId="52">#REF!</definedName>
    <definedName name="f_06" localSheetId="54">#REF!</definedName>
    <definedName name="f_06" localSheetId="57">#REF!</definedName>
    <definedName name="f_06" localSheetId="60">#REF!</definedName>
    <definedName name="f_06" localSheetId="63">#REF!</definedName>
    <definedName name="f_06" localSheetId="83">#REF!</definedName>
    <definedName name="f_06" localSheetId="81">#REF!</definedName>
    <definedName name="f_06" localSheetId="86">#REF!</definedName>
    <definedName name="f_06" localSheetId="89">#REF!</definedName>
    <definedName name="f_06" localSheetId="92">#REF!</definedName>
    <definedName name="f_06" localSheetId="95">#REF!</definedName>
    <definedName name="f_06" localSheetId="98">#REF!</definedName>
    <definedName name="f_06" localSheetId="164">#REF!</definedName>
    <definedName name="f_06" localSheetId="167">#REF!</definedName>
    <definedName name="f_06" localSheetId="155">#REF!</definedName>
    <definedName name="f_06" localSheetId="170">#REF!</definedName>
    <definedName name="f_06" localSheetId="158">#REF!</definedName>
    <definedName name="f_06" localSheetId="161">#REF!</definedName>
    <definedName name="f_06" localSheetId="147">#REF!</definedName>
    <definedName name="f_06" localSheetId="144">#REF!</definedName>
    <definedName name="f_06" localSheetId="152">#REF!</definedName>
    <definedName name="f_06" localSheetId="154">#REF!</definedName>
    <definedName name="f_06" localSheetId="137">#REF!</definedName>
    <definedName name="f_06" localSheetId="140">#REF!</definedName>
    <definedName name="f_06" localSheetId="73">#REF!</definedName>
    <definedName name="f_06" localSheetId="76">#REF!</definedName>
    <definedName name="f_06" localSheetId="79">#REF!</definedName>
    <definedName name="f_06" localSheetId="65">#REF!</definedName>
    <definedName name="f_06" localSheetId="68">#REF!</definedName>
    <definedName name="f_06" localSheetId="125">#REF!</definedName>
    <definedName name="f_06" localSheetId="128">#REF!</definedName>
    <definedName name="f_06" localSheetId="131">#REF!</definedName>
    <definedName name="f_06" localSheetId="134">#REF!</definedName>
    <definedName name="f_06" localSheetId="119">#REF!</definedName>
    <definedName name="f_06" localSheetId="122">#REF!</definedName>
    <definedName name="f_06" localSheetId="108">#REF!</definedName>
    <definedName name="f_06" localSheetId="110">#REF!</definedName>
    <definedName name="f_06" localSheetId="113">#REF!</definedName>
    <definedName name="f_06" localSheetId="116">#REF!</definedName>
    <definedName name="f_06" localSheetId="102">#REF!</definedName>
    <definedName name="f_06" localSheetId="105">#REF!</definedName>
    <definedName name="f_06" localSheetId="56">#REF!</definedName>
    <definedName name="f_06" localSheetId="59">#REF!</definedName>
    <definedName name="f_06" localSheetId="61">#REF!</definedName>
    <definedName name="f_06" localSheetId="84">#REF!</definedName>
    <definedName name="f_06" localSheetId="82">#REF!</definedName>
    <definedName name="f_06" localSheetId="87">#REF!</definedName>
    <definedName name="f_06" localSheetId="90">#REF!</definedName>
    <definedName name="f_06" localSheetId="93">#REF!</definedName>
    <definedName name="f_06" localSheetId="96">#REF!</definedName>
    <definedName name="f_06" localSheetId="99">#REF!</definedName>
    <definedName name="f_06" localSheetId="165">#REF!</definedName>
    <definedName name="f_06" localSheetId="168">#REF!</definedName>
    <definedName name="f_06" localSheetId="156">#REF!</definedName>
    <definedName name="f_06" localSheetId="171">#REF!</definedName>
    <definedName name="f_06" localSheetId="159">#REF!</definedName>
    <definedName name="f_06" localSheetId="162">#REF!</definedName>
    <definedName name="f_06">#REF!</definedName>
    <definedName name="f_07" localSheetId="145">#REF!</definedName>
    <definedName name="f_07" localSheetId="149">#REF!</definedName>
    <definedName name="f_07" localSheetId="153">#REF!</definedName>
    <definedName name="f_07" localSheetId="138">#REF!</definedName>
    <definedName name="f_07" localSheetId="141">#REF!</definedName>
    <definedName name="f_07" localSheetId="71">#REF!</definedName>
    <definedName name="f_07" localSheetId="74">#REF!</definedName>
    <definedName name="f_07" localSheetId="77">#REF!</definedName>
    <definedName name="f_07" localSheetId="80">#REF!</definedName>
    <definedName name="f_07" localSheetId="66">#REF!</definedName>
    <definedName name="f_07" localSheetId="69">#REF!</definedName>
    <definedName name="f_07" localSheetId="126">#REF!</definedName>
    <definedName name="f_07" localSheetId="129">#REF!</definedName>
    <definedName name="f_07" localSheetId="132">#REF!</definedName>
    <definedName name="f_07" localSheetId="135">#REF!</definedName>
    <definedName name="f_07" localSheetId="120">#REF!</definedName>
    <definedName name="f_07" localSheetId="111">#REF!</definedName>
    <definedName name="f_07" localSheetId="114">#REF!</definedName>
    <definedName name="f_07" localSheetId="117">#REF!</definedName>
    <definedName name="f_07" localSheetId="103">#REF!</definedName>
    <definedName name="f_07" localSheetId="106">#REF!</definedName>
    <definedName name="f_07" localSheetId="53">#REF!</definedName>
    <definedName name="f_07" localSheetId="55">#REF!</definedName>
    <definedName name="f_07" localSheetId="58">#REF!</definedName>
    <definedName name="f_07" localSheetId="62">#REF!</definedName>
    <definedName name="f_07" localSheetId="64">#REF!</definedName>
    <definedName name="f_07" localSheetId="85">#REF!</definedName>
    <definedName name="f_07" localSheetId="88">#REF!</definedName>
    <definedName name="f_07" localSheetId="91">#REF!</definedName>
    <definedName name="f_07" localSheetId="94">#REF!</definedName>
    <definedName name="f_07" localSheetId="97">#REF!</definedName>
    <definedName name="f_07" localSheetId="100">#REF!</definedName>
    <definedName name="f_07" localSheetId="166">#REF!</definedName>
    <definedName name="f_07" localSheetId="169">#REF!</definedName>
    <definedName name="f_07" localSheetId="157">#REF!</definedName>
    <definedName name="f_07" localSheetId="172">#REF!</definedName>
    <definedName name="f_07" localSheetId="160">#REF!</definedName>
    <definedName name="f_07" localSheetId="163">#REF!</definedName>
    <definedName name="f_07" localSheetId="143">#REF!</definedName>
    <definedName name="f_07" localSheetId="146">#REF!</definedName>
    <definedName name="f_07" localSheetId="148">#REF!</definedName>
    <definedName name="f_07" localSheetId="150">#REF!</definedName>
    <definedName name="f_07" localSheetId="151">#REF!</definedName>
    <definedName name="f_07" localSheetId="136">#REF!</definedName>
    <definedName name="f_07" localSheetId="139">#REF!</definedName>
    <definedName name="f_07" localSheetId="142">#REF!</definedName>
    <definedName name="f_07" localSheetId="70">#REF!</definedName>
    <definedName name="f_07" localSheetId="72">#REF!</definedName>
    <definedName name="f_07" localSheetId="75">#REF!</definedName>
    <definedName name="f_07" localSheetId="78">#REF!</definedName>
    <definedName name="f_07" localSheetId="67">#REF!</definedName>
    <definedName name="f_07" localSheetId="124">#REF!</definedName>
    <definedName name="f_07" localSheetId="127">#REF!</definedName>
    <definedName name="f_07" localSheetId="130">#REF!</definedName>
    <definedName name="f_07" localSheetId="133">#REF!</definedName>
    <definedName name="f_07" localSheetId="118">#REF!</definedName>
    <definedName name="f_07" localSheetId="121">#REF!</definedName>
    <definedName name="f_07" localSheetId="123">#REF!</definedName>
    <definedName name="f_07" localSheetId="107">#REF!</definedName>
    <definedName name="f_07" localSheetId="109">#REF!</definedName>
    <definedName name="f_07" localSheetId="112">#REF!</definedName>
    <definedName name="f_07" localSheetId="115">#REF!</definedName>
    <definedName name="f_07" localSheetId="101">#REF!</definedName>
    <definedName name="f_07" localSheetId="104">#REF!</definedName>
    <definedName name="f_07" localSheetId="52">#REF!</definedName>
    <definedName name="f_07" localSheetId="54">#REF!</definedName>
    <definedName name="f_07" localSheetId="57">#REF!</definedName>
    <definedName name="f_07" localSheetId="60">#REF!</definedName>
    <definedName name="f_07" localSheetId="63">#REF!</definedName>
    <definedName name="f_07" localSheetId="83">#REF!</definedName>
    <definedName name="f_07" localSheetId="81">#REF!</definedName>
    <definedName name="f_07" localSheetId="86">#REF!</definedName>
    <definedName name="f_07" localSheetId="89">#REF!</definedName>
    <definedName name="f_07" localSheetId="92">#REF!</definedName>
    <definedName name="f_07" localSheetId="95">#REF!</definedName>
    <definedName name="f_07" localSheetId="98">#REF!</definedName>
    <definedName name="f_07" localSheetId="164">#REF!</definedName>
    <definedName name="f_07" localSheetId="167">#REF!</definedName>
    <definedName name="f_07" localSheetId="155">#REF!</definedName>
    <definedName name="f_07" localSheetId="170">#REF!</definedName>
    <definedName name="f_07" localSheetId="158">#REF!</definedName>
    <definedName name="f_07" localSheetId="161">#REF!</definedName>
    <definedName name="f_07" localSheetId="147">#REF!</definedName>
    <definedName name="f_07" localSheetId="144">#REF!</definedName>
    <definedName name="f_07" localSheetId="152">#REF!</definedName>
    <definedName name="f_07" localSheetId="154">#REF!</definedName>
    <definedName name="f_07" localSheetId="137">#REF!</definedName>
    <definedName name="f_07" localSheetId="140">#REF!</definedName>
    <definedName name="f_07" localSheetId="73">#REF!</definedName>
    <definedName name="f_07" localSheetId="76">#REF!</definedName>
    <definedName name="f_07" localSheetId="79">#REF!</definedName>
    <definedName name="f_07" localSheetId="65">#REF!</definedName>
    <definedName name="f_07" localSheetId="68">#REF!</definedName>
    <definedName name="f_07" localSheetId="125">#REF!</definedName>
    <definedName name="f_07" localSheetId="128">#REF!</definedName>
    <definedName name="f_07" localSheetId="131">#REF!</definedName>
    <definedName name="f_07" localSheetId="134">#REF!</definedName>
    <definedName name="f_07" localSheetId="119">#REF!</definedName>
    <definedName name="f_07" localSheetId="122">#REF!</definedName>
    <definedName name="f_07" localSheetId="108">#REF!</definedName>
    <definedName name="f_07" localSheetId="110">#REF!</definedName>
    <definedName name="f_07" localSheetId="113">#REF!</definedName>
    <definedName name="f_07" localSheetId="116">#REF!</definedName>
    <definedName name="f_07" localSheetId="102">#REF!</definedName>
    <definedName name="f_07" localSheetId="105">#REF!</definedName>
    <definedName name="f_07" localSheetId="56">#REF!</definedName>
    <definedName name="f_07" localSheetId="59">#REF!</definedName>
    <definedName name="f_07" localSheetId="61">#REF!</definedName>
    <definedName name="f_07" localSheetId="84">#REF!</definedName>
    <definedName name="f_07" localSheetId="82">#REF!</definedName>
    <definedName name="f_07" localSheetId="87">#REF!</definedName>
    <definedName name="f_07" localSheetId="90">#REF!</definedName>
    <definedName name="f_07" localSheetId="93">#REF!</definedName>
    <definedName name="f_07" localSheetId="96">#REF!</definedName>
    <definedName name="f_07" localSheetId="99">#REF!</definedName>
    <definedName name="f_07" localSheetId="165">#REF!</definedName>
    <definedName name="f_07" localSheetId="168">#REF!</definedName>
    <definedName name="f_07" localSheetId="156">#REF!</definedName>
    <definedName name="f_07" localSheetId="171">#REF!</definedName>
    <definedName name="f_07" localSheetId="159">#REF!</definedName>
    <definedName name="f_07" localSheetId="162">#REF!</definedName>
    <definedName name="f_07">#REF!</definedName>
    <definedName name="f_08" localSheetId="145">#REF!</definedName>
    <definedName name="f_08" localSheetId="149">#REF!</definedName>
    <definedName name="f_08" localSheetId="153">#REF!</definedName>
    <definedName name="f_08" localSheetId="138">#REF!</definedName>
    <definedName name="f_08" localSheetId="141">#REF!</definedName>
    <definedName name="f_08" localSheetId="71">#REF!</definedName>
    <definedName name="f_08" localSheetId="74">#REF!</definedName>
    <definedName name="f_08" localSheetId="77">#REF!</definedName>
    <definedName name="f_08" localSheetId="80">#REF!</definedName>
    <definedName name="f_08" localSheetId="66">#REF!</definedName>
    <definedName name="f_08" localSheetId="69">#REF!</definedName>
    <definedName name="f_08" localSheetId="126">#REF!</definedName>
    <definedName name="f_08" localSheetId="129">#REF!</definedName>
    <definedName name="f_08" localSheetId="132">#REF!</definedName>
    <definedName name="f_08" localSheetId="135">#REF!</definedName>
    <definedName name="f_08" localSheetId="120">#REF!</definedName>
    <definedName name="f_08" localSheetId="111">#REF!</definedName>
    <definedName name="f_08" localSheetId="114">#REF!</definedName>
    <definedName name="f_08" localSheetId="117">#REF!</definedName>
    <definedName name="f_08" localSheetId="103">#REF!</definedName>
    <definedName name="f_08" localSheetId="106">#REF!</definedName>
    <definedName name="f_08" localSheetId="53">#REF!</definedName>
    <definedName name="f_08" localSheetId="55">#REF!</definedName>
    <definedName name="f_08" localSheetId="58">#REF!</definedName>
    <definedName name="f_08" localSheetId="62">#REF!</definedName>
    <definedName name="f_08" localSheetId="64">#REF!</definedName>
    <definedName name="f_08" localSheetId="85">#REF!</definedName>
    <definedName name="f_08" localSheetId="88">#REF!</definedName>
    <definedName name="f_08" localSheetId="91">#REF!</definedName>
    <definedName name="f_08" localSheetId="94">#REF!</definedName>
    <definedName name="f_08" localSheetId="97">#REF!</definedName>
    <definedName name="f_08" localSheetId="100">#REF!</definedName>
    <definedName name="f_08" localSheetId="166">#REF!</definedName>
    <definedName name="f_08" localSheetId="169">#REF!</definedName>
    <definedName name="f_08" localSheetId="157">#REF!</definedName>
    <definedName name="f_08" localSheetId="172">#REF!</definedName>
    <definedName name="f_08" localSheetId="160">#REF!</definedName>
    <definedName name="f_08" localSheetId="163">#REF!</definedName>
    <definedName name="f_08" localSheetId="143">#REF!</definedName>
    <definedName name="f_08" localSheetId="146">#REF!</definedName>
    <definedName name="f_08" localSheetId="148">#REF!</definedName>
    <definedName name="f_08" localSheetId="150">#REF!</definedName>
    <definedName name="f_08" localSheetId="151">#REF!</definedName>
    <definedName name="f_08" localSheetId="136">#REF!</definedName>
    <definedName name="f_08" localSheetId="139">#REF!</definedName>
    <definedName name="f_08" localSheetId="142">#REF!</definedName>
    <definedName name="f_08" localSheetId="70">#REF!</definedName>
    <definedName name="f_08" localSheetId="72">#REF!</definedName>
    <definedName name="f_08" localSheetId="75">#REF!</definedName>
    <definedName name="f_08" localSheetId="78">#REF!</definedName>
    <definedName name="f_08" localSheetId="67">#REF!</definedName>
    <definedName name="f_08" localSheetId="124">#REF!</definedName>
    <definedName name="f_08" localSheetId="127">#REF!</definedName>
    <definedName name="f_08" localSheetId="130">#REF!</definedName>
    <definedName name="f_08" localSheetId="133">#REF!</definedName>
    <definedName name="f_08" localSheetId="118">#REF!</definedName>
    <definedName name="f_08" localSheetId="121">#REF!</definedName>
    <definedName name="f_08" localSheetId="123">#REF!</definedName>
    <definedName name="f_08" localSheetId="107">#REF!</definedName>
    <definedName name="f_08" localSheetId="109">#REF!</definedName>
    <definedName name="f_08" localSheetId="112">#REF!</definedName>
    <definedName name="f_08" localSheetId="115">#REF!</definedName>
    <definedName name="f_08" localSheetId="101">#REF!</definedName>
    <definedName name="f_08" localSheetId="104">#REF!</definedName>
    <definedName name="f_08" localSheetId="52">#REF!</definedName>
    <definedName name="f_08" localSheetId="54">#REF!</definedName>
    <definedName name="f_08" localSheetId="57">#REF!</definedName>
    <definedName name="f_08" localSheetId="60">#REF!</definedName>
    <definedName name="f_08" localSheetId="63">#REF!</definedName>
    <definedName name="f_08" localSheetId="83">#REF!</definedName>
    <definedName name="f_08" localSheetId="81">#REF!</definedName>
    <definedName name="f_08" localSheetId="86">#REF!</definedName>
    <definedName name="f_08" localSheetId="89">#REF!</definedName>
    <definedName name="f_08" localSheetId="92">#REF!</definedName>
    <definedName name="f_08" localSheetId="95">#REF!</definedName>
    <definedName name="f_08" localSheetId="98">#REF!</definedName>
    <definedName name="f_08" localSheetId="164">#REF!</definedName>
    <definedName name="f_08" localSheetId="167">#REF!</definedName>
    <definedName name="f_08" localSheetId="155">#REF!</definedName>
    <definedName name="f_08" localSheetId="170">#REF!</definedName>
    <definedName name="f_08" localSheetId="158">#REF!</definedName>
    <definedName name="f_08" localSheetId="161">#REF!</definedName>
    <definedName name="f_08" localSheetId="147">#REF!</definedName>
    <definedName name="f_08" localSheetId="144">#REF!</definedName>
    <definedName name="f_08" localSheetId="152">#REF!</definedName>
    <definedName name="f_08" localSheetId="154">#REF!</definedName>
    <definedName name="f_08" localSheetId="137">#REF!</definedName>
    <definedName name="f_08" localSheetId="140">#REF!</definedName>
    <definedName name="f_08" localSheetId="73">#REF!</definedName>
    <definedName name="f_08" localSheetId="76">#REF!</definedName>
    <definedName name="f_08" localSheetId="79">#REF!</definedName>
    <definedName name="f_08" localSheetId="65">#REF!</definedName>
    <definedName name="f_08" localSheetId="68">#REF!</definedName>
    <definedName name="f_08" localSheetId="125">#REF!</definedName>
    <definedName name="f_08" localSheetId="128">#REF!</definedName>
    <definedName name="f_08" localSheetId="131">#REF!</definedName>
    <definedName name="f_08" localSheetId="134">#REF!</definedName>
    <definedName name="f_08" localSheetId="119">#REF!</definedName>
    <definedName name="f_08" localSheetId="122">#REF!</definedName>
    <definedName name="f_08" localSheetId="108">#REF!</definedName>
    <definedName name="f_08" localSheetId="110">#REF!</definedName>
    <definedName name="f_08" localSheetId="113">#REF!</definedName>
    <definedName name="f_08" localSheetId="116">#REF!</definedName>
    <definedName name="f_08" localSheetId="102">#REF!</definedName>
    <definedName name="f_08" localSheetId="105">#REF!</definedName>
    <definedName name="f_08" localSheetId="56">#REF!</definedName>
    <definedName name="f_08" localSheetId="59">#REF!</definedName>
    <definedName name="f_08" localSheetId="61">#REF!</definedName>
    <definedName name="f_08" localSheetId="84">#REF!</definedName>
    <definedName name="f_08" localSheetId="82">#REF!</definedName>
    <definedName name="f_08" localSheetId="87">#REF!</definedName>
    <definedName name="f_08" localSheetId="90">#REF!</definedName>
    <definedName name="f_08" localSheetId="93">#REF!</definedName>
    <definedName name="f_08" localSheetId="96">#REF!</definedName>
    <definedName name="f_08" localSheetId="99">#REF!</definedName>
    <definedName name="f_08" localSheetId="165">#REF!</definedName>
    <definedName name="f_08" localSheetId="168">#REF!</definedName>
    <definedName name="f_08" localSheetId="156">#REF!</definedName>
    <definedName name="f_08" localSheetId="171">#REF!</definedName>
    <definedName name="f_08" localSheetId="159">#REF!</definedName>
    <definedName name="f_08" localSheetId="162">#REF!</definedName>
    <definedName name="f_08">#REF!</definedName>
    <definedName name="f_09" localSheetId="145">#REF!</definedName>
    <definedName name="f_09" localSheetId="149">#REF!</definedName>
    <definedName name="f_09" localSheetId="153">#REF!</definedName>
    <definedName name="f_09" localSheetId="138">#REF!</definedName>
    <definedName name="f_09" localSheetId="141">#REF!</definedName>
    <definedName name="f_09" localSheetId="71">#REF!</definedName>
    <definedName name="f_09" localSheetId="74">#REF!</definedName>
    <definedName name="f_09" localSheetId="77">#REF!</definedName>
    <definedName name="f_09" localSheetId="80">#REF!</definedName>
    <definedName name="f_09" localSheetId="66">#REF!</definedName>
    <definedName name="f_09" localSheetId="69">#REF!</definedName>
    <definedName name="f_09" localSheetId="126">#REF!</definedName>
    <definedName name="f_09" localSheetId="129">#REF!</definedName>
    <definedName name="f_09" localSheetId="132">#REF!</definedName>
    <definedName name="f_09" localSheetId="135">#REF!</definedName>
    <definedName name="f_09" localSheetId="120">#REF!</definedName>
    <definedName name="f_09" localSheetId="111">#REF!</definedName>
    <definedName name="f_09" localSheetId="114">#REF!</definedName>
    <definedName name="f_09" localSheetId="117">#REF!</definedName>
    <definedName name="f_09" localSheetId="103">#REF!</definedName>
    <definedName name="f_09" localSheetId="106">#REF!</definedName>
    <definedName name="f_09" localSheetId="53">#REF!</definedName>
    <definedName name="f_09" localSheetId="55">#REF!</definedName>
    <definedName name="f_09" localSheetId="58">#REF!</definedName>
    <definedName name="f_09" localSheetId="62">#REF!</definedName>
    <definedName name="f_09" localSheetId="64">#REF!</definedName>
    <definedName name="f_09" localSheetId="85">#REF!</definedName>
    <definedName name="f_09" localSheetId="88">#REF!</definedName>
    <definedName name="f_09" localSheetId="91">#REF!</definedName>
    <definedName name="f_09" localSheetId="94">#REF!</definedName>
    <definedName name="f_09" localSheetId="97">#REF!</definedName>
    <definedName name="f_09" localSheetId="100">#REF!</definedName>
    <definedName name="f_09" localSheetId="166">#REF!</definedName>
    <definedName name="f_09" localSheetId="169">#REF!</definedName>
    <definedName name="f_09" localSheetId="157">#REF!</definedName>
    <definedName name="f_09" localSheetId="172">#REF!</definedName>
    <definedName name="f_09" localSheetId="160">#REF!</definedName>
    <definedName name="f_09" localSheetId="163">#REF!</definedName>
    <definedName name="f_09" localSheetId="143">#REF!</definedName>
    <definedName name="f_09" localSheetId="146">#REF!</definedName>
    <definedName name="f_09" localSheetId="148">#REF!</definedName>
    <definedName name="f_09" localSheetId="150">#REF!</definedName>
    <definedName name="f_09" localSheetId="151">#REF!</definedName>
    <definedName name="f_09" localSheetId="136">#REF!</definedName>
    <definedName name="f_09" localSheetId="139">#REF!</definedName>
    <definedName name="f_09" localSheetId="142">#REF!</definedName>
    <definedName name="f_09" localSheetId="70">#REF!</definedName>
    <definedName name="f_09" localSheetId="72">#REF!</definedName>
    <definedName name="f_09" localSheetId="75">#REF!</definedName>
    <definedName name="f_09" localSheetId="78">#REF!</definedName>
    <definedName name="f_09" localSheetId="67">#REF!</definedName>
    <definedName name="f_09" localSheetId="124">#REF!</definedName>
    <definedName name="f_09" localSheetId="127">#REF!</definedName>
    <definedName name="f_09" localSheetId="130">#REF!</definedName>
    <definedName name="f_09" localSheetId="133">#REF!</definedName>
    <definedName name="f_09" localSheetId="118">#REF!</definedName>
    <definedName name="f_09" localSheetId="121">#REF!</definedName>
    <definedName name="f_09" localSheetId="123">#REF!</definedName>
    <definedName name="f_09" localSheetId="107">#REF!</definedName>
    <definedName name="f_09" localSheetId="109">#REF!</definedName>
    <definedName name="f_09" localSheetId="112">#REF!</definedName>
    <definedName name="f_09" localSheetId="115">#REF!</definedName>
    <definedName name="f_09" localSheetId="101">#REF!</definedName>
    <definedName name="f_09" localSheetId="104">#REF!</definedName>
    <definedName name="f_09" localSheetId="52">#REF!</definedName>
    <definedName name="f_09" localSheetId="54">#REF!</definedName>
    <definedName name="f_09" localSheetId="57">#REF!</definedName>
    <definedName name="f_09" localSheetId="60">#REF!</definedName>
    <definedName name="f_09" localSheetId="63">#REF!</definedName>
    <definedName name="f_09" localSheetId="83">#REF!</definedName>
    <definedName name="f_09" localSheetId="81">#REF!</definedName>
    <definedName name="f_09" localSheetId="86">#REF!</definedName>
    <definedName name="f_09" localSheetId="89">#REF!</definedName>
    <definedName name="f_09" localSheetId="92">#REF!</definedName>
    <definedName name="f_09" localSheetId="95">#REF!</definedName>
    <definedName name="f_09" localSheetId="98">#REF!</definedName>
    <definedName name="f_09" localSheetId="164">#REF!</definedName>
    <definedName name="f_09" localSheetId="167">#REF!</definedName>
    <definedName name="f_09" localSheetId="155">#REF!</definedName>
    <definedName name="f_09" localSheetId="170">#REF!</definedName>
    <definedName name="f_09" localSheetId="158">#REF!</definedName>
    <definedName name="f_09" localSheetId="161">#REF!</definedName>
    <definedName name="f_09" localSheetId="147">#REF!</definedName>
    <definedName name="f_09" localSheetId="144">#REF!</definedName>
    <definedName name="f_09" localSheetId="152">#REF!</definedName>
    <definedName name="f_09" localSheetId="154">#REF!</definedName>
    <definedName name="f_09" localSheetId="137">#REF!</definedName>
    <definedName name="f_09" localSheetId="140">#REF!</definedName>
    <definedName name="f_09" localSheetId="73">#REF!</definedName>
    <definedName name="f_09" localSheetId="76">#REF!</definedName>
    <definedName name="f_09" localSheetId="79">#REF!</definedName>
    <definedName name="f_09" localSheetId="65">#REF!</definedName>
    <definedName name="f_09" localSheetId="68">#REF!</definedName>
    <definedName name="f_09" localSheetId="125">#REF!</definedName>
    <definedName name="f_09" localSheetId="128">#REF!</definedName>
    <definedName name="f_09" localSheetId="131">#REF!</definedName>
    <definedName name="f_09" localSheetId="134">#REF!</definedName>
    <definedName name="f_09" localSheetId="119">#REF!</definedName>
    <definedName name="f_09" localSheetId="122">#REF!</definedName>
    <definedName name="f_09" localSheetId="108">#REF!</definedName>
    <definedName name="f_09" localSheetId="110">#REF!</definedName>
    <definedName name="f_09" localSheetId="113">#REF!</definedName>
    <definedName name="f_09" localSheetId="116">#REF!</definedName>
    <definedName name="f_09" localSheetId="102">#REF!</definedName>
    <definedName name="f_09" localSheetId="105">#REF!</definedName>
    <definedName name="f_09" localSheetId="56">#REF!</definedName>
    <definedName name="f_09" localSheetId="59">#REF!</definedName>
    <definedName name="f_09" localSheetId="61">#REF!</definedName>
    <definedName name="f_09" localSheetId="84">#REF!</definedName>
    <definedName name="f_09" localSheetId="82">#REF!</definedName>
    <definedName name="f_09" localSheetId="87">#REF!</definedName>
    <definedName name="f_09" localSheetId="90">#REF!</definedName>
    <definedName name="f_09" localSheetId="93">#REF!</definedName>
    <definedName name="f_09" localSheetId="96">#REF!</definedName>
    <definedName name="f_09" localSheetId="99">#REF!</definedName>
    <definedName name="f_09" localSheetId="165">#REF!</definedName>
    <definedName name="f_09" localSheetId="168">#REF!</definedName>
    <definedName name="f_09" localSheetId="156">#REF!</definedName>
    <definedName name="f_09" localSheetId="171">#REF!</definedName>
    <definedName name="f_09" localSheetId="159">#REF!</definedName>
    <definedName name="f_09" localSheetId="162">#REF!</definedName>
    <definedName name="f_09">#REF!</definedName>
    <definedName name="f_10" localSheetId="145">#REF!</definedName>
    <definedName name="f_10" localSheetId="149">#REF!</definedName>
    <definedName name="f_10" localSheetId="153">#REF!</definedName>
    <definedName name="f_10" localSheetId="138">#REF!</definedName>
    <definedName name="f_10" localSheetId="141">#REF!</definedName>
    <definedName name="f_10" localSheetId="71">#REF!</definedName>
    <definedName name="f_10" localSheetId="74">#REF!</definedName>
    <definedName name="f_10" localSheetId="77">#REF!</definedName>
    <definedName name="f_10" localSheetId="80">#REF!</definedName>
    <definedName name="f_10" localSheetId="66">#REF!</definedName>
    <definedName name="f_10" localSheetId="69">#REF!</definedName>
    <definedName name="f_10" localSheetId="126">#REF!</definedName>
    <definedName name="f_10" localSheetId="129">#REF!</definedName>
    <definedName name="f_10" localSheetId="132">#REF!</definedName>
    <definedName name="f_10" localSheetId="135">#REF!</definedName>
    <definedName name="f_10" localSheetId="120">#REF!</definedName>
    <definedName name="f_10" localSheetId="111">#REF!</definedName>
    <definedName name="f_10" localSheetId="114">#REF!</definedName>
    <definedName name="f_10" localSheetId="117">#REF!</definedName>
    <definedName name="f_10" localSheetId="103">#REF!</definedName>
    <definedName name="f_10" localSheetId="106">#REF!</definedName>
    <definedName name="f_10" localSheetId="53">#REF!</definedName>
    <definedName name="f_10" localSheetId="55">#REF!</definedName>
    <definedName name="f_10" localSheetId="58">#REF!</definedName>
    <definedName name="f_10" localSheetId="62">#REF!</definedName>
    <definedName name="f_10" localSheetId="64">#REF!</definedName>
    <definedName name="f_10" localSheetId="85">#REF!</definedName>
    <definedName name="f_10" localSheetId="88">#REF!</definedName>
    <definedName name="f_10" localSheetId="91">#REF!</definedName>
    <definedName name="f_10" localSheetId="94">#REF!</definedName>
    <definedName name="f_10" localSheetId="97">#REF!</definedName>
    <definedName name="f_10" localSheetId="100">#REF!</definedName>
    <definedName name="f_10" localSheetId="166">#REF!</definedName>
    <definedName name="f_10" localSheetId="169">#REF!</definedName>
    <definedName name="f_10" localSheetId="157">#REF!</definedName>
    <definedName name="f_10" localSheetId="172">#REF!</definedName>
    <definedName name="f_10" localSheetId="160">#REF!</definedName>
    <definedName name="f_10" localSheetId="163">#REF!</definedName>
    <definedName name="f_10" localSheetId="143">#REF!</definedName>
    <definedName name="f_10" localSheetId="146">#REF!</definedName>
    <definedName name="f_10" localSheetId="148">#REF!</definedName>
    <definedName name="f_10" localSheetId="150">#REF!</definedName>
    <definedName name="f_10" localSheetId="151">#REF!</definedName>
    <definedName name="f_10" localSheetId="136">#REF!</definedName>
    <definedName name="f_10" localSheetId="139">#REF!</definedName>
    <definedName name="f_10" localSheetId="142">#REF!</definedName>
    <definedName name="f_10" localSheetId="70">#REF!</definedName>
    <definedName name="f_10" localSheetId="72">#REF!</definedName>
    <definedName name="f_10" localSheetId="75">#REF!</definedName>
    <definedName name="f_10" localSheetId="78">#REF!</definedName>
    <definedName name="f_10" localSheetId="67">#REF!</definedName>
    <definedName name="f_10" localSheetId="124">#REF!</definedName>
    <definedName name="f_10" localSheetId="127">#REF!</definedName>
    <definedName name="f_10" localSheetId="130">#REF!</definedName>
    <definedName name="f_10" localSheetId="133">#REF!</definedName>
    <definedName name="f_10" localSheetId="118">#REF!</definedName>
    <definedName name="f_10" localSheetId="121">#REF!</definedName>
    <definedName name="f_10" localSheetId="123">#REF!</definedName>
    <definedName name="f_10" localSheetId="107">#REF!</definedName>
    <definedName name="f_10" localSheetId="109">#REF!</definedName>
    <definedName name="f_10" localSheetId="112">#REF!</definedName>
    <definedName name="f_10" localSheetId="115">#REF!</definedName>
    <definedName name="f_10" localSheetId="101">#REF!</definedName>
    <definedName name="f_10" localSheetId="104">#REF!</definedName>
    <definedName name="f_10" localSheetId="52">#REF!</definedName>
    <definedName name="f_10" localSheetId="54">#REF!</definedName>
    <definedName name="f_10" localSheetId="57">#REF!</definedName>
    <definedName name="f_10" localSheetId="60">#REF!</definedName>
    <definedName name="f_10" localSheetId="63">#REF!</definedName>
    <definedName name="f_10" localSheetId="83">#REF!</definedName>
    <definedName name="f_10" localSheetId="81">#REF!</definedName>
    <definedName name="f_10" localSheetId="86">#REF!</definedName>
    <definedName name="f_10" localSheetId="89">#REF!</definedName>
    <definedName name="f_10" localSheetId="92">#REF!</definedName>
    <definedName name="f_10" localSheetId="95">#REF!</definedName>
    <definedName name="f_10" localSheetId="98">#REF!</definedName>
    <definedName name="f_10" localSheetId="164">#REF!</definedName>
    <definedName name="f_10" localSheetId="167">#REF!</definedName>
    <definedName name="f_10" localSheetId="155">#REF!</definedName>
    <definedName name="f_10" localSheetId="170">#REF!</definedName>
    <definedName name="f_10" localSheetId="158">#REF!</definedName>
    <definedName name="f_10" localSheetId="161">#REF!</definedName>
    <definedName name="f_10" localSheetId="147">#REF!</definedName>
    <definedName name="f_10" localSheetId="144">#REF!</definedName>
    <definedName name="f_10" localSheetId="152">#REF!</definedName>
    <definedName name="f_10" localSheetId="154">#REF!</definedName>
    <definedName name="f_10" localSheetId="137">#REF!</definedName>
    <definedName name="f_10" localSheetId="140">#REF!</definedName>
    <definedName name="f_10" localSheetId="73">#REF!</definedName>
    <definedName name="f_10" localSheetId="76">#REF!</definedName>
    <definedName name="f_10" localSheetId="79">#REF!</definedName>
    <definedName name="f_10" localSheetId="65">#REF!</definedName>
    <definedName name="f_10" localSheetId="68">#REF!</definedName>
    <definedName name="f_10" localSheetId="125">#REF!</definedName>
    <definedName name="f_10" localSheetId="128">#REF!</definedName>
    <definedName name="f_10" localSheetId="131">#REF!</definedName>
    <definedName name="f_10" localSheetId="134">#REF!</definedName>
    <definedName name="f_10" localSheetId="119">#REF!</definedName>
    <definedName name="f_10" localSheetId="122">#REF!</definedName>
    <definedName name="f_10" localSheetId="108">#REF!</definedName>
    <definedName name="f_10" localSheetId="110">#REF!</definedName>
    <definedName name="f_10" localSheetId="113">#REF!</definedName>
    <definedName name="f_10" localSheetId="116">#REF!</definedName>
    <definedName name="f_10" localSheetId="102">#REF!</definedName>
    <definedName name="f_10" localSheetId="105">#REF!</definedName>
    <definedName name="f_10" localSheetId="56">#REF!</definedName>
    <definedName name="f_10" localSheetId="59">#REF!</definedName>
    <definedName name="f_10" localSheetId="61">#REF!</definedName>
    <definedName name="f_10" localSheetId="84">#REF!</definedName>
    <definedName name="f_10" localSheetId="82">#REF!</definedName>
    <definedName name="f_10" localSheetId="87">#REF!</definedName>
    <definedName name="f_10" localSheetId="90">#REF!</definedName>
    <definedName name="f_10" localSheetId="93">#REF!</definedName>
    <definedName name="f_10" localSheetId="96">#REF!</definedName>
    <definedName name="f_10" localSheetId="99">#REF!</definedName>
    <definedName name="f_10" localSheetId="165">#REF!</definedName>
    <definedName name="f_10" localSheetId="168">#REF!</definedName>
    <definedName name="f_10" localSheetId="156">#REF!</definedName>
    <definedName name="f_10" localSheetId="171">#REF!</definedName>
    <definedName name="f_10" localSheetId="159">#REF!</definedName>
    <definedName name="f_10" localSheetId="162">#REF!</definedName>
    <definedName name="f_10">#REF!</definedName>
    <definedName name="f_11" localSheetId="145">#REF!</definedName>
    <definedName name="f_11" localSheetId="149">#REF!</definedName>
    <definedName name="f_11" localSheetId="153">#REF!</definedName>
    <definedName name="f_11" localSheetId="138">#REF!</definedName>
    <definedName name="f_11" localSheetId="141">#REF!</definedName>
    <definedName name="f_11" localSheetId="71">#REF!</definedName>
    <definedName name="f_11" localSheetId="74">#REF!</definedName>
    <definedName name="f_11" localSheetId="77">#REF!</definedName>
    <definedName name="f_11" localSheetId="80">#REF!</definedName>
    <definedName name="f_11" localSheetId="66">#REF!</definedName>
    <definedName name="f_11" localSheetId="69">#REF!</definedName>
    <definedName name="f_11" localSheetId="126">#REF!</definedName>
    <definedName name="f_11" localSheetId="129">#REF!</definedName>
    <definedName name="f_11" localSheetId="132">#REF!</definedName>
    <definedName name="f_11" localSheetId="135">#REF!</definedName>
    <definedName name="f_11" localSheetId="120">#REF!</definedName>
    <definedName name="f_11" localSheetId="111">#REF!</definedName>
    <definedName name="f_11" localSheetId="114">#REF!</definedName>
    <definedName name="f_11" localSheetId="117">#REF!</definedName>
    <definedName name="f_11" localSheetId="103">#REF!</definedName>
    <definedName name="f_11" localSheetId="106">#REF!</definedName>
    <definedName name="f_11" localSheetId="53">#REF!</definedName>
    <definedName name="f_11" localSheetId="55">#REF!</definedName>
    <definedName name="f_11" localSheetId="58">#REF!</definedName>
    <definedName name="f_11" localSheetId="62">#REF!</definedName>
    <definedName name="f_11" localSheetId="64">#REF!</definedName>
    <definedName name="f_11" localSheetId="85">#REF!</definedName>
    <definedName name="f_11" localSheetId="88">#REF!</definedName>
    <definedName name="f_11" localSheetId="91">#REF!</definedName>
    <definedName name="f_11" localSheetId="94">#REF!</definedName>
    <definedName name="f_11" localSheetId="97">#REF!</definedName>
    <definedName name="f_11" localSheetId="100">#REF!</definedName>
    <definedName name="f_11" localSheetId="166">#REF!</definedName>
    <definedName name="f_11" localSheetId="169">#REF!</definedName>
    <definedName name="f_11" localSheetId="157">#REF!</definedName>
    <definedName name="f_11" localSheetId="172">#REF!</definedName>
    <definedName name="f_11" localSheetId="160">#REF!</definedName>
    <definedName name="f_11" localSheetId="163">#REF!</definedName>
    <definedName name="f_11" localSheetId="143">#REF!</definedName>
    <definedName name="f_11" localSheetId="146">#REF!</definedName>
    <definedName name="f_11" localSheetId="148">#REF!</definedName>
    <definedName name="f_11" localSheetId="150">#REF!</definedName>
    <definedName name="f_11" localSheetId="151">#REF!</definedName>
    <definedName name="f_11" localSheetId="136">#REF!</definedName>
    <definedName name="f_11" localSheetId="139">#REF!</definedName>
    <definedName name="f_11" localSheetId="142">#REF!</definedName>
    <definedName name="f_11" localSheetId="70">#REF!</definedName>
    <definedName name="f_11" localSheetId="72">#REF!</definedName>
    <definedName name="f_11" localSheetId="75">#REF!</definedName>
    <definedName name="f_11" localSheetId="78">#REF!</definedName>
    <definedName name="f_11" localSheetId="67">#REF!</definedName>
    <definedName name="f_11" localSheetId="124">#REF!</definedName>
    <definedName name="f_11" localSheetId="127">#REF!</definedName>
    <definedName name="f_11" localSheetId="130">#REF!</definedName>
    <definedName name="f_11" localSheetId="133">#REF!</definedName>
    <definedName name="f_11" localSheetId="118">#REF!</definedName>
    <definedName name="f_11" localSheetId="121">#REF!</definedName>
    <definedName name="f_11" localSheetId="123">#REF!</definedName>
    <definedName name="f_11" localSheetId="107">#REF!</definedName>
    <definedName name="f_11" localSheetId="109">#REF!</definedName>
    <definedName name="f_11" localSheetId="112">#REF!</definedName>
    <definedName name="f_11" localSheetId="115">#REF!</definedName>
    <definedName name="f_11" localSheetId="101">#REF!</definedName>
    <definedName name="f_11" localSheetId="104">#REF!</definedName>
    <definedName name="f_11" localSheetId="52">#REF!</definedName>
    <definedName name="f_11" localSheetId="54">#REF!</definedName>
    <definedName name="f_11" localSheetId="57">#REF!</definedName>
    <definedName name="f_11" localSheetId="60">#REF!</definedName>
    <definedName name="f_11" localSheetId="63">#REF!</definedName>
    <definedName name="f_11" localSheetId="83">#REF!</definedName>
    <definedName name="f_11" localSheetId="81">#REF!</definedName>
    <definedName name="f_11" localSheetId="86">#REF!</definedName>
    <definedName name="f_11" localSheetId="89">#REF!</definedName>
    <definedName name="f_11" localSheetId="92">#REF!</definedName>
    <definedName name="f_11" localSheetId="95">#REF!</definedName>
    <definedName name="f_11" localSheetId="98">#REF!</definedName>
    <definedName name="f_11" localSheetId="164">#REF!</definedName>
    <definedName name="f_11" localSheetId="167">#REF!</definedName>
    <definedName name="f_11" localSheetId="155">#REF!</definedName>
    <definedName name="f_11" localSheetId="170">#REF!</definedName>
    <definedName name="f_11" localSheetId="158">#REF!</definedName>
    <definedName name="f_11" localSheetId="161">#REF!</definedName>
    <definedName name="f_11" localSheetId="147">#REF!</definedName>
    <definedName name="f_11" localSheetId="144">#REF!</definedName>
    <definedName name="f_11" localSheetId="152">#REF!</definedName>
    <definedName name="f_11" localSheetId="154">#REF!</definedName>
    <definedName name="f_11" localSheetId="137">#REF!</definedName>
    <definedName name="f_11" localSheetId="140">#REF!</definedName>
    <definedName name="f_11" localSheetId="73">#REF!</definedName>
    <definedName name="f_11" localSheetId="76">#REF!</definedName>
    <definedName name="f_11" localSheetId="79">#REF!</definedName>
    <definedName name="f_11" localSheetId="65">#REF!</definedName>
    <definedName name="f_11" localSheetId="68">#REF!</definedName>
    <definedName name="f_11" localSheetId="125">#REF!</definedName>
    <definedName name="f_11" localSheetId="128">#REF!</definedName>
    <definedName name="f_11" localSheetId="131">#REF!</definedName>
    <definedName name="f_11" localSheetId="134">#REF!</definedName>
    <definedName name="f_11" localSheetId="119">#REF!</definedName>
    <definedName name="f_11" localSheetId="122">#REF!</definedName>
    <definedName name="f_11" localSheetId="108">#REF!</definedName>
    <definedName name="f_11" localSheetId="110">#REF!</definedName>
    <definedName name="f_11" localSheetId="113">#REF!</definedName>
    <definedName name="f_11" localSheetId="116">#REF!</definedName>
    <definedName name="f_11" localSheetId="102">#REF!</definedName>
    <definedName name="f_11" localSheetId="105">#REF!</definedName>
    <definedName name="f_11" localSheetId="56">#REF!</definedName>
    <definedName name="f_11" localSheetId="59">#REF!</definedName>
    <definedName name="f_11" localSheetId="61">#REF!</definedName>
    <definedName name="f_11" localSheetId="84">#REF!</definedName>
    <definedName name="f_11" localSheetId="82">#REF!</definedName>
    <definedName name="f_11" localSheetId="87">#REF!</definedName>
    <definedName name="f_11" localSheetId="90">#REF!</definedName>
    <definedName name="f_11" localSheetId="93">#REF!</definedName>
    <definedName name="f_11" localSheetId="96">#REF!</definedName>
    <definedName name="f_11" localSheetId="99">#REF!</definedName>
    <definedName name="f_11" localSheetId="165">#REF!</definedName>
    <definedName name="f_11" localSheetId="168">#REF!</definedName>
    <definedName name="f_11" localSheetId="156">#REF!</definedName>
    <definedName name="f_11" localSheetId="171">#REF!</definedName>
    <definedName name="f_11" localSheetId="159">#REF!</definedName>
    <definedName name="f_11" localSheetId="162">#REF!</definedName>
    <definedName name="f_11">#REF!</definedName>
    <definedName name="f_12" localSheetId="145">#REF!</definedName>
    <definedName name="f_12" localSheetId="149">#REF!</definedName>
    <definedName name="f_12" localSheetId="153">#REF!</definedName>
    <definedName name="f_12" localSheetId="138">#REF!</definedName>
    <definedName name="f_12" localSheetId="141">#REF!</definedName>
    <definedName name="f_12" localSheetId="71">#REF!</definedName>
    <definedName name="f_12" localSheetId="74">#REF!</definedName>
    <definedName name="f_12" localSheetId="77">#REF!</definedName>
    <definedName name="f_12" localSheetId="80">#REF!</definedName>
    <definedName name="f_12" localSheetId="66">#REF!</definedName>
    <definedName name="f_12" localSheetId="69">#REF!</definedName>
    <definedName name="f_12" localSheetId="126">#REF!</definedName>
    <definedName name="f_12" localSheetId="129">#REF!</definedName>
    <definedName name="f_12" localSheetId="132">#REF!</definedName>
    <definedName name="f_12" localSheetId="135">#REF!</definedName>
    <definedName name="f_12" localSheetId="120">#REF!</definedName>
    <definedName name="f_12" localSheetId="111">#REF!</definedName>
    <definedName name="f_12" localSheetId="114">#REF!</definedName>
    <definedName name="f_12" localSheetId="117">#REF!</definedName>
    <definedName name="f_12" localSheetId="103">#REF!</definedName>
    <definedName name="f_12" localSheetId="106">#REF!</definedName>
    <definedName name="f_12" localSheetId="53">#REF!</definedName>
    <definedName name="f_12" localSheetId="55">#REF!</definedName>
    <definedName name="f_12" localSheetId="58">#REF!</definedName>
    <definedName name="f_12" localSheetId="62">#REF!</definedName>
    <definedName name="f_12" localSheetId="64">#REF!</definedName>
    <definedName name="f_12" localSheetId="85">#REF!</definedName>
    <definedName name="f_12" localSheetId="88">#REF!</definedName>
    <definedName name="f_12" localSheetId="91">#REF!</definedName>
    <definedName name="f_12" localSheetId="94">#REF!</definedName>
    <definedName name="f_12" localSheetId="97">#REF!</definedName>
    <definedName name="f_12" localSheetId="100">#REF!</definedName>
    <definedName name="f_12" localSheetId="166">#REF!</definedName>
    <definedName name="f_12" localSheetId="169">#REF!</definedName>
    <definedName name="f_12" localSheetId="157">#REF!</definedName>
    <definedName name="f_12" localSheetId="172">#REF!</definedName>
    <definedName name="f_12" localSheetId="160">#REF!</definedName>
    <definedName name="f_12" localSheetId="163">#REF!</definedName>
    <definedName name="f_12" localSheetId="143">#REF!</definedName>
    <definedName name="f_12" localSheetId="146">#REF!</definedName>
    <definedName name="f_12" localSheetId="148">#REF!</definedName>
    <definedName name="f_12" localSheetId="150">#REF!</definedName>
    <definedName name="f_12" localSheetId="151">#REF!</definedName>
    <definedName name="f_12" localSheetId="136">#REF!</definedName>
    <definedName name="f_12" localSheetId="139">#REF!</definedName>
    <definedName name="f_12" localSheetId="142">#REF!</definedName>
    <definedName name="f_12" localSheetId="70">#REF!</definedName>
    <definedName name="f_12" localSheetId="72">#REF!</definedName>
    <definedName name="f_12" localSheetId="75">#REF!</definedName>
    <definedName name="f_12" localSheetId="78">#REF!</definedName>
    <definedName name="f_12" localSheetId="67">#REF!</definedName>
    <definedName name="f_12" localSheetId="124">#REF!</definedName>
    <definedName name="f_12" localSheetId="127">#REF!</definedName>
    <definedName name="f_12" localSheetId="130">#REF!</definedName>
    <definedName name="f_12" localSheetId="133">#REF!</definedName>
    <definedName name="f_12" localSheetId="118">#REF!</definedName>
    <definedName name="f_12" localSheetId="121">#REF!</definedName>
    <definedName name="f_12" localSheetId="123">#REF!</definedName>
    <definedName name="f_12" localSheetId="107">#REF!</definedName>
    <definedName name="f_12" localSheetId="109">#REF!</definedName>
    <definedName name="f_12" localSheetId="112">#REF!</definedName>
    <definedName name="f_12" localSheetId="115">#REF!</definedName>
    <definedName name="f_12" localSheetId="101">#REF!</definedName>
    <definedName name="f_12" localSheetId="104">#REF!</definedName>
    <definedName name="f_12" localSheetId="52">#REF!</definedName>
    <definedName name="f_12" localSheetId="54">#REF!</definedName>
    <definedName name="f_12" localSheetId="57">#REF!</definedName>
    <definedName name="f_12" localSheetId="60">#REF!</definedName>
    <definedName name="f_12" localSheetId="63">#REF!</definedName>
    <definedName name="f_12" localSheetId="83">#REF!</definedName>
    <definedName name="f_12" localSheetId="81">#REF!</definedName>
    <definedName name="f_12" localSheetId="86">#REF!</definedName>
    <definedName name="f_12" localSheetId="89">#REF!</definedName>
    <definedName name="f_12" localSheetId="92">#REF!</definedName>
    <definedName name="f_12" localSheetId="95">#REF!</definedName>
    <definedName name="f_12" localSheetId="98">#REF!</definedName>
    <definedName name="f_12" localSheetId="164">#REF!</definedName>
    <definedName name="f_12" localSheetId="167">#REF!</definedName>
    <definedName name="f_12" localSheetId="155">#REF!</definedName>
    <definedName name="f_12" localSheetId="170">#REF!</definedName>
    <definedName name="f_12" localSheetId="158">#REF!</definedName>
    <definedName name="f_12" localSheetId="161">#REF!</definedName>
    <definedName name="f_12" localSheetId="147">#REF!</definedName>
    <definedName name="f_12" localSheetId="144">#REF!</definedName>
    <definedName name="f_12" localSheetId="152">#REF!</definedName>
    <definedName name="f_12" localSheetId="154">#REF!</definedName>
    <definedName name="f_12" localSheetId="137">#REF!</definedName>
    <definedName name="f_12" localSheetId="140">#REF!</definedName>
    <definedName name="f_12" localSheetId="73">#REF!</definedName>
    <definedName name="f_12" localSheetId="76">#REF!</definedName>
    <definedName name="f_12" localSheetId="79">#REF!</definedName>
    <definedName name="f_12" localSheetId="65">#REF!</definedName>
    <definedName name="f_12" localSheetId="68">#REF!</definedName>
    <definedName name="f_12" localSheetId="125">#REF!</definedName>
    <definedName name="f_12" localSheetId="128">#REF!</definedName>
    <definedName name="f_12" localSheetId="131">#REF!</definedName>
    <definedName name="f_12" localSheetId="134">#REF!</definedName>
    <definedName name="f_12" localSheetId="119">#REF!</definedName>
    <definedName name="f_12" localSheetId="122">#REF!</definedName>
    <definedName name="f_12" localSheetId="108">#REF!</definedName>
    <definedName name="f_12" localSheetId="110">#REF!</definedName>
    <definedName name="f_12" localSheetId="113">#REF!</definedName>
    <definedName name="f_12" localSheetId="116">#REF!</definedName>
    <definedName name="f_12" localSheetId="102">#REF!</definedName>
    <definedName name="f_12" localSheetId="105">#REF!</definedName>
    <definedName name="f_12" localSheetId="56">#REF!</definedName>
    <definedName name="f_12" localSheetId="59">#REF!</definedName>
    <definedName name="f_12" localSheetId="61">#REF!</definedName>
    <definedName name="f_12" localSheetId="84">#REF!</definedName>
    <definedName name="f_12" localSheetId="82">#REF!</definedName>
    <definedName name="f_12" localSheetId="87">#REF!</definedName>
    <definedName name="f_12" localSheetId="90">#REF!</definedName>
    <definedName name="f_12" localSheetId="93">#REF!</definedName>
    <definedName name="f_12" localSheetId="96">#REF!</definedName>
    <definedName name="f_12" localSheetId="99">#REF!</definedName>
    <definedName name="f_12" localSheetId="165">#REF!</definedName>
    <definedName name="f_12" localSheetId="168">#REF!</definedName>
    <definedName name="f_12" localSheetId="156">#REF!</definedName>
    <definedName name="f_12" localSheetId="171">#REF!</definedName>
    <definedName name="f_12" localSheetId="159">#REF!</definedName>
    <definedName name="f_12" localSheetId="162">#REF!</definedName>
    <definedName name="f_12">#REF!</definedName>
    <definedName name="f_13" localSheetId="145">#REF!</definedName>
    <definedName name="f_13" localSheetId="149">#REF!</definedName>
    <definedName name="f_13" localSheetId="153">#REF!</definedName>
    <definedName name="f_13" localSheetId="138">#REF!</definedName>
    <definedName name="f_13" localSheetId="141">#REF!</definedName>
    <definedName name="f_13" localSheetId="71">#REF!</definedName>
    <definedName name="f_13" localSheetId="74">#REF!</definedName>
    <definedName name="f_13" localSheetId="77">#REF!</definedName>
    <definedName name="f_13" localSheetId="80">#REF!</definedName>
    <definedName name="f_13" localSheetId="66">#REF!</definedName>
    <definedName name="f_13" localSheetId="69">#REF!</definedName>
    <definedName name="f_13" localSheetId="126">#REF!</definedName>
    <definedName name="f_13" localSheetId="129">#REF!</definedName>
    <definedName name="f_13" localSheetId="132">#REF!</definedName>
    <definedName name="f_13" localSheetId="135">#REF!</definedName>
    <definedName name="f_13" localSheetId="120">#REF!</definedName>
    <definedName name="f_13" localSheetId="111">#REF!</definedName>
    <definedName name="f_13" localSheetId="114">#REF!</definedName>
    <definedName name="f_13" localSheetId="117">#REF!</definedName>
    <definedName name="f_13" localSheetId="103">#REF!</definedName>
    <definedName name="f_13" localSheetId="106">#REF!</definedName>
    <definedName name="f_13" localSheetId="53">#REF!</definedName>
    <definedName name="f_13" localSheetId="55">#REF!</definedName>
    <definedName name="f_13" localSheetId="58">#REF!</definedName>
    <definedName name="f_13" localSheetId="62">#REF!</definedName>
    <definedName name="f_13" localSheetId="64">#REF!</definedName>
    <definedName name="f_13" localSheetId="85">#REF!</definedName>
    <definedName name="f_13" localSheetId="88">#REF!</definedName>
    <definedName name="f_13" localSheetId="91">#REF!</definedName>
    <definedName name="f_13" localSheetId="94">#REF!</definedName>
    <definedName name="f_13" localSheetId="97">#REF!</definedName>
    <definedName name="f_13" localSheetId="100">#REF!</definedName>
    <definedName name="f_13" localSheetId="166">#REF!</definedName>
    <definedName name="f_13" localSheetId="169">#REF!</definedName>
    <definedName name="f_13" localSheetId="157">#REF!</definedName>
    <definedName name="f_13" localSheetId="172">#REF!</definedName>
    <definedName name="f_13" localSheetId="160">#REF!</definedName>
    <definedName name="f_13" localSheetId="163">#REF!</definedName>
    <definedName name="f_13" localSheetId="143">#REF!</definedName>
    <definedName name="f_13" localSheetId="146">#REF!</definedName>
    <definedName name="f_13" localSheetId="148">#REF!</definedName>
    <definedName name="f_13" localSheetId="150">#REF!</definedName>
    <definedName name="f_13" localSheetId="151">#REF!</definedName>
    <definedName name="f_13" localSheetId="136">#REF!</definedName>
    <definedName name="f_13" localSheetId="139">#REF!</definedName>
    <definedName name="f_13" localSheetId="142">#REF!</definedName>
    <definedName name="f_13" localSheetId="70">#REF!</definedName>
    <definedName name="f_13" localSheetId="72">#REF!</definedName>
    <definedName name="f_13" localSheetId="75">#REF!</definedName>
    <definedName name="f_13" localSheetId="78">#REF!</definedName>
    <definedName name="f_13" localSheetId="67">#REF!</definedName>
    <definedName name="f_13" localSheetId="124">#REF!</definedName>
    <definedName name="f_13" localSheetId="127">#REF!</definedName>
    <definedName name="f_13" localSheetId="130">#REF!</definedName>
    <definedName name="f_13" localSheetId="133">#REF!</definedName>
    <definedName name="f_13" localSheetId="118">#REF!</definedName>
    <definedName name="f_13" localSheetId="121">#REF!</definedName>
    <definedName name="f_13" localSheetId="123">#REF!</definedName>
    <definedName name="f_13" localSheetId="107">#REF!</definedName>
    <definedName name="f_13" localSheetId="109">#REF!</definedName>
    <definedName name="f_13" localSheetId="112">#REF!</definedName>
    <definedName name="f_13" localSheetId="115">#REF!</definedName>
    <definedName name="f_13" localSheetId="101">#REF!</definedName>
    <definedName name="f_13" localSheetId="104">#REF!</definedName>
    <definedName name="f_13" localSheetId="52">#REF!</definedName>
    <definedName name="f_13" localSheetId="54">#REF!</definedName>
    <definedName name="f_13" localSheetId="57">#REF!</definedName>
    <definedName name="f_13" localSheetId="60">#REF!</definedName>
    <definedName name="f_13" localSheetId="63">#REF!</definedName>
    <definedName name="f_13" localSheetId="83">#REF!</definedName>
    <definedName name="f_13" localSheetId="81">#REF!</definedName>
    <definedName name="f_13" localSheetId="86">#REF!</definedName>
    <definedName name="f_13" localSheetId="89">#REF!</definedName>
    <definedName name="f_13" localSheetId="92">#REF!</definedName>
    <definedName name="f_13" localSheetId="95">#REF!</definedName>
    <definedName name="f_13" localSheetId="98">#REF!</definedName>
    <definedName name="f_13" localSheetId="164">#REF!</definedName>
    <definedName name="f_13" localSheetId="167">#REF!</definedName>
    <definedName name="f_13" localSheetId="155">#REF!</definedName>
    <definedName name="f_13" localSheetId="170">#REF!</definedName>
    <definedName name="f_13" localSheetId="158">#REF!</definedName>
    <definedName name="f_13" localSheetId="161">#REF!</definedName>
    <definedName name="f_13" localSheetId="147">#REF!</definedName>
    <definedName name="f_13" localSheetId="144">#REF!</definedName>
    <definedName name="f_13" localSheetId="152">#REF!</definedName>
    <definedName name="f_13" localSheetId="154">#REF!</definedName>
    <definedName name="f_13" localSheetId="137">#REF!</definedName>
    <definedName name="f_13" localSheetId="140">#REF!</definedName>
    <definedName name="f_13" localSheetId="73">#REF!</definedName>
    <definedName name="f_13" localSheetId="76">#REF!</definedName>
    <definedName name="f_13" localSheetId="79">#REF!</definedName>
    <definedName name="f_13" localSheetId="65">#REF!</definedName>
    <definedName name="f_13" localSheetId="68">#REF!</definedName>
    <definedName name="f_13" localSheetId="125">#REF!</definedName>
    <definedName name="f_13" localSheetId="128">#REF!</definedName>
    <definedName name="f_13" localSheetId="131">#REF!</definedName>
    <definedName name="f_13" localSheetId="134">#REF!</definedName>
    <definedName name="f_13" localSheetId="119">#REF!</definedName>
    <definedName name="f_13" localSheetId="122">#REF!</definedName>
    <definedName name="f_13" localSheetId="108">#REF!</definedName>
    <definedName name="f_13" localSheetId="110">#REF!</definedName>
    <definedName name="f_13" localSheetId="113">#REF!</definedName>
    <definedName name="f_13" localSheetId="116">#REF!</definedName>
    <definedName name="f_13" localSheetId="102">#REF!</definedName>
    <definedName name="f_13" localSheetId="105">#REF!</definedName>
    <definedName name="f_13" localSheetId="56">#REF!</definedName>
    <definedName name="f_13" localSheetId="59">#REF!</definedName>
    <definedName name="f_13" localSheetId="61">#REF!</definedName>
    <definedName name="f_13" localSheetId="84">#REF!</definedName>
    <definedName name="f_13" localSheetId="82">#REF!</definedName>
    <definedName name="f_13" localSheetId="87">#REF!</definedName>
    <definedName name="f_13" localSheetId="90">#REF!</definedName>
    <definedName name="f_13" localSheetId="93">#REF!</definedName>
    <definedName name="f_13" localSheetId="96">#REF!</definedName>
    <definedName name="f_13" localSheetId="99">#REF!</definedName>
    <definedName name="f_13" localSheetId="165">#REF!</definedName>
    <definedName name="f_13" localSheetId="168">#REF!</definedName>
    <definedName name="f_13" localSheetId="156">#REF!</definedName>
    <definedName name="f_13" localSheetId="171">#REF!</definedName>
    <definedName name="f_13" localSheetId="159">#REF!</definedName>
    <definedName name="f_13" localSheetId="162">#REF!</definedName>
    <definedName name="f_13">#REF!</definedName>
    <definedName name="f_14" localSheetId="145">#REF!</definedName>
    <definedName name="f_14" localSheetId="149">#REF!</definedName>
    <definedName name="f_14" localSheetId="153">#REF!</definedName>
    <definedName name="f_14" localSheetId="138">#REF!</definedName>
    <definedName name="f_14" localSheetId="141">#REF!</definedName>
    <definedName name="f_14" localSheetId="71">#REF!</definedName>
    <definedName name="f_14" localSheetId="74">#REF!</definedName>
    <definedName name="f_14" localSheetId="77">#REF!</definedName>
    <definedName name="f_14" localSheetId="80">#REF!</definedName>
    <definedName name="f_14" localSheetId="66">#REF!</definedName>
    <definedName name="f_14" localSheetId="69">#REF!</definedName>
    <definedName name="f_14" localSheetId="126">#REF!</definedName>
    <definedName name="f_14" localSheetId="129">#REF!</definedName>
    <definedName name="f_14" localSheetId="132">#REF!</definedName>
    <definedName name="f_14" localSheetId="135">#REF!</definedName>
    <definedName name="f_14" localSheetId="120">#REF!</definedName>
    <definedName name="f_14" localSheetId="111">#REF!</definedName>
    <definedName name="f_14" localSheetId="114">#REF!</definedName>
    <definedName name="f_14" localSheetId="117">#REF!</definedName>
    <definedName name="f_14" localSheetId="103">#REF!</definedName>
    <definedName name="f_14" localSheetId="106">#REF!</definedName>
    <definedName name="f_14" localSheetId="53">#REF!</definedName>
    <definedName name="f_14" localSheetId="55">#REF!</definedName>
    <definedName name="f_14" localSheetId="58">#REF!</definedName>
    <definedName name="f_14" localSheetId="62">#REF!</definedName>
    <definedName name="f_14" localSheetId="64">#REF!</definedName>
    <definedName name="f_14" localSheetId="85">#REF!</definedName>
    <definedName name="f_14" localSheetId="88">#REF!</definedName>
    <definedName name="f_14" localSheetId="91">#REF!</definedName>
    <definedName name="f_14" localSheetId="94">#REF!</definedName>
    <definedName name="f_14" localSheetId="97">#REF!</definedName>
    <definedName name="f_14" localSheetId="100">#REF!</definedName>
    <definedName name="f_14" localSheetId="166">#REF!</definedName>
    <definedName name="f_14" localSheetId="169">#REF!</definedName>
    <definedName name="f_14" localSheetId="157">#REF!</definedName>
    <definedName name="f_14" localSheetId="172">#REF!</definedName>
    <definedName name="f_14" localSheetId="160">#REF!</definedName>
    <definedName name="f_14" localSheetId="163">#REF!</definedName>
    <definedName name="f_14" localSheetId="143">#REF!</definedName>
    <definedName name="f_14" localSheetId="146">#REF!</definedName>
    <definedName name="f_14" localSheetId="148">#REF!</definedName>
    <definedName name="f_14" localSheetId="150">#REF!</definedName>
    <definedName name="f_14" localSheetId="151">#REF!</definedName>
    <definedName name="f_14" localSheetId="136">#REF!</definedName>
    <definedName name="f_14" localSheetId="139">#REF!</definedName>
    <definedName name="f_14" localSheetId="142">#REF!</definedName>
    <definedName name="f_14" localSheetId="70">#REF!</definedName>
    <definedName name="f_14" localSheetId="72">#REF!</definedName>
    <definedName name="f_14" localSheetId="75">#REF!</definedName>
    <definedName name="f_14" localSheetId="78">#REF!</definedName>
    <definedName name="f_14" localSheetId="67">#REF!</definedName>
    <definedName name="f_14" localSheetId="124">#REF!</definedName>
    <definedName name="f_14" localSheetId="127">#REF!</definedName>
    <definedName name="f_14" localSheetId="130">#REF!</definedName>
    <definedName name="f_14" localSheetId="133">#REF!</definedName>
    <definedName name="f_14" localSheetId="118">#REF!</definedName>
    <definedName name="f_14" localSheetId="121">#REF!</definedName>
    <definedName name="f_14" localSheetId="123">#REF!</definedName>
    <definedName name="f_14" localSheetId="107">#REF!</definedName>
    <definedName name="f_14" localSheetId="109">#REF!</definedName>
    <definedName name="f_14" localSheetId="112">#REF!</definedName>
    <definedName name="f_14" localSheetId="115">#REF!</definedName>
    <definedName name="f_14" localSheetId="101">#REF!</definedName>
    <definedName name="f_14" localSheetId="104">#REF!</definedName>
    <definedName name="f_14" localSheetId="52">#REF!</definedName>
    <definedName name="f_14" localSheetId="54">#REF!</definedName>
    <definedName name="f_14" localSheetId="57">#REF!</definedName>
    <definedName name="f_14" localSheetId="60">#REF!</definedName>
    <definedName name="f_14" localSheetId="63">#REF!</definedName>
    <definedName name="f_14" localSheetId="83">#REF!</definedName>
    <definedName name="f_14" localSheetId="81">#REF!</definedName>
    <definedName name="f_14" localSheetId="86">#REF!</definedName>
    <definedName name="f_14" localSheetId="89">#REF!</definedName>
    <definedName name="f_14" localSheetId="92">#REF!</definedName>
    <definedName name="f_14" localSheetId="95">#REF!</definedName>
    <definedName name="f_14" localSheetId="98">#REF!</definedName>
    <definedName name="f_14" localSheetId="164">#REF!</definedName>
    <definedName name="f_14" localSheetId="167">#REF!</definedName>
    <definedName name="f_14" localSheetId="155">#REF!</definedName>
    <definedName name="f_14" localSheetId="170">#REF!</definedName>
    <definedName name="f_14" localSheetId="158">#REF!</definedName>
    <definedName name="f_14" localSheetId="161">#REF!</definedName>
    <definedName name="f_14" localSheetId="147">#REF!</definedName>
    <definedName name="f_14" localSheetId="144">#REF!</definedName>
    <definedName name="f_14" localSheetId="152">#REF!</definedName>
    <definedName name="f_14" localSheetId="154">#REF!</definedName>
    <definedName name="f_14" localSheetId="137">#REF!</definedName>
    <definedName name="f_14" localSheetId="140">#REF!</definedName>
    <definedName name="f_14" localSheetId="73">#REF!</definedName>
    <definedName name="f_14" localSheetId="76">#REF!</definedName>
    <definedName name="f_14" localSheetId="79">#REF!</definedName>
    <definedName name="f_14" localSheetId="65">#REF!</definedName>
    <definedName name="f_14" localSheetId="68">#REF!</definedName>
    <definedName name="f_14" localSheetId="125">#REF!</definedName>
    <definedName name="f_14" localSheetId="128">#REF!</definedName>
    <definedName name="f_14" localSheetId="131">#REF!</definedName>
    <definedName name="f_14" localSheetId="134">#REF!</definedName>
    <definedName name="f_14" localSheetId="119">#REF!</definedName>
    <definedName name="f_14" localSheetId="122">#REF!</definedName>
    <definedName name="f_14" localSheetId="108">#REF!</definedName>
    <definedName name="f_14" localSheetId="110">#REF!</definedName>
    <definedName name="f_14" localSheetId="113">#REF!</definedName>
    <definedName name="f_14" localSheetId="116">#REF!</definedName>
    <definedName name="f_14" localSheetId="102">#REF!</definedName>
    <definedName name="f_14" localSheetId="105">#REF!</definedName>
    <definedName name="f_14" localSheetId="56">#REF!</definedName>
    <definedName name="f_14" localSheetId="59">#REF!</definedName>
    <definedName name="f_14" localSheetId="61">#REF!</definedName>
    <definedName name="f_14" localSheetId="84">#REF!</definedName>
    <definedName name="f_14" localSheetId="82">#REF!</definedName>
    <definedName name="f_14" localSheetId="87">#REF!</definedName>
    <definedName name="f_14" localSheetId="90">#REF!</definedName>
    <definedName name="f_14" localSheetId="93">#REF!</definedName>
    <definedName name="f_14" localSheetId="96">#REF!</definedName>
    <definedName name="f_14" localSheetId="99">#REF!</definedName>
    <definedName name="f_14" localSheetId="165">#REF!</definedName>
    <definedName name="f_14" localSheetId="168">#REF!</definedName>
    <definedName name="f_14" localSheetId="156">#REF!</definedName>
    <definedName name="f_14" localSheetId="171">#REF!</definedName>
    <definedName name="f_14" localSheetId="159">#REF!</definedName>
    <definedName name="f_14" localSheetId="162">#REF!</definedName>
    <definedName name="f_14">#REF!</definedName>
    <definedName name="f_15" localSheetId="145">#REF!</definedName>
    <definedName name="f_15" localSheetId="149">#REF!</definedName>
    <definedName name="f_15" localSheetId="153">#REF!</definedName>
    <definedName name="f_15" localSheetId="138">#REF!</definedName>
    <definedName name="f_15" localSheetId="141">#REF!</definedName>
    <definedName name="f_15" localSheetId="71">#REF!</definedName>
    <definedName name="f_15" localSheetId="74">#REF!</definedName>
    <definedName name="f_15" localSheetId="77">#REF!</definedName>
    <definedName name="f_15" localSheetId="80">#REF!</definedName>
    <definedName name="f_15" localSheetId="66">#REF!</definedName>
    <definedName name="f_15" localSheetId="69">#REF!</definedName>
    <definedName name="f_15" localSheetId="126">#REF!</definedName>
    <definedName name="f_15" localSheetId="129">#REF!</definedName>
    <definedName name="f_15" localSheetId="132">#REF!</definedName>
    <definedName name="f_15" localSheetId="135">#REF!</definedName>
    <definedName name="f_15" localSheetId="120">#REF!</definedName>
    <definedName name="f_15" localSheetId="111">#REF!</definedName>
    <definedName name="f_15" localSheetId="114">#REF!</definedName>
    <definedName name="f_15" localSheetId="117">#REF!</definedName>
    <definedName name="f_15" localSheetId="103">#REF!</definedName>
    <definedName name="f_15" localSheetId="106">#REF!</definedName>
    <definedName name="f_15" localSheetId="53">#REF!</definedName>
    <definedName name="f_15" localSheetId="55">#REF!</definedName>
    <definedName name="f_15" localSheetId="58">#REF!</definedName>
    <definedName name="f_15" localSheetId="62">#REF!</definedName>
    <definedName name="f_15" localSheetId="64">#REF!</definedName>
    <definedName name="f_15" localSheetId="85">#REF!</definedName>
    <definedName name="f_15" localSheetId="88">#REF!</definedName>
    <definedName name="f_15" localSheetId="91">#REF!</definedName>
    <definedName name="f_15" localSheetId="94">#REF!</definedName>
    <definedName name="f_15" localSheetId="97">#REF!</definedName>
    <definedName name="f_15" localSheetId="100">#REF!</definedName>
    <definedName name="f_15" localSheetId="166">#REF!</definedName>
    <definedName name="f_15" localSheetId="169">#REF!</definedName>
    <definedName name="f_15" localSheetId="157">#REF!</definedName>
    <definedName name="f_15" localSheetId="172">#REF!</definedName>
    <definedName name="f_15" localSheetId="160">#REF!</definedName>
    <definedName name="f_15" localSheetId="163">#REF!</definedName>
    <definedName name="f_15" localSheetId="143">#REF!</definedName>
    <definedName name="f_15" localSheetId="146">#REF!</definedName>
    <definedName name="f_15" localSheetId="148">#REF!</definedName>
    <definedName name="f_15" localSheetId="150">#REF!</definedName>
    <definedName name="f_15" localSheetId="151">#REF!</definedName>
    <definedName name="f_15" localSheetId="136">#REF!</definedName>
    <definedName name="f_15" localSheetId="139">#REF!</definedName>
    <definedName name="f_15" localSheetId="142">#REF!</definedName>
    <definedName name="f_15" localSheetId="70">#REF!</definedName>
    <definedName name="f_15" localSheetId="72">#REF!</definedName>
    <definedName name="f_15" localSheetId="75">#REF!</definedName>
    <definedName name="f_15" localSheetId="78">#REF!</definedName>
    <definedName name="f_15" localSheetId="67">#REF!</definedName>
    <definedName name="f_15" localSheetId="124">#REF!</definedName>
    <definedName name="f_15" localSheetId="127">#REF!</definedName>
    <definedName name="f_15" localSheetId="130">#REF!</definedName>
    <definedName name="f_15" localSheetId="133">#REF!</definedName>
    <definedName name="f_15" localSheetId="118">#REF!</definedName>
    <definedName name="f_15" localSheetId="121">#REF!</definedName>
    <definedName name="f_15" localSheetId="123">#REF!</definedName>
    <definedName name="f_15" localSheetId="107">#REF!</definedName>
    <definedName name="f_15" localSheetId="109">#REF!</definedName>
    <definedName name="f_15" localSheetId="112">#REF!</definedName>
    <definedName name="f_15" localSheetId="115">#REF!</definedName>
    <definedName name="f_15" localSheetId="101">#REF!</definedName>
    <definedName name="f_15" localSheetId="104">#REF!</definedName>
    <definedName name="f_15" localSheetId="52">#REF!</definedName>
    <definedName name="f_15" localSheetId="54">#REF!</definedName>
    <definedName name="f_15" localSheetId="57">#REF!</definedName>
    <definedName name="f_15" localSheetId="60">#REF!</definedName>
    <definedName name="f_15" localSheetId="63">#REF!</definedName>
    <definedName name="f_15" localSheetId="83">#REF!</definedName>
    <definedName name="f_15" localSheetId="81">#REF!</definedName>
    <definedName name="f_15" localSheetId="86">#REF!</definedName>
    <definedName name="f_15" localSheetId="89">#REF!</definedName>
    <definedName name="f_15" localSheetId="92">#REF!</definedName>
    <definedName name="f_15" localSheetId="95">#REF!</definedName>
    <definedName name="f_15" localSheetId="98">#REF!</definedName>
    <definedName name="f_15" localSheetId="164">#REF!</definedName>
    <definedName name="f_15" localSheetId="167">#REF!</definedName>
    <definedName name="f_15" localSheetId="155">#REF!</definedName>
    <definedName name="f_15" localSheetId="170">#REF!</definedName>
    <definedName name="f_15" localSheetId="158">#REF!</definedName>
    <definedName name="f_15" localSheetId="161">#REF!</definedName>
    <definedName name="f_15" localSheetId="147">#REF!</definedName>
    <definedName name="f_15" localSheetId="144">#REF!</definedName>
    <definedName name="f_15" localSheetId="152">#REF!</definedName>
    <definedName name="f_15" localSheetId="154">#REF!</definedName>
    <definedName name="f_15" localSheetId="137">#REF!</definedName>
    <definedName name="f_15" localSheetId="140">#REF!</definedName>
    <definedName name="f_15" localSheetId="73">#REF!</definedName>
    <definedName name="f_15" localSheetId="76">#REF!</definedName>
    <definedName name="f_15" localSheetId="79">#REF!</definedName>
    <definedName name="f_15" localSheetId="65">#REF!</definedName>
    <definedName name="f_15" localSheetId="68">#REF!</definedName>
    <definedName name="f_15" localSheetId="125">#REF!</definedName>
    <definedName name="f_15" localSheetId="128">#REF!</definedName>
    <definedName name="f_15" localSheetId="131">#REF!</definedName>
    <definedName name="f_15" localSheetId="134">#REF!</definedName>
    <definedName name="f_15" localSheetId="119">#REF!</definedName>
    <definedName name="f_15" localSheetId="122">#REF!</definedName>
    <definedName name="f_15" localSheetId="108">#REF!</definedName>
    <definedName name="f_15" localSheetId="110">#REF!</definedName>
    <definedName name="f_15" localSheetId="113">#REF!</definedName>
    <definedName name="f_15" localSheetId="116">#REF!</definedName>
    <definedName name="f_15" localSheetId="102">#REF!</definedName>
    <definedName name="f_15" localSheetId="105">#REF!</definedName>
    <definedName name="f_15" localSheetId="56">#REF!</definedName>
    <definedName name="f_15" localSheetId="59">#REF!</definedName>
    <definedName name="f_15" localSheetId="61">#REF!</definedName>
    <definedName name="f_15" localSheetId="84">#REF!</definedName>
    <definedName name="f_15" localSheetId="82">#REF!</definedName>
    <definedName name="f_15" localSheetId="87">#REF!</definedName>
    <definedName name="f_15" localSheetId="90">#REF!</definedName>
    <definedName name="f_15" localSheetId="93">#REF!</definedName>
    <definedName name="f_15" localSheetId="96">#REF!</definedName>
    <definedName name="f_15" localSheetId="99">#REF!</definedName>
    <definedName name="f_15" localSheetId="165">#REF!</definedName>
    <definedName name="f_15" localSheetId="168">#REF!</definedName>
    <definedName name="f_15" localSheetId="156">#REF!</definedName>
    <definedName name="f_15" localSheetId="171">#REF!</definedName>
    <definedName name="f_15" localSheetId="159">#REF!</definedName>
    <definedName name="f_15" localSheetId="162">#REF!</definedName>
    <definedName name="f_15">#REF!</definedName>
    <definedName name="f_16" localSheetId="145">#REF!</definedName>
    <definedName name="f_16" localSheetId="149">#REF!</definedName>
    <definedName name="f_16" localSheetId="153">#REF!</definedName>
    <definedName name="f_16" localSheetId="138">#REF!</definedName>
    <definedName name="f_16" localSheetId="141">#REF!</definedName>
    <definedName name="f_16" localSheetId="71">#REF!</definedName>
    <definedName name="f_16" localSheetId="74">#REF!</definedName>
    <definedName name="f_16" localSheetId="77">#REF!</definedName>
    <definedName name="f_16" localSheetId="80">#REF!</definedName>
    <definedName name="f_16" localSheetId="66">#REF!</definedName>
    <definedName name="f_16" localSheetId="69">#REF!</definedName>
    <definedName name="f_16" localSheetId="126">#REF!</definedName>
    <definedName name="f_16" localSheetId="129">#REF!</definedName>
    <definedName name="f_16" localSheetId="132">#REF!</definedName>
    <definedName name="f_16" localSheetId="135">#REF!</definedName>
    <definedName name="f_16" localSheetId="120">#REF!</definedName>
    <definedName name="f_16" localSheetId="111">#REF!</definedName>
    <definedName name="f_16" localSheetId="114">#REF!</definedName>
    <definedName name="f_16" localSheetId="117">#REF!</definedName>
    <definedName name="f_16" localSheetId="103">#REF!</definedName>
    <definedName name="f_16" localSheetId="106">#REF!</definedName>
    <definedName name="f_16" localSheetId="53">#REF!</definedName>
    <definedName name="f_16" localSheetId="55">#REF!</definedName>
    <definedName name="f_16" localSheetId="58">#REF!</definedName>
    <definedName name="f_16" localSheetId="62">#REF!</definedName>
    <definedName name="f_16" localSheetId="64">#REF!</definedName>
    <definedName name="f_16" localSheetId="85">#REF!</definedName>
    <definedName name="f_16" localSheetId="88">#REF!</definedName>
    <definedName name="f_16" localSheetId="91">#REF!</definedName>
    <definedName name="f_16" localSheetId="94">#REF!</definedName>
    <definedName name="f_16" localSheetId="97">#REF!</definedName>
    <definedName name="f_16" localSheetId="100">#REF!</definedName>
    <definedName name="f_16" localSheetId="166">#REF!</definedName>
    <definedName name="f_16" localSheetId="169">#REF!</definedName>
    <definedName name="f_16" localSheetId="157">#REF!</definedName>
    <definedName name="f_16" localSheetId="172">#REF!</definedName>
    <definedName name="f_16" localSheetId="160">#REF!</definedName>
    <definedName name="f_16" localSheetId="163">#REF!</definedName>
    <definedName name="f_16" localSheetId="143">#REF!</definedName>
    <definedName name="f_16" localSheetId="146">#REF!</definedName>
    <definedName name="f_16" localSheetId="148">#REF!</definedName>
    <definedName name="f_16" localSheetId="150">#REF!</definedName>
    <definedName name="f_16" localSheetId="151">#REF!</definedName>
    <definedName name="f_16" localSheetId="136">#REF!</definedName>
    <definedName name="f_16" localSheetId="139">#REF!</definedName>
    <definedName name="f_16" localSheetId="142">#REF!</definedName>
    <definedName name="f_16" localSheetId="70">#REF!</definedName>
    <definedName name="f_16" localSheetId="72">#REF!</definedName>
    <definedName name="f_16" localSheetId="75">#REF!</definedName>
    <definedName name="f_16" localSheetId="78">#REF!</definedName>
    <definedName name="f_16" localSheetId="67">#REF!</definedName>
    <definedName name="f_16" localSheetId="124">#REF!</definedName>
    <definedName name="f_16" localSheetId="127">#REF!</definedName>
    <definedName name="f_16" localSheetId="130">#REF!</definedName>
    <definedName name="f_16" localSheetId="133">#REF!</definedName>
    <definedName name="f_16" localSheetId="118">#REF!</definedName>
    <definedName name="f_16" localSheetId="121">#REF!</definedName>
    <definedName name="f_16" localSheetId="123">#REF!</definedName>
    <definedName name="f_16" localSheetId="107">#REF!</definedName>
    <definedName name="f_16" localSheetId="109">#REF!</definedName>
    <definedName name="f_16" localSheetId="112">#REF!</definedName>
    <definedName name="f_16" localSheetId="115">#REF!</definedName>
    <definedName name="f_16" localSheetId="101">#REF!</definedName>
    <definedName name="f_16" localSheetId="104">#REF!</definedName>
    <definedName name="f_16" localSheetId="52">#REF!</definedName>
    <definedName name="f_16" localSheetId="54">#REF!</definedName>
    <definedName name="f_16" localSheetId="57">#REF!</definedName>
    <definedName name="f_16" localSheetId="60">#REF!</definedName>
    <definedName name="f_16" localSheetId="63">#REF!</definedName>
    <definedName name="f_16" localSheetId="83">#REF!</definedName>
    <definedName name="f_16" localSheetId="81">#REF!</definedName>
    <definedName name="f_16" localSheetId="86">#REF!</definedName>
    <definedName name="f_16" localSheetId="89">#REF!</definedName>
    <definedName name="f_16" localSheetId="92">#REF!</definedName>
    <definedName name="f_16" localSheetId="95">#REF!</definedName>
    <definedName name="f_16" localSheetId="98">#REF!</definedName>
    <definedName name="f_16" localSheetId="164">#REF!</definedName>
    <definedName name="f_16" localSheetId="167">#REF!</definedName>
    <definedName name="f_16" localSheetId="155">#REF!</definedName>
    <definedName name="f_16" localSheetId="170">#REF!</definedName>
    <definedName name="f_16" localSheetId="158">#REF!</definedName>
    <definedName name="f_16" localSheetId="161">#REF!</definedName>
    <definedName name="f_16" localSheetId="147">#REF!</definedName>
    <definedName name="f_16" localSheetId="144">#REF!</definedName>
    <definedName name="f_16" localSheetId="152">#REF!</definedName>
    <definedName name="f_16" localSheetId="154">#REF!</definedName>
    <definedName name="f_16" localSheetId="137">#REF!</definedName>
    <definedName name="f_16" localSheetId="140">#REF!</definedName>
    <definedName name="f_16" localSheetId="73">#REF!</definedName>
    <definedName name="f_16" localSheetId="76">#REF!</definedName>
    <definedName name="f_16" localSheetId="79">#REF!</definedName>
    <definedName name="f_16" localSheetId="65">#REF!</definedName>
    <definedName name="f_16" localSheetId="68">#REF!</definedName>
    <definedName name="f_16" localSheetId="125">#REF!</definedName>
    <definedName name="f_16" localSheetId="128">#REF!</definedName>
    <definedName name="f_16" localSheetId="131">#REF!</definedName>
    <definedName name="f_16" localSheetId="134">#REF!</definedName>
    <definedName name="f_16" localSheetId="119">#REF!</definedName>
    <definedName name="f_16" localSheetId="122">#REF!</definedName>
    <definedName name="f_16" localSheetId="108">#REF!</definedName>
    <definedName name="f_16" localSheetId="110">#REF!</definedName>
    <definedName name="f_16" localSheetId="113">#REF!</definedName>
    <definedName name="f_16" localSheetId="116">#REF!</definedName>
    <definedName name="f_16" localSheetId="102">#REF!</definedName>
    <definedName name="f_16" localSheetId="105">#REF!</definedName>
    <definedName name="f_16" localSheetId="56">#REF!</definedName>
    <definedName name="f_16" localSheetId="59">#REF!</definedName>
    <definedName name="f_16" localSheetId="61">#REF!</definedName>
    <definedName name="f_16" localSheetId="84">#REF!</definedName>
    <definedName name="f_16" localSheetId="82">#REF!</definedName>
    <definedName name="f_16" localSheetId="87">#REF!</definedName>
    <definedName name="f_16" localSheetId="90">#REF!</definedName>
    <definedName name="f_16" localSheetId="93">#REF!</definedName>
    <definedName name="f_16" localSheetId="96">#REF!</definedName>
    <definedName name="f_16" localSheetId="99">#REF!</definedName>
    <definedName name="f_16" localSheetId="165">#REF!</definedName>
    <definedName name="f_16" localSheetId="168">#REF!</definedName>
    <definedName name="f_16" localSheetId="156">#REF!</definedName>
    <definedName name="f_16" localSheetId="171">#REF!</definedName>
    <definedName name="f_16" localSheetId="159">#REF!</definedName>
    <definedName name="f_16" localSheetId="162">#REF!</definedName>
    <definedName name="f_16">#REF!</definedName>
    <definedName name="f_17" localSheetId="145">#REF!</definedName>
    <definedName name="f_17" localSheetId="149">#REF!</definedName>
    <definedName name="f_17" localSheetId="153">#REF!</definedName>
    <definedName name="f_17" localSheetId="138">#REF!</definedName>
    <definedName name="f_17" localSheetId="141">#REF!</definedName>
    <definedName name="f_17" localSheetId="71">#REF!</definedName>
    <definedName name="f_17" localSheetId="74">#REF!</definedName>
    <definedName name="f_17" localSheetId="77">#REF!</definedName>
    <definedName name="f_17" localSheetId="80">#REF!</definedName>
    <definedName name="f_17" localSheetId="66">#REF!</definedName>
    <definedName name="f_17" localSheetId="69">#REF!</definedName>
    <definedName name="f_17" localSheetId="126">#REF!</definedName>
    <definedName name="f_17" localSheetId="129">#REF!</definedName>
    <definedName name="f_17" localSheetId="132">#REF!</definedName>
    <definedName name="f_17" localSheetId="135">#REF!</definedName>
    <definedName name="f_17" localSheetId="120">#REF!</definedName>
    <definedName name="f_17" localSheetId="111">#REF!</definedName>
    <definedName name="f_17" localSheetId="114">#REF!</definedName>
    <definedName name="f_17" localSheetId="117">#REF!</definedName>
    <definedName name="f_17" localSheetId="103">#REF!</definedName>
    <definedName name="f_17" localSheetId="106">#REF!</definedName>
    <definedName name="f_17" localSheetId="53">#REF!</definedName>
    <definedName name="f_17" localSheetId="55">#REF!</definedName>
    <definedName name="f_17" localSheetId="58">#REF!</definedName>
    <definedName name="f_17" localSheetId="62">#REF!</definedName>
    <definedName name="f_17" localSheetId="64">#REF!</definedName>
    <definedName name="f_17" localSheetId="85">#REF!</definedName>
    <definedName name="f_17" localSheetId="88">#REF!</definedName>
    <definedName name="f_17" localSheetId="91">#REF!</definedName>
    <definedName name="f_17" localSheetId="94">#REF!</definedName>
    <definedName name="f_17" localSheetId="97">#REF!</definedName>
    <definedName name="f_17" localSheetId="100">#REF!</definedName>
    <definedName name="f_17" localSheetId="166">#REF!</definedName>
    <definedName name="f_17" localSheetId="169">#REF!</definedName>
    <definedName name="f_17" localSheetId="157">#REF!</definedName>
    <definedName name="f_17" localSheetId="172">#REF!</definedName>
    <definedName name="f_17" localSheetId="160">#REF!</definedName>
    <definedName name="f_17" localSheetId="163">#REF!</definedName>
    <definedName name="f_17" localSheetId="143">#REF!</definedName>
    <definedName name="f_17" localSheetId="146">#REF!</definedName>
    <definedName name="f_17" localSheetId="148">#REF!</definedName>
    <definedName name="f_17" localSheetId="150">#REF!</definedName>
    <definedName name="f_17" localSheetId="151">#REF!</definedName>
    <definedName name="f_17" localSheetId="136">#REF!</definedName>
    <definedName name="f_17" localSheetId="139">#REF!</definedName>
    <definedName name="f_17" localSheetId="142">#REF!</definedName>
    <definedName name="f_17" localSheetId="70">#REF!</definedName>
    <definedName name="f_17" localSheetId="72">#REF!</definedName>
    <definedName name="f_17" localSheetId="75">#REF!</definedName>
    <definedName name="f_17" localSheetId="78">#REF!</definedName>
    <definedName name="f_17" localSheetId="67">#REF!</definedName>
    <definedName name="f_17" localSheetId="124">#REF!</definedName>
    <definedName name="f_17" localSheetId="127">#REF!</definedName>
    <definedName name="f_17" localSheetId="130">#REF!</definedName>
    <definedName name="f_17" localSheetId="133">#REF!</definedName>
    <definedName name="f_17" localSheetId="118">#REF!</definedName>
    <definedName name="f_17" localSheetId="121">#REF!</definedName>
    <definedName name="f_17" localSheetId="123">#REF!</definedName>
    <definedName name="f_17" localSheetId="107">#REF!</definedName>
    <definedName name="f_17" localSheetId="109">#REF!</definedName>
    <definedName name="f_17" localSheetId="112">#REF!</definedName>
    <definedName name="f_17" localSheetId="115">#REF!</definedName>
    <definedName name="f_17" localSheetId="101">#REF!</definedName>
    <definedName name="f_17" localSheetId="104">#REF!</definedName>
    <definedName name="f_17" localSheetId="52">#REF!</definedName>
    <definedName name="f_17" localSheetId="54">#REF!</definedName>
    <definedName name="f_17" localSheetId="57">#REF!</definedName>
    <definedName name="f_17" localSheetId="60">#REF!</definedName>
    <definedName name="f_17" localSheetId="63">#REF!</definedName>
    <definedName name="f_17" localSheetId="83">#REF!</definedName>
    <definedName name="f_17" localSheetId="81">#REF!</definedName>
    <definedName name="f_17" localSheetId="86">#REF!</definedName>
    <definedName name="f_17" localSheetId="89">#REF!</definedName>
    <definedName name="f_17" localSheetId="92">#REF!</definedName>
    <definedName name="f_17" localSheetId="95">#REF!</definedName>
    <definedName name="f_17" localSheetId="98">#REF!</definedName>
    <definedName name="f_17" localSheetId="164">#REF!</definedName>
    <definedName name="f_17" localSheetId="167">#REF!</definedName>
    <definedName name="f_17" localSheetId="155">#REF!</definedName>
    <definedName name="f_17" localSheetId="170">#REF!</definedName>
    <definedName name="f_17" localSheetId="158">#REF!</definedName>
    <definedName name="f_17" localSheetId="161">#REF!</definedName>
    <definedName name="f_17" localSheetId="147">#REF!</definedName>
    <definedName name="f_17" localSheetId="144">#REF!</definedName>
    <definedName name="f_17" localSheetId="152">#REF!</definedName>
    <definedName name="f_17" localSheetId="154">#REF!</definedName>
    <definedName name="f_17" localSheetId="137">#REF!</definedName>
    <definedName name="f_17" localSheetId="140">#REF!</definedName>
    <definedName name="f_17" localSheetId="73">#REF!</definedName>
    <definedName name="f_17" localSheetId="76">#REF!</definedName>
    <definedName name="f_17" localSheetId="79">#REF!</definedName>
    <definedName name="f_17" localSheetId="65">#REF!</definedName>
    <definedName name="f_17" localSheetId="68">#REF!</definedName>
    <definedName name="f_17" localSheetId="125">#REF!</definedName>
    <definedName name="f_17" localSheetId="128">#REF!</definedName>
    <definedName name="f_17" localSheetId="131">#REF!</definedName>
    <definedName name="f_17" localSheetId="134">#REF!</definedName>
    <definedName name="f_17" localSheetId="119">#REF!</definedName>
    <definedName name="f_17" localSheetId="122">#REF!</definedName>
    <definedName name="f_17" localSheetId="108">#REF!</definedName>
    <definedName name="f_17" localSheetId="110">#REF!</definedName>
    <definedName name="f_17" localSheetId="113">#REF!</definedName>
    <definedName name="f_17" localSheetId="116">#REF!</definedName>
    <definedName name="f_17" localSheetId="102">#REF!</definedName>
    <definedName name="f_17" localSheetId="105">#REF!</definedName>
    <definedName name="f_17" localSheetId="56">#REF!</definedName>
    <definedName name="f_17" localSheetId="59">#REF!</definedName>
    <definedName name="f_17" localSheetId="61">#REF!</definedName>
    <definedName name="f_17" localSheetId="84">#REF!</definedName>
    <definedName name="f_17" localSheetId="82">#REF!</definedName>
    <definedName name="f_17" localSheetId="87">#REF!</definedName>
    <definedName name="f_17" localSheetId="90">#REF!</definedName>
    <definedName name="f_17" localSheetId="93">#REF!</definedName>
    <definedName name="f_17" localSheetId="96">#REF!</definedName>
    <definedName name="f_17" localSheetId="99">#REF!</definedName>
    <definedName name="f_17" localSheetId="165">#REF!</definedName>
    <definedName name="f_17" localSheetId="168">#REF!</definedName>
    <definedName name="f_17" localSheetId="156">#REF!</definedName>
    <definedName name="f_17" localSheetId="171">#REF!</definedName>
    <definedName name="f_17" localSheetId="159">#REF!</definedName>
    <definedName name="f_17" localSheetId="162">#REF!</definedName>
    <definedName name="f_17">#REF!</definedName>
    <definedName name="f_18" localSheetId="145">#REF!</definedName>
    <definedName name="f_18" localSheetId="149">#REF!</definedName>
    <definedName name="f_18" localSheetId="153">#REF!</definedName>
    <definedName name="f_18" localSheetId="138">#REF!</definedName>
    <definedName name="f_18" localSheetId="141">#REF!</definedName>
    <definedName name="f_18" localSheetId="71">#REF!</definedName>
    <definedName name="f_18" localSheetId="74">#REF!</definedName>
    <definedName name="f_18" localSheetId="77">#REF!</definedName>
    <definedName name="f_18" localSheetId="80">#REF!</definedName>
    <definedName name="f_18" localSheetId="66">#REF!</definedName>
    <definedName name="f_18" localSheetId="69">#REF!</definedName>
    <definedName name="f_18" localSheetId="126">#REF!</definedName>
    <definedName name="f_18" localSheetId="129">#REF!</definedName>
    <definedName name="f_18" localSheetId="132">#REF!</definedName>
    <definedName name="f_18" localSheetId="135">#REF!</definedName>
    <definedName name="f_18" localSheetId="120">#REF!</definedName>
    <definedName name="f_18" localSheetId="111">#REF!</definedName>
    <definedName name="f_18" localSheetId="114">#REF!</definedName>
    <definedName name="f_18" localSheetId="117">#REF!</definedName>
    <definedName name="f_18" localSheetId="103">#REF!</definedName>
    <definedName name="f_18" localSheetId="106">#REF!</definedName>
    <definedName name="f_18" localSheetId="53">#REF!</definedName>
    <definedName name="f_18" localSheetId="55">#REF!</definedName>
    <definedName name="f_18" localSheetId="58">#REF!</definedName>
    <definedName name="f_18" localSheetId="62">#REF!</definedName>
    <definedName name="f_18" localSheetId="64">#REF!</definedName>
    <definedName name="f_18" localSheetId="85">#REF!</definedName>
    <definedName name="f_18" localSheetId="88">#REF!</definedName>
    <definedName name="f_18" localSheetId="91">#REF!</definedName>
    <definedName name="f_18" localSheetId="94">#REF!</definedName>
    <definedName name="f_18" localSheetId="97">#REF!</definedName>
    <definedName name="f_18" localSheetId="100">#REF!</definedName>
    <definedName name="f_18" localSheetId="166">#REF!</definedName>
    <definedName name="f_18" localSheetId="169">#REF!</definedName>
    <definedName name="f_18" localSheetId="157">#REF!</definedName>
    <definedName name="f_18" localSheetId="172">#REF!</definedName>
    <definedName name="f_18" localSheetId="160">#REF!</definedName>
    <definedName name="f_18" localSheetId="163">#REF!</definedName>
    <definedName name="f_18" localSheetId="143">#REF!</definedName>
    <definedName name="f_18" localSheetId="146">#REF!</definedName>
    <definedName name="f_18" localSheetId="148">#REF!</definedName>
    <definedName name="f_18" localSheetId="150">#REF!</definedName>
    <definedName name="f_18" localSheetId="151">#REF!</definedName>
    <definedName name="f_18" localSheetId="136">#REF!</definedName>
    <definedName name="f_18" localSheetId="139">#REF!</definedName>
    <definedName name="f_18" localSheetId="142">#REF!</definedName>
    <definedName name="f_18" localSheetId="70">#REF!</definedName>
    <definedName name="f_18" localSheetId="72">#REF!</definedName>
    <definedName name="f_18" localSheetId="75">#REF!</definedName>
    <definedName name="f_18" localSheetId="78">#REF!</definedName>
    <definedName name="f_18" localSheetId="67">#REF!</definedName>
    <definedName name="f_18" localSheetId="124">#REF!</definedName>
    <definedName name="f_18" localSheetId="127">#REF!</definedName>
    <definedName name="f_18" localSheetId="130">#REF!</definedName>
    <definedName name="f_18" localSheetId="133">#REF!</definedName>
    <definedName name="f_18" localSheetId="118">#REF!</definedName>
    <definedName name="f_18" localSheetId="121">#REF!</definedName>
    <definedName name="f_18" localSheetId="123">#REF!</definedName>
    <definedName name="f_18" localSheetId="107">#REF!</definedName>
    <definedName name="f_18" localSheetId="109">#REF!</definedName>
    <definedName name="f_18" localSheetId="112">#REF!</definedName>
    <definedName name="f_18" localSheetId="115">#REF!</definedName>
    <definedName name="f_18" localSheetId="101">#REF!</definedName>
    <definedName name="f_18" localSheetId="104">#REF!</definedName>
    <definedName name="f_18" localSheetId="52">#REF!</definedName>
    <definedName name="f_18" localSheetId="54">#REF!</definedName>
    <definedName name="f_18" localSheetId="57">#REF!</definedName>
    <definedName name="f_18" localSheetId="60">#REF!</definedName>
    <definedName name="f_18" localSheetId="63">#REF!</definedName>
    <definedName name="f_18" localSheetId="83">#REF!</definedName>
    <definedName name="f_18" localSheetId="81">#REF!</definedName>
    <definedName name="f_18" localSheetId="86">#REF!</definedName>
    <definedName name="f_18" localSheetId="89">#REF!</definedName>
    <definedName name="f_18" localSheetId="92">#REF!</definedName>
    <definedName name="f_18" localSheetId="95">#REF!</definedName>
    <definedName name="f_18" localSheetId="98">#REF!</definedName>
    <definedName name="f_18" localSheetId="164">#REF!</definedName>
    <definedName name="f_18" localSheetId="167">#REF!</definedName>
    <definedName name="f_18" localSheetId="155">#REF!</definedName>
    <definedName name="f_18" localSheetId="170">#REF!</definedName>
    <definedName name="f_18" localSheetId="158">#REF!</definedName>
    <definedName name="f_18" localSheetId="161">#REF!</definedName>
    <definedName name="f_18" localSheetId="147">#REF!</definedName>
    <definedName name="f_18" localSheetId="144">#REF!</definedName>
    <definedName name="f_18" localSheetId="152">#REF!</definedName>
    <definedName name="f_18" localSheetId="154">#REF!</definedName>
    <definedName name="f_18" localSheetId="137">#REF!</definedName>
    <definedName name="f_18" localSheetId="140">#REF!</definedName>
    <definedName name="f_18" localSheetId="73">#REF!</definedName>
    <definedName name="f_18" localSheetId="76">#REF!</definedName>
    <definedName name="f_18" localSheetId="79">#REF!</definedName>
    <definedName name="f_18" localSheetId="65">#REF!</definedName>
    <definedName name="f_18" localSheetId="68">#REF!</definedName>
    <definedName name="f_18" localSheetId="125">#REF!</definedName>
    <definedName name="f_18" localSheetId="128">#REF!</definedName>
    <definedName name="f_18" localSheetId="131">#REF!</definedName>
    <definedName name="f_18" localSheetId="134">#REF!</definedName>
    <definedName name="f_18" localSheetId="119">#REF!</definedName>
    <definedName name="f_18" localSheetId="122">#REF!</definedName>
    <definedName name="f_18" localSheetId="108">#REF!</definedName>
    <definedName name="f_18" localSheetId="110">#REF!</definedName>
    <definedName name="f_18" localSheetId="113">#REF!</definedName>
    <definedName name="f_18" localSheetId="116">#REF!</definedName>
    <definedName name="f_18" localSheetId="102">#REF!</definedName>
    <definedName name="f_18" localSheetId="105">#REF!</definedName>
    <definedName name="f_18" localSheetId="56">#REF!</definedName>
    <definedName name="f_18" localSheetId="59">#REF!</definedName>
    <definedName name="f_18" localSheetId="61">#REF!</definedName>
    <definedName name="f_18" localSheetId="84">#REF!</definedName>
    <definedName name="f_18" localSheetId="82">#REF!</definedName>
    <definedName name="f_18" localSheetId="87">#REF!</definedName>
    <definedName name="f_18" localSheetId="90">#REF!</definedName>
    <definedName name="f_18" localSheetId="93">#REF!</definedName>
    <definedName name="f_18" localSheetId="96">#REF!</definedName>
    <definedName name="f_18" localSheetId="99">#REF!</definedName>
    <definedName name="f_18" localSheetId="165">#REF!</definedName>
    <definedName name="f_18" localSheetId="168">#REF!</definedName>
    <definedName name="f_18" localSheetId="156">#REF!</definedName>
    <definedName name="f_18" localSheetId="171">#REF!</definedName>
    <definedName name="f_18" localSheetId="159">#REF!</definedName>
    <definedName name="f_18" localSheetId="162">#REF!</definedName>
    <definedName name="f_18">#REF!</definedName>
    <definedName name="f_19" localSheetId="145">#REF!</definedName>
    <definedName name="f_19" localSheetId="149">#REF!</definedName>
    <definedName name="f_19" localSheetId="153">#REF!</definedName>
    <definedName name="f_19" localSheetId="138">#REF!</definedName>
    <definedName name="f_19" localSheetId="141">#REF!</definedName>
    <definedName name="f_19" localSheetId="71">#REF!</definedName>
    <definedName name="f_19" localSheetId="74">#REF!</definedName>
    <definedName name="f_19" localSheetId="77">#REF!</definedName>
    <definedName name="f_19" localSheetId="80">#REF!</definedName>
    <definedName name="f_19" localSheetId="66">#REF!</definedName>
    <definedName name="f_19" localSheetId="69">#REF!</definedName>
    <definedName name="f_19" localSheetId="126">#REF!</definedName>
    <definedName name="f_19" localSheetId="129">#REF!</definedName>
    <definedName name="f_19" localSheetId="132">#REF!</definedName>
    <definedName name="f_19" localSheetId="135">#REF!</definedName>
    <definedName name="f_19" localSheetId="120">#REF!</definedName>
    <definedName name="f_19" localSheetId="111">#REF!</definedName>
    <definedName name="f_19" localSheetId="114">#REF!</definedName>
    <definedName name="f_19" localSheetId="117">#REF!</definedName>
    <definedName name="f_19" localSheetId="103">#REF!</definedName>
    <definedName name="f_19" localSheetId="106">#REF!</definedName>
    <definedName name="f_19" localSheetId="53">#REF!</definedName>
    <definedName name="f_19" localSheetId="55">#REF!</definedName>
    <definedName name="f_19" localSheetId="58">#REF!</definedName>
    <definedName name="f_19" localSheetId="62">#REF!</definedName>
    <definedName name="f_19" localSheetId="64">#REF!</definedName>
    <definedName name="f_19" localSheetId="85">#REF!</definedName>
    <definedName name="f_19" localSheetId="88">#REF!</definedName>
    <definedName name="f_19" localSheetId="91">#REF!</definedName>
    <definedName name="f_19" localSheetId="94">#REF!</definedName>
    <definedName name="f_19" localSheetId="97">#REF!</definedName>
    <definedName name="f_19" localSheetId="100">#REF!</definedName>
    <definedName name="f_19" localSheetId="166">#REF!</definedName>
    <definedName name="f_19" localSheetId="169">#REF!</definedName>
    <definedName name="f_19" localSheetId="157">#REF!</definedName>
    <definedName name="f_19" localSheetId="172">#REF!</definedName>
    <definedName name="f_19" localSheetId="160">#REF!</definedName>
    <definedName name="f_19" localSheetId="163">#REF!</definedName>
    <definedName name="f_19" localSheetId="143">#REF!</definedName>
    <definedName name="f_19" localSheetId="146">#REF!</definedName>
    <definedName name="f_19" localSheetId="148">#REF!</definedName>
    <definedName name="f_19" localSheetId="150">#REF!</definedName>
    <definedName name="f_19" localSheetId="151">#REF!</definedName>
    <definedName name="f_19" localSheetId="136">#REF!</definedName>
    <definedName name="f_19" localSheetId="139">#REF!</definedName>
    <definedName name="f_19" localSheetId="142">#REF!</definedName>
    <definedName name="f_19" localSheetId="70">#REF!</definedName>
    <definedName name="f_19" localSheetId="72">#REF!</definedName>
    <definedName name="f_19" localSheetId="75">#REF!</definedName>
    <definedName name="f_19" localSheetId="78">#REF!</definedName>
    <definedName name="f_19" localSheetId="67">#REF!</definedName>
    <definedName name="f_19" localSheetId="124">#REF!</definedName>
    <definedName name="f_19" localSheetId="127">#REF!</definedName>
    <definedName name="f_19" localSheetId="130">#REF!</definedName>
    <definedName name="f_19" localSheetId="133">#REF!</definedName>
    <definedName name="f_19" localSheetId="118">#REF!</definedName>
    <definedName name="f_19" localSheetId="121">#REF!</definedName>
    <definedName name="f_19" localSheetId="123">#REF!</definedName>
    <definedName name="f_19" localSheetId="107">#REF!</definedName>
    <definedName name="f_19" localSheetId="109">#REF!</definedName>
    <definedName name="f_19" localSheetId="112">#REF!</definedName>
    <definedName name="f_19" localSheetId="115">#REF!</definedName>
    <definedName name="f_19" localSheetId="101">#REF!</definedName>
    <definedName name="f_19" localSheetId="104">#REF!</definedName>
    <definedName name="f_19" localSheetId="52">#REF!</definedName>
    <definedName name="f_19" localSheetId="54">#REF!</definedName>
    <definedName name="f_19" localSheetId="57">#REF!</definedName>
    <definedName name="f_19" localSheetId="60">#REF!</definedName>
    <definedName name="f_19" localSheetId="63">#REF!</definedName>
    <definedName name="f_19" localSheetId="83">#REF!</definedName>
    <definedName name="f_19" localSheetId="81">#REF!</definedName>
    <definedName name="f_19" localSheetId="86">#REF!</definedName>
    <definedName name="f_19" localSheetId="89">#REF!</definedName>
    <definedName name="f_19" localSheetId="92">#REF!</definedName>
    <definedName name="f_19" localSheetId="95">#REF!</definedName>
    <definedName name="f_19" localSheetId="98">#REF!</definedName>
    <definedName name="f_19" localSheetId="164">#REF!</definedName>
    <definedName name="f_19" localSheetId="167">#REF!</definedName>
    <definedName name="f_19" localSheetId="155">#REF!</definedName>
    <definedName name="f_19" localSheetId="170">#REF!</definedName>
    <definedName name="f_19" localSheetId="158">#REF!</definedName>
    <definedName name="f_19" localSheetId="161">#REF!</definedName>
    <definedName name="f_19" localSheetId="147">#REF!</definedName>
    <definedName name="f_19" localSheetId="144">#REF!</definedName>
    <definedName name="f_19" localSheetId="152">#REF!</definedName>
    <definedName name="f_19" localSheetId="154">#REF!</definedName>
    <definedName name="f_19" localSheetId="137">#REF!</definedName>
    <definedName name="f_19" localSheetId="140">#REF!</definedName>
    <definedName name="f_19" localSheetId="73">#REF!</definedName>
    <definedName name="f_19" localSheetId="76">#REF!</definedName>
    <definedName name="f_19" localSheetId="79">#REF!</definedName>
    <definedName name="f_19" localSheetId="65">#REF!</definedName>
    <definedName name="f_19" localSheetId="68">#REF!</definedName>
    <definedName name="f_19" localSheetId="125">#REF!</definedName>
    <definedName name="f_19" localSheetId="128">#REF!</definedName>
    <definedName name="f_19" localSheetId="131">#REF!</definedName>
    <definedName name="f_19" localSheetId="134">#REF!</definedName>
    <definedName name="f_19" localSheetId="119">#REF!</definedName>
    <definedName name="f_19" localSheetId="122">#REF!</definedName>
    <definedName name="f_19" localSheetId="108">#REF!</definedName>
    <definedName name="f_19" localSheetId="110">#REF!</definedName>
    <definedName name="f_19" localSheetId="113">#REF!</definedName>
    <definedName name="f_19" localSheetId="116">#REF!</definedName>
    <definedName name="f_19" localSheetId="102">#REF!</definedName>
    <definedName name="f_19" localSheetId="105">#REF!</definedName>
    <definedName name="f_19" localSheetId="56">#REF!</definedName>
    <definedName name="f_19" localSheetId="59">#REF!</definedName>
    <definedName name="f_19" localSheetId="61">#REF!</definedName>
    <definedName name="f_19" localSheetId="84">#REF!</definedName>
    <definedName name="f_19" localSheetId="82">#REF!</definedName>
    <definedName name="f_19" localSheetId="87">#REF!</definedName>
    <definedName name="f_19" localSheetId="90">#REF!</definedName>
    <definedName name="f_19" localSheetId="93">#REF!</definedName>
    <definedName name="f_19" localSheetId="96">#REF!</definedName>
    <definedName name="f_19" localSheetId="99">#REF!</definedName>
    <definedName name="f_19" localSheetId="165">#REF!</definedName>
    <definedName name="f_19" localSheetId="168">#REF!</definedName>
    <definedName name="f_19" localSheetId="156">#REF!</definedName>
    <definedName name="f_19" localSheetId="171">#REF!</definedName>
    <definedName name="f_19" localSheetId="159">#REF!</definedName>
    <definedName name="f_19" localSheetId="162">#REF!</definedName>
    <definedName name="f_19">#REF!</definedName>
    <definedName name="f_20" localSheetId="145">#REF!</definedName>
    <definedName name="f_20" localSheetId="149">#REF!</definedName>
    <definedName name="f_20" localSheetId="153">#REF!</definedName>
    <definedName name="f_20" localSheetId="138">#REF!</definedName>
    <definedName name="f_20" localSheetId="141">#REF!</definedName>
    <definedName name="f_20" localSheetId="71">#REF!</definedName>
    <definedName name="f_20" localSheetId="74">#REF!</definedName>
    <definedName name="f_20" localSheetId="77">#REF!</definedName>
    <definedName name="f_20" localSheetId="80">#REF!</definedName>
    <definedName name="f_20" localSheetId="66">#REF!</definedName>
    <definedName name="f_20" localSheetId="69">#REF!</definedName>
    <definedName name="f_20" localSheetId="126">#REF!</definedName>
    <definedName name="f_20" localSheetId="129">#REF!</definedName>
    <definedName name="f_20" localSheetId="132">#REF!</definedName>
    <definedName name="f_20" localSheetId="135">#REF!</definedName>
    <definedName name="f_20" localSheetId="120">#REF!</definedName>
    <definedName name="f_20" localSheetId="111">#REF!</definedName>
    <definedName name="f_20" localSheetId="114">#REF!</definedName>
    <definedName name="f_20" localSheetId="117">#REF!</definedName>
    <definedName name="f_20" localSheetId="103">#REF!</definedName>
    <definedName name="f_20" localSheetId="106">#REF!</definedName>
    <definedName name="f_20" localSheetId="53">#REF!</definedName>
    <definedName name="f_20" localSheetId="55">#REF!</definedName>
    <definedName name="f_20" localSheetId="58">#REF!</definedName>
    <definedName name="f_20" localSheetId="62">#REF!</definedName>
    <definedName name="f_20" localSheetId="64">#REF!</definedName>
    <definedName name="f_20" localSheetId="85">#REF!</definedName>
    <definedName name="f_20" localSheetId="88">#REF!</definedName>
    <definedName name="f_20" localSheetId="91">#REF!</definedName>
    <definedName name="f_20" localSheetId="94">#REF!</definedName>
    <definedName name="f_20" localSheetId="97">#REF!</definedName>
    <definedName name="f_20" localSheetId="100">#REF!</definedName>
    <definedName name="f_20" localSheetId="166">#REF!</definedName>
    <definedName name="f_20" localSheetId="169">#REF!</definedName>
    <definedName name="f_20" localSheetId="157">#REF!</definedName>
    <definedName name="f_20" localSheetId="172">#REF!</definedName>
    <definedName name="f_20" localSheetId="160">#REF!</definedName>
    <definedName name="f_20" localSheetId="163">#REF!</definedName>
    <definedName name="f_20" localSheetId="143">#REF!</definedName>
    <definedName name="f_20" localSheetId="146">#REF!</definedName>
    <definedName name="f_20" localSheetId="148">#REF!</definedName>
    <definedName name="f_20" localSheetId="150">#REF!</definedName>
    <definedName name="f_20" localSheetId="151">#REF!</definedName>
    <definedName name="f_20" localSheetId="136">#REF!</definedName>
    <definedName name="f_20" localSheetId="139">#REF!</definedName>
    <definedName name="f_20" localSheetId="142">#REF!</definedName>
    <definedName name="f_20" localSheetId="70">#REF!</definedName>
    <definedName name="f_20" localSheetId="72">#REF!</definedName>
    <definedName name="f_20" localSheetId="75">#REF!</definedName>
    <definedName name="f_20" localSheetId="78">#REF!</definedName>
    <definedName name="f_20" localSheetId="67">#REF!</definedName>
    <definedName name="f_20" localSheetId="124">#REF!</definedName>
    <definedName name="f_20" localSheetId="127">#REF!</definedName>
    <definedName name="f_20" localSheetId="130">#REF!</definedName>
    <definedName name="f_20" localSheetId="133">#REF!</definedName>
    <definedName name="f_20" localSheetId="118">#REF!</definedName>
    <definedName name="f_20" localSheetId="121">#REF!</definedName>
    <definedName name="f_20" localSheetId="123">#REF!</definedName>
    <definedName name="f_20" localSheetId="107">#REF!</definedName>
    <definedName name="f_20" localSheetId="109">#REF!</definedName>
    <definedName name="f_20" localSheetId="112">#REF!</definedName>
    <definedName name="f_20" localSheetId="115">#REF!</definedName>
    <definedName name="f_20" localSheetId="101">#REF!</definedName>
    <definedName name="f_20" localSheetId="104">#REF!</definedName>
    <definedName name="f_20" localSheetId="52">#REF!</definedName>
    <definedName name="f_20" localSheetId="54">#REF!</definedName>
    <definedName name="f_20" localSheetId="57">#REF!</definedName>
    <definedName name="f_20" localSheetId="60">#REF!</definedName>
    <definedName name="f_20" localSheetId="63">#REF!</definedName>
    <definedName name="f_20" localSheetId="83">#REF!</definedName>
    <definedName name="f_20" localSheetId="81">#REF!</definedName>
    <definedName name="f_20" localSheetId="86">#REF!</definedName>
    <definedName name="f_20" localSheetId="89">#REF!</definedName>
    <definedName name="f_20" localSheetId="92">#REF!</definedName>
    <definedName name="f_20" localSheetId="95">#REF!</definedName>
    <definedName name="f_20" localSheetId="98">#REF!</definedName>
    <definedName name="f_20" localSheetId="164">#REF!</definedName>
    <definedName name="f_20" localSheetId="167">#REF!</definedName>
    <definedName name="f_20" localSheetId="155">#REF!</definedName>
    <definedName name="f_20" localSheetId="170">#REF!</definedName>
    <definedName name="f_20" localSheetId="158">#REF!</definedName>
    <definedName name="f_20" localSheetId="161">#REF!</definedName>
    <definedName name="f_20" localSheetId="147">#REF!</definedName>
    <definedName name="f_20" localSheetId="144">#REF!</definedName>
    <definedName name="f_20" localSheetId="152">#REF!</definedName>
    <definedName name="f_20" localSheetId="154">#REF!</definedName>
    <definedName name="f_20" localSheetId="137">#REF!</definedName>
    <definedName name="f_20" localSheetId="140">#REF!</definedName>
    <definedName name="f_20" localSheetId="73">#REF!</definedName>
    <definedName name="f_20" localSheetId="76">#REF!</definedName>
    <definedName name="f_20" localSheetId="79">#REF!</definedName>
    <definedName name="f_20" localSheetId="65">#REF!</definedName>
    <definedName name="f_20" localSheetId="68">#REF!</definedName>
    <definedName name="f_20" localSheetId="125">#REF!</definedName>
    <definedName name="f_20" localSheetId="128">#REF!</definedName>
    <definedName name="f_20" localSheetId="131">#REF!</definedName>
    <definedName name="f_20" localSheetId="134">#REF!</definedName>
    <definedName name="f_20" localSheetId="119">#REF!</definedName>
    <definedName name="f_20" localSheetId="122">#REF!</definedName>
    <definedName name="f_20" localSheetId="108">#REF!</definedName>
    <definedName name="f_20" localSheetId="110">#REF!</definedName>
    <definedName name="f_20" localSheetId="113">#REF!</definedName>
    <definedName name="f_20" localSheetId="116">#REF!</definedName>
    <definedName name="f_20" localSheetId="102">#REF!</definedName>
    <definedName name="f_20" localSheetId="105">#REF!</definedName>
    <definedName name="f_20" localSheetId="56">#REF!</definedName>
    <definedName name="f_20" localSheetId="59">#REF!</definedName>
    <definedName name="f_20" localSheetId="61">#REF!</definedName>
    <definedName name="f_20" localSheetId="84">#REF!</definedName>
    <definedName name="f_20" localSheetId="82">#REF!</definedName>
    <definedName name="f_20" localSheetId="87">#REF!</definedName>
    <definedName name="f_20" localSheetId="90">#REF!</definedName>
    <definedName name="f_20" localSheetId="93">#REF!</definedName>
    <definedName name="f_20" localSheetId="96">#REF!</definedName>
    <definedName name="f_20" localSheetId="99">#REF!</definedName>
    <definedName name="f_20" localSheetId="165">#REF!</definedName>
    <definedName name="f_20" localSheetId="168">#REF!</definedName>
    <definedName name="f_20" localSheetId="156">#REF!</definedName>
    <definedName name="f_20" localSheetId="171">#REF!</definedName>
    <definedName name="f_20" localSheetId="159">#REF!</definedName>
    <definedName name="f_20" localSheetId="162">#REF!</definedName>
    <definedName name="f_20">#REF!</definedName>
    <definedName name="f_21" localSheetId="145">#REF!</definedName>
    <definedName name="f_21" localSheetId="149">#REF!</definedName>
    <definedName name="f_21" localSheetId="153">#REF!</definedName>
    <definedName name="f_21" localSheetId="138">#REF!</definedName>
    <definedName name="f_21" localSheetId="141">#REF!</definedName>
    <definedName name="f_21" localSheetId="71">#REF!</definedName>
    <definedName name="f_21" localSheetId="74">#REF!</definedName>
    <definedName name="f_21" localSheetId="77">#REF!</definedName>
    <definedName name="f_21" localSheetId="80">#REF!</definedName>
    <definedName name="f_21" localSheetId="66">#REF!</definedName>
    <definedName name="f_21" localSheetId="69">#REF!</definedName>
    <definedName name="f_21" localSheetId="126">#REF!</definedName>
    <definedName name="f_21" localSheetId="129">#REF!</definedName>
    <definedName name="f_21" localSheetId="132">#REF!</definedName>
    <definedName name="f_21" localSheetId="135">#REF!</definedName>
    <definedName name="f_21" localSheetId="120">#REF!</definedName>
    <definedName name="f_21" localSheetId="111">#REF!</definedName>
    <definedName name="f_21" localSheetId="114">#REF!</definedName>
    <definedName name="f_21" localSheetId="117">#REF!</definedName>
    <definedName name="f_21" localSheetId="103">#REF!</definedName>
    <definedName name="f_21" localSheetId="106">#REF!</definedName>
    <definedName name="f_21" localSheetId="53">#REF!</definedName>
    <definedName name="f_21" localSheetId="55">#REF!</definedName>
    <definedName name="f_21" localSheetId="58">#REF!</definedName>
    <definedName name="f_21" localSheetId="62">#REF!</definedName>
    <definedName name="f_21" localSheetId="64">#REF!</definedName>
    <definedName name="f_21" localSheetId="85">#REF!</definedName>
    <definedName name="f_21" localSheetId="88">#REF!</definedName>
    <definedName name="f_21" localSheetId="91">#REF!</definedName>
    <definedName name="f_21" localSheetId="94">#REF!</definedName>
    <definedName name="f_21" localSheetId="97">#REF!</definedName>
    <definedName name="f_21" localSheetId="100">#REF!</definedName>
    <definedName name="f_21" localSheetId="166">#REF!</definedName>
    <definedName name="f_21" localSheetId="169">#REF!</definedName>
    <definedName name="f_21" localSheetId="157">#REF!</definedName>
    <definedName name="f_21" localSheetId="172">#REF!</definedName>
    <definedName name="f_21" localSheetId="160">#REF!</definedName>
    <definedName name="f_21" localSheetId="163">#REF!</definedName>
    <definedName name="f_21" localSheetId="143">#REF!</definedName>
    <definedName name="f_21" localSheetId="146">#REF!</definedName>
    <definedName name="f_21" localSheetId="148">#REF!</definedName>
    <definedName name="f_21" localSheetId="150">#REF!</definedName>
    <definedName name="f_21" localSheetId="151">#REF!</definedName>
    <definedName name="f_21" localSheetId="136">#REF!</definedName>
    <definedName name="f_21" localSheetId="139">#REF!</definedName>
    <definedName name="f_21" localSheetId="142">#REF!</definedName>
    <definedName name="f_21" localSheetId="70">#REF!</definedName>
    <definedName name="f_21" localSheetId="72">#REF!</definedName>
    <definedName name="f_21" localSheetId="75">#REF!</definedName>
    <definedName name="f_21" localSheetId="78">#REF!</definedName>
    <definedName name="f_21" localSheetId="67">#REF!</definedName>
    <definedName name="f_21" localSheetId="124">#REF!</definedName>
    <definedName name="f_21" localSheetId="127">#REF!</definedName>
    <definedName name="f_21" localSheetId="130">#REF!</definedName>
    <definedName name="f_21" localSheetId="133">#REF!</definedName>
    <definedName name="f_21" localSheetId="118">#REF!</definedName>
    <definedName name="f_21" localSheetId="121">#REF!</definedName>
    <definedName name="f_21" localSheetId="123">#REF!</definedName>
    <definedName name="f_21" localSheetId="107">#REF!</definedName>
    <definedName name="f_21" localSheetId="109">#REF!</definedName>
    <definedName name="f_21" localSheetId="112">#REF!</definedName>
    <definedName name="f_21" localSheetId="115">#REF!</definedName>
    <definedName name="f_21" localSheetId="101">#REF!</definedName>
    <definedName name="f_21" localSheetId="104">#REF!</definedName>
    <definedName name="f_21" localSheetId="52">#REF!</definedName>
    <definedName name="f_21" localSheetId="54">#REF!</definedName>
    <definedName name="f_21" localSheetId="57">#REF!</definedName>
    <definedName name="f_21" localSheetId="60">#REF!</definedName>
    <definedName name="f_21" localSheetId="63">#REF!</definedName>
    <definedName name="f_21" localSheetId="83">#REF!</definedName>
    <definedName name="f_21" localSheetId="81">#REF!</definedName>
    <definedName name="f_21" localSheetId="86">#REF!</definedName>
    <definedName name="f_21" localSheetId="89">#REF!</definedName>
    <definedName name="f_21" localSheetId="92">#REF!</definedName>
    <definedName name="f_21" localSheetId="95">#REF!</definedName>
    <definedName name="f_21" localSheetId="98">#REF!</definedName>
    <definedName name="f_21" localSheetId="164">#REF!</definedName>
    <definedName name="f_21" localSheetId="167">#REF!</definedName>
    <definedName name="f_21" localSheetId="155">#REF!</definedName>
    <definedName name="f_21" localSheetId="170">#REF!</definedName>
    <definedName name="f_21" localSheetId="158">#REF!</definedName>
    <definedName name="f_21" localSheetId="161">#REF!</definedName>
    <definedName name="f_21" localSheetId="147">#REF!</definedName>
    <definedName name="f_21" localSheetId="144">#REF!</definedName>
    <definedName name="f_21" localSheetId="152">#REF!</definedName>
    <definedName name="f_21" localSheetId="154">#REF!</definedName>
    <definedName name="f_21" localSheetId="137">#REF!</definedName>
    <definedName name="f_21" localSheetId="140">#REF!</definedName>
    <definedName name="f_21" localSheetId="73">#REF!</definedName>
    <definedName name="f_21" localSheetId="76">#REF!</definedName>
    <definedName name="f_21" localSheetId="79">#REF!</definedName>
    <definedName name="f_21" localSheetId="65">#REF!</definedName>
    <definedName name="f_21" localSheetId="68">#REF!</definedName>
    <definedName name="f_21" localSheetId="125">#REF!</definedName>
    <definedName name="f_21" localSheetId="128">#REF!</definedName>
    <definedName name="f_21" localSheetId="131">#REF!</definedName>
    <definedName name="f_21" localSheetId="134">#REF!</definedName>
    <definedName name="f_21" localSheetId="119">#REF!</definedName>
    <definedName name="f_21" localSheetId="122">#REF!</definedName>
    <definedName name="f_21" localSheetId="108">#REF!</definedName>
    <definedName name="f_21" localSheetId="110">#REF!</definedName>
    <definedName name="f_21" localSheetId="113">#REF!</definedName>
    <definedName name="f_21" localSheetId="116">#REF!</definedName>
    <definedName name="f_21" localSheetId="102">#REF!</definedName>
    <definedName name="f_21" localSheetId="105">#REF!</definedName>
    <definedName name="f_21" localSheetId="56">#REF!</definedName>
    <definedName name="f_21" localSheetId="59">#REF!</definedName>
    <definedName name="f_21" localSheetId="61">#REF!</definedName>
    <definedName name="f_21" localSheetId="84">#REF!</definedName>
    <definedName name="f_21" localSheetId="82">#REF!</definedName>
    <definedName name="f_21" localSheetId="87">#REF!</definedName>
    <definedName name="f_21" localSheetId="90">#REF!</definedName>
    <definedName name="f_21" localSheetId="93">#REF!</definedName>
    <definedName name="f_21" localSheetId="96">#REF!</definedName>
    <definedName name="f_21" localSheetId="99">#REF!</definedName>
    <definedName name="f_21" localSheetId="165">#REF!</definedName>
    <definedName name="f_21" localSheetId="168">#REF!</definedName>
    <definedName name="f_21" localSheetId="156">#REF!</definedName>
    <definedName name="f_21" localSheetId="171">#REF!</definedName>
    <definedName name="f_21" localSheetId="159">#REF!</definedName>
    <definedName name="f_21" localSheetId="162">#REF!</definedName>
    <definedName name="f_21">#REF!</definedName>
    <definedName name="f_22" localSheetId="145">#REF!</definedName>
    <definedName name="f_22" localSheetId="149">#REF!</definedName>
    <definedName name="f_22" localSheetId="153">#REF!</definedName>
    <definedName name="f_22" localSheetId="138">#REF!</definedName>
    <definedName name="f_22" localSheetId="141">#REF!</definedName>
    <definedName name="f_22" localSheetId="71">#REF!</definedName>
    <definedName name="f_22" localSheetId="74">#REF!</definedName>
    <definedName name="f_22" localSheetId="77">#REF!</definedName>
    <definedName name="f_22" localSheetId="80">#REF!</definedName>
    <definedName name="f_22" localSheetId="66">#REF!</definedName>
    <definedName name="f_22" localSheetId="69">#REF!</definedName>
    <definedName name="f_22" localSheetId="126">#REF!</definedName>
    <definedName name="f_22" localSheetId="129">#REF!</definedName>
    <definedName name="f_22" localSheetId="132">#REF!</definedName>
    <definedName name="f_22" localSheetId="135">#REF!</definedName>
    <definedName name="f_22" localSheetId="120">#REF!</definedName>
    <definedName name="f_22" localSheetId="111">#REF!</definedName>
    <definedName name="f_22" localSheetId="114">#REF!</definedName>
    <definedName name="f_22" localSheetId="117">#REF!</definedName>
    <definedName name="f_22" localSheetId="103">#REF!</definedName>
    <definedName name="f_22" localSheetId="106">#REF!</definedName>
    <definedName name="f_22" localSheetId="53">#REF!</definedName>
    <definedName name="f_22" localSheetId="55">#REF!</definedName>
    <definedName name="f_22" localSheetId="58">#REF!</definedName>
    <definedName name="f_22" localSheetId="62">#REF!</definedName>
    <definedName name="f_22" localSheetId="64">#REF!</definedName>
    <definedName name="f_22" localSheetId="85">#REF!</definedName>
    <definedName name="f_22" localSheetId="88">#REF!</definedName>
    <definedName name="f_22" localSheetId="91">#REF!</definedName>
    <definedName name="f_22" localSheetId="94">#REF!</definedName>
    <definedName name="f_22" localSheetId="97">#REF!</definedName>
    <definedName name="f_22" localSheetId="100">#REF!</definedName>
    <definedName name="f_22" localSheetId="166">#REF!</definedName>
    <definedName name="f_22" localSheetId="169">#REF!</definedName>
    <definedName name="f_22" localSheetId="157">#REF!</definedName>
    <definedName name="f_22" localSheetId="172">#REF!</definedName>
    <definedName name="f_22" localSheetId="160">#REF!</definedName>
    <definedName name="f_22" localSheetId="163">#REF!</definedName>
    <definedName name="f_22" localSheetId="143">#REF!</definedName>
    <definedName name="f_22" localSheetId="146">#REF!</definedName>
    <definedName name="f_22" localSheetId="148">#REF!</definedName>
    <definedName name="f_22" localSheetId="150">#REF!</definedName>
    <definedName name="f_22" localSheetId="151">#REF!</definedName>
    <definedName name="f_22" localSheetId="136">#REF!</definedName>
    <definedName name="f_22" localSheetId="139">#REF!</definedName>
    <definedName name="f_22" localSheetId="142">#REF!</definedName>
    <definedName name="f_22" localSheetId="70">#REF!</definedName>
    <definedName name="f_22" localSheetId="72">#REF!</definedName>
    <definedName name="f_22" localSheetId="75">#REF!</definedName>
    <definedName name="f_22" localSheetId="78">#REF!</definedName>
    <definedName name="f_22" localSheetId="67">#REF!</definedName>
    <definedName name="f_22" localSheetId="124">#REF!</definedName>
    <definedName name="f_22" localSheetId="127">#REF!</definedName>
    <definedName name="f_22" localSheetId="130">#REF!</definedName>
    <definedName name="f_22" localSheetId="133">#REF!</definedName>
    <definedName name="f_22" localSheetId="118">#REF!</definedName>
    <definedName name="f_22" localSheetId="121">#REF!</definedName>
    <definedName name="f_22" localSheetId="123">#REF!</definedName>
    <definedName name="f_22" localSheetId="107">#REF!</definedName>
    <definedName name="f_22" localSheetId="109">#REF!</definedName>
    <definedName name="f_22" localSheetId="112">#REF!</definedName>
    <definedName name="f_22" localSheetId="115">#REF!</definedName>
    <definedName name="f_22" localSheetId="101">#REF!</definedName>
    <definedName name="f_22" localSheetId="104">#REF!</definedName>
    <definedName name="f_22" localSheetId="52">#REF!</definedName>
    <definedName name="f_22" localSheetId="54">#REF!</definedName>
    <definedName name="f_22" localSheetId="57">#REF!</definedName>
    <definedName name="f_22" localSheetId="60">#REF!</definedName>
    <definedName name="f_22" localSheetId="63">#REF!</definedName>
    <definedName name="f_22" localSheetId="83">#REF!</definedName>
    <definedName name="f_22" localSheetId="81">#REF!</definedName>
    <definedName name="f_22" localSheetId="86">#REF!</definedName>
    <definedName name="f_22" localSheetId="89">#REF!</definedName>
    <definedName name="f_22" localSheetId="92">#REF!</definedName>
    <definedName name="f_22" localSheetId="95">#REF!</definedName>
    <definedName name="f_22" localSheetId="98">#REF!</definedName>
    <definedName name="f_22" localSheetId="164">#REF!</definedName>
    <definedName name="f_22" localSheetId="167">#REF!</definedName>
    <definedName name="f_22" localSheetId="155">#REF!</definedName>
    <definedName name="f_22" localSheetId="170">#REF!</definedName>
    <definedName name="f_22" localSheetId="158">#REF!</definedName>
    <definedName name="f_22" localSheetId="161">#REF!</definedName>
    <definedName name="f_22" localSheetId="147">#REF!</definedName>
    <definedName name="f_22" localSheetId="144">#REF!</definedName>
    <definedName name="f_22" localSheetId="152">#REF!</definedName>
    <definedName name="f_22" localSheetId="154">#REF!</definedName>
    <definedName name="f_22" localSheetId="137">#REF!</definedName>
    <definedName name="f_22" localSheetId="140">#REF!</definedName>
    <definedName name="f_22" localSheetId="73">#REF!</definedName>
    <definedName name="f_22" localSheetId="76">#REF!</definedName>
    <definedName name="f_22" localSheetId="79">#REF!</definedName>
    <definedName name="f_22" localSheetId="65">#REF!</definedName>
    <definedName name="f_22" localSheetId="68">#REF!</definedName>
    <definedName name="f_22" localSheetId="125">#REF!</definedName>
    <definedName name="f_22" localSheetId="128">#REF!</definedName>
    <definedName name="f_22" localSheetId="131">#REF!</definedName>
    <definedName name="f_22" localSheetId="134">#REF!</definedName>
    <definedName name="f_22" localSheetId="119">#REF!</definedName>
    <definedName name="f_22" localSheetId="122">#REF!</definedName>
    <definedName name="f_22" localSheetId="108">#REF!</definedName>
    <definedName name="f_22" localSheetId="110">#REF!</definedName>
    <definedName name="f_22" localSheetId="113">#REF!</definedName>
    <definedName name="f_22" localSheetId="116">#REF!</definedName>
    <definedName name="f_22" localSheetId="102">#REF!</definedName>
    <definedName name="f_22" localSheetId="105">#REF!</definedName>
    <definedName name="f_22" localSheetId="56">#REF!</definedName>
    <definedName name="f_22" localSheetId="59">#REF!</definedName>
    <definedName name="f_22" localSheetId="61">#REF!</definedName>
    <definedName name="f_22" localSheetId="84">#REF!</definedName>
    <definedName name="f_22" localSheetId="82">#REF!</definedName>
    <definedName name="f_22" localSheetId="87">#REF!</definedName>
    <definedName name="f_22" localSheetId="90">#REF!</definedName>
    <definedName name="f_22" localSheetId="93">#REF!</definedName>
    <definedName name="f_22" localSheetId="96">#REF!</definedName>
    <definedName name="f_22" localSheetId="99">#REF!</definedName>
    <definedName name="f_22" localSheetId="165">#REF!</definedName>
    <definedName name="f_22" localSheetId="168">#REF!</definedName>
    <definedName name="f_22" localSheetId="156">#REF!</definedName>
    <definedName name="f_22" localSheetId="171">#REF!</definedName>
    <definedName name="f_22" localSheetId="159">#REF!</definedName>
    <definedName name="f_22" localSheetId="162">#REF!</definedName>
    <definedName name="f_22">#REF!</definedName>
    <definedName name="f_23" localSheetId="145">#REF!</definedName>
    <definedName name="f_23" localSheetId="149">#REF!</definedName>
    <definedName name="f_23" localSheetId="153">#REF!</definedName>
    <definedName name="f_23" localSheetId="138">#REF!</definedName>
    <definedName name="f_23" localSheetId="141">#REF!</definedName>
    <definedName name="f_23" localSheetId="71">#REF!</definedName>
    <definedName name="f_23" localSheetId="74">#REF!</definedName>
    <definedName name="f_23" localSheetId="77">#REF!</definedName>
    <definedName name="f_23" localSheetId="80">#REF!</definedName>
    <definedName name="f_23" localSheetId="66">#REF!</definedName>
    <definedName name="f_23" localSheetId="69">#REF!</definedName>
    <definedName name="f_23" localSheetId="126">#REF!</definedName>
    <definedName name="f_23" localSheetId="129">#REF!</definedName>
    <definedName name="f_23" localSheetId="132">#REF!</definedName>
    <definedName name="f_23" localSheetId="135">#REF!</definedName>
    <definedName name="f_23" localSheetId="120">#REF!</definedName>
    <definedName name="f_23" localSheetId="111">#REF!</definedName>
    <definedName name="f_23" localSheetId="114">#REF!</definedName>
    <definedName name="f_23" localSheetId="117">#REF!</definedName>
    <definedName name="f_23" localSheetId="103">#REF!</definedName>
    <definedName name="f_23" localSheetId="106">#REF!</definedName>
    <definedName name="f_23" localSheetId="53">#REF!</definedName>
    <definedName name="f_23" localSheetId="55">#REF!</definedName>
    <definedName name="f_23" localSheetId="58">#REF!</definedName>
    <definedName name="f_23" localSheetId="62">#REF!</definedName>
    <definedName name="f_23" localSheetId="64">#REF!</definedName>
    <definedName name="f_23" localSheetId="85">#REF!</definedName>
    <definedName name="f_23" localSheetId="88">#REF!</definedName>
    <definedName name="f_23" localSheetId="91">#REF!</definedName>
    <definedName name="f_23" localSheetId="94">#REF!</definedName>
    <definedName name="f_23" localSheetId="97">#REF!</definedName>
    <definedName name="f_23" localSheetId="100">#REF!</definedName>
    <definedName name="f_23" localSheetId="166">#REF!</definedName>
    <definedName name="f_23" localSheetId="169">#REF!</definedName>
    <definedName name="f_23" localSheetId="157">#REF!</definedName>
    <definedName name="f_23" localSheetId="172">#REF!</definedName>
    <definedName name="f_23" localSheetId="160">#REF!</definedName>
    <definedName name="f_23" localSheetId="163">#REF!</definedName>
    <definedName name="f_23" localSheetId="143">#REF!</definedName>
    <definedName name="f_23" localSheetId="146">#REF!</definedName>
    <definedName name="f_23" localSheetId="148">#REF!</definedName>
    <definedName name="f_23" localSheetId="150">#REF!</definedName>
    <definedName name="f_23" localSheetId="151">#REF!</definedName>
    <definedName name="f_23" localSheetId="136">#REF!</definedName>
    <definedName name="f_23" localSheetId="139">#REF!</definedName>
    <definedName name="f_23" localSheetId="142">#REF!</definedName>
    <definedName name="f_23" localSheetId="70">#REF!</definedName>
    <definedName name="f_23" localSheetId="72">#REF!</definedName>
    <definedName name="f_23" localSheetId="75">#REF!</definedName>
    <definedName name="f_23" localSheetId="78">#REF!</definedName>
    <definedName name="f_23" localSheetId="67">#REF!</definedName>
    <definedName name="f_23" localSheetId="124">#REF!</definedName>
    <definedName name="f_23" localSheetId="127">#REF!</definedName>
    <definedName name="f_23" localSheetId="130">#REF!</definedName>
    <definedName name="f_23" localSheetId="133">#REF!</definedName>
    <definedName name="f_23" localSheetId="118">#REF!</definedName>
    <definedName name="f_23" localSheetId="121">#REF!</definedName>
    <definedName name="f_23" localSheetId="123">#REF!</definedName>
    <definedName name="f_23" localSheetId="107">#REF!</definedName>
    <definedName name="f_23" localSheetId="109">#REF!</definedName>
    <definedName name="f_23" localSheetId="112">#REF!</definedName>
    <definedName name="f_23" localSheetId="115">#REF!</definedName>
    <definedName name="f_23" localSheetId="101">#REF!</definedName>
    <definedName name="f_23" localSheetId="104">#REF!</definedName>
    <definedName name="f_23" localSheetId="52">#REF!</definedName>
    <definedName name="f_23" localSheetId="54">#REF!</definedName>
    <definedName name="f_23" localSheetId="57">#REF!</definedName>
    <definedName name="f_23" localSheetId="60">#REF!</definedName>
    <definedName name="f_23" localSheetId="63">#REF!</definedName>
    <definedName name="f_23" localSheetId="83">#REF!</definedName>
    <definedName name="f_23" localSheetId="81">#REF!</definedName>
    <definedName name="f_23" localSheetId="86">#REF!</definedName>
    <definedName name="f_23" localSheetId="89">#REF!</definedName>
    <definedName name="f_23" localSheetId="92">#REF!</definedName>
    <definedName name="f_23" localSheetId="95">#REF!</definedName>
    <definedName name="f_23" localSheetId="98">#REF!</definedName>
    <definedName name="f_23" localSheetId="164">#REF!</definedName>
    <definedName name="f_23" localSheetId="167">#REF!</definedName>
    <definedName name="f_23" localSheetId="155">#REF!</definedName>
    <definedName name="f_23" localSheetId="170">#REF!</definedName>
    <definedName name="f_23" localSheetId="158">#REF!</definedName>
    <definedName name="f_23" localSheetId="161">#REF!</definedName>
    <definedName name="f_23" localSheetId="147">#REF!</definedName>
    <definedName name="f_23" localSheetId="144">#REF!</definedName>
    <definedName name="f_23" localSheetId="152">#REF!</definedName>
    <definedName name="f_23" localSheetId="154">#REF!</definedName>
    <definedName name="f_23" localSheetId="137">#REF!</definedName>
    <definedName name="f_23" localSheetId="140">#REF!</definedName>
    <definedName name="f_23" localSheetId="73">#REF!</definedName>
    <definedName name="f_23" localSheetId="76">#REF!</definedName>
    <definedName name="f_23" localSheetId="79">#REF!</definedName>
    <definedName name="f_23" localSheetId="65">#REF!</definedName>
    <definedName name="f_23" localSheetId="68">#REF!</definedName>
    <definedName name="f_23" localSheetId="125">#REF!</definedName>
    <definedName name="f_23" localSheetId="128">#REF!</definedName>
    <definedName name="f_23" localSheetId="131">#REF!</definedName>
    <definedName name="f_23" localSheetId="134">#REF!</definedName>
    <definedName name="f_23" localSheetId="119">#REF!</definedName>
    <definedName name="f_23" localSheetId="122">#REF!</definedName>
    <definedName name="f_23" localSheetId="108">#REF!</definedName>
    <definedName name="f_23" localSheetId="110">#REF!</definedName>
    <definedName name="f_23" localSheetId="113">#REF!</definedName>
    <definedName name="f_23" localSheetId="116">#REF!</definedName>
    <definedName name="f_23" localSheetId="102">#REF!</definedName>
    <definedName name="f_23" localSheetId="105">#REF!</definedName>
    <definedName name="f_23" localSheetId="56">#REF!</definedName>
    <definedName name="f_23" localSheetId="59">#REF!</definedName>
    <definedName name="f_23" localSheetId="61">#REF!</definedName>
    <definedName name="f_23" localSheetId="84">#REF!</definedName>
    <definedName name="f_23" localSheetId="82">#REF!</definedName>
    <definedName name="f_23" localSheetId="87">#REF!</definedName>
    <definedName name="f_23" localSheetId="90">#REF!</definedName>
    <definedName name="f_23" localSheetId="93">#REF!</definedName>
    <definedName name="f_23" localSheetId="96">#REF!</definedName>
    <definedName name="f_23" localSheetId="99">#REF!</definedName>
    <definedName name="f_23" localSheetId="165">#REF!</definedName>
    <definedName name="f_23" localSheetId="168">#REF!</definedName>
    <definedName name="f_23" localSheetId="156">#REF!</definedName>
    <definedName name="f_23" localSheetId="171">#REF!</definedName>
    <definedName name="f_23" localSheetId="159">#REF!</definedName>
    <definedName name="f_23" localSheetId="162">#REF!</definedName>
    <definedName name="f_23">#REF!</definedName>
    <definedName name="f_24" localSheetId="145">#REF!</definedName>
    <definedName name="f_24" localSheetId="149">#REF!</definedName>
    <definedName name="f_24" localSheetId="153">#REF!</definedName>
    <definedName name="f_24" localSheetId="138">#REF!</definedName>
    <definedName name="f_24" localSheetId="141">#REF!</definedName>
    <definedName name="f_24" localSheetId="71">#REF!</definedName>
    <definedName name="f_24" localSheetId="74">#REF!</definedName>
    <definedName name="f_24" localSheetId="77">#REF!</definedName>
    <definedName name="f_24" localSheetId="80">#REF!</definedName>
    <definedName name="f_24" localSheetId="66">#REF!</definedName>
    <definedName name="f_24" localSheetId="69">#REF!</definedName>
    <definedName name="f_24" localSheetId="126">#REF!</definedName>
    <definedName name="f_24" localSheetId="129">#REF!</definedName>
    <definedName name="f_24" localSheetId="132">#REF!</definedName>
    <definedName name="f_24" localSheetId="135">#REF!</definedName>
    <definedName name="f_24" localSheetId="120">#REF!</definedName>
    <definedName name="f_24" localSheetId="111">#REF!</definedName>
    <definedName name="f_24" localSheetId="114">#REF!</definedName>
    <definedName name="f_24" localSheetId="117">#REF!</definedName>
    <definedName name="f_24" localSheetId="103">#REF!</definedName>
    <definedName name="f_24" localSheetId="106">#REF!</definedName>
    <definedName name="f_24" localSheetId="53">#REF!</definedName>
    <definedName name="f_24" localSheetId="55">#REF!</definedName>
    <definedName name="f_24" localSheetId="58">#REF!</definedName>
    <definedName name="f_24" localSheetId="62">#REF!</definedName>
    <definedName name="f_24" localSheetId="64">#REF!</definedName>
    <definedName name="f_24" localSheetId="85">#REF!</definedName>
    <definedName name="f_24" localSheetId="88">#REF!</definedName>
    <definedName name="f_24" localSheetId="91">#REF!</definedName>
    <definedName name="f_24" localSheetId="94">#REF!</definedName>
    <definedName name="f_24" localSheetId="97">#REF!</definedName>
    <definedName name="f_24" localSheetId="100">#REF!</definedName>
    <definedName name="f_24" localSheetId="166">#REF!</definedName>
    <definedName name="f_24" localSheetId="169">#REF!</definedName>
    <definedName name="f_24" localSheetId="157">#REF!</definedName>
    <definedName name="f_24" localSheetId="172">#REF!</definedName>
    <definedName name="f_24" localSheetId="160">#REF!</definedName>
    <definedName name="f_24" localSheetId="163">#REF!</definedName>
    <definedName name="f_24" localSheetId="143">#REF!</definedName>
    <definedName name="f_24" localSheetId="146">#REF!</definedName>
    <definedName name="f_24" localSheetId="148">#REF!</definedName>
    <definedName name="f_24" localSheetId="150">#REF!</definedName>
    <definedName name="f_24" localSheetId="151">#REF!</definedName>
    <definedName name="f_24" localSheetId="136">#REF!</definedName>
    <definedName name="f_24" localSheetId="139">#REF!</definedName>
    <definedName name="f_24" localSheetId="142">#REF!</definedName>
    <definedName name="f_24" localSheetId="70">#REF!</definedName>
    <definedName name="f_24" localSheetId="72">#REF!</definedName>
    <definedName name="f_24" localSheetId="75">#REF!</definedName>
    <definedName name="f_24" localSheetId="78">#REF!</definedName>
    <definedName name="f_24" localSheetId="67">#REF!</definedName>
    <definedName name="f_24" localSheetId="124">#REF!</definedName>
    <definedName name="f_24" localSheetId="127">#REF!</definedName>
    <definedName name="f_24" localSheetId="130">#REF!</definedName>
    <definedName name="f_24" localSheetId="133">#REF!</definedName>
    <definedName name="f_24" localSheetId="118">#REF!</definedName>
    <definedName name="f_24" localSheetId="121">#REF!</definedName>
    <definedName name="f_24" localSheetId="123">#REF!</definedName>
    <definedName name="f_24" localSheetId="107">#REF!</definedName>
    <definedName name="f_24" localSheetId="109">#REF!</definedName>
    <definedName name="f_24" localSheetId="112">#REF!</definedName>
    <definedName name="f_24" localSheetId="115">#REF!</definedName>
    <definedName name="f_24" localSheetId="101">#REF!</definedName>
    <definedName name="f_24" localSheetId="104">#REF!</definedName>
    <definedName name="f_24" localSheetId="52">#REF!</definedName>
    <definedName name="f_24" localSheetId="54">#REF!</definedName>
    <definedName name="f_24" localSheetId="57">#REF!</definedName>
    <definedName name="f_24" localSheetId="60">#REF!</definedName>
    <definedName name="f_24" localSheetId="63">#REF!</definedName>
    <definedName name="f_24" localSheetId="83">#REF!</definedName>
    <definedName name="f_24" localSheetId="81">#REF!</definedName>
    <definedName name="f_24" localSheetId="86">#REF!</definedName>
    <definedName name="f_24" localSheetId="89">#REF!</definedName>
    <definedName name="f_24" localSheetId="92">#REF!</definedName>
    <definedName name="f_24" localSheetId="95">#REF!</definedName>
    <definedName name="f_24" localSheetId="98">#REF!</definedName>
    <definedName name="f_24" localSheetId="164">#REF!</definedName>
    <definedName name="f_24" localSheetId="167">#REF!</definedName>
    <definedName name="f_24" localSheetId="155">#REF!</definedName>
    <definedName name="f_24" localSheetId="170">#REF!</definedName>
    <definedName name="f_24" localSheetId="158">#REF!</definedName>
    <definedName name="f_24" localSheetId="161">#REF!</definedName>
    <definedName name="f_24" localSheetId="147">#REF!</definedName>
    <definedName name="f_24" localSheetId="144">#REF!</definedName>
    <definedName name="f_24" localSheetId="152">#REF!</definedName>
    <definedName name="f_24" localSheetId="154">#REF!</definedName>
    <definedName name="f_24" localSheetId="137">#REF!</definedName>
    <definedName name="f_24" localSheetId="140">#REF!</definedName>
    <definedName name="f_24" localSheetId="73">#REF!</definedName>
    <definedName name="f_24" localSheetId="76">#REF!</definedName>
    <definedName name="f_24" localSheetId="79">#REF!</definedName>
    <definedName name="f_24" localSheetId="65">#REF!</definedName>
    <definedName name="f_24" localSheetId="68">#REF!</definedName>
    <definedName name="f_24" localSheetId="125">#REF!</definedName>
    <definedName name="f_24" localSheetId="128">#REF!</definedName>
    <definedName name="f_24" localSheetId="131">#REF!</definedName>
    <definedName name="f_24" localSheetId="134">#REF!</definedName>
    <definedName name="f_24" localSheetId="119">#REF!</definedName>
    <definedName name="f_24" localSheetId="122">#REF!</definedName>
    <definedName name="f_24" localSheetId="108">#REF!</definedName>
    <definedName name="f_24" localSheetId="110">#REF!</definedName>
    <definedName name="f_24" localSheetId="113">#REF!</definedName>
    <definedName name="f_24" localSheetId="116">#REF!</definedName>
    <definedName name="f_24" localSheetId="102">#REF!</definedName>
    <definedName name="f_24" localSheetId="105">#REF!</definedName>
    <definedName name="f_24" localSheetId="56">#REF!</definedName>
    <definedName name="f_24" localSheetId="59">#REF!</definedName>
    <definedName name="f_24" localSheetId="61">#REF!</definedName>
    <definedName name="f_24" localSheetId="84">#REF!</definedName>
    <definedName name="f_24" localSheetId="82">#REF!</definedName>
    <definedName name="f_24" localSheetId="87">#REF!</definedName>
    <definedName name="f_24" localSheetId="90">#REF!</definedName>
    <definedName name="f_24" localSheetId="93">#REF!</definedName>
    <definedName name="f_24" localSheetId="96">#REF!</definedName>
    <definedName name="f_24" localSheetId="99">#REF!</definedName>
    <definedName name="f_24" localSheetId="165">#REF!</definedName>
    <definedName name="f_24" localSheetId="168">#REF!</definedName>
    <definedName name="f_24" localSheetId="156">#REF!</definedName>
    <definedName name="f_24" localSheetId="171">#REF!</definedName>
    <definedName name="f_24" localSheetId="159">#REF!</definedName>
    <definedName name="f_24" localSheetId="162">#REF!</definedName>
    <definedName name="f_24">#REF!</definedName>
    <definedName name="f_25" localSheetId="145">#REF!</definedName>
    <definedName name="f_25" localSheetId="149">#REF!</definedName>
    <definedName name="f_25" localSheetId="153">#REF!</definedName>
    <definedName name="f_25" localSheetId="138">#REF!</definedName>
    <definedName name="f_25" localSheetId="141">#REF!</definedName>
    <definedName name="f_25" localSheetId="71">#REF!</definedName>
    <definedName name="f_25" localSheetId="74">#REF!</definedName>
    <definedName name="f_25" localSheetId="77">#REF!</definedName>
    <definedName name="f_25" localSheetId="80">#REF!</definedName>
    <definedName name="f_25" localSheetId="66">#REF!</definedName>
    <definedName name="f_25" localSheetId="69">#REF!</definedName>
    <definedName name="f_25" localSheetId="126">#REF!</definedName>
    <definedName name="f_25" localSheetId="129">#REF!</definedName>
    <definedName name="f_25" localSheetId="132">#REF!</definedName>
    <definedName name="f_25" localSheetId="135">#REF!</definedName>
    <definedName name="f_25" localSheetId="120">#REF!</definedName>
    <definedName name="f_25" localSheetId="111">#REF!</definedName>
    <definedName name="f_25" localSheetId="114">#REF!</definedName>
    <definedName name="f_25" localSheetId="117">#REF!</definedName>
    <definedName name="f_25" localSheetId="103">#REF!</definedName>
    <definedName name="f_25" localSheetId="106">#REF!</definedName>
    <definedName name="f_25" localSheetId="53">#REF!</definedName>
    <definedName name="f_25" localSheetId="55">#REF!</definedName>
    <definedName name="f_25" localSheetId="58">#REF!</definedName>
    <definedName name="f_25" localSheetId="62">#REF!</definedName>
    <definedName name="f_25" localSheetId="64">#REF!</definedName>
    <definedName name="f_25" localSheetId="85">#REF!</definedName>
    <definedName name="f_25" localSheetId="88">#REF!</definedName>
    <definedName name="f_25" localSheetId="91">#REF!</definedName>
    <definedName name="f_25" localSheetId="94">#REF!</definedName>
    <definedName name="f_25" localSheetId="97">#REF!</definedName>
    <definedName name="f_25" localSheetId="100">#REF!</definedName>
    <definedName name="f_25" localSheetId="166">#REF!</definedName>
    <definedName name="f_25" localSheetId="169">#REF!</definedName>
    <definedName name="f_25" localSheetId="157">#REF!</definedName>
    <definedName name="f_25" localSheetId="172">#REF!</definedName>
    <definedName name="f_25" localSheetId="160">#REF!</definedName>
    <definedName name="f_25" localSheetId="163">#REF!</definedName>
    <definedName name="f_25" localSheetId="143">#REF!</definedName>
    <definedName name="f_25" localSheetId="146">#REF!</definedName>
    <definedName name="f_25" localSheetId="148">#REF!</definedName>
    <definedName name="f_25" localSheetId="150">#REF!</definedName>
    <definedName name="f_25" localSheetId="151">#REF!</definedName>
    <definedName name="f_25" localSheetId="136">#REF!</definedName>
    <definedName name="f_25" localSheetId="139">#REF!</definedName>
    <definedName name="f_25" localSheetId="142">#REF!</definedName>
    <definedName name="f_25" localSheetId="70">#REF!</definedName>
    <definedName name="f_25" localSheetId="72">#REF!</definedName>
    <definedName name="f_25" localSheetId="75">#REF!</definedName>
    <definedName name="f_25" localSheetId="78">#REF!</definedName>
    <definedName name="f_25" localSheetId="67">#REF!</definedName>
    <definedName name="f_25" localSheetId="124">#REF!</definedName>
    <definedName name="f_25" localSheetId="127">#REF!</definedName>
    <definedName name="f_25" localSheetId="130">#REF!</definedName>
    <definedName name="f_25" localSheetId="133">#REF!</definedName>
    <definedName name="f_25" localSheetId="118">#REF!</definedName>
    <definedName name="f_25" localSheetId="121">#REF!</definedName>
    <definedName name="f_25" localSheetId="123">#REF!</definedName>
    <definedName name="f_25" localSheetId="107">#REF!</definedName>
    <definedName name="f_25" localSheetId="109">#REF!</definedName>
    <definedName name="f_25" localSheetId="112">#REF!</definedName>
    <definedName name="f_25" localSheetId="115">#REF!</definedName>
    <definedName name="f_25" localSheetId="101">#REF!</definedName>
    <definedName name="f_25" localSheetId="104">#REF!</definedName>
    <definedName name="f_25" localSheetId="52">#REF!</definedName>
    <definedName name="f_25" localSheetId="54">#REF!</definedName>
    <definedName name="f_25" localSheetId="57">#REF!</definedName>
    <definedName name="f_25" localSheetId="60">#REF!</definedName>
    <definedName name="f_25" localSheetId="63">#REF!</definedName>
    <definedName name="f_25" localSheetId="83">#REF!</definedName>
    <definedName name="f_25" localSheetId="81">#REF!</definedName>
    <definedName name="f_25" localSheetId="86">#REF!</definedName>
    <definedName name="f_25" localSheetId="89">#REF!</definedName>
    <definedName name="f_25" localSheetId="92">#REF!</definedName>
    <definedName name="f_25" localSheetId="95">#REF!</definedName>
    <definedName name="f_25" localSheetId="98">#REF!</definedName>
    <definedName name="f_25" localSheetId="164">#REF!</definedName>
    <definedName name="f_25" localSheetId="167">#REF!</definedName>
    <definedName name="f_25" localSheetId="155">#REF!</definedName>
    <definedName name="f_25" localSheetId="170">#REF!</definedName>
    <definedName name="f_25" localSheetId="158">#REF!</definedName>
    <definedName name="f_25" localSheetId="161">#REF!</definedName>
    <definedName name="f_25" localSheetId="147">#REF!</definedName>
    <definedName name="f_25" localSheetId="144">#REF!</definedName>
    <definedName name="f_25" localSheetId="152">#REF!</definedName>
    <definedName name="f_25" localSheetId="154">#REF!</definedName>
    <definedName name="f_25" localSheetId="137">#REF!</definedName>
    <definedName name="f_25" localSheetId="140">#REF!</definedName>
    <definedName name="f_25" localSheetId="73">#REF!</definedName>
    <definedName name="f_25" localSheetId="76">#REF!</definedName>
    <definedName name="f_25" localSheetId="79">#REF!</definedName>
    <definedName name="f_25" localSheetId="65">#REF!</definedName>
    <definedName name="f_25" localSheetId="68">#REF!</definedName>
    <definedName name="f_25" localSheetId="125">#REF!</definedName>
    <definedName name="f_25" localSheetId="128">#REF!</definedName>
    <definedName name="f_25" localSheetId="131">#REF!</definedName>
    <definedName name="f_25" localSheetId="134">#REF!</definedName>
    <definedName name="f_25" localSheetId="119">#REF!</definedName>
    <definedName name="f_25" localSheetId="122">#REF!</definedName>
    <definedName name="f_25" localSheetId="108">#REF!</definedName>
    <definedName name="f_25" localSheetId="110">#REF!</definedName>
    <definedName name="f_25" localSheetId="113">#REF!</definedName>
    <definedName name="f_25" localSheetId="116">#REF!</definedName>
    <definedName name="f_25" localSheetId="102">#REF!</definedName>
    <definedName name="f_25" localSheetId="105">#REF!</definedName>
    <definedName name="f_25" localSheetId="56">#REF!</definedName>
    <definedName name="f_25" localSheetId="59">#REF!</definedName>
    <definedName name="f_25" localSheetId="61">#REF!</definedName>
    <definedName name="f_25" localSheetId="84">#REF!</definedName>
    <definedName name="f_25" localSheetId="82">#REF!</definedName>
    <definedName name="f_25" localSheetId="87">#REF!</definedName>
    <definedName name="f_25" localSheetId="90">#REF!</definedName>
    <definedName name="f_25" localSheetId="93">#REF!</definedName>
    <definedName name="f_25" localSheetId="96">#REF!</definedName>
    <definedName name="f_25" localSheetId="99">#REF!</definedName>
    <definedName name="f_25" localSheetId="165">#REF!</definedName>
    <definedName name="f_25" localSheetId="168">#REF!</definedName>
    <definedName name="f_25" localSheetId="156">#REF!</definedName>
    <definedName name="f_25" localSheetId="171">#REF!</definedName>
    <definedName name="f_25" localSheetId="159">#REF!</definedName>
    <definedName name="f_25" localSheetId="162">#REF!</definedName>
    <definedName name="f_25">#REF!</definedName>
    <definedName name="f_26" localSheetId="145">#REF!</definedName>
    <definedName name="f_26" localSheetId="149">#REF!</definedName>
    <definedName name="f_26" localSheetId="153">#REF!</definedName>
    <definedName name="f_26" localSheetId="138">#REF!</definedName>
    <definedName name="f_26" localSheetId="141">#REF!</definedName>
    <definedName name="f_26" localSheetId="71">#REF!</definedName>
    <definedName name="f_26" localSheetId="74">#REF!</definedName>
    <definedName name="f_26" localSheetId="77">#REF!</definedName>
    <definedName name="f_26" localSheetId="80">#REF!</definedName>
    <definedName name="f_26" localSheetId="66">#REF!</definedName>
    <definedName name="f_26" localSheetId="69">#REF!</definedName>
    <definedName name="f_26" localSheetId="126">#REF!</definedName>
    <definedName name="f_26" localSheetId="129">#REF!</definedName>
    <definedName name="f_26" localSheetId="132">#REF!</definedName>
    <definedName name="f_26" localSheetId="135">#REF!</definedName>
    <definedName name="f_26" localSheetId="120">#REF!</definedName>
    <definedName name="f_26" localSheetId="111">#REF!</definedName>
    <definedName name="f_26" localSheetId="114">#REF!</definedName>
    <definedName name="f_26" localSheetId="117">#REF!</definedName>
    <definedName name="f_26" localSheetId="103">#REF!</definedName>
    <definedName name="f_26" localSheetId="106">#REF!</definedName>
    <definedName name="f_26" localSheetId="53">#REF!</definedName>
    <definedName name="f_26" localSheetId="55">#REF!</definedName>
    <definedName name="f_26" localSheetId="58">#REF!</definedName>
    <definedName name="f_26" localSheetId="62">#REF!</definedName>
    <definedName name="f_26" localSheetId="64">#REF!</definedName>
    <definedName name="f_26" localSheetId="85">#REF!</definedName>
    <definedName name="f_26" localSheetId="88">#REF!</definedName>
    <definedName name="f_26" localSheetId="91">#REF!</definedName>
    <definedName name="f_26" localSheetId="94">#REF!</definedName>
    <definedName name="f_26" localSheetId="97">#REF!</definedName>
    <definedName name="f_26" localSheetId="100">#REF!</definedName>
    <definedName name="f_26" localSheetId="166">#REF!</definedName>
    <definedName name="f_26" localSheetId="169">#REF!</definedName>
    <definedName name="f_26" localSheetId="157">#REF!</definedName>
    <definedName name="f_26" localSheetId="172">#REF!</definedName>
    <definedName name="f_26" localSheetId="160">#REF!</definedName>
    <definedName name="f_26" localSheetId="163">#REF!</definedName>
    <definedName name="f_26" localSheetId="143">#REF!</definedName>
    <definedName name="f_26" localSheetId="146">#REF!</definedName>
    <definedName name="f_26" localSheetId="148">#REF!</definedName>
    <definedName name="f_26" localSheetId="150">#REF!</definedName>
    <definedName name="f_26" localSheetId="151">#REF!</definedName>
    <definedName name="f_26" localSheetId="136">#REF!</definedName>
    <definedName name="f_26" localSheetId="139">#REF!</definedName>
    <definedName name="f_26" localSheetId="142">#REF!</definedName>
    <definedName name="f_26" localSheetId="70">#REF!</definedName>
    <definedName name="f_26" localSheetId="72">#REF!</definedName>
    <definedName name="f_26" localSheetId="75">#REF!</definedName>
    <definedName name="f_26" localSheetId="78">#REF!</definedName>
    <definedName name="f_26" localSheetId="67">#REF!</definedName>
    <definedName name="f_26" localSheetId="124">#REF!</definedName>
    <definedName name="f_26" localSheetId="127">#REF!</definedName>
    <definedName name="f_26" localSheetId="130">#REF!</definedName>
    <definedName name="f_26" localSheetId="133">#REF!</definedName>
    <definedName name="f_26" localSheetId="118">#REF!</definedName>
    <definedName name="f_26" localSheetId="121">#REF!</definedName>
    <definedName name="f_26" localSheetId="123">#REF!</definedName>
    <definedName name="f_26" localSheetId="107">#REF!</definedName>
    <definedName name="f_26" localSheetId="109">#REF!</definedName>
    <definedName name="f_26" localSheetId="112">#REF!</definedName>
    <definedName name="f_26" localSheetId="115">#REF!</definedName>
    <definedName name="f_26" localSheetId="101">#REF!</definedName>
    <definedName name="f_26" localSheetId="104">#REF!</definedName>
    <definedName name="f_26" localSheetId="52">#REF!</definedName>
    <definedName name="f_26" localSheetId="54">#REF!</definedName>
    <definedName name="f_26" localSheetId="57">#REF!</definedName>
    <definedName name="f_26" localSheetId="60">#REF!</definedName>
    <definedName name="f_26" localSheetId="63">#REF!</definedName>
    <definedName name="f_26" localSheetId="83">#REF!</definedName>
    <definedName name="f_26" localSheetId="81">#REF!</definedName>
    <definedName name="f_26" localSheetId="86">#REF!</definedName>
    <definedName name="f_26" localSheetId="89">#REF!</definedName>
    <definedName name="f_26" localSheetId="92">#REF!</definedName>
    <definedName name="f_26" localSheetId="95">#REF!</definedName>
    <definedName name="f_26" localSheetId="98">#REF!</definedName>
    <definedName name="f_26" localSheetId="164">#REF!</definedName>
    <definedName name="f_26" localSheetId="167">#REF!</definedName>
    <definedName name="f_26" localSheetId="155">#REF!</definedName>
    <definedName name="f_26" localSheetId="170">#REF!</definedName>
    <definedName name="f_26" localSheetId="158">#REF!</definedName>
    <definedName name="f_26" localSheetId="161">#REF!</definedName>
    <definedName name="f_26" localSheetId="147">#REF!</definedName>
    <definedName name="f_26" localSheetId="144">#REF!</definedName>
    <definedName name="f_26" localSheetId="152">#REF!</definedName>
    <definedName name="f_26" localSheetId="154">#REF!</definedName>
    <definedName name="f_26" localSheetId="137">#REF!</definedName>
    <definedName name="f_26" localSheetId="140">#REF!</definedName>
    <definedName name="f_26" localSheetId="73">#REF!</definedName>
    <definedName name="f_26" localSheetId="76">#REF!</definedName>
    <definedName name="f_26" localSheetId="79">#REF!</definedName>
    <definedName name="f_26" localSheetId="65">#REF!</definedName>
    <definedName name="f_26" localSheetId="68">#REF!</definedName>
    <definedName name="f_26" localSheetId="125">#REF!</definedName>
    <definedName name="f_26" localSheetId="128">#REF!</definedName>
    <definedName name="f_26" localSheetId="131">#REF!</definedName>
    <definedName name="f_26" localSheetId="134">#REF!</definedName>
    <definedName name="f_26" localSheetId="119">#REF!</definedName>
    <definedName name="f_26" localSheetId="122">#REF!</definedName>
    <definedName name="f_26" localSheetId="108">#REF!</definedName>
    <definedName name="f_26" localSheetId="110">#REF!</definedName>
    <definedName name="f_26" localSheetId="113">#REF!</definedName>
    <definedName name="f_26" localSheetId="116">#REF!</definedName>
    <definedName name="f_26" localSheetId="102">#REF!</definedName>
    <definedName name="f_26" localSheetId="105">#REF!</definedName>
    <definedName name="f_26" localSheetId="56">#REF!</definedName>
    <definedName name="f_26" localSheetId="59">#REF!</definedName>
    <definedName name="f_26" localSheetId="61">#REF!</definedName>
    <definedName name="f_26" localSheetId="84">#REF!</definedName>
    <definedName name="f_26" localSheetId="82">#REF!</definedName>
    <definedName name="f_26" localSheetId="87">#REF!</definedName>
    <definedName name="f_26" localSheetId="90">#REF!</definedName>
    <definedName name="f_26" localSheetId="93">#REF!</definedName>
    <definedName name="f_26" localSheetId="96">#REF!</definedName>
    <definedName name="f_26" localSheetId="99">#REF!</definedName>
    <definedName name="f_26" localSheetId="165">#REF!</definedName>
    <definedName name="f_26" localSheetId="168">#REF!</definedName>
    <definedName name="f_26" localSheetId="156">#REF!</definedName>
    <definedName name="f_26" localSheetId="171">#REF!</definedName>
    <definedName name="f_26" localSheetId="159">#REF!</definedName>
    <definedName name="f_26" localSheetId="162">#REF!</definedName>
    <definedName name="f_26">#REF!</definedName>
    <definedName name="f_27" localSheetId="145">#REF!</definedName>
    <definedName name="f_27" localSheetId="149">#REF!</definedName>
    <definedName name="f_27" localSheetId="153">#REF!</definedName>
    <definedName name="f_27" localSheetId="138">#REF!</definedName>
    <definedName name="f_27" localSheetId="141">#REF!</definedName>
    <definedName name="f_27" localSheetId="71">#REF!</definedName>
    <definedName name="f_27" localSheetId="74">#REF!</definedName>
    <definedName name="f_27" localSheetId="77">#REF!</definedName>
    <definedName name="f_27" localSheetId="80">#REF!</definedName>
    <definedName name="f_27" localSheetId="66">#REF!</definedName>
    <definedName name="f_27" localSheetId="69">#REF!</definedName>
    <definedName name="f_27" localSheetId="126">#REF!</definedName>
    <definedName name="f_27" localSheetId="129">#REF!</definedName>
    <definedName name="f_27" localSheetId="132">#REF!</definedName>
    <definedName name="f_27" localSheetId="135">#REF!</definedName>
    <definedName name="f_27" localSheetId="120">#REF!</definedName>
    <definedName name="f_27" localSheetId="111">#REF!</definedName>
    <definedName name="f_27" localSheetId="114">#REF!</definedName>
    <definedName name="f_27" localSheetId="117">#REF!</definedName>
    <definedName name="f_27" localSheetId="103">#REF!</definedName>
    <definedName name="f_27" localSheetId="106">#REF!</definedName>
    <definedName name="f_27" localSheetId="53">#REF!</definedName>
    <definedName name="f_27" localSheetId="55">#REF!</definedName>
    <definedName name="f_27" localSheetId="58">#REF!</definedName>
    <definedName name="f_27" localSheetId="62">#REF!</definedName>
    <definedName name="f_27" localSheetId="64">#REF!</definedName>
    <definedName name="f_27" localSheetId="85">#REF!</definedName>
    <definedName name="f_27" localSheetId="88">#REF!</definedName>
    <definedName name="f_27" localSheetId="91">#REF!</definedName>
    <definedName name="f_27" localSheetId="94">#REF!</definedName>
    <definedName name="f_27" localSheetId="97">#REF!</definedName>
    <definedName name="f_27" localSheetId="100">#REF!</definedName>
    <definedName name="f_27" localSheetId="166">#REF!</definedName>
    <definedName name="f_27" localSheetId="169">#REF!</definedName>
    <definedName name="f_27" localSheetId="157">#REF!</definedName>
    <definedName name="f_27" localSheetId="172">#REF!</definedName>
    <definedName name="f_27" localSheetId="160">#REF!</definedName>
    <definedName name="f_27" localSheetId="163">#REF!</definedName>
    <definedName name="f_27" localSheetId="143">#REF!</definedName>
    <definedName name="f_27" localSheetId="146">#REF!</definedName>
    <definedName name="f_27" localSheetId="148">#REF!</definedName>
    <definedName name="f_27" localSheetId="150">#REF!</definedName>
    <definedName name="f_27" localSheetId="151">#REF!</definedName>
    <definedName name="f_27" localSheetId="136">#REF!</definedName>
    <definedName name="f_27" localSheetId="139">#REF!</definedName>
    <definedName name="f_27" localSheetId="142">#REF!</definedName>
    <definedName name="f_27" localSheetId="70">#REF!</definedName>
    <definedName name="f_27" localSheetId="72">#REF!</definedName>
    <definedName name="f_27" localSheetId="75">#REF!</definedName>
    <definedName name="f_27" localSheetId="78">#REF!</definedName>
    <definedName name="f_27" localSheetId="67">#REF!</definedName>
    <definedName name="f_27" localSheetId="124">#REF!</definedName>
    <definedName name="f_27" localSheetId="127">#REF!</definedName>
    <definedName name="f_27" localSheetId="130">#REF!</definedName>
    <definedName name="f_27" localSheetId="133">#REF!</definedName>
    <definedName name="f_27" localSheetId="118">#REF!</definedName>
    <definedName name="f_27" localSheetId="121">#REF!</definedName>
    <definedName name="f_27" localSheetId="123">#REF!</definedName>
    <definedName name="f_27" localSheetId="107">#REF!</definedName>
    <definedName name="f_27" localSheetId="109">#REF!</definedName>
    <definedName name="f_27" localSheetId="112">#REF!</definedName>
    <definedName name="f_27" localSheetId="115">#REF!</definedName>
    <definedName name="f_27" localSheetId="101">#REF!</definedName>
    <definedName name="f_27" localSheetId="104">#REF!</definedName>
    <definedName name="f_27" localSheetId="52">#REF!</definedName>
    <definedName name="f_27" localSheetId="54">#REF!</definedName>
    <definedName name="f_27" localSheetId="57">#REF!</definedName>
    <definedName name="f_27" localSheetId="60">#REF!</definedName>
    <definedName name="f_27" localSheetId="63">#REF!</definedName>
    <definedName name="f_27" localSheetId="83">#REF!</definedName>
    <definedName name="f_27" localSheetId="81">#REF!</definedName>
    <definedName name="f_27" localSheetId="86">#REF!</definedName>
    <definedName name="f_27" localSheetId="89">#REF!</definedName>
    <definedName name="f_27" localSheetId="92">#REF!</definedName>
    <definedName name="f_27" localSheetId="95">#REF!</definedName>
    <definedName name="f_27" localSheetId="98">#REF!</definedName>
    <definedName name="f_27" localSheetId="164">#REF!</definedName>
    <definedName name="f_27" localSheetId="167">#REF!</definedName>
    <definedName name="f_27" localSheetId="155">#REF!</definedName>
    <definedName name="f_27" localSheetId="170">#REF!</definedName>
    <definedName name="f_27" localSheetId="158">#REF!</definedName>
    <definedName name="f_27" localSheetId="161">#REF!</definedName>
    <definedName name="f_27" localSheetId="147">#REF!</definedName>
    <definedName name="f_27" localSheetId="144">#REF!</definedName>
    <definedName name="f_27" localSheetId="152">#REF!</definedName>
    <definedName name="f_27" localSheetId="154">#REF!</definedName>
    <definedName name="f_27" localSheetId="137">#REF!</definedName>
    <definedName name="f_27" localSheetId="140">#REF!</definedName>
    <definedName name="f_27" localSheetId="73">#REF!</definedName>
    <definedName name="f_27" localSheetId="76">#REF!</definedName>
    <definedName name="f_27" localSheetId="79">#REF!</definedName>
    <definedName name="f_27" localSheetId="65">#REF!</definedName>
    <definedName name="f_27" localSheetId="68">#REF!</definedName>
    <definedName name="f_27" localSheetId="125">#REF!</definedName>
    <definedName name="f_27" localSheetId="128">#REF!</definedName>
    <definedName name="f_27" localSheetId="131">#REF!</definedName>
    <definedName name="f_27" localSheetId="134">#REF!</definedName>
    <definedName name="f_27" localSheetId="119">#REF!</definedName>
    <definedName name="f_27" localSheetId="122">#REF!</definedName>
    <definedName name="f_27" localSheetId="108">#REF!</definedName>
    <definedName name="f_27" localSheetId="110">#REF!</definedName>
    <definedName name="f_27" localSheetId="113">#REF!</definedName>
    <definedName name="f_27" localSheetId="116">#REF!</definedName>
    <definedName name="f_27" localSheetId="102">#REF!</definedName>
    <definedName name="f_27" localSheetId="105">#REF!</definedName>
    <definedName name="f_27" localSheetId="56">#REF!</definedName>
    <definedName name="f_27" localSheetId="59">#REF!</definedName>
    <definedName name="f_27" localSheetId="61">#REF!</definedName>
    <definedName name="f_27" localSheetId="84">#REF!</definedName>
    <definedName name="f_27" localSheetId="82">#REF!</definedName>
    <definedName name="f_27" localSheetId="87">#REF!</definedName>
    <definedName name="f_27" localSheetId="90">#REF!</definedName>
    <definedName name="f_27" localSheetId="93">#REF!</definedName>
    <definedName name="f_27" localSheetId="96">#REF!</definedName>
    <definedName name="f_27" localSheetId="99">#REF!</definedName>
    <definedName name="f_27" localSheetId="165">#REF!</definedName>
    <definedName name="f_27" localSheetId="168">#REF!</definedName>
    <definedName name="f_27" localSheetId="156">#REF!</definedName>
    <definedName name="f_27" localSheetId="171">#REF!</definedName>
    <definedName name="f_27" localSheetId="159">#REF!</definedName>
    <definedName name="f_27" localSheetId="162">#REF!</definedName>
    <definedName name="f_27">#REF!</definedName>
    <definedName name="f_28" localSheetId="145">#REF!</definedName>
    <definedName name="f_28" localSheetId="149">#REF!</definedName>
    <definedName name="f_28" localSheetId="153">#REF!</definedName>
    <definedName name="f_28" localSheetId="138">#REF!</definedName>
    <definedName name="f_28" localSheetId="141">#REF!</definedName>
    <definedName name="f_28" localSheetId="71">#REF!</definedName>
    <definedName name="f_28" localSheetId="74">#REF!</definedName>
    <definedName name="f_28" localSheetId="77">#REF!</definedName>
    <definedName name="f_28" localSheetId="80">#REF!</definedName>
    <definedName name="f_28" localSheetId="66">#REF!</definedName>
    <definedName name="f_28" localSheetId="69">#REF!</definedName>
    <definedName name="f_28" localSheetId="126">#REF!</definedName>
    <definedName name="f_28" localSheetId="129">#REF!</definedName>
    <definedName name="f_28" localSheetId="132">#REF!</definedName>
    <definedName name="f_28" localSheetId="135">#REF!</definedName>
    <definedName name="f_28" localSheetId="120">#REF!</definedName>
    <definedName name="f_28" localSheetId="111">#REF!</definedName>
    <definedName name="f_28" localSheetId="114">#REF!</definedName>
    <definedName name="f_28" localSheetId="117">#REF!</definedName>
    <definedName name="f_28" localSheetId="103">#REF!</definedName>
    <definedName name="f_28" localSheetId="106">#REF!</definedName>
    <definedName name="f_28" localSheetId="53">#REF!</definedName>
    <definedName name="f_28" localSheetId="55">#REF!</definedName>
    <definedName name="f_28" localSheetId="58">#REF!</definedName>
    <definedName name="f_28" localSheetId="62">#REF!</definedName>
    <definedName name="f_28" localSheetId="64">#REF!</definedName>
    <definedName name="f_28" localSheetId="85">#REF!</definedName>
    <definedName name="f_28" localSheetId="88">#REF!</definedName>
    <definedName name="f_28" localSheetId="91">#REF!</definedName>
    <definedName name="f_28" localSheetId="94">#REF!</definedName>
    <definedName name="f_28" localSheetId="97">#REF!</definedName>
    <definedName name="f_28" localSheetId="100">#REF!</definedName>
    <definedName name="f_28" localSheetId="166">#REF!</definedName>
    <definedName name="f_28" localSheetId="169">#REF!</definedName>
    <definedName name="f_28" localSheetId="157">#REF!</definedName>
    <definedName name="f_28" localSheetId="172">#REF!</definedName>
    <definedName name="f_28" localSheetId="160">#REF!</definedName>
    <definedName name="f_28" localSheetId="163">#REF!</definedName>
    <definedName name="f_28" localSheetId="143">#REF!</definedName>
    <definedName name="f_28" localSheetId="146">#REF!</definedName>
    <definedName name="f_28" localSheetId="148">#REF!</definedName>
    <definedName name="f_28" localSheetId="150">#REF!</definedName>
    <definedName name="f_28" localSheetId="151">#REF!</definedName>
    <definedName name="f_28" localSheetId="136">#REF!</definedName>
    <definedName name="f_28" localSheetId="139">#REF!</definedName>
    <definedName name="f_28" localSheetId="142">#REF!</definedName>
    <definedName name="f_28" localSheetId="70">#REF!</definedName>
    <definedName name="f_28" localSheetId="72">#REF!</definedName>
    <definedName name="f_28" localSheetId="75">#REF!</definedName>
    <definedName name="f_28" localSheetId="78">#REF!</definedName>
    <definedName name="f_28" localSheetId="67">#REF!</definedName>
    <definedName name="f_28" localSheetId="124">#REF!</definedName>
    <definedName name="f_28" localSheetId="127">#REF!</definedName>
    <definedName name="f_28" localSheetId="130">#REF!</definedName>
    <definedName name="f_28" localSheetId="133">#REF!</definedName>
    <definedName name="f_28" localSheetId="118">#REF!</definedName>
    <definedName name="f_28" localSheetId="121">#REF!</definedName>
    <definedName name="f_28" localSheetId="123">#REF!</definedName>
    <definedName name="f_28" localSheetId="107">#REF!</definedName>
    <definedName name="f_28" localSheetId="109">#REF!</definedName>
    <definedName name="f_28" localSheetId="112">#REF!</definedName>
    <definedName name="f_28" localSheetId="115">#REF!</definedName>
    <definedName name="f_28" localSheetId="101">#REF!</definedName>
    <definedName name="f_28" localSheetId="104">#REF!</definedName>
    <definedName name="f_28" localSheetId="52">#REF!</definedName>
    <definedName name="f_28" localSheetId="54">#REF!</definedName>
    <definedName name="f_28" localSheetId="57">#REF!</definedName>
    <definedName name="f_28" localSheetId="60">#REF!</definedName>
    <definedName name="f_28" localSheetId="63">#REF!</definedName>
    <definedName name="f_28" localSheetId="83">#REF!</definedName>
    <definedName name="f_28" localSheetId="81">#REF!</definedName>
    <definedName name="f_28" localSheetId="86">#REF!</definedName>
    <definedName name="f_28" localSheetId="89">#REF!</definedName>
    <definedName name="f_28" localSheetId="92">#REF!</definedName>
    <definedName name="f_28" localSheetId="95">#REF!</definedName>
    <definedName name="f_28" localSheetId="98">#REF!</definedName>
    <definedName name="f_28" localSheetId="164">#REF!</definedName>
    <definedName name="f_28" localSheetId="167">#REF!</definedName>
    <definedName name="f_28" localSheetId="155">#REF!</definedName>
    <definedName name="f_28" localSheetId="170">#REF!</definedName>
    <definedName name="f_28" localSheetId="158">#REF!</definedName>
    <definedName name="f_28" localSheetId="161">#REF!</definedName>
    <definedName name="f_28" localSheetId="147">#REF!</definedName>
    <definedName name="f_28" localSheetId="144">#REF!</definedName>
    <definedName name="f_28" localSheetId="152">#REF!</definedName>
    <definedName name="f_28" localSheetId="154">#REF!</definedName>
    <definedName name="f_28" localSheetId="137">#REF!</definedName>
    <definedName name="f_28" localSheetId="140">#REF!</definedName>
    <definedName name="f_28" localSheetId="73">#REF!</definedName>
    <definedName name="f_28" localSheetId="76">#REF!</definedName>
    <definedName name="f_28" localSheetId="79">#REF!</definedName>
    <definedName name="f_28" localSheetId="65">#REF!</definedName>
    <definedName name="f_28" localSheetId="68">#REF!</definedName>
    <definedName name="f_28" localSheetId="125">#REF!</definedName>
    <definedName name="f_28" localSheetId="128">#REF!</definedName>
    <definedName name="f_28" localSheetId="131">#REF!</definedName>
    <definedName name="f_28" localSheetId="134">#REF!</definedName>
    <definedName name="f_28" localSheetId="119">#REF!</definedName>
    <definedName name="f_28" localSheetId="122">#REF!</definedName>
    <definedName name="f_28" localSheetId="108">#REF!</definedName>
    <definedName name="f_28" localSheetId="110">#REF!</definedName>
    <definedName name="f_28" localSheetId="113">#REF!</definedName>
    <definedName name="f_28" localSheetId="116">#REF!</definedName>
    <definedName name="f_28" localSheetId="102">#REF!</definedName>
    <definedName name="f_28" localSheetId="105">#REF!</definedName>
    <definedName name="f_28" localSheetId="56">#REF!</definedName>
    <definedName name="f_28" localSheetId="59">#REF!</definedName>
    <definedName name="f_28" localSheetId="61">#REF!</definedName>
    <definedName name="f_28" localSheetId="84">#REF!</definedName>
    <definedName name="f_28" localSheetId="82">#REF!</definedName>
    <definedName name="f_28" localSheetId="87">#REF!</definedName>
    <definedName name="f_28" localSheetId="90">#REF!</definedName>
    <definedName name="f_28" localSheetId="93">#REF!</definedName>
    <definedName name="f_28" localSheetId="96">#REF!</definedName>
    <definedName name="f_28" localSheetId="99">#REF!</definedName>
    <definedName name="f_28" localSheetId="165">#REF!</definedName>
    <definedName name="f_28" localSheetId="168">#REF!</definedName>
    <definedName name="f_28" localSheetId="156">#REF!</definedName>
    <definedName name="f_28" localSheetId="171">#REF!</definedName>
    <definedName name="f_28" localSheetId="159">#REF!</definedName>
    <definedName name="f_28" localSheetId="162">#REF!</definedName>
    <definedName name="f_28">#REF!</definedName>
    <definedName name="f_29" localSheetId="145">#REF!</definedName>
    <definedName name="f_29" localSheetId="149">#REF!</definedName>
    <definedName name="f_29" localSheetId="153">#REF!</definedName>
    <definedName name="f_29" localSheetId="138">#REF!</definedName>
    <definedName name="f_29" localSheetId="141">#REF!</definedName>
    <definedName name="f_29" localSheetId="71">#REF!</definedName>
    <definedName name="f_29" localSheetId="74">#REF!</definedName>
    <definedName name="f_29" localSheetId="77">#REF!</definedName>
    <definedName name="f_29" localSheetId="80">#REF!</definedName>
    <definedName name="f_29" localSheetId="66">#REF!</definedName>
    <definedName name="f_29" localSheetId="69">#REF!</definedName>
    <definedName name="f_29" localSheetId="126">#REF!</definedName>
    <definedName name="f_29" localSheetId="129">#REF!</definedName>
    <definedName name="f_29" localSheetId="132">#REF!</definedName>
    <definedName name="f_29" localSheetId="135">#REF!</definedName>
    <definedName name="f_29" localSheetId="120">#REF!</definedName>
    <definedName name="f_29" localSheetId="111">#REF!</definedName>
    <definedName name="f_29" localSheetId="114">#REF!</definedName>
    <definedName name="f_29" localSheetId="117">#REF!</definedName>
    <definedName name="f_29" localSheetId="103">#REF!</definedName>
    <definedName name="f_29" localSheetId="106">#REF!</definedName>
    <definedName name="f_29" localSheetId="53">#REF!</definedName>
    <definedName name="f_29" localSheetId="55">#REF!</definedName>
    <definedName name="f_29" localSheetId="58">#REF!</definedName>
    <definedName name="f_29" localSheetId="62">#REF!</definedName>
    <definedName name="f_29" localSheetId="64">#REF!</definedName>
    <definedName name="f_29" localSheetId="85">#REF!</definedName>
    <definedName name="f_29" localSheetId="88">#REF!</definedName>
    <definedName name="f_29" localSheetId="91">#REF!</definedName>
    <definedName name="f_29" localSheetId="94">#REF!</definedName>
    <definedName name="f_29" localSheetId="97">#REF!</definedName>
    <definedName name="f_29" localSheetId="100">#REF!</definedName>
    <definedName name="f_29" localSheetId="166">#REF!</definedName>
    <definedName name="f_29" localSheetId="169">#REF!</definedName>
    <definedName name="f_29" localSheetId="157">#REF!</definedName>
    <definedName name="f_29" localSheetId="172">#REF!</definedName>
    <definedName name="f_29" localSheetId="160">#REF!</definedName>
    <definedName name="f_29" localSheetId="163">#REF!</definedName>
    <definedName name="f_29" localSheetId="143">#REF!</definedName>
    <definedName name="f_29" localSheetId="146">#REF!</definedName>
    <definedName name="f_29" localSheetId="148">#REF!</definedName>
    <definedName name="f_29" localSheetId="150">#REF!</definedName>
    <definedName name="f_29" localSheetId="151">#REF!</definedName>
    <definedName name="f_29" localSheetId="136">#REF!</definedName>
    <definedName name="f_29" localSheetId="139">#REF!</definedName>
    <definedName name="f_29" localSheetId="142">#REF!</definedName>
    <definedName name="f_29" localSheetId="70">#REF!</definedName>
    <definedName name="f_29" localSheetId="72">#REF!</definedName>
    <definedName name="f_29" localSheetId="75">#REF!</definedName>
    <definedName name="f_29" localSheetId="78">#REF!</definedName>
    <definedName name="f_29" localSheetId="67">#REF!</definedName>
    <definedName name="f_29" localSheetId="124">#REF!</definedName>
    <definedName name="f_29" localSheetId="127">#REF!</definedName>
    <definedName name="f_29" localSheetId="130">#REF!</definedName>
    <definedName name="f_29" localSheetId="133">#REF!</definedName>
    <definedName name="f_29" localSheetId="118">#REF!</definedName>
    <definedName name="f_29" localSheetId="121">#REF!</definedName>
    <definedName name="f_29" localSheetId="123">#REF!</definedName>
    <definedName name="f_29" localSheetId="107">#REF!</definedName>
    <definedName name="f_29" localSheetId="109">#REF!</definedName>
    <definedName name="f_29" localSheetId="112">#REF!</definedName>
    <definedName name="f_29" localSheetId="115">#REF!</definedName>
    <definedName name="f_29" localSheetId="101">#REF!</definedName>
    <definedName name="f_29" localSheetId="104">#REF!</definedName>
    <definedName name="f_29" localSheetId="52">#REF!</definedName>
    <definedName name="f_29" localSheetId="54">#REF!</definedName>
    <definedName name="f_29" localSheetId="57">#REF!</definedName>
    <definedName name="f_29" localSheetId="60">#REF!</definedName>
    <definedName name="f_29" localSheetId="63">#REF!</definedName>
    <definedName name="f_29" localSheetId="83">#REF!</definedName>
    <definedName name="f_29" localSheetId="81">#REF!</definedName>
    <definedName name="f_29" localSheetId="86">#REF!</definedName>
    <definedName name="f_29" localSheetId="89">#REF!</definedName>
    <definedName name="f_29" localSheetId="92">#REF!</definedName>
    <definedName name="f_29" localSheetId="95">#REF!</definedName>
    <definedName name="f_29" localSheetId="98">#REF!</definedName>
    <definedName name="f_29" localSheetId="164">#REF!</definedName>
    <definedName name="f_29" localSheetId="167">#REF!</definedName>
    <definedName name="f_29" localSheetId="155">#REF!</definedName>
    <definedName name="f_29" localSheetId="170">#REF!</definedName>
    <definedName name="f_29" localSheetId="158">#REF!</definedName>
    <definedName name="f_29" localSheetId="161">#REF!</definedName>
    <definedName name="f_29" localSheetId="147">#REF!</definedName>
    <definedName name="f_29" localSheetId="144">#REF!</definedName>
    <definedName name="f_29" localSheetId="152">#REF!</definedName>
    <definedName name="f_29" localSheetId="154">#REF!</definedName>
    <definedName name="f_29" localSheetId="137">#REF!</definedName>
    <definedName name="f_29" localSheetId="140">#REF!</definedName>
    <definedName name="f_29" localSheetId="73">#REF!</definedName>
    <definedName name="f_29" localSheetId="76">#REF!</definedName>
    <definedName name="f_29" localSheetId="79">#REF!</definedName>
    <definedName name="f_29" localSheetId="65">#REF!</definedName>
    <definedName name="f_29" localSheetId="68">#REF!</definedName>
    <definedName name="f_29" localSheetId="125">#REF!</definedName>
    <definedName name="f_29" localSheetId="128">#REF!</definedName>
    <definedName name="f_29" localSheetId="131">#REF!</definedName>
    <definedName name="f_29" localSheetId="134">#REF!</definedName>
    <definedName name="f_29" localSheetId="119">#REF!</definedName>
    <definedName name="f_29" localSheetId="122">#REF!</definedName>
    <definedName name="f_29" localSheetId="108">#REF!</definedName>
    <definedName name="f_29" localSheetId="110">#REF!</definedName>
    <definedName name="f_29" localSheetId="113">#REF!</definedName>
    <definedName name="f_29" localSheetId="116">#REF!</definedName>
    <definedName name="f_29" localSheetId="102">#REF!</definedName>
    <definedName name="f_29" localSheetId="105">#REF!</definedName>
    <definedName name="f_29" localSheetId="56">#REF!</definedName>
    <definedName name="f_29" localSheetId="59">#REF!</definedName>
    <definedName name="f_29" localSheetId="61">#REF!</definedName>
    <definedName name="f_29" localSheetId="84">#REF!</definedName>
    <definedName name="f_29" localSheetId="82">#REF!</definedName>
    <definedName name="f_29" localSheetId="87">#REF!</definedName>
    <definedName name="f_29" localSheetId="90">#REF!</definedName>
    <definedName name="f_29" localSheetId="93">#REF!</definedName>
    <definedName name="f_29" localSheetId="96">#REF!</definedName>
    <definedName name="f_29" localSheetId="99">#REF!</definedName>
    <definedName name="f_29" localSheetId="165">#REF!</definedName>
    <definedName name="f_29" localSheetId="168">#REF!</definedName>
    <definedName name="f_29" localSheetId="156">#REF!</definedName>
    <definedName name="f_29" localSheetId="171">#REF!</definedName>
    <definedName name="f_29" localSheetId="159">#REF!</definedName>
    <definedName name="f_29" localSheetId="162">#REF!</definedName>
    <definedName name="f_29">#REF!</definedName>
    <definedName name="f_30" localSheetId="145">#REF!</definedName>
    <definedName name="f_30" localSheetId="149">#REF!</definedName>
    <definedName name="f_30" localSheetId="153">#REF!</definedName>
    <definedName name="f_30" localSheetId="138">#REF!</definedName>
    <definedName name="f_30" localSheetId="141">#REF!</definedName>
    <definedName name="f_30" localSheetId="71">#REF!</definedName>
    <definedName name="f_30" localSheetId="74">#REF!</definedName>
    <definedName name="f_30" localSheetId="77">#REF!</definedName>
    <definedName name="f_30" localSheetId="80">#REF!</definedName>
    <definedName name="f_30" localSheetId="66">#REF!</definedName>
    <definedName name="f_30" localSheetId="69">#REF!</definedName>
    <definedName name="f_30" localSheetId="126">#REF!</definedName>
    <definedName name="f_30" localSheetId="129">#REF!</definedName>
    <definedName name="f_30" localSheetId="132">#REF!</definedName>
    <definedName name="f_30" localSheetId="135">#REF!</definedName>
    <definedName name="f_30" localSheetId="120">#REF!</definedName>
    <definedName name="f_30" localSheetId="111">#REF!</definedName>
    <definedName name="f_30" localSheetId="114">#REF!</definedName>
    <definedName name="f_30" localSheetId="117">#REF!</definedName>
    <definedName name="f_30" localSheetId="103">#REF!</definedName>
    <definedName name="f_30" localSheetId="106">#REF!</definedName>
    <definedName name="f_30" localSheetId="53">#REF!</definedName>
    <definedName name="f_30" localSheetId="55">#REF!</definedName>
    <definedName name="f_30" localSheetId="58">#REF!</definedName>
    <definedName name="f_30" localSheetId="62">#REF!</definedName>
    <definedName name="f_30" localSheetId="64">#REF!</definedName>
    <definedName name="f_30" localSheetId="85">#REF!</definedName>
    <definedName name="f_30" localSheetId="88">#REF!</definedName>
    <definedName name="f_30" localSheetId="91">#REF!</definedName>
    <definedName name="f_30" localSheetId="94">#REF!</definedName>
    <definedName name="f_30" localSheetId="97">#REF!</definedName>
    <definedName name="f_30" localSheetId="100">#REF!</definedName>
    <definedName name="f_30" localSheetId="166">#REF!</definedName>
    <definedName name="f_30" localSheetId="169">#REF!</definedName>
    <definedName name="f_30" localSheetId="157">#REF!</definedName>
    <definedName name="f_30" localSheetId="172">#REF!</definedName>
    <definedName name="f_30" localSheetId="160">#REF!</definedName>
    <definedName name="f_30" localSheetId="163">#REF!</definedName>
    <definedName name="f_30" localSheetId="143">#REF!</definedName>
    <definedName name="f_30" localSheetId="146">#REF!</definedName>
    <definedName name="f_30" localSheetId="148">#REF!</definedName>
    <definedName name="f_30" localSheetId="150">#REF!</definedName>
    <definedName name="f_30" localSheetId="151">#REF!</definedName>
    <definedName name="f_30" localSheetId="136">#REF!</definedName>
    <definedName name="f_30" localSheetId="139">#REF!</definedName>
    <definedName name="f_30" localSheetId="142">#REF!</definedName>
    <definedName name="f_30" localSheetId="70">#REF!</definedName>
    <definedName name="f_30" localSheetId="72">#REF!</definedName>
    <definedName name="f_30" localSheetId="75">#REF!</definedName>
    <definedName name="f_30" localSheetId="78">#REF!</definedName>
    <definedName name="f_30" localSheetId="67">#REF!</definedName>
    <definedName name="f_30" localSheetId="124">#REF!</definedName>
    <definedName name="f_30" localSheetId="127">#REF!</definedName>
    <definedName name="f_30" localSheetId="130">#REF!</definedName>
    <definedName name="f_30" localSheetId="133">#REF!</definedName>
    <definedName name="f_30" localSheetId="118">#REF!</definedName>
    <definedName name="f_30" localSheetId="121">#REF!</definedName>
    <definedName name="f_30" localSheetId="123">#REF!</definedName>
    <definedName name="f_30" localSheetId="107">#REF!</definedName>
    <definedName name="f_30" localSheetId="109">#REF!</definedName>
    <definedName name="f_30" localSheetId="112">#REF!</definedName>
    <definedName name="f_30" localSheetId="115">#REF!</definedName>
    <definedName name="f_30" localSheetId="101">#REF!</definedName>
    <definedName name="f_30" localSheetId="104">#REF!</definedName>
    <definedName name="f_30" localSheetId="52">#REF!</definedName>
    <definedName name="f_30" localSheetId="54">#REF!</definedName>
    <definedName name="f_30" localSheetId="57">#REF!</definedName>
    <definedName name="f_30" localSheetId="60">#REF!</definedName>
    <definedName name="f_30" localSheetId="63">#REF!</definedName>
    <definedName name="f_30" localSheetId="83">#REF!</definedName>
    <definedName name="f_30" localSheetId="81">#REF!</definedName>
    <definedName name="f_30" localSheetId="86">#REF!</definedName>
    <definedName name="f_30" localSheetId="89">#REF!</definedName>
    <definedName name="f_30" localSheetId="92">#REF!</definedName>
    <definedName name="f_30" localSheetId="95">#REF!</definedName>
    <definedName name="f_30" localSheetId="98">#REF!</definedName>
    <definedName name="f_30" localSheetId="164">#REF!</definedName>
    <definedName name="f_30" localSheetId="167">#REF!</definedName>
    <definedName name="f_30" localSheetId="155">#REF!</definedName>
    <definedName name="f_30" localSheetId="170">#REF!</definedName>
    <definedName name="f_30" localSheetId="158">#REF!</definedName>
    <definedName name="f_30" localSheetId="161">#REF!</definedName>
    <definedName name="f_30" localSheetId="147">#REF!</definedName>
    <definedName name="f_30" localSheetId="144">#REF!</definedName>
    <definedName name="f_30" localSheetId="152">#REF!</definedName>
    <definedName name="f_30" localSheetId="154">#REF!</definedName>
    <definedName name="f_30" localSheetId="137">#REF!</definedName>
    <definedName name="f_30" localSheetId="140">#REF!</definedName>
    <definedName name="f_30" localSheetId="73">#REF!</definedName>
    <definedName name="f_30" localSheetId="76">#REF!</definedName>
    <definedName name="f_30" localSheetId="79">#REF!</definedName>
    <definedName name="f_30" localSheetId="65">#REF!</definedName>
    <definedName name="f_30" localSheetId="68">#REF!</definedName>
    <definedName name="f_30" localSheetId="125">#REF!</definedName>
    <definedName name="f_30" localSheetId="128">#REF!</definedName>
    <definedName name="f_30" localSheetId="131">#REF!</definedName>
    <definedName name="f_30" localSheetId="134">#REF!</definedName>
    <definedName name="f_30" localSheetId="119">#REF!</definedName>
    <definedName name="f_30" localSheetId="122">#REF!</definedName>
    <definedName name="f_30" localSheetId="108">#REF!</definedName>
    <definedName name="f_30" localSheetId="110">#REF!</definedName>
    <definedName name="f_30" localSheetId="113">#REF!</definedName>
    <definedName name="f_30" localSheetId="116">#REF!</definedName>
    <definedName name="f_30" localSheetId="102">#REF!</definedName>
    <definedName name="f_30" localSheetId="105">#REF!</definedName>
    <definedName name="f_30" localSheetId="56">#REF!</definedName>
    <definedName name="f_30" localSheetId="59">#REF!</definedName>
    <definedName name="f_30" localSheetId="61">#REF!</definedName>
    <definedName name="f_30" localSheetId="84">#REF!</definedName>
    <definedName name="f_30" localSheetId="82">#REF!</definedName>
    <definedName name="f_30" localSheetId="87">#REF!</definedName>
    <definedName name="f_30" localSheetId="90">#REF!</definedName>
    <definedName name="f_30" localSheetId="93">#REF!</definedName>
    <definedName name="f_30" localSheetId="96">#REF!</definedName>
    <definedName name="f_30" localSheetId="99">#REF!</definedName>
    <definedName name="f_30" localSheetId="165">#REF!</definedName>
    <definedName name="f_30" localSheetId="168">#REF!</definedName>
    <definedName name="f_30" localSheetId="156">#REF!</definedName>
    <definedName name="f_30" localSheetId="171">#REF!</definedName>
    <definedName name="f_30" localSheetId="159">#REF!</definedName>
    <definedName name="f_30" localSheetId="162">#REF!</definedName>
    <definedName name="f_30">#REF!</definedName>
    <definedName name="f_31" localSheetId="145">#REF!</definedName>
    <definedName name="f_31" localSheetId="149">#REF!</definedName>
    <definedName name="f_31" localSheetId="153">#REF!</definedName>
    <definedName name="f_31" localSheetId="138">#REF!</definedName>
    <definedName name="f_31" localSheetId="141">#REF!</definedName>
    <definedName name="f_31" localSheetId="71">#REF!</definedName>
    <definedName name="f_31" localSheetId="74">#REF!</definedName>
    <definedName name="f_31" localSheetId="77">#REF!</definedName>
    <definedName name="f_31" localSheetId="80">#REF!</definedName>
    <definedName name="f_31" localSheetId="66">#REF!</definedName>
    <definedName name="f_31" localSheetId="69">#REF!</definedName>
    <definedName name="f_31" localSheetId="126">#REF!</definedName>
    <definedName name="f_31" localSheetId="129">#REF!</definedName>
    <definedName name="f_31" localSheetId="132">#REF!</definedName>
    <definedName name="f_31" localSheetId="135">#REF!</definedName>
    <definedName name="f_31" localSheetId="120">#REF!</definedName>
    <definedName name="f_31" localSheetId="111">#REF!</definedName>
    <definedName name="f_31" localSheetId="114">#REF!</definedName>
    <definedName name="f_31" localSheetId="117">#REF!</definedName>
    <definedName name="f_31" localSheetId="103">#REF!</definedName>
    <definedName name="f_31" localSheetId="106">#REF!</definedName>
    <definedName name="f_31" localSheetId="53">#REF!</definedName>
    <definedName name="f_31" localSheetId="55">#REF!</definedName>
    <definedName name="f_31" localSheetId="58">#REF!</definedName>
    <definedName name="f_31" localSheetId="62">#REF!</definedName>
    <definedName name="f_31" localSheetId="64">#REF!</definedName>
    <definedName name="f_31" localSheetId="85">#REF!</definedName>
    <definedName name="f_31" localSheetId="88">#REF!</definedName>
    <definedName name="f_31" localSheetId="91">#REF!</definedName>
    <definedName name="f_31" localSheetId="94">#REF!</definedName>
    <definedName name="f_31" localSheetId="97">#REF!</definedName>
    <definedName name="f_31" localSheetId="100">#REF!</definedName>
    <definedName name="f_31" localSheetId="166">#REF!</definedName>
    <definedName name="f_31" localSheetId="169">#REF!</definedName>
    <definedName name="f_31" localSheetId="157">#REF!</definedName>
    <definedName name="f_31" localSheetId="172">#REF!</definedName>
    <definedName name="f_31" localSheetId="160">#REF!</definedName>
    <definedName name="f_31" localSheetId="163">#REF!</definedName>
    <definedName name="f_31" localSheetId="143">#REF!</definedName>
    <definedName name="f_31" localSheetId="146">#REF!</definedName>
    <definedName name="f_31" localSheetId="148">#REF!</definedName>
    <definedName name="f_31" localSheetId="150">#REF!</definedName>
    <definedName name="f_31" localSheetId="151">#REF!</definedName>
    <definedName name="f_31" localSheetId="136">#REF!</definedName>
    <definedName name="f_31" localSheetId="139">#REF!</definedName>
    <definedName name="f_31" localSheetId="142">#REF!</definedName>
    <definedName name="f_31" localSheetId="70">#REF!</definedName>
    <definedName name="f_31" localSheetId="72">#REF!</definedName>
    <definedName name="f_31" localSheetId="75">#REF!</definedName>
    <definedName name="f_31" localSheetId="78">#REF!</definedName>
    <definedName name="f_31" localSheetId="67">#REF!</definedName>
    <definedName name="f_31" localSheetId="124">#REF!</definedName>
    <definedName name="f_31" localSheetId="127">#REF!</definedName>
    <definedName name="f_31" localSheetId="130">#REF!</definedName>
    <definedName name="f_31" localSheetId="133">#REF!</definedName>
    <definedName name="f_31" localSheetId="118">#REF!</definedName>
    <definedName name="f_31" localSheetId="121">#REF!</definedName>
    <definedName name="f_31" localSheetId="123">#REF!</definedName>
    <definedName name="f_31" localSheetId="107">#REF!</definedName>
    <definedName name="f_31" localSheetId="109">#REF!</definedName>
    <definedName name="f_31" localSheetId="112">#REF!</definedName>
    <definedName name="f_31" localSheetId="115">#REF!</definedName>
    <definedName name="f_31" localSheetId="101">#REF!</definedName>
    <definedName name="f_31" localSheetId="104">#REF!</definedName>
    <definedName name="f_31" localSheetId="52">#REF!</definedName>
    <definedName name="f_31" localSheetId="54">#REF!</definedName>
    <definedName name="f_31" localSheetId="57">#REF!</definedName>
    <definedName name="f_31" localSheetId="60">#REF!</definedName>
    <definedName name="f_31" localSheetId="63">#REF!</definedName>
    <definedName name="f_31" localSheetId="83">#REF!</definedName>
    <definedName name="f_31" localSheetId="81">#REF!</definedName>
    <definedName name="f_31" localSheetId="86">#REF!</definedName>
    <definedName name="f_31" localSheetId="89">#REF!</definedName>
    <definedName name="f_31" localSheetId="92">#REF!</definedName>
    <definedName name="f_31" localSheetId="95">#REF!</definedName>
    <definedName name="f_31" localSheetId="98">#REF!</definedName>
    <definedName name="f_31" localSheetId="164">#REF!</definedName>
    <definedName name="f_31" localSheetId="167">#REF!</definedName>
    <definedName name="f_31" localSheetId="155">#REF!</definedName>
    <definedName name="f_31" localSheetId="170">#REF!</definedName>
    <definedName name="f_31" localSheetId="158">#REF!</definedName>
    <definedName name="f_31" localSheetId="161">#REF!</definedName>
    <definedName name="f_31" localSheetId="147">#REF!</definedName>
    <definedName name="f_31" localSheetId="144">#REF!</definedName>
    <definedName name="f_31" localSheetId="152">#REF!</definedName>
    <definedName name="f_31" localSheetId="154">#REF!</definedName>
    <definedName name="f_31" localSheetId="137">#REF!</definedName>
    <definedName name="f_31" localSheetId="140">#REF!</definedName>
    <definedName name="f_31" localSheetId="73">#REF!</definedName>
    <definedName name="f_31" localSheetId="76">#REF!</definedName>
    <definedName name="f_31" localSheetId="79">#REF!</definedName>
    <definedName name="f_31" localSheetId="65">#REF!</definedName>
    <definedName name="f_31" localSheetId="68">#REF!</definedName>
    <definedName name="f_31" localSheetId="125">#REF!</definedName>
    <definedName name="f_31" localSheetId="128">#REF!</definedName>
    <definedName name="f_31" localSheetId="131">#REF!</definedName>
    <definedName name="f_31" localSheetId="134">#REF!</definedName>
    <definedName name="f_31" localSheetId="119">#REF!</definedName>
    <definedName name="f_31" localSheetId="122">#REF!</definedName>
    <definedName name="f_31" localSheetId="108">#REF!</definedName>
    <definedName name="f_31" localSheetId="110">#REF!</definedName>
    <definedName name="f_31" localSheetId="113">#REF!</definedName>
    <definedName name="f_31" localSheetId="116">#REF!</definedName>
    <definedName name="f_31" localSheetId="102">#REF!</definedName>
    <definedName name="f_31" localSheetId="105">#REF!</definedName>
    <definedName name="f_31" localSheetId="56">#REF!</definedName>
    <definedName name="f_31" localSheetId="59">#REF!</definedName>
    <definedName name="f_31" localSheetId="61">#REF!</definedName>
    <definedName name="f_31" localSheetId="84">#REF!</definedName>
    <definedName name="f_31" localSheetId="82">#REF!</definedName>
    <definedName name="f_31" localSheetId="87">#REF!</definedName>
    <definedName name="f_31" localSheetId="90">#REF!</definedName>
    <definedName name="f_31" localSheetId="93">#REF!</definedName>
    <definedName name="f_31" localSheetId="96">#REF!</definedName>
    <definedName name="f_31" localSheetId="99">#REF!</definedName>
    <definedName name="f_31" localSheetId="165">#REF!</definedName>
    <definedName name="f_31" localSheetId="168">#REF!</definedName>
    <definedName name="f_31" localSheetId="156">#REF!</definedName>
    <definedName name="f_31" localSheetId="171">#REF!</definedName>
    <definedName name="f_31" localSheetId="159">#REF!</definedName>
    <definedName name="f_31" localSheetId="162">#REF!</definedName>
    <definedName name="f_31">#REF!</definedName>
    <definedName name="f_32" localSheetId="145">#REF!</definedName>
    <definedName name="f_32" localSheetId="149">#REF!</definedName>
    <definedName name="f_32" localSheetId="153">#REF!</definedName>
    <definedName name="f_32" localSheetId="138">#REF!</definedName>
    <definedName name="f_32" localSheetId="141">#REF!</definedName>
    <definedName name="f_32" localSheetId="71">#REF!</definedName>
    <definedName name="f_32" localSheetId="74">#REF!</definedName>
    <definedName name="f_32" localSheetId="77">#REF!</definedName>
    <definedName name="f_32" localSheetId="80">#REF!</definedName>
    <definedName name="f_32" localSheetId="66">#REF!</definedName>
    <definedName name="f_32" localSheetId="69">#REF!</definedName>
    <definedName name="f_32" localSheetId="126">#REF!</definedName>
    <definedName name="f_32" localSheetId="129">#REF!</definedName>
    <definedName name="f_32" localSheetId="132">#REF!</definedName>
    <definedName name="f_32" localSheetId="135">#REF!</definedName>
    <definedName name="f_32" localSheetId="120">#REF!</definedName>
    <definedName name="f_32" localSheetId="111">#REF!</definedName>
    <definedName name="f_32" localSheetId="114">#REF!</definedName>
    <definedName name="f_32" localSheetId="117">#REF!</definedName>
    <definedName name="f_32" localSheetId="103">#REF!</definedName>
    <definedName name="f_32" localSheetId="106">#REF!</definedName>
    <definedName name="f_32" localSheetId="53">#REF!</definedName>
    <definedName name="f_32" localSheetId="55">#REF!</definedName>
    <definedName name="f_32" localSheetId="58">#REF!</definedName>
    <definedName name="f_32" localSheetId="62">#REF!</definedName>
    <definedName name="f_32" localSheetId="64">#REF!</definedName>
    <definedName name="f_32" localSheetId="85">#REF!</definedName>
    <definedName name="f_32" localSheetId="88">#REF!</definedName>
    <definedName name="f_32" localSheetId="91">#REF!</definedName>
    <definedName name="f_32" localSheetId="94">#REF!</definedName>
    <definedName name="f_32" localSheetId="97">#REF!</definedName>
    <definedName name="f_32" localSheetId="100">#REF!</definedName>
    <definedName name="f_32" localSheetId="166">#REF!</definedName>
    <definedName name="f_32" localSheetId="169">#REF!</definedName>
    <definedName name="f_32" localSheetId="157">#REF!</definedName>
    <definedName name="f_32" localSheetId="172">#REF!</definedName>
    <definedName name="f_32" localSheetId="160">#REF!</definedName>
    <definedName name="f_32" localSheetId="163">#REF!</definedName>
    <definedName name="f_32" localSheetId="143">#REF!</definedName>
    <definedName name="f_32" localSheetId="146">#REF!</definedName>
    <definedName name="f_32" localSheetId="148">#REF!</definedName>
    <definedName name="f_32" localSheetId="150">#REF!</definedName>
    <definedName name="f_32" localSheetId="151">#REF!</definedName>
    <definedName name="f_32" localSheetId="136">#REF!</definedName>
    <definedName name="f_32" localSheetId="139">#REF!</definedName>
    <definedName name="f_32" localSheetId="142">#REF!</definedName>
    <definedName name="f_32" localSheetId="70">#REF!</definedName>
    <definedName name="f_32" localSheetId="72">#REF!</definedName>
    <definedName name="f_32" localSheetId="75">#REF!</definedName>
    <definedName name="f_32" localSheetId="78">#REF!</definedName>
    <definedName name="f_32" localSheetId="67">#REF!</definedName>
    <definedName name="f_32" localSheetId="124">#REF!</definedName>
    <definedName name="f_32" localSheetId="127">#REF!</definedName>
    <definedName name="f_32" localSheetId="130">#REF!</definedName>
    <definedName name="f_32" localSheetId="133">#REF!</definedName>
    <definedName name="f_32" localSheetId="118">#REF!</definedName>
    <definedName name="f_32" localSheetId="121">#REF!</definedName>
    <definedName name="f_32" localSheetId="123">#REF!</definedName>
    <definedName name="f_32" localSheetId="107">#REF!</definedName>
    <definedName name="f_32" localSheetId="109">#REF!</definedName>
    <definedName name="f_32" localSheetId="112">#REF!</definedName>
    <definedName name="f_32" localSheetId="115">#REF!</definedName>
    <definedName name="f_32" localSheetId="101">#REF!</definedName>
    <definedName name="f_32" localSheetId="104">#REF!</definedName>
    <definedName name="f_32" localSheetId="52">#REF!</definedName>
    <definedName name="f_32" localSheetId="54">#REF!</definedName>
    <definedName name="f_32" localSheetId="57">#REF!</definedName>
    <definedName name="f_32" localSheetId="60">#REF!</definedName>
    <definedName name="f_32" localSheetId="63">#REF!</definedName>
    <definedName name="f_32" localSheetId="83">#REF!</definedName>
    <definedName name="f_32" localSheetId="81">#REF!</definedName>
    <definedName name="f_32" localSheetId="86">#REF!</definedName>
    <definedName name="f_32" localSheetId="89">#REF!</definedName>
    <definedName name="f_32" localSheetId="92">#REF!</definedName>
    <definedName name="f_32" localSheetId="95">#REF!</definedName>
    <definedName name="f_32" localSheetId="98">#REF!</definedName>
    <definedName name="f_32" localSheetId="164">#REF!</definedName>
    <definedName name="f_32" localSheetId="167">#REF!</definedName>
    <definedName name="f_32" localSheetId="155">#REF!</definedName>
    <definedName name="f_32" localSheetId="170">#REF!</definedName>
    <definedName name="f_32" localSheetId="158">#REF!</definedName>
    <definedName name="f_32" localSheetId="161">#REF!</definedName>
    <definedName name="f_32" localSheetId="147">#REF!</definedName>
    <definedName name="f_32" localSheetId="144">#REF!</definedName>
    <definedName name="f_32" localSheetId="152">#REF!</definedName>
    <definedName name="f_32" localSheetId="154">#REF!</definedName>
    <definedName name="f_32" localSheetId="137">#REF!</definedName>
    <definedName name="f_32" localSheetId="140">#REF!</definedName>
    <definedName name="f_32" localSheetId="73">#REF!</definedName>
    <definedName name="f_32" localSheetId="76">#REF!</definedName>
    <definedName name="f_32" localSheetId="79">#REF!</definedName>
    <definedName name="f_32" localSheetId="65">#REF!</definedName>
    <definedName name="f_32" localSheetId="68">#REF!</definedName>
    <definedName name="f_32" localSheetId="125">#REF!</definedName>
    <definedName name="f_32" localSheetId="128">#REF!</definedName>
    <definedName name="f_32" localSheetId="131">#REF!</definedName>
    <definedName name="f_32" localSheetId="134">#REF!</definedName>
    <definedName name="f_32" localSheetId="119">#REF!</definedName>
    <definedName name="f_32" localSheetId="122">#REF!</definedName>
    <definedName name="f_32" localSheetId="108">#REF!</definedName>
    <definedName name="f_32" localSheetId="110">#REF!</definedName>
    <definedName name="f_32" localSheetId="113">#REF!</definedName>
    <definedName name="f_32" localSheetId="116">#REF!</definedName>
    <definedName name="f_32" localSheetId="102">#REF!</definedName>
    <definedName name="f_32" localSheetId="105">#REF!</definedName>
    <definedName name="f_32" localSheetId="56">#REF!</definedName>
    <definedName name="f_32" localSheetId="59">#REF!</definedName>
    <definedName name="f_32" localSheetId="61">#REF!</definedName>
    <definedName name="f_32" localSheetId="84">#REF!</definedName>
    <definedName name="f_32" localSheetId="82">#REF!</definedName>
    <definedName name="f_32" localSheetId="87">#REF!</definedName>
    <definedName name="f_32" localSheetId="90">#REF!</definedName>
    <definedName name="f_32" localSheetId="93">#REF!</definedName>
    <definedName name="f_32" localSheetId="96">#REF!</definedName>
    <definedName name="f_32" localSheetId="99">#REF!</definedName>
    <definedName name="f_32" localSheetId="165">#REF!</definedName>
    <definedName name="f_32" localSheetId="168">#REF!</definedName>
    <definedName name="f_32" localSheetId="156">#REF!</definedName>
    <definedName name="f_32" localSheetId="171">#REF!</definedName>
    <definedName name="f_32" localSheetId="159">#REF!</definedName>
    <definedName name="f_32" localSheetId="162">#REF!</definedName>
    <definedName name="f_32">#REF!</definedName>
    <definedName name="f_33" localSheetId="145">#REF!</definedName>
    <definedName name="f_33" localSheetId="149">#REF!</definedName>
    <definedName name="f_33" localSheetId="153">#REF!</definedName>
    <definedName name="f_33" localSheetId="138">#REF!</definedName>
    <definedName name="f_33" localSheetId="141">#REF!</definedName>
    <definedName name="f_33" localSheetId="71">#REF!</definedName>
    <definedName name="f_33" localSheetId="74">#REF!</definedName>
    <definedName name="f_33" localSheetId="77">#REF!</definedName>
    <definedName name="f_33" localSheetId="80">#REF!</definedName>
    <definedName name="f_33" localSheetId="66">#REF!</definedName>
    <definedName name="f_33" localSheetId="69">#REF!</definedName>
    <definedName name="f_33" localSheetId="126">#REF!</definedName>
    <definedName name="f_33" localSheetId="129">#REF!</definedName>
    <definedName name="f_33" localSheetId="132">#REF!</definedName>
    <definedName name="f_33" localSheetId="135">#REF!</definedName>
    <definedName name="f_33" localSheetId="120">#REF!</definedName>
    <definedName name="f_33" localSheetId="111">#REF!</definedName>
    <definedName name="f_33" localSheetId="114">#REF!</definedName>
    <definedName name="f_33" localSheetId="117">#REF!</definedName>
    <definedName name="f_33" localSheetId="103">#REF!</definedName>
    <definedName name="f_33" localSheetId="106">#REF!</definedName>
    <definedName name="f_33" localSheetId="53">#REF!</definedName>
    <definedName name="f_33" localSheetId="55">#REF!</definedName>
    <definedName name="f_33" localSheetId="58">#REF!</definedName>
    <definedName name="f_33" localSheetId="62">#REF!</definedName>
    <definedName name="f_33" localSheetId="64">#REF!</definedName>
    <definedName name="f_33" localSheetId="85">#REF!</definedName>
    <definedName name="f_33" localSheetId="88">#REF!</definedName>
    <definedName name="f_33" localSheetId="91">#REF!</definedName>
    <definedName name="f_33" localSheetId="94">#REF!</definedName>
    <definedName name="f_33" localSheetId="97">#REF!</definedName>
    <definedName name="f_33" localSheetId="100">#REF!</definedName>
    <definedName name="f_33" localSheetId="166">#REF!</definedName>
    <definedName name="f_33" localSheetId="169">#REF!</definedName>
    <definedName name="f_33" localSheetId="157">#REF!</definedName>
    <definedName name="f_33" localSheetId="172">#REF!</definedName>
    <definedName name="f_33" localSheetId="160">#REF!</definedName>
    <definedName name="f_33" localSheetId="163">#REF!</definedName>
    <definedName name="f_33" localSheetId="143">#REF!</definedName>
    <definedName name="f_33" localSheetId="146">#REF!</definedName>
    <definedName name="f_33" localSheetId="148">#REF!</definedName>
    <definedName name="f_33" localSheetId="150">#REF!</definedName>
    <definedName name="f_33" localSheetId="151">#REF!</definedName>
    <definedName name="f_33" localSheetId="136">#REF!</definedName>
    <definedName name="f_33" localSheetId="139">#REF!</definedName>
    <definedName name="f_33" localSheetId="142">#REF!</definedName>
    <definedName name="f_33" localSheetId="70">#REF!</definedName>
    <definedName name="f_33" localSheetId="72">#REF!</definedName>
    <definedName name="f_33" localSheetId="75">#REF!</definedName>
    <definedName name="f_33" localSheetId="78">#REF!</definedName>
    <definedName name="f_33" localSheetId="67">#REF!</definedName>
    <definedName name="f_33" localSheetId="124">#REF!</definedName>
    <definedName name="f_33" localSheetId="127">#REF!</definedName>
    <definedName name="f_33" localSheetId="130">#REF!</definedName>
    <definedName name="f_33" localSheetId="133">#REF!</definedName>
    <definedName name="f_33" localSheetId="118">#REF!</definedName>
    <definedName name="f_33" localSheetId="121">#REF!</definedName>
    <definedName name="f_33" localSheetId="123">#REF!</definedName>
    <definedName name="f_33" localSheetId="107">#REF!</definedName>
    <definedName name="f_33" localSheetId="109">#REF!</definedName>
    <definedName name="f_33" localSheetId="112">#REF!</definedName>
    <definedName name="f_33" localSheetId="115">#REF!</definedName>
    <definedName name="f_33" localSheetId="101">#REF!</definedName>
    <definedName name="f_33" localSheetId="104">#REF!</definedName>
    <definedName name="f_33" localSheetId="52">#REF!</definedName>
    <definedName name="f_33" localSheetId="54">#REF!</definedName>
    <definedName name="f_33" localSheetId="57">#REF!</definedName>
    <definedName name="f_33" localSheetId="60">#REF!</definedName>
    <definedName name="f_33" localSheetId="63">#REF!</definedName>
    <definedName name="f_33" localSheetId="83">#REF!</definedName>
    <definedName name="f_33" localSheetId="81">#REF!</definedName>
    <definedName name="f_33" localSheetId="86">#REF!</definedName>
    <definedName name="f_33" localSheetId="89">#REF!</definedName>
    <definedName name="f_33" localSheetId="92">#REF!</definedName>
    <definedName name="f_33" localSheetId="95">#REF!</definedName>
    <definedName name="f_33" localSheetId="98">#REF!</definedName>
    <definedName name="f_33" localSheetId="164">#REF!</definedName>
    <definedName name="f_33" localSheetId="167">#REF!</definedName>
    <definedName name="f_33" localSheetId="155">#REF!</definedName>
    <definedName name="f_33" localSheetId="170">#REF!</definedName>
    <definedName name="f_33" localSheetId="158">#REF!</definedName>
    <definedName name="f_33" localSheetId="161">#REF!</definedName>
    <definedName name="f_33" localSheetId="147">#REF!</definedName>
    <definedName name="f_33" localSheetId="144">#REF!</definedName>
    <definedName name="f_33" localSheetId="152">#REF!</definedName>
    <definedName name="f_33" localSheetId="154">#REF!</definedName>
    <definedName name="f_33" localSheetId="137">#REF!</definedName>
    <definedName name="f_33" localSheetId="140">#REF!</definedName>
    <definedName name="f_33" localSheetId="73">#REF!</definedName>
    <definedName name="f_33" localSheetId="76">#REF!</definedName>
    <definedName name="f_33" localSheetId="79">#REF!</definedName>
    <definedName name="f_33" localSheetId="65">#REF!</definedName>
    <definedName name="f_33" localSheetId="68">#REF!</definedName>
    <definedName name="f_33" localSheetId="125">#REF!</definedName>
    <definedName name="f_33" localSheetId="128">#REF!</definedName>
    <definedName name="f_33" localSheetId="131">#REF!</definedName>
    <definedName name="f_33" localSheetId="134">#REF!</definedName>
    <definedName name="f_33" localSheetId="119">#REF!</definedName>
    <definedName name="f_33" localSheetId="122">#REF!</definedName>
    <definedName name="f_33" localSheetId="108">#REF!</definedName>
    <definedName name="f_33" localSheetId="110">#REF!</definedName>
    <definedName name="f_33" localSheetId="113">#REF!</definedName>
    <definedName name="f_33" localSheetId="116">#REF!</definedName>
    <definedName name="f_33" localSheetId="102">#REF!</definedName>
    <definedName name="f_33" localSheetId="105">#REF!</definedName>
    <definedName name="f_33" localSheetId="56">#REF!</definedName>
    <definedName name="f_33" localSheetId="59">#REF!</definedName>
    <definedName name="f_33" localSheetId="61">#REF!</definedName>
    <definedName name="f_33" localSheetId="84">#REF!</definedName>
    <definedName name="f_33" localSheetId="82">#REF!</definedName>
    <definedName name="f_33" localSheetId="87">#REF!</definedName>
    <definedName name="f_33" localSheetId="90">#REF!</definedName>
    <definedName name="f_33" localSheetId="93">#REF!</definedName>
    <definedName name="f_33" localSheetId="96">#REF!</definedName>
    <definedName name="f_33" localSheetId="99">#REF!</definedName>
    <definedName name="f_33" localSheetId="165">#REF!</definedName>
    <definedName name="f_33" localSheetId="168">#REF!</definedName>
    <definedName name="f_33" localSheetId="156">#REF!</definedName>
    <definedName name="f_33" localSheetId="171">#REF!</definedName>
    <definedName name="f_33" localSheetId="159">#REF!</definedName>
    <definedName name="f_33" localSheetId="162">#REF!</definedName>
    <definedName name="f_33">#REF!</definedName>
    <definedName name="f_34" localSheetId="145">#REF!</definedName>
    <definedName name="f_34" localSheetId="149">#REF!</definedName>
    <definedName name="f_34" localSheetId="153">#REF!</definedName>
    <definedName name="f_34" localSheetId="138">#REF!</definedName>
    <definedName name="f_34" localSheetId="141">#REF!</definedName>
    <definedName name="f_34" localSheetId="71">#REF!</definedName>
    <definedName name="f_34" localSheetId="74">#REF!</definedName>
    <definedName name="f_34" localSheetId="77">#REF!</definedName>
    <definedName name="f_34" localSheetId="80">#REF!</definedName>
    <definedName name="f_34" localSheetId="66">#REF!</definedName>
    <definedName name="f_34" localSheetId="69">#REF!</definedName>
    <definedName name="f_34" localSheetId="126">#REF!</definedName>
    <definedName name="f_34" localSheetId="129">#REF!</definedName>
    <definedName name="f_34" localSheetId="132">#REF!</definedName>
    <definedName name="f_34" localSheetId="135">#REF!</definedName>
    <definedName name="f_34" localSheetId="120">#REF!</definedName>
    <definedName name="f_34" localSheetId="111">#REF!</definedName>
    <definedName name="f_34" localSheetId="114">#REF!</definedName>
    <definedName name="f_34" localSheetId="117">#REF!</definedName>
    <definedName name="f_34" localSheetId="103">#REF!</definedName>
    <definedName name="f_34" localSheetId="106">#REF!</definedName>
    <definedName name="f_34" localSheetId="53">#REF!</definedName>
    <definedName name="f_34" localSheetId="55">#REF!</definedName>
    <definedName name="f_34" localSheetId="58">#REF!</definedName>
    <definedName name="f_34" localSheetId="62">#REF!</definedName>
    <definedName name="f_34" localSheetId="64">#REF!</definedName>
    <definedName name="f_34" localSheetId="85">#REF!</definedName>
    <definedName name="f_34" localSheetId="88">#REF!</definedName>
    <definedName name="f_34" localSheetId="91">#REF!</definedName>
    <definedName name="f_34" localSheetId="94">#REF!</definedName>
    <definedName name="f_34" localSheetId="97">#REF!</definedName>
    <definedName name="f_34" localSheetId="100">#REF!</definedName>
    <definedName name="f_34" localSheetId="166">#REF!</definedName>
    <definedName name="f_34" localSheetId="169">#REF!</definedName>
    <definedName name="f_34" localSheetId="157">#REF!</definedName>
    <definedName name="f_34" localSheetId="172">#REF!</definedName>
    <definedName name="f_34" localSheetId="160">#REF!</definedName>
    <definedName name="f_34" localSheetId="163">#REF!</definedName>
    <definedName name="f_34" localSheetId="143">#REF!</definedName>
    <definedName name="f_34" localSheetId="146">#REF!</definedName>
    <definedName name="f_34" localSheetId="148">#REF!</definedName>
    <definedName name="f_34" localSheetId="150">#REF!</definedName>
    <definedName name="f_34" localSheetId="151">#REF!</definedName>
    <definedName name="f_34" localSheetId="136">#REF!</definedName>
    <definedName name="f_34" localSheetId="139">#REF!</definedName>
    <definedName name="f_34" localSheetId="142">#REF!</definedName>
    <definedName name="f_34" localSheetId="70">#REF!</definedName>
    <definedName name="f_34" localSheetId="72">#REF!</definedName>
    <definedName name="f_34" localSheetId="75">#REF!</definedName>
    <definedName name="f_34" localSheetId="78">#REF!</definedName>
    <definedName name="f_34" localSheetId="67">#REF!</definedName>
    <definedName name="f_34" localSheetId="124">#REF!</definedName>
    <definedName name="f_34" localSheetId="127">#REF!</definedName>
    <definedName name="f_34" localSheetId="130">#REF!</definedName>
    <definedName name="f_34" localSheetId="133">#REF!</definedName>
    <definedName name="f_34" localSheetId="118">#REF!</definedName>
    <definedName name="f_34" localSheetId="121">#REF!</definedName>
    <definedName name="f_34" localSheetId="123">#REF!</definedName>
    <definedName name="f_34" localSheetId="107">#REF!</definedName>
    <definedName name="f_34" localSheetId="109">#REF!</definedName>
    <definedName name="f_34" localSheetId="112">#REF!</definedName>
    <definedName name="f_34" localSheetId="115">#REF!</definedName>
    <definedName name="f_34" localSheetId="101">#REF!</definedName>
    <definedName name="f_34" localSheetId="104">#REF!</definedName>
    <definedName name="f_34" localSheetId="52">#REF!</definedName>
    <definedName name="f_34" localSheetId="54">#REF!</definedName>
    <definedName name="f_34" localSheetId="57">#REF!</definedName>
    <definedName name="f_34" localSheetId="60">#REF!</definedName>
    <definedName name="f_34" localSheetId="63">#REF!</definedName>
    <definedName name="f_34" localSheetId="83">#REF!</definedName>
    <definedName name="f_34" localSheetId="81">#REF!</definedName>
    <definedName name="f_34" localSheetId="86">#REF!</definedName>
    <definedName name="f_34" localSheetId="89">#REF!</definedName>
    <definedName name="f_34" localSheetId="92">#REF!</definedName>
    <definedName name="f_34" localSheetId="95">#REF!</definedName>
    <definedName name="f_34" localSheetId="98">#REF!</definedName>
    <definedName name="f_34" localSheetId="164">#REF!</definedName>
    <definedName name="f_34" localSheetId="167">#REF!</definedName>
    <definedName name="f_34" localSheetId="155">#REF!</definedName>
    <definedName name="f_34" localSheetId="170">#REF!</definedName>
    <definedName name="f_34" localSheetId="158">#REF!</definedName>
    <definedName name="f_34" localSheetId="161">#REF!</definedName>
    <definedName name="f_34" localSheetId="147">#REF!</definedName>
    <definedName name="f_34" localSheetId="144">#REF!</definedName>
    <definedName name="f_34" localSheetId="152">#REF!</definedName>
    <definedName name="f_34" localSheetId="154">#REF!</definedName>
    <definedName name="f_34" localSheetId="137">#REF!</definedName>
    <definedName name="f_34" localSheetId="140">#REF!</definedName>
    <definedName name="f_34" localSheetId="73">#REF!</definedName>
    <definedName name="f_34" localSheetId="76">#REF!</definedName>
    <definedName name="f_34" localSheetId="79">#REF!</definedName>
    <definedName name="f_34" localSheetId="65">#REF!</definedName>
    <definedName name="f_34" localSheetId="68">#REF!</definedName>
    <definedName name="f_34" localSheetId="125">#REF!</definedName>
    <definedName name="f_34" localSheetId="128">#REF!</definedName>
    <definedName name="f_34" localSheetId="131">#REF!</definedName>
    <definedName name="f_34" localSheetId="134">#REF!</definedName>
    <definedName name="f_34" localSheetId="119">#REF!</definedName>
    <definedName name="f_34" localSheetId="122">#REF!</definedName>
    <definedName name="f_34" localSheetId="108">#REF!</definedName>
    <definedName name="f_34" localSheetId="110">#REF!</definedName>
    <definedName name="f_34" localSheetId="113">#REF!</definedName>
    <definedName name="f_34" localSheetId="116">#REF!</definedName>
    <definedName name="f_34" localSheetId="102">#REF!</definedName>
    <definedName name="f_34" localSheetId="105">#REF!</definedName>
    <definedName name="f_34" localSheetId="56">#REF!</definedName>
    <definedName name="f_34" localSheetId="59">#REF!</definedName>
    <definedName name="f_34" localSheetId="61">#REF!</definedName>
    <definedName name="f_34" localSheetId="84">#REF!</definedName>
    <definedName name="f_34" localSheetId="82">#REF!</definedName>
    <definedName name="f_34" localSheetId="87">#REF!</definedName>
    <definedName name="f_34" localSheetId="90">#REF!</definedName>
    <definedName name="f_34" localSheetId="93">#REF!</definedName>
    <definedName name="f_34" localSheetId="96">#REF!</definedName>
    <definedName name="f_34" localSheetId="99">#REF!</definedName>
    <definedName name="f_34" localSheetId="165">#REF!</definedName>
    <definedName name="f_34" localSheetId="168">#REF!</definedName>
    <definedName name="f_34" localSheetId="156">#REF!</definedName>
    <definedName name="f_34" localSheetId="171">#REF!</definedName>
    <definedName name="f_34" localSheetId="159">#REF!</definedName>
    <definedName name="f_34" localSheetId="162">#REF!</definedName>
    <definedName name="f_34">#REF!</definedName>
    <definedName name="f_35" localSheetId="145">#REF!</definedName>
    <definedName name="f_35" localSheetId="149">#REF!</definedName>
    <definedName name="f_35" localSheetId="153">#REF!</definedName>
    <definedName name="f_35" localSheetId="138">#REF!</definedName>
    <definedName name="f_35" localSheetId="141">#REF!</definedName>
    <definedName name="f_35" localSheetId="71">#REF!</definedName>
    <definedName name="f_35" localSheetId="74">#REF!</definedName>
    <definedName name="f_35" localSheetId="77">#REF!</definedName>
    <definedName name="f_35" localSheetId="80">#REF!</definedName>
    <definedName name="f_35" localSheetId="66">#REF!</definedName>
    <definedName name="f_35" localSheetId="69">#REF!</definedName>
    <definedName name="f_35" localSheetId="126">#REF!</definedName>
    <definedName name="f_35" localSheetId="129">#REF!</definedName>
    <definedName name="f_35" localSheetId="132">#REF!</definedName>
    <definedName name="f_35" localSheetId="135">#REF!</definedName>
    <definedName name="f_35" localSheetId="120">#REF!</definedName>
    <definedName name="f_35" localSheetId="111">#REF!</definedName>
    <definedName name="f_35" localSheetId="114">#REF!</definedName>
    <definedName name="f_35" localSheetId="117">#REF!</definedName>
    <definedName name="f_35" localSheetId="103">#REF!</definedName>
    <definedName name="f_35" localSheetId="106">#REF!</definedName>
    <definedName name="f_35" localSheetId="53">#REF!</definedName>
    <definedName name="f_35" localSheetId="55">#REF!</definedName>
    <definedName name="f_35" localSheetId="58">#REF!</definedName>
    <definedName name="f_35" localSheetId="62">#REF!</definedName>
    <definedName name="f_35" localSheetId="64">#REF!</definedName>
    <definedName name="f_35" localSheetId="85">#REF!</definedName>
    <definedName name="f_35" localSheetId="88">#REF!</definedName>
    <definedName name="f_35" localSheetId="91">#REF!</definedName>
    <definedName name="f_35" localSheetId="94">#REF!</definedName>
    <definedName name="f_35" localSheetId="97">#REF!</definedName>
    <definedName name="f_35" localSheetId="100">#REF!</definedName>
    <definedName name="f_35" localSheetId="166">#REF!</definedName>
    <definedName name="f_35" localSheetId="169">#REF!</definedName>
    <definedName name="f_35" localSheetId="157">#REF!</definedName>
    <definedName name="f_35" localSheetId="172">#REF!</definedName>
    <definedName name="f_35" localSheetId="160">#REF!</definedName>
    <definedName name="f_35" localSheetId="163">#REF!</definedName>
    <definedName name="f_35" localSheetId="143">#REF!</definedName>
    <definedName name="f_35" localSheetId="146">#REF!</definedName>
    <definedName name="f_35" localSheetId="148">#REF!</definedName>
    <definedName name="f_35" localSheetId="150">#REF!</definedName>
    <definedName name="f_35" localSheetId="151">#REF!</definedName>
    <definedName name="f_35" localSheetId="136">#REF!</definedName>
    <definedName name="f_35" localSheetId="139">#REF!</definedName>
    <definedName name="f_35" localSheetId="142">#REF!</definedName>
    <definedName name="f_35" localSheetId="70">#REF!</definedName>
    <definedName name="f_35" localSheetId="72">#REF!</definedName>
    <definedName name="f_35" localSheetId="75">#REF!</definedName>
    <definedName name="f_35" localSheetId="78">#REF!</definedName>
    <definedName name="f_35" localSheetId="67">#REF!</definedName>
    <definedName name="f_35" localSheetId="124">#REF!</definedName>
    <definedName name="f_35" localSheetId="127">#REF!</definedName>
    <definedName name="f_35" localSheetId="130">#REF!</definedName>
    <definedName name="f_35" localSheetId="133">#REF!</definedName>
    <definedName name="f_35" localSheetId="118">#REF!</definedName>
    <definedName name="f_35" localSheetId="121">#REF!</definedName>
    <definedName name="f_35" localSheetId="123">#REF!</definedName>
    <definedName name="f_35" localSheetId="107">#REF!</definedName>
    <definedName name="f_35" localSheetId="109">#REF!</definedName>
    <definedName name="f_35" localSheetId="112">#REF!</definedName>
    <definedName name="f_35" localSheetId="115">#REF!</definedName>
    <definedName name="f_35" localSheetId="101">#REF!</definedName>
    <definedName name="f_35" localSheetId="104">#REF!</definedName>
    <definedName name="f_35" localSheetId="52">#REF!</definedName>
    <definedName name="f_35" localSheetId="54">#REF!</definedName>
    <definedName name="f_35" localSheetId="57">#REF!</definedName>
    <definedName name="f_35" localSheetId="60">#REF!</definedName>
    <definedName name="f_35" localSheetId="63">#REF!</definedName>
    <definedName name="f_35" localSheetId="83">#REF!</definedName>
    <definedName name="f_35" localSheetId="81">#REF!</definedName>
    <definedName name="f_35" localSheetId="86">#REF!</definedName>
    <definedName name="f_35" localSheetId="89">#REF!</definedName>
    <definedName name="f_35" localSheetId="92">#REF!</definedName>
    <definedName name="f_35" localSheetId="95">#REF!</definedName>
    <definedName name="f_35" localSheetId="98">#REF!</definedName>
    <definedName name="f_35" localSheetId="164">#REF!</definedName>
    <definedName name="f_35" localSheetId="167">#REF!</definedName>
    <definedName name="f_35" localSheetId="155">#REF!</definedName>
    <definedName name="f_35" localSheetId="170">#REF!</definedName>
    <definedName name="f_35" localSheetId="158">#REF!</definedName>
    <definedName name="f_35" localSheetId="161">#REF!</definedName>
    <definedName name="f_35" localSheetId="147">#REF!</definedName>
    <definedName name="f_35" localSheetId="144">#REF!</definedName>
    <definedName name="f_35" localSheetId="152">#REF!</definedName>
    <definedName name="f_35" localSheetId="154">#REF!</definedName>
    <definedName name="f_35" localSheetId="137">#REF!</definedName>
    <definedName name="f_35" localSheetId="140">#REF!</definedName>
    <definedName name="f_35" localSheetId="73">#REF!</definedName>
    <definedName name="f_35" localSheetId="76">#REF!</definedName>
    <definedName name="f_35" localSheetId="79">#REF!</definedName>
    <definedName name="f_35" localSheetId="65">#REF!</definedName>
    <definedName name="f_35" localSheetId="68">#REF!</definedName>
    <definedName name="f_35" localSheetId="125">#REF!</definedName>
    <definedName name="f_35" localSheetId="128">#REF!</definedName>
    <definedName name="f_35" localSheetId="131">#REF!</definedName>
    <definedName name="f_35" localSheetId="134">#REF!</definedName>
    <definedName name="f_35" localSheetId="119">#REF!</definedName>
    <definedName name="f_35" localSheetId="122">#REF!</definedName>
    <definedName name="f_35" localSheetId="108">#REF!</definedName>
    <definedName name="f_35" localSheetId="110">#REF!</definedName>
    <definedName name="f_35" localSheetId="113">#REF!</definedName>
    <definedName name="f_35" localSheetId="116">#REF!</definedName>
    <definedName name="f_35" localSheetId="102">#REF!</definedName>
    <definedName name="f_35" localSheetId="105">#REF!</definedName>
    <definedName name="f_35" localSheetId="56">#REF!</definedName>
    <definedName name="f_35" localSheetId="59">#REF!</definedName>
    <definedName name="f_35" localSheetId="61">#REF!</definedName>
    <definedName name="f_35" localSheetId="84">#REF!</definedName>
    <definedName name="f_35" localSheetId="82">#REF!</definedName>
    <definedName name="f_35" localSheetId="87">#REF!</definedName>
    <definedName name="f_35" localSheetId="90">#REF!</definedName>
    <definedName name="f_35" localSheetId="93">#REF!</definedName>
    <definedName name="f_35" localSheetId="96">#REF!</definedName>
    <definedName name="f_35" localSheetId="99">#REF!</definedName>
    <definedName name="f_35" localSheetId="165">#REF!</definedName>
    <definedName name="f_35" localSheetId="168">#REF!</definedName>
    <definedName name="f_35" localSheetId="156">#REF!</definedName>
    <definedName name="f_35" localSheetId="171">#REF!</definedName>
    <definedName name="f_35" localSheetId="159">#REF!</definedName>
    <definedName name="f_35" localSheetId="162">#REF!</definedName>
    <definedName name="f_35">#REF!</definedName>
    <definedName name="f_36" localSheetId="145">#REF!</definedName>
    <definedName name="f_36" localSheetId="149">#REF!</definedName>
    <definedName name="f_36" localSheetId="153">#REF!</definedName>
    <definedName name="f_36" localSheetId="138">#REF!</definedName>
    <definedName name="f_36" localSheetId="141">#REF!</definedName>
    <definedName name="f_36" localSheetId="71">#REF!</definedName>
    <definedName name="f_36" localSheetId="74">#REF!</definedName>
    <definedName name="f_36" localSheetId="77">#REF!</definedName>
    <definedName name="f_36" localSheetId="80">#REF!</definedName>
    <definedName name="f_36" localSheetId="66">#REF!</definedName>
    <definedName name="f_36" localSheetId="69">#REF!</definedName>
    <definedName name="f_36" localSheetId="126">#REF!</definedName>
    <definedName name="f_36" localSheetId="129">#REF!</definedName>
    <definedName name="f_36" localSheetId="132">#REF!</definedName>
    <definedName name="f_36" localSheetId="135">#REF!</definedName>
    <definedName name="f_36" localSheetId="120">#REF!</definedName>
    <definedName name="f_36" localSheetId="111">#REF!</definedName>
    <definedName name="f_36" localSheetId="114">#REF!</definedName>
    <definedName name="f_36" localSheetId="117">#REF!</definedName>
    <definedName name="f_36" localSheetId="103">#REF!</definedName>
    <definedName name="f_36" localSheetId="106">#REF!</definedName>
    <definedName name="f_36" localSheetId="53">#REF!</definedName>
    <definedName name="f_36" localSheetId="55">#REF!</definedName>
    <definedName name="f_36" localSheetId="58">#REF!</definedName>
    <definedName name="f_36" localSheetId="62">#REF!</definedName>
    <definedName name="f_36" localSheetId="64">#REF!</definedName>
    <definedName name="f_36" localSheetId="85">#REF!</definedName>
    <definedName name="f_36" localSheetId="88">#REF!</definedName>
    <definedName name="f_36" localSheetId="91">#REF!</definedName>
    <definedName name="f_36" localSheetId="94">#REF!</definedName>
    <definedName name="f_36" localSheetId="97">#REF!</definedName>
    <definedName name="f_36" localSheetId="100">#REF!</definedName>
    <definedName name="f_36" localSheetId="166">#REF!</definedName>
    <definedName name="f_36" localSheetId="169">#REF!</definedName>
    <definedName name="f_36" localSheetId="157">#REF!</definedName>
    <definedName name="f_36" localSheetId="172">#REF!</definedName>
    <definedName name="f_36" localSheetId="160">#REF!</definedName>
    <definedName name="f_36" localSheetId="163">#REF!</definedName>
    <definedName name="f_36" localSheetId="143">#REF!</definedName>
    <definedName name="f_36" localSheetId="146">#REF!</definedName>
    <definedName name="f_36" localSheetId="148">#REF!</definedName>
    <definedName name="f_36" localSheetId="150">#REF!</definedName>
    <definedName name="f_36" localSheetId="151">#REF!</definedName>
    <definedName name="f_36" localSheetId="136">#REF!</definedName>
    <definedName name="f_36" localSheetId="139">#REF!</definedName>
    <definedName name="f_36" localSheetId="142">#REF!</definedName>
    <definedName name="f_36" localSheetId="70">#REF!</definedName>
    <definedName name="f_36" localSheetId="72">#REF!</definedName>
    <definedName name="f_36" localSheetId="75">#REF!</definedName>
    <definedName name="f_36" localSheetId="78">#REF!</definedName>
    <definedName name="f_36" localSheetId="67">#REF!</definedName>
    <definedName name="f_36" localSheetId="124">#REF!</definedName>
    <definedName name="f_36" localSheetId="127">#REF!</definedName>
    <definedName name="f_36" localSheetId="130">#REF!</definedName>
    <definedName name="f_36" localSheetId="133">#REF!</definedName>
    <definedName name="f_36" localSheetId="118">#REF!</definedName>
    <definedName name="f_36" localSheetId="121">#REF!</definedName>
    <definedName name="f_36" localSheetId="123">#REF!</definedName>
    <definedName name="f_36" localSheetId="107">#REF!</definedName>
    <definedName name="f_36" localSheetId="109">#REF!</definedName>
    <definedName name="f_36" localSheetId="112">#REF!</definedName>
    <definedName name="f_36" localSheetId="115">#REF!</definedName>
    <definedName name="f_36" localSheetId="101">#REF!</definedName>
    <definedName name="f_36" localSheetId="104">#REF!</definedName>
    <definedName name="f_36" localSheetId="52">#REF!</definedName>
    <definedName name="f_36" localSheetId="54">#REF!</definedName>
    <definedName name="f_36" localSheetId="57">#REF!</definedName>
    <definedName name="f_36" localSheetId="60">#REF!</definedName>
    <definedName name="f_36" localSheetId="63">#REF!</definedName>
    <definedName name="f_36" localSheetId="83">#REF!</definedName>
    <definedName name="f_36" localSheetId="81">#REF!</definedName>
    <definedName name="f_36" localSheetId="86">#REF!</definedName>
    <definedName name="f_36" localSheetId="89">#REF!</definedName>
    <definedName name="f_36" localSheetId="92">#REF!</definedName>
    <definedName name="f_36" localSheetId="95">#REF!</definedName>
    <definedName name="f_36" localSheetId="98">#REF!</definedName>
    <definedName name="f_36" localSheetId="164">#REF!</definedName>
    <definedName name="f_36" localSheetId="167">#REF!</definedName>
    <definedName name="f_36" localSheetId="155">#REF!</definedName>
    <definedName name="f_36" localSheetId="170">#REF!</definedName>
    <definedName name="f_36" localSheetId="158">#REF!</definedName>
    <definedName name="f_36" localSheetId="161">#REF!</definedName>
    <definedName name="f_36" localSheetId="147">#REF!</definedName>
    <definedName name="f_36" localSheetId="144">#REF!</definedName>
    <definedName name="f_36" localSheetId="152">#REF!</definedName>
    <definedName name="f_36" localSheetId="154">#REF!</definedName>
    <definedName name="f_36" localSheetId="137">#REF!</definedName>
    <definedName name="f_36" localSheetId="140">#REF!</definedName>
    <definedName name="f_36" localSheetId="73">#REF!</definedName>
    <definedName name="f_36" localSheetId="76">#REF!</definedName>
    <definedName name="f_36" localSheetId="79">#REF!</definedName>
    <definedName name="f_36" localSheetId="65">#REF!</definedName>
    <definedName name="f_36" localSheetId="68">#REF!</definedName>
    <definedName name="f_36" localSheetId="125">#REF!</definedName>
    <definedName name="f_36" localSheetId="128">#REF!</definedName>
    <definedName name="f_36" localSheetId="131">#REF!</definedName>
    <definedName name="f_36" localSheetId="134">#REF!</definedName>
    <definedName name="f_36" localSheetId="119">#REF!</definedName>
    <definedName name="f_36" localSheetId="122">#REF!</definedName>
    <definedName name="f_36" localSheetId="108">#REF!</definedName>
    <definedName name="f_36" localSheetId="110">#REF!</definedName>
    <definedName name="f_36" localSheetId="113">#REF!</definedName>
    <definedName name="f_36" localSheetId="116">#REF!</definedName>
    <definedName name="f_36" localSheetId="102">#REF!</definedName>
    <definedName name="f_36" localSheetId="105">#REF!</definedName>
    <definedName name="f_36" localSheetId="56">#REF!</definedName>
    <definedName name="f_36" localSheetId="59">#REF!</definedName>
    <definedName name="f_36" localSheetId="61">#REF!</definedName>
    <definedName name="f_36" localSheetId="84">#REF!</definedName>
    <definedName name="f_36" localSheetId="82">#REF!</definedName>
    <definedName name="f_36" localSheetId="87">#REF!</definedName>
    <definedName name="f_36" localSheetId="90">#REF!</definedName>
    <definedName name="f_36" localSheetId="93">#REF!</definedName>
    <definedName name="f_36" localSheetId="96">#REF!</definedName>
    <definedName name="f_36" localSheetId="99">#REF!</definedName>
    <definedName name="f_36" localSheetId="165">#REF!</definedName>
    <definedName name="f_36" localSheetId="168">#REF!</definedName>
    <definedName name="f_36" localSheetId="156">#REF!</definedName>
    <definedName name="f_36" localSheetId="171">#REF!</definedName>
    <definedName name="f_36" localSheetId="159">#REF!</definedName>
    <definedName name="f_36" localSheetId="162">#REF!</definedName>
    <definedName name="f_36">#REF!</definedName>
    <definedName name="f_37" localSheetId="145">#REF!</definedName>
    <definedName name="f_37" localSheetId="149">#REF!</definedName>
    <definedName name="f_37" localSheetId="153">#REF!</definedName>
    <definedName name="f_37" localSheetId="138">#REF!</definedName>
    <definedName name="f_37" localSheetId="141">#REF!</definedName>
    <definedName name="f_37" localSheetId="71">#REF!</definedName>
    <definedName name="f_37" localSheetId="74">#REF!</definedName>
    <definedName name="f_37" localSheetId="77">#REF!</definedName>
    <definedName name="f_37" localSheetId="80">#REF!</definedName>
    <definedName name="f_37" localSheetId="66">#REF!</definedName>
    <definedName name="f_37" localSheetId="69">#REF!</definedName>
    <definedName name="f_37" localSheetId="126">#REF!</definedName>
    <definedName name="f_37" localSheetId="129">#REF!</definedName>
    <definedName name="f_37" localSheetId="132">#REF!</definedName>
    <definedName name="f_37" localSheetId="135">#REF!</definedName>
    <definedName name="f_37" localSheetId="120">#REF!</definedName>
    <definedName name="f_37" localSheetId="111">#REF!</definedName>
    <definedName name="f_37" localSheetId="114">#REF!</definedName>
    <definedName name="f_37" localSheetId="117">#REF!</definedName>
    <definedName name="f_37" localSheetId="103">#REF!</definedName>
    <definedName name="f_37" localSheetId="106">#REF!</definedName>
    <definedName name="f_37" localSheetId="53">#REF!</definedName>
    <definedName name="f_37" localSheetId="55">#REF!</definedName>
    <definedName name="f_37" localSheetId="58">#REF!</definedName>
    <definedName name="f_37" localSheetId="62">#REF!</definedName>
    <definedName name="f_37" localSheetId="64">#REF!</definedName>
    <definedName name="f_37" localSheetId="85">#REF!</definedName>
    <definedName name="f_37" localSheetId="88">#REF!</definedName>
    <definedName name="f_37" localSheetId="91">#REF!</definedName>
    <definedName name="f_37" localSheetId="94">#REF!</definedName>
    <definedName name="f_37" localSheetId="97">#REF!</definedName>
    <definedName name="f_37" localSheetId="100">#REF!</definedName>
    <definedName name="f_37" localSheetId="166">#REF!</definedName>
    <definedName name="f_37" localSheetId="169">#REF!</definedName>
    <definedName name="f_37" localSheetId="157">#REF!</definedName>
    <definedName name="f_37" localSheetId="172">#REF!</definedName>
    <definedName name="f_37" localSheetId="160">#REF!</definedName>
    <definedName name="f_37" localSheetId="163">#REF!</definedName>
    <definedName name="f_37" localSheetId="143">#REF!</definedName>
    <definedName name="f_37" localSheetId="146">#REF!</definedName>
    <definedName name="f_37" localSheetId="148">#REF!</definedName>
    <definedName name="f_37" localSheetId="150">#REF!</definedName>
    <definedName name="f_37" localSheetId="151">#REF!</definedName>
    <definedName name="f_37" localSheetId="136">#REF!</definedName>
    <definedName name="f_37" localSheetId="139">#REF!</definedName>
    <definedName name="f_37" localSheetId="142">#REF!</definedName>
    <definedName name="f_37" localSheetId="70">#REF!</definedName>
    <definedName name="f_37" localSheetId="72">#REF!</definedName>
    <definedName name="f_37" localSheetId="75">#REF!</definedName>
    <definedName name="f_37" localSheetId="78">#REF!</definedName>
    <definedName name="f_37" localSheetId="67">#REF!</definedName>
    <definedName name="f_37" localSheetId="124">#REF!</definedName>
    <definedName name="f_37" localSheetId="127">#REF!</definedName>
    <definedName name="f_37" localSheetId="130">#REF!</definedName>
    <definedName name="f_37" localSheetId="133">#REF!</definedName>
    <definedName name="f_37" localSheetId="118">#REF!</definedName>
    <definedName name="f_37" localSheetId="121">#REF!</definedName>
    <definedName name="f_37" localSheetId="123">#REF!</definedName>
    <definedName name="f_37" localSheetId="107">#REF!</definedName>
    <definedName name="f_37" localSheetId="109">#REF!</definedName>
    <definedName name="f_37" localSheetId="112">#REF!</definedName>
    <definedName name="f_37" localSheetId="115">#REF!</definedName>
    <definedName name="f_37" localSheetId="101">#REF!</definedName>
    <definedName name="f_37" localSheetId="104">#REF!</definedName>
    <definedName name="f_37" localSheetId="52">#REF!</definedName>
    <definedName name="f_37" localSheetId="54">#REF!</definedName>
    <definedName name="f_37" localSheetId="57">#REF!</definedName>
    <definedName name="f_37" localSheetId="60">#REF!</definedName>
    <definedName name="f_37" localSheetId="63">#REF!</definedName>
    <definedName name="f_37" localSheetId="83">#REF!</definedName>
    <definedName name="f_37" localSheetId="81">#REF!</definedName>
    <definedName name="f_37" localSheetId="86">#REF!</definedName>
    <definedName name="f_37" localSheetId="89">#REF!</definedName>
    <definedName name="f_37" localSheetId="92">#REF!</definedName>
    <definedName name="f_37" localSheetId="95">#REF!</definedName>
    <definedName name="f_37" localSheetId="98">#REF!</definedName>
    <definedName name="f_37" localSheetId="164">#REF!</definedName>
    <definedName name="f_37" localSheetId="167">#REF!</definedName>
    <definedName name="f_37" localSheetId="155">#REF!</definedName>
    <definedName name="f_37" localSheetId="170">#REF!</definedName>
    <definedName name="f_37" localSheetId="158">#REF!</definedName>
    <definedName name="f_37" localSheetId="161">#REF!</definedName>
    <definedName name="f_37" localSheetId="147">#REF!</definedName>
    <definedName name="f_37" localSheetId="144">#REF!</definedName>
    <definedName name="f_37" localSheetId="152">#REF!</definedName>
    <definedName name="f_37" localSheetId="154">#REF!</definedName>
    <definedName name="f_37" localSheetId="137">#REF!</definedName>
    <definedName name="f_37" localSheetId="140">#REF!</definedName>
    <definedName name="f_37" localSheetId="73">#REF!</definedName>
    <definedName name="f_37" localSheetId="76">#REF!</definedName>
    <definedName name="f_37" localSheetId="79">#REF!</definedName>
    <definedName name="f_37" localSheetId="65">#REF!</definedName>
    <definedName name="f_37" localSheetId="68">#REF!</definedName>
    <definedName name="f_37" localSheetId="125">#REF!</definedName>
    <definedName name="f_37" localSheetId="128">#REF!</definedName>
    <definedName name="f_37" localSheetId="131">#REF!</definedName>
    <definedName name="f_37" localSheetId="134">#REF!</definedName>
    <definedName name="f_37" localSheetId="119">#REF!</definedName>
    <definedName name="f_37" localSheetId="122">#REF!</definedName>
    <definedName name="f_37" localSheetId="108">#REF!</definedName>
    <definedName name="f_37" localSheetId="110">#REF!</definedName>
    <definedName name="f_37" localSheetId="113">#REF!</definedName>
    <definedName name="f_37" localSheetId="116">#REF!</definedName>
    <definedName name="f_37" localSheetId="102">#REF!</definedName>
    <definedName name="f_37" localSheetId="105">#REF!</definedName>
    <definedName name="f_37" localSheetId="56">#REF!</definedName>
    <definedName name="f_37" localSheetId="59">#REF!</definedName>
    <definedName name="f_37" localSheetId="61">#REF!</definedName>
    <definedName name="f_37" localSheetId="84">#REF!</definedName>
    <definedName name="f_37" localSheetId="82">#REF!</definedName>
    <definedName name="f_37" localSheetId="87">#REF!</definedName>
    <definedName name="f_37" localSheetId="90">#REF!</definedName>
    <definedName name="f_37" localSheetId="93">#REF!</definedName>
    <definedName name="f_37" localSheetId="96">#REF!</definedName>
    <definedName name="f_37" localSheetId="99">#REF!</definedName>
    <definedName name="f_37" localSheetId="165">#REF!</definedName>
    <definedName name="f_37" localSheetId="168">#REF!</definedName>
    <definedName name="f_37" localSheetId="156">#REF!</definedName>
    <definedName name="f_37" localSheetId="171">#REF!</definedName>
    <definedName name="f_37" localSheetId="159">#REF!</definedName>
    <definedName name="f_37" localSheetId="162">#REF!</definedName>
    <definedName name="f_37">#REF!</definedName>
    <definedName name="f_38" localSheetId="145">#REF!</definedName>
    <definedName name="f_38" localSheetId="149">#REF!</definedName>
    <definedName name="f_38" localSheetId="153">#REF!</definedName>
    <definedName name="f_38" localSheetId="138">#REF!</definedName>
    <definedName name="f_38" localSheetId="141">#REF!</definedName>
    <definedName name="f_38" localSheetId="71">#REF!</definedName>
    <definedName name="f_38" localSheetId="74">#REF!</definedName>
    <definedName name="f_38" localSheetId="77">#REF!</definedName>
    <definedName name="f_38" localSheetId="80">#REF!</definedName>
    <definedName name="f_38" localSheetId="66">#REF!</definedName>
    <definedName name="f_38" localSheetId="69">#REF!</definedName>
    <definedName name="f_38" localSheetId="126">#REF!</definedName>
    <definedName name="f_38" localSheetId="129">#REF!</definedName>
    <definedName name="f_38" localSheetId="132">#REF!</definedName>
    <definedName name="f_38" localSheetId="135">#REF!</definedName>
    <definedName name="f_38" localSheetId="120">#REF!</definedName>
    <definedName name="f_38" localSheetId="111">#REF!</definedName>
    <definedName name="f_38" localSheetId="114">#REF!</definedName>
    <definedName name="f_38" localSheetId="117">#REF!</definedName>
    <definedName name="f_38" localSheetId="103">#REF!</definedName>
    <definedName name="f_38" localSheetId="106">#REF!</definedName>
    <definedName name="f_38" localSheetId="53">#REF!</definedName>
    <definedName name="f_38" localSheetId="55">#REF!</definedName>
    <definedName name="f_38" localSheetId="58">#REF!</definedName>
    <definedName name="f_38" localSheetId="62">#REF!</definedName>
    <definedName name="f_38" localSheetId="64">#REF!</definedName>
    <definedName name="f_38" localSheetId="85">#REF!</definedName>
    <definedName name="f_38" localSheetId="88">#REF!</definedName>
    <definedName name="f_38" localSheetId="91">#REF!</definedName>
    <definedName name="f_38" localSheetId="94">#REF!</definedName>
    <definedName name="f_38" localSheetId="97">#REF!</definedName>
    <definedName name="f_38" localSheetId="100">#REF!</definedName>
    <definedName name="f_38" localSheetId="166">#REF!</definedName>
    <definedName name="f_38" localSheetId="169">#REF!</definedName>
    <definedName name="f_38" localSheetId="157">#REF!</definedName>
    <definedName name="f_38" localSheetId="172">#REF!</definedName>
    <definedName name="f_38" localSheetId="160">#REF!</definedName>
    <definedName name="f_38" localSheetId="163">#REF!</definedName>
    <definedName name="f_38" localSheetId="143">#REF!</definedName>
    <definedName name="f_38" localSheetId="146">#REF!</definedName>
    <definedName name="f_38" localSheetId="148">#REF!</definedName>
    <definedName name="f_38" localSheetId="150">#REF!</definedName>
    <definedName name="f_38" localSheetId="151">#REF!</definedName>
    <definedName name="f_38" localSheetId="136">#REF!</definedName>
    <definedName name="f_38" localSheetId="139">#REF!</definedName>
    <definedName name="f_38" localSheetId="142">#REF!</definedName>
    <definedName name="f_38" localSheetId="70">#REF!</definedName>
    <definedName name="f_38" localSheetId="72">#REF!</definedName>
    <definedName name="f_38" localSheetId="75">#REF!</definedName>
    <definedName name="f_38" localSheetId="78">#REF!</definedName>
    <definedName name="f_38" localSheetId="67">#REF!</definedName>
    <definedName name="f_38" localSheetId="124">#REF!</definedName>
    <definedName name="f_38" localSheetId="127">#REF!</definedName>
    <definedName name="f_38" localSheetId="130">#REF!</definedName>
    <definedName name="f_38" localSheetId="133">#REF!</definedName>
    <definedName name="f_38" localSheetId="118">#REF!</definedName>
    <definedName name="f_38" localSheetId="121">#REF!</definedName>
    <definedName name="f_38" localSheetId="123">#REF!</definedName>
    <definedName name="f_38" localSheetId="107">#REF!</definedName>
    <definedName name="f_38" localSheetId="109">#REF!</definedName>
    <definedName name="f_38" localSheetId="112">#REF!</definedName>
    <definedName name="f_38" localSheetId="115">#REF!</definedName>
    <definedName name="f_38" localSheetId="101">#REF!</definedName>
    <definedName name="f_38" localSheetId="104">#REF!</definedName>
    <definedName name="f_38" localSheetId="52">#REF!</definedName>
    <definedName name="f_38" localSheetId="54">#REF!</definedName>
    <definedName name="f_38" localSheetId="57">#REF!</definedName>
    <definedName name="f_38" localSheetId="60">#REF!</definedName>
    <definedName name="f_38" localSheetId="63">#REF!</definedName>
    <definedName name="f_38" localSheetId="83">#REF!</definedName>
    <definedName name="f_38" localSheetId="81">#REF!</definedName>
    <definedName name="f_38" localSheetId="86">#REF!</definedName>
    <definedName name="f_38" localSheetId="89">#REF!</definedName>
    <definedName name="f_38" localSheetId="92">#REF!</definedName>
    <definedName name="f_38" localSheetId="95">#REF!</definedName>
    <definedName name="f_38" localSheetId="98">#REF!</definedName>
    <definedName name="f_38" localSheetId="164">#REF!</definedName>
    <definedName name="f_38" localSheetId="167">#REF!</definedName>
    <definedName name="f_38" localSheetId="155">#REF!</definedName>
    <definedName name="f_38" localSheetId="170">#REF!</definedName>
    <definedName name="f_38" localSheetId="158">#REF!</definedName>
    <definedName name="f_38" localSheetId="161">#REF!</definedName>
    <definedName name="f_38" localSheetId="147">#REF!</definedName>
    <definedName name="f_38" localSheetId="144">#REF!</definedName>
    <definedName name="f_38" localSheetId="152">#REF!</definedName>
    <definedName name="f_38" localSheetId="154">#REF!</definedName>
    <definedName name="f_38" localSheetId="137">#REF!</definedName>
    <definedName name="f_38" localSheetId="140">#REF!</definedName>
    <definedName name="f_38" localSheetId="73">#REF!</definedName>
    <definedName name="f_38" localSheetId="76">#REF!</definedName>
    <definedName name="f_38" localSheetId="79">#REF!</definedName>
    <definedName name="f_38" localSheetId="65">#REF!</definedName>
    <definedName name="f_38" localSheetId="68">#REF!</definedName>
    <definedName name="f_38" localSheetId="125">#REF!</definedName>
    <definedName name="f_38" localSheetId="128">#REF!</definedName>
    <definedName name="f_38" localSheetId="131">#REF!</definedName>
    <definedName name="f_38" localSheetId="134">#REF!</definedName>
    <definedName name="f_38" localSheetId="119">#REF!</definedName>
    <definedName name="f_38" localSheetId="122">#REF!</definedName>
    <definedName name="f_38" localSheetId="108">#REF!</definedName>
    <definedName name="f_38" localSheetId="110">#REF!</definedName>
    <definedName name="f_38" localSheetId="113">#REF!</definedName>
    <definedName name="f_38" localSheetId="116">#REF!</definedName>
    <definedName name="f_38" localSheetId="102">#REF!</definedName>
    <definedName name="f_38" localSheetId="105">#REF!</definedName>
    <definedName name="f_38" localSheetId="56">#REF!</definedName>
    <definedName name="f_38" localSheetId="59">#REF!</definedName>
    <definedName name="f_38" localSheetId="61">#REF!</definedName>
    <definedName name="f_38" localSheetId="84">#REF!</definedName>
    <definedName name="f_38" localSheetId="82">#REF!</definedName>
    <definedName name="f_38" localSheetId="87">#REF!</definedName>
    <definedName name="f_38" localSheetId="90">#REF!</definedName>
    <definedName name="f_38" localSheetId="93">#REF!</definedName>
    <definedName name="f_38" localSheetId="96">#REF!</definedName>
    <definedName name="f_38" localSheetId="99">#REF!</definedName>
    <definedName name="f_38" localSheetId="165">#REF!</definedName>
    <definedName name="f_38" localSheetId="168">#REF!</definedName>
    <definedName name="f_38" localSheetId="156">#REF!</definedName>
    <definedName name="f_38" localSheetId="171">#REF!</definedName>
    <definedName name="f_38" localSheetId="159">#REF!</definedName>
    <definedName name="f_38" localSheetId="162">#REF!</definedName>
    <definedName name="f_38">#REF!</definedName>
    <definedName name="f_39" localSheetId="145">#REF!</definedName>
    <definedName name="f_39" localSheetId="149">#REF!</definedName>
    <definedName name="f_39" localSheetId="153">#REF!</definedName>
    <definedName name="f_39" localSheetId="138">#REF!</definedName>
    <definedName name="f_39" localSheetId="141">#REF!</definedName>
    <definedName name="f_39" localSheetId="71">#REF!</definedName>
    <definedName name="f_39" localSheetId="74">#REF!</definedName>
    <definedName name="f_39" localSheetId="77">#REF!</definedName>
    <definedName name="f_39" localSheetId="80">#REF!</definedName>
    <definedName name="f_39" localSheetId="66">#REF!</definedName>
    <definedName name="f_39" localSheetId="69">#REF!</definedName>
    <definedName name="f_39" localSheetId="126">#REF!</definedName>
    <definedName name="f_39" localSheetId="129">#REF!</definedName>
    <definedName name="f_39" localSheetId="132">#REF!</definedName>
    <definedName name="f_39" localSheetId="135">#REF!</definedName>
    <definedName name="f_39" localSheetId="120">#REF!</definedName>
    <definedName name="f_39" localSheetId="111">#REF!</definedName>
    <definedName name="f_39" localSheetId="114">#REF!</definedName>
    <definedName name="f_39" localSheetId="117">#REF!</definedName>
    <definedName name="f_39" localSheetId="103">#REF!</definedName>
    <definedName name="f_39" localSheetId="106">#REF!</definedName>
    <definedName name="f_39" localSheetId="53">#REF!</definedName>
    <definedName name="f_39" localSheetId="55">#REF!</definedName>
    <definedName name="f_39" localSheetId="58">#REF!</definedName>
    <definedName name="f_39" localSheetId="62">#REF!</definedName>
    <definedName name="f_39" localSheetId="64">#REF!</definedName>
    <definedName name="f_39" localSheetId="85">#REF!</definedName>
    <definedName name="f_39" localSheetId="88">#REF!</definedName>
    <definedName name="f_39" localSheetId="91">#REF!</definedName>
    <definedName name="f_39" localSheetId="94">#REF!</definedName>
    <definedName name="f_39" localSheetId="97">#REF!</definedName>
    <definedName name="f_39" localSheetId="100">#REF!</definedName>
    <definedName name="f_39" localSheetId="166">#REF!</definedName>
    <definedName name="f_39" localSheetId="169">#REF!</definedName>
    <definedName name="f_39" localSheetId="157">#REF!</definedName>
    <definedName name="f_39" localSheetId="172">#REF!</definedName>
    <definedName name="f_39" localSheetId="160">#REF!</definedName>
    <definedName name="f_39" localSheetId="163">#REF!</definedName>
    <definedName name="f_39" localSheetId="143">#REF!</definedName>
    <definedName name="f_39" localSheetId="146">#REF!</definedName>
    <definedName name="f_39" localSheetId="148">#REF!</definedName>
    <definedName name="f_39" localSheetId="150">#REF!</definedName>
    <definedName name="f_39" localSheetId="151">#REF!</definedName>
    <definedName name="f_39" localSheetId="136">#REF!</definedName>
    <definedName name="f_39" localSheetId="139">#REF!</definedName>
    <definedName name="f_39" localSheetId="142">#REF!</definedName>
    <definedName name="f_39" localSheetId="70">#REF!</definedName>
    <definedName name="f_39" localSheetId="72">#REF!</definedName>
    <definedName name="f_39" localSheetId="75">#REF!</definedName>
    <definedName name="f_39" localSheetId="78">#REF!</definedName>
    <definedName name="f_39" localSheetId="67">#REF!</definedName>
    <definedName name="f_39" localSheetId="124">#REF!</definedName>
    <definedName name="f_39" localSheetId="127">#REF!</definedName>
    <definedName name="f_39" localSheetId="130">#REF!</definedName>
    <definedName name="f_39" localSheetId="133">#REF!</definedName>
    <definedName name="f_39" localSheetId="118">#REF!</definedName>
    <definedName name="f_39" localSheetId="121">#REF!</definedName>
    <definedName name="f_39" localSheetId="123">#REF!</definedName>
    <definedName name="f_39" localSheetId="107">#REF!</definedName>
    <definedName name="f_39" localSheetId="109">#REF!</definedName>
    <definedName name="f_39" localSheetId="112">#REF!</definedName>
    <definedName name="f_39" localSheetId="115">#REF!</definedName>
    <definedName name="f_39" localSheetId="101">#REF!</definedName>
    <definedName name="f_39" localSheetId="104">#REF!</definedName>
    <definedName name="f_39" localSheetId="52">#REF!</definedName>
    <definedName name="f_39" localSheetId="54">#REF!</definedName>
    <definedName name="f_39" localSheetId="57">#REF!</definedName>
    <definedName name="f_39" localSheetId="60">#REF!</definedName>
    <definedName name="f_39" localSheetId="63">#REF!</definedName>
    <definedName name="f_39" localSheetId="83">#REF!</definedName>
    <definedName name="f_39" localSheetId="81">#REF!</definedName>
    <definedName name="f_39" localSheetId="86">#REF!</definedName>
    <definedName name="f_39" localSheetId="89">#REF!</definedName>
    <definedName name="f_39" localSheetId="92">#REF!</definedName>
    <definedName name="f_39" localSheetId="95">#REF!</definedName>
    <definedName name="f_39" localSheetId="98">#REF!</definedName>
    <definedName name="f_39" localSheetId="164">#REF!</definedName>
    <definedName name="f_39" localSheetId="167">#REF!</definedName>
    <definedName name="f_39" localSheetId="155">#REF!</definedName>
    <definedName name="f_39" localSheetId="170">#REF!</definedName>
    <definedName name="f_39" localSheetId="158">#REF!</definedName>
    <definedName name="f_39" localSheetId="161">#REF!</definedName>
    <definedName name="f_39" localSheetId="147">#REF!</definedName>
    <definedName name="f_39" localSheetId="144">#REF!</definedName>
    <definedName name="f_39" localSheetId="152">#REF!</definedName>
    <definedName name="f_39" localSheetId="154">#REF!</definedName>
    <definedName name="f_39" localSheetId="137">#REF!</definedName>
    <definedName name="f_39" localSheetId="140">#REF!</definedName>
    <definedName name="f_39" localSheetId="73">#REF!</definedName>
    <definedName name="f_39" localSheetId="76">#REF!</definedName>
    <definedName name="f_39" localSheetId="79">#REF!</definedName>
    <definedName name="f_39" localSheetId="65">#REF!</definedName>
    <definedName name="f_39" localSheetId="68">#REF!</definedName>
    <definedName name="f_39" localSheetId="125">#REF!</definedName>
    <definedName name="f_39" localSheetId="128">#REF!</definedName>
    <definedName name="f_39" localSheetId="131">#REF!</definedName>
    <definedName name="f_39" localSheetId="134">#REF!</definedName>
    <definedName name="f_39" localSheetId="119">#REF!</definedName>
    <definedName name="f_39" localSheetId="122">#REF!</definedName>
    <definedName name="f_39" localSheetId="108">#REF!</definedName>
    <definedName name="f_39" localSheetId="110">#REF!</definedName>
    <definedName name="f_39" localSheetId="113">#REF!</definedName>
    <definedName name="f_39" localSheetId="116">#REF!</definedName>
    <definedName name="f_39" localSheetId="102">#REF!</definedName>
    <definedName name="f_39" localSheetId="105">#REF!</definedName>
    <definedName name="f_39" localSheetId="56">#REF!</definedName>
    <definedName name="f_39" localSheetId="59">#REF!</definedName>
    <definedName name="f_39" localSheetId="61">#REF!</definedName>
    <definedName name="f_39" localSheetId="84">#REF!</definedName>
    <definedName name="f_39" localSheetId="82">#REF!</definedName>
    <definedName name="f_39" localSheetId="87">#REF!</definedName>
    <definedName name="f_39" localSheetId="90">#REF!</definedName>
    <definedName name="f_39" localSheetId="93">#REF!</definedName>
    <definedName name="f_39" localSheetId="96">#REF!</definedName>
    <definedName name="f_39" localSheetId="99">#REF!</definedName>
    <definedName name="f_39" localSheetId="165">#REF!</definedName>
    <definedName name="f_39" localSheetId="168">#REF!</definedName>
    <definedName name="f_39" localSheetId="156">#REF!</definedName>
    <definedName name="f_39" localSheetId="171">#REF!</definedName>
    <definedName name="f_39" localSheetId="159">#REF!</definedName>
    <definedName name="f_39" localSheetId="162">#REF!</definedName>
    <definedName name="f_39">#REF!</definedName>
    <definedName name="f_40" localSheetId="145">#REF!</definedName>
    <definedName name="f_40" localSheetId="149">#REF!</definedName>
    <definedName name="f_40" localSheetId="153">#REF!</definedName>
    <definedName name="f_40" localSheetId="138">#REF!</definedName>
    <definedName name="f_40" localSheetId="141">#REF!</definedName>
    <definedName name="f_40" localSheetId="71">#REF!</definedName>
    <definedName name="f_40" localSheetId="74">#REF!</definedName>
    <definedName name="f_40" localSheetId="77">#REF!</definedName>
    <definedName name="f_40" localSheetId="80">#REF!</definedName>
    <definedName name="f_40" localSheetId="66">#REF!</definedName>
    <definedName name="f_40" localSheetId="69">#REF!</definedName>
    <definedName name="f_40" localSheetId="126">#REF!</definedName>
    <definedName name="f_40" localSheetId="129">#REF!</definedName>
    <definedName name="f_40" localSheetId="132">#REF!</definedName>
    <definedName name="f_40" localSheetId="135">#REF!</definedName>
    <definedName name="f_40" localSheetId="120">#REF!</definedName>
    <definedName name="f_40" localSheetId="111">#REF!</definedName>
    <definedName name="f_40" localSheetId="114">#REF!</definedName>
    <definedName name="f_40" localSheetId="117">#REF!</definedName>
    <definedName name="f_40" localSheetId="103">#REF!</definedName>
    <definedName name="f_40" localSheetId="106">#REF!</definedName>
    <definedName name="f_40" localSheetId="53">#REF!</definedName>
    <definedName name="f_40" localSheetId="55">#REF!</definedName>
    <definedName name="f_40" localSheetId="58">#REF!</definedName>
    <definedName name="f_40" localSheetId="62">#REF!</definedName>
    <definedName name="f_40" localSheetId="64">#REF!</definedName>
    <definedName name="f_40" localSheetId="85">#REF!</definedName>
    <definedName name="f_40" localSheetId="88">#REF!</definedName>
    <definedName name="f_40" localSheetId="91">#REF!</definedName>
    <definedName name="f_40" localSheetId="94">#REF!</definedName>
    <definedName name="f_40" localSheetId="97">#REF!</definedName>
    <definedName name="f_40" localSheetId="100">#REF!</definedName>
    <definedName name="f_40" localSheetId="166">#REF!</definedName>
    <definedName name="f_40" localSheetId="169">#REF!</definedName>
    <definedName name="f_40" localSheetId="157">#REF!</definedName>
    <definedName name="f_40" localSheetId="172">#REF!</definedName>
    <definedName name="f_40" localSheetId="160">#REF!</definedName>
    <definedName name="f_40" localSheetId="163">#REF!</definedName>
    <definedName name="f_40" localSheetId="143">#REF!</definedName>
    <definedName name="f_40" localSheetId="146">#REF!</definedName>
    <definedName name="f_40" localSheetId="148">#REF!</definedName>
    <definedName name="f_40" localSheetId="150">#REF!</definedName>
    <definedName name="f_40" localSheetId="151">#REF!</definedName>
    <definedName name="f_40" localSheetId="136">#REF!</definedName>
    <definedName name="f_40" localSheetId="139">#REF!</definedName>
    <definedName name="f_40" localSheetId="142">#REF!</definedName>
    <definedName name="f_40" localSheetId="70">#REF!</definedName>
    <definedName name="f_40" localSheetId="72">#REF!</definedName>
    <definedName name="f_40" localSheetId="75">#REF!</definedName>
    <definedName name="f_40" localSheetId="78">#REF!</definedName>
    <definedName name="f_40" localSheetId="67">#REF!</definedName>
    <definedName name="f_40" localSheetId="124">#REF!</definedName>
    <definedName name="f_40" localSheetId="127">#REF!</definedName>
    <definedName name="f_40" localSheetId="130">#REF!</definedName>
    <definedName name="f_40" localSheetId="133">#REF!</definedName>
    <definedName name="f_40" localSheetId="118">#REF!</definedName>
    <definedName name="f_40" localSheetId="121">#REF!</definedName>
    <definedName name="f_40" localSheetId="123">#REF!</definedName>
    <definedName name="f_40" localSheetId="107">#REF!</definedName>
    <definedName name="f_40" localSheetId="109">#REF!</definedName>
    <definedName name="f_40" localSheetId="112">#REF!</definedName>
    <definedName name="f_40" localSheetId="115">#REF!</definedName>
    <definedName name="f_40" localSheetId="101">#REF!</definedName>
    <definedName name="f_40" localSheetId="104">#REF!</definedName>
    <definedName name="f_40" localSheetId="52">#REF!</definedName>
    <definedName name="f_40" localSheetId="54">#REF!</definedName>
    <definedName name="f_40" localSheetId="57">#REF!</definedName>
    <definedName name="f_40" localSheetId="60">#REF!</definedName>
    <definedName name="f_40" localSheetId="63">#REF!</definedName>
    <definedName name="f_40" localSheetId="83">#REF!</definedName>
    <definedName name="f_40" localSheetId="81">#REF!</definedName>
    <definedName name="f_40" localSheetId="86">#REF!</definedName>
    <definedName name="f_40" localSheetId="89">#REF!</definedName>
    <definedName name="f_40" localSheetId="92">#REF!</definedName>
    <definedName name="f_40" localSheetId="95">#REF!</definedName>
    <definedName name="f_40" localSheetId="98">#REF!</definedName>
    <definedName name="f_40" localSheetId="164">#REF!</definedName>
    <definedName name="f_40" localSheetId="167">#REF!</definedName>
    <definedName name="f_40" localSheetId="155">#REF!</definedName>
    <definedName name="f_40" localSheetId="170">#REF!</definedName>
    <definedName name="f_40" localSheetId="158">#REF!</definedName>
    <definedName name="f_40" localSheetId="161">#REF!</definedName>
    <definedName name="f_40" localSheetId="147">#REF!</definedName>
    <definedName name="f_40" localSheetId="144">#REF!</definedName>
    <definedName name="f_40" localSheetId="152">#REF!</definedName>
    <definedName name="f_40" localSheetId="154">#REF!</definedName>
    <definedName name="f_40" localSheetId="137">#REF!</definedName>
    <definedName name="f_40" localSheetId="140">#REF!</definedName>
    <definedName name="f_40" localSheetId="73">#REF!</definedName>
    <definedName name="f_40" localSheetId="76">#REF!</definedName>
    <definedName name="f_40" localSheetId="79">#REF!</definedName>
    <definedName name="f_40" localSheetId="65">#REF!</definedName>
    <definedName name="f_40" localSheetId="68">#REF!</definedName>
    <definedName name="f_40" localSheetId="125">#REF!</definedName>
    <definedName name="f_40" localSheetId="128">#REF!</definedName>
    <definedName name="f_40" localSheetId="131">#REF!</definedName>
    <definedName name="f_40" localSheetId="134">#REF!</definedName>
    <definedName name="f_40" localSheetId="119">#REF!</definedName>
    <definedName name="f_40" localSheetId="122">#REF!</definedName>
    <definedName name="f_40" localSheetId="108">#REF!</definedName>
    <definedName name="f_40" localSheetId="110">#REF!</definedName>
    <definedName name="f_40" localSheetId="113">#REF!</definedName>
    <definedName name="f_40" localSheetId="116">#REF!</definedName>
    <definedName name="f_40" localSheetId="102">#REF!</definedName>
    <definedName name="f_40" localSheetId="105">#REF!</definedName>
    <definedName name="f_40" localSheetId="56">#REF!</definedName>
    <definedName name="f_40" localSheetId="59">#REF!</definedName>
    <definedName name="f_40" localSheetId="61">#REF!</definedName>
    <definedName name="f_40" localSheetId="84">#REF!</definedName>
    <definedName name="f_40" localSheetId="82">#REF!</definedName>
    <definedName name="f_40" localSheetId="87">#REF!</definedName>
    <definedName name="f_40" localSheetId="90">#REF!</definedName>
    <definedName name="f_40" localSheetId="93">#REF!</definedName>
    <definedName name="f_40" localSheetId="96">#REF!</definedName>
    <definedName name="f_40" localSheetId="99">#REF!</definedName>
    <definedName name="f_40" localSheetId="165">#REF!</definedName>
    <definedName name="f_40" localSheetId="168">#REF!</definedName>
    <definedName name="f_40" localSheetId="156">#REF!</definedName>
    <definedName name="f_40" localSheetId="171">#REF!</definedName>
    <definedName name="f_40" localSheetId="159">#REF!</definedName>
    <definedName name="f_40" localSheetId="162">#REF!</definedName>
    <definedName name="f_40">#REF!</definedName>
    <definedName name="f_bucode" localSheetId="145">#REF!</definedName>
    <definedName name="f_bucode" localSheetId="149">#REF!</definedName>
    <definedName name="f_bucode" localSheetId="153">#REF!</definedName>
    <definedName name="f_bucode" localSheetId="138">#REF!</definedName>
    <definedName name="f_bucode" localSheetId="141">#REF!</definedName>
    <definedName name="f_bucode" localSheetId="71">#REF!</definedName>
    <definedName name="f_bucode" localSheetId="74">#REF!</definedName>
    <definedName name="f_bucode" localSheetId="77">#REF!</definedName>
    <definedName name="f_bucode" localSheetId="80">#REF!</definedName>
    <definedName name="f_bucode" localSheetId="66">#REF!</definedName>
    <definedName name="f_bucode" localSheetId="69">#REF!</definedName>
    <definedName name="f_bucode" localSheetId="126">#REF!</definedName>
    <definedName name="f_bucode" localSheetId="129">#REF!</definedName>
    <definedName name="f_bucode" localSheetId="132">#REF!</definedName>
    <definedName name="f_bucode" localSheetId="135">#REF!</definedName>
    <definedName name="f_bucode" localSheetId="120">#REF!</definedName>
    <definedName name="f_bucode" localSheetId="111">#REF!</definedName>
    <definedName name="f_bucode" localSheetId="114">#REF!</definedName>
    <definedName name="f_bucode" localSheetId="117">#REF!</definedName>
    <definedName name="f_bucode" localSheetId="103">#REF!</definedName>
    <definedName name="f_bucode" localSheetId="106">#REF!</definedName>
    <definedName name="f_bucode" localSheetId="53">#REF!</definedName>
    <definedName name="f_bucode" localSheetId="55">#REF!</definedName>
    <definedName name="f_bucode" localSheetId="58">#REF!</definedName>
    <definedName name="f_bucode" localSheetId="62">#REF!</definedName>
    <definedName name="f_bucode" localSheetId="64">#REF!</definedName>
    <definedName name="f_bucode" localSheetId="85">#REF!</definedName>
    <definedName name="f_bucode" localSheetId="88">#REF!</definedName>
    <definedName name="f_bucode" localSheetId="91">#REF!</definedName>
    <definedName name="f_bucode" localSheetId="94">#REF!</definedName>
    <definedName name="f_bucode" localSheetId="97">#REF!</definedName>
    <definedName name="f_bucode" localSheetId="100">#REF!</definedName>
    <definedName name="f_bucode" localSheetId="166">#REF!</definedName>
    <definedName name="f_bucode" localSheetId="169">#REF!</definedName>
    <definedName name="f_bucode" localSheetId="157">#REF!</definedName>
    <definedName name="f_bucode" localSheetId="172">#REF!</definedName>
    <definedName name="f_bucode" localSheetId="160">#REF!</definedName>
    <definedName name="f_bucode" localSheetId="163">#REF!</definedName>
    <definedName name="f_bucode" localSheetId="143">#REF!</definedName>
    <definedName name="f_bucode" localSheetId="146">#REF!</definedName>
    <definedName name="f_bucode" localSheetId="148">#REF!</definedName>
    <definedName name="f_bucode" localSheetId="150">#REF!</definedName>
    <definedName name="f_bucode" localSheetId="151">#REF!</definedName>
    <definedName name="f_bucode" localSheetId="136">#REF!</definedName>
    <definedName name="f_bucode" localSheetId="139">#REF!</definedName>
    <definedName name="f_bucode" localSheetId="142">#REF!</definedName>
    <definedName name="f_bucode" localSheetId="70">#REF!</definedName>
    <definedName name="f_bucode" localSheetId="72">#REF!</definedName>
    <definedName name="f_bucode" localSheetId="75">#REF!</definedName>
    <definedName name="f_bucode" localSheetId="78">#REF!</definedName>
    <definedName name="f_bucode" localSheetId="67">#REF!</definedName>
    <definedName name="f_bucode" localSheetId="124">#REF!</definedName>
    <definedName name="f_bucode" localSheetId="127">#REF!</definedName>
    <definedName name="f_bucode" localSheetId="130">#REF!</definedName>
    <definedName name="f_bucode" localSheetId="133">#REF!</definedName>
    <definedName name="f_bucode" localSheetId="118">#REF!</definedName>
    <definedName name="f_bucode" localSheetId="121">#REF!</definedName>
    <definedName name="f_bucode" localSheetId="123">#REF!</definedName>
    <definedName name="f_bucode" localSheetId="107">#REF!</definedName>
    <definedName name="f_bucode" localSheetId="109">#REF!</definedName>
    <definedName name="f_bucode" localSheetId="112">#REF!</definedName>
    <definedName name="f_bucode" localSheetId="115">#REF!</definedName>
    <definedName name="f_bucode" localSheetId="101">#REF!</definedName>
    <definedName name="f_bucode" localSheetId="104">#REF!</definedName>
    <definedName name="f_bucode" localSheetId="52">#REF!</definedName>
    <definedName name="f_bucode" localSheetId="54">#REF!</definedName>
    <definedName name="f_bucode" localSheetId="57">#REF!</definedName>
    <definedName name="f_bucode" localSheetId="60">#REF!</definedName>
    <definedName name="f_bucode" localSheetId="63">#REF!</definedName>
    <definedName name="f_bucode" localSheetId="83">#REF!</definedName>
    <definedName name="f_bucode" localSheetId="81">#REF!</definedName>
    <definedName name="f_bucode" localSheetId="86">#REF!</definedName>
    <definedName name="f_bucode" localSheetId="89">#REF!</definedName>
    <definedName name="f_bucode" localSheetId="92">#REF!</definedName>
    <definedName name="f_bucode" localSheetId="95">#REF!</definedName>
    <definedName name="f_bucode" localSheetId="98">#REF!</definedName>
    <definedName name="f_bucode" localSheetId="164">#REF!</definedName>
    <definedName name="f_bucode" localSheetId="167">#REF!</definedName>
    <definedName name="f_bucode" localSheetId="155">#REF!</definedName>
    <definedName name="f_bucode" localSheetId="170">#REF!</definedName>
    <definedName name="f_bucode" localSheetId="158">#REF!</definedName>
    <definedName name="f_bucode" localSheetId="161">#REF!</definedName>
    <definedName name="f_bucode" localSheetId="147">#REF!</definedName>
    <definedName name="f_bucode" localSheetId="144">#REF!</definedName>
    <definedName name="f_bucode" localSheetId="152">#REF!</definedName>
    <definedName name="f_bucode" localSheetId="154">#REF!</definedName>
    <definedName name="f_bucode" localSheetId="137">#REF!</definedName>
    <definedName name="f_bucode" localSheetId="140">#REF!</definedName>
    <definedName name="f_bucode" localSheetId="73">#REF!</definedName>
    <definedName name="f_bucode" localSheetId="76">#REF!</definedName>
    <definedName name="f_bucode" localSheetId="79">#REF!</definedName>
    <definedName name="f_bucode" localSheetId="65">#REF!</definedName>
    <definedName name="f_bucode" localSheetId="68">#REF!</definedName>
    <definedName name="f_bucode" localSheetId="125">#REF!</definedName>
    <definedName name="f_bucode" localSheetId="128">#REF!</definedName>
    <definedName name="f_bucode" localSheetId="131">#REF!</definedName>
    <definedName name="f_bucode" localSheetId="134">#REF!</definedName>
    <definedName name="f_bucode" localSheetId="119">#REF!</definedName>
    <definedName name="f_bucode" localSheetId="122">#REF!</definedName>
    <definedName name="f_bucode" localSheetId="108">#REF!</definedName>
    <definedName name="f_bucode" localSheetId="110">#REF!</definedName>
    <definedName name="f_bucode" localSheetId="113">#REF!</definedName>
    <definedName name="f_bucode" localSheetId="116">#REF!</definedName>
    <definedName name="f_bucode" localSheetId="102">#REF!</definedName>
    <definedName name="f_bucode" localSheetId="105">#REF!</definedName>
    <definedName name="f_bucode" localSheetId="56">#REF!</definedName>
    <definedName name="f_bucode" localSheetId="59">#REF!</definedName>
    <definedName name="f_bucode" localSheetId="61">#REF!</definedName>
    <definedName name="f_bucode" localSheetId="84">#REF!</definedName>
    <definedName name="f_bucode" localSheetId="82">#REF!</definedName>
    <definedName name="f_bucode" localSheetId="87">#REF!</definedName>
    <definedName name="f_bucode" localSheetId="90">#REF!</definedName>
    <definedName name="f_bucode" localSheetId="93">#REF!</definedName>
    <definedName name="f_bucode" localSheetId="96">#REF!</definedName>
    <definedName name="f_bucode" localSheetId="99">#REF!</definedName>
    <definedName name="f_bucode" localSheetId="165">#REF!</definedName>
    <definedName name="f_bucode" localSheetId="168">#REF!</definedName>
    <definedName name="f_bucode" localSheetId="156">#REF!</definedName>
    <definedName name="f_bucode" localSheetId="171">#REF!</definedName>
    <definedName name="f_bucode" localSheetId="159">#REF!</definedName>
    <definedName name="f_bucode" localSheetId="162">#REF!</definedName>
    <definedName name="f_bucode">#REF!</definedName>
    <definedName name="f_buname" localSheetId="145">#REF!</definedName>
    <definedName name="f_buname" localSheetId="149">#REF!</definedName>
    <definedName name="f_buname" localSheetId="153">#REF!</definedName>
    <definedName name="f_buname" localSheetId="138">#REF!</definedName>
    <definedName name="f_buname" localSheetId="141">#REF!</definedName>
    <definedName name="f_buname" localSheetId="71">#REF!</definedName>
    <definedName name="f_buname" localSheetId="74">#REF!</definedName>
    <definedName name="f_buname" localSheetId="77">#REF!</definedName>
    <definedName name="f_buname" localSheetId="80">#REF!</definedName>
    <definedName name="f_buname" localSheetId="66">#REF!</definedName>
    <definedName name="f_buname" localSheetId="69">#REF!</definedName>
    <definedName name="f_buname" localSheetId="126">#REF!</definedName>
    <definedName name="f_buname" localSheetId="129">#REF!</definedName>
    <definedName name="f_buname" localSheetId="132">#REF!</definedName>
    <definedName name="f_buname" localSheetId="135">#REF!</definedName>
    <definedName name="f_buname" localSheetId="120">#REF!</definedName>
    <definedName name="f_buname" localSheetId="111">#REF!</definedName>
    <definedName name="f_buname" localSheetId="114">#REF!</definedName>
    <definedName name="f_buname" localSheetId="117">#REF!</definedName>
    <definedName name="f_buname" localSheetId="103">#REF!</definedName>
    <definedName name="f_buname" localSheetId="106">#REF!</definedName>
    <definedName name="f_buname" localSheetId="53">#REF!</definedName>
    <definedName name="f_buname" localSheetId="55">#REF!</definedName>
    <definedName name="f_buname" localSheetId="58">#REF!</definedName>
    <definedName name="f_buname" localSheetId="62">#REF!</definedName>
    <definedName name="f_buname" localSheetId="64">#REF!</definedName>
    <definedName name="f_buname" localSheetId="85">#REF!</definedName>
    <definedName name="f_buname" localSheetId="88">#REF!</definedName>
    <definedName name="f_buname" localSheetId="91">#REF!</definedName>
    <definedName name="f_buname" localSheetId="94">#REF!</definedName>
    <definedName name="f_buname" localSheetId="97">#REF!</definedName>
    <definedName name="f_buname" localSheetId="100">#REF!</definedName>
    <definedName name="f_buname" localSheetId="166">#REF!</definedName>
    <definedName name="f_buname" localSheetId="169">#REF!</definedName>
    <definedName name="f_buname" localSheetId="157">#REF!</definedName>
    <definedName name="f_buname" localSheetId="172">#REF!</definedName>
    <definedName name="f_buname" localSheetId="160">#REF!</definedName>
    <definedName name="f_buname" localSheetId="163">#REF!</definedName>
    <definedName name="f_buname" localSheetId="143">#REF!</definedName>
    <definedName name="f_buname" localSheetId="146">#REF!</definedName>
    <definedName name="f_buname" localSheetId="148">#REF!</definedName>
    <definedName name="f_buname" localSheetId="150">#REF!</definedName>
    <definedName name="f_buname" localSheetId="151">#REF!</definedName>
    <definedName name="f_buname" localSheetId="136">#REF!</definedName>
    <definedName name="f_buname" localSheetId="139">#REF!</definedName>
    <definedName name="f_buname" localSheetId="142">#REF!</definedName>
    <definedName name="f_buname" localSheetId="70">#REF!</definedName>
    <definedName name="f_buname" localSheetId="72">#REF!</definedName>
    <definedName name="f_buname" localSheetId="75">#REF!</definedName>
    <definedName name="f_buname" localSheetId="78">#REF!</definedName>
    <definedName name="f_buname" localSheetId="67">#REF!</definedName>
    <definedName name="f_buname" localSheetId="124">#REF!</definedName>
    <definedName name="f_buname" localSheetId="127">#REF!</definedName>
    <definedName name="f_buname" localSheetId="130">#REF!</definedName>
    <definedName name="f_buname" localSheetId="133">#REF!</definedName>
    <definedName name="f_buname" localSheetId="118">#REF!</definedName>
    <definedName name="f_buname" localSheetId="121">#REF!</definedName>
    <definedName name="f_buname" localSheetId="123">#REF!</definedName>
    <definedName name="f_buname" localSheetId="107">#REF!</definedName>
    <definedName name="f_buname" localSheetId="109">#REF!</definedName>
    <definedName name="f_buname" localSheetId="112">#REF!</definedName>
    <definedName name="f_buname" localSheetId="115">#REF!</definedName>
    <definedName name="f_buname" localSheetId="101">#REF!</definedName>
    <definedName name="f_buname" localSheetId="104">#REF!</definedName>
    <definedName name="f_buname" localSheetId="52">#REF!</definedName>
    <definedName name="f_buname" localSheetId="54">#REF!</definedName>
    <definedName name="f_buname" localSheetId="57">#REF!</definedName>
    <definedName name="f_buname" localSheetId="60">#REF!</definedName>
    <definedName name="f_buname" localSheetId="63">#REF!</definedName>
    <definedName name="f_buname" localSheetId="83">#REF!</definedName>
    <definedName name="f_buname" localSheetId="81">#REF!</definedName>
    <definedName name="f_buname" localSheetId="86">#REF!</definedName>
    <definedName name="f_buname" localSheetId="89">#REF!</definedName>
    <definedName name="f_buname" localSheetId="92">#REF!</definedName>
    <definedName name="f_buname" localSheetId="95">#REF!</definedName>
    <definedName name="f_buname" localSheetId="98">#REF!</definedName>
    <definedName name="f_buname" localSheetId="164">#REF!</definedName>
    <definedName name="f_buname" localSheetId="167">#REF!</definedName>
    <definedName name="f_buname" localSheetId="155">#REF!</definedName>
    <definedName name="f_buname" localSheetId="170">#REF!</definedName>
    <definedName name="f_buname" localSheetId="158">#REF!</definedName>
    <definedName name="f_buname" localSheetId="161">#REF!</definedName>
    <definedName name="f_buname" localSheetId="147">#REF!</definedName>
    <definedName name="f_buname" localSheetId="144">#REF!</definedName>
    <definedName name="f_buname" localSheetId="152">#REF!</definedName>
    <definedName name="f_buname" localSheetId="154">#REF!</definedName>
    <definedName name="f_buname" localSheetId="137">#REF!</definedName>
    <definedName name="f_buname" localSheetId="140">#REF!</definedName>
    <definedName name="f_buname" localSheetId="73">#REF!</definedName>
    <definedName name="f_buname" localSheetId="76">#REF!</definedName>
    <definedName name="f_buname" localSheetId="79">#REF!</definedName>
    <definedName name="f_buname" localSheetId="65">#REF!</definedName>
    <definedName name="f_buname" localSheetId="68">#REF!</definedName>
    <definedName name="f_buname" localSheetId="125">#REF!</definedName>
    <definedName name="f_buname" localSheetId="128">#REF!</definedName>
    <definedName name="f_buname" localSheetId="131">#REF!</definedName>
    <definedName name="f_buname" localSheetId="134">#REF!</definedName>
    <definedName name="f_buname" localSheetId="119">#REF!</definedName>
    <definedName name="f_buname" localSheetId="122">#REF!</definedName>
    <definedName name="f_buname" localSheetId="108">#REF!</definedName>
    <definedName name="f_buname" localSheetId="110">#REF!</definedName>
    <definedName name="f_buname" localSheetId="113">#REF!</definedName>
    <definedName name="f_buname" localSheetId="116">#REF!</definedName>
    <definedName name="f_buname" localSheetId="102">#REF!</definedName>
    <definedName name="f_buname" localSheetId="105">#REF!</definedName>
    <definedName name="f_buname" localSheetId="56">#REF!</definedName>
    <definedName name="f_buname" localSheetId="59">#REF!</definedName>
    <definedName name="f_buname" localSheetId="61">#REF!</definedName>
    <definedName name="f_buname" localSheetId="84">#REF!</definedName>
    <definedName name="f_buname" localSheetId="82">#REF!</definedName>
    <definedName name="f_buname" localSheetId="87">#REF!</definedName>
    <definedName name="f_buname" localSheetId="90">#REF!</definedName>
    <definedName name="f_buname" localSheetId="93">#REF!</definedName>
    <definedName name="f_buname" localSheetId="96">#REF!</definedName>
    <definedName name="f_buname" localSheetId="99">#REF!</definedName>
    <definedName name="f_buname" localSheetId="165">#REF!</definedName>
    <definedName name="f_buname" localSheetId="168">#REF!</definedName>
    <definedName name="f_buname" localSheetId="156">#REF!</definedName>
    <definedName name="f_buname" localSheetId="171">#REF!</definedName>
    <definedName name="f_buname" localSheetId="159">#REF!</definedName>
    <definedName name="f_buname" localSheetId="162">#REF!</definedName>
    <definedName name="f_buname">#REF!</definedName>
    <definedName name="f_date" localSheetId="145">#REF!</definedName>
    <definedName name="f_date" localSheetId="149">#REF!</definedName>
    <definedName name="f_date" localSheetId="153">#REF!</definedName>
    <definedName name="f_date" localSheetId="138">#REF!</definedName>
    <definedName name="f_date" localSheetId="141">#REF!</definedName>
    <definedName name="f_date" localSheetId="71">#REF!</definedName>
    <definedName name="f_date" localSheetId="74">#REF!</definedName>
    <definedName name="f_date" localSheetId="77">#REF!</definedName>
    <definedName name="f_date" localSheetId="80">#REF!</definedName>
    <definedName name="f_date" localSheetId="66">#REF!</definedName>
    <definedName name="f_date" localSheetId="69">#REF!</definedName>
    <definedName name="f_date" localSheetId="126">#REF!</definedName>
    <definedName name="f_date" localSheetId="129">#REF!</definedName>
    <definedName name="f_date" localSheetId="132">#REF!</definedName>
    <definedName name="f_date" localSheetId="135">#REF!</definedName>
    <definedName name="f_date" localSheetId="120">#REF!</definedName>
    <definedName name="f_date" localSheetId="111">#REF!</definedName>
    <definedName name="f_date" localSheetId="114">#REF!</definedName>
    <definedName name="f_date" localSheetId="117">#REF!</definedName>
    <definedName name="f_date" localSheetId="103">#REF!</definedName>
    <definedName name="f_date" localSheetId="106">#REF!</definedName>
    <definedName name="f_date" localSheetId="53">#REF!</definedName>
    <definedName name="f_date" localSheetId="55">#REF!</definedName>
    <definedName name="f_date" localSheetId="58">#REF!</definedName>
    <definedName name="f_date" localSheetId="62">#REF!</definedName>
    <definedName name="f_date" localSheetId="64">#REF!</definedName>
    <definedName name="f_date" localSheetId="85">#REF!</definedName>
    <definedName name="f_date" localSheetId="88">#REF!</definedName>
    <definedName name="f_date" localSheetId="91">#REF!</definedName>
    <definedName name="f_date" localSheetId="94">#REF!</definedName>
    <definedName name="f_date" localSheetId="97">#REF!</definedName>
    <definedName name="f_date" localSheetId="100">#REF!</definedName>
    <definedName name="f_date" localSheetId="166">#REF!</definedName>
    <definedName name="f_date" localSheetId="169">#REF!</definedName>
    <definedName name="f_date" localSheetId="157">#REF!</definedName>
    <definedName name="f_date" localSheetId="172">#REF!</definedName>
    <definedName name="f_date" localSheetId="160">#REF!</definedName>
    <definedName name="f_date" localSheetId="163">#REF!</definedName>
    <definedName name="f_date" localSheetId="143">#REF!</definedName>
    <definedName name="f_date" localSheetId="146">#REF!</definedName>
    <definedName name="f_date" localSheetId="148">#REF!</definedName>
    <definedName name="f_date" localSheetId="150">#REF!</definedName>
    <definedName name="f_date" localSheetId="151">#REF!</definedName>
    <definedName name="f_date" localSheetId="136">#REF!</definedName>
    <definedName name="f_date" localSheetId="139">#REF!</definedName>
    <definedName name="f_date" localSheetId="142">#REF!</definedName>
    <definedName name="f_date" localSheetId="70">#REF!</definedName>
    <definedName name="f_date" localSheetId="72">#REF!</definedName>
    <definedName name="f_date" localSheetId="75">#REF!</definedName>
    <definedName name="f_date" localSheetId="78">#REF!</definedName>
    <definedName name="f_date" localSheetId="67">#REF!</definedName>
    <definedName name="f_date" localSheetId="124">#REF!</definedName>
    <definedName name="f_date" localSheetId="127">#REF!</definedName>
    <definedName name="f_date" localSheetId="130">#REF!</definedName>
    <definedName name="f_date" localSheetId="133">#REF!</definedName>
    <definedName name="f_date" localSheetId="118">#REF!</definedName>
    <definedName name="f_date" localSheetId="121">#REF!</definedName>
    <definedName name="f_date" localSheetId="123">#REF!</definedName>
    <definedName name="f_date" localSheetId="107">#REF!</definedName>
    <definedName name="f_date" localSheetId="109">#REF!</definedName>
    <definedName name="f_date" localSheetId="112">#REF!</definedName>
    <definedName name="f_date" localSheetId="115">#REF!</definedName>
    <definedName name="f_date" localSheetId="101">#REF!</definedName>
    <definedName name="f_date" localSheetId="104">#REF!</definedName>
    <definedName name="f_date" localSheetId="52">#REF!</definedName>
    <definedName name="f_date" localSheetId="54">#REF!</definedName>
    <definedName name="f_date" localSheetId="57">#REF!</definedName>
    <definedName name="f_date" localSheetId="60">#REF!</definedName>
    <definedName name="f_date" localSheetId="63">#REF!</definedName>
    <definedName name="f_date" localSheetId="83">#REF!</definedName>
    <definedName name="f_date" localSheetId="81">#REF!</definedName>
    <definedName name="f_date" localSheetId="86">#REF!</definedName>
    <definedName name="f_date" localSheetId="89">#REF!</definedName>
    <definedName name="f_date" localSheetId="92">#REF!</definedName>
    <definedName name="f_date" localSheetId="95">#REF!</definedName>
    <definedName name="f_date" localSheetId="98">#REF!</definedName>
    <definedName name="f_date" localSheetId="164">#REF!</definedName>
    <definedName name="f_date" localSheetId="167">#REF!</definedName>
    <definedName name="f_date" localSheetId="155">#REF!</definedName>
    <definedName name="f_date" localSheetId="170">#REF!</definedName>
    <definedName name="f_date" localSheetId="158">#REF!</definedName>
    <definedName name="f_date" localSheetId="161">#REF!</definedName>
    <definedName name="f_date" localSheetId="147">#REF!</definedName>
    <definedName name="f_date" localSheetId="144">#REF!</definedName>
    <definedName name="f_date" localSheetId="152">#REF!</definedName>
    <definedName name="f_date" localSheetId="154">#REF!</definedName>
    <definedName name="f_date" localSheetId="137">#REF!</definedName>
    <definedName name="f_date" localSheetId="140">#REF!</definedName>
    <definedName name="f_date" localSheetId="73">#REF!</definedName>
    <definedName name="f_date" localSheetId="76">#REF!</definedName>
    <definedName name="f_date" localSheetId="79">#REF!</definedName>
    <definedName name="f_date" localSheetId="65">#REF!</definedName>
    <definedName name="f_date" localSheetId="68">#REF!</definedName>
    <definedName name="f_date" localSheetId="125">#REF!</definedName>
    <definedName name="f_date" localSheetId="128">#REF!</definedName>
    <definedName name="f_date" localSheetId="131">#REF!</definedName>
    <definedName name="f_date" localSheetId="134">#REF!</definedName>
    <definedName name="f_date" localSheetId="119">#REF!</definedName>
    <definedName name="f_date" localSheetId="122">#REF!</definedName>
    <definedName name="f_date" localSheetId="108">#REF!</definedName>
    <definedName name="f_date" localSheetId="110">#REF!</definedName>
    <definedName name="f_date" localSheetId="113">#REF!</definedName>
    <definedName name="f_date" localSheetId="116">#REF!</definedName>
    <definedName name="f_date" localSheetId="102">#REF!</definedName>
    <definedName name="f_date" localSheetId="105">#REF!</definedName>
    <definedName name="f_date" localSheetId="56">#REF!</definedName>
    <definedName name="f_date" localSheetId="59">#REF!</definedName>
    <definedName name="f_date" localSheetId="61">#REF!</definedName>
    <definedName name="f_date" localSheetId="84">#REF!</definedName>
    <definedName name="f_date" localSheetId="82">#REF!</definedName>
    <definedName name="f_date" localSheetId="87">#REF!</definedName>
    <definedName name="f_date" localSheetId="90">#REF!</definedName>
    <definedName name="f_date" localSheetId="93">#REF!</definedName>
    <definedName name="f_date" localSheetId="96">#REF!</definedName>
    <definedName name="f_date" localSheetId="99">#REF!</definedName>
    <definedName name="f_date" localSheetId="165">#REF!</definedName>
    <definedName name="f_date" localSheetId="168">#REF!</definedName>
    <definedName name="f_date" localSheetId="156">#REF!</definedName>
    <definedName name="f_date" localSheetId="171">#REF!</definedName>
    <definedName name="f_date" localSheetId="159">#REF!</definedName>
    <definedName name="f_date" localSheetId="162">#REF!</definedName>
    <definedName name="f_date">#REF!</definedName>
    <definedName name="f_formid" localSheetId="145">#REF!</definedName>
    <definedName name="f_formid" localSheetId="149">#REF!</definedName>
    <definedName name="f_formid" localSheetId="153">#REF!</definedName>
    <definedName name="f_formid" localSheetId="138">#REF!</definedName>
    <definedName name="f_formid" localSheetId="141">#REF!</definedName>
    <definedName name="f_formid" localSheetId="71">#REF!</definedName>
    <definedName name="f_formid" localSheetId="74">#REF!</definedName>
    <definedName name="f_formid" localSheetId="77">#REF!</definedName>
    <definedName name="f_formid" localSheetId="80">#REF!</definedName>
    <definedName name="f_formid" localSheetId="66">#REF!</definedName>
    <definedName name="f_formid" localSheetId="69">#REF!</definedName>
    <definedName name="f_formid" localSheetId="126">#REF!</definedName>
    <definedName name="f_formid" localSheetId="129">#REF!</definedName>
    <definedName name="f_formid" localSheetId="132">#REF!</definedName>
    <definedName name="f_formid" localSheetId="135">#REF!</definedName>
    <definedName name="f_formid" localSheetId="120">#REF!</definedName>
    <definedName name="f_formid" localSheetId="111">#REF!</definedName>
    <definedName name="f_formid" localSheetId="114">#REF!</definedName>
    <definedName name="f_formid" localSheetId="117">#REF!</definedName>
    <definedName name="f_formid" localSheetId="103">#REF!</definedName>
    <definedName name="f_formid" localSheetId="106">#REF!</definedName>
    <definedName name="f_formid" localSheetId="53">#REF!</definedName>
    <definedName name="f_formid" localSheetId="55">#REF!</definedName>
    <definedName name="f_formid" localSheetId="58">#REF!</definedName>
    <definedName name="f_formid" localSheetId="62">#REF!</definedName>
    <definedName name="f_formid" localSheetId="64">#REF!</definedName>
    <definedName name="f_formid" localSheetId="85">#REF!</definedName>
    <definedName name="f_formid" localSheetId="88">#REF!</definedName>
    <definedName name="f_formid" localSheetId="91">#REF!</definedName>
    <definedName name="f_formid" localSheetId="94">#REF!</definedName>
    <definedName name="f_formid" localSheetId="97">#REF!</definedName>
    <definedName name="f_formid" localSheetId="100">#REF!</definedName>
    <definedName name="f_formid" localSheetId="166">#REF!</definedName>
    <definedName name="f_formid" localSheetId="169">#REF!</definedName>
    <definedName name="f_formid" localSheetId="157">#REF!</definedName>
    <definedName name="f_formid" localSheetId="172">#REF!</definedName>
    <definedName name="f_formid" localSheetId="160">#REF!</definedName>
    <definedName name="f_formid" localSheetId="163">#REF!</definedName>
    <definedName name="f_formid" localSheetId="143">#REF!</definedName>
    <definedName name="f_formid" localSheetId="146">#REF!</definedName>
    <definedName name="f_formid" localSheetId="148">#REF!</definedName>
    <definedName name="f_formid" localSheetId="150">#REF!</definedName>
    <definedName name="f_formid" localSheetId="151">#REF!</definedName>
    <definedName name="f_formid" localSheetId="136">#REF!</definedName>
    <definedName name="f_formid" localSheetId="139">#REF!</definedName>
    <definedName name="f_formid" localSheetId="142">#REF!</definedName>
    <definedName name="f_formid" localSheetId="70">#REF!</definedName>
    <definedName name="f_formid" localSheetId="72">#REF!</definedName>
    <definedName name="f_formid" localSheetId="75">#REF!</definedName>
    <definedName name="f_formid" localSheetId="78">#REF!</definedName>
    <definedName name="f_formid" localSheetId="67">#REF!</definedName>
    <definedName name="f_formid" localSheetId="124">#REF!</definedName>
    <definedName name="f_formid" localSheetId="127">#REF!</definedName>
    <definedName name="f_formid" localSheetId="130">#REF!</definedName>
    <definedName name="f_formid" localSheetId="133">#REF!</definedName>
    <definedName name="f_formid" localSheetId="118">#REF!</definedName>
    <definedName name="f_formid" localSheetId="121">#REF!</definedName>
    <definedName name="f_formid" localSheetId="123">#REF!</definedName>
    <definedName name="f_formid" localSheetId="107">#REF!</definedName>
    <definedName name="f_formid" localSheetId="109">#REF!</definedName>
    <definedName name="f_formid" localSheetId="112">#REF!</definedName>
    <definedName name="f_formid" localSheetId="115">#REF!</definedName>
    <definedName name="f_formid" localSheetId="101">#REF!</definedName>
    <definedName name="f_formid" localSheetId="104">#REF!</definedName>
    <definedName name="f_formid" localSheetId="52">#REF!</definedName>
    <definedName name="f_formid" localSheetId="54">#REF!</definedName>
    <definedName name="f_formid" localSheetId="57">#REF!</definedName>
    <definedName name="f_formid" localSheetId="60">#REF!</definedName>
    <definedName name="f_formid" localSheetId="63">#REF!</definedName>
    <definedName name="f_formid" localSheetId="83">#REF!</definedName>
    <definedName name="f_formid" localSheetId="81">#REF!</definedName>
    <definedName name="f_formid" localSheetId="86">#REF!</definedName>
    <definedName name="f_formid" localSheetId="89">#REF!</definedName>
    <definedName name="f_formid" localSheetId="92">#REF!</definedName>
    <definedName name="f_formid" localSheetId="95">#REF!</definedName>
    <definedName name="f_formid" localSheetId="98">#REF!</definedName>
    <definedName name="f_formid" localSheetId="164">#REF!</definedName>
    <definedName name="f_formid" localSheetId="167">#REF!</definedName>
    <definedName name="f_formid" localSheetId="155">#REF!</definedName>
    <definedName name="f_formid" localSheetId="170">#REF!</definedName>
    <definedName name="f_formid" localSheetId="158">#REF!</definedName>
    <definedName name="f_formid" localSheetId="161">#REF!</definedName>
    <definedName name="f_formid" localSheetId="147">#REF!</definedName>
    <definedName name="f_formid" localSheetId="144">#REF!</definedName>
    <definedName name="f_formid" localSheetId="152">#REF!</definedName>
    <definedName name="f_formid" localSheetId="154">#REF!</definedName>
    <definedName name="f_formid" localSheetId="137">#REF!</definedName>
    <definedName name="f_formid" localSheetId="140">#REF!</definedName>
    <definedName name="f_formid" localSheetId="73">#REF!</definedName>
    <definedName name="f_formid" localSheetId="76">#REF!</definedName>
    <definedName name="f_formid" localSheetId="79">#REF!</definedName>
    <definedName name="f_formid" localSheetId="65">#REF!</definedName>
    <definedName name="f_formid" localSheetId="68">#REF!</definedName>
    <definedName name="f_formid" localSheetId="125">#REF!</definedName>
    <definedName name="f_formid" localSheetId="128">#REF!</definedName>
    <definedName name="f_formid" localSheetId="131">#REF!</definedName>
    <definedName name="f_formid" localSheetId="134">#REF!</definedName>
    <definedName name="f_formid" localSheetId="119">#REF!</definedName>
    <definedName name="f_formid" localSheetId="122">#REF!</definedName>
    <definedName name="f_formid" localSheetId="108">#REF!</definedName>
    <definedName name="f_formid" localSheetId="110">#REF!</definedName>
    <definedName name="f_formid" localSheetId="113">#REF!</definedName>
    <definedName name="f_formid" localSheetId="116">#REF!</definedName>
    <definedName name="f_formid" localSheetId="102">#REF!</definedName>
    <definedName name="f_formid" localSheetId="105">#REF!</definedName>
    <definedName name="f_formid" localSheetId="56">#REF!</definedName>
    <definedName name="f_formid" localSheetId="59">#REF!</definedName>
    <definedName name="f_formid" localSheetId="61">#REF!</definedName>
    <definedName name="f_formid" localSheetId="84">#REF!</definedName>
    <definedName name="f_formid" localSheetId="82">#REF!</definedName>
    <definedName name="f_formid" localSheetId="87">#REF!</definedName>
    <definedName name="f_formid" localSheetId="90">#REF!</definedName>
    <definedName name="f_formid" localSheetId="93">#REF!</definedName>
    <definedName name="f_formid" localSheetId="96">#REF!</definedName>
    <definedName name="f_formid" localSheetId="99">#REF!</definedName>
    <definedName name="f_formid" localSheetId="165">#REF!</definedName>
    <definedName name="f_formid" localSheetId="168">#REF!</definedName>
    <definedName name="f_formid" localSheetId="156">#REF!</definedName>
    <definedName name="f_formid" localSheetId="171">#REF!</definedName>
    <definedName name="f_formid" localSheetId="159">#REF!</definedName>
    <definedName name="f_formid" localSheetId="162">#REF!</definedName>
    <definedName name="f_formid">#REF!</definedName>
    <definedName name="f_formname" localSheetId="145">#REF!</definedName>
    <definedName name="f_formname" localSheetId="149">#REF!</definedName>
    <definedName name="f_formname" localSheetId="153">#REF!</definedName>
    <definedName name="f_formname" localSheetId="138">#REF!</definedName>
    <definedName name="f_formname" localSheetId="141">#REF!</definedName>
    <definedName name="f_formname" localSheetId="71">#REF!</definedName>
    <definedName name="f_formname" localSheetId="74">#REF!</definedName>
    <definedName name="f_formname" localSheetId="77">#REF!</definedName>
    <definedName name="f_formname" localSheetId="80">#REF!</definedName>
    <definedName name="f_formname" localSheetId="66">#REF!</definedName>
    <definedName name="f_formname" localSheetId="69">#REF!</definedName>
    <definedName name="f_formname" localSheetId="126">#REF!</definedName>
    <definedName name="f_formname" localSheetId="129">#REF!</definedName>
    <definedName name="f_formname" localSheetId="132">#REF!</definedName>
    <definedName name="f_formname" localSheetId="135">#REF!</definedName>
    <definedName name="f_formname" localSheetId="120">#REF!</definedName>
    <definedName name="f_formname" localSheetId="111">#REF!</definedName>
    <definedName name="f_formname" localSheetId="114">#REF!</definedName>
    <definedName name="f_formname" localSheetId="117">#REF!</definedName>
    <definedName name="f_formname" localSheetId="103">#REF!</definedName>
    <definedName name="f_formname" localSheetId="106">#REF!</definedName>
    <definedName name="f_formname" localSheetId="53">#REF!</definedName>
    <definedName name="f_formname" localSheetId="55">#REF!</definedName>
    <definedName name="f_formname" localSheetId="58">#REF!</definedName>
    <definedName name="f_formname" localSheetId="62">#REF!</definedName>
    <definedName name="f_formname" localSheetId="64">#REF!</definedName>
    <definedName name="f_formname" localSheetId="85">#REF!</definedName>
    <definedName name="f_formname" localSheetId="88">#REF!</definedName>
    <definedName name="f_formname" localSheetId="91">#REF!</definedName>
    <definedName name="f_formname" localSheetId="94">#REF!</definedName>
    <definedName name="f_formname" localSheetId="97">#REF!</definedName>
    <definedName name="f_formname" localSheetId="100">#REF!</definedName>
    <definedName name="f_formname" localSheetId="166">#REF!</definedName>
    <definedName name="f_formname" localSheetId="169">#REF!</definedName>
    <definedName name="f_formname" localSheetId="157">#REF!</definedName>
    <definedName name="f_formname" localSheetId="172">#REF!</definedName>
    <definedName name="f_formname" localSheetId="160">#REF!</definedName>
    <definedName name="f_formname" localSheetId="163">#REF!</definedName>
    <definedName name="f_formname" localSheetId="143">#REF!</definedName>
    <definedName name="f_formname" localSheetId="146">#REF!</definedName>
    <definedName name="f_formname" localSheetId="148">#REF!</definedName>
    <definedName name="f_formname" localSheetId="150">#REF!</definedName>
    <definedName name="f_formname" localSheetId="151">#REF!</definedName>
    <definedName name="f_formname" localSheetId="136">#REF!</definedName>
    <definedName name="f_formname" localSheetId="139">#REF!</definedName>
    <definedName name="f_formname" localSheetId="142">#REF!</definedName>
    <definedName name="f_formname" localSheetId="70">#REF!</definedName>
    <definedName name="f_formname" localSheetId="72">#REF!</definedName>
    <definedName name="f_formname" localSheetId="75">#REF!</definedName>
    <definedName name="f_formname" localSheetId="78">#REF!</definedName>
    <definedName name="f_formname" localSheetId="67">#REF!</definedName>
    <definedName name="f_formname" localSheetId="124">#REF!</definedName>
    <definedName name="f_formname" localSheetId="127">#REF!</definedName>
    <definedName name="f_formname" localSheetId="130">#REF!</definedName>
    <definedName name="f_formname" localSheetId="133">#REF!</definedName>
    <definedName name="f_formname" localSheetId="118">#REF!</definedName>
    <definedName name="f_formname" localSheetId="121">#REF!</definedName>
    <definedName name="f_formname" localSheetId="123">#REF!</definedName>
    <definedName name="f_formname" localSheetId="107">#REF!</definedName>
    <definedName name="f_formname" localSheetId="109">#REF!</definedName>
    <definedName name="f_formname" localSheetId="112">#REF!</definedName>
    <definedName name="f_formname" localSheetId="115">#REF!</definedName>
    <definedName name="f_formname" localSheetId="101">#REF!</definedName>
    <definedName name="f_formname" localSheetId="104">#REF!</definedName>
    <definedName name="f_formname" localSheetId="52">#REF!</definedName>
    <definedName name="f_formname" localSheetId="54">#REF!</definedName>
    <definedName name="f_formname" localSheetId="57">#REF!</definedName>
    <definedName name="f_formname" localSheetId="60">#REF!</definedName>
    <definedName name="f_formname" localSheetId="63">#REF!</definedName>
    <definedName name="f_formname" localSheetId="83">#REF!</definedName>
    <definedName name="f_formname" localSheetId="81">#REF!</definedName>
    <definedName name="f_formname" localSheetId="86">#REF!</definedName>
    <definedName name="f_formname" localSheetId="89">#REF!</definedName>
    <definedName name="f_formname" localSheetId="92">#REF!</definedName>
    <definedName name="f_formname" localSheetId="95">#REF!</definedName>
    <definedName name="f_formname" localSheetId="98">#REF!</definedName>
    <definedName name="f_formname" localSheetId="164">#REF!</definedName>
    <definedName name="f_formname" localSheetId="167">#REF!</definedName>
    <definedName name="f_formname" localSheetId="155">#REF!</definedName>
    <definedName name="f_formname" localSheetId="170">#REF!</definedName>
    <definedName name="f_formname" localSheetId="158">#REF!</definedName>
    <definedName name="f_formname" localSheetId="161">#REF!</definedName>
    <definedName name="f_formname" localSheetId="147">#REF!</definedName>
    <definedName name="f_formname" localSheetId="144">#REF!</definedName>
    <definedName name="f_formname" localSheetId="152">#REF!</definedName>
    <definedName name="f_formname" localSheetId="154">#REF!</definedName>
    <definedName name="f_formname" localSheetId="137">#REF!</definedName>
    <definedName name="f_formname" localSheetId="140">#REF!</definedName>
    <definedName name="f_formname" localSheetId="73">#REF!</definedName>
    <definedName name="f_formname" localSheetId="76">#REF!</definedName>
    <definedName name="f_formname" localSheetId="79">#REF!</definedName>
    <definedName name="f_formname" localSheetId="65">#REF!</definedName>
    <definedName name="f_formname" localSheetId="68">#REF!</definedName>
    <definedName name="f_formname" localSheetId="125">#REF!</definedName>
    <definedName name="f_formname" localSheetId="128">#REF!</definedName>
    <definedName name="f_formname" localSheetId="131">#REF!</definedName>
    <definedName name="f_formname" localSheetId="134">#REF!</definedName>
    <definedName name="f_formname" localSheetId="119">#REF!</definedName>
    <definedName name="f_formname" localSheetId="122">#REF!</definedName>
    <definedName name="f_formname" localSheetId="108">#REF!</definedName>
    <definedName name="f_formname" localSheetId="110">#REF!</definedName>
    <definedName name="f_formname" localSheetId="113">#REF!</definedName>
    <definedName name="f_formname" localSheetId="116">#REF!</definedName>
    <definedName name="f_formname" localSheetId="102">#REF!</definedName>
    <definedName name="f_formname" localSheetId="105">#REF!</definedName>
    <definedName name="f_formname" localSheetId="56">#REF!</definedName>
    <definedName name="f_formname" localSheetId="59">#REF!</definedName>
    <definedName name="f_formname" localSheetId="61">#REF!</definedName>
    <definedName name="f_formname" localSheetId="84">#REF!</definedName>
    <definedName name="f_formname" localSheetId="82">#REF!</definedName>
    <definedName name="f_formname" localSheetId="87">#REF!</definedName>
    <definedName name="f_formname" localSheetId="90">#REF!</definedName>
    <definedName name="f_formname" localSheetId="93">#REF!</definedName>
    <definedName name="f_formname" localSheetId="96">#REF!</definedName>
    <definedName name="f_formname" localSheetId="99">#REF!</definedName>
    <definedName name="f_formname" localSheetId="165">#REF!</definedName>
    <definedName name="f_formname" localSheetId="168">#REF!</definedName>
    <definedName name="f_formname" localSheetId="156">#REF!</definedName>
    <definedName name="f_formname" localSheetId="171">#REF!</definedName>
    <definedName name="f_formname" localSheetId="159">#REF!</definedName>
    <definedName name="f_formname" localSheetId="162">#REF!</definedName>
    <definedName name="f_formname">#REF!</definedName>
    <definedName name="f_page" localSheetId="145">#REF!</definedName>
    <definedName name="f_page" localSheetId="149">#REF!</definedName>
    <definedName name="f_page" localSheetId="153">#REF!</definedName>
    <definedName name="f_page" localSheetId="138">#REF!</definedName>
    <definedName name="f_page" localSheetId="141">#REF!</definedName>
    <definedName name="f_page" localSheetId="71">#REF!</definedName>
    <definedName name="f_page" localSheetId="74">#REF!</definedName>
    <definedName name="f_page" localSheetId="77">#REF!</definedName>
    <definedName name="f_page" localSheetId="80">#REF!</definedName>
    <definedName name="f_page" localSheetId="66">#REF!</definedName>
    <definedName name="f_page" localSheetId="69">#REF!</definedName>
    <definedName name="f_page" localSheetId="126">#REF!</definedName>
    <definedName name="f_page" localSheetId="129">#REF!</definedName>
    <definedName name="f_page" localSheetId="132">#REF!</definedName>
    <definedName name="f_page" localSheetId="135">#REF!</definedName>
    <definedName name="f_page" localSheetId="120">#REF!</definedName>
    <definedName name="f_page" localSheetId="111">#REF!</definedName>
    <definedName name="f_page" localSheetId="114">#REF!</definedName>
    <definedName name="f_page" localSheetId="117">#REF!</definedName>
    <definedName name="f_page" localSheetId="103">#REF!</definedName>
    <definedName name="f_page" localSheetId="106">#REF!</definedName>
    <definedName name="f_page" localSheetId="53">#REF!</definedName>
    <definedName name="f_page" localSheetId="55">#REF!</definedName>
    <definedName name="f_page" localSheetId="58">#REF!</definedName>
    <definedName name="f_page" localSheetId="62">#REF!</definedName>
    <definedName name="f_page" localSheetId="64">#REF!</definedName>
    <definedName name="f_page" localSheetId="85">#REF!</definedName>
    <definedName name="f_page" localSheetId="88">#REF!</definedName>
    <definedName name="f_page" localSheetId="91">#REF!</definedName>
    <definedName name="f_page" localSheetId="94">#REF!</definedName>
    <definedName name="f_page" localSheetId="97">#REF!</definedName>
    <definedName name="f_page" localSheetId="100">#REF!</definedName>
    <definedName name="f_page" localSheetId="166">#REF!</definedName>
    <definedName name="f_page" localSheetId="169">#REF!</definedName>
    <definedName name="f_page" localSheetId="157">#REF!</definedName>
    <definedName name="f_page" localSheetId="172">#REF!</definedName>
    <definedName name="f_page" localSheetId="160">#REF!</definedName>
    <definedName name="f_page" localSheetId="163">#REF!</definedName>
    <definedName name="f_page" localSheetId="143">#REF!</definedName>
    <definedName name="f_page" localSheetId="146">#REF!</definedName>
    <definedName name="f_page" localSheetId="148">#REF!</definedName>
    <definedName name="f_page" localSheetId="150">#REF!</definedName>
    <definedName name="f_page" localSheetId="151">#REF!</definedName>
    <definedName name="f_page" localSheetId="136">#REF!</definedName>
    <definedName name="f_page" localSheetId="139">#REF!</definedName>
    <definedName name="f_page" localSheetId="142">#REF!</definedName>
    <definedName name="f_page" localSheetId="70">#REF!</definedName>
    <definedName name="f_page" localSheetId="72">#REF!</definedName>
    <definedName name="f_page" localSheetId="75">#REF!</definedName>
    <definedName name="f_page" localSheetId="78">#REF!</definedName>
    <definedName name="f_page" localSheetId="67">#REF!</definedName>
    <definedName name="f_page" localSheetId="124">#REF!</definedName>
    <definedName name="f_page" localSheetId="127">#REF!</definedName>
    <definedName name="f_page" localSheetId="130">#REF!</definedName>
    <definedName name="f_page" localSheetId="133">#REF!</definedName>
    <definedName name="f_page" localSheetId="118">#REF!</definedName>
    <definedName name="f_page" localSheetId="121">#REF!</definedName>
    <definedName name="f_page" localSheetId="123">#REF!</definedName>
    <definedName name="f_page" localSheetId="107">#REF!</definedName>
    <definedName name="f_page" localSheetId="109">#REF!</definedName>
    <definedName name="f_page" localSheetId="112">#REF!</definedName>
    <definedName name="f_page" localSheetId="115">#REF!</definedName>
    <definedName name="f_page" localSheetId="101">#REF!</definedName>
    <definedName name="f_page" localSheetId="104">#REF!</definedName>
    <definedName name="f_page" localSheetId="52">#REF!</definedName>
    <definedName name="f_page" localSheetId="54">#REF!</definedName>
    <definedName name="f_page" localSheetId="57">#REF!</definedName>
    <definedName name="f_page" localSheetId="60">#REF!</definedName>
    <definedName name="f_page" localSheetId="63">#REF!</definedName>
    <definedName name="f_page" localSheetId="83">#REF!</definedName>
    <definedName name="f_page" localSheetId="81">#REF!</definedName>
    <definedName name="f_page" localSheetId="86">#REF!</definedName>
    <definedName name="f_page" localSheetId="89">#REF!</definedName>
    <definedName name="f_page" localSheetId="92">#REF!</definedName>
    <definedName name="f_page" localSheetId="95">#REF!</definedName>
    <definedName name="f_page" localSheetId="98">#REF!</definedName>
    <definedName name="f_page" localSheetId="164">#REF!</definedName>
    <definedName name="f_page" localSheetId="167">#REF!</definedName>
    <definedName name="f_page" localSheetId="155">#REF!</definedName>
    <definedName name="f_page" localSheetId="170">#REF!</definedName>
    <definedName name="f_page" localSheetId="158">#REF!</definedName>
    <definedName name="f_page" localSheetId="161">#REF!</definedName>
    <definedName name="f_page" localSheetId="147">#REF!</definedName>
    <definedName name="f_page" localSheetId="144">#REF!</definedName>
    <definedName name="f_page" localSheetId="152">#REF!</definedName>
    <definedName name="f_page" localSheetId="154">#REF!</definedName>
    <definedName name="f_page" localSheetId="137">#REF!</definedName>
    <definedName name="f_page" localSheetId="140">#REF!</definedName>
    <definedName name="f_page" localSheetId="73">#REF!</definedName>
    <definedName name="f_page" localSheetId="76">#REF!</definedName>
    <definedName name="f_page" localSheetId="79">#REF!</definedName>
    <definedName name="f_page" localSheetId="65">#REF!</definedName>
    <definedName name="f_page" localSheetId="68">#REF!</definedName>
    <definedName name="f_page" localSheetId="125">#REF!</definedName>
    <definedName name="f_page" localSheetId="128">#REF!</definedName>
    <definedName name="f_page" localSheetId="131">#REF!</definedName>
    <definedName name="f_page" localSheetId="134">#REF!</definedName>
    <definedName name="f_page" localSheetId="119">#REF!</definedName>
    <definedName name="f_page" localSheetId="122">#REF!</definedName>
    <definedName name="f_page" localSheetId="108">#REF!</definedName>
    <definedName name="f_page" localSheetId="110">#REF!</definedName>
    <definedName name="f_page" localSheetId="113">#REF!</definedName>
    <definedName name="f_page" localSheetId="116">#REF!</definedName>
    <definedName name="f_page" localSheetId="102">#REF!</definedName>
    <definedName name="f_page" localSheetId="105">#REF!</definedName>
    <definedName name="f_page" localSheetId="56">#REF!</definedName>
    <definedName name="f_page" localSheetId="59">#REF!</definedName>
    <definedName name="f_page" localSheetId="61">#REF!</definedName>
    <definedName name="f_page" localSheetId="84">#REF!</definedName>
    <definedName name="f_page" localSheetId="82">#REF!</definedName>
    <definedName name="f_page" localSheetId="87">#REF!</definedName>
    <definedName name="f_page" localSheetId="90">#REF!</definedName>
    <definedName name="f_page" localSheetId="93">#REF!</definedName>
    <definedName name="f_page" localSheetId="96">#REF!</definedName>
    <definedName name="f_page" localSheetId="99">#REF!</definedName>
    <definedName name="f_page" localSheetId="165">#REF!</definedName>
    <definedName name="f_page" localSheetId="168">#REF!</definedName>
    <definedName name="f_page" localSheetId="156">#REF!</definedName>
    <definedName name="f_page" localSheetId="171">#REF!</definedName>
    <definedName name="f_page" localSheetId="159">#REF!</definedName>
    <definedName name="f_page" localSheetId="162">#REF!</definedName>
    <definedName name="f_page">#REF!</definedName>
    <definedName name="FA" localSheetId="145">[2]A!#REF!</definedName>
    <definedName name="FA" localSheetId="149">[2]A!#REF!</definedName>
    <definedName name="FA" localSheetId="153">[2]A!#REF!</definedName>
    <definedName name="FA" localSheetId="138">[2]A!#REF!</definedName>
    <definedName name="FA" localSheetId="141">[2]A!#REF!</definedName>
    <definedName name="FA" localSheetId="71">[2]A!#REF!</definedName>
    <definedName name="FA" localSheetId="74">[2]A!#REF!</definedName>
    <definedName name="FA" localSheetId="77">[2]A!#REF!</definedName>
    <definedName name="FA" localSheetId="80">[2]A!#REF!</definedName>
    <definedName name="FA" localSheetId="66">[2]A!#REF!</definedName>
    <definedName name="FA" localSheetId="69">[2]A!#REF!</definedName>
    <definedName name="FA" localSheetId="126">[2]A!#REF!</definedName>
    <definedName name="FA" localSheetId="129">[2]A!#REF!</definedName>
    <definedName name="FA" localSheetId="132">[2]A!#REF!</definedName>
    <definedName name="FA" localSheetId="135">[2]A!#REF!</definedName>
    <definedName name="FA" localSheetId="120">[2]A!#REF!</definedName>
    <definedName name="FA" localSheetId="111">[2]A!#REF!</definedName>
    <definedName name="FA" localSheetId="114">[2]A!#REF!</definedName>
    <definedName name="FA" localSheetId="117">[2]A!#REF!</definedName>
    <definedName name="FA" localSheetId="103">[2]A!#REF!</definedName>
    <definedName name="FA" localSheetId="106">[2]A!#REF!</definedName>
    <definedName name="FA" localSheetId="53">[2]A!#REF!</definedName>
    <definedName name="FA" localSheetId="55">[2]A!#REF!</definedName>
    <definedName name="FA" localSheetId="58">[2]A!#REF!</definedName>
    <definedName name="FA" localSheetId="62">[2]A!#REF!</definedName>
    <definedName name="FA" localSheetId="64">[2]A!#REF!</definedName>
    <definedName name="FA" localSheetId="85">[2]A!#REF!</definedName>
    <definedName name="FA" localSheetId="88">[2]A!#REF!</definedName>
    <definedName name="FA" localSheetId="91">[2]A!#REF!</definedName>
    <definedName name="FA" localSheetId="94">[2]A!#REF!</definedName>
    <definedName name="FA" localSheetId="97">[2]A!#REF!</definedName>
    <definedName name="FA" localSheetId="100">[2]A!#REF!</definedName>
    <definedName name="FA" localSheetId="166">[2]A!#REF!</definedName>
    <definedName name="FA" localSheetId="169">[2]A!#REF!</definedName>
    <definedName name="FA" localSheetId="157">[2]A!#REF!</definedName>
    <definedName name="FA" localSheetId="172">[2]A!#REF!</definedName>
    <definedName name="FA" localSheetId="160">[2]A!#REF!</definedName>
    <definedName name="FA" localSheetId="163">[2]A!#REF!</definedName>
    <definedName name="FA" localSheetId="143">[2]A!#REF!</definedName>
    <definedName name="FA" localSheetId="146">[2]A!#REF!</definedName>
    <definedName name="FA" localSheetId="148">[2]A!#REF!</definedName>
    <definedName name="FA" localSheetId="150">[2]A!#REF!</definedName>
    <definedName name="FA" localSheetId="151">[2]A!#REF!</definedName>
    <definedName name="FA" localSheetId="136">[2]A!#REF!</definedName>
    <definedName name="FA" localSheetId="139">[2]A!#REF!</definedName>
    <definedName name="FA" localSheetId="142">[2]A!#REF!</definedName>
    <definedName name="FA" localSheetId="70">[2]A!#REF!</definedName>
    <definedName name="FA" localSheetId="72">[2]A!#REF!</definedName>
    <definedName name="FA" localSheetId="75">[2]A!#REF!</definedName>
    <definedName name="FA" localSheetId="78">[2]A!#REF!</definedName>
    <definedName name="FA" localSheetId="67">[2]A!#REF!</definedName>
    <definedName name="FA" localSheetId="124">[2]A!#REF!</definedName>
    <definedName name="FA" localSheetId="127">[2]A!#REF!</definedName>
    <definedName name="FA" localSheetId="130">[2]A!#REF!</definedName>
    <definedName name="FA" localSheetId="133">[2]A!#REF!</definedName>
    <definedName name="FA" localSheetId="118">[2]A!#REF!</definedName>
    <definedName name="FA" localSheetId="121">[2]A!#REF!</definedName>
    <definedName name="FA" localSheetId="123">[2]A!#REF!</definedName>
    <definedName name="FA" localSheetId="107">[2]A!#REF!</definedName>
    <definedName name="FA" localSheetId="109">[2]A!#REF!</definedName>
    <definedName name="FA" localSheetId="112">[2]A!#REF!</definedName>
    <definedName name="FA" localSheetId="115">[2]A!#REF!</definedName>
    <definedName name="FA" localSheetId="101">[2]A!#REF!</definedName>
    <definedName name="FA" localSheetId="104">[2]A!#REF!</definedName>
    <definedName name="FA" localSheetId="52">[2]A!#REF!</definedName>
    <definedName name="FA" localSheetId="54">[2]A!#REF!</definedName>
    <definedName name="FA" localSheetId="57">[2]A!#REF!</definedName>
    <definedName name="FA" localSheetId="60">[2]A!#REF!</definedName>
    <definedName name="FA" localSheetId="63">[2]A!#REF!</definedName>
    <definedName name="FA" localSheetId="83">[2]A!#REF!</definedName>
    <definedName name="FA" localSheetId="81">[2]A!#REF!</definedName>
    <definedName name="FA" localSheetId="86">[2]A!#REF!</definedName>
    <definedName name="FA" localSheetId="89">[2]A!#REF!</definedName>
    <definedName name="FA" localSheetId="92">[2]A!#REF!</definedName>
    <definedName name="FA" localSheetId="95">[2]A!#REF!</definedName>
    <definedName name="FA" localSheetId="98">[2]A!#REF!</definedName>
    <definedName name="FA" localSheetId="164">[2]A!#REF!</definedName>
    <definedName name="FA" localSheetId="167">[2]A!#REF!</definedName>
    <definedName name="FA" localSheetId="155">[2]A!#REF!</definedName>
    <definedName name="FA" localSheetId="170">[2]A!#REF!</definedName>
    <definedName name="FA" localSheetId="158">[2]A!#REF!</definedName>
    <definedName name="FA" localSheetId="161">[2]A!#REF!</definedName>
    <definedName name="FA" localSheetId="147">[2]A!#REF!</definedName>
    <definedName name="FA" localSheetId="144">[2]A!#REF!</definedName>
    <definedName name="FA" localSheetId="152">[2]A!#REF!</definedName>
    <definedName name="FA" localSheetId="154">[2]A!#REF!</definedName>
    <definedName name="FA" localSheetId="137">[2]A!#REF!</definedName>
    <definedName name="FA" localSheetId="140">[2]A!#REF!</definedName>
    <definedName name="FA" localSheetId="73">[2]A!#REF!</definedName>
    <definedName name="FA" localSheetId="76">[2]A!#REF!</definedName>
    <definedName name="FA" localSheetId="79">[2]A!#REF!</definedName>
    <definedName name="FA" localSheetId="65">[2]A!#REF!</definedName>
    <definedName name="FA" localSheetId="68">[2]A!#REF!</definedName>
    <definedName name="FA" localSheetId="125">[2]A!#REF!</definedName>
    <definedName name="FA" localSheetId="128">[2]A!#REF!</definedName>
    <definedName name="FA" localSheetId="131">[2]A!#REF!</definedName>
    <definedName name="FA" localSheetId="134">[2]A!#REF!</definedName>
    <definedName name="FA" localSheetId="119">[2]A!#REF!</definedName>
    <definedName name="FA" localSheetId="122">[2]A!#REF!</definedName>
    <definedName name="FA" localSheetId="108">[2]A!#REF!</definedName>
    <definedName name="FA" localSheetId="110">[2]A!#REF!</definedName>
    <definedName name="FA" localSheetId="113">[2]A!#REF!</definedName>
    <definedName name="FA" localSheetId="116">[2]A!#REF!</definedName>
    <definedName name="FA" localSheetId="102">[2]A!#REF!</definedName>
    <definedName name="FA" localSheetId="105">[2]A!#REF!</definedName>
    <definedName name="FA" localSheetId="56">[2]A!#REF!</definedName>
    <definedName name="FA" localSheetId="59">[2]A!#REF!</definedName>
    <definedName name="FA" localSheetId="61">[2]A!#REF!</definedName>
    <definedName name="FA" localSheetId="84">[2]A!#REF!</definedName>
    <definedName name="FA" localSheetId="82">[2]A!#REF!</definedName>
    <definedName name="FA" localSheetId="87">[2]A!#REF!</definedName>
    <definedName name="FA" localSheetId="90">[2]A!#REF!</definedName>
    <definedName name="FA" localSheetId="93">[2]A!#REF!</definedName>
    <definedName name="FA" localSheetId="96">[2]A!#REF!</definedName>
    <definedName name="FA" localSheetId="99">[2]A!#REF!</definedName>
    <definedName name="FA" localSheetId="165">[2]A!#REF!</definedName>
    <definedName name="FA" localSheetId="168">[2]A!#REF!</definedName>
    <definedName name="FA" localSheetId="156">[2]A!#REF!</definedName>
    <definedName name="FA" localSheetId="171">[2]A!#REF!</definedName>
    <definedName name="FA" localSheetId="159">[2]A!#REF!</definedName>
    <definedName name="FA" localSheetId="162">[2]A!#REF!</definedName>
    <definedName name="FA">[2]A!#REF!</definedName>
    <definedName name="faizin" localSheetId="14">[11]!Select_RefAct2</definedName>
    <definedName name="faizin" localSheetId="145">[11]!Select_RefAct2</definedName>
    <definedName name="faizin" localSheetId="149">[11]!Select_RefAct2</definedName>
    <definedName name="faizin" localSheetId="153">[11]!Select_RefAct2</definedName>
    <definedName name="faizin" localSheetId="138">[11]!Select_RefAct2</definedName>
    <definedName name="faizin" localSheetId="141">[11]!Select_RefAct2</definedName>
    <definedName name="faizin" localSheetId="71">[11]!Select_RefAct2</definedName>
    <definedName name="faizin" localSheetId="74">[11]!Select_RefAct2</definedName>
    <definedName name="faizin" localSheetId="77">[11]!Select_RefAct2</definedName>
    <definedName name="faizin" localSheetId="80">[11]!Select_RefAct2</definedName>
    <definedName name="faizin" localSheetId="66">[11]!Select_RefAct2</definedName>
    <definedName name="faizin" localSheetId="69">[11]!Select_RefAct2</definedName>
    <definedName name="faizin" localSheetId="28">[11]!Select_RefAct2</definedName>
    <definedName name="faizin" localSheetId="31">[11]!Select_RefAct2</definedName>
    <definedName name="faizin" localSheetId="34">[11]!Select_RefAct2</definedName>
    <definedName name="faizin" localSheetId="23">[11]!Select_RefAct2</definedName>
    <definedName name="faizin" localSheetId="26">[11]!Select_RefAct2</definedName>
    <definedName name="faizin" localSheetId="46">[11]!Select_RefAct2</definedName>
    <definedName name="faizin" localSheetId="49">[11]!Select_RefAct2</definedName>
    <definedName name="faizin" localSheetId="41">[11]!Select_RefAct2</definedName>
    <definedName name="faizin" localSheetId="38">[11]!Select_RefAct2</definedName>
    <definedName name="faizin" localSheetId="126">[11]!Select_RefAct2</definedName>
    <definedName name="faizin" localSheetId="129">[11]!Select_RefAct2</definedName>
    <definedName name="faizin" localSheetId="132">[11]!Select_RefAct2</definedName>
    <definedName name="faizin" localSheetId="135">[11]!Select_RefAct2</definedName>
    <definedName name="faizin" localSheetId="120">[11]!Select_RefAct2</definedName>
    <definedName name="faizin" localSheetId="111">[11]!Select_RefAct2</definedName>
    <definedName name="faizin" localSheetId="114">[11]!Select_RefAct2</definedName>
    <definedName name="faizin" localSheetId="117">[11]!Select_RefAct2</definedName>
    <definedName name="faizin" localSheetId="103">[11]!Select_RefAct2</definedName>
    <definedName name="faizin" localSheetId="106">[11]!Select_RefAct2</definedName>
    <definedName name="faizin" localSheetId="53">[11]!Select_RefAct2</definedName>
    <definedName name="faizin" localSheetId="55">[11]!Select_RefAct2</definedName>
    <definedName name="faizin" localSheetId="58">[11]!Select_RefAct2</definedName>
    <definedName name="faizin" localSheetId="62">[11]!Select_RefAct2</definedName>
    <definedName name="faizin" localSheetId="64">[11]!Select_RefAct2</definedName>
    <definedName name="faizin" localSheetId="85">[11]!Select_RefAct2</definedName>
    <definedName name="faizin" localSheetId="88">[11]!Select_RefAct2</definedName>
    <definedName name="faizin" localSheetId="91">[11]!Select_RefAct2</definedName>
    <definedName name="faizin" localSheetId="94">[11]!Select_RefAct2</definedName>
    <definedName name="faizin" localSheetId="97">[11]!Select_RefAct2</definedName>
    <definedName name="faizin" localSheetId="100">[11]!Select_RefAct2</definedName>
    <definedName name="faizin" localSheetId="5">[11]!Select_RefAct2</definedName>
    <definedName name="faizin" localSheetId="11">[11]!Select_RefAct2</definedName>
    <definedName name="faizin" localSheetId="17">[11]!Select_RefAct2</definedName>
    <definedName name="faizin" localSheetId="8">[11]!Select_RefAct2</definedName>
    <definedName name="faizin" localSheetId="20">[11]!Select_RefAct2</definedName>
    <definedName name="faizin" localSheetId="166">[11]!Select_RefAct2</definedName>
    <definedName name="faizin" localSheetId="169">[11]!Select_RefAct2</definedName>
    <definedName name="faizin" localSheetId="157">[11]!Select_RefAct2</definedName>
    <definedName name="faizin" localSheetId="172">[11]!Select_RefAct2</definedName>
    <definedName name="faizin" localSheetId="160">[11]!Select_RefAct2</definedName>
    <definedName name="faizin" localSheetId="163">[11]!Select_RefAct2</definedName>
    <definedName name="faizin" localSheetId="143">[11]!Select_RefAct2</definedName>
    <definedName name="faizin" localSheetId="146">[11]!Select_RefAct2</definedName>
    <definedName name="faizin" localSheetId="148">[11]!Select_RefAct2</definedName>
    <definedName name="faizin" localSheetId="150">[11]!Select_RefAct2</definedName>
    <definedName name="faizin" localSheetId="151">[11]!Select_RefAct2</definedName>
    <definedName name="faizin" localSheetId="136">[11]!Select_RefAct2</definedName>
    <definedName name="faizin" localSheetId="139">[11]!Select_RefAct2</definedName>
    <definedName name="faizin" localSheetId="142">[11]!Select_RefAct2</definedName>
    <definedName name="faizin" localSheetId="70">[11]!Select_RefAct2</definedName>
    <definedName name="faizin" localSheetId="72">[11]!Select_RefAct2</definedName>
    <definedName name="faizin" localSheetId="75">[11]!Select_RefAct2</definedName>
    <definedName name="faizin" localSheetId="78">[11]!Select_RefAct2</definedName>
    <definedName name="faizin" localSheetId="67">[11]!Select_RefAct2</definedName>
    <definedName name="faizin" localSheetId="27">[11]!Select_RefAct2</definedName>
    <definedName name="faizin" localSheetId="29">[11]!Select_RefAct2</definedName>
    <definedName name="faizin" localSheetId="32">[11]!Select_RefAct2</definedName>
    <definedName name="faizin" localSheetId="35">[11]!Select_RefAct2</definedName>
    <definedName name="faizin" localSheetId="21">[11]!Select_RefAct2</definedName>
    <definedName name="faizin" localSheetId="24">[11]!Select_RefAct2</definedName>
    <definedName name="faizin" localSheetId="44">[11]!Select_RefAct2</definedName>
    <definedName name="faizin" localSheetId="47">[11]!Select_RefAct2</definedName>
    <definedName name="faizin" localSheetId="36">[11]!Select_RefAct2</definedName>
    <definedName name="faizin" localSheetId="39">[11]!Select_RefAct2</definedName>
    <definedName name="faizin" localSheetId="42">[11]!Select_RefAct2</definedName>
    <definedName name="faizin" localSheetId="124">[11]!Select_RefAct2</definedName>
    <definedName name="faizin" localSheetId="127">[11]!Select_RefAct2</definedName>
    <definedName name="faizin" localSheetId="130">[11]!Select_RefAct2</definedName>
    <definedName name="faizin" localSheetId="133">[11]!Select_RefAct2</definedName>
    <definedName name="faizin" localSheetId="118">[11]!Select_RefAct2</definedName>
    <definedName name="faizin" localSheetId="121">[11]!Select_RefAct2</definedName>
    <definedName name="faizin" localSheetId="123">[11]!Select_RefAct2</definedName>
    <definedName name="faizin" localSheetId="107">[11]!Select_RefAct2</definedName>
    <definedName name="faizin" localSheetId="109">[11]!Select_RefAct2</definedName>
    <definedName name="faizin" localSheetId="112">[11]!Select_RefAct2</definedName>
    <definedName name="faizin" localSheetId="115">[11]!Select_RefAct2</definedName>
    <definedName name="faizin" localSheetId="101">[11]!Select_RefAct2</definedName>
    <definedName name="faizin" localSheetId="104">[11]!Select_RefAct2</definedName>
    <definedName name="faizin" localSheetId="50">[11]!Select_RefAct2</definedName>
    <definedName name="faizin" localSheetId="52">[11]!Select_RefAct2</definedName>
    <definedName name="faizin" localSheetId="54">[11]!Select_RefAct2</definedName>
    <definedName name="faizin" localSheetId="57">[11]!Select_RefAct2</definedName>
    <definedName name="faizin" localSheetId="60">[11]!Select_RefAct2</definedName>
    <definedName name="faizin" localSheetId="63">[11]!Select_RefAct2</definedName>
    <definedName name="faizin" localSheetId="83">[11]!Select_RefAct2</definedName>
    <definedName name="faizin" localSheetId="81">[11]!Select_RefAct2</definedName>
    <definedName name="faizin" localSheetId="86">[11]!Select_RefAct2</definedName>
    <definedName name="faizin" localSheetId="89">[11]!Select_RefAct2</definedName>
    <definedName name="faizin" localSheetId="92">[11]!Select_RefAct2</definedName>
    <definedName name="faizin" localSheetId="95">[11]!Select_RefAct2</definedName>
    <definedName name="faizin" localSheetId="98">[11]!Select_RefAct2</definedName>
    <definedName name="faizin" localSheetId="3">[11]!Select_RefAct2</definedName>
    <definedName name="faizin" localSheetId="9">[11]!Select_RefAct2</definedName>
    <definedName name="faizin" localSheetId="12">[11]!Select_RefAct2</definedName>
    <definedName name="faizin" localSheetId="15">[11]!Select_RefAct2</definedName>
    <definedName name="faizin" localSheetId="6">[11]!Select_RefAct2</definedName>
    <definedName name="faizin" localSheetId="18">[11]!Select_RefAct2</definedName>
    <definedName name="faizin" localSheetId="164">[11]!Select_RefAct2</definedName>
    <definedName name="faizin" localSheetId="167">[11]!Select_RefAct2</definedName>
    <definedName name="faizin" localSheetId="155">[11]!Select_RefAct2</definedName>
    <definedName name="faizin" localSheetId="170">[11]!Select_RefAct2</definedName>
    <definedName name="faizin" localSheetId="158">[11]!Select_RefAct2</definedName>
    <definedName name="faizin" localSheetId="161">[11]!Select_RefAct2</definedName>
    <definedName name="faizin" localSheetId="147">[11]!Select_RefAct2</definedName>
    <definedName name="faizin" localSheetId="144">[11]!Select_RefAct2</definedName>
    <definedName name="faizin" localSheetId="152">[11]!Select_RefAct2</definedName>
    <definedName name="faizin" localSheetId="154">[11]!Select_RefAct2</definedName>
    <definedName name="faizin" localSheetId="137">[11]!Select_RefAct2</definedName>
    <definedName name="faizin" localSheetId="140">[11]!Select_RefAct2</definedName>
    <definedName name="faizin" localSheetId="73">[11]!Select_RefAct2</definedName>
    <definedName name="faizin" localSheetId="76">[11]!Select_RefAct2</definedName>
    <definedName name="faizin" localSheetId="79">[11]!Select_RefAct2</definedName>
    <definedName name="faizin" localSheetId="65">[11]!Select_RefAct2</definedName>
    <definedName name="faizin" localSheetId="68">[11]!Select_RefAct2</definedName>
    <definedName name="faizin" localSheetId="30">[11]!Select_RefAct2</definedName>
    <definedName name="faizin" localSheetId="33">[11]!Select_RefAct2</definedName>
    <definedName name="faizin" localSheetId="22">[11]!Select_RefAct2</definedName>
    <definedName name="faizin" localSheetId="25">[11]!Select_RefAct2</definedName>
    <definedName name="faizin" localSheetId="45">[11]!Select_RefAct2</definedName>
    <definedName name="faizin" localSheetId="48">[11]!Select_RefAct2</definedName>
    <definedName name="faizin" localSheetId="37">[11]!Select_RefAct2</definedName>
    <definedName name="faizin" localSheetId="40">[11]!Select_RefAct2</definedName>
    <definedName name="faizin" localSheetId="43">[11]!Select_RefAct2</definedName>
    <definedName name="faizin" localSheetId="125">[11]!Select_RefAct2</definedName>
    <definedName name="faizin" localSheetId="128">[11]!Select_RefAct2</definedName>
    <definedName name="faizin" localSheetId="131">[11]!Select_RefAct2</definedName>
    <definedName name="faizin" localSheetId="134">[11]!Select_RefAct2</definedName>
    <definedName name="faizin" localSheetId="119">[11]!Select_RefAct2</definedName>
    <definedName name="faizin" localSheetId="122">[11]!Select_RefAct2</definedName>
    <definedName name="faizin" localSheetId="108">[11]!Select_RefAct2</definedName>
    <definedName name="faizin" localSheetId="110">[11]!Select_RefAct2</definedName>
    <definedName name="faizin" localSheetId="113">[11]!Select_RefAct2</definedName>
    <definedName name="faizin" localSheetId="116">[11]!Select_RefAct2</definedName>
    <definedName name="faizin" localSheetId="102">[11]!Select_RefAct2</definedName>
    <definedName name="faizin" localSheetId="105">[11]!Select_RefAct2</definedName>
    <definedName name="faizin" localSheetId="51">[11]!Select_RefAct2</definedName>
    <definedName name="faizin" localSheetId="56">[11]!Select_RefAct2</definedName>
    <definedName name="faizin" localSheetId="59">[11]!Select_RefAct2</definedName>
    <definedName name="faizin" localSheetId="61">[11]!Select_RefAct2</definedName>
    <definedName name="faizin" localSheetId="84">[11]!Select_RefAct2</definedName>
    <definedName name="faizin" localSheetId="82">[11]!Select_RefAct2</definedName>
    <definedName name="faizin" localSheetId="87">[11]!Select_RefAct2</definedName>
    <definedName name="faizin" localSheetId="90">[11]!Select_RefAct2</definedName>
    <definedName name="faizin" localSheetId="93">[11]!Select_RefAct2</definedName>
    <definedName name="faizin" localSheetId="96">[11]!Select_RefAct2</definedName>
    <definedName name="faizin" localSheetId="99">[11]!Select_RefAct2</definedName>
    <definedName name="faizin" localSheetId="4">[11]!Select_RefAct2</definedName>
    <definedName name="faizin" localSheetId="10">[11]!Select_RefAct2</definedName>
    <definedName name="faizin" localSheetId="13">[11]!Select_RefAct2</definedName>
    <definedName name="faizin" localSheetId="16">[11]!Select_RefAct2</definedName>
    <definedName name="faizin" localSheetId="7">[11]!Select_RefAct2</definedName>
    <definedName name="faizin" localSheetId="19">[11]!Select_RefAct2</definedName>
    <definedName name="faizin" localSheetId="165">[11]!Select_RefAct2</definedName>
    <definedName name="faizin" localSheetId="168">[11]!Select_RefAct2</definedName>
    <definedName name="faizin" localSheetId="156">[11]!Select_RefAct2</definedName>
    <definedName name="faizin" localSheetId="171">[11]!Select_RefAct2</definedName>
    <definedName name="faizin" localSheetId="159">[11]!Select_RefAct2</definedName>
    <definedName name="faizin" localSheetId="162">[11]!Select_RefAct2</definedName>
    <definedName name="faizin">[11]!Select_RefAct2</definedName>
    <definedName name="FILE" localSheetId="145">#REF!</definedName>
    <definedName name="FILE" localSheetId="149">#REF!</definedName>
    <definedName name="FILE" localSheetId="153">#REF!</definedName>
    <definedName name="FILE" localSheetId="138">#REF!</definedName>
    <definedName name="FILE" localSheetId="141">#REF!</definedName>
    <definedName name="FILE" localSheetId="71">#REF!</definedName>
    <definedName name="FILE" localSheetId="74">#REF!</definedName>
    <definedName name="FILE" localSheetId="77">#REF!</definedName>
    <definedName name="FILE" localSheetId="80">#REF!</definedName>
    <definedName name="FILE" localSheetId="66">#REF!</definedName>
    <definedName name="FILE" localSheetId="69">#REF!</definedName>
    <definedName name="FILE" localSheetId="126">#REF!</definedName>
    <definedName name="FILE" localSheetId="129">#REF!</definedName>
    <definedName name="FILE" localSheetId="132">#REF!</definedName>
    <definedName name="FILE" localSheetId="135">#REF!</definedName>
    <definedName name="FILE" localSheetId="120">#REF!</definedName>
    <definedName name="FILE" localSheetId="111">#REF!</definedName>
    <definedName name="FILE" localSheetId="114">#REF!</definedName>
    <definedName name="FILE" localSheetId="117">#REF!</definedName>
    <definedName name="FILE" localSheetId="103">#REF!</definedName>
    <definedName name="FILE" localSheetId="106">#REF!</definedName>
    <definedName name="FILE" localSheetId="53">#REF!</definedName>
    <definedName name="FILE" localSheetId="55">#REF!</definedName>
    <definedName name="FILE" localSheetId="58">#REF!</definedName>
    <definedName name="FILE" localSheetId="62">#REF!</definedName>
    <definedName name="FILE" localSheetId="64">#REF!</definedName>
    <definedName name="FILE" localSheetId="85">#REF!</definedName>
    <definedName name="FILE" localSheetId="88">#REF!</definedName>
    <definedName name="FILE" localSheetId="91">#REF!</definedName>
    <definedName name="FILE" localSheetId="94">#REF!</definedName>
    <definedName name="FILE" localSheetId="97">#REF!</definedName>
    <definedName name="FILE" localSheetId="100">#REF!</definedName>
    <definedName name="FILE" localSheetId="166">#REF!</definedName>
    <definedName name="FILE" localSheetId="169">#REF!</definedName>
    <definedName name="FILE" localSheetId="157">#REF!</definedName>
    <definedName name="FILE" localSheetId="172">#REF!</definedName>
    <definedName name="FILE" localSheetId="160">#REF!</definedName>
    <definedName name="FILE" localSheetId="163">#REF!</definedName>
    <definedName name="FILE" localSheetId="143">#REF!</definedName>
    <definedName name="FILE" localSheetId="146">#REF!</definedName>
    <definedName name="FILE" localSheetId="148">#REF!</definedName>
    <definedName name="FILE" localSheetId="150">#REF!</definedName>
    <definedName name="FILE" localSheetId="151">#REF!</definedName>
    <definedName name="FILE" localSheetId="136">#REF!</definedName>
    <definedName name="FILE" localSheetId="139">#REF!</definedName>
    <definedName name="FILE" localSheetId="142">#REF!</definedName>
    <definedName name="FILE" localSheetId="70">#REF!</definedName>
    <definedName name="FILE" localSheetId="72">#REF!</definedName>
    <definedName name="FILE" localSheetId="75">#REF!</definedName>
    <definedName name="FILE" localSheetId="78">#REF!</definedName>
    <definedName name="FILE" localSheetId="67">#REF!</definedName>
    <definedName name="FILE" localSheetId="124">#REF!</definedName>
    <definedName name="FILE" localSheetId="127">#REF!</definedName>
    <definedName name="FILE" localSheetId="130">#REF!</definedName>
    <definedName name="FILE" localSheetId="133">#REF!</definedName>
    <definedName name="FILE" localSheetId="118">#REF!</definedName>
    <definedName name="FILE" localSheetId="121">#REF!</definedName>
    <definedName name="FILE" localSheetId="123">#REF!</definedName>
    <definedName name="FILE" localSheetId="107">#REF!</definedName>
    <definedName name="FILE" localSheetId="109">#REF!</definedName>
    <definedName name="FILE" localSheetId="112">#REF!</definedName>
    <definedName name="FILE" localSheetId="115">#REF!</definedName>
    <definedName name="FILE" localSheetId="101">#REF!</definedName>
    <definedName name="FILE" localSheetId="104">#REF!</definedName>
    <definedName name="FILE" localSheetId="52">#REF!</definedName>
    <definedName name="FILE" localSheetId="54">#REF!</definedName>
    <definedName name="FILE" localSheetId="57">#REF!</definedName>
    <definedName name="FILE" localSheetId="60">#REF!</definedName>
    <definedName name="FILE" localSheetId="63">#REF!</definedName>
    <definedName name="FILE" localSheetId="83">#REF!</definedName>
    <definedName name="FILE" localSheetId="81">#REF!</definedName>
    <definedName name="FILE" localSheetId="86">#REF!</definedName>
    <definedName name="FILE" localSheetId="89">#REF!</definedName>
    <definedName name="FILE" localSheetId="92">#REF!</definedName>
    <definedName name="FILE" localSheetId="95">#REF!</definedName>
    <definedName name="FILE" localSheetId="98">#REF!</definedName>
    <definedName name="FILE" localSheetId="164">#REF!</definedName>
    <definedName name="FILE" localSheetId="167">#REF!</definedName>
    <definedName name="FILE" localSheetId="155">#REF!</definedName>
    <definedName name="FILE" localSheetId="170">#REF!</definedName>
    <definedName name="FILE" localSheetId="158">#REF!</definedName>
    <definedName name="FILE" localSheetId="161">#REF!</definedName>
    <definedName name="FILE" localSheetId="147">#REF!</definedName>
    <definedName name="FILE" localSheetId="144">#REF!</definedName>
    <definedName name="FILE" localSheetId="152">#REF!</definedName>
    <definedName name="FILE" localSheetId="154">#REF!</definedName>
    <definedName name="FILE" localSheetId="137">#REF!</definedName>
    <definedName name="FILE" localSheetId="140">#REF!</definedName>
    <definedName name="FILE" localSheetId="73">#REF!</definedName>
    <definedName name="FILE" localSheetId="76">#REF!</definedName>
    <definedName name="FILE" localSheetId="79">#REF!</definedName>
    <definedName name="FILE" localSheetId="65">#REF!</definedName>
    <definedName name="FILE" localSheetId="68">#REF!</definedName>
    <definedName name="FILE" localSheetId="125">#REF!</definedName>
    <definedName name="FILE" localSheetId="128">#REF!</definedName>
    <definedName name="FILE" localSheetId="131">#REF!</definedName>
    <definedName name="FILE" localSheetId="134">#REF!</definedName>
    <definedName name="FILE" localSheetId="119">#REF!</definedName>
    <definedName name="FILE" localSheetId="122">#REF!</definedName>
    <definedName name="FILE" localSheetId="108">#REF!</definedName>
    <definedName name="FILE" localSheetId="110">#REF!</definedName>
    <definedName name="FILE" localSheetId="113">#REF!</definedName>
    <definedName name="FILE" localSheetId="116">#REF!</definedName>
    <definedName name="FILE" localSheetId="102">#REF!</definedName>
    <definedName name="FILE" localSheetId="105">#REF!</definedName>
    <definedName name="FILE" localSheetId="56">#REF!</definedName>
    <definedName name="FILE" localSheetId="59">#REF!</definedName>
    <definedName name="FILE" localSheetId="61">#REF!</definedName>
    <definedName name="FILE" localSheetId="84">#REF!</definedName>
    <definedName name="FILE" localSheetId="82">#REF!</definedName>
    <definedName name="FILE" localSheetId="87">#REF!</definedName>
    <definedName name="FILE" localSheetId="90">#REF!</definedName>
    <definedName name="FILE" localSheetId="93">#REF!</definedName>
    <definedName name="FILE" localSheetId="96">#REF!</definedName>
    <definedName name="FILE" localSheetId="99">#REF!</definedName>
    <definedName name="FILE" localSheetId="165">#REF!</definedName>
    <definedName name="FILE" localSheetId="168">#REF!</definedName>
    <definedName name="FILE" localSheetId="156">#REF!</definedName>
    <definedName name="FILE" localSheetId="171">#REF!</definedName>
    <definedName name="FILE" localSheetId="159">#REF!</definedName>
    <definedName name="FILE" localSheetId="162">#REF!</definedName>
    <definedName name="FILE">#REF!</definedName>
    <definedName name="FOBJPN" localSheetId="145">#REF!</definedName>
    <definedName name="FOBJPN" localSheetId="149">#REF!</definedName>
    <definedName name="FOBJPN" localSheetId="153">#REF!</definedName>
    <definedName name="FOBJPN" localSheetId="138">#REF!</definedName>
    <definedName name="FOBJPN" localSheetId="141">#REF!</definedName>
    <definedName name="FOBJPN" localSheetId="71">#REF!</definedName>
    <definedName name="FOBJPN" localSheetId="74">#REF!</definedName>
    <definedName name="FOBJPN" localSheetId="77">#REF!</definedName>
    <definedName name="FOBJPN" localSheetId="80">#REF!</definedName>
    <definedName name="FOBJPN" localSheetId="66">#REF!</definedName>
    <definedName name="FOBJPN" localSheetId="69">#REF!</definedName>
    <definedName name="FOBJPN" localSheetId="126">#REF!</definedName>
    <definedName name="FOBJPN" localSheetId="129">#REF!</definedName>
    <definedName name="FOBJPN" localSheetId="132">#REF!</definedName>
    <definedName name="FOBJPN" localSheetId="135">#REF!</definedName>
    <definedName name="FOBJPN" localSheetId="120">#REF!</definedName>
    <definedName name="FOBJPN" localSheetId="111">#REF!</definedName>
    <definedName name="FOBJPN" localSheetId="114">#REF!</definedName>
    <definedName name="FOBJPN" localSheetId="117">#REF!</definedName>
    <definedName name="FOBJPN" localSheetId="103">#REF!</definedName>
    <definedName name="FOBJPN" localSheetId="106">#REF!</definedName>
    <definedName name="FOBJPN" localSheetId="53">#REF!</definedName>
    <definedName name="FOBJPN" localSheetId="55">#REF!</definedName>
    <definedName name="FOBJPN" localSheetId="58">#REF!</definedName>
    <definedName name="FOBJPN" localSheetId="62">#REF!</definedName>
    <definedName name="FOBJPN" localSheetId="64">#REF!</definedName>
    <definedName name="FOBJPN" localSheetId="85">#REF!</definedName>
    <definedName name="FOBJPN" localSheetId="88">#REF!</definedName>
    <definedName name="FOBJPN" localSheetId="91">#REF!</definedName>
    <definedName name="FOBJPN" localSheetId="94">#REF!</definedName>
    <definedName name="FOBJPN" localSheetId="97">#REF!</definedName>
    <definedName name="FOBJPN" localSheetId="100">#REF!</definedName>
    <definedName name="FOBJPN" localSheetId="166">#REF!</definedName>
    <definedName name="FOBJPN" localSheetId="169">#REF!</definedName>
    <definedName name="FOBJPN" localSheetId="157">#REF!</definedName>
    <definedName name="FOBJPN" localSheetId="172">#REF!</definedName>
    <definedName name="FOBJPN" localSheetId="160">#REF!</definedName>
    <definedName name="FOBJPN" localSheetId="163">#REF!</definedName>
    <definedName name="FOBJPN" localSheetId="143">#REF!</definedName>
    <definedName name="FOBJPN" localSheetId="146">#REF!</definedName>
    <definedName name="FOBJPN" localSheetId="148">#REF!</definedName>
    <definedName name="FOBJPN" localSheetId="150">#REF!</definedName>
    <definedName name="FOBJPN" localSheetId="151">#REF!</definedName>
    <definedName name="FOBJPN" localSheetId="136">#REF!</definedName>
    <definedName name="FOBJPN" localSheetId="139">#REF!</definedName>
    <definedName name="FOBJPN" localSheetId="142">#REF!</definedName>
    <definedName name="FOBJPN" localSheetId="70">#REF!</definedName>
    <definedName name="FOBJPN" localSheetId="72">#REF!</definedName>
    <definedName name="FOBJPN" localSheetId="75">#REF!</definedName>
    <definedName name="FOBJPN" localSheetId="78">#REF!</definedName>
    <definedName name="FOBJPN" localSheetId="67">#REF!</definedName>
    <definedName name="FOBJPN" localSheetId="124">#REF!</definedName>
    <definedName name="FOBJPN" localSheetId="127">#REF!</definedName>
    <definedName name="FOBJPN" localSheetId="130">#REF!</definedName>
    <definedName name="FOBJPN" localSheetId="133">#REF!</definedName>
    <definedName name="FOBJPN" localSheetId="118">#REF!</definedName>
    <definedName name="FOBJPN" localSheetId="121">#REF!</definedName>
    <definedName name="FOBJPN" localSheetId="123">#REF!</definedName>
    <definedName name="FOBJPN" localSheetId="107">#REF!</definedName>
    <definedName name="FOBJPN" localSheetId="109">#REF!</definedName>
    <definedName name="FOBJPN" localSheetId="112">#REF!</definedName>
    <definedName name="FOBJPN" localSheetId="115">#REF!</definedName>
    <definedName name="FOBJPN" localSheetId="101">#REF!</definedName>
    <definedName name="FOBJPN" localSheetId="104">#REF!</definedName>
    <definedName name="FOBJPN" localSheetId="52">#REF!</definedName>
    <definedName name="FOBJPN" localSheetId="54">#REF!</definedName>
    <definedName name="FOBJPN" localSheetId="57">#REF!</definedName>
    <definedName name="FOBJPN" localSheetId="60">#REF!</definedName>
    <definedName name="FOBJPN" localSheetId="63">#REF!</definedName>
    <definedName name="FOBJPN" localSheetId="83">#REF!</definedName>
    <definedName name="FOBJPN" localSheetId="81">#REF!</definedName>
    <definedName name="FOBJPN" localSheetId="86">#REF!</definedName>
    <definedName name="FOBJPN" localSheetId="89">#REF!</definedName>
    <definedName name="FOBJPN" localSheetId="92">#REF!</definedName>
    <definedName name="FOBJPN" localSheetId="95">#REF!</definedName>
    <definedName name="FOBJPN" localSheetId="98">#REF!</definedName>
    <definedName name="FOBJPN" localSheetId="164">#REF!</definedName>
    <definedName name="FOBJPN" localSheetId="167">#REF!</definedName>
    <definedName name="FOBJPN" localSheetId="155">#REF!</definedName>
    <definedName name="FOBJPN" localSheetId="170">#REF!</definedName>
    <definedName name="FOBJPN" localSheetId="158">#REF!</definedName>
    <definedName name="FOBJPN" localSheetId="161">#REF!</definedName>
    <definedName name="FOBJPN" localSheetId="147">#REF!</definedName>
    <definedName name="FOBJPN" localSheetId="144">#REF!</definedName>
    <definedName name="FOBJPN" localSheetId="152">#REF!</definedName>
    <definedName name="FOBJPN" localSheetId="154">#REF!</definedName>
    <definedName name="FOBJPN" localSheetId="137">#REF!</definedName>
    <definedName name="FOBJPN" localSheetId="140">#REF!</definedName>
    <definedName name="FOBJPN" localSheetId="73">#REF!</definedName>
    <definedName name="FOBJPN" localSheetId="76">#REF!</definedName>
    <definedName name="FOBJPN" localSheetId="79">#REF!</definedName>
    <definedName name="FOBJPN" localSheetId="65">#REF!</definedName>
    <definedName name="FOBJPN" localSheetId="68">#REF!</definedName>
    <definedName name="FOBJPN" localSheetId="125">#REF!</definedName>
    <definedName name="FOBJPN" localSheetId="128">#REF!</definedName>
    <definedName name="FOBJPN" localSheetId="131">#REF!</definedName>
    <definedName name="FOBJPN" localSheetId="134">#REF!</definedName>
    <definedName name="FOBJPN" localSheetId="119">#REF!</definedName>
    <definedName name="FOBJPN" localSheetId="122">#REF!</definedName>
    <definedName name="FOBJPN" localSheetId="108">#REF!</definedName>
    <definedName name="FOBJPN" localSheetId="110">#REF!</definedName>
    <definedName name="FOBJPN" localSheetId="113">#REF!</definedName>
    <definedName name="FOBJPN" localSheetId="116">#REF!</definedName>
    <definedName name="FOBJPN" localSheetId="102">#REF!</definedName>
    <definedName name="FOBJPN" localSheetId="105">#REF!</definedName>
    <definedName name="FOBJPN" localSheetId="56">#REF!</definedName>
    <definedName name="FOBJPN" localSheetId="59">#REF!</definedName>
    <definedName name="FOBJPN" localSheetId="61">#REF!</definedName>
    <definedName name="FOBJPN" localSheetId="84">#REF!</definedName>
    <definedName name="FOBJPN" localSheetId="82">#REF!</definedName>
    <definedName name="FOBJPN" localSheetId="87">#REF!</definedName>
    <definedName name="FOBJPN" localSheetId="90">#REF!</definedName>
    <definedName name="FOBJPN" localSheetId="93">#REF!</definedName>
    <definedName name="FOBJPN" localSheetId="96">#REF!</definedName>
    <definedName name="FOBJPN" localSheetId="99">#REF!</definedName>
    <definedName name="FOBJPN" localSheetId="165">#REF!</definedName>
    <definedName name="FOBJPN" localSheetId="168">#REF!</definedName>
    <definedName name="FOBJPN" localSheetId="156">#REF!</definedName>
    <definedName name="FOBJPN" localSheetId="171">#REF!</definedName>
    <definedName name="FOBJPN" localSheetId="159">#REF!</definedName>
    <definedName name="FOBJPN" localSheetId="162">#REF!</definedName>
    <definedName name="FOBJPN">#REF!</definedName>
    <definedName name="HOSPITAL___PT_BII" localSheetId="145">#REF!</definedName>
    <definedName name="HOSPITAL___PT_BII" localSheetId="149">#REF!</definedName>
    <definedName name="HOSPITAL___PT_BII" localSheetId="153">#REF!</definedName>
    <definedName name="HOSPITAL___PT_BII" localSheetId="138">#REF!</definedName>
    <definedName name="HOSPITAL___PT_BII" localSheetId="141">#REF!</definedName>
    <definedName name="HOSPITAL___PT_BII" localSheetId="71">#REF!</definedName>
    <definedName name="HOSPITAL___PT_BII" localSheetId="74">#REF!</definedName>
    <definedName name="HOSPITAL___PT_BII" localSheetId="77">#REF!</definedName>
    <definedName name="HOSPITAL___PT_BII" localSheetId="80">#REF!</definedName>
    <definedName name="HOSPITAL___PT_BII" localSheetId="66">#REF!</definedName>
    <definedName name="HOSPITAL___PT_BII" localSheetId="69">#REF!</definedName>
    <definedName name="HOSPITAL___PT_BII" localSheetId="126">#REF!</definedName>
    <definedName name="HOSPITAL___PT_BII" localSheetId="129">#REF!</definedName>
    <definedName name="HOSPITAL___PT_BII" localSheetId="132">#REF!</definedName>
    <definedName name="HOSPITAL___PT_BII" localSheetId="135">#REF!</definedName>
    <definedName name="HOSPITAL___PT_BII" localSheetId="120">#REF!</definedName>
    <definedName name="HOSPITAL___PT_BII" localSheetId="111">#REF!</definedName>
    <definedName name="HOSPITAL___PT_BII" localSheetId="114">#REF!</definedName>
    <definedName name="HOSPITAL___PT_BII" localSheetId="117">#REF!</definedName>
    <definedName name="HOSPITAL___PT_BII" localSheetId="103">#REF!</definedName>
    <definedName name="HOSPITAL___PT_BII" localSheetId="106">#REF!</definedName>
    <definedName name="HOSPITAL___PT_BII" localSheetId="53">#REF!</definedName>
    <definedName name="HOSPITAL___PT_BII" localSheetId="55">#REF!</definedName>
    <definedName name="HOSPITAL___PT_BII" localSheetId="58">#REF!</definedName>
    <definedName name="HOSPITAL___PT_BII" localSheetId="62">#REF!</definedName>
    <definedName name="HOSPITAL___PT_BII" localSheetId="64">#REF!</definedName>
    <definedName name="HOSPITAL___PT_BII" localSheetId="85">#REF!</definedName>
    <definedName name="HOSPITAL___PT_BII" localSheetId="88">#REF!</definedName>
    <definedName name="HOSPITAL___PT_BII" localSheetId="91">#REF!</definedName>
    <definedName name="HOSPITAL___PT_BII" localSheetId="94">#REF!</definedName>
    <definedName name="HOSPITAL___PT_BII" localSheetId="97">#REF!</definedName>
    <definedName name="HOSPITAL___PT_BII" localSheetId="100">#REF!</definedName>
    <definedName name="HOSPITAL___PT_BII" localSheetId="166">#REF!</definedName>
    <definedName name="HOSPITAL___PT_BII" localSheetId="169">#REF!</definedName>
    <definedName name="HOSPITAL___PT_BII" localSheetId="157">#REF!</definedName>
    <definedName name="HOSPITAL___PT_BII" localSheetId="172">#REF!</definedName>
    <definedName name="HOSPITAL___PT_BII" localSheetId="160">#REF!</definedName>
    <definedName name="HOSPITAL___PT_BII" localSheetId="163">#REF!</definedName>
    <definedName name="HOSPITAL___PT_BII" localSheetId="143">#REF!</definedName>
    <definedName name="HOSPITAL___PT_BII" localSheetId="146">#REF!</definedName>
    <definedName name="HOSPITAL___PT_BII" localSheetId="148">#REF!</definedName>
    <definedName name="HOSPITAL___PT_BII" localSheetId="150">#REF!</definedName>
    <definedName name="HOSPITAL___PT_BII" localSheetId="151">#REF!</definedName>
    <definedName name="HOSPITAL___PT_BII" localSheetId="136">#REF!</definedName>
    <definedName name="HOSPITAL___PT_BII" localSheetId="139">#REF!</definedName>
    <definedName name="HOSPITAL___PT_BII" localSheetId="142">#REF!</definedName>
    <definedName name="HOSPITAL___PT_BII" localSheetId="70">#REF!</definedName>
    <definedName name="HOSPITAL___PT_BII" localSheetId="72">#REF!</definedName>
    <definedName name="HOSPITAL___PT_BII" localSheetId="75">#REF!</definedName>
    <definedName name="HOSPITAL___PT_BII" localSheetId="78">#REF!</definedName>
    <definedName name="HOSPITAL___PT_BII" localSheetId="67">#REF!</definedName>
    <definedName name="HOSPITAL___PT_BII" localSheetId="124">#REF!</definedName>
    <definedName name="HOSPITAL___PT_BII" localSheetId="127">#REF!</definedName>
    <definedName name="HOSPITAL___PT_BII" localSheetId="130">#REF!</definedName>
    <definedName name="HOSPITAL___PT_BII" localSheetId="133">#REF!</definedName>
    <definedName name="HOSPITAL___PT_BII" localSheetId="118">#REF!</definedName>
    <definedName name="HOSPITAL___PT_BII" localSheetId="121">#REF!</definedName>
    <definedName name="HOSPITAL___PT_BII" localSheetId="123">#REF!</definedName>
    <definedName name="HOSPITAL___PT_BII" localSheetId="107">#REF!</definedName>
    <definedName name="HOSPITAL___PT_BII" localSheetId="109">#REF!</definedName>
    <definedName name="HOSPITAL___PT_BII" localSheetId="112">#REF!</definedName>
    <definedName name="HOSPITAL___PT_BII" localSheetId="115">#REF!</definedName>
    <definedName name="HOSPITAL___PT_BII" localSheetId="101">#REF!</definedName>
    <definedName name="HOSPITAL___PT_BII" localSheetId="104">#REF!</definedName>
    <definedName name="HOSPITAL___PT_BII" localSheetId="52">#REF!</definedName>
    <definedName name="HOSPITAL___PT_BII" localSheetId="54">#REF!</definedName>
    <definedName name="HOSPITAL___PT_BII" localSheetId="57">#REF!</definedName>
    <definedName name="HOSPITAL___PT_BII" localSheetId="60">#REF!</definedName>
    <definedName name="HOSPITAL___PT_BII" localSheetId="63">#REF!</definedName>
    <definedName name="HOSPITAL___PT_BII" localSheetId="83">#REF!</definedName>
    <definedName name="HOSPITAL___PT_BII" localSheetId="81">#REF!</definedName>
    <definedName name="HOSPITAL___PT_BII" localSheetId="86">#REF!</definedName>
    <definedName name="HOSPITAL___PT_BII" localSheetId="89">#REF!</definedName>
    <definedName name="HOSPITAL___PT_BII" localSheetId="92">#REF!</definedName>
    <definedName name="HOSPITAL___PT_BII" localSheetId="95">#REF!</definedName>
    <definedName name="HOSPITAL___PT_BII" localSheetId="98">#REF!</definedName>
    <definedName name="HOSPITAL___PT_BII" localSheetId="164">#REF!</definedName>
    <definedName name="HOSPITAL___PT_BII" localSheetId="167">#REF!</definedName>
    <definedName name="HOSPITAL___PT_BII" localSheetId="155">#REF!</definedName>
    <definedName name="HOSPITAL___PT_BII" localSheetId="170">#REF!</definedName>
    <definedName name="HOSPITAL___PT_BII" localSheetId="158">#REF!</definedName>
    <definedName name="HOSPITAL___PT_BII" localSheetId="161">#REF!</definedName>
    <definedName name="HOSPITAL___PT_BII" localSheetId="147">#REF!</definedName>
    <definedName name="HOSPITAL___PT_BII" localSheetId="144">#REF!</definedName>
    <definedName name="HOSPITAL___PT_BII" localSheetId="152">#REF!</definedName>
    <definedName name="HOSPITAL___PT_BII" localSheetId="154">#REF!</definedName>
    <definedName name="HOSPITAL___PT_BII" localSheetId="137">#REF!</definedName>
    <definedName name="HOSPITAL___PT_BII" localSheetId="140">#REF!</definedName>
    <definedName name="HOSPITAL___PT_BII" localSheetId="73">#REF!</definedName>
    <definedName name="HOSPITAL___PT_BII" localSheetId="76">#REF!</definedName>
    <definedName name="HOSPITAL___PT_BII" localSheetId="79">#REF!</definedName>
    <definedName name="HOSPITAL___PT_BII" localSheetId="65">#REF!</definedName>
    <definedName name="HOSPITAL___PT_BII" localSheetId="68">#REF!</definedName>
    <definedName name="HOSPITAL___PT_BII" localSheetId="125">#REF!</definedName>
    <definedName name="HOSPITAL___PT_BII" localSheetId="128">#REF!</definedName>
    <definedName name="HOSPITAL___PT_BII" localSheetId="131">#REF!</definedName>
    <definedName name="HOSPITAL___PT_BII" localSheetId="134">#REF!</definedName>
    <definedName name="HOSPITAL___PT_BII" localSheetId="119">#REF!</definedName>
    <definedName name="HOSPITAL___PT_BII" localSheetId="122">#REF!</definedName>
    <definedName name="HOSPITAL___PT_BII" localSheetId="108">#REF!</definedName>
    <definedName name="HOSPITAL___PT_BII" localSheetId="110">#REF!</definedName>
    <definedName name="HOSPITAL___PT_BII" localSheetId="113">#REF!</definedName>
    <definedName name="HOSPITAL___PT_BII" localSheetId="116">#REF!</definedName>
    <definedName name="HOSPITAL___PT_BII" localSheetId="102">#REF!</definedName>
    <definedName name="HOSPITAL___PT_BII" localSheetId="105">#REF!</definedName>
    <definedName name="HOSPITAL___PT_BII" localSheetId="56">#REF!</definedName>
    <definedName name="HOSPITAL___PT_BII" localSheetId="59">#REF!</definedName>
    <definedName name="HOSPITAL___PT_BII" localSheetId="61">#REF!</definedName>
    <definedName name="HOSPITAL___PT_BII" localSheetId="84">#REF!</definedName>
    <definedName name="HOSPITAL___PT_BII" localSheetId="82">#REF!</definedName>
    <definedName name="HOSPITAL___PT_BII" localSheetId="87">#REF!</definedName>
    <definedName name="HOSPITAL___PT_BII" localSheetId="90">#REF!</definedName>
    <definedName name="HOSPITAL___PT_BII" localSheetId="93">#REF!</definedName>
    <definedName name="HOSPITAL___PT_BII" localSheetId="96">#REF!</definedName>
    <definedName name="HOSPITAL___PT_BII" localSheetId="99">#REF!</definedName>
    <definedName name="HOSPITAL___PT_BII" localSheetId="165">#REF!</definedName>
    <definedName name="HOSPITAL___PT_BII" localSheetId="168">#REF!</definedName>
    <definedName name="HOSPITAL___PT_BII" localSheetId="156">#REF!</definedName>
    <definedName name="HOSPITAL___PT_BII" localSheetId="171">#REF!</definedName>
    <definedName name="HOSPITAL___PT_BII" localSheetId="159">#REF!</definedName>
    <definedName name="HOSPITAL___PT_BII" localSheetId="162">#REF!</definedName>
    <definedName name="HOSPITAL___PT_BII">#REF!</definedName>
    <definedName name="HTML_CodePage" hidden="1">932</definedName>
    <definedName name="HTML_Control" hidden="1">{"'179下１'!$B$2:$AM$21"}</definedName>
    <definedName name="HTML_Description" hidden="1">""</definedName>
    <definedName name="HTML_Email" hidden="1">""</definedName>
    <definedName name="HTML_Header" hidden="1">"179下１"</definedName>
    <definedName name="HTML_LastUpdate" hidden="1">"02/10/23"</definedName>
    <definedName name="HTML_LineAfter" hidden="1">FALSE</definedName>
    <definedName name="HTML_LineBefore" hidden="1">TRUE</definedName>
    <definedName name="HTML_Name" hidden="1">"YAMAHA"</definedName>
    <definedName name="HTML_OBDlg2" hidden="1">TRUE</definedName>
    <definedName name="HTML_OBDlg4" hidden="1">TRUE</definedName>
    <definedName name="HTML_OS" hidden="1">0</definedName>
    <definedName name="HTML_PathFile" hidden="1">"C:\WINDOWS\ﾃﾞｽｸﾄｯﾌﾟ\スケジュール.htm"</definedName>
    <definedName name="HTML_Title" hidden="1">"ＭＳ仙台スケジュール"</definedName>
    <definedName name="IF" localSheetId="145">#REF!</definedName>
    <definedName name="IF" localSheetId="149">#REF!</definedName>
    <definedName name="IF" localSheetId="153">#REF!</definedName>
    <definedName name="IF" localSheetId="138">#REF!</definedName>
    <definedName name="IF" localSheetId="141">#REF!</definedName>
    <definedName name="IF" localSheetId="71">#REF!</definedName>
    <definedName name="IF" localSheetId="74">#REF!</definedName>
    <definedName name="IF" localSheetId="77">#REF!</definedName>
    <definedName name="IF" localSheetId="80">#REF!</definedName>
    <definedName name="IF" localSheetId="66">#REF!</definedName>
    <definedName name="IF" localSheetId="69">#REF!</definedName>
    <definedName name="IF" localSheetId="126">#REF!</definedName>
    <definedName name="IF" localSheetId="129">#REF!</definedName>
    <definedName name="IF" localSheetId="132">#REF!</definedName>
    <definedName name="IF" localSheetId="135">#REF!</definedName>
    <definedName name="IF" localSheetId="120">#REF!</definedName>
    <definedName name="IF" localSheetId="111">#REF!</definedName>
    <definedName name="IF" localSheetId="114">#REF!</definedName>
    <definedName name="IF" localSheetId="117">#REF!</definedName>
    <definedName name="IF" localSheetId="103">#REF!</definedName>
    <definedName name="IF" localSheetId="106">#REF!</definedName>
    <definedName name="IF" localSheetId="53">#REF!</definedName>
    <definedName name="IF" localSheetId="55">#REF!</definedName>
    <definedName name="IF" localSheetId="58">#REF!</definedName>
    <definedName name="IF" localSheetId="62">#REF!</definedName>
    <definedName name="IF" localSheetId="64">#REF!</definedName>
    <definedName name="IF" localSheetId="85">#REF!</definedName>
    <definedName name="IF" localSheetId="88">#REF!</definedName>
    <definedName name="IF" localSheetId="91">#REF!</definedName>
    <definedName name="IF" localSheetId="94">#REF!</definedName>
    <definedName name="IF" localSheetId="97">#REF!</definedName>
    <definedName name="IF" localSheetId="100">#REF!</definedName>
    <definedName name="IF" localSheetId="166">#REF!</definedName>
    <definedName name="IF" localSheetId="169">#REF!</definedName>
    <definedName name="IF" localSheetId="157">#REF!</definedName>
    <definedName name="IF" localSheetId="172">#REF!</definedName>
    <definedName name="IF" localSheetId="160">#REF!</definedName>
    <definedName name="IF" localSheetId="163">#REF!</definedName>
    <definedName name="IF" localSheetId="143">#REF!</definedName>
    <definedName name="IF" localSheetId="146">#REF!</definedName>
    <definedName name="IF" localSheetId="148">#REF!</definedName>
    <definedName name="IF" localSheetId="150">#REF!</definedName>
    <definedName name="IF" localSheetId="151">#REF!</definedName>
    <definedName name="IF" localSheetId="136">#REF!</definedName>
    <definedName name="IF" localSheetId="139">#REF!</definedName>
    <definedName name="IF" localSheetId="142">#REF!</definedName>
    <definedName name="IF" localSheetId="70">#REF!</definedName>
    <definedName name="IF" localSheetId="72">#REF!</definedName>
    <definedName name="IF" localSheetId="75">#REF!</definedName>
    <definedName name="IF" localSheetId="78">#REF!</definedName>
    <definedName name="IF" localSheetId="67">#REF!</definedName>
    <definedName name="IF" localSheetId="124">#REF!</definedName>
    <definedName name="IF" localSheetId="127">#REF!</definedName>
    <definedName name="IF" localSheetId="130">#REF!</definedName>
    <definedName name="IF" localSheetId="133">#REF!</definedName>
    <definedName name="IF" localSheetId="118">#REF!</definedName>
    <definedName name="IF" localSheetId="121">#REF!</definedName>
    <definedName name="IF" localSheetId="123">#REF!</definedName>
    <definedName name="IF" localSheetId="107">#REF!</definedName>
    <definedName name="IF" localSheetId="109">#REF!</definedName>
    <definedName name="IF" localSheetId="112">#REF!</definedName>
    <definedName name="IF" localSheetId="115">#REF!</definedName>
    <definedName name="IF" localSheetId="101">#REF!</definedName>
    <definedName name="IF" localSheetId="104">#REF!</definedName>
    <definedName name="IF" localSheetId="52">#REF!</definedName>
    <definedName name="IF" localSheetId="54">#REF!</definedName>
    <definedName name="IF" localSheetId="57">#REF!</definedName>
    <definedName name="IF" localSheetId="60">#REF!</definedName>
    <definedName name="IF" localSheetId="63">#REF!</definedName>
    <definedName name="IF" localSheetId="83">#REF!</definedName>
    <definedName name="IF" localSheetId="81">#REF!</definedName>
    <definedName name="IF" localSheetId="86">#REF!</definedName>
    <definedName name="IF" localSheetId="89">#REF!</definedName>
    <definedName name="IF" localSheetId="92">#REF!</definedName>
    <definedName name="IF" localSheetId="95">#REF!</definedName>
    <definedName name="IF" localSheetId="98">#REF!</definedName>
    <definedName name="IF" localSheetId="164">#REF!</definedName>
    <definedName name="IF" localSheetId="167">#REF!</definedName>
    <definedName name="IF" localSheetId="155">#REF!</definedName>
    <definedName name="IF" localSheetId="170">#REF!</definedName>
    <definedName name="IF" localSheetId="158">#REF!</definedName>
    <definedName name="IF" localSheetId="161">#REF!</definedName>
    <definedName name="IF" localSheetId="147">#REF!</definedName>
    <definedName name="IF" localSheetId="144">#REF!</definedName>
    <definedName name="IF" localSheetId="152">#REF!</definedName>
    <definedName name="IF" localSheetId="154">#REF!</definedName>
    <definedName name="IF" localSheetId="137">#REF!</definedName>
    <definedName name="IF" localSheetId="140">#REF!</definedName>
    <definedName name="IF" localSheetId="73">#REF!</definedName>
    <definedName name="IF" localSheetId="76">#REF!</definedName>
    <definedName name="IF" localSheetId="79">#REF!</definedName>
    <definedName name="IF" localSheetId="65">#REF!</definedName>
    <definedName name="IF" localSheetId="68">#REF!</definedName>
    <definedName name="IF" localSheetId="125">#REF!</definedName>
    <definedName name="IF" localSheetId="128">#REF!</definedName>
    <definedName name="IF" localSheetId="131">#REF!</definedName>
    <definedName name="IF" localSheetId="134">#REF!</definedName>
    <definedName name="IF" localSheetId="119">#REF!</definedName>
    <definedName name="IF" localSheetId="122">#REF!</definedName>
    <definedName name="IF" localSheetId="108">#REF!</definedName>
    <definedName name="IF" localSheetId="110">#REF!</definedName>
    <definedName name="IF" localSheetId="113">#REF!</definedName>
    <definedName name="IF" localSheetId="116">#REF!</definedName>
    <definedName name="IF" localSheetId="102">#REF!</definedName>
    <definedName name="IF" localSheetId="105">#REF!</definedName>
    <definedName name="IF" localSheetId="56">#REF!</definedName>
    <definedName name="IF" localSheetId="59">#REF!</definedName>
    <definedName name="IF" localSheetId="61">#REF!</definedName>
    <definedName name="IF" localSheetId="84">#REF!</definedName>
    <definedName name="IF" localSheetId="82">#REF!</definedName>
    <definedName name="IF" localSheetId="87">#REF!</definedName>
    <definedName name="IF" localSheetId="90">#REF!</definedName>
    <definedName name="IF" localSheetId="93">#REF!</definedName>
    <definedName name="IF" localSheetId="96">#REF!</definedName>
    <definedName name="IF" localSheetId="99">#REF!</definedName>
    <definedName name="IF" localSheetId="165">#REF!</definedName>
    <definedName name="IF" localSheetId="168">#REF!</definedName>
    <definedName name="IF" localSheetId="156">#REF!</definedName>
    <definedName name="IF" localSheetId="171">#REF!</definedName>
    <definedName name="IF" localSheetId="159">#REF!</definedName>
    <definedName name="IF" localSheetId="162">#REF!</definedName>
    <definedName name="IF">#REF!</definedName>
    <definedName name="INDRP" localSheetId="145">#REF!</definedName>
    <definedName name="INDRP" localSheetId="149">#REF!</definedName>
    <definedName name="INDRP" localSheetId="153">#REF!</definedName>
    <definedName name="INDRP" localSheetId="138">#REF!</definedName>
    <definedName name="INDRP" localSheetId="141">#REF!</definedName>
    <definedName name="INDRP" localSheetId="71">#REF!</definedName>
    <definedName name="INDRP" localSheetId="74">#REF!</definedName>
    <definedName name="INDRP" localSheetId="77">#REF!</definedName>
    <definedName name="INDRP" localSheetId="80">#REF!</definedName>
    <definedName name="INDRP" localSheetId="66">#REF!</definedName>
    <definedName name="INDRP" localSheetId="69">#REF!</definedName>
    <definedName name="INDRP" localSheetId="126">#REF!</definedName>
    <definedName name="INDRP" localSheetId="129">#REF!</definedName>
    <definedName name="INDRP" localSheetId="132">#REF!</definedName>
    <definedName name="INDRP" localSheetId="135">#REF!</definedName>
    <definedName name="INDRP" localSheetId="120">#REF!</definedName>
    <definedName name="INDRP" localSheetId="111">#REF!</definedName>
    <definedName name="INDRP" localSheetId="114">#REF!</definedName>
    <definedName name="INDRP" localSheetId="117">#REF!</definedName>
    <definedName name="INDRP" localSheetId="103">#REF!</definedName>
    <definedName name="INDRP" localSheetId="106">#REF!</definedName>
    <definedName name="INDRP" localSheetId="53">#REF!</definedName>
    <definedName name="INDRP" localSheetId="55">#REF!</definedName>
    <definedName name="INDRP" localSheetId="58">#REF!</definedName>
    <definedName name="INDRP" localSheetId="62">#REF!</definedName>
    <definedName name="INDRP" localSheetId="64">#REF!</definedName>
    <definedName name="INDRP" localSheetId="85">#REF!</definedName>
    <definedName name="INDRP" localSheetId="88">#REF!</definedName>
    <definedName name="INDRP" localSheetId="91">#REF!</definedName>
    <definedName name="INDRP" localSheetId="94">#REF!</definedName>
    <definedName name="INDRP" localSheetId="97">#REF!</definedName>
    <definedName name="INDRP" localSheetId="100">#REF!</definedName>
    <definedName name="INDRP" localSheetId="166">#REF!</definedName>
    <definedName name="INDRP" localSheetId="169">#REF!</definedName>
    <definedName name="INDRP" localSheetId="157">#REF!</definedName>
    <definedName name="INDRP" localSheetId="172">#REF!</definedName>
    <definedName name="INDRP" localSheetId="160">#REF!</definedName>
    <definedName name="INDRP" localSheetId="163">#REF!</definedName>
    <definedName name="INDRP" localSheetId="143">#REF!</definedName>
    <definedName name="INDRP" localSheetId="146">#REF!</definedName>
    <definedName name="INDRP" localSheetId="148">#REF!</definedName>
    <definedName name="INDRP" localSheetId="150">#REF!</definedName>
    <definedName name="INDRP" localSheetId="151">#REF!</definedName>
    <definedName name="INDRP" localSheetId="136">#REF!</definedName>
    <definedName name="INDRP" localSheetId="139">#REF!</definedName>
    <definedName name="INDRP" localSheetId="142">#REF!</definedName>
    <definedName name="INDRP" localSheetId="70">#REF!</definedName>
    <definedName name="INDRP" localSheetId="72">#REF!</definedName>
    <definedName name="INDRP" localSheetId="75">#REF!</definedName>
    <definedName name="INDRP" localSheetId="78">#REF!</definedName>
    <definedName name="INDRP" localSheetId="67">#REF!</definedName>
    <definedName name="INDRP" localSheetId="124">#REF!</definedName>
    <definedName name="INDRP" localSheetId="127">#REF!</definedName>
    <definedName name="INDRP" localSheetId="130">#REF!</definedName>
    <definedName name="INDRP" localSheetId="133">#REF!</definedName>
    <definedName name="INDRP" localSheetId="118">#REF!</definedName>
    <definedName name="INDRP" localSheetId="121">#REF!</definedName>
    <definedName name="INDRP" localSheetId="123">#REF!</definedName>
    <definedName name="INDRP" localSheetId="107">#REF!</definedName>
    <definedName name="INDRP" localSheetId="109">#REF!</definedName>
    <definedName name="INDRP" localSheetId="112">#REF!</definedName>
    <definedName name="INDRP" localSheetId="115">#REF!</definedName>
    <definedName name="INDRP" localSheetId="101">#REF!</definedName>
    <definedName name="INDRP" localSheetId="104">#REF!</definedName>
    <definedName name="INDRP" localSheetId="52">#REF!</definedName>
    <definedName name="INDRP" localSheetId="54">#REF!</definedName>
    <definedName name="INDRP" localSheetId="57">#REF!</definedName>
    <definedName name="INDRP" localSheetId="60">#REF!</definedName>
    <definedName name="INDRP" localSheetId="63">#REF!</definedName>
    <definedName name="INDRP" localSheetId="83">#REF!</definedName>
    <definedName name="INDRP" localSheetId="81">#REF!</definedName>
    <definedName name="INDRP" localSheetId="86">#REF!</definedName>
    <definedName name="INDRP" localSheetId="89">#REF!</definedName>
    <definedName name="INDRP" localSheetId="92">#REF!</definedName>
    <definedName name="INDRP" localSheetId="95">#REF!</definedName>
    <definedName name="INDRP" localSheetId="98">#REF!</definedName>
    <definedName name="INDRP" localSheetId="164">#REF!</definedName>
    <definedName name="INDRP" localSheetId="167">#REF!</definedName>
    <definedName name="INDRP" localSheetId="155">#REF!</definedName>
    <definedName name="INDRP" localSheetId="170">#REF!</definedName>
    <definedName name="INDRP" localSheetId="158">#REF!</definedName>
    <definedName name="INDRP" localSheetId="161">#REF!</definedName>
    <definedName name="INDRP" localSheetId="147">#REF!</definedName>
    <definedName name="INDRP" localSheetId="144">#REF!</definedName>
    <definedName name="INDRP" localSheetId="152">#REF!</definedName>
    <definedName name="INDRP" localSheetId="154">#REF!</definedName>
    <definedName name="INDRP" localSheetId="137">#REF!</definedName>
    <definedName name="INDRP" localSheetId="140">#REF!</definedName>
    <definedName name="INDRP" localSheetId="73">#REF!</definedName>
    <definedName name="INDRP" localSheetId="76">#REF!</definedName>
    <definedName name="INDRP" localSheetId="79">#REF!</definedName>
    <definedName name="INDRP" localSheetId="65">#REF!</definedName>
    <definedName name="INDRP" localSheetId="68">#REF!</definedName>
    <definedName name="INDRP" localSheetId="125">#REF!</definedName>
    <definedName name="INDRP" localSheetId="128">#REF!</definedName>
    <definedName name="INDRP" localSheetId="131">#REF!</definedName>
    <definedName name="INDRP" localSheetId="134">#REF!</definedName>
    <definedName name="INDRP" localSheetId="119">#REF!</definedName>
    <definedName name="INDRP" localSheetId="122">#REF!</definedName>
    <definedName name="INDRP" localSheetId="108">#REF!</definedName>
    <definedName name="INDRP" localSheetId="110">#REF!</definedName>
    <definedName name="INDRP" localSheetId="113">#REF!</definedName>
    <definedName name="INDRP" localSheetId="116">#REF!</definedName>
    <definedName name="INDRP" localSheetId="102">#REF!</definedName>
    <definedName name="INDRP" localSheetId="105">#REF!</definedName>
    <definedName name="INDRP" localSheetId="56">#REF!</definedName>
    <definedName name="INDRP" localSheetId="59">#REF!</definedName>
    <definedName name="INDRP" localSheetId="61">#REF!</definedName>
    <definedName name="INDRP" localSheetId="84">#REF!</definedName>
    <definedName name="INDRP" localSheetId="82">#REF!</definedName>
    <definedName name="INDRP" localSheetId="87">#REF!</definedName>
    <definedName name="INDRP" localSheetId="90">#REF!</definedName>
    <definedName name="INDRP" localSheetId="93">#REF!</definedName>
    <definedName name="INDRP" localSheetId="96">#REF!</definedName>
    <definedName name="INDRP" localSheetId="99">#REF!</definedName>
    <definedName name="INDRP" localSheetId="165">#REF!</definedName>
    <definedName name="INDRP" localSheetId="168">#REF!</definedName>
    <definedName name="INDRP" localSheetId="156">#REF!</definedName>
    <definedName name="INDRP" localSheetId="171">#REF!</definedName>
    <definedName name="INDRP" localSheetId="159">#REF!</definedName>
    <definedName name="INDRP" localSheetId="162">#REF!</definedName>
    <definedName name="INDRP">#REF!</definedName>
    <definedName name="jdk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un" localSheetId="145" hidden="1">#REF!</definedName>
    <definedName name="Jun" localSheetId="149" hidden="1">#REF!</definedName>
    <definedName name="Jun" localSheetId="153" hidden="1">#REF!</definedName>
    <definedName name="Jun" localSheetId="138" hidden="1">#REF!</definedName>
    <definedName name="Jun" localSheetId="141" hidden="1">#REF!</definedName>
    <definedName name="Jun" localSheetId="71" hidden="1">#REF!</definedName>
    <definedName name="Jun" localSheetId="74" hidden="1">#REF!</definedName>
    <definedName name="Jun" localSheetId="77" hidden="1">#REF!</definedName>
    <definedName name="Jun" localSheetId="80" hidden="1">#REF!</definedName>
    <definedName name="Jun" localSheetId="66" hidden="1">#REF!</definedName>
    <definedName name="Jun" localSheetId="69" hidden="1">#REF!</definedName>
    <definedName name="Jun" localSheetId="126" hidden="1">#REF!</definedName>
    <definedName name="Jun" localSheetId="129" hidden="1">#REF!</definedName>
    <definedName name="Jun" localSheetId="132" hidden="1">#REF!</definedName>
    <definedName name="Jun" localSheetId="135" hidden="1">#REF!</definedName>
    <definedName name="Jun" localSheetId="120" hidden="1">#REF!</definedName>
    <definedName name="Jun" localSheetId="111" hidden="1">#REF!</definedName>
    <definedName name="Jun" localSheetId="114" hidden="1">#REF!</definedName>
    <definedName name="Jun" localSheetId="117" hidden="1">#REF!</definedName>
    <definedName name="Jun" localSheetId="103" hidden="1">#REF!</definedName>
    <definedName name="Jun" localSheetId="106" hidden="1">#REF!</definedName>
    <definedName name="Jun" localSheetId="53" hidden="1">#REF!</definedName>
    <definedName name="Jun" localSheetId="55" hidden="1">#REF!</definedName>
    <definedName name="Jun" localSheetId="58" hidden="1">#REF!</definedName>
    <definedName name="Jun" localSheetId="62" hidden="1">#REF!</definedName>
    <definedName name="Jun" localSheetId="64" hidden="1">#REF!</definedName>
    <definedName name="Jun" localSheetId="85" hidden="1">#REF!</definedName>
    <definedName name="Jun" localSheetId="88" hidden="1">#REF!</definedName>
    <definedName name="Jun" localSheetId="91" hidden="1">#REF!</definedName>
    <definedName name="Jun" localSheetId="94" hidden="1">#REF!</definedName>
    <definedName name="Jun" localSheetId="97" hidden="1">#REF!</definedName>
    <definedName name="Jun" localSheetId="100" hidden="1">#REF!</definedName>
    <definedName name="Jun" localSheetId="166" hidden="1">#REF!</definedName>
    <definedName name="Jun" localSheetId="169" hidden="1">#REF!</definedName>
    <definedName name="Jun" localSheetId="157" hidden="1">#REF!</definedName>
    <definedName name="Jun" localSheetId="172" hidden="1">#REF!</definedName>
    <definedName name="Jun" localSheetId="160" hidden="1">#REF!</definedName>
    <definedName name="Jun" localSheetId="163" hidden="1">#REF!</definedName>
    <definedName name="Jun" localSheetId="143" hidden="1">#REF!</definedName>
    <definedName name="Jun" localSheetId="146" hidden="1">#REF!</definedName>
    <definedName name="Jun" localSheetId="148" hidden="1">#REF!</definedName>
    <definedName name="Jun" localSheetId="150" hidden="1">#REF!</definedName>
    <definedName name="Jun" localSheetId="151" hidden="1">#REF!</definedName>
    <definedName name="Jun" localSheetId="136" hidden="1">#REF!</definedName>
    <definedName name="Jun" localSheetId="139" hidden="1">#REF!</definedName>
    <definedName name="Jun" localSheetId="142" hidden="1">#REF!</definedName>
    <definedName name="Jun" localSheetId="70" hidden="1">#REF!</definedName>
    <definedName name="Jun" localSheetId="72" hidden="1">#REF!</definedName>
    <definedName name="Jun" localSheetId="75" hidden="1">#REF!</definedName>
    <definedName name="Jun" localSheetId="78" hidden="1">#REF!</definedName>
    <definedName name="Jun" localSheetId="67" hidden="1">#REF!</definedName>
    <definedName name="Jun" localSheetId="124" hidden="1">#REF!</definedName>
    <definedName name="Jun" localSheetId="127" hidden="1">#REF!</definedName>
    <definedName name="Jun" localSheetId="130" hidden="1">#REF!</definedName>
    <definedName name="Jun" localSheetId="133" hidden="1">#REF!</definedName>
    <definedName name="Jun" localSheetId="118" hidden="1">#REF!</definedName>
    <definedName name="Jun" localSheetId="121" hidden="1">#REF!</definedName>
    <definedName name="Jun" localSheetId="123" hidden="1">#REF!</definedName>
    <definedName name="Jun" localSheetId="107" hidden="1">#REF!</definedName>
    <definedName name="Jun" localSheetId="109" hidden="1">#REF!</definedName>
    <definedName name="Jun" localSheetId="112" hidden="1">#REF!</definedName>
    <definedName name="Jun" localSheetId="115" hidden="1">#REF!</definedName>
    <definedName name="Jun" localSheetId="101" hidden="1">#REF!</definedName>
    <definedName name="Jun" localSheetId="104" hidden="1">#REF!</definedName>
    <definedName name="Jun" localSheetId="52" hidden="1">#REF!</definedName>
    <definedName name="Jun" localSheetId="54" hidden="1">#REF!</definedName>
    <definedName name="Jun" localSheetId="57" hidden="1">#REF!</definedName>
    <definedName name="Jun" localSheetId="60" hidden="1">#REF!</definedName>
    <definedName name="Jun" localSheetId="63" hidden="1">#REF!</definedName>
    <definedName name="Jun" localSheetId="83" hidden="1">#REF!</definedName>
    <definedName name="Jun" localSheetId="81" hidden="1">#REF!</definedName>
    <definedName name="Jun" localSheetId="86" hidden="1">#REF!</definedName>
    <definedName name="Jun" localSheetId="89" hidden="1">#REF!</definedName>
    <definedName name="Jun" localSheetId="92" hidden="1">#REF!</definedName>
    <definedName name="Jun" localSheetId="95" hidden="1">#REF!</definedName>
    <definedName name="Jun" localSheetId="98" hidden="1">#REF!</definedName>
    <definedName name="Jun" localSheetId="164" hidden="1">#REF!</definedName>
    <definedName name="Jun" localSheetId="167" hidden="1">#REF!</definedName>
    <definedName name="Jun" localSheetId="155" hidden="1">#REF!</definedName>
    <definedName name="Jun" localSheetId="170" hidden="1">#REF!</definedName>
    <definedName name="Jun" localSheetId="158" hidden="1">#REF!</definedName>
    <definedName name="Jun" localSheetId="161" hidden="1">#REF!</definedName>
    <definedName name="Jun" localSheetId="147" hidden="1">#REF!</definedName>
    <definedName name="Jun" localSheetId="144" hidden="1">#REF!</definedName>
    <definedName name="Jun" localSheetId="152" hidden="1">#REF!</definedName>
    <definedName name="Jun" localSheetId="154" hidden="1">#REF!</definedName>
    <definedName name="Jun" localSheetId="137" hidden="1">#REF!</definedName>
    <definedName name="Jun" localSheetId="140" hidden="1">#REF!</definedName>
    <definedName name="Jun" localSheetId="73" hidden="1">#REF!</definedName>
    <definedName name="Jun" localSheetId="76" hidden="1">#REF!</definedName>
    <definedName name="Jun" localSheetId="79" hidden="1">#REF!</definedName>
    <definedName name="Jun" localSheetId="65" hidden="1">#REF!</definedName>
    <definedName name="Jun" localSheetId="68" hidden="1">#REF!</definedName>
    <definedName name="Jun" localSheetId="125" hidden="1">#REF!</definedName>
    <definedName name="Jun" localSheetId="128" hidden="1">#REF!</definedName>
    <definedName name="Jun" localSheetId="131" hidden="1">#REF!</definedName>
    <definedName name="Jun" localSheetId="134" hidden="1">#REF!</definedName>
    <definedName name="Jun" localSheetId="119" hidden="1">#REF!</definedName>
    <definedName name="Jun" localSheetId="122" hidden="1">#REF!</definedName>
    <definedName name="Jun" localSheetId="108" hidden="1">#REF!</definedName>
    <definedName name="Jun" localSheetId="110" hidden="1">#REF!</definedName>
    <definedName name="Jun" localSheetId="113" hidden="1">#REF!</definedName>
    <definedName name="Jun" localSheetId="116" hidden="1">#REF!</definedName>
    <definedName name="Jun" localSheetId="102" hidden="1">#REF!</definedName>
    <definedName name="Jun" localSheetId="105" hidden="1">#REF!</definedName>
    <definedName name="Jun" localSheetId="56" hidden="1">#REF!</definedName>
    <definedName name="Jun" localSheetId="59" hidden="1">#REF!</definedName>
    <definedName name="Jun" localSheetId="61" hidden="1">#REF!</definedName>
    <definedName name="Jun" localSheetId="84" hidden="1">#REF!</definedName>
    <definedName name="Jun" localSheetId="82" hidden="1">#REF!</definedName>
    <definedName name="Jun" localSheetId="87" hidden="1">#REF!</definedName>
    <definedName name="Jun" localSheetId="90" hidden="1">#REF!</definedName>
    <definedName name="Jun" localSheetId="93" hidden="1">#REF!</definedName>
    <definedName name="Jun" localSheetId="96" hidden="1">#REF!</definedName>
    <definedName name="Jun" localSheetId="99" hidden="1">#REF!</definedName>
    <definedName name="Jun" localSheetId="165" hidden="1">#REF!</definedName>
    <definedName name="Jun" localSheetId="168" hidden="1">#REF!</definedName>
    <definedName name="Jun" localSheetId="156" hidden="1">#REF!</definedName>
    <definedName name="Jun" localSheetId="171" hidden="1">#REF!</definedName>
    <definedName name="Jun" localSheetId="159" hidden="1">#REF!</definedName>
    <definedName name="Jun" localSheetId="162" hidden="1">#REF!</definedName>
    <definedName name="Jun" hidden="1">#REF!</definedName>
    <definedName name="KD材生産共通費率" localSheetId="145">#REF!</definedName>
    <definedName name="KD材生産共通費率" localSheetId="149">#REF!</definedName>
    <definedName name="KD材生産共通費率" localSheetId="153">#REF!</definedName>
    <definedName name="KD材生産共通費率" localSheetId="138">#REF!</definedName>
    <definedName name="KD材生産共通費率" localSheetId="141">#REF!</definedName>
    <definedName name="KD材生産共通費率" localSheetId="71">#REF!</definedName>
    <definedName name="KD材生産共通費率" localSheetId="74">#REF!</definedName>
    <definedName name="KD材生産共通費率" localSheetId="77">#REF!</definedName>
    <definedName name="KD材生産共通費率" localSheetId="80">#REF!</definedName>
    <definedName name="KD材生産共通費率" localSheetId="66">#REF!</definedName>
    <definedName name="KD材生産共通費率" localSheetId="69">#REF!</definedName>
    <definedName name="KD材生産共通費率" localSheetId="126">#REF!</definedName>
    <definedName name="KD材生産共通費率" localSheetId="129">#REF!</definedName>
    <definedName name="KD材生産共通費率" localSheetId="132">#REF!</definedName>
    <definedName name="KD材生産共通費率" localSheetId="135">#REF!</definedName>
    <definedName name="KD材生産共通費率" localSheetId="120">#REF!</definedName>
    <definedName name="KD材生産共通費率" localSheetId="111">#REF!</definedName>
    <definedName name="KD材生産共通費率" localSheetId="114">#REF!</definedName>
    <definedName name="KD材生産共通費率" localSheetId="117">#REF!</definedName>
    <definedName name="KD材生産共通費率" localSheetId="103">#REF!</definedName>
    <definedName name="KD材生産共通費率" localSheetId="106">#REF!</definedName>
    <definedName name="KD材生産共通費率" localSheetId="53">#REF!</definedName>
    <definedName name="KD材生産共通費率" localSheetId="55">#REF!</definedName>
    <definedName name="KD材生産共通費率" localSheetId="58">#REF!</definedName>
    <definedName name="KD材生産共通費率" localSheetId="62">#REF!</definedName>
    <definedName name="KD材生産共通費率" localSheetId="64">#REF!</definedName>
    <definedName name="KD材生産共通費率" localSheetId="85">#REF!</definedName>
    <definedName name="KD材生産共通費率" localSheetId="88">#REF!</definedName>
    <definedName name="KD材生産共通費率" localSheetId="91">#REF!</definedName>
    <definedName name="KD材生産共通費率" localSheetId="94">#REF!</definedName>
    <definedName name="KD材生産共通費率" localSheetId="97">#REF!</definedName>
    <definedName name="KD材生産共通費率" localSheetId="100">#REF!</definedName>
    <definedName name="KD材生産共通費率" localSheetId="166">#REF!</definedName>
    <definedName name="KD材生産共通費率" localSheetId="169">#REF!</definedName>
    <definedName name="KD材生産共通費率" localSheetId="157">#REF!</definedName>
    <definedName name="KD材生産共通費率" localSheetId="172">#REF!</definedName>
    <definedName name="KD材生産共通費率" localSheetId="160">#REF!</definedName>
    <definedName name="KD材生産共通費率" localSheetId="163">#REF!</definedName>
    <definedName name="KD材生産共通費率" localSheetId="143">#REF!</definedName>
    <definedName name="KD材生産共通費率" localSheetId="146">#REF!</definedName>
    <definedName name="KD材生産共通費率" localSheetId="148">#REF!</definedName>
    <definedName name="KD材生産共通費率" localSheetId="150">#REF!</definedName>
    <definedName name="KD材生産共通費率" localSheetId="151">#REF!</definedName>
    <definedName name="KD材生産共通費率" localSheetId="136">#REF!</definedName>
    <definedName name="KD材生産共通費率" localSheetId="139">#REF!</definedName>
    <definedName name="KD材生産共通費率" localSheetId="142">#REF!</definedName>
    <definedName name="KD材生産共通費率" localSheetId="70">#REF!</definedName>
    <definedName name="KD材生産共通費率" localSheetId="72">#REF!</definedName>
    <definedName name="KD材生産共通費率" localSheetId="75">#REF!</definedName>
    <definedName name="KD材生産共通費率" localSheetId="78">#REF!</definedName>
    <definedName name="KD材生産共通費率" localSheetId="67">#REF!</definedName>
    <definedName name="KD材生産共通費率" localSheetId="124">#REF!</definedName>
    <definedName name="KD材生産共通費率" localSheetId="127">#REF!</definedName>
    <definedName name="KD材生産共通費率" localSheetId="130">#REF!</definedName>
    <definedName name="KD材生産共通費率" localSheetId="133">#REF!</definedName>
    <definedName name="KD材生産共通費率" localSheetId="118">#REF!</definedName>
    <definedName name="KD材生産共通費率" localSheetId="121">#REF!</definedName>
    <definedName name="KD材生産共通費率" localSheetId="123">#REF!</definedName>
    <definedName name="KD材生産共通費率" localSheetId="107">#REF!</definedName>
    <definedName name="KD材生産共通費率" localSheetId="109">#REF!</definedName>
    <definedName name="KD材生産共通費率" localSheetId="112">#REF!</definedName>
    <definedName name="KD材生産共通費率" localSheetId="115">#REF!</definedName>
    <definedName name="KD材生産共通費率" localSheetId="101">#REF!</definedName>
    <definedName name="KD材生産共通費率" localSheetId="104">#REF!</definedName>
    <definedName name="KD材生産共通費率" localSheetId="52">#REF!</definedName>
    <definedName name="KD材生産共通費率" localSheetId="54">#REF!</definedName>
    <definedName name="KD材生産共通費率" localSheetId="57">#REF!</definedName>
    <definedName name="KD材生産共通費率" localSheetId="60">#REF!</definedName>
    <definedName name="KD材生産共通費率" localSheetId="63">#REF!</definedName>
    <definedName name="KD材生産共通費率" localSheetId="83">#REF!</definedName>
    <definedName name="KD材生産共通費率" localSheetId="81">#REF!</definedName>
    <definedName name="KD材生産共通費率" localSheetId="86">#REF!</definedName>
    <definedName name="KD材生産共通費率" localSheetId="89">#REF!</definedName>
    <definedName name="KD材生産共通費率" localSheetId="92">#REF!</definedName>
    <definedName name="KD材生産共通費率" localSheetId="95">#REF!</definedName>
    <definedName name="KD材生産共通費率" localSheetId="98">#REF!</definedName>
    <definedName name="KD材生産共通費率" localSheetId="164">#REF!</definedName>
    <definedName name="KD材生産共通費率" localSheetId="167">#REF!</definedName>
    <definedName name="KD材生産共通費率" localSheetId="155">#REF!</definedName>
    <definedName name="KD材生産共通費率" localSheetId="170">#REF!</definedName>
    <definedName name="KD材生産共通費率" localSheetId="158">#REF!</definedName>
    <definedName name="KD材生産共通費率" localSheetId="161">#REF!</definedName>
    <definedName name="KD材生産共通費率" localSheetId="147">#REF!</definedName>
    <definedName name="KD材生産共通費率" localSheetId="144">#REF!</definedName>
    <definedName name="KD材生産共通費率" localSheetId="152">#REF!</definedName>
    <definedName name="KD材生産共通費率" localSheetId="154">#REF!</definedName>
    <definedName name="KD材生産共通費率" localSheetId="137">#REF!</definedName>
    <definedName name="KD材生産共通費率" localSheetId="140">#REF!</definedName>
    <definedName name="KD材生産共通費率" localSheetId="73">#REF!</definedName>
    <definedName name="KD材生産共通費率" localSheetId="76">#REF!</definedName>
    <definedName name="KD材生産共通費率" localSheetId="79">#REF!</definedName>
    <definedName name="KD材生産共通費率" localSheetId="65">#REF!</definedName>
    <definedName name="KD材生産共通費率" localSheetId="68">#REF!</definedName>
    <definedName name="KD材生産共通費率" localSheetId="125">#REF!</definedName>
    <definedName name="KD材生産共通費率" localSheetId="128">#REF!</definedName>
    <definedName name="KD材生産共通費率" localSheetId="131">#REF!</definedName>
    <definedName name="KD材生産共通費率" localSheetId="134">#REF!</definedName>
    <definedName name="KD材生産共通費率" localSheetId="119">#REF!</definedName>
    <definedName name="KD材生産共通費率" localSheetId="122">#REF!</definedName>
    <definedName name="KD材生産共通費率" localSheetId="108">#REF!</definedName>
    <definedName name="KD材生産共通費率" localSheetId="110">#REF!</definedName>
    <definedName name="KD材生産共通費率" localSheetId="113">#REF!</definedName>
    <definedName name="KD材生産共通費率" localSheetId="116">#REF!</definedName>
    <definedName name="KD材生産共通費率" localSheetId="102">#REF!</definedName>
    <definedName name="KD材生産共通費率" localSheetId="105">#REF!</definedName>
    <definedName name="KD材生産共通費率" localSheetId="56">#REF!</definedName>
    <definedName name="KD材生産共通費率" localSheetId="59">#REF!</definedName>
    <definedName name="KD材生産共通費率" localSheetId="61">#REF!</definedName>
    <definedName name="KD材生産共通費率" localSheetId="84">#REF!</definedName>
    <definedName name="KD材生産共通費率" localSheetId="82">#REF!</definedName>
    <definedName name="KD材生産共通費率" localSheetId="87">#REF!</definedName>
    <definedName name="KD材生産共通費率" localSheetId="90">#REF!</definedName>
    <definedName name="KD材生産共通費率" localSheetId="93">#REF!</definedName>
    <definedName name="KD材生産共通費率" localSheetId="96">#REF!</definedName>
    <definedName name="KD材生産共通費率" localSheetId="99">#REF!</definedName>
    <definedName name="KD材生産共通費率" localSheetId="165">#REF!</definedName>
    <definedName name="KD材生産共通費率" localSheetId="168">#REF!</definedName>
    <definedName name="KD材生産共通費率" localSheetId="156">#REF!</definedName>
    <definedName name="KD材生産共通費率" localSheetId="171">#REF!</definedName>
    <definedName name="KD材生産共通費率" localSheetId="159">#REF!</definedName>
    <definedName name="KD材生産共通費率" localSheetId="162">#REF!</definedName>
    <definedName name="KD材生産共通費率">#REF!</definedName>
    <definedName name="KD材補助部門費率" localSheetId="145">#REF!</definedName>
    <definedName name="KD材補助部門費率" localSheetId="149">#REF!</definedName>
    <definedName name="KD材補助部門費率" localSheetId="153">#REF!</definedName>
    <definedName name="KD材補助部門費率" localSheetId="138">#REF!</definedName>
    <definedName name="KD材補助部門費率" localSheetId="141">#REF!</definedName>
    <definedName name="KD材補助部門費率" localSheetId="71">#REF!</definedName>
    <definedName name="KD材補助部門費率" localSheetId="74">#REF!</definedName>
    <definedName name="KD材補助部門費率" localSheetId="77">#REF!</definedName>
    <definedName name="KD材補助部門費率" localSheetId="80">#REF!</definedName>
    <definedName name="KD材補助部門費率" localSheetId="66">#REF!</definedName>
    <definedName name="KD材補助部門費率" localSheetId="69">#REF!</definedName>
    <definedName name="KD材補助部門費率" localSheetId="126">#REF!</definedName>
    <definedName name="KD材補助部門費率" localSheetId="129">#REF!</definedName>
    <definedName name="KD材補助部門費率" localSheetId="132">#REF!</definedName>
    <definedName name="KD材補助部門費率" localSheetId="135">#REF!</definedName>
    <definedName name="KD材補助部門費率" localSheetId="120">#REF!</definedName>
    <definedName name="KD材補助部門費率" localSheetId="111">#REF!</definedName>
    <definedName name="KD材補助部門費率" localSheetId="114">#REF!</definedName>
    <definedName name="KD材補助部門費率" localSheetId="117">#REF!</definedName>
    <definedName name="KD材補助部門費率" localSheetId="103">#REF!</definedName>
    <definedName name="KD材補助部門費率" localSheetId="106">#REF!</definedName>
    <definedName name="KD材補助部門費率" localSheetId="53">#REF!</definedName>
    <definedName name="KD材補助部門費率" localSheetId="55">#REF!</definedName>
    <definedName name="KD材補助部門費率" localSheetId="58">#REF!</definedName>
    <definedName name="KD材補助部門費率" localSheetId="62">#REF!</definedName>
    <definedName name="KD材補助部門費率" localSheetId="64">#REF!</definedName>
    <definedName name="KD材補助部門費率" localSheetId="85">#REF!</definedName>
    <definedName name="KD材補助部門費率" localSheetId="88">#REF!</definedName>
    <definedName name="KD材補助部門費率" localSheetId="91">#REF!</definedName>
    <definedName name="KD材補助部門費率" localSheetId="94">#REF!</definedName>
    <definedName name="KD材補助部門費率" localSheetId="97">#REF!</definedName>
    <definedName name="KD材補助部門費率" localSheetId="100">#REF!</definedName>
    <definedName name="KD材補助部門費率" localSheetId="166">#REF!</definedName>
    <definedName name="KD材補助部門費率" localSheetId="169">#REF!</definedName>
    <definedName name="KD材補助部門費率" localSheetId="157">#REF!</definedName>
    <definedName name="KD材補助部門費率" localSheetId="172">#REF!</definedName>
    <definedName name="KD材補助部門費率" localSheetId="160">#REF!</definedName>
    <definedName name="KD材補助部門費率" localSheetId="163">#REF!</definedName>
    <definedName name="KD材補助部門費率" localSheetId="143">#REF!</definedName>
    <definedName name="KD材補助部門費率" localSheetId="146">#REF!</definedName>
    <definedName name="KD材補助部門費率" localSheetId="148">#REF!</definedName>
    <definedName name="KD材補助部門費率" localSheetId="150">#REF!</definedName>
    <definedName name="KD材補助部門費率" localSheetId="151">#REF!</definedName>
    <definedName name="KD材補助部門費率" localSheetId="136">#REF!</definedName>
    <definedName name="KD材補助部門費率" localSheetId="139">#REF!</definedName>
    <definedName name="KD材補助部門費率" localSheetId="142">#REF!</definedName>
    <definedName name="KD材補助部門費率" localSheetId="70">#REF!</definedName>
    <definedName name="KD材補助部門費率" localSheetId="72">#REF!</definedName>
    <definedName name="KD材補助部門費率" localSheetId="75">#REF!</definedName>
    <definedName name="KD材補助部門費率" localSheetId="78">#REF!</definedName>
    <definedName name="KD材補助部門費率" localSheetId="67">#REF!</definedName>
    <definedName name="KD材補助部門費率" localSheetId="124">#REF!</definedName>
    <definedName name="KD材補助部門費率" localSheetId="127">#REF!</definedName>
    <definedName name="KD材補助部門費率" localSheetId="130">#REF!</definedName>
    <definedName name="KD材補助部門費率" localSheetId="133">#REF!</definedName>
    <definedName name="KD材補助部門費率" localSheetId="118">#REF!</definedName>
    <definedName name="KD材補助部門費率" localSheetId="121">#REF!</definedName>
    <definedName name="KD材補助部門費率" localSheetId="123">#REF!</definedName>
    <definedName name="KD材補助部門費率" localSheetId="107">#REF!</definedName>
    <definedName name="KD材補助部門費率" localSheetId="109">#REF!</definedName>
    <definedName name="KD材補助部門費率" localSheetId="112">#REF!</definedName>
    <definedName name="KD材補助部門費率" localSheetId="115">#REF!</definedName>
    <definedName name="KD材補助部門費率" localSheetId="101">#REF!</definedName>
    <definedName name="KD材補助部門費率" localSheetId="104">#REF!</definedName>
    <definedName name="KD材補助部門費率" localSheetId="52">#REF!</definedName>
    <definedName name="KD材補助部門費率" localSheetId="54">#REF!</definedName>
    <definedName name="KD材補助部門費率" localSheetId="57">#REF!</definedName>
    <definedName name="KD材補助部門費率" localSheetId="60">#REF!</definedName>
    <definedName name="KD材補助部門費率" localSheetId="63">#REF!</definedName>
    <definedName name="KD材補助部門費率" localSheetId="83">#REF!</definedName>
    <definedName name="KD材補助部門費率" localSheetId="81">#REF!</definedName>
    <definedName name="KD材補助部門費率" localSheetId="86">#REF!</definedName>
    <definedName name="KD材補助部門費率" localSheetId="89">#REF!</definedName>
    <definedName name="KD材補助部門費率" localSheetId="92">#REF!</definedName>
    <definedName name="KD材補助部門費率" localSheetId="95">#REF!</definedName>
    <definedName name="KD材補助部門費率" localSheetId="98">#REF!</definedName>
    <definedName name="KD材補助部門費率" localSheetId="164">#REF!</definedName>
    <definedName name="KD材補助部門費率" localSheetId="167">#REF!</definedName>
    <definedName name="KD材補助部門費率" localSheetId="155">#REF!</definedName>
    <definedName name="KD材補助部門費率" localSheetId="170">#REF!</definedName>
    <definedName name="KD材補助部門費率" localSheetId="158">#REF!</definedName>
    <definedName name="KD材補助部門費率" localSheetId="161">#REF!</definedName>
    <definedName name="KD材補助部門費率" localSheetId="147">#REF!</definedName>
    <definedName name="KD材補助部門費率" localSheetId="144">#REF!</definedName>
    <definedName name="KD材補助部門費率" localSheetId="152">#REF!</definedName>
    <definedName name="KD材補助部門費率" localSheetId="154">#REF!</definedName>
    <definedName name="KD材補助部門費率" localSheetId="137">#REF!</definedName>
    <definedName name="KD材補助部門費率" localSheetId="140">#REF!</definedName>
    <definedName name="KD材補助部門費率" localSheetId="73">#REF!</definedName>
    <definedName name="KD材補助部門費率" localSheetId="76">#REF!</definedName>
    <definedName name="KD材補助部門費率" localSheetId="79">#REF!</definedName>
    <definedName name="KD材補助部門費率" localSheetId="65">#REF!</definedName>
    <definedName name="KD材補助部門費率" localSheetId="68">#REF!</definedName>
    <definedName name="KD材補助部門費率" localSheetId="125">#REF!</definedName>
    <definedName name="KD材補助部門費率" localSheetId="128">#REF!</definedName>
    <definedName name="KD材補助部門費率" localSheetId="131">#REF!</definedName>
    <definedName name="KD材補助部門費率" localSheetId="134">#REF!</definedName>
    <definedName name="KD材補助部門費率" localSheetId="119">#REF!</definedName>
    <definedName name="KD材補助部門費率" localSheetId="122">#REF!</definedName>
    <definedName name="KD材補助部門費率" localSheetId="108">#REF!</definedName>
    <definedName name="KD材補助部門費率" localSheetId="110">#REF!</definedName>
    <definedName name="KD材補助部門費率" localSheetId="113">#REF!</definedName>
    <definedName name="KD材補助部門費率" localSheetId="116">#REF!</definedName>
    <definedName name="KD材補助部門費率" localSheetId="102">#REF!</definedName>
    <definedName name="KD材補助部門費率" localSheetId="105">#REF!</definedName>
    <definedName name="KD材補助部門費率" localSheetId="56">#REF!</definedName>
    <definedName name="KD材補助部門費率" localSheetId="59">#REF!</definedName>
    <definedName name="KD材補助部門費率" localSheetId="61">#REF!</definedName>
    <definedName name="KD材補助部門費率" localSheetId="84">#REF!</definedName>
    <definedName name="KD材補助部門費率" localSheetId="82">#REF!</definedName>
    <definedName name="KD材補助部門費率" localSheetId="87">#REF!</definedName>
    <definedName name="KD材補助部門費率" localSheetId="90">#REF!</definedName>
    <definedName name="KD材補助部門費率" localSheetId="93">#REF!</definedName>
    <definedName name="KD材補助部門費率" localSheetId="96">#REF!</definedName>
    <definedName name="KD材補助部門費率" localSheetId="99">#REF!</definedName>
    <definedName name="KD材補助部門費率" localSheetId="165">#REF!</definedName>
    <definedName name="KD材補助部門費率" localSheetId="168">#REF!</definedName>
    <definedName name="KD材補助部門費率" localSheetId="156">#REF!</definedName>
    <definedName name="KD材補助部門費率" localSheetId="171">#REF!</definedName>
    <definedName name="KD材補助部門費率" localSheetId="159">#REF!</definedName>
    <definedName name="KD材補助部門費率" localSheetId="162">#REF!</definedName>
    <definedName name="KD材補助部門費率">#REF!</definedName>
    <definedName name="kouzoku" localSheetId="145">#REF!</definedName>
    <definedName name="kouzoku" localSheetId="149">#REF!</definedName>
    <definedName name="kouzoku" localSheetId="153">#REF!</definedName>
    <definedName name="kouzoku" localSheetId="138">#REF!</definedName>
    <definedName name="kouzoku" localSheetId="141">#REF!</definedName>
    <definedName name="kouzoku" localSheetId="71">#REF!</definedName>
    <definedName name="kouzoku" localSheetId="74">#REF!</definedName>
    <definedName name="kouzoku" localSheetId="77">#REF!</definedName>
    <definedName name="kouzoku" localSheetId="80">#REF!</definedName>
    <definedName name="kouzoku" localSheetId="66">#REF!</definedName>
    <definedName name="kouzoku" localSheetId="69">#REF!</definedName>
    <definedName name="kouzoku" localSheetId="126">#REF!</definedName>
    <definedName name="kouzoku" localSheetId="129">#REF!</definedName>
    <definedName name="kouzoku" localSheetId="132">#REF!</definedName>
    <definedName name="kouzoku" localSheetId="135">#REF!</definedName>
    <definedName name="kouzoku" localSheetId="120">#REF!</definedName>
    <definedName name="kouzoku" localSheetId="111">#REF!</definedName>
    <definedName name="kouzoku" localSheetId="114">#REF!</definedName>
    <definedName name="kouzoku" localSheetId="117">#REF!</definedName>
    <definedName name="kouzoku" localSheetId="103">#REF!</definedName>
    <definedName name="kouzoku" localSheetId="106">#REF!</definedName>
    <definedName name="kouzoku" localSheetId="53">#REF!</definedName>
    <definedName name="kouzoku" localSheetId="55">#REF!</definedName>
    <definedName name="kouzoku" localSheetId="58">#REF!</definedName>
    <definedName name="kouzoku" localSheetId="62">#REF!</definedName>
    <definedName name="kouzoku" localSheetId="64">#REF!</definedName>
    <definedName name="kouzoku" localSheetId="85">#REF!</definedName>
    <definedName name="kouzoku" localSheetId="88">#REF!</definedName>
    <definedName name="kouzoku" localSheetId="91">#REF!</definedName>
    <definedName name="kouzoku" localSheetId="94">#REF!</definedName>
    <definedName name="kouzoku" localSheetId="97">#REF!</definedName>
    <definedName name="kouzoku" localSheetId="100">#REF!</definedName>
    <definedName name="kouzoku" localSheetId="166">#REF!</definedName>
    <definedName name="kouzoku" localSheetId="169">#REF!</definedName>
    <definedName name="kouzoku" localSheetId="157">#REF!</definedName>
    <definedName name="kouzoku" localSheetId="172">#REF!</definedName>
    <definedName name="kouzoku" localSheetId="160">#REF!</definedName>
    <definedName name="kouzoku" localSheetId="163">#REF!</definedName>
    <definedName name="kouzoku" localSheetId="143">#REF!</definedName>
    <definedName name="kouzoku" localSheetId="146">#REF!</definedName>
    <definedName name="kouzoku" localSheetId="148">#REF!</definedName>
    <definedName name="kouzoku" localSheetId="150">#REF!</definedName>
    <definedName name="kouzoku" localSheetId="151">#REF!</definedName>
    <definedName name="kouzoku" localSheetId="136">#REF!</definedName>
    <definedName name="kouzoku" localSheetId="139">#REF!</definedName>
    <definedName name="kouzoku" localSheetId="142">#REF!</definedName>
    <definedName name="kouzoku" localSheetId="70">#REF!</definedName>
    <definedName name="kouzoku" localSheetId="72">#REF!</definedName>
    <definedName name="kouzoku" localSheetId="75">#REF!</definedName>
    <definedName name="kouzoku" localSheetId="78">#REF!</definedName>
    <definedName name="kouzoku" localSheetId="67">#REF!</definedName>
    <definedName name="kouzoku" localSheetId="124">#REF!</definedName>
    <definedName name="kouzoku" localSheetId="127">#REF!</definedName>
    <definedName name="kouzoku" localSheetId="130">#REF!</definedName>
    <definedName name="kouzoku" localSheetId="133">#REF!</definedName>
    <definedName name="kouzoku" localSheetId="118">#REF!</definedName>
    <definedName name="kouzoku" localSheetId="121">#REF!</definedName>
    <definedName name="kouzoku" localSheetId="123">#REF!</definedName>
    <definedName name="kouzoku" localSheetId="107">#REF!</definedName>
    <definedName name="kouzoku" localSheetId="109">#REF!</definedName>
    <definedName name="kouzoku" localSheetId="112">#REF!</definedName>
    <definedName name="kouzoku" localSheetId="115">#REF!</definedName>
    <definedName name="kouzoku" localSheetId="101">#REF!</definedName>
    <definedName name="kouzoku" localSheetId="104">#REF!</definedName>
    <definedName name="kouzoku" localSheetId="52">#REF!</definedName>
    <definedName name="kouzoku" localSheetId="54">#REF!</definedName>
    <definedName name="kouzoku" localSheetId="57">#REF!</definedName>
    <definedName name="kouzoku" localSheetId="60">#REF!</definedName>
    <definedName name="kouzoku" localSheetId="63">#REF!</definedName>
    <definedName name="kouzoku" localSheetId="83">#REF!</definedName>
    <definedName name="kouzoku" localSheetId="81">#REF!</definedName>
    <definedName name="kouzoku" localSheetId="86">#REF!</definedName>
    <definedName name="kouzoku" localSheetId="89">#REF!</definedName>
    <definedName name="kouzoku" localSheetId="92">#REF!</definedName>
    <definedName name="kouzoku" localSheetId="95">#REF!</definedName>
    <definedName name="kouzoku" localSheetId="98">#REF!</definedName>
    <definedName name="kouzoku" localSheetId="164">#REF!</definedName>
    <definedName name="kouzoku" localSheetId="167">#REF!</definedName>
    <definedName name="kouzoku" localSheetId="155">#REF!</definedName>
    <definedName name="kouzoku" localSheetId="170">#REF!</definedName>
    <definedName name="kouzoku" localSheetId="158">#REF!</definedName>
    <definedName name="kouzoku" localSheetId="161">#REF!</definedName>
    <definedName name="kouzoku" localSheetId="147">#REF!</definedName>
    <definedName name="kouzoku" localSheetId="144">#REF!</definedName>
    <definedName name="kouzoku" localSheetId="152">#REF!</definedName>
    <definedName name="kouzoku" localSheetId="154">#REF!</definedName>
    <definedName name="kouzoku" localSheetId="137">#REF!</definedName>
    <definedName name="kouzoku" localSheetId="140">#REF!</definedName>
    <definedName name="kouzoku" localSheetId="73">#REF!</definedName>
    <definedName name="kouzoku" localSheetId="76">#REF!</definedName>
    <definedName name="kouzoku" localSheetId="79">#REF!</definedName>
    <definedName name="kouzoku" localSheetId="65">#REF!</definedName>
    <definedName name="kouzoku" localSheetId="68">#REF!</definedName>
    <definedName name="kouzoku" localSheetId="125">#REF!</definedName>
    <definedName name="kouzoku" localSheetId="128">#REF!</definedName>
    <definedName name="kouzoku" localSheetId="131">#REF!</definedName>
    <definedName name="kouzoku" localSheetId="134">#REF!</definedName>
    <definedName name="kouzoku" localSheetId="119">#REF!</definedName>
    <definedName name="kouzoku" localSheetId="122">#REF!</definedName>
    <definedName name="kouzoku" localSheetId="108">#REF!</definedName>
    <definedName name="kouzoku" localSheetId="110">#REF!</definedName>
    <definedName name="kouzoku" localSheetId="113">#REF!</definedName>
    <definedName name="kouzoku" localSheetId="116">#REF!</definedName>
    <definedName name="kouzoku" localSheetId="102">#REF!</definedName>
    <definedName name="kouzoku" localSheetId="105">#REF!</definedName>
    <definedName name="kouzoku" localSheetId="56">#REF!</definedName>
    <definedName name="kouzoku" localSheetId="59">#REF!</definedName>
    <definedName name="kouzoku" localSheetId="61">#REF!</definedName>
    <definedName name="kouzoku" localSheetId="84">#REF!</definedName>
    <definedName name="kouzoku" localSheetId="82">#REF!</definedName>
    <definedName name="kouzoku" localSheetId="87">#REF!</definedName>
    <definedName name="kouzoku" localSheetId="90">#REF!</definedName>
    <definedName name="kouzoku" localSheetId="93">#REF!</definedName>
    <definedName name="kouzoku" localSheetId="96">#REF!</definedName>
    <definedName name="kouzoku" localSheetId="99">#REF!</definedName>
    <definedName name="kouzoku" localSheetId="165">#REF!</definedName>
    <definedName name="kouzoku" localSheetId="168">#REF!</definedName>
    <definedName name="kouzoku" localSheetId="156">#REF!</definedName>
    <definedName name="kouzoku" localSheetId="171">#REF!</definedName>
    <definedName name="kouzoku" localSheetId="159">#REF!</definedName>
    <definedName name="kouzoku" localSheetId="162">#REF!</definedName>
    <definedName name="kouzoku">#REF!</definedName>
    <definedName name="kurs" localSheetId="145">#REF!</definedName>
    <definedName name="kurs" localSheetId="149">#REF!</definedName>
    <definedName name="kurs" localSheetId="153">#REF!</definedName>
    <definedName name="kurs" localSheetId="138">#REF!</definedName>
    <definedName name="kurs" localSheetId="141">#REF!</definedName>
    <definedName name="kurs" localSheetId="71">#REF!</definedName>
    <definedName name="kurs" localSheetId="74">#REF!</definedName>
    <definedName name="kurs" localSheetId="77">#REF!</definedName>
    <definedName name="kurs" localSheetId="80">#REF!</definedName>
    <definedName name="kurs" localSheetId="66">#REF!</definedName>
    <definedName name="kurs" localSheetId="69">#REF!</definedName>
    <definedName name="kurs" localSheetId="126">#REF!</definedName>
    <definedName name="kurs" localSheetId="129">#REF!</definedName>
    <definedName name="kurs" localSheetId="132">#REF!</definedName>
    <definedName name="kurs" localSheetId="135">#REF!</definedName>
    <definedName name="kurs" localSheetId="120">#REF!</definedName>
    <definedName name="kurs" localSheetId="111">#REF!</definedName>
    <definedName name="kurs" localSheetId="114">#REF!</definedName>
    <definedName name="kurs" localSheetId="117">#REF!</definedName>
    <definedName name="kurs" localSheetId="103">#REF!</definedName>
    <definedName name="kurs" localSheetId="106">#REF!</definedName>
    <definedName name="kurs" localSheetId="53">#REF!</definedName>
    <definedName name="kurs" localSheetId="55">#REF!</definedName>
    <definedName name="kurs" localSheetId="58">#REF!</definedName>
    <definedName name="kurs" localSheetId="62">#REF!</definedName>
    <definedName name="kurs" localSheetId="64">#REF!</definedName>
    <definedName name="kurs" localSheetId="85">#REF!</definedName>
    <definedName name="kurs" localSheetId="88">#REF!</definedName>
    <definedName name="kurs" localSheetId="91">#REF!</definedName>
    <definedName name="kurs" localSheetId="94">#REF!</definedName>
    <definedName name="kurs" localSheetId="97">#REF!</definedName>
    <definedName name="kurs" localSheetId="100">#REF!</definedName>
    <definedName name="kurs" localSheetId="166">#REF!</definedName>
    <definedName name="kurs" localSheetId="169">#REF!</definedName>
    <definedName name="kurs" localSheetId="157">#REF!</definedName>
    <definedName name="kurs" localSheetId="172">#REF!</definedName>
    <definedName name="kurs" localSheetId="160">#REF!</definedName>
    <definedName name="kurs" localSheetId="163">#REF!</definedName>
    <definedName name="kurs" localSheetId="143">#REF!</definedName>
    <definedName name="kurs" localSheetId="146">#REF!</definedName>
    <definedName name="kurs" localSheetId="148">#REF!</definedName>
    <definedName name="kurs" localSheetId="150">#REF!</definedName>
    <definedName name="kurs" localSheetId="151">#REF!</definedName>
    <definedName name="kurs" localSheetId="136">#REF!</definedName>
    <definedName name="kurs" localSheetId="139">#REF!</definedName>
    <definedName name="kurs" localSheetId="142">#REF!</definedName>
    <definedName name="kurs" localSheetId="70">#REF!</definedName>
    <definedName name="kurs" localSheetId="72">#REF!</definedName>
    <definedName name="kurs" localSheetId="75">#REF!</definedName>
    <definedName name="kurs" localSheetId="78">#REF!</definedName>
    <definedName name="kurs" localSheetId="67">#REF!</definedName>
    <definedName name="kurs" localSheetId="124">#REF!</definedName>
    <definedName name="kurs" localSheetId="127">#REF!</definedName>
    <definedName name="kurs" localSheetId="130">#REF!</definedName>
    <definedName name="kurs" localSheetId="133">#REF!</definedName>
    <definedName name="kurs" localSheetId="118">#REF!</definedName>
    <definedName name="kurs" localSheetId="121">#REF!</definedName>
    <definedName name="kurs" localSheetId="123">#REF!</definedName>
    <definedName name="kurs" localSheetId="107">#REF!</definedName>
    <definedName name="kurs" localSheetId="109">#REF!</definedName>
    <definedName name="kurs" localSheetId="112">#REF!</definedName>
    <definedName name="kurs" localSheetId="115">#REF!</definedName>
    <definedName name="kurs" localSheetId="101">#REF!</definedName>
    <definedName name="kurs" localSheetId="104">#REF!</definedName>
    <definedName name="kurs" localSheetId="52">#REF!</definedName>
    <definedName name="kurs" localSheetId="54">#REF!</definedName>
    <definedName name="kurs" localSheetId="57">#REF!</definedName>
    <definedName name="kurs" localSheetId="60">#REF!</definedName>
    <definedName name="kurs" localSheetId="63">#REF!</definedName>
    <definedName name="kurs" localSheetId="83">#REF!</definedName>
    <definedName name="kurs" localSheetId="81">#REF!</definedName>
    <definedName name="kurs" localSheetId="86">#REF!</definedName>
    <definedName name="kurs" localSheetId="89">#REF!</definedName>
    <definedName name="kurs" localSheetId="92">#REF!</definedName>
    <definedName name="kurs" localSheetId="95">#REF!</definedName>
    <definedName name="kurs" localSheetId="98">#REF!</definedName>
    <definedName name="kurs" localSheetId="164">#REF!</definedName>
    <definedName name="kurs" localSheetId="167">#REF!</definedName>
    <definedName name="kurs" localSheetId="155">#REF!</definedName>
    <definedName name="kurs" localSheetId="170">#REF!</definedName>
    <definedName name="kurs" localSheetId="158">#REF!</definedName>
    <definedName name="kurs" localSheetId="161">#REF!</definedName>
    <definedName name="kurs" localSheetId="147">#REF!</definedName>
    <definedName name="kurs" localSheetId="144">#REF!</definedName>
    <definedName name="kurs" localSheetId="152">#REF!</definedName>
    <definedName name="kurs" localSheetId="154">#REF!</definedName>
    <definedName name="kurs" localSheetId="137">#REF!</definedName>
    <definedName name="kurs" localSheetId="140">#REF!</definedName>
    <definedName name="kurs" localSheetId="73">#REF!</definedName>
    <definedName name="kurs" localSheetId="76">#REF!</definedName>
    <definedName name="kurs" localSheetId="79">#REF!</definedName>
    <definedName name="kurs" localSheetId="65">#REF!</definedName>
    <definedName name="kurs" localSheetId="68">#REF!</definedName>
    <definedName name="kurs" localSheetId="125">#REF!</definedName>
    <definedName name="kurs" localSheetId="128">#REF!</definedName>
    <definedName name="kurs" localSheetId="131">#REF!</definedName>
    <definedName name="kurs" localSheetId="134">#REF!</definedName>
    <definedName name="kurs" localSheetId="119">#REF!</definedName>
    <definedName name="kurs" localSheetId="122">#REF!</definedName>
    <definedName name="kurs" localSheetId="108">#REF!</definedName>
    <definedName name="kurs" localSheetId="110">#REF!</definedName>
    <definedName name="kurs" localSheetId="113">#REF!</definedName>
    <definedName name="kurs" localSheetId="116">#REF!</definedName>
    <definedName name="kurs" localSheetId="102">#REF!</definedName>
    <definedName name="kurs" localSheetId="105">#REF!</definedName>
    <definedName name="kurs" localSheetId="56">#REF!</definedName>
    <definedName name="kurs" localSheetId="59">#REF!</definedName>
    <definedName name="kurs" localSheetId="61">#REF!</definedName>
    <definedName name="kurs" localSheetId="84">#REF!</definedName>
    <definedName name="kurs" localSheetId="82">#REF!</definedName>
    <definedName name="kurs" localSheetId="87">#REF!</definedName>
    <definedName name="kurs" localSheetId="90">#REF!</definedName>
    <definedName name="kurs" localSheetId="93">#REF!</definedName>
    <definedName name="kurs" localSheetId="96">#REF!</definedName>
    <definedName name="kurs" localSheetId="99">#REF!</definedName>
    <definedName name="kurs" localSheetId="165">#REF!</definedName>
    <definedName name="kurs" localSheetId="168">#REF!</definedName>
    <definedName name="kurs" localSheetId="156">#REF!</definedName>
    <definedName name="kurs" localSheetId="171">#REF!</definedName>
    <definedName name="kurs" localSheetId="159">#REF!</definedName>
    <definedName name="kurs" localSheetId="162">#REF!</definedName>
    <definedName name="kurs">#REF!</definedName>
    <definedName name="Labor" hidden="1">{#N/A,#N/A,FALSE,"Aging Summary";#N/A,#N/A,FALSE,"Ratio Analysis";#N/A,#N/A,FALSE,"Test 120 Day Accts";#N/A,#N/A,FALSE,"Tickmarks"}</definedName>
    <definedName name="LCﾒｰﾙﾃﾞｰ金利率" localSheetId="145">#REF!</definedName>
    <definedName name="LCﾒｰﾙﾃﾞｰ金利率" localSheetId="149">#REF!</definedName>
    <definedName name="LCﾒｰﾙﾃﾞｰ金利率" localSheetId="153">#REF!</definedName>
    <definedName name="LCﾒｰﾙﾃﾞｰ金利率" localSheetId="138">#REF!</definedName>
    <definedName name="LCﾒｰﾙﾃﾞｰ金利率" localSheetId="141">#REF!</definedName>
    <definedName name="LCﾒｰﾙﾃﾞｰ金利率" localSheetId="71">#REF!</definedName>
    <definedName name="LCﾒｰﾙﾃﾞｰ金利率" localSheetId="74">#REF!</definedName>
    <definedName name="LCﾒｰﾙﾃﾞｰ金利率" localSheetId="77">#REF!</definedName>
    <definedName name="LCﾒｰﾙﾃﾞｰ金利率" localSheetId="80">#REF!</definedName>
    <definedName name="LCﾒｰﾙﾃﾞｰ金利率" localSheetId="66">#REF!</definedName>
    <definedName name="LCﾒｰﾙﾃﾞｰ金利率" localSheetId="69">#REF!</definedName>
    <definedName name="LCﾒｰﾙﾃﾞｰ金利率" localSheetId="126">#REF!</definedName>
    <definedName name="LCﾒｰﾙﾃﾞｰ金利率" localSheetId="129">#REF!</definedName>
    <definedName name="LCﾒｰﾙﾃﾞｰ金利率" localSheetId="132">#REF!</definedName>
    <definedName name="LCﾒｰﾙﾃﾞｰ金利率" localSheetId="135">#REF!</definedName>
    <definedName name="LCﾒｰﾙﾃﾞｰ金利率" localSheetId="120">#REF!</definedName>
    <definedName name="LCﾒｰﾙﾃﾞｰ金利率" localSheetId="111">#REF!</definedName>
    <definedName name="LCﾒｰﾙﾃﾞｰ金利率" localSheetId="114">#REF!</definedName>
    <definedName name="LCﾒｰﾙﾃﾞｰ金利率" localSheetId="117">#REF!</definedName>
    <definedName name="LCﾒｰﾙﾃﾞｰ金利率" localSheetId="103">#REF!</definedName>
    <definedName name="LCﾒｰﾙﾃﾞｰ金利率" localSheetId="106">#REF!</definedName>
    <definedName name="LCﾒｰﾙﾃﾞｰ金利率" localSheetId="53">#REF!</definedName>
    <definedName name="LCﾒｰﾙﾃﾞｰ金利率" localSheetId="55">#REF!</definedName>
    <definedName name="LCﾒｰﾙﾃﾞｰ金利率" localSheetId="58">#REF!</definedName>
    <definedName name="LCﾒｰﾙﾃﾞｰ金利率" localSheetId="62">#REF!</definedName>
    <definedName name="LCﾒｰﾙﾃﾞｰ金利率" localSheetId="64">#REF!</definedName>
    <definedName name="LCﾒｰﾙﾃﾞｰ金利率" localSheetId="85">#REF!</definedName>
    <definedName name="LCﾒｰﾙﾃﾞｰ金利率" localSheetId="88">#REF!</definedName>
    <definedName name="LCﾒｰﾙﾃﾞｰ金利率" localSheetId="91">#REF!</definedName>
    <definedName name="LCﾒｰﾙﾃﾞｰ金利率" localSheetId="94">#REF!</definedName>
    <definedName name="LCﾒｰﾙﾃﾞｰ金利率" localSheetId="97">#REF!</definedName>
    <definedName name="LCﾒｰﾙﾃﾞｰ金利率" localSheetId="100">#REF!</definedName>
    <definedName name="LCﾒｰﾙﾃﾞｰ金利率" localSheetId="166">#REF!</definedName>
    <definedName name="LCﾒｰﾙﾃﾞｰ金利率" localSheetId="169">#REF!</definedName>
    <definedName name="LCﾒｰﾙﾃﾞｰ金利率" localSheetId="157">#REF!</definedName>
    <definedName name="LCﾒｰﾙﾃﾞｰ金利率" localSheetId="172">#REF!</definedName>
    <definedName name="LCﾒｰﾙﾃﾞｰ金利率" localSheetId="160">#REF!</definedName>
    <definedName name="LCﾒｰﾙﾃﾞｰ金利率" localSheetId="163">#REF!</definedName>
    <definedName name="LCﾒｰﾙﾃﾞｰ金利率" localSheetId="143">#REF!</definedName>
    <definedName name="LCﾒｰﾙﾃﾞｰ金利率" localSheetId="146">#REF!</definedName>
    <definedName name="LCﾒｰﾙﾃﾞｰ金利率" localSheetId="148">#REF!</definedName>
    <definedName name="LCﾒｰﾙﾃﾞｰ金利率" localSheetId="150">#REF!</definedName>
    <definedName name="LCﾒｰﾙﾃﾞｰ金利率" localSheetId="151">#REF!</definedName>
    <definedName name="LCﾒｰﾙﾃﾞｰ金利率" localSheetId="136">#REF!</definedName>
    <definedName name="LCﾒｰﾙﾃﾞｰ金利率" localSheetId="139">#REF!</definedName>
    <definedName name="LCﾒｰﾙﾃﾞｰ金利率" localSheetId="142">#REF!</definedName>
    <definedName name="LCﾒｰﾙﾃﾞｰ金利率" localSheetId="70">#REF!</definedName>
    <definedName name="LCﾒｰﾙﾃﾞｰ金利率" localSheetId="72">#REF!</definedName>
    <definedName name="LCﾒｰﾙﾃﾞｰ金利率" localSheetId="75">#REF!</definedName>
    <definedName name="LCﾒｰﾙﾃﾞｰ金利率" localSheetId="78">#REF!</definedName>
    <definedName name="LCﾒｰﾙﾃﾞｰ金利率" localSheetId="67">#REF!</definedName>
    <definedName name="LCﾒｰﾙﾃﾞｰ金利率" localSheetId="124">#REF!</definedName>
    <definedName name="LCﾒｰﾙﾃﾞｰ金利率" localSheetId="127">#REF!</definedName>
    <definedName name="LCﾒｰﾙﾃﾞｰ金利率" localSheetId="130">#REF!</definedName>
    <definedName name="LCﾒｰﾙﾃﾞｰ金利率" localSheetId="133">#REF!</definedName>
    <definedName name="LCﾒｰﾙﾃﾞｰ金利率" localSheetId="118">#REF!</definedName>
    <definedName name="LCﾒｰﾙﾃﾞｰ金利率" localSheetId="121">#REF!</definedName>
    <definedName name="LCﾒｰﾙﾃﾞｰ金利率" localSheetId="123">#REF!</definedName>
    <definedName name="LCﾒｰﾙﾃﾞｰ金利率" localSheetId="107">#REF!</definedName>
    <definedName name="LCﾒｰﾙﾃﾞｰ金利率" localSheetId="109">#REF!</definedName>
    <definedName name="LCﾒｰﾙﾃﾞｰ金利率" localSheetId="112">#REF!</definedName>
    <definedName name="LCﾒｰﾙﾃﾞｰ金利率" localSheetId="115">#REF!</definedName>
    <definedName name="LCﾒｰﾙﾃﾞｰ金利率" localSheetId="101">#REF!</definedName>
    <definedName name="LCﾒｰﾙﾃﾞｰ金利率" localSheetId="104">#REF!</definedName>
    <definedName name="LCﾒｰﾙﾃﾞｰ金利率" localSheetId="52">#REF!</definedName>
    <definedName name="LCﾒｰﾙﾃﾞｰ金利率" localSheetId="54">#REF!</definedName>
    <definedName name="LCﾒｰﾙﾃﾞｰ金利率" localSheetId="57">#REF!</definedName>
    <definedName name="LCﾒｰﾙﾃﾞｰ金利率" localSheetId="60">#REF!</definedName>
    <definedName name="LCﾒｰﾙﾃﾞｰ金利率" localSheetId="63">#REF!</definedName>
    <definedName name="LCﾒｰﾙﾃﾞｰ金利率" localSheetId="83">#REF!</definedName>
    <definedName name="LCﾒｰﾙﾃﾞｰ金利率" localSheetId="81">#REF!</definedName>
    <definedName name="LCﾒｰﾙﾃﾞｰ金利率" localSheetId="86">#REF!</definedName>
    <definedName name="LCﾒｰﾙﾃﾞｰ金利率" localSheetId="89">#REF!</definedName>
    <definedName name="LCﾒｰﾙﾃﾞｰ金利率" localSheetId="92">#REF!</definedName>
    <definedName name="LCﾒｰﾙﾃﾞｰ金利率" localSheetId="95">#REF!</definedName>
    <definedName name="LCﾒｰﾙﾃﾞｰ金利率" localSheetId="98">#REF!</definedName>
    <definedName name="LCﾒｰﾙﾃﾞｰ金利率" localSheetId="164">#REF!</definedName>
    <definedName name="LCﾒｰﾙﾃﾞｰ金利率" localSheetId="167">#REF!</definedName>
    <definedName name="LCﾒｰﾙﾃﾞｰ金利率" localSheetId="155">#REF!</definedName>
    <definedName name="LCﾒｰﾙﾃﾞｰ金利率" localSheetId="170">#REF!</definedName>
    <definedName name="LCﾒｰﾙﾃﾞｰ金利率" localSheetId="158">#REF!</definedName>
    <definedName name="LCﾒｰﾙﾃﾞｰ金利率" localSheetId="161">#REF!</definedName>
    <definedName name="LCﾒｰﾙﾃﾞｰ金利率" localSheetId="147">#REF!</definedName>
    <definedName name="LCﾒｰﾙﾃﾞｰ金利率" localSheetId="144">#REF!</definedName>
    <definedName name="LCﾒｰﾙﾃﾞｰ金利率" localSheetId="152">#REF!</definedName>
    <definedName name="LCﾒｰﾙﾃﾞｰ金利率" localSheetId="154">#REF!</definedName>
    <definedName name="LCﾒｰﾙﾃﾞｰ金利率" localSheetId="137">#REF!</definedName>
    <definedName name="LCﾒｰﾙﾃﾞｰ金利率" localSheetId="140">#REF!</definedName>
    <definedName name="LCﾒｰﾙﾃﾞｰ金利率" localSheetId="73">#REF!</definedName>
    <definedName name="LCﾒｰﾙﾃﾞｰ金利率" localSheetId="76">#REF!</definedName>
    <definedName name="LCﾒｰﾙﾃﾞｰ金利率" localSheetId="79">#REF!</definedName>
    <definedName name="LCﾒｰﾙﾃﾞｰ金利率" localSheetId="65">#REF!</definedName>
    <definedName name="LCﾒｰﾙﾃﾞｰ金利率" localSheetId="68">#REF!</definedName>
    <definedName name="LCﾒｰﾙﾃﾞｰ金利率" localSheetId="125">#REF!</definedName>
    <definedName name="LCﾒｰﾙﾃﾞｰ金利率" localSheetId="128">#REF!</definedName>
    <definedName name="LCﾒｰﾙﾃﾞｰ金利率" localSheetId="131">#REF!</definedName>
    <definedName name="LCﾒｰﾙﾃﾞｰ金利率" localSheetId="134">#REF!</definedName>
    <definedName name="LCﾒｰﾙﾃﾞｰ金利率" localSheetId="119">#REF!</definedName>
    <definedName name="LCﾒｰﾙﾃﾞｰ金利率" localSheetId="122">#REF!</definedName>
    <definedName name="LCﾒｰﾙﾃﾞｰ金利率" localSheetId="108">#REF!</definedName>
    <definedName name="LCﾒｰﾙﾃﾞｰ金利率" localSheetId="110">#REF!</definedName>
    <definedName name="LCﾒｰﾙﾃﾞｰ金利率" localSheetId="113">#REF!</definedName>
    <definedName name="LCﾒｰﾙﾃﾞｰ金利率" localSheetId="116">#REF!</definedName>
    <definedName name="LCﾒｰﾙﾃﾞｰ金利率" localSheetId="102">#REF!</definedName>
    <definedName name="LCﾒｰﾙﾃﾞｰ金利率" localSheetId="105">#REF!</definedName>
    <definedName name="LCﾒｰﾙﾃﾞｰ金利率" localSheetId="56">#REF!</definedName>
    <definedName name="LCﾒｰﾙﾃﾞｰ金利率" localSheetId="59">#REF!</definedName>
    <definedName name="LCﾒｰﾙﾃﾞｰ金利率" localSheetId="61">#REF!</definedName>
    <definedName name="LCﾒｰﾙﾃﾞｰ金利率" localSheetId="84">#REF!</definedName>
    <definedName name="LCﾒｰﾙﾃﾞｰ金利率" localSheetId="82">#REF!</definedName>
    <definedName name="LCﾒｰﾙﾃﾞｰ金利率" localSheetId="87">#REF!</definedName>
    <definedName name="LCﾒｰﾙﾃﾞｰ金利率" localSheetId="90">#REF!</definedName>
    <definedName name="LCﾒｰﾙﾃﾞｰ金利率" localSheetId="93">#REF!</definedName>
    <definedName name="LCﾒｰﾙﾃﾞｰ金利率" localSheetId="96">#REF!</definedName>
    <definedName name="LCﾒｰﾙﾃﾞｰ金利率" localSheetId="99">#REF!</definedName>
    <definedName name="LCﾒｰﾙﾃﾞｰ金利率" localSheetId="165">#REF!</definedName>
    <definedName name="LCﾒｰﾙﾃﾞｰ金利率" localSheetId="168">#REF!</definedName>
    <definedName name="LCﾒｰﾙﾃﾞｰ金利率" localSheetId="156">#REF!</definedName>
    <definedName name="LCﾒｰﾙﾃﾞｰ金利率" localSheetId="171">#REF!</definedName>
    <definedName name="LCﾒｰﾙﾃﾞｰ金利率" localSheetId="159">#REF!</definedName>
    <definedName name="LCﾒｰﾙﾃﾞｰ金利率" localSheetId="162">#REF!</definedName>
    <definedName name="LCﾒｰﾙﾃﾞｰ金利率">#REF!</definedName>
    <definedName name="LICASEAN" localSheetId="145">#REF!</definedName>
    <definedName name="LICASEAN" localSheetId="149">#REF!</definedName>
    <definedName name="LICASEAN" localSheetId="153">#REF!</definedName>
    <definedName name="LICASEAN" localSheetId="138">#REF!</definedName>
    <definedName name="LICASEAN" localSheetId="141">#REF!</definedName>
    <definedName name="LICASEAN" localSheetId="71">#REF!</definedName>
    <definedName name="LICASEAN" localSheetId="74">#REF!</definedName>
    <definedName name="LICASEAN" localSheetId="77">#REF!</definedName>
    <definedName name="LICASEAN" localSheetId="80">#REF!</definedName>
    <definedName name="LICASEAN" localSheetId="66">#REF!</definedName>
    <definedName name="LICASEAN" localSheetId="69">#REF!</definedName>
    <definedName name="LICASEAN" localSheetId="126">#REF!</definedName>
    <definedName name="LICASEAN" localSheetId="129">#REF!</definedName>
    <definedName name="LICASEAN" localSheetId="132">#REF!</definedName>
    <definedName name="LICASEAN" localSheetId="135">#REF!</definedName>
    <definedName name="LICASEAN" localSheetId="120">#REF!</definedName>
    <definedName name="LICASEAN" localSheetId="111">#REF!</definedName>
    <definedName name="LICASEAN" localSheetId="114">#REF!</definedName>
    <definedName name="LICASEAN" localSheetId="117">#REF!</definedName>
    <definedName name="LICASEAN" localSheetId="103">#REF!</definedName>
    <definedName name="LICASEAN" localSheetId="106">#REF!</definedName>
    <definedName name="LICASEAN" localSheetId="53">#REF!</definedName>
    <definedName name="LICASEAN" localSheetId="55">#REF!</definedName>
    <definedName name="LICASEAN" localSheetId="58">#REF!</definedName>
    <definedName name="LICASEAN" localSheetId="62">#REF!</definedName>
    <definedName name="LICASEAN" localSheetId="64">#REF!</definedName>
    <definedName name="LICASEAN" localSheetId="85">#REF!</definedName>
    <definedName name="LICASEAN" localSheetId="88">#REF!</definedName>
    <definedName name="LICASEAN" localSheetId="91">#REF!</definedName>
    <definedName name="LICASEAN" localSheetId="94">#REF!</definedName>
    <definedName name="LICASEAN" localSheetId="97">#REF!</definedName>
    <definedName name="LICASEAN" localSheetId="100">#REF!</definedName>
    <definedName name="LICASEAN" localSheetId="166">#REF!</definedName>
    <definedName name="LICASEAN" localSheetId="169">#REF!</definedName>
    <definedName name="LICASEAN" localSheetId="157">#REF!</definedName>
    <definedName name="LICASEAN" localSheetId="172">#REF!</definedName>
    <definedName name="LICASEAN" localSheetId="160">#REF!</definedName>
    <definedName name="LICASEAN" localSheetId="163">#REF!</definedName>
    <definedName name="LICASEAN" localSheetId="143">#REF!</definedName>
    <definedName name="LICASEAN" localSheetId="146">#REF!</definedName>
    <definedName name="LICASEAN" localSheetId="148">#REF!</definedName>
    <definedName name="LICASEAN" localSheetId="150">#REF!</definedName>
    <definedName name="LICASEAN" localSheetId="151">#REF!</definedName>
    <definedName name="LICASEAN" localSheetId="136">#REF!</definedName>
    <definedName name="LICASEAN" localSheetId="139">#REF!</definedName>
    <definedName name="LICASEAN" localSheetId="142">#REF!</definedName>
    <definedName name="LICASEAN" localSheetId="70">#REF!</definedName>
    <definedName name="LICASEAN" localSheetId="72">#REF!</definedName>
    <definedName name="LICASEAN" localSheetId="75">#REF!</definedName>
    <definedName name="LICASEAN" localSheetId="78">#REF!</definedName>
    <definedName name="LICASEAN" localSheetId="67">#REF!</definedName>
    <definedName name="LICASEAN" localSheetId="124">#REF!</definedName>
    <definedName name="LICASEAN" localSheetId="127">#REF!</definedName>
    <definedName name="LICASEAN" localSheetId="130">#REF!</definedName>
    <definedName name="LICASEAN" localSheetId="133">#REF!</definedName>
    <definedName name="LICASEAN" localSheetId="118">#REF!</definedName>
    <definedName name="LICASEAN" localSheetId="121">#REF!</definedName>
    <definedName name="LICASEAN" localSheetId="123">#REF!</definedName>
    <definedName name="LICASEAN" localSheetId="107">#REF!</definedName>
    <definedName name="LICASEAN" localSheetId="109">#REF!</definedName>
    <definedName name="LICASEAN" localSheetId="112">#REF!</definedName>
    <definedName name="LICASEAN" localSheetId="115">#REF!</definedName>
    <definedName name="LICASEAN" localSheetId="101">#REF!</definedName>
    <definedName name="LICASEAN" localSheetId="104">#REF!</definedName>
    <definedName name="LICASEAN" localSheetId="52">#REF!</definedName>
    <definedName name="LICASEAN" localSheetId="54">#REF!</definedName>
    <definedName name="LICASEAN" localSheetId="57">#REF!</definedName>
    <definedName name="LICASEAN" localSheetId="60">#REF!</definedName>
    <definedName name="LICASEAN" localSheetId="63">#REF!</definedName>
    <definedName name="LICASEAN" localSheetId="83">#REF!</definedName>
    <definedName name="LICASEAN" localSheetId="81">#REF!</definedName>
    <definedName name="LICASEAN" localSheetId="86">#REF!</definedName>
    <definedName name="LICASEAN" localSheetId="89">#REF!</definedName>
    <definedName name="LICASEAN" localSheetId="92">#REF!</definedName>
    <definedName name="LICASEAN" localSheetId="95">#REF!</definedName>
    <definedName name="LICASEAN" localSheetId="98">#REF!</definedName>
    <definedName name="LICASEAN" localSheetId="164">#REF!</definedName>
    <definedName name="LICASEAN" localSheetId="167">#REF!</definedName>
    <definedName name="LICASEAN" localSheetId="155">#REF!</definedName>
    <definedName name="LICASEAN" localSheetId="170">#REF!</definedName>
    <definedName name="LICASEAN" localSheetId="158">#REF!</definedName>
    <definedName name="LICASEAN" localSheetId="161">#REF!</definedName>
    <definedName name="LICASEAN" localSheetId="147">#REF!</definedName>
    <definedName name="LICASEAN" localSheetId="144">#REF!</definedName>
    <definedName name="LICASEAN" localSheetId="152">#REF!</definedName>
    <definedName name="LICASEAN" localSheetId="154">#REF!</definedName>
    <definedName name="LICASEAN" localSheetId="137">#REF!</definedName>
    <definedName name="LICASEAN" localSheetId="140">#REF!</definedName>
    <definedName name="LICASEAN" localSheetId="73">#REF!</definedName>
    <definedName name="LICASEAN" localSheetId="76">#REF!</definedName>
    <definedName name="LICASEAN" localSheetId="79">#REF!</definedName>
    <definedName name="LICASEAN" localSheetId="65">#REF!</definedName>
    <definedName name="LICASEAN" localSheetId="68">#REF!</definedName>
    <definedName name="LICASEAN" localSheetId="125">#REF!</definedName>
    <definedName name="LICASEAN" localSheetId="128">#REF!</definedName>
    <definedName name="LICASEAN" localSheetId="131">#REF!</definedName>
    <definedName name="LICASEAN" localSheetId="134">#REF!</definedName>
    <definedName name="LICASEAN" localSheetId="119">#REF!</definedName>
    <definedName name="LICASEAN" localSheetId="122">#REF!</definedName>
    <definedName name="LICASEAN" localSheetId="108">#REF!</definedName>
    <definedName name="LICASEAN" localSheetId="110">#REF!</definedName>
    <definedName name="LICASEAN" localSheetId="113">#REF!</definedName>
    <definedName name="LICASEAN" localSheetId="116">#REF!</definedName>
    <definedName name="LICASEAN" localSheetId="102">#REF!</definedName>
    <definedName name="LICASEAN" localSheetId="105">#REF!</definedName>
    <definedName name="LICASEAN" localSheetId="56">#REF!</definedName>
    <definedName name="LICASEAN" localSheetId="59">#REF!</definedName>
    <definedName name="LICASEAN" localSheetId="61">#REF!</definedName>
    <definedName name="LICASEAN" localSheetId="84">#REF!</definedName>
    <definedName name="LICASEAN" localSheetId="82">#REF!</definedName>
    <definedName name="LICASEAN" localSheetId="87">#REF!</definedName>
    <definedName name="LICASEAN" localSheetId="90">#REF!</definedName>
    <definedName name="LICASEAN" localSheetId="93">#REF!</definedName>
    <definedName name="LICASEAN" localSheetId="96">#REF!</definedName>
    <definedName name="LICASEAN" localSheetId="99">#REF!</definedName>
    <definedName name="LICASEAN" localSheetId="165">#REF!</definedName>
    <definedName name="LICASEAN" localSheetId="168">#REF!</definedName>
    <definedName name="LICASEAN" localSheetId="156">#REF!</definedName>
    <definedName name="LICASEAN" localSheetId="171">#REF!</definedName>
    <definedName name="LICASEAN" localSheetId="159">#REF!</definedName>
    <definedName name="LICASEAN" localSheetId="162">#REF!</definedName>
    <definedName name="LICASEAN">#REF!</definedName>
    <definedName name="LICJPN" localSheetId="145">#REF!</definedName>
    <definedName name="LICJPN" localSheetId="149">#REF!</definedName>
    <definedName name="LICJPN" localSheetId="153">#REF!</definedName>
    <definedName name="LICJPN" localSheetId="138">#REF!</definedName>
    <definedName name="LICJPN" localSheetId="141">#REF!</definedName>
    <definedName name="LICJPN" localSheetId="71">#REF!</definedName>
    <definedName name="LICJPN" localSheetId="74">#REF!</definedName>
    <definedName name="LICJPN" localSheetId="77">#REF!</definedName>
    <definedName name="LICJPN" localSheetId="80">#REF!</definedName>
    <definedName name="LICJPN" localSheetId="66">#REF!</definedName>
    <definedName name="LICJPN" localSheetId="69">#REF!</definedName>
    <definedName name="LICJPN" localSheetId="126">#REF!</definedName>
    <definedName name="LICJPN" localSheetId="129">#REF!</definedName>
    <definedName name="LICJPN" localSheetId="132">#REF!</definedName>
    <definedName name="LICJPN" localSheetId="135">#REF!</definedName>
    <definedName name="LICJPN" localSheetId="120">#REF!</definedName>
    <definedName name="LICJPN" localSheetId="111">#REF!</definedName>
    <definedName name="LICJPN" localSheetId="114">#REF!</definedName>
    <definedName name="LICJPN" localSheetId="117">#REF!</definedName>
    <definedName name="LICJPN" localSheetId="103">#REF!</definedName>
    <definedName name="LICJPN" localSheetId="106">#REF!</definedName>
    <definedName name="LICJPN" localSheetId="53">#REF!</definedName>
    <definedName name="LICJPN" localSheetId="55">#REF!</definedName>
    <definedName name="LICJPN" localSheetId="58">#REF!</definedName>
    <definedName name="LICJPN" localSheetId="62">#REF!</definedName>
    <definedName name="LICJPN" localSheetId="64">#REF!</definedName>
    <definedName name="LICJPN" localSheetId="85">#REF!</definedName>
    <definedName name="LICJPN" localSheetId="88">#REF!</definedName>
    <definedName name="LICJPN" localSheetId="91">#REF!</definedName>
    <definedName name="LICJPN" localSheetId="94">#REF!</definedName>
    <definedName name="LICJPN" localSheetId="97">#REF!</definedName>
    <definedName name="LICJPN" localSheetId="100">#REF!</definedName>
    <definedName name="LICJPN" localSheetId="166">#REF!</definedName>
    <definedName name="LICJPN" localSheetId="169">#REF!</definedName>
    <definedName name="LICJPN" localSheetId="157">#REF!</definedName>
    <definedName name="LICJPN" localSheetId="172">#REF!</definedName>
    <definedName name="LICJPN" localSheetId="160">#REF!</definedName>
    <definedName name="LICJPN" localSheetId="163">#REF!</definedName>
    <definedName name="LICJPN" localSheetId="143">#REF!</definedName>
    <definedName name="LICJPN" localSheetId="146">#REF!</definedName>
    <definedName name="LICJPN" localSheetId="148">#REF!</definedName>
    <definedName name="LICJPN" localSheetId="150">#REF!</definedName>
    <definedName name="LICJPN" localSheetId="151">#REF!</definedName>
    <definedName name="LICJPN" localSheetId="136">#REF!</definedName>
    <definedName name="LICJPN" localSheetId="139">#REF!</definedName>
    <definedName name="LICJPN" localSheetId="142">#REF!</definedName>
    <definedName name="LICJPN" localSheetId="70">#REF!</definedName>
    <definedName name="LICJPN" localSheetId="72">#REF!</definedName>
    <definedName name="LICJPN" localSheetId="75">#REF!</definedName>
    <definedName name="LICJPN" localSheetId="78">#REF!</definedName>
    <definedName name="LICJPN" localSheetId="67">#REF!</definedName>
    <definedName name="LICJPN" localSheetId="124">#REF!</definedName>
    <definedName name="LICJPN" localSheetId="127">#REF!</definedName>
    <definedName name="LICJPN" localSheetId="130">#REF!</definedName>
    <definedName name="LICJPN" localSheetId="133">#REF!</definedName>
    <definedName name="LICJPN" localSheetId="118">#REF!</definedName>
    <definedName name="LICJPN" localSheetId="121">#REF!</definedName>
    <definedName name="LICJPN" localSheetId="123">#REF!</definedName>
    <definedName name="LICJPN" localSheetId="107">#REF!</definedName>
    <definedName name="LICJPN" localSheetId="109">#REF!</definedName>
    <definedName name="LICJPN" localSheetId="112">#REF!</definedName>
    <definedName name="LICJPN" localSheetId="115">#REF!</definedName>
    <definedName name="LICJPN" localSheetId="101">#REF!</definedName>
    <definedName name="LICJPN" localSheetId="104">#REF!</definedName>
    <definedName name="LICJPN" localSheetId="52">#REF!</definedName>
    <definedName name="LICJPN" localSheetId="54">#REF!</definedName>
    <definedName name="LICJPN" localSheetId="57">#REF!</definedName>
    <definedName name="LICJPN" localSheetId="60">#REF!</definedName>
    <definedName name="LICJPN" localSheetId="63">#REF!</definedName>
    <definedName name="LICJPN" localSheetId="83">#REF!</definedName>
    <definedName name="LICJPN" localSheetId="81">#REF!</definedName>
    <definedName name="LICJPN" localSheetId="86">#REF!</definedName>
    <definedName name="LICJPN" localSheetId="89">#REF!</definedName>
    <definedName name="LICJPN" localSheetId="92">#REF!</definedName>
    <definedName name="LICJPN" localSheetId="95">#REF!</definedName>
    <definedName name="LICJPN" localSheetId="98">#REF!</definedName>
    <definedName name="LICJPN" localSheetId="164">#REF!</definedName>
    <definedName name="LICJPN" localSheetId="167">#REF!</definedName>
    <definedName name="LICJPN" localSheetId="155">#REF!</definedName>
    <definedName name="LICJPN" localSheetId="170">#REF!</definedName>
    <definedName name="LICJPN" localSheetId="158">#REF!</definedName>
    <definedName name="LICJPN" localSheetId="161">#REF!</definedName>
    <definedName name="LICJPN" localSheetId="147">#REF!</definedName>
    <definedName name="LICJPN" localSheetId="144">#REF!</definedName>
    <definedName name="LICJPN" localSheetId="152">#REF!</definedName>
    <definedName name="LICJPN" localSheetId="154">#REF!</definedName>
    <definedName name="LICJPN" localSheetId="137">#REF!</definedName>
    <definedName name="LICJPN" localSheetId="140">#REF!</definedName>
    <definedName name="LICJPN" localSheetId="73">#REF!</definedName>
    <definedName name="LICJPN" localSheetId="76">#REF!</definedName>
    <definedName name="LICJPN" localSheetId="79">#REF!</definedName>
    <definedName name="LICJPN" localSheetId="65">#REF!</definedName>
    <definedName name="LICJPN" localSheetId="68">#REF!</definedName>
    <definedName name="LICJPN" localSheetId="125">#REF!</definedName>
    <definedName name="LICJPN" localSheetId="128">#REF!</definedName>
    <definedName name="LICJPN" localSheetId="131">#REF!</definedName>
    <definedName name="LICJPN" localSheetId="134">#REF!</definedName>
    <definedName name="LICJPN" localSheetId="119">#REF!</definedName>
    <definedName name="LICJPN" localSheetId="122">#REF!</definedName>
    <definedName name="LICJPN" localSheetId="108">#REF!</definedName>
    <definedName name="LICJPN" localSheetId="110">#REF!</definedName>
    <definedName name="LICJPN" localSheetId="113">#REF!</definedName>
    <definedName name="LICJPN" localSheetId="116">#REF!</definedName>
    <definedName name="LICJPN" localSheetId="102">#REF!</definedName>
    <definedName name="LICJPN" localSheetId="105">#REF!</definedName>
    <definedName name="LICJPN" localSheetId="56">#REF!</definedName>
    <definedName name="LICJPN" localSheetId="59">#REF!</definedName>
    <definedName name="LICJPN" localSheetId="61">#REF!</definedName>
    <definedName name="LICJPN" localSheetId="84">#REF!</definedName>
    <definedName name="LICJPN" localSheetId="82">#REF!</definedName>
    <definedName name="LICJPN" localSheetId="87">#REF!</definedName>
    <definedName name="LICJPN" localSheetId="90">#REF!</definedName>
    <definedName name="LICJPN" localSheetId="93">#REF!</definedName>
    <definedName name="LICJPN" localSheetId="96">#REF!</definedName>
    <definedName name="LICJPN" localSheetId="99">#REF!</definedName>
    <definedName name="LICJPN" localSheetId="165">#REF!</definedName>
    <definedName name="LICJPN" localSheetId="168">#REF!</definedName>
    <definedName name="LICJPN" localSheetId="156">#REF!</definedName>
    <definedName name="LICJPN" localSheetId="171">#REF!</definedName>
    <definedName name="LICJPN" localSheetId="159">#REF!</definedName>
    <definedName name="LICJPN" localSheetId="162">#REF!</definedName>
    <definedName name="LICJPN">#REF!</definedName>
    <definedName name="list.company">'[12]Company Code'!$B$2:$F$101</definedName>
    <definedName name="list.constant">'[12]Internal Account Code'!$G$4:$H$5</definedName>
    <definedName name="list.input_month">[12]month!$B$4:$D$7</definedName>
    <definedName name="list.region">'[13]Region Code'!$A$2:$B$5</definedName>
    <definedName name="list.sales_category">'[13]Product Group Code'!$B$2:$F$40</definedName>
    <definedName name="LOSS" localSheetId="145">[2]A!#REF!</definedName>
    <definedName name="LOSS" localSheetId="149">[2]A!#REF!</definedName>
    <definedName name="LOSS" localSheetId="153">[2]A!#REF!</definedName>
    <definedName name="LOSS" localSheetId="138">[2]A!#REF!</definedName>
    <definedName name="LOSS" localSheetId="141">[2]A!#REF!</definedName>
    <definedName name="LOSS" localSheetId="71">[2]A!#REF!</definedName>
    <definedName name="LOSS" localSheetId="74">[2]A!#REF!</definedName>
    <definedName name="LOSS" localSheetId="77">[2]A!#REF!</definedName>
    <definedName name="LOSS" localSheetId="80">[2]A!#REF!</definedName>
    <definedName name="LOSS" localSheetId="66">[2]A!#REF!</definedName>
    <definedName name="LOSS" localSheetId="69">[2]A!#REF!</definedName>
    <definedName name="LOSS" localSheetId="126">[2]A!#REF!</definedName>
    <definedName name="LOSS" localSheetId="129">[2]A!#REF!</definedName>
    <definedName name="LOSS" localSheetId="132">[2]A!#REF!</definedName>
    <definedName name="LOSS" localSheetId="135">[2]A!#REF!</definedName>
    <definedName name="LOSS" localSheetId="120">[2]A!#REF!</definedName>
    <definedName name="LOSS" localSheetId="111">[2]A!#REF!</definedName>
    <definedName name="LOSS" localSheetId="114">[2]A!#REF!</definedName>
    <definedName name="LOSS" localSheetId="117">[2]A!#REF!</definedName>
    <definedName name="LOSS" localSheetId="103">[2]A!#REF!</definedName>
    <definedName name="LOSS" localSheetId="106">[2]A!#REF!</definedName>
    <definedName name="LOSS" localSheetId="53">[2]A!#REF!</definedName>
    <definedName name="LOSS" localSheetId="55">[2]A!#REF!</definedName>
    <definedName name="LOSS" localSheetId="58">[2]A!#REF!</definedName>
    <definedName name="LOSS" localSheetId="62">[2]A!#REF!</definedName>
    <definedName name="LOSS" localSheetId="64">[2]A!#REF!</definedName>
    <definedName name="LOSS" localSheetId="85">[2]A!#REF!</definedName>
    <definedName name="LOSS" localSheetId="88">[2]A!#REF!</definedName>
    <definedName name="LOSS" localSheetId="91">[2]A!#REF!</definedName>
    <definedName name="LOSS" localSheetId="94">[2]A!#REF!</definedName>
    <definedName name="LOSS" localSheetId="97">[2]A!#REF!</definedName>
    <definedName name="LOSS" localSheetId="100">[2]A!#REF!</definedName>
    <definedName name="LOSS" localSheetId="166">[2]A!#REF!</definedName>
    <definedName name="LOSS" localSheetId="169">[2]A!#REF!</definedName>
    <definedName name="LOSS" localSheetId="157">[2]A!#REF!</definedName>
    <definedName name="LOSS" localSheetId="172">[2]A!#REF!</definedName>
    <definedName name="LOSS" localSheetId="160">[2]A!#REF!</definedName>
    <definedName name="LOSS" localSheetId="163">[2]A!#REF!</definedName>
    <definedName name="LOSS" localSheetId="143">[2]A!#REF!</definedName>
    <definedName name="LOSS" localSheetId="146">[2]A!#REF!</definedName>
    <definedName name="LOSS" localSheetId="148">[2]A!#REF!</definedName>
    <definedName name="LOSS" localSheetId="150">[2]A!#REF!</definedName>
    <definedName name="LOSS" localSheetId="151">[2]A!#REF!</definedName>
    <definedName name="LOSS" localSheetId="136">[2]A!#REF!</definedName>
    <definedName name="LOSS" localSheetId="139">[2]A!#REF!</definedName>
    <definedName name="LOSS" localSheetId="142">[2]A!#REF!</definedName>
    <definedName name="LOSS" localSheetId="70">[2]A!#REF!</definedName>
    <definedName name="LOSS" localSheetId="72">[2]A!#REF!</definedName>
    <definedName name="LOSS" localSheetId="75">[2]A!#REF!</definedName>
    <definedName name="LOSS" localSheetId="78">[2]A!#REF!</definedName>
    <definedName name="LOSS" localSheetId="67">[2]A!#REF!</definedName>
    <definedName name="LOSS" localSheetId="124">[2]A!#REF!</definedName>
    <definedName name="LOSS" localSheetId="127">[2]A!#REF!</definedName>
    <definedName name="LOSS" localSheetId="130">[2]A!#REF!</definedName>
    <definedName name="LOSS" localSheetId="133">[2]A!#REF!</definedName>
    <definedName name="LOSS" localSheetId="118">[2]A!#REF!</definedName>
    <definedName name="LOSS" localSheetId="121">[2]A!#REF!</definedName>
    <definedName name="LOSS" localSheetId="123">[2]A!#REF!</definedName>
    <definedName name="LOSS" localSheetId="107">[2]A!#REF!</definedName>
    <definedName name="LOSS" localSheetId="109">[2]A!#REF!</definedName>
    <definedName name="LOSS" localSheetId="112">[2]A!#REF!</definedName>
    <definedName name="LOSS" localSheetId="115">[2]A!#REF!</definedName>
    <definedName name="LOSS" localSheetId="101">[2]A!#REF!</definedName>
    <definedName name="LOSS" localSheetId="104">[2]A!#REF!</definedName>
    <definedName name="LOSS" localSheetId="52">[2]A!#REF!</definedName>
    <definedName name="LOSS" localSheetId="54">[2]A!#REF!</definedName>
    <definedName name="LOSS" localSheetId="57">[2]A!#REF!</definedName>
    <definedName name="LOSS" localSheetId="60">[2]A!#REF!</definedName>
    <definedName name="LOSS" localSheetId="63">[2]A!#REF!</definedName>
    <definedName name="LOSS" localSheetId="83">[2]A!#REF!</definedName>
    <definedName name="LOSS" localSheetId="81">[2]A!#REF!</definedName>
    <definedName name="LOSS" localSheetId="86">[2]A!#REF!</definedName>
    <definedName name="LOSS" localSheetId="89">[2]A!#REF!</definedName>
    <definedName name="LOSS" localSheetId="92">[2]A!#REF!</definedName>
    <definedName name="LOSS" localSheetId="95">[2]A!#REF!</definedName>
    <definedName name="LOSS" localSheetId="98">[2]A!#REF!</definedName>
    <definedName name="LOSS" localSheetId="164">[2]A!#REF!</definedName>
    <definedName name="LOSS" localSheetId="167">[2]A!#REF!</definedName>
    <definedName name="LOSS" localSheetId="155">[2]A!#REF!</definedName>
    <definedName name="LOSS" localSheetId="170">[2]A!#REF!</definedName>
    <definedName name="LOSS" localSheetId="158">[2]A!#REF!</definedName>
    <definedName name="LOSS" localSheetId="161">[2]A!#REF!</definedName>
    <definedName name="LOSS" localSheetId="147">[2]A!#REF!</definedName>
    <definedName name="LOSS" localSheetId="144">[2]A!#REF!</definedName>
    <definedName name="LOSS" localSheetId="152">[2]A!#REF!</definedName>
    <definedName name="LOSS" localSheetId="154">[2]A!#REF!</definedName>
    <definedName name="LOSS" localSheetId="137">[2]A!#REF!</definedName>
    <definedName name="LOSS" localSheetId="140">[2]A!#REF!</definedName>
    <definedName name="LOSS" localSheetId="73">[2]A!#REF!</definedName>
    <definedName name="LOSS" localSheetId="76">[2]A!#REF!</definedName>
    <definedName name="LOSS" localSheetId="79">[2]A!#REF!</definedName>
    <definedName name="LOSS" localSheetId="65">[2]A!#REF!</definedName>
    <definedName name="LOSS" localSheetId="68">[2]A!#REF!</definedName>
    <definedName name="LOSS" localSheetId="125">[2]A!#REF!</definedName>
    <definedName name="LOSS" localSheetId="128">[2]A!#REF!</definedName>
    <definedName name="LOSS" localSheetId="131">[2]A!#REF!</definedName>
    <definedName name="LOSS" localSheetId="134">[2]A!#REF!</definedName>
    <definedName name="LOSS" localSheetId="119">[2]A!#REF!</definedName>
    <definedName name="LOSS" localSheetId="122">[2]A!#REF!</definedName>
    <definedName name="LOSS" localSheetId="108">[2]A!#REF!</definedName>
    <definedName name="LOSS" localSheetId="110">[2]A!#REF!</definedName>
    <definedName name="LOSS" localSheetId="113">[2]A!#REF!</definedName>
    <definedName name="LOSS" localSheetId="116">[2]A!#REF!</definedName>
    <definedName name="LOSS" localSheetId="102">[2]A!#REF!</definedName>
    <definedName name="LOSS" localSheetId="105">[2]A!#REF!</definedName>
    <definedName name="LOSS" localSheetId="56">[2]A!#REF!</definedName>
    <definedName name="LOSS" localSheetId="59">[2]A!#REF!</definedName>
    <definedName name="LOSS" localSheetId="61">[2]A!#REF!</definedName>
    <definedName name="LOSS" localSheetId="84">[2]A!#REF!</definedName>
    <definedName name="LOSS" localSheetId="82">[2]A!#REF!</definedName>
    <definedName name="LOSS" localSheetId="87">[2]A!#REF!</definedName>
    <definedName name="LOSS" localSheetId="90">[2]A!#REF!</definedName>
    <definedName name="LOSS" localSheetId="93">[2]A!#REF!</definedName>
    <definedName name="LOSS" localSheetId="96">[2]A!#REF!</definedName>
    <definedName name="LOSS" localSheetId="99">[2]A!#REF!</definedName>
    <definedName name="LOSS" localSheetId="165">[2]A!#REF!</definedName>
    <definedName name="LOSS" localSheetId="168">[2]A!#REF!</definedName>
    <definedName name="LOSS" localSheetId="156">[2]A!#REF!</definedName>
    <definedName name="LOSS" localSheetId="171">[2]A!#REF!</definedName>
    <definedName name="LOSS" localSheetId="159">[2]A!#REF!</definedName>
    <definedName name="LOSS" localSheetId="162">[2]A!#REF!</definedName>
    <definedName name="LOSS">[2]A!#REF!</definedName>
    <definedName name="Machine"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r" hidden="1">{#N/A,#N/A,FALSE,"Act.Fcst Costs"}</definedName>
    <definedName name="Month_Default" localSheetId="145">#REF!</definedName>
    <definedName name="Month_Default" localSheetId="149">#REF!</definedName>
    <definedName name="Month_Default" localSheetId="153">#REF!</definedName>
    <definedName name="Month_Default" localSheetId="138">#REF!</definedName>
    <definedName name="Month_Default" localSheetId="141">#REF!</definedName>
    <definedName name="Month_Default" localSheetId="71">#REF!</definedName>
    <definedName name="Month_Default" localSheetId="74">#REF!</definedName>
    <definedName name="Month_Default" localSheetId="77">#REF!</definedName>
    <definedName name="Month_Default" localSheetId="80">#REF!</definedName>
    <definedName name="Month_Default" localSheetId="66">#REF!</definedName>
    <definedName name="Month_Default" localSheetId="69">#REF!</definedName>
    <definedName name="Month_Default" localSheetId="126">#REF!</definedName>
    <definedName name="Month_Default" localSheetId="129">#REF!</definedName>
    <definedName name="Month_Default" localSheetId="132">#REF!</definedName>
    <definedName name="Month_Default" localSheetId="135">#REF!</definedName>
    <definedName name="Month_Default" localSheetId="120">#REF!</definedName>
    <definedName name="Month_Default" localSheetId="111">#REF!</definedName>
    <definedName name="Month_Default" localSheetId="114">#REF!</definedName>
    <definedName name="Month_Default" localSheetId="117">#REF!</definedName>
    <definedName name="Month_Default" localSheetId="103">#REF!</definedName>
    <definedName name="Month_Default" localSheetId="106">#REF!</definedName>
    <definedName name="Month_Default" localSheetId="53">#REF!</definedName>
    <definedName name="Month_Default" localSheetId="55">#REF!</definedName>
    <definedName name="Month_Default" localSheetId="58">#REF!</definedName>
    <definedName name="Month_Default" localSheetId="62">#REF!</definedName>
    <definedName name="Month_Default" localSheetId="64">#REF!</definedName>
    <definedName name="Month_Default" localSheetId="85">#REF!</definedName>
    <definedName name="Month_Default" localSheetId="88">#REF!</definedName>
    <definedName name="Month_Default" localSheetId="91">#REF!</definedName>
    <definedName name="Month_Default" localSheetId="94">#REF!</definedName>
    <definedName name="Month_Default" localSheetId="97">#REF!</definedName>
    <definedName name="Month_Default" localSheetId="100">#REF!</definedName>
    <definedName name="Month_Default" localSheetId="166">#REF!</definedName>
    <definedName name="Month_Default" localSheetId="169">#REF!</definedName>
    <definedName name="Month_Default" localSheetId="157">#REF!</definedName>
    <definedName name="Month_Default" localSheetId="172">#REF!</definedName>
    <definedName name="Month_Default" localSheetId="160">#REF!</definedName>
    <definedName name="Month_Default" localSheetId="163">#REF!</definedName>
    <definedName name="Month_Default" localSheetId="143">#REF!</definedName>
    <definedName name="Month_Default" localSheetId="146">#REF!</definedName>
    <definedName name="Month_Default" localSheetId="148">#REF!</definedName>
    <definedName name="Month_Default" localSheetId="150">#REF!</definedName>
    <definedName name="Month_Default" localSheetId="151">#REF!</definedName>
    <definedName name="Month_Default" localSheetId="136">#REF!</definedName>
    <definedName name="Month_Default" localSheetId="139">#REF!</definedName>
    <definedName name="Month_Default" localSheetId="142">#REF!</definedName>
    <definedName name="Month_Default" localSheetId="70">#REF!</definedName>
    <definedName name="Month_Default" localSheetId="72">#REF!</definedName>
    <definedName name="Month_Default" localSheetId="75">#REF!</definedName>
    <definedName name="Month_Default" localSheetId="78">#REF!</definedName>
    <definedName name="Month_Default" localSheetId="67">#REF!</definedName>
    <definedName name="Month_Default" localSheetId="124">#REF!</definedName>
    <definedName name="Month_Default" localSheetId="127">#REF!</definedName>
    <definedName name="Month_Default" localSheetId="130">#REF!</definedName>
    <definedName name="Month_Default" localSheetId="133">#REF!</definedName>
    <definedName name="Month_Default" localSheetId="118">#REF!</definedName>
    <definedName name="Month_Default" localSheetId="121">#REF!</definedName>
    <definedName name="Month_Default" localSheetId="123">#REF!</definedName>
    <definedName name="Month_Default" localSheetId="107">#REF!</definedName>
    <definedName name="Month_Default" localSheetId="109">#REF!</definedName>
    <definedName name="Month_Default" localSheetId="112">#REF!</definedName>
    <definedName name="Month_Default" localSheetId="115">#REF!</definedName>
    <definedName name="Month_Default" localSheetId="101">#REF!</definedName>
    <definedName name="Month_Default" localSheetId="104">#REF!</definedName>
    <definedName name="Month_Default" localSheetId="52">#REF!</definedName>
    <definedName name="Month_Default" localSheetId="54">#REF!</definedName>
    <definedName name="Month_Default" localSheetId="57">#REF!</definedName>
    <definedName name="Month_Default" localSheetId="60">#REF!</definedName>
    <definedName name="Month_Default" localSheetId="63">#REF!</definedName>
    <definedName name="Month_Default" localSheetId="83">#REF!</definedName>
    <definedName name="Month_Default" localSheetId="81">#REF!</definedName>
    <definedName name="Month_Default" localSheetId="86">#REF!</definedName>
    <definedName name="Month_Default" localSheetId="89">#REF!</definedName>
    <definedName name="Month_Default" localSheetId="92">#REF!</definedName>
    <definedName name="Month_Default" localSheetId="95">#REF!</definedName>
    <definedName name="Month_Default" localSheetId="98">#REF!</definedName>
    <definedName name="Month_Default" localSheetId="164">#REF!</definedName>
    <definedName name="Month_Default" localSheetId="167">#REF!</definedName>
    <definedName name="Month_Default" localSheetId="155">#REF!</definedName>
    <definedName name="Month_Default" localSheetId="170">#REF!</definedName>
    <definedName name="Month_Default" localSheetId="158">#REF!</definedName>
    <definedName name="Month_Default" localSheetId="161">#REF!</definedName>
    <definedName name="Month_Default" localSheetId="147">#REF!</definedName>
    <definedName name="Month_Default" localSheetId="144">#REF!</definedName>
    <definedName name="Month_Default" localSheetId="152">#REF!</definedName>
    <definedName name="Month_Default" localSheetId="154">#REF!</definedName>
    <definedName name="Month_Default" localSheetId="137">#REF!</definedName>
    <definedName name="Month_Default" localSheetId="140">#REF!</definedName>
    <definedName name="Month_Default" localSheetId="73">#REF!</definedName>
    <definedName name="Month_Default" localSheetId="76">#REF!</definedName>
    <definedName name="Month_Default" localSheetId="79">#REF!</definedName>
    <definedName name="Month_Default" localSheetId="65">#REF!</definedName>
    <definedName name="Month_Default" localSheetId="68">#REF!</definedName>
    <definedName name="Month_Default" localSheetId="125">#REF!</definedName>
    <definedName name="Month_Default" localSheetId="128">#REF!</definedName>
    <definedName name="Month_Default" localSheetId="131">#REF!</definedName>
    <definedName name="Month_Default" localSheetId="134">#REF!</definedName>
    <definedName name="Month_Default" localSheetId="119">#REF!</definedName>
    <definedName name="Month_Default" localSheetId="122">#REF!</definedName>
    <definedName name="Month_Default" localSheetId="108">#REF!</definedName>
    <definedName name="Month_Default" localSheetId="110">#REF!</definedName>
    <definedName name="Month_Default" localSheetId="113">#REF!</definedName>
    <definedName name="Month_Default" localSheetId="116">#REF!</definedName>
    <definedName name="Month_Default" localSheetId="102">#REF!</definedName>
    <definedName name="Month_Default" localSheetId="105">#REF!</definedName>
    <definedName name="Month_Default" localSheetId="56">#REF!</definedName>
    <definedName name="Month_Default" localSheetId="59">#REF!</definedName>
    <definedName name="Month_Default" localSheetId="61">#REF!</definedName>
    <definedName name="Month_Default" localSheetId="84">#REF!</definedName>
    <definedName name="Month_Default" localSheetId="82">#REF!</definedName>
    <definedName name="Month_Default" localSheetId="87">#REF!</definedName>
    <definedName name="Month_Default" localSheetId="90">#REF!</definedName>
    <definedName name="Month_Default" localSheetId="93">#REF!</definedName>
    <definedName name="Month_Default" localSheetId="96">#REF!</definedName>
    <definedName name="Month_Default" localSheetId="99">#REF!</definedName>
    <definedName name="Month_Default" localSheetId="165">#REF!</definedName>
    <definedName name="Month_Default" localSheetId="168">#REF!</definedName>
    <definedName name="Month_Default" localSheetId="156">#REF!</definedName>
    <definedName name="Month_Default" localSheetId="171">#REF!</definedName>
    <definedName name="Month_Default" localSheetId="159">#REF!</definedName>
    <definedName name="Month_Default" localSheetId="162">#REF!</definedName>
    <definedName name="Month_Default">#REF!</definedName>
    <definedName name="Monthly_Change" localSheetId="145">#REF!</definedName>
    <definedName name="Monthly_Change" localSheetId="149">#REF!</definedName>
    <definedName name="Monthly_Change" localSheetId="153">#REF!</definedName>
    <definedName name="Monthly_Change" localSheetId="138">#REF!</definedName>
    <definedName name="Monthly_Change" localSheetId="141">#REF!</definedName>
    <definedName name="Monthly_Change" localSheetId="71">#REF!</definedName>
    <definedName name="Monthly_Change" localSheetId="74">#REF!</definedName>
    <definedName name="Monthly_Change" localSheetId="77">#REF!</definedName>
    <definedName name="Monthly_Change" localSheetId="80">#REF!</definedName>
    <definedName name="Monthly_Change" localSheetId="66">#REF!</definedName>
    <definedName name="Monthly_Change" localSheetId="69">#REF!</definedName>
    <definedName name="Monthly_Change" localSheetId="126">#REF!</definedName>
    <definedName name="Monthly_Change" localSheetId="129">#REF!</definedName>
    <definedName name="Monthly_Change" localSheetId="132">#REF!</definedName>
    <definedName name="Monthly_Change" localSheetId="135">#REF!</definedName>
    <definedName name="Monthly_Change" localSheetId="120">#REF!</definedName>
    <definedName name="Monthly_Change" localSheetId="111">#REF!</definedName>
    <definedName name="Monthly_Change" localSheetId="114">#REF!</definedName>
    <definedName name="Monthly_Change" localSheetId="117">#REF!</definedName>
    <definedName name="Monthly_Change" localSheetId="103">#REF!</definedName>
    <definedName name="Monthly_Change" localSheetId="106">#REF!</definedName>
    <definedName name="Monthly_Change" localSheetId="53">#REF!</definedName>
    <definedName name="Monthly_Change" localSheetId="55">#REF!</definedName>
    <definedName name="Monthly_Change" localSheetId="58">#REF!</definedName>
    <definedName name="Monthly_Change" localSheetId="62">#REF!</definedName>
    <definedName name="Monthly_Change" localSheetId="64">#REF!</definedName>
    <definedName name="Monthly_Change" localSheetId="85">#REF!</definedName>
    <definedName name="Monthly_Change" localSheetId="88">#REF!</definedName>
    <definedName name="Monthly_Change" localSheetId="91">#REF!</definedName>
    <definedName name="Monthly_Change" localSheetId="94">#REF!</definedName>
    <definedName name="Monthly_Change" localSheetId="97">#REF!</definedName>
    <definedName name="Monthly_Change" localSheetId="100">#REF!</definedName>
    <definedName name="Monthly_Change" localSheetId="166">#REF!</definedName>
    <definedName name="Monthly_Change" localSheetId="169">#REF!</definedName>
    <definedName name="Monthly_Change" localSheetId="157">#REF!</definedName>
    <definedName name="Monthly_Change" localSheetId="172">#REF!</definedName>
    <definedName name="Monthly_Change" localSheetId="160">#REF!</definedName>
    <definedName name="Monthly_Change" localSheetId="163">#REF!</definedName>
    <definedName name="Monthly_Change" localSheetId="143">#REF!</definedName>
    <definedName name="Monthly_Change" localSheetId="146">#REF!</definedName>
    <definedName name="Monthly_Change" localSheetId="148">#REF!</definedName>
    <definedName name="Monthly_Change" localSheetId="150">#REF!</definedName>
    <definedName name="Monthly_Change" localSheetId="151">#REF!</definedName>
    <definedName name="Monthly_Change" localSheetId="136">#REF!</definedName>
    <definedName name="Monthly_Change" localSheetId="139">#REF!</definedName>
    <definedName name="Monthly_Change" localSheetId="142">#REF!</definedName>
    <definedName name="Monthly_Change" localSheetId="70">#REF!</definedName>
    <definedName name="Monthly_Change" localSheetId="72">#REF!</definedName>
    <definedName name="Monthly_Change" localSheetId="75">#REF!</definedName>
    <definedName name="Monthly_Change" localSheetId="78">#REF!</definedName>
    <definedName name="Monthly_Change" localSheetId="67">#REF!</definedName>
    <definedName name="Monthly_Change" localSheetId="124">#REF!</definedName>
    <definedName name="Monthly_Change" localSheetId="127">#REF!</definedName>
    <definedName name="Monthly_Change" localSheetId="130">#REF!</definedName>
    <definedName name="Monthly_Change" localSheetId="133">#REF!</definedName>
    <definedName name="Monthly_Change" localSheetId="118">#REF!</definedName>
    <definedName name="Monthly_Change" localSheetId="121">#REF!</definedName>
    <definedName name="Monthly_Change" localSheetId="123">#REF!</definedName>
    <definedName name="Monthly_Change" localSheetId="107">#REF!</definedName>
    <definedName name="Monthly_Change" localSheetId="109">#REF!</definedName>
    <definedName name="Monthly_Change" localSheetId="112">#REF!</definedName>
    <definedName name="Monthly_Change" localSheetId="115">#REF!</definedName>
    <definedName name="Monthly_Change" localSheetId="101">#REF!</definedName>
    <definedName name="Monthly_Change" localSheetId="104">#REF!</definedName>
    <definedName name="Monthly_Change" localSheetId="52">#REF!</definedName>
    <definedName name="Monthly_Change" localSheetId="54">#REF!</definedName>
    <definedName name="Monthly_Change" localSheetId="57">#REF!</definedName>
    <definedName name="Monthly_Change" localSheetId="60">#REF!</definedName>
    <definedName name="Monthly_Change" localSheetId="63">#REF!</definedName>
    <definedName name="Monthly_Change" localSheetId="83">#REF!</definedName>
    <definedName name="Monthly_Change" localSheetId="81">#REF!</definedName>
    <definedName name="Monthly_Change" localSheetId="86">#REF!</definedName>
    <definedName name="Monthly_Change" localSheetId="89">#REF!</definedName>
    <definedName name="Monthly_Change" localSheetId="92">#REF!</definedName>
    <definedName name="Monthly_Change" localSheetId="95">#REF!</definedName>
    <definedName name="Monthly_Change" localSheetId="98">#REF!</definedName>
    <definedName name="Monthly_Change" localSheetId="164">#REF!</definedName>
    <definedName name="Monthly_Change" localSheetId="167">#REF!</definedName>
    <definedName name="Monthly_Change" localSheetId="155">#REF!</definedName>
    <definedName name="Monthly_Change" localSheetId="170">#REF!</definedName>
    <definedName name="Monthly_Change" localSheetId="158">#REF!</definedName>
    <definedName name="Monthly_Change" localSheetId="161">#REF!</definedName>
    <definedName name="Monthly_Change" localSheetId="147">#REF!</definedName>
    <definedName name="Monthly_Change" localSheetId="144">#REF!</definedName>
    <definedName name="Monthly_Change" localSheetId="152">#REF!</definedName>
    <definedName name="Monthly_Change" localSheetId="154">#REF!</definedName>
    <definedName name="Monthly_Change" localSheetId="137">#REF!</definedName>
    <definedName name="Monthly_Change" localSheetId="140">#REF!</definedName>
    <definedName name="Monthly_Change" localSheetId="73">#REF!</definedName>
    <definedName name="Monthly_Change" localSheetId="76">#REF!</definedName>
    <definedName name="Monthly_Change" localSheetId="79">#REF!</definedName>
    <definedName name="Monthly_Change" localSheetId="65">#REF!</definedName>
    <definedName name="Monthly_Change" localSheetId="68">#REF!</definedName>
    <definedName name="Monthly_Change" localSheetId="125">#REF!</definedName>
    <definedName name="Monthly_Change" localSheetId="128">#REF!</definedName>
    <definedName name="Monthly_Change" localSheetId="131">#REF!</definedName>
    <definedName name="Monthly_Change" localSheetId="134">#REF!</definedName>
    <definedName name="Monthly_Change" localSheetId="119">#REF!</definedName>
    <definedName name="Monthly_Change" localSheetId="122">#REF!</definedName>
    <definedName name="Monthly_Change" localSheetId="108">#REF!</definedName>
    <definedName name="Monthly_Change" localSheetId="110">#REF!</definedName>
    <definedName name="Monthly_Change" localSheetId="113">#REF!</definedName>
    <definedName name="Monthly_Change" localSheetId="116">#REF!</definedName>
    <definedName name="Monthly_Change" localSheetId="102">#REF!</definedName>
    <definedName name="Monthly_Change" localSheetId="105">#REF!</definedName>
    <definedName name="Monthly_Change" localSheetId="56">#REF!</definedName>
    <definedName name="Monthly_Change" localSheetId="59">#REF!</definedName>
    <definedName name="Monthly_Change" localSheetId="61">#REF!</definedName>
    <definedName name="Monthly_Change" localSheetId="84">#REF!</definedName>
    <definedName name="Monthly_Change" localSheetId="82">#REF!</definedName>
    <definedName name="Monthly_Change" localSheetId="87">#REF!</definedName>
    <definedName name="Monthly_Change" localSheetId="90">#REF!</definedName>
    <definedName name="Monthly_Change" localSheetId="93">#REF!</definedName>
    <definedName name="Monthly_Change" localSheetId="96">#REF!</definedName>
    <definedName name="Monthly_Change" localSheetId="99">#REF!</definedName>
    <definedName name="Monthly_Change" localSheetId="165">#REF!</definedName>
    <definedName name="Monthly_Change" localSheetId="168">#REF!</definedName>
    <definedName name="Monthly_Change" localSheetId="156">#REF!</definedName>
    <definedName name="Monthly_Change" localSheetId="171">#REF!</definedName>
    <definedName name="Monthly_Change" localSheetId="159">#REF!</definedName>
    <definedName name="Monthly_Change" localSheetId="162">#REF!</definedName>
    <definedName name="Monthly_Change">#REF!</definedName>
    <definedName name="Mth_Default" localSheetId="145">[14]SUMMARY!#REF!</definedName>
    <definedName name="Mth_Default" localSheetId="149">[14]SUMMARY!#REF!</definedName>
    <definedName name="Mth_Default" localSheetId="153">[14]SUMMARY!#REF!</definedName>
    <definedName name="Mth_Default" localSheetId="138">[14]SUMMARY!#REF!</definedName>
    <definedName name="Mth_Default" localSheetId="141">[14]SUMMARY!#REF!</definedName>
    <definedName name="Mth_Default" localSheetId="71">[14]SUMMARY!#REF!</definedName>
    <definedName name="Mth_Default" localSheetId="74">[14]SUMMARY!#REF!</definedName>
    <definedName name="Mth_Default" localSheetId="77">[14]SUMMARY!#REF!</definedName>
    <definedName name="Mth_Default" localSheetId="80">[14]SUMMARY!#REF!</definedName>
    <definedName name="Mth_Default" localSheetId="66">[14]SUMMARY!#REF!</definedName>
    <definedName name="Mth_Default" localSheetId="69">[14]SUMMARY!#REF!</definedName>
    <definedName name="Mth_Default" localSheetId="126">[14]SUMMARY!#REF!</definedName>
    <definedName name="Mth_Default" localSheetId="129">[14]SUMMARY!#REF!</definedName>
    <definedName name="Mth_Default" localSheetId="132">[14]SUMMARY!#REF!</definedName>
    <definedName name="Mth_Default" localSheetId="135">[14]SUMMARY!#REF!</definedName>
    <definedName name="Mth_Default" localSheetId="120">[14]SUMMARY!#REF!</definedName>
    <definedName name="Mth_Default" localSheetId="111">[14]SUMMARY!#REF!</definedName>
    <definedName name="Mth_Default" localSheetId="114">[14]SUMMARY!#REF!</definedName>
    <definedName name="Mth_Default" localSheetId="117">[14]SUMMARY!#REF!</definedName>
    <definedName name="Mth_Default" localSheetId="103">[14]SUMMARY!#REF!</definedName>
    <definedName name="Mth_Default" localSheetId="106">[14]SUMMARY!#REF!</definedName>
    <definedName name="Mth_Default" localSheetId="53">[14]SUMMARY!#REF!</definedName>
    <definedName name="Mth_Default" localSheetId="55">[14]SUMMARY!#REF!</definedName>
    <definedName name="Mth_Default" localSheetId="58">[14]SUMMARY!#REF!</definedName>
    <definedName name="Mth_Default" localSheetId="62">[14]SUMMARY!#REF!</definedName>
    <definedName name="Mth_Default" localSheetId="64">[14]SUMMARY!#REF!</definedName>
    <definedName name="Mth_Default" localSheetId="85">[14]SUMMARY!#REF!</definedName>
    <definedName name="Mth_Default" localSheetId="88">[14]SUMMARY!#REF!</definedName>
    <definedName name="Mth_Default" localSheetId="91">[14]SUMMARY!#REF!</definedName>
    <definedName name="Mth_Default" localSheetId="94">[14]SUMMARY!#REF!</definedName>
    <definedName name="Mth_Default" localSheetId="97">[14]SUMMARY!#REF!</definedName>
    <definedName name="Mth_Default" localSheetId="100">[14]SUMMARY!#REF!</definedName>
    <definedName name="Mth_Default" localSheetId="166">[14]SUMMARY!#REF!</definedName>
    <definedName name="Mth_Default" localSheetId="169">[14]SUMMARY!#REF!</definedName>
    <definedName name="Mth_Default" localSheetId="157">[14]SUMMARY!#REF!</definedName>
    <definedName name="Mth_Default" localSheetId="172">[14]SUMMARY!#REF!</definedName>
    <definedName name="Mth_Default" localSheetId="160">[14]SUMMARY!#REF!</definedName>
    <definedName name="Mth_Default" localSheetId="163">[14]SUMMARY!#REF!</definedName>
    <definedName name="Mth_Default" localSheetId="143">[14]SUMMARY!#REF!</definedName>
    <definedName name="Mth_Default" localSheetId="146">[14]SUMMARY!#REF!</definedName>
    <definedName name="Mth_Default" localSheetId="148">[14]SUMMARY!#REF!</definedName>
    <definedName name="Mth_Default" localSheetId="150">[14]SUMMARY!#REF!</definedName>
    <definedName name="Mth_Default" localSheetId="151">[14]SUMMARY!#REF!</definedName>
    <definedName name="Mth_Default" localSheetId="136">[14]SUMMARY!#REF!</definedName>
    <definedName name="Mth_Default" localSheetId="139">[14]SUMMARY!#REF!</definedName>
    <definedName name="Mth_Default" localSheetId="142">[14]SUMMARY!#REF!</definedName>
    <definedName name="Mth_Default" localSheetId="70">[14]SUMMARY!#REF!</definedName>
    <definedName name="Mth_Default" localSheetId="72">[14]SUMMARY!#REF!</definedName>
    <definedName name="Mth_Default" localSheetId="75">[14]SUMMARY!#REF!</definedName>
    <definedName name="Mth_Default" localSheetId="78">[14]SUMMARY!#REF!</definedName>
    <definedName name="Mth_Default" localSheetId="67">[14]SUMMARY!#REF!</definedName>
    <definedName name="Mth_Default" localSheetId="124">[14]SUMMARY!#REF!</definedName>
    <definedName name="Mth_Default" localSheetId="127">[14]SUMMARY!#REF!</definedName>
    <definedName name="Mth_Default" localSheetId="130">[14]SUMMARY!#REF!</definedName>
    <definedName name="Mth_Default" localSheetId="133">[14]SUMMARY!#REF!</definedName>
    <definedName name="Mth_Default" localSheetId="118">[14]SUMMARY!#REF!</definedName>
    <definedName name="Mth_Default" localSheetId="121">[14]SUMMARY!#REF!</definedName>
    <definedName name="Mth_Default" localSheetId="123">[14]SUMMARY!#REF!</definedName>
    <definedName name="Mth_Default" localSheetId="107">[14]SUMMARY!#REF!</definedName>
    <definedName name="Mth_Default" localSheetId="109">[14]SUMMARY!#REF!</definedName>
    <definedName name="Mth_Default" localSheetId="112">[14]SUMMARY!#REF!</definedName>
    <definedName name="Mth_Default" localSheetId="115">[14]SUMMARY!#REF!</definedName>
    <definedName name="Mth_Default" localSheetId="101">[14]SUMMARY!#REF!</definedName>
    <definedName name="Mth_Default" localSheetId="104">[14]SUMMARY!#REF!</definedName>
    <definedName name="Mth_Default" localSheetId="52">[14]SUMMARY!#REF!</definedName>
    <definedName name="Mth_Default" localSheetId="54">[14]SUMMARY!#REF!</definedName>
    <definedName name="Mth_Default" localSheetId="57">[14]SUMMARY!#REF!</definedName>
    <definedName name="Mth_Default" localSheetId="60">[14]SUMMARY!#REF!</definedName>
    <definedName name="Mth_Default" localSheetId="63">[14]SUMMARY!#REF!</definedName>
    <definedName name="Mth_Default" localSheetId="83">[14]SUMMARY!#REF!</definedName>
    <definedName name="Mth_Default" localSheetId="81">[14]SUMMARY!#REF!</definedName>
    <definedName name="Mth_Default" localSheetId="86">[14]SUMMARY!#REF!</definedName>
    <definedName name="Mth_Default" localSheetId="89">[14]SUMMARY!#REF!</definedName>
    <definedName name="Mth_Default" localSheetId="92">[14]SUMMARY!#REF!</definedName>
    <definedName name="Mth_Default" localSheetId="95">[14]SUMMARY!#REF!</definedName>
    <definedName name="Mth_Default" localSheetId="98">[14]SUMMARY!#REF!</definedName>
    <definedName name="Mth_Default" localSheetId="164">[14]SUMMARY!#REF!</definedName>
    <definedName name="Mth_Default" localSheetId="167">[14]SUMMARY!#REF!</definedName>
    <definedName name="Mth_Default" localSheetId="155">[14]SUMMARY!#REF!</definedName>
    <definedName name="Mth_Default" localSheetId="170">[14]SUMMARY!#REF!</definedName>
    <definedName name="Mth_Default" localSheetId="158">[14]SUMMARY!#REF!</definedName>
    <definedName name="Mth_Default" localSheetId="161">[14]SUMMARY!#REF!</definedName>
    <definedName name="Mth_Default" localSheetId="147">[14]SUMMARY!#REF!</definedName>
    <definedName name="Mth_Default" localSheetId="144">[14]SUMMARY!#REF!</definedName>
    <definedName name="Mth_Default" localSheetId="152">[14]SUMMARY!#REF!</definedName>
    <definedName name="Mth_Default" localSheetId="154">[14]SUMMARY!#REF!</definedName>
    <definedName name="Mth_Default" localSheetId="137">[14]SUMMARY!#REF!</definedName>
    <definedName name="Mth_Default" localSheetId="140">[14]SUMMARY!#REF!</definedName>
    <definedName name="Mth_Default" localSheetId="73">[14]SUMMARY!#REF!</definedName>
    <definedName name="Mth_Default" localSheetId="76">[14]SUMMARY!#REF!</definedName>
    <definedName name="Mth_Default" localSheetId="79">[14]SUMMARY!#REF!</definedName>
    <definedName name="Mth_Default" localSheetId="65">[14]SUMMARY!#REF!</definedName>
    <definedName name="Mth_Default" localSheetId="68">[14]SUMMARY!#REF!</definedName>
    <definedName name="Mth_Default" localSheetId="125">[14]SUMMARY!#REF!</definedName>
    <definedName name="Mth_Default" localSheetId="128">[14]SUMMARY!#REF!</definedName>
    <definedName name="Mth_Default" localSheetId="131">[14]SUMMARY!#REF!</definedName>
    <definedName name="Mth_Default" localSheetId="134">[14]SUMMARY!#REF!</definedName>
    <definedName name="Mth_Default" localSheetId="119">[14]SUMMARY!#REF!</definedName>
    <definedName name="Mth_Default" localSheetId="122">[14]SUMMARY!#REF!</definedName>
    <definedName name="Mth_Default" localSheetId="108">[14]SUMMARY!#REF!</definedName>
    <definedName name="Mth_Default" localSheetId="110">[14]SUMMARY!#REF!</definedName>
    <definedName name="Mth_Default" localSheetId="113">[14]SUMMARY!#REF!</definedName>
    <definedName name="Mth_Default" localSheetId="116">[14]SUMMARY!#REF!</definedName>
    <definedName name="Mth_Default" localSheetId="102">[14]SUMMARY!#REF!</definedName>
    <definedName name="Mth_Default" localSheetId="105">[14]SUMMARY!#REF!</definedName>
    <definedName name="Mth_Default" localSheetId="56">[14]SUMMARY!#REF!</definedName>
    <definedName name="Mth_Default" localSheetId="59">[14]SUMMARY!#REF!</definedName>
    <definedName name="Mth_Default" localSheetId="61">[14]SUMMARY!#REF!</definedName>
    <definedName name="Mth_Default" localSheetId="84">[14]SUMMARY!#REF!</definedName>
    <definedName name="Mth_Default" localSheetId="82">[14]SUMMARY!#REF!</definedName>
    <definedName name="Mth_Default" localSheetId="87">[14]SUMMARY!#REF!</definedName>
    <definedName name="Mth_Default" localSheetId="90">[14]SUMMARY!#REF!</definedName>
    <definedName name="Mth_Default" localSheetId="93">[14]SUMMARY!#REF!</definedName>
    <definedName name="Mth_Default" localSheetId="96">[14]SUMMARY!#REF!</definedName>
    <definedName name="Mth_Default" localSheetId="99">[14]SUMMARY!#REF!</definedName>
    <definedName name="Mth_Default" localSheetId="165">[14]SUMMARY!#REF!</definedName>
    <definedName name="Mth_Default" localSheetId="168">[14]SUMMARY!#REF!</definedName>
    <definedName name="Mth_Default" localSheetId="156">[14]SUMMARY!#REF!</definedName>
    <definedName name="Mth_Default" localSheetId="171">[14]SUMMARY!#REF!</definedName>
    <definedName name="Mth_Default" localSheetId="159">[14]SUMMARY!#REF!</definedName>
    <definedName name="Mth_Default" localSheetId="162">[14]SUMMARY!#REF!</definedName>
    <definedName name="Mth_Default">[14]SUMMARY!#REF!</definedName>
    <definedName name="name">[15]GeneralInfo!$I$5</definedName>
    <definedName name="novita" localSheetId="145">#REF!</definedName>
    <definedName name="novita" localSheetId="149">#REF!</definedName>
    <definedName name="novita" localSheetId="153">#REF!</definedName>
    <definedName name="novita" localSheetId="138">#REF!</definedName>
    <definedName name="novita" localSheetId="141">#REF!</definedName>
    <definedName name="novita" localSheetId="71">#REF!</definedName>
    <definedName name="novita" localSheetId="74">#REF!</definedName>
    <definedName name="novita" localSheetId="77">#REF!</definedName>
    <definedName name="novita" localSheetId="80">#REF!</definedName>
    <definedName name="novita" localSheetId="66">#REF!</definedName>
    <definedName name="novita" localSheetId="69">#REF!</definedName>
    <definedName name="novita" localSheetId="126">#REF!</definedName>
    <definedName name="novita" localSheetId="129">#REF!</definedName>
    <definedName name="novita" localSheetId="132">#REF!</definedName>
    <definedName name="novita" localSheetId="135">#REF!</definedName>
    <definedName name="novita" localSheetId="120">#REF!</definedName>
    <definedName name="novita" localSheetId="111">#REF!</definedName>
    <definedName name="novita" localSheetId="114">#REF!</definedName>
    <definedName name="novita" localSheetId="117">#REF!</definedName>
    <definedName name="novita" localSheetId="103">#REF!</definedName>
    <definedName name="novita" localSheetId="106">#REF!</definedName>
    <definedName name="novita" localSheetId="53">#REF!</definedName>
    <definedName name="novita" localSheetId="55">#REF!</definedName>
    <definedName name="novita" localSheetId="58">#REF!</definedName>
    <definedName name="novita" localSheetId="62">#REF!</definedName>
    <definedName name="novita" localSheetId="64">#REF!</definedName>
    <definedName name="novita" localSheetId="85">#REF!</definedName>
    <definedName name="novita" localSheetId="88">#REF!</definedName>
    <definedName name="novita" localSheetId="91">#REF!</definedName>
    <definedName name="novita" localSheetId="94">#REF!</definedName>
    <definedName name="novita" localSheetId="97">#REF!</definedName>
    <definedName name="novita" localSheetId="100">#REF!</definedName>
    <definedName name="novita" localSheetId="166">#REF!</definedName>
    <definedName name="novita" localSheetId="169">#REF!</definedName>
    <definedName name="novita" localSheetId="157">#REF!</definedName>
    <definedName name="novita" localSheetId="172">#REF!</definedName>
    <definedName name="novita" localSheetId="160">#REF!</definedName>
    <definedName name="novita" localSheetId="163">#REF!</definedName>
    <definedName name="novita" localSheetId="143">#REF!</definedName>
    <definedName name="novita" localSheetId="146">#REF!</definedName>
    <definedName name="novita" localSheetId="148">#REF!</definedName>
    <definedName name="novita" localSheetId="150">#REF!</definedName>
    <definedName name="novita" localSheetId="151">#REF!</definedName>
    <definedName name="novita" localSheetId="136">#REF!</definedName>
    <definedName name="novita" localSheetId="139">#REF!</definedName>
    <definedName name="novita" localSheetId="142">#REF!</definedName>
    <definedName name="novita" localSheetId="70">#REF!</definedName>
    <definedName name="novita" localSheetId="72">#REF!</definedName>
    <definedName name="novita" localSheetId="75">#REF!</definedName>
    <definedName name="novita" localSheetId="78">#REF!</definedName>
    <definedName name="novita" localSheetId="67">#REF!</definedName>
    <definedName name="novita" localSheetId="124">#REF!</definedName>
    <definedName name="novita" localSheetId="127">#REF!</definedName>
    <definedName name="novita" localSheetId="130">#REF!</definedName>
    <definedName name="novita" localSheetId="133">#REF!</definedName>
    <definedName name="novita" localSheetId="118">#REF!</definedName>
    <definedName name="novita" localSheetId="121">#REF!</definedName>
    <definedName name="novita" localSheetId="123">#REF!</definedName>
    <definedName name="novita" localSheetId="107">#REF!</definedName>
    <definedName name="novita" localSheetId="109">#REF!</definedName>
    <definedName name="novita" localSheetId="112">#REF!</definedName>
    <definedName name="novita" localSheetId="115">#REF!</definedName>
    <definedName name="novita" localSheetId="101">#REF!</definedName>
    <definedName name="novita" localSheetId="104">#REF!</definedName>
    <definedName name="novita" localSheetId="52">#REF!</definedName>
    <definedName name="novita" localSheetId="54">#REF!</definedName>
    <definedName name="novita" localSheetId="57">#REF!</definedName>
    <definedName name="novita" localSheetId="60">#REF!</definedName>
    <definedName name="novita" localSheetId="63">#REF!</definedName>
    <definedName name="novita" localSheetId="83">#REF!</definedName>
    <definedName name="novita" localSheetId="81">#REF!</definedName>
    <definedName name="novita" localSheetId="86">#REF!</definedName>
    <definedName name="novita" localSheetId="89">#REF!</definedName>
    <definedName name="novita" localSheetId="92">#REF!</definedName>
    <definedName name="novita" localSheetId="95">#REF!</definedName>
    <definedName name="novita" localSheetId="98">#REF!</definedName>
    <definedName name="novita" localSheetId="164">#REF!</definedName>
    <definedName name="novita" localSheetId="167">#REF!</definedName>
    <definedName name="novita" localSheetId="155">#REF!</definedName>
    <definedName name="novita" localSheetId="170">#REF!</definedName>
    <definedName name="novita" localSheetId="158">#REF!</definedName>
    <definedName name="novita" localSheetId="161">#REF!</definedName>
    <definedName name="novita" localSheetId="147">#REF!</definedName>
    <definedName name="novita" localSheetId="144">#REF!</definedName>
    <definedName name="novita" localSheetId="152">#REF!</definedName>
    <definedName name="novita" localSheetId="154">#REF!</definedName>
    <definedName name="novita" localSheetId="137">#REF!</definedName>
    <definedName name="novita" localSheetId="140">#REF!</definedName>
    <definedName name="novita" localSheetId="73">#REF!</definedName>
    <definedName name="novita" localSheetId="76">#REF!</definedName>
    <definedName name="novita" localSheetId="79">#REF!</definedName>
    <definedName name="novita" localSheetId="65">#REF!</definedName>
    <definedName name="novita" localSheetId="68">#REF!</definedName>
    <definedName name="novita" localSheetId="125">#REF!</definedName>
    <definedName name="novita" localSheetId="128">#REF!</definedName>
    <definedName name="novita" localSheetId="131">#REF!</definedName>
    <definedName name="novita" localSheetId="134">#REF!</definedName>
    <definedName name="novita" localSheetId="119">#REF!</definedName>
    <definedName name="novita" localSheetId="122">#REF!</definedName>
    <definedName name="novita" localSheetId="108">#REF!</definedName>
    <definedName name="novita" localSheetId="110">#REF!</definedName>
    <definedName name="novita" localSheetId="113">#REF!</definedName>
    <definedName name="novita" localSheetId="116">#REF!</definedName>
    <definedName name="novita" localSheetId="102">#REF!</definedName>
    <definedName name="novita" localSheetId="105">#REF!</definedName>
    <definedName name="novita" localSheetId="56">#REF!</definedName>
    <definedName name="novita" localSheetId="59">#REF!</definedName>
    <definedName name="novita" localSheetId="61">#REF!</definedName>
    <definedName name="novita" localSheetId="84">#REF!</definedName>
    <definedName name="novita" localSheetId="82">#REF!</definedName>
    <definedName name="novita" localSheetId="87">#REF!</definedName>
    <definedName name="novita" localSheetId="90">#REF!</definedName>
    <definedName name="novita" localSheetId="93">#REF!</definedName>
    <definedName name="novita" localSheetId="96">#REF!</definedName>
    <definedName name="novita" localSheetId="99">#REF!</definedName>
    <definedName name="novita" localSheetId="165">#REF!</definedName>
    <definedName name="novita" localSheetId="168">#REF!</definedName>
    <definedName name="novita" localSheetId="156">#REF!</definedName>
    <definedName name="novita" localSheetId="171">#REF!</definedName>
    <definedName name="novita" localSheetId="159">#REF!</definedName>
    <definedName name="novita" localSheetId="162">#REF!</definedName>
    <definedName name="novita">#REF!</definedName>
    <definedName name="nurhakim" localSheetId="145">#REF!</definedName>
    <definedName name="nurhakim" localSheetId="149">#REF!</definedName>
    <definedName name="nurhakim" localSheetId="153">#REF!</definedName>
    <definedName name="nurhakim" localSheetId="138">#REF!</definedName>
    <definedName name="nurhakim" localSheetId="141">#REF!</definedName>
    <definedName name="nurhakim" localSheetId="71">#REF!</definedName>
    <definedName name="nurhakim" localSheetId="74">#REF!</definedName>
    <definedName name="nurhakim" localSheetId="77">#REF!</definedName>
    <definedName name="nurhakim" localSheetId="80">#REF!</definedName>
    <definedName name="nurhakim" localSheetId="66">#REF!</definedName>
    <definedName name="nurhakim" localSheetId="69">#REF!</definedName>
    <definedName name="nurhakim" localSheetId="126">#REF!</definedName>
    <definedName name="nurhakim" localSheetId="129">#REF!</definedName>
    <definedName name="nurhakim" localSheetId="132">#REF!</definedName>
    <definedName name="nurhakim" localSheetId="135">#REF!</definedName>
    <definedName name="nurhakim" localSheetId="120">#REF!</definedName>
    <definedName name="nurhakim" localSheetId="111">#REF!</definedName>
    <definedName name="nurhakim" localSheetId="114">#REF!</definedName>
    <definedName name="nurhakim" localSheetId="117">#REF!</definedName>
    <definedName name="nurhakim" localSheetId="103">#REF!</definedName>
    <definedName name="nurhakim" localSheetId="106">#REF!</definedName>
    <definedName name="nurhakim" localSheetId="53">#REF!</definedName>
    <definedName name="nurhakim" localSheetId="55">#REF!</definedName>
    <definedName name="nurhakim" localSheetId="58">#REF!</definedName>
    <definedName name="nurhakim" localSheetId="62">#REF!</definedName>
    <definedName name="nurhakim" localSheetId="64">#REF!</definedName>
    <definedName name="nurhakim" localSheetId="85">#REF!</definedName>
    <definedName name="nurhakim" localSheetId="88">#REF!</definedName>
    <definedName name="nurhakim" localSheetId="91">#REF!</definedName>
    <definedName name="nurhakim" localSheetId="94">#REF!</definedName>
    <definedName name="nurhakim" localSheetId="97">#REF!</definedName>
    <definedName name="nurhakim" localSheetId="100">#REF!</definedName>
    <definedName name="nurhakim" localSheetId="166">#REF!</definedName>
    <definedName name="nurhakim" localSheetId="169">#REF!</definedName>
    <definedName name="nurhakim" localSheetId="157">#REF!</definedName>
    <definedName name="nurhakim" localSheetId="172">#REF!</definedName>
    <definedName name="nurhakim" localSheetId="160">#REF!</definedName>
    <definedName name="nurhakim" localSheetId="163">#REF!</definedName>
    <definedName name="nurhakim" localSheetId="143">#REF!</definedName>
    <definedName name="nurhakim" localSheetId="146">#REF!</definedName>
    <definedName name="nurhakim" localSheetId="148">#REF!</definedName>
    <definedName name="nurhakim" localSheetId="150">#REF!</definedName>
    <definedName name="nurhakim" localSheetId="151">#REF!</definedName>
    <definedName name="nurhakim" localSheetId="136">#REF!</definedName>
    <definedName name="nurhakim" localSheetId="139">#REF!</definedName>
    <definedName name="nurhakim" localSheetId="142">#REF!</definedName>
    <definedName name="nurhakim" localSheetId="70">#REF!</definedName>
    <definedName name="nurhakim" localSheetId="72">#REF!</definedName>
    <definedName name="nurhakim" localSheetId="75">#REF!</definedName>
    <definedName name="nurhakim" localSheetId="78">#REF!</definedName>
    <definedName name="nurhakim" localSheetId="67">#REF!</definedName>
    <definedName name="nurhakim" localSheetId="124">#REF!</definedName>
    <definedName name="nurhakim" localSheetId="127">#REF!</definedName>
    <definedName name="nurhakim" localSheetId="130">#REF!</definedName>
    <definedName name="nurhakim" localSheetId="133">#REF!</definedName>
    <definedName name="nurhakim" localSheetId="118">#REF!</definedName>
    <definedName name="nurhakim" localSheetId="121">#REF!</definedName>
    <definedName name="nurhakim" localSheetId="123">#REF!</definedName>
    <definedName name="nurhakim" localSheetId="107">#REF!</definedName>
    <definedName name="nurhakim" localSheetId="109">#REF!</definedName>
    <definedName name="nurhakim" localSheetId="112">#REF!</definedName>
    <definedName name="nurhakim" localSheetId="115">#REF!</definedName>
    <definedName name="nurhakim" localSheetId="101">#REF!</definedName>
    <definedName name="nurhakim" localSheetId="104">#REF!</definedName>
    <definedName name="nurhakim" localSheetId="52">#REF!</definedName>
    <definedName name="nurhakim" localSheetId="54">#REF!</definedName>
    <definedName name="nurhakim" localSheetId="57">#REF!</definedName>
    <definedName name="nurhakim" localSheetId="60">#REF!</definedName>
    <definedName name="nurhakim" localSheetId="63">#REF!</definedName>
    <definedName name="nurhakim" localSheetId="83">#REF!</definedName>
    <definedName name="nurhakim" localSheetId="81">#REF!</definedName>
    <definedName name="nurhakim" localSheetId="86">#REF!</definedName>
    <definedName name="nurhakim" localSheetId="89">#REF!</definedName>
    <definedName name="nurhakim" localSheetId="92">#REF!</definedName>
    <definedName name="nurhakim" localSheetId="95">#REF!</definedName>
    <definedName name="nurhakim" localSheetId="98">#REF!</definedName>
    <definedName name="nurhakim" localSheetId="164">#REF!</definedName>
    <definedName name="nurhakim" localSheetId="167">#REF!</definedName>
    <definedName name="nurhakim" localSheetId="155">#REF!</definedName>
    <definedName name="nurhakim" localSheetId="170">#REF!</definedName>
    <definedName name="nurhakim" localSheetId="158">#REF!</definedName>
    <definedName name="nurhakim" localSheetId="161">#REF!</definedName>
    <definedName name="nurhakim" localSheetId="147">#REF!</definedName>
    <definedName name="nurhakim" localSheetId="144">#REF!</definedName>
    <definedName name="nurhakim" localSheetId="152">#REF!</definedName>
    <definedName name="nurhakim" localSheetId="154">#REF!</definedName>
    <definedName name="nurhakim" localSheetId="137">#REF!</definedName>
    <definedName name="nurhakim" localSheetId="140">#REF!</definedName>
    <definedName name="nurhakim" localSheetId="73">#REF!</definedName>
    <definedName name="nurhakim" localSheetId="76">#REF!</definedName>
    <definedName name="nurhakim" localSheetId="79">#REF!</definedName>
    <definedName name="nurhakim" localSheetId="65">#REF!</definedName>
    <definedName name="nurhakim" localSheetId="68">#REF!</definedName>
    <definedName name="nurhakim" localSheetId="125">#REF!</definedName>
    <definedName name="nurhakim" localSheetId="128">#REF!</definedName>
    <definedName name="nurhakim" localSheetId="131">#REF!</definedName>
    <definedName name="nurhakim" localSheetId="134">#REF!</definedName>
    <definedName name="nurhakim" localSheetId="119">#REF!</definedName>
    <definedName name="nurhakim" localSheetId="122">#REF!</definedName>
    <definedName name="nurhakim" localSheetId="108">#REF!</definedName>
    <definedName name="nurhakim" localSheetId="110">#REF!</definedName>
    <definedName name="nurhakim" localSheetId="113">#REF!</definedName>
    <definedName name="nurhakim" localSheetId="116">#REF!</definedName>
    <definedName name="nurhakim" localSheetId="102">#REF!</definedName>
    <definedName name="nurhakim" localSheetId="105">#REF!</definedName>
    <definedName name="nurhakim" localSheetId="56">#REF!</definedName>
    <definedName name="nurhakim" localSheetId="59">#REF!</definedName>
    <definedName name="nurhakim" localSheetId="61">#REF!</definedName>
    <definedName name="nurhakim" localSheetId="84">#REF!</definedName>
    <definedName name="nurhakim" localSheetId="82">#REF!</definedName>
    <definedName name="nurhakim" localSheetId="87">#REF!</definedName>
    <definedName name="nurhakim" localSheetId="90">#REF!</definedName>
    <definedName name="nurhakim" localSheetId="93">#REF!</definedName>
    <definedName name="nurhakim" localSheetId="96">#REF!</definedName>
    <definedName name="nurhakim" localSheetId="99">#REF!</definedName>
    <definedName name="nurhakim" localSheetId="165">#REF!</definedName>
    <definedName name="nurhakim" localSheetId="168">#REF!</definedName>
    <definedName name="nurhakim" localSheetId="156">#REF!</definedName>
    <definedName name="nurhakim" localSheetId="171">#REF!</definedName>
    <definedName name="nurhakim" localSheetId="159">#REF!</definedName>
    <definedName name="nurhakim" localSheetId="162">#REF!</definedName>
    <definedName name="nurhakim">#REF!</definedName>
    <definedName name="OUTPUT" localSheetId="145">#REF!</definedName>
    <definedName name="OUTPUT" localSheetId="149">#REF!</definedName>
    <definedName name="OUTPUT" localSheetId="153">#REF!</definedName>
    <definedName name="OUTPUT" localSheetId="138">#REF!</definedName>
    <definedName name="OUTPUT" localSheetId="141">#REF!</definedName>
    <definedName name="OUTPUT" localSheetId="71">#REF!</definedName>
    <definedName name="OUTPUT" localSheetId="74">#REF!</definedName>
    <definedName name="OUTPUT" localSheetId="77">#REF!</definedName>
    <definedName name="OUTPUT" localSheetId="80">#REF!</definedName>
    <definedName name="OUTPUT" localSheetId="66">#REF!</definedName>
    <definedName name="OUTPUT" localSheetId="69">#REF!</definedName>
    <definedName name="OUTPUT" localSheetId="126">#REF!</definedName>
    <definedName name="OUTPUT" localSheetId="129">#REF!</definedName>
    <definedName name="OUTPUT" localSheetId="132">#REF!</definedName>
    <definedName name="OUTPUT" localSheetId="135">#REF!</definedName>
    <definedName name="OUTPUT" localSheetId="120">#REF!</definedName>
    <definedName name="OUTPUT" localSheetId="111">#REF!</definedName>
    <definedName name="OUTPUT" localSheetId="114">#REF!</definedName>
    <definedName name="OUTPUT" localSheetId="117">#REF!</definedName>
    <definedName name="OUTPUT" localSheetId="103">#REF!</definedName>
    <definedName name="OUTPUT" localSheetId="106">#REF!</definedName>
    <definedName name="OUTPUT" localSheetId="53">#REF!</definedName>
    <definedName name="OUTPUT" localSheetId="55">#REF!</definedName>
    <definedName name="OUTPUT" localSheetId="58">#REF!</definedName>
    <definedName name="OUTPUT" localSheetId="62">#REF!</definedName>
    <definedName name="OUTPUT" localSheetId="64">#REF!</definedName>
    <definedName name="OUTPUT" localSheetId="85">#REF!</definedName>
    <definedName name="OUTPUT" localSheetId="88">#REF!</definedName>
    <definedName name="OUTPUT" localSheetId="91">#REF!</definedName>
    <definedName name="OUTPUT" localSheetId="94">#REF!</definedName>
    <definedName name="OUTPUT" localSheetId="97">#REF!</definedName>
    <definedName name="OUTPUT" localSheetId="100">#REF!</definedName>
    <definedName name="OUTPUT" localSheetId="166">#REF!</definedName>
    <definedName name="OUTPUT" localSheetId="169">#REF!</definedName>
    <definedName name="OUTPUT" localSheetId="157">#REF!</definedName>
    <definedName name="OUTPUT" localSheetId="172">#REF!</definedName>
    <definedName name="OUTPUT" localSheetId="160">#REF!</definedName>
    <definedName name="OUTPUT" localSheetId="163">#REF!</definedName>
    <definedName name="OUTPUT" localSheetId="143">#REF!</definedName>
    <definedName name="OUTPUT" localSheetId="146">#REF!</definedName>
    <definedName name="OUTPUT" localSheetId="148">#REF!</definedName>
    <definedName name="OUTPUT" localSheetId="150">#REF!</definedName>
    <definedName name="OUTPUT" localSheetId="151">#REF!</definedName>
    <definedName name="OUTPUT" localSheetId="136">#REF!</definedName>
    <definedName name="OUTPUT" localSheetId="139">#REF!</definedName>
    <definedName name="OUTPUT" localSheetId="142">#REF!</definedName>
    <definedName name="OUTPUT" localSheetId="70">#REF!</definedName>
    <definedName name="OUTPUT" localSheetId="72">#REF!</definedName>
    <definedName name="OUTPUT" localSheetId="75">#REF!</definedName>
    <definedName name="OUTPUT" localSheetId="78">#REF!</definedName>
    <definedName name="OUTPUT" localSheetId="67">#REF!</definedName>
    <definedName name="OUTPUT" localSheetId="124">#REF!</definedName>
    <definedName name="OUTPUT" localSheetId="127">#REF!</definedName>
    <definedName name="OUTPUT" localSheetId="130">#REF!</definedName>
    <definedName name="OUTPUT" localSheetId="133">#REF!</definedName>
    <definedName name="OUTPUT" localSheetId="118">#REF!</definedName>
    <definedName name="OUTPUT" localSheetId="121">#REF!</definedName>
    <definedName name="OUTPUT" localSheetId="123">#REF!</definedName>
    <definedName name="OUTPUT" localSheetId="107">#REF!</definedName>
    <definedName name="OUTPUT" localSheetId="109">#REF!</definedName>
    <definedName name="OUTPUT" localSheetId="112">#REF!</definedName>
    <definedName name="OUTPUT" localSheetId="115">#REF!</definedName>
    <definedName name="OUTPUT" localSheetId="101">#REF!</definedName>
    <definedName name="OUTPUT" localSheetId="104">#REF!</definedName>
    <definedName name="OUTPUT" localSheetId="52">#REF!</definedName>
    <definedName name="OUTPUT" localSheetId="54">#REF!</definedName>
    <definedName name="OUTPUT" localSheetId="57">#REF!</definedName>
    <definedName name="OUTPUT" localSheetId="60">#REF!</definedName>
    <definedName name="OUTPUT" localSheetId="63">#REF!</definedName>
    <definedName name="OUTPUT" localSheetId="83">#REF!</definedName>
    <definedName name="OUTPUT" localSheetId="81">#REF!</definedName>
    <definedName name="OUTPUT" localSheetId="86">#REF!</definedName>
    <definedName name="OUTPUT" localSheetId="89">#REF!</definedName>
    <definedName name="OUTPUT" localSheetId="92">#REF!</definedName>
    <definedName name="OUTPUT" localSheetId="95">#REF!</definedName>
    <definedName name="OUTPUT" localSheetId="98">#REF!</definedName>
    <definedName name="OUTPUT" localSheetId="164">#REF!</definedName>
    <definedName name="OUTPUT" localSheetId="167">#REF!</definedName>
    <definedName name="OUTPUT" localSheetId="155">#REF!</definedName>
    <definedName name="OUTPUT" localSheetId="170">#REF!</definedName>
    <definedName name="OUTPUT" localSheetId="158">#REF!</definedName>
    <definedName name="OUTPUT" localSheetId="161">#REF!</definedName>
    <definedName name="OUTPUT" localSheetId="147">#REF!</definedName>
    <definedName name="OUTPUT" localSheetId="144">#REF!</definedName>
    <definedName name="OUTPUT" localSheetId="152">#REF!</definedName>
    <definedName name="OUTPUT" localSheetId="154">#REF!</definedName>
    <definedName name="OUTPUT" localSheetId="137">#REF!</definedName>
    <definedName name="OUTPUT" localSheetId="140">#REF!</definedName>
    <definedName name="OUTPUT" localSheetId="73">#REF!</definedName>
    <definedName name="OUTPUT" localSheetId="76">#REF!</definedName>
    <definedName name="OUTPUT" localSheetId="79">#REF!</definedName>
    <definedName name="OUTPUT" localSheetId="65">#REF!</definedName>
    <definedName name="OUTPUT" localSheetId="68">#REF!</definedName>
    <definedName name="OUTPUT" localSheetId="125">#REF!</definedName>
    <definedName name="OUTPUT" localSheetId="128">#REF!</definedName>
    <definedName name="OUTPUT" localSheetId="131">#REF!</definedName>
    <definedName name="OUTPUT" localSheetId="134">#REF!</definedName>
    <definedName name="OUTPUT" localSheetId="119">#REF!</definedName>
    <definedName name="OUTPUT" localSheetId="122">#REF!</definedName>
    <definedName name="OUTPUT" localSheetId="108">#REF!</definedName>
    <definedName name="OUTPUT" localSheetId="110">#REF!</definedName>
    <definedName name="OUTPUT" localSheetId="113">#REF!</definedName>
    <definedName name="OUTPUT" localSheetId="116">#REF!</definedName>
    <definedName name="OUTPUT" localSheetId="102">#REF!</definedName>
    <definedName name="OUTPUT" localSheetId="105">#REF!</definedName>
    <definedName name="OUTPUT" localSheetId="56">#REF!</definedName>
    <definedName name="OUTPUT" localSheetId="59">#REF!</definedName>
    <definedName name="OUTPUT" localSheetId="61">#REF!</definedName>
    <definedName name="OUTPUT" localSheetId="84">#REF!</definedName>
    <definedName name="OUTPUT" localSheetId="82">#REF!</definedName>
    <definedName name="OUTPUT" localSheetId="87">#REF!</definedName>
    <definedName name="OUTPUT" localSheetId="90">#REF!</definedName>
    <definedName name="OUTPUT" localSheetId="93">#REF!</definedName>
    <definedName name="OUTPUT" localSheetId="96">#REF!</definedName>
    <definedName name="OUTPUT" localSheetId="99">#REF!</definedName>
    <definedName name="OUTPUT" localSheetId="165">#REF!</definedName>
    <definedName name="OUTPUT" localSheetId="168">#REF!</definedName>
    <definedName name="OUTPUT" localSheetId="156">#REF!</definedName>
    <definedName name="OUTPUT" localSheetId="171">#REF!</definedName>
    <definedName name="OUTPUT" localSheetId="159">#REF!</definedName>
    <definedName name="OUTPUT" localSheetId="162">#REF!</definedName>
    <definedName name="OUTPUT">#REF!</definedName>
    <definedName name="PART" localSheetId="145">[2]A!#REF!</definedName>
    <definedName name="PART" localSheetId="149">[2]A!#REF!</definedName>
    <definedName name="PART" localSheetId="153">[2]A!#REF!</definedName>
    <definedName name="PART" localSheetId="138">[2]A!#REF!</definedName>
    <definedName name="PART" localSheetId="141">[2]A!#REF!</definedName>
    <definedName name="PART" localSheetId="71">[2]A!#REF!</definedName>
    <definedName name="PART" localSheetId="74">[2]A!#REF!</definedName>
    <definedName name="PART" localSheetId="77">[2]A!#REF!</definedName>
    <definedName name="PART" localSheetId="80">[2]A!#REF!</definedName>
    <definedName name="PART" localSheetId="66">[2]A!#REF!</definedName>
    <definedName name="PART" localSheetId="69">[2]A!#REF!</definedName>
    <definedName name="PART" localSheetId="126">[2]A!#REF!</definedName>
    <definedName name="PART" localSheetId="129">[2]A!#REF!</definedName>
    <definedName name="PART" localSheetId="132">[2]A!#REF!</definedName>
    <definedName name="PART" localSheetId="135">[2]A!#REF!</definedName>
    <definedName name="PART" localSheetId="120">[2]A!#REF!</definedName>
    <definedName name="PART" localSheetId="111">[2]A!#REF!</definedName>
    <definedName name="PART" localSheetId="114">[2]A!#REF!</definedName>
    <definedName name="PART" localSheetId="117">[2]A!#REF!</definedName>
    <definedName name="PART" localSheetId="103">[2]A!#REF!</definedName>
    <definedName name="PART" localSheetId="106">[2]A!#REF!</definedName>
    <definedName name="PART" localSheetId="53">[2]A!#REF!</definedName>
    <definedName name="PART" localSheetId="55">[2]A!#REF!</definedName>
    <definedName name="PART" localSheetId="58">[2]A!#REF!</definedName>
    <definedName name="PART" localSheetId="62">[2]A!#REF!</definedName>
    <definedName name="PART" localSheetId="64">[2]A!#REF!</definedName>
    <definedName name="PART" localSheetId="85">[2]A!#REF!</definedName>
    <definedName name="PART" localSheetId="88">[2]A!#REF!</definedName>
    <definedName name="PART" localSheetId="91">[2]A!#REF!</definedName>
    <definedName name="PART" localSheetId="94">[2]A!#REF!</definedName>
    <definedName name="PART" localSheetId="97">[2]A!#REF!</definedName>
    <definedName name="PART" localSheetId="100">[2]A!#REF!</definedName>
    <definedName name="PART" localSheetId="166">[2]A!#REF!</definedName>
    <definedName name="PART" localSheetId="169">[2]A!#REF!</definedName>
    <definedName name="PART" localSheetId="157">[2]A!#REF!</definedName>
    <definedName name="PART" localSheetId="172">[2]A!#REF!</definedName>
    <definedName name="PART" localSheetId="160">[2]A!#REF!</definedName>
    <definedName name="PART" localSheetId="163">[2]A!#REF!</definedName>
    <definedName name="PART" localSheetId="143">[2]A!#REF!</definedName>
    <definedName name="PART" localSheetId="146">[2]A!#REF!</definedName>
    <definedName name="PART" localSheetId="148">[2]A!#REF!</definedName>
    <definedName name="PART" localSheetId="150">[2]A!#REF!</definedName>
    <definedName name="PART" localSheetId="151">[2]A!#REF!</definedName>
    <definedName name="PART" localSheetId="136">[2]A!#REF!</definedName>
    <definedName name="PART" localSheetId="139">[2]A!#REF!</definedName>
    <definedName name="PART" localSheetId="142">[2]A!#REF!</definedName>
    <definedName name="PART" localSheetId="70">[2]A!#REF!</definedName>
    <definedName name="PART" localSheetId="72">[2]A!#REF!</definedName>
    <definedName name="PART" localSheetId="75">[2]A!#REF!</definedName>
    <definedName name="PART" localSheetId="78">[2]A!#REF!</definedName>
    <definedName name="PART" localSheetId="67">[2]A!#REF!</definedName>
    <definedName name="PART" localSheetId="124">[2]A!#REF!</definedName>
    <definedName name="PART" localSheetId="127">[2]A!#REF!</definedName>
    <definedName name="PART" localSheetId="130">[2]A!#REF!</definedName>
    <definedName name="PART" localSheetId="133">[2]A!#REF!</definedName>
    <definedName name="PART" localSheetId="118">[2]A!#REF!</definedName>
    <definedName name="PART" localSheetId="121">[2]A!#REF!</definedName>
    <definedName name="PART" localSheetId="123">[2]A!#REF!</definedName>
    <definedName name="PART" localSheetId="107">[2]A!#REF!</definedName>
    <definedName name="PART" localSheetId="109">[2]A!#REF!</definedName>
    <definedName name="PART" localSheetId="112">[2]A!#REF!</definedName>
    <definedName name="PART" localSheetId="115">[2]A!#REF!</definedName>
    <definedName name="PART" localSheetId="101">[2]A!#REF!</definedName>
    <definedName name="PART" localSheetId="104">[2]A!#REF!</definedName>
    <definedName name="PART" localSheetId="52">[2]A!#REF!</definedName>
    <definedName name="PART" localSheetId="54">[2]A!#REF!</definedName>
    <definedName name="PART" localSheetId="57">[2]A!#REF!</definedName>
    <definedName name="PART" localSheetId="60">[2]A!#REF!</definedName>
    <definedName name="PART" localSheetId="63">[2]A!#REF!</definedName>
    <definedName name="PART" localSheetId="83">[2]A!#REF!</definedName>
    <definedName name="PART" localSheetId="81">[2]A!#REF!</definedName>
    <definedName name="PART" localSheetId="86">[2]A!#REF!</definedName>
    <definedName name="PART" localSheetId="89">[2]A!#REF!</definedName>
    <definedName name="PART" localSheetId="92">[2]A!#REF!</definedName>
    <definedName name="PART" localSheetId="95">[2]A!#REF!</definedName>
    <definedName name="PART" localSheetId="98">[2]A!#REF!</definedName>
    <definedName name="PART" localSheetId="164">[2]A!#REF!</definedName>
    <definedName name="PART" localSheetId="167">[2]A!#REF!</definedName>
    <definedName name="PART" localSheetId="155">[2]A!#REF!</definedName>
    <definedName name="PART" localSheetId="170">[2]A!#REF!</definedName>
    <definedName name="PART" localSheetId="158">[2]A!#REF!</definedName>
    <definedName name="PART" localSheetId="161">[2]A!#REF!</definedName>
    <definedName name="PART" localSheetId="147">[2]A!#REF!</definedName>
    <definedName name="PART" localSheetId="144">[2]A!#REF!</definedName>
    <definedName name="PART" localSheetId="152">[2]A!#REF!</definedName>
    <definedName name="PART" localSheetId="154">[2]A!#REF!</definedName>
    <definedName name="PART" localSheetId="137">[2]A!#REF!</definedName>
    <definedName name="PART" localSheetId="140">[2]A!#REF!</definedName>
    <definedName name="PART" localSheetId="73">[2]A!#REF!</definedName>
    <definedName name="PART" localSheetId="76">[2]A!#REF!</definedName>
    <definedName name="PART" localSheetId="79">[2]A!#REF!</definedName>
    <definedName name="PART" localSheetId="65">[2]A!#REF!</definedName>
    <definedName name="PART" localSheetId="68">[2]A!#REF!</definedName>
    <definedName name="PART" localSheetId="125">[2]A!#REF!</definedName>
    <definedName name="PART" localSheetId="128">[2]A!#REF!</definedName>
    <definedName name="PART" localSheetId="131">[2]A!#REF!</definedName>
    <definedName name="PART" localSheetId="134">[2]A!#REF!</definedName>
    <definedName name="PART" localSheetId="119">[2]A!#REF!</definedName>
    <definedName name="PART" localSheetId="122">[2]A!#REF!</definedName>
    <definedName name="PART" localSheetId="108">[2]A!#REF!</definedName>
    <definedName name="PART" localSheetId="110">[2]A!#REF!</definedName>
    <definedName name="PART" localSheetId="113">[2]A!#REF!</definedName>
    <definedName name="PART" localSheetId="116">[2]A!#REF!</definedName>
    <definedName name="PART" localSheetId="102">[2]A!#REF!</definedName>
    <definedName name="PART" localSheetId="105">[2]A!#REF!</definedName>
    <definedName name="PART" localSheetId="56">[2]A!#REF!</definedName>
    <definedName name="PART" localSheetId="59">[2]A!#REF!</definedName>
    <definedName name="PART" localSheetId="61">[2]A!#REF!</definedName>
    <definedName name="PART" localSheetId="84">[2]A!#REF!</definedName>
    <definedName name="PART" localSheetId="82">[2]A!#REF!</definedName>
    <definedName name="PART" localSheetId="87">[2]A!#REF!</definedName>
    <definedName name="PART" localSheetId="90">[2]A!#REF!</definedName>
    <definedName name="PART" localSheetId="93">[2]A!#REF!</definedName>
    <definedName name="PART" localSheetId="96">[2]A!#REF!</definedName>
    <definedName name="PART" localSheetId="99">[2]A!#REF!</definedName>
    <definedName name="PART" localSheetId="165">[2]A!#REF!</definedName>
    <definedName name="PART" localSheetId="168">[2]A!#REF!</definedName>
    <definedName name="PART" localSheetId="156">[2]A!#REF!</definedName>
    <definedName name="PART" localSheetId="171">[2]A!#REF!</definedName>
    <definedName name="PART" localSheetId="159">[2]A!#REF!</definedName>
    <definedName name="PART" localSheetId="162">[2]A!#REF!</definedName>
    <definedName name="PART">[2]A!#REF!</definedName>
    <definedName name="PLAN92" localSheetId="145">#REF!</definedName>
    <definedName name="PLAN92" localSheetId="149">#REF!</definedName>
    <definedName name="PLAN92" localSheetId="153">#REF!</definedName>
    <definedName name="PLAN92" localSheetId="138">#REF!</definedName>
    <definedName name="PLAN92" localSheetId="141">#REF!</definedName>
    <definedName name="PLAN92" localSheetId="71">#REF!</definedName>
    <definedName name="PLAN92" localSheetId="74">#REF!</definedName>
    <definedName name="PLAN92" localSheetId="77">#REF!</definedName>
    <definedName name="PLAN92" localSheetId="80">#REF!</definedName>
    <definedName name="PLAN92" localSheetId="66">#REF!</definedName>
    <definedName name="PLAN92" localSheetId="69">#REF!</definedName>
    <definedName name="PLAN92" localSheetId="126">#REF!</definedName>
    <definedName name="PLAN92" localSheetId="129">#REF!</definedName>
    <definedName name="PLAN92" localSheetId="132">#REF!</definedName>
    <definedName name="PLAN92" localSheetId="135">#REF!</definedName>
    <definedName name="PLAN92" localSheetId="120">#REF!</definedName>
    <definedName name="PLAN92" localSheetId="111">#REF!</definedName>
    <definedName name="PLAN92" localSheetId="114">#REF!</definedName>
    <definedName name="PLAN92" localSheetId="117">#REF!</definedName>
    <definedName name="PLAN92" localSheetId="103">#REF!</definedName>
    <definedName name="PLAN92" localSheetId="106">#REF!</definedName>
    <definedName name="PLAN92" localSheetId="53">#REF!</definedName>
    <definedName name="PLAN92" localSheetId="55">#REF!</definedName>
    <definedName name="PLAN92" localSheetId="58">#REF!</definedName>
    <definedName name="PLAN92" localSheetId="62">#REF!</definedName>
    <definedName name="PLAN92" localSheetId="64">#REF!</definedName>
    <definedName name="PLAN92" localSheetId="85">#REF!</definedName>
    <definedName name="PLAN92" localSheetId="88">#REF!</definedName>
    <definedName name="PLAN92" localSheetId="91">#REF!</definedName>
    <definedName name="PLAN92" localSheetId="94">#REF!</definedName>
    <definedName name="PLAN92" localSheetId="97">#REF!</definedName>
    <definedName name="PLAN92" localSheetId="100">#REF!</definedName>
    <definedName name="PLAN92" localSheetId="166">#REF!</definedName>
    <definedName name="PLAN92" localSheetId="169">#REF!</definedName>
    <definedName name="PLAN92" localSheetId="157">#REF!</definedName>
    <definedName name="PLAN92" localSheetId="172">#REF!</definedName>
    <definedName name="PLAN92" localSheetId="160">#REF!</definedName>
    <definedName name="PLAN92" localSheetId="163">#REF!</definedName>
    <definedName name="PLAN92" localSheetId="143">#REF!</definedName>
    <definedName name="PLAN92" localSheetId="146">#REF!</definedName>
    <definedName name="PLAN92" localSheetId="148">#REF!</definedName>
    <definedName name="PLAN92" localSheetId="150">#REF!</definedName>
    <definedName name="PLAN92" localSheetId="151">#REF!</definedName>
    <definedName name="PLAN92" localSheetId="136">#REF!</definedName>
    <definedName name="PLAN92" localSheetId="139">#REF!</definedName>
    <definedName name="PLAN92" localSheetId="142">#REF!</definedName>
    <definedName name="PLAN92" localSheetId="70">#REF!</definedName>
    <definedName name="PLAN92" localSheetId="72">#REF!</definedName>
    <definedName name="PLAN92" localSheetId="75">#REF!</definedName>
    <definedName name="PLAN92" localSheetId="78">#REF!</definedName>
    <definedName name="PLAN92" localSheetId="67">#REF!</definedName>
    <definedName name="PLAN92" localSheetId="124">#REF!</definedName>
    <definedName name="PLAN92" localSheetId="127">#REF!</definedName>
    <definedName name="PLAN92" localSheetId="130">#REF!</definedName>
    <definedName name="PLAN92" localSheetId="133">#REF!</definedName>
    <definedName name="PLAN92" localSheetId="118">#REF!</definedName>
    <definedName name="PLAN92" localSheetId="121">#REF!</definedName>
    <definedName name="PLAN92" localSheetId="123">#REF!</definedName>
    <definedName name="PLAN92" localSheetId="107">#REF!</definedName>
    <definedName name="PLAN92" localSheetId="109">#REF!</definedName>
    <definedName name="PLAN92" localSheetId="112">#REF!</definedName>
    <definedName name="PLAN92" localSheetId="115">#REF!</definedName>
    <definedName name="PLAN92" localSheetId="101">#REF!</definedName>
    <definedName name="PLAN92" localSheetId="104">#REF!</definedName>
    <definedName name="PLAN92" localSheetId="52">#REF!</definedName>
    <definedName name="PLAN92" localSheetId="54">#REF!</definedName>
    <definedName name="PLAN92" localSheetId="57">#REF!</definedName>
    <definedName name="PLAN92" localSheetId="60">#REF!</definedName>
    <definedName name="PLAN92" localSheetId="63">#REF!</definedName>
    <definedName name="PLAN92" localSheetId="83">#REF!</definedName>
    <definedName name="PLAN92" localSheetId="81">#REF!</definedName>
    <definedName name="PLAN92" localSheetId="86">#REF!</definedName>
    <definedName name="PLAN92" localSheetId="89">#REF!</definedName>
    <definedName name="PLAN92" localSheetId="92">#REF!</definedName>
    <definedName name="PLAN92" localSheetId="95">#REF!</definedName>
    <definedName name="PLAN92" localSheetId="98">#REF!</definedName>
    <definedName name="PLAN92" localSheetId="164">#REF!</definedName>
    <definedName name="PLAN92" localSheetId="167">#REF!</definedName>
    <definedName name="PLAN92" localSheetId="155">#REF!</definedName>
    <definedName name="PLAN92" localSheetId="170">#REF!</definedName>
    <definedName name="PLAN92" localSheetId="158">#REF!</definedName>
    <definedName name="PLAN92" localSheetId="161">#REF!</definedName>
    <definedName name="PLAN92" localSheetId="147">#REF!</definedName>
    <definedName name="PLAN92" localSheetId="144">#REF!</definedName>
    <definedName name="PLAN92" localSheetId="152">#REF!</definedName>
    <definedName name="PLAN92" localSheetId="154">#REF!</definedName>
    <definedName name="PLAN92" localSheetId="137">#REF!</definedName>
    <definedName name="PLAN92" localSheetId="140">#REF!</definedName>
    <definedName name="PLAN92" localSheetId="73">#REF!</definedName>
    <definedName name="PLAN92" localSheetId="76">#REF!</definedName>
    <definedName name="PLAN92" localSheetId="79">#REF!</definedName>
    <definedName name="PLAN92" localSheetId="65">#REF!</definedName>
    <definedName name="PLAN92" localSheetId="68">#REF!</definedName>
    <definedName name="PLAN92" localSheetId="125">#REF!</definedName>
    <definedName name="PLAN92" localSheetId="128">#REF!</definedName>
    <definedName name="PLAN92" localSheetId="131">#REF!</definedName>
    <definedName name="PLAN92" localSheetId="134">#REF!</definedName>
    <definedName name="PLAN92" localSheetId="119">#REF!</definedName>
    <definedName name="PLAN92" localSheetId="122">#REF!</definedName>
    <definedName name="PLAN92" localSheetId="108">#REF!</definedName>
    <definedName name="PLAN92" localSheetId="110">#REF!</definedName>
    <definedName name="PLAN92" localSheetId="113">#REF!</definedName>
    <definedName name="PLAN92" localSheetId="116">#REF!</definedName>
    <definedName name="PLAN92" localSheetId="102">#REF!</definedName>
    <definedName name="PLAN92" localSheetId="105">#REF!</definedName>
    <definedName name="PLAN92" localSheetId="56">#REF!</definedName>
    <definedName name="PLAN92" localSheetId="59">#REF!</definedName>
    <definedName name="PLAN92" localSheetId="61">#REF!</definedName>
    <definedName name="PLAN92" localSheetId="84">#REF!</definedName>
    <definedName name="PLAN92" localSheetId="82">#REF!</definedName>
    <definedName name="PLAN92" localSheetId="87">#REF!</definedName>
    <definedName name="PLAN92" localSheetId="90">#REF!</definedName>
    <definedName name="PLAN92" localSheetId="93">#REF!</definedName>
    <definedName name="PLAN92" localSheetId="96">#REF!</definedName>
    <definedName name="PLAN92" localSheetId="99">#REF!</definedName>
    <definedName name="PLAN92" localSheetId="165">#REF!</definedName>
    <definedName name="PLAN92" localSheetId="168">#REF!</definedName>
    <definedName name="PLAN92" localSheetId="156">#REF!</definedName>
    <definedName name="PLAN92" localSheetId="171">#REF!</definedName>
    <definedName name="PLAN92" localSheetId="159">#REF!</definedName>
    <definedName name="PLAN92" localSheetId="162">#REF!</definedName>
    <definedName name="PLAN92">#REF!</definedName>
    <definedName name="PLAN92VA" localSheetId="145">#REF!</definedName>
    <definedName name="PLAN92VA" localSheetId="149">#REF!</definedName>
    <definedName name="PLAN92VA" localSheetId="153">#REF!</definedName>
    <definedName name="PLAN92VA" localSheetId="138">#REF!</definedName>
    <definedName name="PLAN92VA" localSheetId="141">#REF!</definedName>
    <definedName name="PLAN92VA" localSheetId="71">#REF!</definedName>
    <definedName name="PLAN92VA" localSheetId="74">#REF!</definedName>
    <definedName name="PLAN92VA" localSheetId="77">#REF!</definedName>
    <definedName name="PLAN92VA" localSheetId="80">#REF!</definedName>
    <definedName name="PLAN92VA" localSheetId="66">#REF!</definedName>
    <definedName name="PLAN92VA" localSheetId="69">#REF!</definedName>
    <definedName name="PLAN92VA" localSheetId="126">#REF!</definedName>
    <definedName name="PLAN92VA" localSheetId="129">#REF!</definedName>
    <definedName name="PLAN92VA" localSheetId="132">#REF!</definedName>
    <definedName name="PLAN92VA" localSheetId="135">#REF!</definedName>
    <definedName name="PLAN92VA" localSheetId="120">#REF!</definedName>
    <definedName name="PLAN92VA" localSheetId="111">#REF!</definedName>
    <definedName name="PLAN92VA" localSheetId="114">#REF!</definedName>
    <definedName name="PLAN92VA" localSheetId="117">#REF!</definedName>
    <definedName name="PLAN92VA" localSheetId="103">#REF!</definedName>
    <definedName name="PLAN92VA" localSheetId="106">#REF!</definedName>
    <definedName name="PLAN92VA" localSheetId="53">#REF!</definedName>
    <definedName name="PLAN92VA" localSheetId="55">#REF!</definedName>
    <definedName name="PLAN92VA" localSheetId="58">#REF!</definedName>
    <definedName name="PLAN92VA" localSheetId="62">#REF!</definedName>
    <definedName name="PLAN92VA" localSheetId="64">#REF!</definedName>
    <definedName name="PLAN92VA" localSheetId="85">#REF!</definedName>
    <definedName name="PLAN92VA" localSheetId="88">#REF!</definedName>
    <definedName name="PLAN92VA" localSheetId="91">#REF!</definedName>
    <definedName name="PLAN92VA" localSheetId="94">#REF!</definedName>
    <definedName name="PLAN92VA" localSheetId="97">#REF!</definedName>
    <definedName name="PLAN92VA" localSheetId="100">#REF!</definedName>
    <definedName name="PLAN92VA" localSheetId="166">#REF!</definedName>
    <definedName name="PLAN92VA" localSheetId="169">#REF!</definedName>
    <definedName name="PLAN92VA" localSheetId="157">#REF!</definedName>
    <definedName name="PLAN92VA" localSheetId="172">#REF!</definedName>
    <definedName name="PLAN92VA" localSheetId="160">#REF!</definedName>
    <definedName name="PLAN92VA" localSheetId="163">#REF!</definedName>
    <definedName name="PLAN92VA" localSheetId="143">#REF!</definedName>
    <definedName name="PLAN92VA" localSheetId="146">#REF!</definedName>
    <definedName name="PLAN92VA" localSheetId="148">#REF!</definedName>
    <definedName name="PLAN92VA" localSheetId="150">#REF!</definedName>
    <definedName name="PLAN92VA" localSheetId="151">#REF!</definedName>
    <definedName name="PLAN92VA" localSheetId="136">#REF!</definedName>
    <definedName name="PLAN92VA" localSheetId="139">#REF!</definedName>
    <definedName name="PLAN92VA" localSheetId="142">#REF!</definedName>
    <definedName name="PLAN92VA" localSheetId="70">#REF!</definedName>
    <definedName name="PLAN92VA" localSheetId="72">#REF!</definedName>
    <definedName name="PLAN92VA" localSheetId="75">#REF!</definedName>
    <definedName name="PLAN92VA" localSheetId="78">#REF!</definedName>
    <definedName name="PLAN92VA" localSheetId="67">#REF!</definedName>
    <definedName name="PLAN92VA" localSheetId="124">#REF!</definedName>
    <definedName name="PLAN92VA" localSheetId="127">#REF!</definedName>
    <definedName name="PLAN92VA" localSheetId="130">#REF!</definedName>
    <definedName name="PLAN92VA" localSheetId="133">#REF!</definedName>
    <definedName name="PLAN92VA" localSheetId="118">#REF!</definedName>
    <definedName name="PLAN92VA" localSheetId="121">#REF!</definedName>
    <definedName name="PLAN92VA" localSheetId="123">#REF!</definedName>
    <definedName name="PLAN92VA" localSheetId="107">#REF!</definedName>
    <definedName name="PLAN92VA" localSheetId="109">#REF!</definedName>
    <definedName name="PLAN92VA" localSheetId="112">#REF!</definedName>
    <definedName name="PLAN92VA" localSheetId="115">#REF!</definedName>
    <definedName name="PLAN92VA" localSheetId="101">#REF!</definedName>
    <definedName name="PLAN92VA" localSheetId="104">#REF!</definedName>
    <definedName name="PLAN92VA" localSheetId="52">#REF!</definedName>
    <definedName name="PLAN92VA" localSheetId="54">#REF!</definedName>
    <definedName name="PLAN92VA" localSheetId="57">#REF!</definedName>
    <definedName name="PLAN92VA" localSheetId="60">#REF!</definedName>
    <definedName name="PLAN92VA" localSheetId="63">#REF!</definedName>
    <definedName name="PLAN92VA" localSheetId="83">#REF!</definedName>
    <definedName name="PLAN92VA" localSheetId="81">#REF!</definedName>
    <definedName name="PLAN92VA" localSheetId="86">#REF!</definedName>
    <definedName name="PLAN92VA" localSheetId="89">#REF!</definedName>
    <definedName name="PLAN92VA" localSheetId="92">#REF!</definedName>
    <definedName name="PLAN92VA" localSheetId="95">#REF!</definedName>
    <definedName name="PLAN92VA" localSheetId="98">#REF!</definedName>
    <definedName name="PLAN92VA" localSheetId="164">#REF!</definedName>
    <definedName name="PLAN92VA" localSheetId="167">#REF!</definedName>
    <definedName name="PLAN92VA" localSheetId="155">#REF!</definedName>
    <definedName name="PLAN92VA" localSheetId="170">#REF!</definedName>
    <definedName name="PLAN92VA" localSheetId="158">#REF!</definedName>
    <definedName name="PLAN92VA" localSheetId="161">#REF!</definedName>
    <definedName name="PLAN92VA" localSheetId="147">#REF!</definedName>
    <definedName name="PLAN92VA" localSheetId="144">#REF!</definedName>
    <definedName name="PLAN92VA" localSheetId="152">#REF!</definedName>
    <definedName name="PLAN92VA" localSheetId="154">#REF!</definedName>
    <definedName name="PLAN92VA" localSheetId="137">#REF!</definedName>
    <definedName name="PLAN92VA" localSheetId="140">#REF!</definedName>
    <definedName name="PLAN92VA" localSheetId="73">#REF!</definedName>
    <definedName name="PLAN92VA" localSheetId="76">#REF!</definedName>
    <definedName name="PLAN92VA" localSheetId="79">#REF!</definedName>
    <definedName name="PLAN92VA" localSheetId="65">#REF!</definedName>
    <definedName name="PLAN92VA" localSheetId="68">#REF!</definedName>
    <definedName name="PLAN92VA" localSheetId="125">#REF!</definedName>
    <definedName name="PLAN92VA" localSheetId="128">#REF!</definedName>
    <definedName name="PLAN92VA" localSheetId="131">#REF!</definedName>
    <definedName name="PLAN92VA" localSheetId="134">#REF!</definedName>
    <definedName name="PLAN92VA" localSheetId="119">#REF!</definedName>
    <definedName name="PLAN92VA" localSheetId="122">#REF!</definedName>
    <definedName name="PLAN92VA" localSheetId="108">#REF!</definedName>
    <definedName name="PLAN92VA" localSheetId="110">#REF!</definedName>
    <definedName name="PLAN92VA" localSheetId="113">#REF!</definedName>
    <definedName name="PLAN92VA" localSheetId="116">#REF!</definedName>
    <definedName name="PLAN92VA" localSheetId="102">#REF!</definedName>
    <definedName name="PLAN92VA" localSheetId="105">#REF!</definedName>
    <definedName name="PLAN92VA" localSheetId="56">#REF!</definedName>
    <definedName name="PLAN92VA" localSheetId="59">#REF!</definedName>
    <definedName name="PLAN92VA" localSheetId="61">#REF!</definedName>
    <definedName name="PLAN92VA" localSheetId="84">#REF!</definedName>
    <definedName name="PLAN92VA" localSheetId="82">#REF!</definedName>
    <definedName name="PLAN92VA" localSheetId="87">#REF!</definedName>
    <definedName name="PLAN92VA" localSheetId="90">#REF!</definedName>
    <definedName name="PLAN92VA" localSheetId="93">#REF!</definedName>
    <definedName name="PLAN92VA" localSheetId="96">#REF!</definedName>
    <definedName name="PLAN92VA" localSheetId="99">#REF!</definedName>
    <definedName name="PLAN92VA" localSheetId="165">#REF!</definedName>
    <definedName name="PLAN92VA" localSheetId="168">#REF!</definedName>
    <definedName name="PLAN92VA" localSheetId="156">#REF!</definedName>
    <definedName name="PLAN92VA" localSheetId="171">#REF!</definedName>
    <definedName name="PLAN92VA" localSheetId="159">#REF!</definedName>
    <definedName name="PLAN92VA" localSheetId="162">#REF!</definedName>
    <definedName name="PLAN92VA">#REF!</definedName>
    <definedName name="_xlnm.Print_Area" localSheetId="1">'BERAT CONT'!$A$1:$R$52</definedName>
    <definedName name="_xlnm.Print_Area" localSheetId="2">Data!$B$298:$L$316</definedName>
    <definedName name="_xlnm.Print_Area" localSheetId="173">'Data (6)'!$C$295:$M$313</definedName>
    <definedName name="_xlnm.Print_Area" localSheetId="0">Kubikasi!$A$1:$U$59</definedName>
    <definedName name="_xlnm.Print_Area" localSheetId="14">'PGU (RE-EXPOR)'!$A$1:$V$43</definedName>
    <definedName name="_xlnm.Print_Area" localSheetId="145">'PGU(AI) (Ags 11)'!$A$1:$V$44</definedName>
    <definedName name="_xlnm.Print_Area" localSheetId="149">'PGU(AI) (Ags 18)'!$A$1:$V$44</definedName>
    <definedName name="_xlnm.Print_Area" localSheetId="153">'PGU(AI) (Ags 29)'!$A$1:$V$42</definedName>
    <definedName name="_xlnm.Print_Area" localSheetId="138">'PGU(AI) (Ags 5)'!$A$1:$V$44</definedName>
    <definedName name="_xlnm.Print_Area" localSheetId="141">'PGU(AI) (Ags 8)'!$A$1:$V$44</definedName>
    <definedName name="_xlnm.Print_Area" localSheetId="71">'PGU(AI) (April 12)'!$A$1:$V$44</definedName>
    <definedName name="_xlnm.Print_Area" localSheetId="74">'PGU(AI) (April 19)'!$A$1:$V$44</definedName>
    <definedName name="_xlnm.Print_Area" localSheetId="77">'PGU(AI) (April 20)'!$A$1:$V$42</definedName>
    <definedName name="_xlnm.Print_Area" localSheetId="80">'PGU(AI) (April 21)'!$A$1:$V$43</definedName>
    <definedName name="_xlnm.Print_Area" localSheetId="66">'PGU(AI) (April 6)'!$A$1:$V$45</definedName>
    <definedName name="_xlnm.Print_Area" localSheetId="69">'PGU(AI) (April 6) (2)'!$A$1:$V$46</definedName>
    <definedName name="_xlnm.Print_Area" localSheetId="28">'PGU(AI) (Des 13)'!$A$1:$V$41</definedName>
    <definedName name="_xlnm.Print_Area" localSheetId="31">'PGU(AI) (Des 20)'!$A$1:$V$39</definedName>
    <definedName name="_xlnm.Print_Area" localSheetId="34">'PGU(AI) (Des 21)'!$A$1:$V$39</definedName>
    <definedName name="_xlnm.Print_Area" localSheetId="23">'PGU(AI) (Des 3)'!$A$1:$V$41</definedName>
    <definedName name="_xlnm.Print_Area" localSheetId="26">'PGU(AI) (Des 3) (2)'!$A$1:$V$41</definedName>
    <definedName name="_xlnm.Print_Area" localSheetId="46">'PGU(AI) (FEB 14)'!$A$1:$V$44</definedName>
    <definedName name="_xlnm.Print_Area" localSheetId="49">'PGU(AI) (FEB 21)'!$A$1:$V$44</definedName>
    <definedName name="_xlnm.Print_Area" localSheetId="41">'PGU(AI) (FEB 5) (2)'!$A$1:$V$44</definedName>
    <definedName name="_xlnm.Print_Area" localSheetId="38">'PGU(AI) (FEB 5) (3)'!$A$1:$V$44</definedName>
    <definedName name="_xlnm.Print_Area" localSheetId="126">'PGU(AI) (Juli 12)'!$A$1:$V$47</definedName>
    <definedName name="_xlnm.Print_Area" localSheetId="129">'PGU(AI) (Juli 18)'!$A$1:$V$44</definedName>
    <definedName name="_xlnm.Print_Area" localSheetId="132">'PGU(AI) (Juli 18) (2)'!$A$1:$V$44</definedName>
    <definedName name="_xlnm.Print_Area" localSheetId="135">'PGU(AI) (Juli 22)'!$A$1:$V$46</definedName>
    <definedName name="_xlnm.Print_Area" localSheetId="120">'PGU(AI) (Juli 9)'!$A$1:$V$45</definedName>
    <definedName name="_xlnm.Print_Area" localSheetId="111">'PGU(AI) (Juni 17)'!$A$1:$V$43</definedName>
    <definedName name="_xlnm.Print_Area" localSheetId="114">'PGU(AI) (Juni 21)'!$A$1:$V$47</definedName>
    <definedName name="_xlnm.Print_Area" localSheetId="117">'PGU(AI) (Juni 29)'!$A$1:$V$45</definedName>
    <definedName name="_xlnm.Print_Area" localSheetId="103">'PGU(AI) (Juni 7)'!$A$1:$V$46</definedName>
    <definedName name="_xlnm.Print_Area" localSheetId="106">'PGU(AI) (Juni 8)'!$A$1:$V$44</definedName>
    <definedName name="_xlnm.Print_Area" localSheetId="53">'PGU(AI) (March 01)'!$A$1:$V$43</definedName>
    <definedName name="_xlnm.Print_Area" localSheetId="55">'PGU(AI) (March 02)'!$A$1:$V$43</definedName>
    <definedName name="_xlnm.Print_Area" localSheetId="58">'PGU(AI) (March 14)'!$A$1:$V$43</definedName>
    <definedName name="_xlnm.Print_Area" localSheetId="62">'PGU(AI) (March 15)'!$A$1:$V$44</definedName>
    <definedName name="_xlnm.Print_Area" localSheetId="64">'PGU(AI) (March 23)'!$A$1:$V$45</definedName>
    <definedName name="_xlnm.Print_Area" localSheetId="85">'PGU(AI) (May 10)'!$A$1:$V$43</definedName>
    <definedName name="_xlnm.Print_Area" localSheetId="88">'PGU(AI) (May 17)'!$A$1:$V$43</definedName>
    <definedName name="_xlnm.Print_Area" localSheetId="91">'PGU(AI) (May 18)'!$A$1:$V$43</definedName>
    <definedName name="_xlnm.Print_Area" localSheetId="94">'PGU(AI) (May 23)'!$A$1:$V$43</definedName>
    <definedName name="_xlnm.Print_Area" localSheetId="97">'PGU(AI) (May 25)'!$A$1:$V$44</definedName>
    <definedName name="_xlnm.Print_Area" localSheetId="100">'PGU(AI) (May 31)'!$A$1:$V$44</definedName>
    <definedName name="_xlnm.Print_Area" localSheetId="5">'PGU(AI) (Nov 1)'!$A$1:$V$47</definedName>
    <definedName name="_xlnm.Print_Area" localSheetId="11">'PGU(AI) (Nov 10)'!$A$1:$V$45</definedName>
    <definedName name="_xlnm.Print_Area" localSheetId="17">'PGU(AI) (Nov 16)'!$A$1:$V$42</definedName>
    <definedName name="_xlnm.Print_Area" localSheetId="8">'PGU(AI) (Nov 2)'!$A$1:$V$46</definedName>
    <definedName name="_xlnm.Print_Area" localSheetId="20">'PGU(AI) (Nov 24)'!$A$1:$V$41</definedName>
    <definedName name="_xlnm.Print_Area" localSheetId="166">'PGU(AI) (Sept 12)'!$A$1:$V$43</definedName>
    <definedName name="_xlnm.Print_Area" localSheetId="169">'PGU(AI) (Sept 12) (2)'!$A$1:$V$42</definedName>
    <definedName name="_xlnm.Print_Area" localSheetId="157">'PGU(AI) (Sept 2)'!$A$1:$V$45</definedName>
    <definedName name="_xlnm.Print_Area" localSheetId="172">'PGU(AI) (Sept 21)'!$A$1:$V$43</definedName>
    <definedName name="_xlnm.Print_Area" localSheetId="160">'PGU(AI) (Sept 5)'!$A$1:$V$45</definedName>
    <definedName name="_xlnm.Print_Area" localSheetId="163">'PGU(AI) (Sept 5) (2)'!$A$1:$V$45</definedName>
    <definedName name="_xlnm.Print_Area" localSheetId="143">'PGU(B) (Ags 11)'!$A$1:$V$46</definedName>
    <definedName name="_xlnm.Print_Area" localSheetId="146">'PGU(B) (Ags 16)'!$A$1:$V$46</definedName>
    <definedName name="_xlnm.Print_Area" localSheetId="148">'PGU(B) (Ags 18)'!$A$1:$V$49</definedName>
    <definedName name="_xlnm.Print_Area" localSheetId="150">'PGU(B) (Ags 18) (2)'!$A$1:$V$49</definedName>
    <definedName name="_xlnm.Print_Area" localSheetId="151">'PGU(B) (Ags 29)'!$A$1:$V$46</definedName>
    <definedName name="_xlnm.Print_Area" localSheetId="136">'PGU(B) (Ags 5)'!$A$1:$V$49</definedName>
    <definedName name="_xlnm.Print_Area" localSheetId="139">'PGU(B) (Ags 8)'!$A$1:$V$46</definedName>
    <definedName name="_xlnm.Print_Area" localSheetId="142">'PGU(B) (Ags 9)'!$A$1:$V$46</definedName>
    <definedName name="_xlnm.Print_Area" localSheetId="70">'PGU(B) (April 12)'!$A$1:$V$44</definedName>
    <definedName name="_xlnm.Print_Area" localSheetId="72">'PGU(B) (April 19)'!$A$1:$V$50</definedName>
    <definedName name="_xlnm.Print_Area" localSheetId="75">'PGU(B) (April 20)'!$A$1:$V$51</definedName>
    <definedName name="_xlnm.Print_Area" localSheetId="78">'PGU(B) (April 21)'!$A$1:$V$46</definedName>
    <definedName name="_xlnm.Print_Area" localSheetId="67">'PGU(B) (April 6)'!$A$1:$V$52</definedName>
    <definedName name="_xlnm.Print_Area" localSheetId="27">'PGU(B) (Des 13)'!$A$1:$W$46</definedName>
    <definedName name="_xlnm.Print_Area" localSheetId="29">'PGU(B) (Des 20)'!$A$1:$W$47</definedName>
    <definedName name="_xlnm.Print_Area" localSheetId="32">'PGU(B) (Des 21)'!$A$1:$W$49</definedName>
    <definedName name="_xlnm.Print_Area" localSheetId="35">'PGU(B) (Des 27)'!$A$1:$W$52</definedName>
    <definedName name="_xlnm.Print_Area" localSheetId="21">'PGU(B) (Des 3)'!$A$1:$W$45</definedName>
    <definedName name="_xlnm.Print_Area" localSheetId="24">'PGU(B) (Des 3) (2)'!$A$1:$W$46</definedName>
    <definedName name="_xlnm.Print_Area" localSheetId="44">'PGU(B) (FEB 14)'!$A$1:$V$51</definedName>
    <definedName name="_xlnm.Print_Area" localSheetId="47">'PGU(B) (FEB 21)'!$A$1:$V$48</definedName>
    <definedName name="_xlnm.Print_Area" localSheetId="36">'PGU(B) (FEB 5)'!$A$1:$V$45</definedName>
    <definedName name="_xlnm.Print_Area" localSheetId="39">'PGU(B) (FEB 5) (2)'!$A$1:$V$45</definedName>
    <definedName name="_xlnm.Print_Area" localSheetId="42">'PGU(B) (FEB 7)'!$A$1:$V$45</definedName>
    <definedName name="_xlnm.Print_Area" localSheetId="124">'PGU(B) (Juli 12)'!$A$1:$V$52</definedName>
    <definedName name="_xlnm.Print_Area" localSheetId="127">'PGU(B) (Juli 18)'!$A$1:$V$48</definedName>
    <definedName name="_xlnm.Print_Area" localSheetId="130">'PGU(B) (Juli 18) (2)'!$A$1:$V$49</definedName>
    <definedName name="_xlnm.Print_Area" localSheetId="133">'PGU(B) (Juli 22)'!$A$1:$V$47</definedName>
    <definedName name="_xlnm.Print_Area" localSheetId="118">'PGU(B) (Juli 9)'!$A$1:$V$52</definedName>
    <definedName name="_xlnm.Print_Area" localSheetId="121">'PGU(B) (Juli 9) (2)'!$A$1:$V$49</definedName>
    <definedName name="_xlnm.Print_Area" localSheetId="123">'PGU(B) (Juli 9) (3)'!$A$1:$V$47</definedName>
    <definedName name="_xlnm.Print_Area" localSheetId="107">'PGU(B) (Juni 15)'!$A$1:$V$46</definedName>
    <definedName name="_xlnm.Print_Area" localSheetId="109">'PGU(B) (Juni 17)'!$A$1:$V$56</definedName>
    <definedName name="_xlnm.Print_Area" localSheetId="112">'PGU(B) (Juni 21)'!$A$1:$V$46</definedName>
    <definedName name="_xlnm.Print_Area" localSheetId="115">'PGU(B) (Juni 29)'!$A$1:$V$53</definedName>
    <definedName name="_xlnm.Print_Area" localSheetId="101">'PGU(B) (Juni 7)'!$A$1:$V$47</definedName>
    <definedName name="_xlnm.Print_Area" localSheetId="104">'PGU(B) (Juni 8)'!$A$1:$V$48</definedName>
    <definedName name="_xlnm.Print_Area" localSheetId="50">'PGU(B) (mar 1)'!$A$1:$V$50</definedName>
    <definedName name="_xlnm.Print_Area" localSheetId="52">'PGU(B) (March 01)'!$A$1:$V$49</definedName>
    <definedName name="_xlnm.Print_Area" localSheetId="54">'PGU(B) (March 02)'!$A$1:$V$47</definedName>
    <definedName name="_xlnm.Print_Area" localSheetId="57">'PGU(B) (March 14)'!$A$1:$V$52</definedName>
    <definedName name="_xlnm.Print_Area" localSheetId="60">'PGU(B) (March 15)'!$A$1:$V$53</definedName>
    <definedName name="_xlnm.Print_Area" localSheetId="63">'PGU(B) (March 23)'!$A$1:$V$51</definedName>
    <definedName name="_xlnm.Print_Area" localSheetId="83">'PGU(B) (May 10)'!$A$1:$V$49</definedName>
    <definedName name="_xlnm.Print_Area" localSheetId="81">'PGU(B) (May 10) (2)'!$A$1:$V$46</definedName>
    <definedName name="_xlnm.Print_Area" localSheetId="86">'PGU(B) (May 17)'!$A$1:$V$45</definedName>
    <definedName name="_xlnm.Print_Area" localSheetId="89">'PGU(B) (May 18)'!$A$1:$V$55</definedName>
    <definedName name="_xlnm.Print_Area" localSheetId="92">'PGU(B) (May 23)'!$A$1:$V$63</definedName>
    <definedName name="_xlnm.Print_Area" localSheetId="95">'PGU(B) (May 25)'!$A$1:$V$54</definedName>
    <definedName name="_xlnm.Print_Area" localSheetId="98">'PGU(B) (May 31)'!$A$1:$V$49</definedName>
    <definedName name="_xlnm.Print_Area" localSheetId="3">'PGU(B) (Nov 1)'!$A$1:$W$53</definedName>
    <definedName name="_xlnm.Print_Area" localSheetId="9">'PGU(B) (Nov 10)'!$A$1:$W$46</definedName>
    <definedName name="_xlnm.Print_Area" localSheetId="12">'PGU(B) (Nov 11)'!$A$1:$W$53</definedName>
    <definedName name="_xlnm.Print_Area" localSheetId="15">'PGU(B) (Nov 16)'!$A$1:$W$50</definedName>
    <definedName name="_xlnm.Print_Area" localSheetId="6">'PGU(B) (Nov 2)'!$A$1:$W$48</definedName>
    <definedName name="_xlnm.Print_Area" localSheetId="18">'PGU(B) (Nov 24)'!$A$1:$W$49</definedName>
    <definedName name="_xlnm.Print_Area" localSheetId="164">'PGU(B) (Sept 12)'!$A$1:$V$45</definedName>
    <definedName name="_xlnm.Print_Area" localSheetId="167">'PGU(B) (Sept 12) (2)'!$A$1:$V$44</definedName>
    <definedName name="_xlnm.Print_Area" localSheetId="155">'PGU(B) (Sept 2)'!$A$1:$V$45</definedName>
    <definedName name="_xlnm.Print_Area" localSheetId="170">'PGU(B) (Sept 21)'!$A$1:$V$47</definedName>
    <definedName name="_xlnm.Print_Area" localSheetId="158">'PGU(B) (Sept 5)'!$A$1:$V$45</definedName>
    <definedName name="_xlnm.Print_Area" localSheetId="161">'PGU(B) (Sept 5) (2)'!$A$1:$V$45</definedName>
    <definedName name="_xlnm.Print_Area" localSheetId="147">'PGU(BENCH)'!$A$1:$V$44</definedName>
    <definedName name="_xlnm.Print_Area" localSheetId="144">'PGU(D) (Ags 11)'!$A$1:$V$47</definedName>
    <definedName name="_xlnm.Print_Area" localSheetId="152">'PGU(D) (Ags 29)'!$A$1:$V$44</definedName>
    <definedName name="_xlnm.Print_Area" localSheetId="154">'PGU(D) (Ags 29) (2)'!$A$1:$V$48</definedName>
    <definedName name="_xlnm.Print_Area" localSheetId="137">'PGU(D) (Ags 5)'!$A$1:$V$50</definedName>
    <definedName name="_xlnm.Print_Area" localSheetId="140">'PGU(D) (Ags 8)'!$A$1:$V$47</definedName>
    <definedName name="_xlnm.Print_Area" localSheetId="73">'PGU(D) (April 19)'!$A$1:$V$46</definedName>
    <definedName name="_xlnm.Print_Area" localSheetId="76">'PGU(D) (April 20)'!$A$1:$V$49</definedName>
    <definedName name="_xlnm.Print_Area" localSheetId="79">'PGU(D) (April 21)'!$A$1:$V$46</definedName>
    <definedName name="_xlnm.Print_Area" localSheetId="65">'PGU(D) (April 6)'!$A$1:$V$49</definedName>
    <definedName name="_xlnm.Print_Area" localSheetId="68">'PGU(D) (April 6) (2)'!$A$1:$V$49</definedName>
    <definedName name="_xlnm.Print_Area" localSheetId="30">'PGU(D) (Des 20 )'!$A$1:$V$42</definedName>
    <definedName name="_xlnm.Print_Area" localSheetId="33">'PGU(D) (Des 21)'!$A$1:$V$42</definedName>
    <definedName name="_xlnm.Print_Area" localSheetId="22">'PGU(D) (Des 3)'!$A$1:$V$45</definedName>
    <definedName name="_xlnm.Print_Area" localSheetId="25">'PGU(D) (Des 3) (2)'!$A$1:$V$45</definedName>
    <definedName name="_xlnm.Print_Area" localSheetId="45">'PGU(D) (FEB 14)'!$A$1:$V$47</definedName>
    <definedName name="_xlnm.Print_Area" localSheetId="48">'PGU(D) (FEB 21)'!$A$1:$V$45</definedName>
    <definedName name="_xlnm.Print_Area" localSheetId="37">'PGU(D) (FEB 5)'!$A$1:$V$47</definedName>
    <definedName name="_xlnm.Print_Area" localSheetId="40">'PGU(D) (FEB 5) (2)'!$A$1:$V$47</definedName>
    <definedName name="_xlnm.Print_Area" localSheetId="43">'PGU(D) (FEB 7)'!$A$1:$V$48</definedName>
    <definedName name="_xlnm.Print_Area" localSheetId="125">'PGU(D) (Juli 12)'!$A$1:$V$50</definedName>
    <definedName name="_xlnm.Print_Area" localSheetId="128">'PGU(D) (Juli 18)'!$A$1:$V$46</definedName>
    <definedName name="_xlnm.Print_Area" localSheetId="131">'PGU(D) (Juli 18) (2)'!$A$1:$V$45</definedName>
    <definedName name="_xlnm.Print_Area" localSheetId="134">'PGU(D) (Juli 22)'!$A$1:$V$51</definedName>
    <definedName name="_xlnm.Print_Area" localSheetId="119">'PGU(D) (Juli 9)'!$A$1:$V$50</definedName>
    <definedName name="_xlnm.Print_Area" localSheetId="122">'PGU(D) (Juli 9) (2)'!$A$1:$V$51</definedName>
    <definedName name="_xlnm.Print_Area" localSheetId="108">'PGU(D) (Juni 15)'!$A$1:$V$45</definedName>
    <definedName name="_xlnm.Print_Area" localSheetId="110">'PGU(D) (Juni 17)'!$A$1:$V$47</definedName>
    <definedName name="_xlnm.Print_Area" localSheetId="113">'PGU(D) (Juni 21)'!$A$1:$V$48</definedName>
    <definedName name="_xlnm.Print_Area" localSheetId="116">'PGU(D) (Juni 29)'!$A$1:$V$50</definedName>
    <definedName name="_xlnm.Print_Area" localSheetId="102">'PGU(D) (Juni 7)'!$A$1:$V$45</definedName>
    <definedName name="_xlnm.Print_Area" localSheetId="105">'PGU(D) (Juni 8)'!$A$1:$V$45</definedName>
    <definedName name="_xlnm.Print_Area" localSheetId="51">'PGU(D) (mar 1)'!$A$1:$V$46</definedName>
    <definedName name="_xlnm.Print_Area" localSheetId="56">'PGU(D) (March 02)'!$A$1:$V$50</definedName>
    <definedName name="_xlnm.Print_Area" localSheetId="59">'PGU(D) (March14)'!$A$1:$V$47</definedName>
    <definedName name="_xlnm.Print_Area" localSheetId="61">'PGU(D) (March15)'!$A$1:$V$49</definedName>
    <definedName name="_xlnm.Print_Area" localSheetId="84">'PGU(D) (May 10)'!$A$1:$V$46</definedName>
    <definedName name="_xlnm.Print_Area" localSheetId="82">'PGU(D) (May 10) (2)'!$A$1:$V$46</definedName>
    <definedName name="_xlnm.Print_Area" localSheetId="87">'PGU(D) (May 17)'!$A$1:$V$46</definedName>
    <definedName name="_xlnm.Print_Area" localSheetId="90">'PGU(D) (May 18)'!$A$1:$V$46</definedName>
    <definedName name="_xlnm.Print_Area" localSheetId="93">'PGU(D) (May 23)'!$A$1:$V$46</definedName>
    <definedName name="_xlnm.Print_Area" localSheetId="96">'PGU(D) (May 25)'!$A$1:$V$45</definedName>
    <definedName name="_xlnm.Print_Area" localSheetId="99">'PGU(D) (May 31)'!$A$1:$V$46</definedName>
    <definedName name="_xlnm.Print_Area" localSheetId="4">'PGU(D) (Nov 1)'!$A$1:$V$50</definedName>
    <definedName name="_xlnm.Print_Area" localSheetId="10">'PGU(D) (Nov 10)'!$A$1:$V$46</definedName>
    <definedName name="_xlnm.Print_Area" localSheetId="13">'PGU(D) (Nov 11)'!$A$1:$V$48</definedName>
    <definedName name="_xlnm.Print_Area" localSheetId="16">'PGU(D) (Nov 16)'!$A$1:$V$45</definedName>
    <definedName name="_xlnm.Print_Area" localSheetId="7">'PGU(D) (Nov 2) '!$A$1:$V$48</definedName>
    <definedName name="_xlnm.Print_Area" localSheetId="19">'PGU(D) (Nov 24)'!$A$1:$V$43</definedName>
    <definedName name="_xlnm.Print_Area" localSheetId="165">'PGU(D) (Sept 12)'!$A$1:$V$48</definedName>
    <definedName name="_xlnm.Print_Area" localSheetId="168">'PGU(D) (Sept 12) (2)'!$A$1:$V$50</definedName>
    <definedName name="_xlnm.Print_Area" localSheetId="156">'PGU(D) (Sept 2)'!$A$1:$V$47</definedName>
    <definedName name="_xlnm.Print_Area" localSheetId="171">'PGU(D) (Sept 21)'!$A$1:$V$49</definedName>
    <definedName name="_xlnm.Print_Area" localSheetId="159">'PGU(D) (Sept 5)'!$A$1:$V$49</definedName>
    <definedName name="_xlnm.Print_Area" localSheetId="162">'PGU(D) (Sept 5) (2)'!$A$1:$V$49</definedName>
    <definedName name="_xlnm.Print_Area" hidden="1">#REF!</definedName>
    <definedName name="PRINT_AREA_MI" localSheetId="145">#REF!</definedName>
    <definedName name="PRINT_AREA_MI" localSheetId="149">#REF!</definedName>
    <definedName name="PRINT_AREA_MI" localSheetId="153">#REF!</definedName>
    <definedName name="PRINT_AREA_MI" localSheetId="138">#REF!</definedName>
    <definedName name="PRINT_AREA_MI" localSheetId="141">#REF!</definedName>
    <definedName name="PRINT_AREA_MI" localSheetId="71">#REF!</definedName>
    <definedName name="PRINT_AREA_MI" localSheetId="74">#REF!</definedName>
    <definedName name="PRINT_AREA_MI" localSheetId="77">#REF!</definedName>
    <definedName name="PRINT_AREA_MI" localSheetId="80">#REF!</definedName>
    <definedName name="PRINT_AREA_MI" localSheetId="66">#REF!</definedName>
    <definedName name="PRINT_AREA_MI" localSheetId="69">#REF!</definedName>
    <definedName name="PRINT_AREA_MI" localSheetId="126">#REF!</definedName>
    <definedName name="PRINT_AREA_MI" localSheetId="129">#REF!</definedName>
    <definedName name="PRINT_AREA_MI" localSheetId="132">#REF!</definedName>
    <definedName name="PRINT_AREA_MI" localSheetId="135">#REF!</definedName>
    <definedName name="PRINT_AREA_MI" localSheetId="120">#REF!</definedName>
    <definedName name="PRINT_AREA_MI" localSheetId="111">#REF!</definedName>
    <definedName name="PRINT_AREA_MI" localSheetId="114">#REF!</definedName>
    <definedName name="PRINT_AREA_MI" localSheetId="117">#REF!</definedName>
    <definedName name="PRINT_AREA_MI" localSheetId="103">#REF!</definedName>
    <definedName name="PRINT_AREA_MI" localSheetId="106">#REF!</definedName>
    <definedName name="PRINT_AREA_MI" localSheetId="53">#REF!</definedName>
    <definedName name="PRINT_AREA_MI" localSheetId="55">#REF!</definedName>
    <definedName name="PRINT_AREA_MI" localSheetId="58">#REF!</definedName>
    <definedName name="PRINT_AREA_MI" localSheetId="62">#REF!</definedName>
    <definedName name="PRINT_AREA_MI" localSheetId="64">#REF!</definedName>
    <definedName name="PRINT_AREA_MI" localSheetId="85">#REF!</definedName>
    <definedName name="PRINT_AREA_MI" localSheetId="88">#REF!</definedName>
    <definedName name="PRINT_AREA_MI" localSheetId="91">#REF!</definedName>
    <definedName name="PRINT_AREA_MI" localSheetId="94">#REF!</definedName>
    <definedName name="PRINT_AREA_MI" localSheetId="97">#REF!</definedName>
    <definedName name="PRINT_AREA_MI" localSheetId="100">#REF!</definedName>
    <definedName name="PRINT_AREA_MI" localSheetId="166">#REF!</definedName>
    <definedName name="PRINT_AREA_MI" localSheetId="169">#REF!</definedName>
    <definedName name="PRINT_AREA_MI" localSheetId="157">#REF!</definedName>
    <definedName name="PRINT_AREA_MI" localSheetId="172">#REF!</definedName>
    <definedName name="PRINT_AREA_MI" localSheetId="160">#REF!</definedName>
    <definedName name="PRINT_AREA_MI" localSheetId="163">#REF!</definedName>
    <definedName name="PRINT_AREA_MI" localSheetId="143">#REF!</definedName>
    <definedName name="PRINT_AREA_MI" localSheetId="146">#REF!</definedName>
    <definedName name="PRINT_AREA_MI" localSheetId="148">#REF!</definedName>
    <definedName name="PRINT_AREA_MI" localSheetId="150">#REF!</definedName>
    <definedName name="PRINT_AREA_MI" localSheetId="151">#REF!</definedName>
    <definedName name="PRINT_AREA_MI" localSheetId="136">#REF!</definedName>
    <definedName name="PRINT_AREA_MI" localSheetId="139">#REF!</definedName>
    <definedName name="PRINT_AREA_MI" localSheetId="142">#REF!</definedName>
    <definedName name="PRINT_AREA_MI" localSheetId="70">#REF!</definedName>
    <definedName name="PRINT_AREA_MI" localSheetId="72">#REF!</definedName>
    <definedName name="PRINT_AREA_MI" localSheetId="75">#REF!</definedName>
    <definedName name="PRINT_AREA_MI" localSheetId="78">#REF!</definedName>
    <definedName name="PRINT_AREA_MI" localSheetId="67">#REF!</definedName>
    <definedName name="PRINT_AREA_MI" localSheetId="124">#REF!</definedName>
    <definedName name="PRINT_AREA_MI" localSheetId="127">#REF!</definedName>
    <definedName name="PRINT_AREA_MI" localSheetId="130">#REF!</definedName>
    <definedName name="PRINT_AREA_MI" localSheetId="133">#REF!</definedName>
    <definedName name="PRINT_AREA_MI" localSheetId="118">#REF!</definedName>
    <definedName name="PRINT_AREA_MI" localSheetId="121">#REF!</definedName>
    <definedName name="PRINT_AREA_MI" localSheetId="123">#REF!</definedName>
    <definedName name="PRINT_AREA_MI" localSheetId="107">#REF!</definedName>
    <definedName name="PRINT_AREA_MI" localSheetId="109">#REF!</definedName>
    <definedName name="PRINT_AREA_MI" localSheetId="112">#REF!</definedName>
    <definedName name="PRINT_AREA_MI" localSheetId="115">#REF!</definedName>
    <definedName name="PRINT_AREA_MI" localSheetId="101">#REF!</definedName>
    <definedName name="PRINT_AREA_MI" localSheetId="104">#REF!</definedName>
    <definedName name="PRINT_AREA_MI" localSheetId="52">#REF!</definedName>
    <definedName name="PRINT_AREA_MI" localSheetId="54">#REF!</definedName>
    <definedName name="PRINT_AREA_MI" localSheetId="57">#REF!</definedName>
    <definedName name="PRINT_AREA_MI" localSheetId="60">#REF!</definedName>
    <definedName name="PRINT_AREA_MI" localSheetId="63">#REF!</definedName>
    <definedName name="PRINT_AREA_MI" localSheetId="83">#REF!</definedName>
    <definedName name="PRINT_AREA_MI" localSheetId="81">#REF!</definedName>
    <definedName name="PRINT_AREA_MI" localSheetId="86">#REF!</definedName>
    <definedName name="PRINT_AREA_MI" localSheetId="89">#REF!</definedName>
    <definedName name="PRINT_AREA_MI" localSheetId="92">#REF!</definedName>
    <definedName name="PRINT_AREA_MI" localSheetId="95">#REF!</definedName>
    <definedName name="PRINT_AREA_MI" localSheetId="98">#REF!</definedName>
    <definedName name="PRINT_AREA_MI" localSheetId="164">#REF!</definedName>
    <definedName name="PRINT_AREA_MI" localSheetId="167">#REF!</definedName>
    <definedName name="PRINT_AREA_MI" localSheetId="155">#REF!</definedName>
    <definedName name="PRINT_AREA_MI" localSheetId="170">#REF!</definedName>
    <definedName name="PRINT_AREA_MI" localSheetId="158">#REF!</definedName>
    <definedName name="PRINT_AREA_MI" localSheetId="161">#REF!</definedName>
    <definedName name="PRINT_AREA_MI" localSheetId="147">#REF!</definedName>
    <definedName name="PRINT_AREA_MI" localSheetId="144">#REF!</definedName>
    <definedName name="PRINT_AREA_MI" localSheetId="152">#REF!</definedName>
    <definedName name="PRINT_AREA_MI" localSheetId="154">#REF!</definedName>
    <definedName name="PRINT_AREA_MI" localSheetId="137">#REF!</definedName>
    <definedName name="PRINT_AREA_MI" localSheetId="140">#REF!</definedName>
    <definedName name="PRINT_AREA_MI" localSheetId="73">#REF!</definedName>
    <definedName name="PRINT_AREA_MI" localSheetId="76">#REF!</definedName>
    <definedName name="PRINT_AREA_MI" localSheetId="79">#REF!</definedName>
    <definedName name="PRINT_AREA_MI" localSheetId="65">#REF!</definedName>
    <definedName name="PRINT_AREA_MI" localSheetId="68">#REF!</definedName>
    <definedName name="PRINT_AREA_MI" localSheetId="125">#REF!</definedName>
    <definedName name="PRINT_AREA_MI" localSheetId="128">#REF!</definedName>
    <definedName name="PRINT_AREA_MI" localSheetId="131">#REF!</definedName>
    <definedName name="PRINT_AREA_MI" localSheetId="134">#REF!</definedName>
    <definedName name="PRINT_AREA_MI" localSheetId="119">#REF!</definedName>
    <definedName name="PRINT_AREA_MI" localSheetId="122">#REF!</definedName>
    <definedName name="PRINT_AREA_MI" localSheetId="108">#REF!</definedName>
    <definedName name="PRINT_AREA_MI" localSheetId="110">#REF!</definedName>
    <definedName name="PRINT_AREA_MI" localSheetId="113">#REF!</definedName>
    <definedName name="PRINT_AREA_MI" localSheetId="116">#REF!</definedName>
    <definedName name="PRINT_AREA_MI" localSheetId="102">#REF!</definedName>
    <definedName name="PRINT_AREA_MI" localSheetId="105">#REF!</definedName>
    <definedName name="PRINT_AREA_MI" localSheetId="56">#REF!</definedName>
    <definedName name="PRINT_AREA_MI" localSheetId="59">#REF!</definedName>
    <definedName name="PRINT_AREA_MI" localSheetId="61">#REF!</definedName>
    <definedName name="PRINT_AREA_MI" localSheetId="84">#REF!</definedName>
    <definedName name="PRINT_AREA_MI" localSheetId="82">#REF!</definedName>
    <definedName name="PRINT_AREA_MI" localSheetId="87">#REF!</definedName>
    <definedName name="PRINT_AREA_MI" localSheetId="90">#REF!</definedName>
    <definedName name="PRINT_AREA_MI" localSheetId="93">#REF!</definedName>
    <definedName name="PRINT_AREA_MI" localSheetId="96">#REF!</definedName>
    <definedName name="PRINT_AREA_MI" localSheetId="99">#REF!</definedName>
    <definedName name="PRINT_AREA_MI" localSheetId="165">#REF!</definedName>
    <definedName name="PRINT_AREA_MI" localSheetId="168">#REF!</definedName>
    <definedName name="PRINT_AREA_MI" localSheetId="156">#REF!</definedName>
    <definedName name="PRINT_AREA_MI" localSheetId="171">#REF!</definedName>
    <definedName name="PRINT_AREA_MI" localSheetId="159">#REF!</definedName>
    <definedName name="PRINT_AREA_MI" localSheetId="162">#REF!</definedName>
    <definedName name="PRINT_AREA_MI">#REF!</definedName>
    <definedName name="_xlnm.Print_Titles" localSheetId="2">Data!$1:$3</definedName>
    <definedName name="_xlnm.Print_Titles" localSheetId="173">'Data (6)'!$1:$3</definedName>
    <definedName name="_xlnm.Print_Titles" localSheetId="145" hidden="1">#REF!</definedName>
    <definedName name="_xlnm.Print_Titles" localSheetId="149" hidden="1">#REF!</definedName>
    <definedName name="_xlnm.Print_Titles" localSheetId="153" hidden="1">#REF!</definedName>
    <definedName name="_xlnm.Print_Titles" localSheetId="138" hidden="1">#REF!</definedName>
    <definedName name="_xlnm.Print_Titles" localSheetId="141" hidden="1">#REF!</definedName>
    <definedName name="_xlnm.Print_Titles" localSheetId="71" hidden="1">#REF!</definedName>
    <definedName name="_xlnm.Print_Titles" localSheetId="74" hidden="1">#REF!</definedName>
    <definedName name="_xlnm.Print_Titles" localSheetId="77" hidden="1">#REF!</definedName>
    <definedName name="_xlnm.Print_Titles" localSheetId="80" hidden="1">#REF!</definedName>
    <definedName name="_xlnm.Print_Titles" localSheetId="66" hidden="1">#REF!</definedName>
    <definedName name="_xlnm.Print_Titles" localSheetId="69" hidden="1">#REF!</definedName>
    <definedName name="_xlnm.Print_Titles" localSheetId="126" hidden="1">#REF!</definedName>
    <definedName name="_xlnm.Print_Titles" localSheetId="129" hidden="1">#REF!</definedName>
    <definedName name="_xlnm.Print_Titles" localSheetId="132" hidden="1">#REF!</definedName>
    <definedName name="_xlnm.Print_Titles" localSheetId="135" hidden="1">#REF!</definedName>
    <definedName name="_xlnm.Print_Titles" localSheetId="120" hidden="1">#REF!</definedName>
    <definedName name="_xlnm.Print_Titles" localSheetId="111" hidden="1">#REF!</definedName>
    <definedName name="_xlnm.Print_Titles" localSheetId="114" hidden="1">#REF!</definedName>
    <definedName name="_xlnm.Print_Titles" localSheetId="117" hidden="1">#REF!</definedName>
    <definedName name="_xlnm.Print_Titles" localSheetId="103" hidden="1">#REF!</definedName>
    <definedName name="_xlnm.Print_Titles" localSheetId="106" hidden="1">#REF!</definedName>
    <definedName name="_xlnm.Print_Titles" localSheetId="53" hidden="1">#REF!</definedName>
    <definedName name="_xlnm.Print_Titles" localSheetId="55" hidden="1">#REF!</definedName>
    <definedName name="_xlnm.Print_Titles" localSheetId="58" hidden="1">#REF!</definedName>
    <definedName name="_xlnm.Print_Titles" localSheetId="62" hidden="1">#REF!</definedName>
    <definedName name="_xlnm.Print_Titles" localSheetId="64" hidden="1">#REF!</definedName>
    <definedName name="_xlnm.Print_Titles" localSheetId="85" hidden="1">#REF!</definedName>
    <definedName name="_xlnm.Print_Titles" localSheetId="88" hidden="1">#REF!</definedName>
    <definedName name="_xlnm.Print_Titles" localSheetId="91" hidden="1">#REF!</definedName>
    <definedName name="_xlnm.Print_Titles" localSheetId="94" hidden="1">#REF!</definedName>
    <definedName name="_xlnm.Print_Titles" localSheetId="97" hidden="1">#REF!</definedName>
    <definedName name="_xlnm.Print_Titles" localSheetId="100" hidden="1">#REF!</definedName>
    <definedName name="_xlnm.Print_Titles" localSheetId="166" hidden="1">#REF!</definedName>
    <definedName name="_xlnm.Print_Titles" localSheetId="169" hidden="1">#REF!</definedName>
    <definedName name="_xlnm.Print_Titles" localSheetId="157" hidden="1">#REF!</definedName>
    <definedName name="_xlnm.Print_Titles" localSheetId="172" hidden="1">#REF!</definedName>
    <definedName name="_xlnm.Print_Titles" localSheetId="160" hidden="1">#REF!</definedName>
    <definedName name="_xlnm.Print_Titles" localSheetId="163" hidden="1">#REF!</definedName>
    <definedName name="_xlnm.Print_Titles" localSheetId="143" hidden="1">#REF!</definedName>
    <definedName name="_xlnm.Print_Titles" localSheetId="146" hidden="1">#REF!</definedName>
    <definedName name="_xlnm.Print_Titles" localSheetId="148" hidden="1">#REF!</definedName>
    <definedName name="_xlnm.Print_Titles" localSheetId="150" hidden="1">#REF!</definedName>
    <definedName name="_xlnm.Print_Titles" localSheetId="151" hidden="1">#REF!</definedName>
    <definedName name="_xlnm.Print_Titles" localSheetId="136" hidden="1">#REF!</definedName>
    <definedName name="_xlnm.Print_Titles" localSheetId="139" hidden="1">#REF!</definedName>
    <definedName name="_xlnm.Print_Titles" localSheetId="142" hidden="1">#REF!</definedName>
    <definedName name="_xlnm.Print_Titles" localSheetId="70" hidden="1">#REF!</definedName>
    <definedName name="_xlnm.Print_Titles" localSheetId="72" hidden="1">#REF!</definedName>
    <definedName name="_xlnm.Print_Titles" localSheetId="75" hidden="1">#REF!</definedName>
    <definedName name="_xlnm.Print_Titles" localSheetId="78" hidden="1">#REF!</definedName>
    <definedName name="_xlnm.Print_Titles" localSheetId="67" hidden="1">#REF!</definedName>
    <definedName name="_xlnm.Print_Titles" localSheetId="124" hidden="1">#REF!</definedName>
    <definedName name="_xlnm.Print_Titles" localSheetId="127" hidden="1">#REF!</definedName>
    <definedName name="_xlnm.Print_Titles" localSheetId="130" hidden="1">#REF!</definedName>
    <definedName name="_xlnm.Print_Titles" localSheetId="133" hidden="1">#REF!</definedName>
    <definedName name="_xlnm.Print_Titles" localSheetId="118" hidden="1">#REF!</definedName>
    <definedName name="_xlnm.Print_Titles" localSheetId="121" hidden="1">#REF!</definedName>
    <definedName name="_xlnm.Print_Titles" localSheetId="123" hidden="1">#REF!</definedName>
    <definedName name="_xlnm.Print_Titles" localSheetId="107" hidden="1">#REF!</definedName>
    <definedName name="_xlnm.Print_Titles" localSheetId="109" hidden="1">#REF!</definedName>
    <definedName name="_xlnm.Print_Titles" localSheetId="112" hidden="1">#REF!</definedName>
    <definedName name="_xlnm.Print_Titles" localSheetId="115" hidden="1">#REF!</definedName>
    <definedName name="_xlnm.Print_Titles" localSheetId="101" hidden="1">#REF!</definedName>
    <definedName name="_xlnm.Print_Titles" localSheetId="104" hidden="1">#REF!</definedName>
    <definedName name="_xlnm.Print_Titles" localSheetId="52" hidden="1">#REF!</definedName>
    <definedName name="_xlnm.Print_Titles" localSheetId="54" hidden="1">#REF!</definedName>
    <definedName name="_xlnm.Print_Titles" localSheetId="57" hidden="1">#REF!</definedName>
    <definedName name="_xlnm.Print_Titles" localSheetId="60" hidden="1">#REF!</definedName>
    <definedName name="_xlnm.Print_Titles" localSheetId="63" hidden="1">#REF!</definedName>
    <definedName name="_xlnm.Print_Titles" localSheetId="83" hidden="1">#REF!</definedName>
    <definedName name="_xlnm.Print_Titles" localSheetId="81" hidden="1">#REF!</definedName>
    <definedName name="_xlnm.Print_Titles" localSheetId="86" hidden="1">#REF!</definedName>
    <definedName name="_xlnm.Print_Titles" localSheetId="89" hidden="1">#REF!</definedName>
    <definedName name="_xlnm.Print_Titles" localSheetId="92" hidden="1">#REF!</definedName>
    <definedName name="_xlnm.Print_Titles" localSheetId="95" hidden="1">#REF!</definedName>
    <definedName name="_xlnm.Print_Titles" localSheetId="98" hidden="1">#REF!</definedName>
    <definedName name="_xlnm.Print_Titles" localSheetId="164" hidden="1">#REF!</definedName>
    <definedName name="_xlnm.Print_Titles" localSheetId="167" hidden="1">#REF!</definedName>
    <definedName name="_xlnm.Print_Titles" localSheetId="155" hidden="1">#REF!</definedName>
    <definedName name="_xlnm.Print_Titles" localSheetId="170" hidden="1">#REF!</definedName>
    <definedName name="_xlnm.Print_Titles" localSheetId="158" hidden="1">#REF!</definedName>
    <definedName name="_xlnm.Print_Titles" localSheetId="161" hidden="1">#REF!</definedName>
    <definedName name="_xlnm.Print_Titles" localSheetId="147" hidden="1">#REF!</definedName>
    <definedName name="_xlnm.Print_Titles" localSheetId="144" hidden="1">#REF!</definedName>
    <definedName name="_xlnm.Print_Titles" localSheetId="152" hidden="1">#REF!</definedName>
    <definedName name="_xlnm.Print_Titles" localSheetId="154" hidden="1">#REF!</definedName>
    <definedName name="_xlnm.Print_Titles" localSheetId="137" hidden="1">#REF!</definedName>
    <definedName name="_xlnm.Print_Titles" localSheetId="140" hidden="1">#REF!</definedName>
    <definedName name="_xlnm.Print_Titles" localSheetId="73" hidden="1">#REF!</definedName>
    <definedName name="_xlnm.Print_Titles" localSheetId="76" hidden="1">#REF!</definedName>
    <definedName name="_xlnm.Print_Titles" localSheetId="79" hidden="1">#REF!</definedName>
    <definedName name="_xlnm.Print_Titles" localSheetId="65" hidden="1">#REF!</definedName>
    <definedName name="_xlnm.Print_Titles" localSheetId="68" hidden="1">#REF!</definedName>
    <definedName name="_xlnm.Print_Titles" localSheetId="125" hidden="1">#REF!</definedName>
    <definedName name="_xlnm.Print_Titles" localSheetId="128" hidden="1">#REF!</definedName>
    <definedName name="_xlnm.Print_Titles" localSheetId="131" hidden="1">#REF!</definedName>
    <definedName name="_xlnm.Print_Titles" localSheetId="134" hidden="1">#REF!</definedName>
    <definedName name="_xlnm.Print_Titles" localSheetId="119" hidden="1">#REF!</definedName>
    <definedName name="_xlnm.Print_Titles" localSheetId="122" hidden="1">#REF!</definedName>
    <definedName name="_xlnm.Print_Titles" localSheetId="108" hidden="1">#REF!</definedName>
    <definedName name="_xlnm.Print_Titles" localSheetId="110" hidden="1">#REF!</definedName>
    <definedName name="_xlnm.Print_Titles" localSheetId="113" hidden="1">#REF!</definedName>
    <definedName name="_xlnm.Print_Titles" localSheetId="116" hidden="1">#REF!</definedName>
    <definedName name="_xlnm.Print_Titles" localSheetId="102" hidden="1">#REF!</definedName>
    <definedName name="_xlnm.Print_Titles" localSheetId="105" hidden="1">#REF!</definedName>
    <definedName name="_xlnm.Print_Titles" localSheetId="56" hidden="1">#REF!</definedName>
    <definedName name="_xlnm.Print_Titles" localSheetId="59" hidden="1">#REF!</definedName>
    <definedName name="_xlnm.Print_Titles" localSheetId="61" hidden="1">#REF!</definedName>
    <definedName name="_xlnm.Print_Titles" localSheetId="84" hidden="1">#REF!</definedName>
    <definedName name="_xlnm.Print_Titles" localSheetId="82" hidden="1">#REF!</definedName>
    <definedName name="_xlnm.Print_Titles" localSheetId="87" hidden="1">#REF!</definedName>
    <definedName name="_xlnm.Print_Titles" localSheetId="90" hidden="1">#REF!</definedName>
    <definedName name="_xlnm.Print_Titles" localSheetId="93" hidden="1">#REF!</definedName>
    <definedName name="_xlnm.Print_Titles" localSheetId="96" hidden="1">#REF!</definedName>
    <definedName name="_xlnm.Print_Titles" localSheetId="99" hidden="1">#REF!</definedName>
    <definedName name="_xlnm.Print_Titles" localSheetId="165" hidden="1">#REF!</definedName>
    <definedName name="_xlnm.Print_Titles" localSheetId="168" hidden="1">#REF!</definedName>
    <definedName name="_xlnm.Print_Titles" localSheetId="156" hidden="1">#REF!</definedName>
    <definedName name="_xlnm.Print_Titles" localSheetId="171" hidden="1">#REF!</definedName>
    <definedName name="_xlnm.Print_Titles" localSheetId="159" hidden="1">#REF!</definedName>
    <definedName name="_xlnm.Print_Titles" localSheetId="162" hidden="1">#REF!</definedName>
    <definedName name="_xlnm.Print_Titles" hidden="1">#REF!</definedName>
    <definedName name="PRINT_TITLES_MI" localSheetId="145">#REF!</definedName>
    <definedName name="PRINT_TITLES_MI" localSheetId="149">#REF!</definedName>
    <definedName name="PRINT_TITLES_MI" localSheetId="153">#REF!</definedName>
    <definedName name="PRINT_TITLES_MI" localSheetId="138">#REF!</definedName>
    <definedName name="PRINT_TITLES_MI" localSheetId="141">#REF!</definedName>
    <definedName name="PRINT_TITLES_MI" localSheetId="71">#REF!</definedName>
    <definedName name="PRINT_TITLES_MI" localSheetId="74">#REF!</definedName>
    <definedName name="PRINT_TITLES_MI" localSheetId="77">#REF!</definedName>
    <definedName name="PRINT_TITLES_MI" localSheetId="80">#REF!</definedName>
    <definedName name="PRINT_TITLES_MI" localSheetId="66">#REF!</definedName>
    <definedName name="PRINT_TITLES_MI" localSheetId="69">#REF!</definedName>
    <definedName name="PRINT_TITLES_MI" localSheetId="126">#REF!</definedName>
    <definedName name="PRINT_TITLES_MI" localSheetId="129">#REF!</definedName>
    <definedName name="PRINT_TITLES_MI" localSheetId="132">#REF!</definedName>
    <definedName name="PRINT_TITLES_MI" localSheetId="135">#REF!</definedName>
    <definedName name="PRINT_TITLES_MI" localSheetId="120">#REF!</definedName>
    <definedName name="PRINT_TITLES_MI" localSheetId="111">#REF!</definedName>
    <definedName name="PRINT_TITLES_MI" localSheetId="114">#REF!</definedName>
    <definedName name="PRINT_TITLES_MI" localSheetId="117">#REF!</definedName>
    <definedName name="PRINT_TITLES_MI" localSheetId="103">#REF!</definedName>
    <definedName name="PRINT_TITLES_MI" localSheetId="106">#REF!</definedName>
    <definedName name="PRINT_TITLES_MI" localSheetId="53">#REF!</definedName>
    <definedName name="PRINT_TITLES_MI" localSheetId="55">#REF!</definedName>
    <definedName name="PRINT_TITLES_MI" localSheetId="58">#REF!</definedName>
    <definedName name="PRINT_TITLES_MI" localSheetId="62">#REF!</definedName>
    <definedName name="PRINT_TITLES_MI" localSheetId="64">#REF!</definedName>
    <definedName name="PRINT_TITLES_MI" localSheetId="85">#REF!</definedName>
    <definedName name="PRINT_TITLES_MI" localSheetId="88">#REF!</definedName>
    <definedName name="PRINT_TITLES_MI" localSheetId="91">#REF!</definedName>
    <definedName name="PRINT_TITLES_MI" localSheetId="94">#REF!</definedName>
    <definedName name="PRINT_TITLES_MI" localSheetId="97">#REF!</definedName>
    <definedName name="PRINT_TITLES_MI" localSheetId="100">#REF!</definedName>
    <definedName name="PRINT_TITLES_MI" localSheetId="166">#REF!</definedName>
    <definedName name="PRINT_TITLES_MI" localSheetId="169">#REF!</definedName>
    <definedName name="PRINT_TITLES_MI" localSheetId="157">#REF!</definedName>
    <definedName name="PRINT_TITLES_MI" localSheetId="172">#REF!</definedName>
    <definedName name="PRINT_TITLES_MI" localSheetId="160">#REF!</definedName>
    <definedName name="PRINT_TITLES_MI" localSheetId="163">#REF!</definedName>
    <definedName name="PRINT_TITLES_MI" localSheetId="143">#REF!</definedName>
    <definedName name="PRINT_TITLES_MI" localSheetId="146">#REF!</definedName>
    <definedName name="PRINT_TITLES_MI" localSheetId="148">#REF!</definedName>
    <definedName name="PRINT_TITLES_MI" localSheetId="150">#REF!</definedName>
    <definedName name="PRINT_TITLES_MI" localSheetId="151">#REF!</definedName>
    <definedName name="PRINT_TITLES_MI" localSheetId="136">#REF!</definedName>
    <definedName name="PRINT_TITLES_MI" localSheetId="139">#REF!</definedName>
    <definedName name="PRINT_TITLES_MI" localSheetId="142">#REF!</definedName>
    <definedName name="PRINT_TITLES_MI" localSheetId="70">#REF!</definedName>
    <definedName name="PRINT_TITLES_MI" localSheetId="72">#REF!</definedName>
    <definedName name="PRINT_TITLES_MI" localSheetId="75">#REF!</definedName>
    <definedName name="PRINT_TITLES_MI" localSheetId="78">#REF!</definedName>
    <definedName name="PRINT_TITLES_MI" localSheetId="67">#REF!</definedName>
    <definedName name="PRINT_TITLES_MI" localSheetId="124">#REF!</definedName>
    <definedName name="PRINT_TITLES_MI" localSheetId="127">#REF!</definedName>
    <definedName name="PRINT_TITLES_MI" localSheetId="130">#REF!</definedName>
    <definedName name="PRINT_TITLES_MI" localSheetId="133">#REF!</definedName>
    <definedName name="PRINT_TITLES_MI" localSheetId="118">#REF!</definedName>
    <definedName name="PRINT_TITLES_MI" localSheetId="121">#REF!</definedName>
    <definedName name="PRINT_TITLES_MI" localSheetId="123">#REF!</definedName>
    <definedName name="PRINT_TITLES_MI" localSheetId="107">#REF!</definedName>
    <definedName name="PRINT_TITLES_MI" localSheetId="109">#REF!</definedName>
    <definedName name="PRINT_TITLES_MI" localSheetId="112">#REF!</definedName>
    <definedName name="PRINT_TITLES_MI" localSheetId="115">#REF!</definedName>
    <definedName name="PRINT_TITLES_MI" localSheetId="101">#REF!</definedName>
    <definedName name="PRINT_TITLES_MI" localSheetId="104">#REF!</definedName>
    <definedName name="PRINT_TITLES_MI" localSheetId="52">#REF!</definedName>
    <definedName name="PRINT_TITLES_MI" localSheetId="54">#REF!</definedName>
    <definedName name="PRINT_TITLES_MI" localSheetId="57">#REF!</definedName>
    <definedName name="PRINT_TITLES_MI" localSheetId="60">#REF!</definedName>
    <definedName name="PRINT_TITLES_MI" localSheetId="63">#REF!</definedName>
    <definedName name="PRINT_TITLES_MI" localSheetId="83">#REF!</definedName>
    <definedName name="PRINT_TITLES_MI" localSheetId="81">#REF!</definedName>
    <definedName name="PRINT_TITLES_MI" localSheetId="86">#REF!</definedName>
    <definedName name="PRINT_TITLES_MI" localSheetId="89">#REF!</definedName>
    <definedName name="PRINT_TITLES_MI" localSheetId="92">#REF!</definedName>
    <definedName name="PRINT_TITLES_MI" localSheetId="95">#REF!</definedName>
    <definedName name="PRINT_TITLES_MI" localSheetId="98">#REF!</definedName>
    <definedName name="PRINT_TITLES_MI" localSheetId="164">#REF!</definedName>
    <definedName name="PRINT_TITLES_MI" localSheetId="167">#REF!</definedName>
    <definedName name="PRINT_TITLES_MI" localSheetId="155">#REF!</definedName>
    <definedName name="PRINT_TITLES_MI" localSheetId="170">#REF!</definedName>
    <definedName name="PRINT_TITLES_MI" localSheetId="158">#REF!</definedName>
    <definedName name="PRINT_TITLES_MI" localSheetId="161">#REF!</definedName>
    <definedName name="PRINT_TITLES_MI" localSheetId="147">#REF!</definedName>
    <definedName name="PRINT_TITLES_MI" localSheetId="144">#REF!</definedName>
    <definedName name="PRINT_TITLES_MI" localSheetId="152">#REF!</definedName>
    <definedName name="PRINT_TITLES_MI" localSheetId="154">#REF!</definedName>
    <definedName name="PRINT_TITLES_MI" localSheetId="137">#REF!</definedName>
    <definedName name="PRINT_TITLES_MI" localSheetId="140">#REF!</definedName>
    <definedName name="PRINT_TITLES_MI" localSheetId="73">#REF!</definedName>
    <definedName name="PRINT_TITLES_MI" localSheetId="76">#REF!</definedName>
    <definedName name="PRINT_TITLES_MI" localSheetId="79">#REF!</definedName>
    <definedName name="PRINT_TITLES_MI" localSheetId="65">#REF!</definedName>
    <definedName name="PRINT_TITLES_MI" localSheetId="68">#REF!</definedName>
    <definedName name="PRINT_TITLES_MI" localSheetId="125">#REF!</definedName>
    <definedName name="PRINT_TITLES_MI" localSheetId="128">#REF!</definedName>
    <definedName name="PRINT_TITLES_MI" localSheetId="131">#REF!</definedName>
    <definedName name="PRINT_TITLES_MI" localSheetId="134">#REF!</definedName>
    <definedName name="PRINT_TITLES_MI" localSheetId="119">#REF!</definedName>
    <definedName name="PRINT_TITLES_MI" localSheetId="122">#REF!</definedName>
    <definedName name="PRINT_TITLES_MI" localSheetId="108">#REF!</definedName>
    <definedName name="PRINT_TITLES_MI" localSheetId="110">#REF!</definedName>
    <definedName name="PRINT_TITLES_MI" localSheetId="113">#REF!</definedName>
    <definedName name="PRINT_TITLES_MI" localSheetId="116">#REF!</definedName>
    <definedName name="PRINT_TITLES_MI" localSheetId="102">#REF!</definedName>
    <definedName name="PRINT_TITLES_MI" localSheetId="105">#REF!</definedName>
    <definedName name="PRINT_TITLES_MI" localSheetId="56">#REF!</definedName>
    <definedName name="PRINT_TITLES_MI" localSheetId="59">#REF!</definedName>
    <definedName name="PRINT_TITLES_MI" localSheetId="61">#REF!</definedName>
    <definedName name="PRINT_TITLES_MI" localSheetId="84">#REF!</definedName>
    <definedName name="PRINT_TITLES_MI" localSheetId="82">#REF!</definedName>
    <definedName name="PRINT_TITLES_MI" localSheetId="87">#REF!</definedName>
    <definedName name="PRINT_TITLES_MI" localSheetId="90">#REF!</definedName>
    <definedName name="PRINT_TITLES_MI" localSheetId="93">#REF!</definedName>
    <definedName name="PRINT_TITLES_MI" localSheetId="96">#REF!</definedName>
    <definedName name="PRINT_TITLES_MI" localSheetId="99">#REF!</definedName>
    <definedName name="PRINT_TITLES_MI" localSheetId="165">#REF!</definedName>
    <definedName name="PRINT_TITLES_MI" localSheetId="168">#REF!</definedName>
    <definedName name="PRINT_TITLES_MI" localSheetId="156">#REF!</definedName>
    <definedName name="PRINT_TITLES_MI" localSheetId="171">#REF!</definedName>
    <definedName name="PRINT_TITLES_MI" localSheetId="159">#REF!</definedName>
    <definedName name="PRINT_TITLES_MI" localSheetId="162">#REF!</definedName>
    <definedName name="PRINT_TITLES_MI">#REF!</definedName>
    <definedName name="PRV3UNIT" localSheetId="145">#REF!</definedName>
    <definedName name="PRV3UNIT" localSheetId="149">#REF!</definedName>
    <definedName name="PRV3UNIT" localSheetId="153">#REF!</definedName>
    <definedName name="PRV3UNIT" localSheetId="138">#REF!</definedName>
    <definedName name="PRV3UNIT" localSheetId="141">#REF!</definedName>
    <definedName name="PRV3UNIT" localSheetId="71">#REF!</definedName>
    <definedName name="PRV3UNIT" localSheetId="74">#REF!</definedName>
    <definedName name="PRV3UNIT" localSheetId="77">#REF!</definedName>
    <definedName name="PRV3UNIT" localSheetId="80">#REF!</definedName>
    <definedName name="PRV3UNIT" localSheetId="66">#REF!</definedName>
    <definedName name="PRV3UNIT" localSheetId="69">#REF!</definedName>
    <definedName name="PRV3UNIT" localSheetId="126">#REF!</definedName>
    <definedName name="PRV3UNIT" localSheetId="129">#REF!</definedName>
    <definedName name="PRV3UNIT" localSheetId="132">#REF!</definedName>
    <definedName name="PRV3UNIT" localSheetId="135">#REF!</definedName>
    <definedName name="PRV3UNIT" localSheetId="120">#REF!</definedName>
    <definedName name="PRV3UNIT" localSheetId="111">#REF!</definedName>
    <definedName name="PRV3UNIT" localSheetId="114">#REF!</definedName>
    <definedName name="PRV3UNIT" localSheetId="117">#REF!</definedName>
    <definedName name="PRV3UNIT" localSheetId="103">#REF!</definedName>
    <definedName name="PRV3UNIT" localSheetId="106">#REF!</definedName>
    <definedName name="PRV3UNIT" localSheetId="53">#REF!</definedName>
    <definedName name="PRV3UNIT" localSheetId="55">#REF!</definedName>
    <definedName name="PRV3UNIT" localSheetId="58">#REF!</definedName>
    <definedName name="PRV3UNIT" localSheetId="62">#REF!</definedName>
    <definedName name="PRV3UNIT" localSheetId="64">#REF!</definedName>
    <definedName name="PRV3UNIT" localSheetId="85">#REF!</definedName>
    <definedName name="PRV3UNIT" localSheetId="88">#REF!</definedName>
    <definedName name="PRV3UNIT" localSheetId="91">#REF!</definedName>
    <definedName name="PRV3UNIT" localSheetId="94">#REF!</definedName>
    <definedName name="PRV3UNIT" localSheetId="97">#REF!</definedName>
    <definedName name="PRV3UNIT" localSheetId="100">#REF!</definedName>
    <definedName name="PRV3UNIT" localSheetId="166">#REF!</definedName>
    <definedName name="PRV3UNIT" localSheetId="169">#REF!</definedName>
    <definedName name="PRV3UNIT" localSheetId="157">#REF!</definedName>
    <definedName name="PRV3UNIT" localSheetId="172">#REF!</definedName>
    <definedName name="PRV3UNIT" localSheetId="160">#REF!</definedName>
    <definedName name="PRV3UNIT" localSheetId="163">#REF!</definedName>
    <definedName name="PRV3UNIT" localSheetId="143">#REF!</definedName>
    <definedName name="PRV3UNIT" localSheetId="146">#REF!</definedName>
    <definedName name="PRV3UNIT" localSheetId="148">#REF!</definedName>
    <definedName name="PRV3UNIT" localSheetId="150">#REF!</definedName>
    <definedName name="PRV3UNIT" localSheetId="151">#REF!</definedName>
    <definedName name="PRV3UNIT" localSheetId="136">#REF!</definedName>
    <definedName name="PRV3UNIT" localSheetId="139">#REF!</definedName>
    <definedName name="PRV3UNIT" localSheetId="142">#REF!</definedName>
    <definedName name="PRV3UNIT" localSheetId="70">#REF!</definedName>
    <definedName name="PRV3UNIT" localSheetId="72">#REF!</definedName>
    <definedName name="PRV3UNIT" localSheetId="75">#REF!</definedName>
    <definedName name="PRV3UNIT" localSheetId="78">#REF!</definedName>
    <definedName name="PRV3UNIT" localSheetId="67">#REF!</definedName>
    <definedName name="PRV3UNIT" localSheetId="124">#REF!</definedName>
    <definedName name="PRV3UNIT" localSheetId="127">#REF!</definedName>
    <definedName name="PRV3UNIT" localSheetId="130">#REF!</definedName>
    <definedName name="PRV3UNIT" localSheetId="133">#REF!</definedName>
    <definedName name="PRV3UNIT" localSheetId="118">#REF!</definedName>
    <definedName name="PRV3UNIT" localSheetId="121">#REF!</definedName>
    <definedName name="PRV3UNIT" localSheetId="123">#REF!</definedName>
    <definedName name="PRV3UNIT" localSheetId="107">#REF!</definedName>
    <definedName name="PRV3UNIT" localSheetId="109">#REF!</definedName>
    <definedName name="PRV3UNIT" localSheetId="112">#REF!</definedName>
    <definedName name="PRV3UNIT" localSheetId="115">#REF!</definedName>
    <definedName name="PRV3UNIT" localSheetId="101">#REF!</definedName>
    <definedName name="PRV3UNIT" localSheetId="104">#REF!</definedName>
    <definedName name="PRV3UNIT" localSheetId="52">#REF!</definedName>
    <definedName name="PRV3UNIT" localSheetId="54">#REF!</definedName>
    <definedName name="PRV3UNIT" localSheetId="57">#REF!</definedName>
    <definedName name="PRV3UNIT" localSheetId="60">#REF!</definedName>
    <definedName name="PRV3UNIT" localSheetId="63">#REF!</definedName>
    <definedName name="PRV3UNIT" localSheetId="83">#REF!</definedName>
    <definedName name="PRV3UNIT" localSheetId="81">#REF!</definedName>
    <definedName name="PRV3UNIT" localSheetId="86">#REF!</definedName>
    <definedName name="PRV3UNIT" localSheetId="89">#REF!</definedName>
    <definedName name="PRV3UNIT" localSheetId="92">#REF!</definedName>
    <definedName name="PRV3UNIT" localSheetId="95">#REF!</definedName>
    <definedName name="PRV3UNIT" localSheetId="98">#REF!</definedName>
    <definedName name="PRV3UNIT" localSheetId="164">#REF!</definedName>
    <definedName name="PRV3UNIT" localSheetId="167">#REF!</definedName>
    <definedName name="PRV3UNIT" localSheetId="155">#REF!</definedName>
    <definedName name="PRV3UNIT" localSheetId="170">#REF!</definedName>
    <definedName name="PRV3UNIT" localSheetId="158">#REF!</definedName>
    <definedName name="PRV3UNIT" localSheetId="161">#REF!</definedName>
    <definedName name="PRV3UNIT" localSheetId="147">#REF!</definedName>
    <definedName name="PRV3UNIT" localSheetId="144">#REF!</definedName>
    <definedName name="PRV3UNIT" localSheetId="152">#REF!</definedName>
    <definedName name="PRV3UNIT" localSheetId="154">#REF!</definedName>
    <definedName name="PRV3UNIT" localSheetId="137">#REF!</definedName>
    <definedName name="PRV3UNIT" localSheetId="140">#REF!</definedName>
    <definedName name="PRV3UNIT" localSheetId="73">#REF!</definedName>
    <definedName name="PRV3UNIT" localSheetId="76">#REF!</definedName>
    <definedName name="PRV3UNIT" localSheetId="79">#REF!</definedName>
    <definedName name="PRV3UNIT" localSheetId="65">#REF!</definedName>
    <definedName name="PRV3UNIT" localSheetId="68">#REF!</definedName>
    <definedName name="PRV3UNIT" localSheetId="125">#REF!</definedName>
    <definedName name="PRV3UNIT" localSheetId="128">#REF!</definedName>
    <definedName name="PRV3UNIT" localSheetId="131">#REF!</definedName>
    <definedName name="PRV3UNIT" localSheetId="134">#REF!</definedName>
    <definedName name="PRV3UNIT" localSheetId="119">#REF!</definedName>
    <definedName name="PRV3UNIT" localSheetId="122">#REF!</definedName>
    <definedName name="PRV3UNIT" localSheetId="108">#REF!</definedName>
    <definedName name="PRV3UNIT" localSheetId="110">#REF!</definedName>
    <definedName name="PRV3UNIT" localSheetId="113">#REF!</definedName>
    <definedName name="PRV3UNIT" localSheetId="116">#REF!</definedName>
    <definedName name="PRV3UNIT" localSheetId="102">#REF!</definedName>
    <definedName name="PRV3UNIT" localSheetId="105">#REF!</definedName>
    <definedName name="PRV3UNIT" localSheetId="56">#REF!</definedName>
    <definedName name="PRV3UNIT" localSheetId="59">#REF!</definedName>
    <definedName name="PRV3UNIT" localSheetId="61">#REF!</definedName>
    <definedName name="PRV3UNIT" localSheetId="84">#REF!</definedName>
    <definedName name="PRV3UNIT" localSheetId="82">#REF!</definedName>
    <definedName name="PRV3UNIT" localSheetId="87">#REF!</definedName>
    <definedName name="PRV3UNIT" localSheetId="90">#REF!</definedName>
    <definedName name="PRV3UNIT" localSheetId="93">#REF!</definedName>
    <definedName name="PRV3UNIT" localSheetId="96">#REF!</definedName>
    <definedName name="PRV3UNIT" localSheetId="99">#REF!</definedName>
    <definedName name="PRV3UNIT" localSheetId="165">#REF!</definedName>
    <definedName name="PRV3UNIT" localSheetId="168">#REF!</definedName>
    <definedName name="PRV3UNIT" localSheetId="156">#REF!</definedName>
    <definedName name="PRV3UNIT" localSheetId="171">#REF!</definedName>
    <definedName name="PRV3UNIT" localSheetId="159">#REF!</definedName>
    <definedName name="PRV3UNIT" localSheetId="162">#REF!</definedName>
    <definedName name="PRV3UNIT">#REF!</definedName>
    <definedName name="PRV4UNIT" localSheetId="145">#REF!</definedName>
    <definedName name="PRV4UNIT" localSheetId="149">#REF!</definedName>
    <definedName name="PRV4UNIT" localSheetId="153">#REF!</definedName>
    <definedName name="PRV4UNIT" localSheetId="138">#REF!</definedName>
    <definedName name="PRV4UNIT" localSheetId="141">#REF!</definedName>
    <definedName name="PRV4UNIT" localSheetId="71">#REF!</definedName>
    <definedName name="PRV4UNIT" localSheetId="74">#REF!</definedName>
    <definedName name="PRV4UNIT" localSheetId="77">#REF!</definedName>
    <definedName name="PRV4UNIT" localSheetId="80">#REF!</definedName>
    <definedName name="PRV4UNIT" localSheetId="66">#REF!</definedName>
    <definedName name="PRV4UNIT" localSheetId="69">#REF!</definedName>
    <definedName name="PRV4UNIT" localSheetId="126">#REF!</definedName>
    <definedName name="PRV4UNIT" localSheetId="129">#REF!</definedName>
    <definedName name="PRV4UNIT" localSheetId="132">#REF!</definedName>
    <definedName name="PRV4UNIT" localSheetId="135">#REF!</definedName>
    <definedName name="PRV4UNIT" localSheetId="120">#REF!</definedName>
    <definedName name="PRV4UNIT" localSheetId="111">#REF!</definedName>
    <definedName name="PRV4UNIT" localSheetId="114">#REF!</definedName>
    <definedName name="PRV4UNIT" localSheetId="117">#REF!</definedName>
    <definedName name="PRV4UNIT" localSheetId="103">#REF!</definedName>
    <definedName name="PRV4UNIT" localSheetId="106">#REF!</definedName>
    <definedName name="PRV4UNIT" localSheetId="53">#REF!</definedName>
    <definedName name="PRV4UNIT" localSheetId="55">#REF!</definedName>
    <definedName name="PRV4UNIT" localSheetId="58">#REF!</definedName>
    <definedName name="PRV4UNIT" localSheetId="62">#REF!</definedName>
    <definedName name="PRV4UNIT" localSheetId="64">#REF!</definedName>
    <definedName name="PRV4UNIT" localSheetId="85">#REF!</definedName>
    <definedName name="PRV4UNIT" localSheetId="88">#REF!</definedName>
    <definedName name="PRV4UNIT" localSheetId="91">#REF!</definedName>
    <definedName name="PRV4UNIT" localSheetId="94">#REF!</definedName>
    <definedName name="PRV4UNIT" localSheetId="97">#REF!</definedName>
    <definedName name="PRV4UNIT" localSheetId="100">#REF!</definedName>
    <definedName name="PRV4UNIT" localSheetId="166">#REF!</definedName>
    <definedName name="PRV4UNIT" localSheetId="169">#REF!</definedName>
    <definedName name="PRV4UNIT" localSheetId="157">#REF!</definedName>
    <definedName name="PRV4UNIT" localSheetId="172">#REF!</definedName>
    <definedName name="PRV4UNIT" localSheetId="160">#REF!</definedName>
    <definedName name="PRV4UNIT" localSheetId="163">#REF!</definedName>
    <definedName name="PRV4UNIT" localSheetId="143">#REF!</definedName>
    <definedName name="PRV4UNIT" localSheetId="146">#REF!</definedName>
    <definedName name="PRV4UNIT" localSheetId="148">#REF!</definedName>
    <definedName name="PRV4UNIT" localSheetId="150">#REF!</definedName>
    <definedName name="PRV4UNIT" localSheetId="151">#REF!</definedName>
    <definedName name="PRV4UNIT" localSheetId="136">#REF!</definedName>
    <definedName name="PRV4UNIT" localSheetId="139">#REF!</definedName>
    <definedName name="PRV4UNIT" localSheetId="142">#REF!</definedName>
    <definedName name="PRV4UNIT" localSheetId="70">#REF!</definedName>
    <definedName name="PRV4UNIT" localSheetId="72">#REF!</definedName>
    <definedName name="PRV4UNIT" localSheetId="75">#REF!</definedName>
    <definedName name="PRV4UNIT" localSheetId="78">#REF!</definedName>
    <definedName name="PRV4UNIT" localSheetId="67">#REF!</definedName>
    <definedName name="PRV4UNIT" localSheetId="124">#REF!</definedName>
    <definedName name="PRV4UNIT" localSheetId="127">#REF!</definedName>
    <definedName name="PRV4UNIT" localSheetId="130">#REF!</definedName>
    <definedName name="PRV4UNIT" localSheetId="133">#REF!</definedName>
    <definedName name="PRV4UNIT" localSheetId="118">#REF!</definedName>
    <definedName name="PRV4UNIT" localSheetId="121">#REF!</definedName>
    <definedName name="PRV4UNIT" localSheetId="123">#REF!</definedName>
    <definedName name="PRV4UNIT" localSheetId="107">#REF!</definedName>
    <definedName name="PRV4UNIT" localSheetId="109">#REF!</definedName>
    <definedName name="PRV4UNIT" localSheetId="112">#REF!</definedName>
    <definedName name="PRV4UNIT" localSheetId="115">#REF!</definedName>
    <definedName name="PRV4UNIT" localSheetId="101">#REF!</definedName>
    <definedName name="PRV4UNIT" localSheetId="104">#REF!</definedName>
    <definedName name="PRV4UNIT" localSheetId="52">#REF!</definedName>
    <definedName name="PRV4UNIT" localSheetId="54">#REF!</definedName>
    <definedName name="PRV4UNIT" localSheetId="57">#REF!</definedName>
    <definedName name="PRV4UNIT" localSheetId="60">#REF!</definedName>
    <definedName name="PRV4UNIT" localSheetId="63">#REF!</definedName>
    <definedName name="PRV4UNIT" localSheetId="83">#REF!</definedName>
    <definedName name="PRV4UNIT" localSheetId="81">#REF!</definedName>
    <definedName name="PRV4UNIT" localSheetId="86">#REF!</definedName>
    <definedName name="PRV4UNIT" localSheetId="89">#REF!</definedName>
    <definedName name="PRV4UNIT" localSheetId="92">#REF!</definedName>
    <definedName name="PRV4UNIT" localSheetId="95">#REF!</definedName>
    <definedName name="PRV4UNIT" localSheetId="98">#REF!</definedName>
    <definedName name="PRV4UNIT" localSheetId="164">#REF!</definedName>
    <definedName name="PRV4UNIT" localSheetId="167">#REF!</definedName>
    <definedName name="PRV4UNIT" localSheetId="155">#REF!</definedName>
    <definedName name="PRV4UNIT" localSheetId="170">#REF!</definedName>
    <definedName name="PRV4UNIT" localSheetId="158">#REF!</definedName>
    <definedName name="PRV4UNIT" localSheetId="161">#REF!</definedName>
    <definedName name="PRV4UNIT" localSheetId="147">#REF!</definedName>
    <definedName name="PRV4UNIT" localSheetId="144">#REF!</definedName>
    <definedName name="PRV4UNIT" localSheetId="152">#REF!</definedName>
    <definedName name="PRV4UNIT" localSheetId="154">#REF!</definedName>
    <definedName name="PRV4UNIT" localSheetId="137">#REF!</definedName>
    <definedName name="PRV4UNIT" localSheetId="140">#REF!</definedName>
    <definedName name="PRV4UNIT" localSheetId="73">#REF!</definedName>
    <definedName name="PRV4UNIT" localSheetId="76">#REF!</definedName>
    <definedName name="PRV4UNIT" localSheetId="79">#REF!</definedName>
    <definedName name="PRV4UNIT" localSheetId="65">#REF!</definedName>
    <definedName name="PRV4UNIT" localSheetId="68">#REF!</definedName>
    <definedName name="PRV4UNIT" localSheetId="125">#REF!</definedName>
    <definedName name="PRV4UNIT" localSheetId="128">#REF!</definedName>
    <definedName name="PRV4UNIT" localSheetId="131">#REF!</definedName>
    <definedName name="PRV4UNIT" localSheetId="134">#REF!</definedName>
    <definedName name="PRV4UNIT" localSheetId="119">#REF!</definedName>
    <definedName name="PRV4UNIT" localSheetId="122">#REF!</definedName>
    <definedName name="PRV4UNIT" localSheetId="108">#REF!</definedName>
    <definedName name="PRV4UNIT" localSheetId="110">#REF!</definedName>
    <definedName name="PRV4UNIT" localSheetId="113">#REF!</definedName>
    <definedName name="PRV4UNIT" localSheetId="116">#REF!</definedName>
    <definedName name="PRV4UNIT" localSheetId="102">#REF!</definedName>
    <definedName name="PRV4UNIT" localSheetId="105">#REF!</definedName>
    <definedName name="PRV4UNIT" localSheetId="56">#REF!</definedName>
    <definedName name="PRV4UNIT" localSheetId="59">#REF!</definedName>
    <definedName name="PRV4UNIT" localSheetId="61">#REF!</definedName>
    <definedName name="PRV4UNIT" localSheetId="84">#REF!</definedName>
    <definedName name="PRV4UNIT" localSheetId="82">#REF!</definedName>
    <definedName name="PRV4UNIT" localSheetId="87">#REF!</definedName>
    <definedName name="PRV4UNIT" localSheetId="90">#REF!</definedName>
    <definedName name="PRV4UNIT" localSheetId="93">#REF!</definedName>
    <definedName name="PRV4UNIT" localSheetId="96">#REF!</definedName>
    <definedName name="PRV4UNIT" localSheetId="99">#REF!</definedName>
    <definedName name="PRV4UNIT" localSheetId="165">#REF!</definedName>
    <definedName name="PRV4UNIT" localSheetId="168">#REF!</definedName>
    <definedName name="PRV4UNIT" localSheetId="156">#REF!</definedName>
    <definedName name="PRV4UNIT" localSheetId="171">#REF!</definedName>
    <definedName name="PRV4UNIT" localSheetId="159">#REF!</definedName>
    <definedName name="PRV4UNIT" localSheetId="162">#REF!</definedName>
    <definedName name="PRV4UNIT">#REF!</definedName>
    <definedName name="Q4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RAT" localSheetId="145">[16]Trial!#REF!</definedName>
    <definedName name="RAT" localSheetId="149">[16]Trial!#REF!</definedName>
    <definedName name="RAT" localSheetId="153">[16]Trial!#REF!</definedName>
    <definedName name="RAT" localSheetId="138">[16]Trial!#REF!</definedName>
    <definedName name="RAT" localSheetId="141">[16]Trial!#REF!</definedName>
    <definedName name="RAT" localSheetId="71">[16]Trial!#REF!</definedName>
    <definedName name="RAT" localSheetId="74">[16]Trial!#REF!</definedName>
    <definedName name="RAT" localSheetId="77">[16]Trial!#REF!</definedName>
    <definedName name="RAT" localSheetId="80">[16]Trial!#REF!</definedName>
    <definedName name="RAT" localSheetId="66">[16]Trial!#REF!</definedName>
    <definedName name="RAT" localSheetId="69">[16]Trial!#REF!</definedName>
    <definedName name="RAT" localSheetId="126">[16]Trial!#REF!</definedName>
    <definedName name="RAT" localSheetId="129">[16]Trial!#REF!</definedName>
    <definedName name="RAT" localSheetId="132">[16]Trial!#REF!</definedName>
    <definedName name="RAT" localSheetId="135">[16]Trial!#REF!</definedName>
    <definedName name="RAT" localSheetId="120">[16]Trial!#REF!</definedName>
    <definedName name="RAT" localSheetId="111">[16]Trial!#REF!</definedName>
    <definedName name="RAT" localSheetId="114">[16]Trial!#REF!</definedName>
    <definedName name="RAT" localSheetId="117">[16]Trial!#REF!</definedName>
    <definedName name="RAT" localSheetId="103">[16]Trial!#REF!</definedName>
    <definedName name="RAT" localSheetId="106">[16]Trial!#REF!</definedName>
    <definedName name="RAT" localSheetId="53">[16]Trial!#REF!</definedName>
    <definedName name="RAT" localSheetId="55">[16]Trial!#REF!</definedName>
    <definedName name="RAT" localSheetId="58">[16]Trial!#REF!</definedName>
    <definedName name="RAT" localSheetId="62">[16]Trial!#REF!</definedName>
    <definedName name="RAT" localSheetId="64">[16]Trial!#REF!</definedName>
    <definedName name="RAT" localSheetId="85">[16]Trial!#REF!</definedName>
    <definedName name="RAT" localSheetId="88">[16]Trial!#REF!</definedName>
    <definedName name="RAT" localSheetId="91">[16]Trial!#REF!</definedName>
    <definedName name="RAT" localSheetId="94">[16]Trial!#REF!</definedName>
    <definedName name="RAT" localSheetId="97">[16]Trial!#REF!</definedName>
    <definedName name="RAT" localSheetId="100">[16]Trial!#REF!</definedName>
    <definedName name="RAT" localSheetId="166">[16]Trial!#REF!</definedName>
    <definedName name="RAT" localSheetId="169">[16]Trial!#REF!</definedName>
    <definedName name="RAT" localSheetId="157">[16]Trial!#REF!</definedName>
    <definedName name="RAT" localSheetId="172">[16]Trial!#REF!</definedName>
    <definedName name="RAT" localSheetId="160">[16]Trial!#REF!</definedName>
    <definedName name="RAT" localSheetId="163">[16]Trial!#REF!</definedName>
    <definedName name="RAT" localSheetId="143">[16]Trial!#REF!</definedName>
    <definedName name="RAT" localSheetId="146">[16]Trial!#REF!</definedName>
    <definedName name="RAT" localSheetId="148">[16]Trial!#REF!</definedName>
    <definedName name="RAT" localSheetId="150">[16]Trial!#REF!</definedName>
    <definedName name="RAT" localSheetId="151">[16]Trial!#REF!</definedName>
    <definedName name="RAT" localSheetId="136">[16]Trial!#REF!</definedName>
    <definedName name="RAT" localSheetId="139">[16]Trial!#REF!</definedName>
    <definedName name="RAT" localSheetId="142">[16]Trial!#REF!</definedName>
    <definedName name="RAT" localSheetId="70">[16]Trial!#REF!</definedName>
    <definedName name="RAT" localSheetId="72">[16]Trial!#REF!</definedName>
    <definedName name="RAT" localSheetId="75">[16]Trial!#REF!</definedName>
    <definedName name="RAT" localSheetId="78">[16]Trial!#REF!</definedName>
    <definedName name="RAT" localSheetId="67">[16]Trial!#REF!</definedName>
    <definedName name="RAT" localSheetId="124">[16]Trial!#REF!</definedName>
    <definedName name="RAT" localSheetId="127">[16]Trial!#REF!</definedName>
    <definedName name="RAT" localSheetId="130">[16]Trial!#REF!</definedName>
    <definedName name="RAT" localSheetId="133">[16]Trial!#REF!</definedName>
    <definedName name="RAT" localSheetId="118">[16]Trial!#REF!</definedName>
    <definedName name="RAT" localSheetId="121">[16]Trial!#REF!</definedName>
    <definedName name="RAT" localSheetId="123">[16]Trial!#REF!</definedName>
    <definedName name="RAT" localSheetId="107">[16]Trial!#REF!</definedName>
    <definedName name="RAT" localSheetId="109">[16]Trial!#REF!</definedName>
    <definedName name="RAT" localSheetId="112">[16]Trial!#REF!</definedName>
    <definedName name="RAT" localSheetId="115">[16]Trial!#REF!</definedName>
    <definedName name="RAT" localSheetId="101">[16]Trial!#REF!</definedName>
    <definedName name="RAT" localSheetId="104">[16]Trial!#REF!</definedName>
    <definedName name="RAT" localSheetId="52">[16]Trial!#REF!</definedName>
    <definedName name="RAT" localSheetId="54">[16]Trial!#REF!</definedName>
    <definedName name="RAT" localSheetId="57">[16]Trial!#REF!</definedName>
    <definedName name="RAT" localSheetId="60">[16]Trial!#REF!</definedName>
    <definedName name="RAT" localSheetId="63">[16]Trial!#REF!</definedName>
    <definedName name="RAT" localSheetId="83">[16]Trial!#REF!</definedName>
    <definedName name="RAT" localSheetId="81">[16]Trial!#REF!</definedName>
    <definedName name="RAT" localSheetId="86">[16]Trial!#REF!</definedName>
    <definedName name="RAT" localSheetId="89">[16]Trial!#REF!</definedName>
    <definedName name="RAT" localSheetId="92">[16]Trial!#REF!</definedName>
    <definedName name="RAT" localSheetId="95">[16]Trial!#REF!</definedName>
    <definedName name="RAT" localSheetId="98">[16]Trial!#REF!</definedName>
    <definedName name="RAT" localSheetId="164">[16]Trial!#REF!</definedName>
    <definedName name="RAT" localSheetId="167">[16]Trial!#REF!</definedName>
    <definedName name="RAT" localSheetId="155">[16]Trial!#REF!</definedName>
    <definedName name="RAT" localSheetId="170">[16]Trial!#REF!</definedName>
    <definedName name="RAT" localSheetId="158">[16]Trial!#REF!</definedName>
    <definedName name="RAT" localSheetId="161">[16]Trial!#REF!</definedName>
    <definedName name="RAT" localSheetId="147">[16]Trial!#REF!</definedName>
    <definedName name="RAT" localSheetId="144">[16]Trial!#REF!</definedName>
    <definedName name="RAT" localSheetId="152">[16]Trial!#REF!</definedName>
    <definedName name="RAT" localSheetId="154">[16]Trial!#REF!</definedName>
    <definedName name="RAT" localSheetId="137">[16]Trial!#REF!</definedName>
    <definedName name="RAT" localSheetId="140">[16]Trial!#REF!</definedName>
    <definedName name="RAT" localSheetId="73">[16]Trial!#REF!</definedName>
    <definedName name="RAT" localSheetId="76">[16]Trial!#REF!</definedName>
    <definedName name="RAT" localSheetId="79">[16]Trial!#REF!</definedName>
    <definedName name="RAT" localSheetId="65">[16]Trial!#REF!</definedName>
    <definedName name="RAT" localSheetId="68">[16]Trial!#REF!</definedName>
    <definedName name="RAT" localSheetId="125">[16]Trial!#REF!</definedName>
    <definedName name="RAT" localSheetId="128">[16]Trial!#REF!</definedName>
    <definedName name="RAT" localSheetId="131">[16]Trial!#REF!</definedName>
    <definedName name="RAT" localSheetId="134">[16]Trial!#REF!</definedName>
    <definedName name="RAT" localSheetId="119">[16]Trial!#REF!</definedName>
    <definedName name="RAT" localSheetId="122">[16]Trial!#REF!</definedName>
    <definedName name="RAT" localSheetId="108">[16]Trial!#REF!</definedName>
    <definedName name="RAT" localSheetId="110">[16]Trial!#REF!</definedName>
    <definedName name="RAT" localSheetId="113">[16]Trial!#REF!</definedName>
    <definedName name="RAT" localSheetId="116">[16]Trial!#REF!</definedName>
    <definedName name="RAT" localSheetId="102">[16]Trial!#REF!</definedName>
    <definedName name="RAT" localSheetId="105">[16]Trial!#REF!</definedName>
    <definedName name="RAT" localSheetId="56">[16]Trial!#REF!</definedName>
    <definedName name="RAT" localSheetId="59">[16]Trial!#REF!</definedName>
    <definedName name="RAT" localSheetId="61">[16]Trial!#REF!</definedName>
    <definedName name="RAT" localSheetId="84">[16]Trial!#REF!</definedName>
    <definedName name="RAT" localSheetId="82">[16]Trial!#REF!</definedName>
    <definedName name="RAT" localSheetId="87">[16]Trial!#REF!</definedName>
    <definedName name="RAT" localSheetId="90">[16]Trial!#REF!</definedName>
    <definedName name="RAT" localSheetId="93">[16]Trial!#REF!</definedName>
    <definedName name="RAT" localSheetId="96">[16]Trial!#REF!</definedName>
    <definedName name="RAT" localSheetId="99">[16]Trial!#REF!</definedName>
    <definedName name="RAT" localSheetId="165">[16]Trial!#REF!</definedName>
    <definedName name="RAT" localSheetId="168">[16]Trial!#REF!</definedName>
    <definedName name="RAT" localSheetId="156">[16]Trial!#REF!</definedName>
    <definedName name="RAT" localSheetId="171">[16]Trial!#REF!</definedName>
    <definedName name="RAT" localSheetId="159">[16]Trial!#REF!</definedName>
    <definedName name="RAT" localSheetId="162">[16]Trial!#REF!</definedName>
    <definedName name="RAT">[16]Trial!#REF!</definedName>
    <definedName name="Rx_ETHICAL__PT_BII" localSheetId="145">#REF!</definedName>
    <definedName name="Rx_ETHICAL__PT_BII" localSheetId="149">#REF!</definedName>
    <definedName name="Rx_ETHICAL__PT_BII" localSheetId="153">#REF!</definedName>
    <definedName name="Rx_ETHICAL__PT_BII" localSheetId="138">#REF!</definedName>
    <definedName name="Rx_ETHICAL__PT_BII" localSheetId="141">#REF!</definedName>
    <definedName name="Rx_ETHICAL__PT_BII" localSheetId="71">#REF!</definedName>
    <definedName name="Rx_ETHICAL__PT_BII" localSheetId="74">#REF!</definedName>
    <definedName name="Rx_ETHICAL__PT_BII" localSheetId="77">#REF!</definedName>
    <definedName name="Rx_ETHICAL__PT_BII" localSheetId="80">#REF!</definedName>
    <definedName name="Rx_ETHICAL__PT_BII" localSheetId="66">#REF!</definedName>
    <definedName name="Rx_ETHICAL__PT_BII" localSheetId="69">#REF!</definedName>
    <definedName name="Rx_ETHICAL__PT_BII" localSheetId="126">#REF!</definedName>
    <definedName name="Rx_ETHICAL__PT_BII" localSheetId="129">#REF!</definedName>
    <definedName name="Rx_ETHICAL__PT_BII" localSheetId="132">#REF!</definedName>
    <definedName name="Rx_ETHICAL__PT_BII" localSheetId="135">#REF!</definedName>
    <definedName name="Rx_ETHICAL__PT_BII" localSheetId="120">#REF!</definedName>
    <definedName name="Rx_ETHICAL__PT_BII" localSheetId="111">#REF!</definedName>
    <definedName name="Rx_ETHICAL__PT_BII" localSheetId="114">#REF!</definedName>
    <definedName name="Rx_ETHICAL__PT_BII" localSheetId="117">#REF!</definedName>
    <definedName name="Rx_ETHICAL__PT_BII" localSheetId="103">#REF!</definedName>
    <definedName name="Rx_ETHICAL__PT_BII" localSheetId="106">#REF!</definedName>
    <definedName name="Rx_ETHICAL__PT_BII" localSheetId="53">#REF!</definedName>
    <definedName name="Rx_ETHICAL__PT_BII" localSheetId="55">#REF!</definedName>
    <definedName name="Rx_ETHICAL__PT_BII" localSheetId="58">#REF!</definedName>
    <definedName name="Rx_ETHICAL__PT_BII" localSheetId="62">#REF!</definedName>
    <definedName name="Rx_ETHICAL__PT_BII" localSheetId="64">#REF!</definedName>
    <definedName name="Rx_ETHICAL__PT_BII" localSheetId="85">#REF!</definedName>
    <definedName name="Rx_ETHICAL__PT_BII" localSheetId="88">#REF!</definedName>
    <definedName name="Rx_ETHICAL__PT_BII" localSheetId="91">#REF!</definedName>
    <definedName name="Rx_ETHICAL__PT_BII" localSheetId="94">#REF!</definedName>
    <definedName name="Rx_ETHICAL__PT_BII" localSheetId="97">#REF!</definedName>
    <definedName name="Rx_ETHICAL__PT_BII" localSheetId="100">#REF!</definedName>
    <definedName name="Rx_ETHICAL__PT_BII" localSheetId="166">#REF!</definedName>
    <definedName name="Rx_ETHICAL__PT_BII" localSheetId="169">#REF!</definedName>
    <definedName name="Rx_ETHICAL__PT_BII" localSheetId="157">#REF!</definedName>
    <definedName name="Rx_ETHICAL__PT_BII" localSheetId="172">#REF!</definedName>
    <definedName name="Rx_ETHICAL__PT_BII" localSheetId="160">#REF!</definedName>
    <definedName name="Rx_ETHICAL__PT_BII" localSheetId="163">#REF!</definedName>
    <definedName name="Rx_ETHICAL__PT_BII" localSheetId="143">#REF!</definedName>
    <definedName name="Rx_ETHICAL__PT_BII" localSheetId="146">#REF!</definedName>
    <definedName name="Rx_ETHICAL__PT_BII" localSheetId="148">#REF!</definedName>
    <definedName name="Rx_ETHICAL__PT_BII" localSheetId="150">#REF!</definedName>
    <definedName name="Rx_ETHICAL__PT_BII" localSheetId="151">#REF!</definedName>
    <definedName name="Rx_ETHICAL__PT_BII" localSheetId="136">#REF!</definedName>
    <definedName name="Rx_ETHICAL__PT_BII" localSheetId="139">#REF!</definedName>
    <definedName name="Rx_ETHICAL__PT_BII" localSheetId="142">#REF!</definedName>
    <definedName name="Rx_ETHICAL__PT_BII" localSheetId="70">#REF!</definedName>
    <definedName name="Rx_ETHICAL__PT_BII" localSheetId="72">#REF!</definedName>
    <definedName name="Rx_ETHICAL__PT_BII" localSheetId="75">#REF!</definedName>
    <definedName name="Rx_ETHICAL__PT_BII" localSheetId="78">#REF!</definedName>
    <definedName name="Rx_ETHICAL__PT_BII" localSheetId="67">#REF!</definedName>
    <definedName name="Rx_ETHICAL__PT_BII" localSheetId="124">#REF!</definedName>
    <definedName name="Rx_ETHICAL__PT_BII" localSheetId="127">#REF!</definedName>
    <definedName name="Rx_ETHICAL__PT_BII" localSheetId="130">#REF!</definedName>
    <definedName name="Rx_ETHICAL__PT_BII" localSheetId="133">#REF!</definedName>
    <definedName name="Rx_ETHICAL__PT_BII" localSheetId="118">#REF!</definedName>
    <definedName name="Rx_ETHICAL__PT_BII" localSheetId="121">#REF!</definedName>
    <definedName name="Rx_ETHICAL__PT_BII" localSheetId="123">#REF!</definedName>
    <definedName name="Rx_ETHICAL__PT_BII" localSheetId="107">#REF!</definedName>
    <definedName name="Rx_ETHICAL__PT_BII" localSheetId="109">#REF!</definedName>
    <definedName name="Rx_ETHICAL__PT_BII" localSheetId="112">#REF!</definedName>
    <definedName name="Rx_ETHICAL__PT_BII" localSheetId="115">#REF!</definedName>
    <definedName name="Rx_ETHICAL__PT_BII" localSheetId="101">#REF!</definedName>
    <definedName name="Rx_ETHICAL__PT_BII" localSheetId="104">#REF!</definedName>
    <definedName name="Rx_ETHICAL__PT_BII" localSheetId="52">#REF!</definedName>
    <definedName name="Rx_ETHICAL__PT_BII" localSheetId="54">#REF!</definedName>
    <definedName name="Rx_ETHICAL__PT_BII" localSheetId="57">#REF!</definedName>
    <definedName name="Rx_ETHICAL__PT_BII" localSheetId="60">#REF!</definedName>
    <definedName name="Rx_ETHICAL__PT_BII" localSheetId="63">#REF!</definedName>
    <definedName name="Rx_ETHICAL__PT_BII" localSheetId="83">#REF!</definedName>
    <definedName name="Rx_ETHICAL__PT_BII" localSheetId="81">#REF!</definedName>
    <definedName name="Rx_ETHICAL__PT_BII" localSheetId="86">#REF!</definedName>
    <definedName name="Rx_ETHICAL__PT_BII" localSheetId="89">#REF!</definedName>
    <definedName name="Rx_ETHICAL__PT_BII" localSheetId="92">#REF!</definedName>
    <definedName name="Rx_ETHICAL__PT_BII" localSheetId="95">#REF!</definedName>
    <definedName name="Rx_ETHICAL__PT_BII" localSheetId="98">#REF!</definedName>
    <definedName name="Rx_ETHICAL__PT_BII" localSheetId="164">#REF!</definedName>
    <definedName name="Rx_ETHICAL__PT_BII" localSheetId="167">#REF!</definedName>
    <definedName name="Rx_ETHICAL__PT_BII" localSheetId="155">#REF!</definedName>
    <definedName name="Rx_ETHICAL__PT_BII" localSheetId="170">#REF!</definedName>
    <definedName name="Rx_ETHICAL__PT_BII" localSheetId="158">#REF!</definedName>
    <definedName name="Rx_ETHICAL__PT_BII" localSheetId="161">#REF!</definedName>
    <definedName name="Rx_ETHICAL__PT_BII" localSheetId="147">#REF!</definedName>
    <definedName name="Rx_ETHICAL__PT_BII" localSheetId="144">#REF!</definedName>
    <definedName name="Rx_ETHICAL__PT_BII" localSheetId="152">#REF!</definedName>
    <definedName name="Rx_ETHICAL__PT_BII" localSheetId="154">#REF!</definedName>
    <definedName name="Rx_ETHICAL__PT_BII" localSheetId="137">#REF!</definedName>
    <definedName name="Rx_ETHICAL__PT_BII" localSheetId="140">#REF!</definedName>
    <definedName name="Rx_ETHICAL__PT_BII" localSheetId="73">#REF!</definedName>
    <definedName name="Rx_ETHICAL__PT_BII" localSheetId="76">#REF!</definedName>
    <definedName name="Rx_ETHICAL__PT_BII" localSheetId="79">#REF!</definedName>
    <definedName name="Rx_ETHICAL__PT_BII" localSheetId="65">#REF!</definedName>
    <definedName name="Rx_ETHICAL__PT_BII" localSheetId="68">#REF!</definedName>
    <definedName name="Rx_ETHICAL__PT_BII" localSheetId="125">#REF!</definedName>
    <definedName name="Rx_ETHICAL__PT_BII" localSheetId="128">#REF!</definedName>
    <definedName name="Rx_ETHICAL__PT_BII" localSheetId="131">#REF!</definedName>
    <definedName name="Rx_ETHICAL__PT_BII" localSheetId="134">#REF!</definedName>
    <definedName name="Rx_ETHICAL__PT_BII" localSheetId="119">#REF!</definedName>
    <definedName name="Rx_ETHICAL__PT_BII" localSheetId="122">#REF!</definedName>
    <definedName name="Rx_ETHICAL__PT_BII" localSheetId="108">#REF!</definedName>
    <definedName name="Rx_ETHICAL__PT_BII" localSheetId="110">#REF!</definedName>
    <definedName name="Rx_ETHICAL__PT_BII" localSheetId="113">#REF!</definedName>
    <definedName name="Rx_ETHICAL__PT_BII" localSheetId="116">#REF!</definedName>
    <definedName name="Rx_ETHICAL__PT_BII" localSheetId="102">#REF!</definedName>
    <definedName name="Rx_ETHICAL__PT_BII" localSheetId="105">#REF!</definedName>
    <definedName name="Rx_ETHICAL__PT_BII" localSheetId="56">#REF!</definedName>
    <definedName name="Rx_ETHICAL__PT_BII" localSheetId="59">#REF!</definedName>
    <definedName name="Rx_ETHICAL__PT_BII" localSheetId="61">#REF!</definedName>
    <definedName name="Rx_ETHICAL__PT_BII" localSheetId="84">#REF!</definedName>
    <definedName name="Rx_ETHICAL__PT_BII" localSheetId="82">#REF!</definedName>
    <definedName name="Rx_ETHICAL__PT_BII" localSheetId="87">#REF!</definedName>
    <definedName name="Rx_ETHICAL__PT_BII" localSheetId="90">#REF!</definedName>
    <definedName name="Rx_ETHICAL__PT_BII" localSheetId="93">#REF!</definedName>
    <definedName name="Rx_ETHICAL__PT_BII" localSheetId="96">#REF!</definedName>
    <definedName name="Rx_ETHICAL__PT_BII" localSheetId="99">#REF!</definedName>
    <definedName name="Rx_ETHICAL__PT_BII" localSheetId="165">#REF!</definedName>
    <definedName name="Rx_ETHICAL__PT_BII" localSheetId="168">#REF!</definedName>
    <definedName name="Rx_ETHICAL__PT_BII" localSheetId="156">#REF!</definedName>
    <definedName name="Rx_ETHICAL__PT_BII" localSheetId="171">#REF!</definedName>
    <definedName name="Rx_ETHICAL__PT_BII" localSheetId="159">#REF!</definedName>
    <definedName name="Rx_ETHICAL__PT_BII" localSheetId="162">#REF!</definedName>
    <definedName name="Rx_ETHICAL__PT_BII">#REF!</definedName>
    <definedName name="Rx_HOSPITAL___PT_BII" localSheetId="145">#REF!</definedName>
    <definedName name="Rx_HOSPITAL___PT_BII" localSheetId="149">#REF!</definedName>
    <definedName name="Rx_HOSPITAL___PT_BII" localSheetId="153">#REF!</definedName>
    <definedName name="Rx_HOSPITAL___PT_BII" localSheetId="138">#REF!</definedName>
    <definedName name="Rx_HOSPITAL___PT_BII" localSheetId="141">#REF!</definedName>
    <definedName name="Rx_HOSPITAL___PT_BII" localSheetId="71">#REF!</definedName>
    <definedName name="Rx_HOSPITAL___PT_BII" localSheetId="74">#REF!</definedName>
    <definedName name="Rx_HOSPITAL___PT_BII" localSheetId="77">#REF!</definedName>
    <definedName name="Rx_HOSPITAL___PT_BII" localSheetId="80">#REF!</definedName>
    <definedName name="Rx_HOSPITAL___PT_BII" localSheetId="66">#REF!</definedName>
    <definedName name="Rx_HOSPITAL___PT_BII" localSheetId="69">#REF!</definedName>
    <definedName name="Rx_HOSPITAL___PT_BII" localSheetId="126">#REF!</definedName>
    <definedName name="Rx_HOSPITAL___PT_BII" localSheetId="129">#REF!</definedName>
    <definedName name="Rx_HOSPITAL___PT_BII" localSheetId="132">#REF!</definedName>
    <definedName name="Rx_HOSPITAL___PT_BII" localSheetId="135">#REF!</definedName>
    <definedName name="Rx_HOSPITAL___PT_BII" localSheetId="120">#REF!</definedName>
    <definedName name="Rx_HOSPITAL___PT_BII" localSheetId="111">#REF!</definedName>
    <definedName name="Rx_HOSPITAL___PT_BII" localSheetId="114">#REF!</definedName>
    <definedName name="Rx_HOSPITAL___PT_BII" localSheetId="117">#REF!</definedName>
    <definedName name="Rx_HOSPITAL___PT_BII" localSheetId="103">#REF!</definedName>
    <definedName name="Rx_HOSPITAL___PT_BII" localSheetId="106">#REF!</definedName>
    <definedName name="Rx_HOSPITAL___PT_BII" localSheetId="53">#REF!</definedName>
    <definedName name="Rx_HOSPITAL___PT_BII" localSheetId="55">#REF!</definedName>
    <definedName name="Rx_HOSPITAL___PT_BII" localSheetId="58">#REF!</definedName>
    <definedName name="Rx_HOSPITAL___PT_BII" localSheetId="62">#REF!</definedName>
    <definedName name="Rx_HOSPITAL___PT_BII" localSheetId="64">#REF!</definedName>
    <definedName name="Rx_HOSPITAL___PT_BII" localSheetId="85">#REF!</definedName>
    <definedName name="Rx_HOSPITAL___PT_BII" localSheetId="88">#REF!</definedName>
    <definedName name="Rx_HOSPITAL___PT_BII" localSheetId="91">#REF!</definedName>
    <definedName name="Rx_HOSPITAL___PT_BII" localSheetId="94">#REF!</definedName>
    <definedName name="Rx_HOSPITAL___PT_BII" localSheetId="97">#REF!</definedName>
    <definedName name="Rx_HOSPITAL___PT_BII" localSheetId="100">#REF!</definedName>
    <definedName name="Rx_HOSPITAL___PT_BII" localSheetId="166">#REF!</definedName>
    <definedName name="Rx_HOSPITAL___PT_BII" localSheetId="169">#REF!</definedName>
    <definedName name="Rx_HOSPITAL___PT_BII" localSheetId="157">#REF!</definedName>
    <definedName name="Rx_HOSPITAL___PT_BII" localSheetId="172">#REF!</definedName>
    <definedName name="Rx_HOSPITAL___PT_BII" localSheetId="160">#REF!</definedName>
    <definedName name="Rx_HOSPITAL___PT_BII" localSheetId="163">#REF!</definedName>
    <definedName name="Rx_HOSPITAL___PT_BII" localSheetId="143">#REF!</definedName>
    <definedName name="Rx_HOSPITAL___PT_BII" localSheetId="146">#REF!</definedName>
    <definedName name="Rx_HOSPITAL___PT_BII" localSheetId="148">#REF!</definedName>
    <definedName name="Rx_HOSPITAL___PT_BII" localSheetId="150">#REF!</definedName>
    <definedName name="Rx_HOSPITAL___PT_BII" localSheetId="151">#REF!</definedName>
    <definedName name="Rx_HOSPITAL___PT_BII" localSheetId="136">#REF!</definedName>
    <definedName name="Rx_HOSPITAL___PT_BII" localSheetId="139">#REF!</definedName>
    <definedName name="Rx_HOSPITAL___PT_BII" localSheetId="142">#REF!</definedName>
    <definedName name="Rx_HOSPITAL___PT_BII" localSheetId="70">#REF!</definedName>
    <definedName name="Rx_HOSPITAL___PT_BII" localSheetId="72">#REF!</definedName>
    <definedName name="Rx_HOSPITAL___PT_BII" localSheetId="75">#REF!</definedName>
    <definedName name="Rx_HOSPITAL___PT_BII" localSheetId="78">#REF!</definedName>
    <definedName name="Rx_HOSPITAL___PT_BII" localSheetId="67">#REF!</definedName>
    <definedName name="Rx_HOSPITAL___PT_BII" localSheetId="124">#REF!</definedName>
    <definedName name="Rx_HOSPITAL___PT_BII" localSheetId="127">#REF!</definedName>
    <definedName name="Rx_HOSPITAL___PT_BII" localSheetId="130">#REF!</definedName>
    <definedName name="Rx_HOSPITAL___PT_BII" localSheetId="133">#REF!</definedName>
    <definedName name="Rx_HOSPITAL___PT_BII" localSheetId="118">#REF!</definedName>
    <definedName name="Rx_HOSPITAL___PT_BII" localSheetId="121">#REF!</definedName>
    <definedName name="Rx_HOSPITAL___PT_BII" localSheetId="123">#REF!</definedName>
    <definedName name="Rx_HOSPITAL___PT_BII" localSheetId="107">#REF!</definedName>
    <definedName name="Rx_HOSPITAL___PT_BII" localSheetId="109">#REF!</definedName>
    <definedName name="Rx_HOSPITAL___PT_BII" localSheetId="112">#REF!</definedName>
    <definedName name="Rx_HOSPITAL___PT_BII" localSheetId="115">#REF!</definedName>
    <definedName name="Rx_HOSPITAL___PT_BII" localSheetId="101">#REF!</definedName>
    <definedName name="Rx_HOSPITAL___PT_BII" localSheetId="104">#REF!</definedName>
    <definedName name="Rx_HOSPITAL___PT_BII" localSheetId="52">#REF!</definedName>
    <definedName name="Rx_HOSPITAL___PT_BII" localSheetId="54">#REF!</definedName>
    <definedName name="Rx_HOSPITAL___PT_BII" localSheetId="57">#REF!</definedName>
    <definedName name="Rx_HOSPITAL___PT_BII" localSheetId="60">#REF!</definedName>
    <definedName name="Rx_HOSPITAL___PT_BII" localSheetId="63">#REF!</definedName>
    <definedName name="Rx_HOSPITAL___PT_BII" localSheetId="83">#REF!</definedName>
    <definedName name="Rx_HOSPITAL___PT_BII" localSheetId="81">#REF!</definedName>
    <definedName name="Rx_HOSPITAL___PT_BII" localSheetId="86">#REF!</definedName>
    <definedName name="Rx_HOSPITAL___PT_BII" localSheetId="89">#REF!</definedName>
    <definedName name="Rx_HOSPITAL___PT_BII" localSheetId="92">#REF!</definedName>
    <definedName name="Rx_HOSPITAL___PT_BII" localSheetId="95">#REF!</definedName>
    <definedName name="Rx_HOSPITAL___PT_BII" localSheetId="98">#REF!</definedName>
    <definedName name="Rx_HOSPITAL___PT_BII" localSheetId="164">#REF!</definedName>
    <definedName name="Rx_HOSPITAL___PT_BII" localSheetId="167">#REF!</definedName>
    <definedName name="Rx_HOSPITAL___PT_BII" localSheetId="155">#REF!</definedName>
    <definedName name="Rx_HOSPITAL___PT_BII" localSheetId="170">#REF!</definedName>
    <definedName name="Rx_HOSPITAL___PT_BII" localSheetId="158">#REF!</definedName>
    <definedName name="Rx_HOSPITAL___PT_BII" localSheetId="161">#REF!</definedName>
    <definedName name="Rx_HOSPITAL___PT_BII" localSheetId="147">#REF!</definedName>
    <definedName name="Rx_HOSPITAL___PT_BII" localSheetId="144">#REF!</definedName>
    <definedName name="Rx_HOSPITAL___PT_BII" localSheetId="152">#REF!</definedName>
    <definedName name="Rx_HOSPITAL___PT_BII" localSheetId="154">#REF!</definedName>
    <definedName name="Rx_HOSPITAL___PT_BII" localSheetId="137">#REF!</definedName>
    <definedName name="Rx_HOSPITAL___PT_BII" localSheetId="140">#REF!</definedName>
    <definedName name="Rx_HOSPITAL___PT_BII" localSheetId="73">#REF!</definedName>
    <definedName name="Rx_HOSPITAL___PT_BII" localSheetId="76">#REF!</definedName>
    <definedName name="Rx_HOSPITAL___PT_BII" localSheetId="79">#REF!</definedName>
    <definedName name="Rx_HOSPITAL___PT_BII" localSheetId="65">#REF!</definedName>
    <definedName name="Rx_HOSPITAL___PT_BII" localSheetId="68">#REF!</definedName>
    <definedName name="Rx_HOSPITAL___PT_BII" localSheetId="125">#REF!</definedName>
    <definedName name="Rx_HOSPITAL___PT_BII" localSheetId="128">#REF!</definedName>
    <definedName name="Rx_HOSPITAL___PT_BII" localSheetId="131">#REF!</definedName>
    <definedName name="Rx_HOSPITAL___PT_BII" localSheetId="134">#REF!</definedName>
    <definedName name="Rx_HOSPITAL___PT_BII" localSheetId="119">#REF!</definedName>
    <definedName name="Rx_HOSPITAL___PT_BII" localSheetId="122">#REF!</definedName>
    <definedName name="Rx_HOSPITAL___PT_BII" localSheetId="108">#REF!</definedName>
    <definedName name="Rx_HOSPITAL___PT_BII" localSheetId="110">#REF!</definedName>
    <definedName name="Rx_HOSPITAL___PT_BII" localSheetId="113">#REF!</definedName>
    <definedName name="Rx_HOSPITAL___PT_BII" localSheetId="116">#REF!</definedName>
    <definedName name="Rx_HOSPITAL___PT_BII" localSheetId="102">#REF!</definedName>
    <definedName name="Rx_HOSPITAL___PT_BII" localSheetId="105">#REF!</definedName>
    <definedName name="Rx_HOSPITAL___PT_BII" localSheetId="56">#REF!</definedName>
    <definedName name="Rx_HOSPITAL___PT_BII" localSheetId="59">#REF!</definedName>
    <definedName name="Rx_HOSPITAL___PT_BII" localSheetId="61">#REF!</definedName>
    <definedName name="Rx_HOSPITAL___PT_BII" localSheetId="84">#REF!</definedName>
    <definedName name="Rx_HOSPITAL___PT_BII" localSheetId="82">#REF!</definedName>
    <definedName name="Rx_HOSPITAL___PT_BII" localSheetId="87">#REF!</definedName>
    <definedName name="Rx_HOSPITAL___PT_BII" localSheetId="90">#REF!</definedName>
    <definedName name="Rx_HOSPITAL___PT_BII" localSheetId="93">#REF!</definedName>
    <definedName name="Rx_HOSPITAL___PT_BII" localSheetId="96">#REF!</definedName>
    <definedName name="Rx_HOSPITAL___PT_BII" localSheetId="99">#REF!</definedName>
    <definedName name="Rx_HOSPITAL___PT_BII" localSheetId="165">#REF!</definedName>
    <definedName name="Rx_HOSPITAL___PT_BII" localSheetId="168">#REF!</definedName>
    <definedName name="Rx_HOSPITAL___PT_BII" localSheetId="156">#REF!</definedName>
    <definedName name="Rx_HOSPITAL___PT_BII" localSheetId="171">#REF!</definedName>
    <definedName name="Rx_HOSPITAL___PT_BII" localSheetId="159">#REF!</definedName>
    <definedName name="Rx_HOSPITAL___PT_BII" localSheetId="162">#REF!</definedName>
    <definedName name="Rx_HOSPITAL___PT_BII">#REF!</definedName>
    <definedName name="s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PBEXdnldView" hidden="1">"XLS_00O2TGD1544LM0EIIPJXEA02K"</definedName>
    <definedName name="SAPBEXrevision" hidden="1">5</definedName>
    <definedName name="SAPBEXsysID" hidden="1">"P77"</definedName>
    <definedName name="SAPBEXwbID" hidden="1">"9WCQ0PEDC6BYARPHUUJOS37NA"</definedName>
    <definedName name="sasdasddad" hidden="1">{#N/A,#N/A,FALSE,"Aging Summary";#N/A,#N/A,FALSE,"Ratio Analysis";#N/A,#N/A,FALSE,"Test 120 Day Accts";#N/A,#N/A,FALSE,"Tickmarks"}</definedName>
    <definedName name="saving" hidden="1">{#N/A,#N/A,FALSE,"Aging Summary";#N/A,#N/A,FALSE,"Ratio Analysis";#N/A,#N/A,FALSE,"Test 120 Day Accts";#N/A,#N/A,FALSE,"Tickmarks"}</definedName>
    <definedName name="sdfds" localSheetId="145" hidden="1">#REF!</definedName>
    <definedName name="sdfds" localSheetId="149" hidden="1">#REF!</definedName>
    <definedName name="sdfds" localSheetId="153" hidden="1">#REF!</definedName>
    <definedName name="sdfds" localSheetId="138" hidden="1">#REF!</definedName>
    <definedName name="sdfds" localSheetId="141" hidden="1">#REF!</definedName>
    <definedName name="sdfds" localSheetId="71" hidden="1">#REF!</definedName>
    <definedName name="sdfds" localSheetId="74" hidden="1">#REF!</definedName>
    <definedName name="sdfds" localSheetId="77" hidden="1">#REF!</definedName>
    <definedName name="sdfds" localSheetId="80" hidden="1">#REF!</definedName>
    <definedName name="sdfds" localSheetId="66" hidden="1">#REF!</definedName>
    <definedName name="sdfds" localSheetId="69" hidden="1">#REF!</definedName>
    <definedName name="sdfds" localSheetId="126" hidden="1">#REF!</definedName>
    <definedName name="sdfds" localSheetId="129" hidden="1">#REF!</definedName>
    <definedName name="sdfds" localSheetId="132" hidden="1">#REF!</definedName>
    <definedName name="sdfds" localSheetId="135" hidden="1">#REF!</definedName>
    <definedName name="sdfds" localSheetId="120" hidden="1">#REF!</definedName>
    <definedName name="sdfds" localSheetId="111" hidden="1">#REF!</definedName>
    <definedName name="sdfds" localSheetId="114" hidden="1">#REF!</definedName>
    <definedName name="sdfds" localSheetId="117" hidden="1">#REF!</definedName>
    <definedName name="sdfds" localSheetId="103" hidden="1">#REF!</definedName>
    <definedName name="sdfds" localSheetId="106" hidden="1">#REF!</definedName>
    <definedName name="sdfds" localSheetId="53" hidden="1">#REF!</definedName>
    <definedName name="sdfds" localSheetId="55" hidden="1">#REF!</definedName>
    <definedName name="sdfds" localSheetId="58" hidden="1">#REF!</definedName>
    <definedName name="sdfds" localSheetId="62" hidden="1">#REF!</definedName>
    <definedName name="sdfds" localSheetId="64" hidden="1">#REF!</definedName>
    <definedName name="sdfds" localSheetId="85" hidden="1">#REF!</definedName>
    <definedName name="sdfds" localSheetId="88" hidden="1">#REF!</definedName>
    <definedName name="sdfds" localSheetId="91" hidden="1">#REF!</definedName>
    <definedName name="sdfds" localSheetId="94" hidden="1">#REF!</definedName>
    <definedName name="sdfds" localSheetId="97" hidden="1">#REF!</definedName>
    <definedName name="sdfds" localSheetId="100" hidden="1">#REF!</definedName>
    <definedName name="sdfds" localSheetId="166" hidden="1">#REF!</definedName>
    <definedName name="sdfds" localSheetId="169" hidden="1">#REF!</definedName>
    <definedName name="sdfds" localSheetId="157" hidden="1">#REF!</definedName>
    <definedName name="sdfds" localSheetId="172" hidden="1">#REF!</definedName>
    <definedName name="sdfds" localSheetId="160" hidden="1">#REF!</definedName>
    <definedName name="sdfds" localSheetId="163" hidden="1">#REF!</definedName>
    <definedName name="sdfds" localSheetId="143" hidden="1">#REF!</definedName>
    <definedName name="sdfds" localSheetId="146" hidden="1">#REF!</definedName>
    <definedName name="sdfds" localSheetId="148" hidden="1">#REF!</definedName>
    <definedName name="sdfds" localSheetId="150" hidden="1">#REF!</definedName>
    <definedName name="sdfds" localSheetId="151" hidden="1">#REF!</definedName>
    <definedName name="sdfds" localSheetId="136" hidden="1">#REF!</definedName>
    <definedName name="sdfds" localSheetId="139" hidden="1">#REF!</definedName>
    <definedName name="sdfds" localSheetId="142" hidden="1">#REF!</definedName>
    <definedName name="sdfds" localSheetId="70" hidden="1">#REF!</definedName>
    <definedName name="sdfds" localSheetId="72" hidden="1">#REF!</definedName>
    <definedName name="sdfds" localSheetId="75" hidden="1">#REF!</definedName>
    <definedName name="sdfds" localSheetId="78" hidden="1">#REF!</definedName>
    <definedName name="sdfds" localSheetId="67" hidden="1">#REF!</definedName>
    <definedName name="sdfds" localSheetId="124" hidden="1">#REF!</definedName>
    <definedName name="sdfds" localSheetId="127" hidden="1">#REF!</definedName>
    <definedName name="sdfds" localSheetId="130" hidden="1">#REF!</definedName>
    <definedName name="sdfds" localSheetId="133" hidden="1">#REF!</definedName>
    <definedName name="sdfds" localSheetId="118" hidden="1">#REF!</definedName>
    <definedName name="sdfds" localSheetId="121" hidden="1">#REF!</definedName>
    <definedName name="sdfds" localSheetId="123" hidden="1">#REF!</definedName>
    <definedName name="sdfds" localSheetId="107" hidden="1">#REF!</definedName>
    <definedName name="sdfds" localSheetId="109" hidden="1">#REF!</definedName>
    <definedName name="sdfds" localSheetId="112" hidden="1">#REF!</definedName>
    <definedName name="sdfds" localSheetId="115" hidden="1">#REF!</definedName>
    <definedName name="sdfds" localSheetId="101" hidden="1">#REF!</definedName>
    <definedName name="sdfds" localSheetId="104" hidden="1">#REF!</definedName>
    <definedName name="sdfds" localSheetId="52" hidden="1">#REF!</definedName>
    <definedName name="sdfds" localSheetId="54" hidden="1">#REF!</definedName>
    <definedName name="sdfds" localSheetId="57" hidden="1">#REF!</definedName>
    <definedName name="sdfds" localSheetId="60" hidden="1">#REF!</definedName>
    <definedName name="sdfds" localSheetId="63" hidden="1">#REF!</definedName>
    <definedName name="sdfds" localSheetId="83" hidden="1">#REF!</definedName>
    <definedName name="sdfds" localSheetId="81" hidden="1">#REF!</definedName>
    <definedName name="sdfds" localSheetId="86" hidden="1">#REF!</definedName>
    <definedName name="sdfds" localSheetId="89" hidden="1">#REF!</definedName>
    <definedName name="sdfds" localSheetId="92" hidden="1">#REF!</definedName>
    <definedName name="sdfds" localSheetId="95" hidden="1">#REF!</definedName>
    <definedName name="sdfds" localSheetId="98" hidden="1">#REF!</definedName>
    <definedName name="sdfds" localSheetId="164" hidden="1">#REF!</definedName>
    <definedName name="sdfds" localSheetId="167" hidden="1">#REF!</definedName>
    <definedName name="sdfds" localSheetId="155" hidden="1">#REF!</definedName>
    <definedName name="sdfds" localSheetId="170" hidden="1">#REF!</definedName>
    <definedName name="sdfds" localSheetId="158" hidden="1">#REF!</definedName>
    <definedName name="sdfds" localSheetId="161" hidden="1">#REF!</definedName>
    <definedName name="sdfds" localSheetId="147" hidden="1">#REF!</definedName>
    <definedName name="sdfds" localSheetId="144" hidden="1">#REF!</definedName>
    <definedName name="sdfds" localSheetId="152" hidden="1">#REF!</definedName>
    <definedName name="sdfds" localSheetId="154" hidden="1">#REF!</definedName>
    <definedName name="sdfds" localSheetId="137" hidden="1">#REF!</definedName>
    <definedName name="sdfds" localSheetId="140" hidden="1">#REF!</definedName>
    <definedName name="sdfds" localSheetId="73" hidden="1">#REF!</definedName>
    <definedName name="sdfds" localSheetId="76" hidden="1">#REF!</definedName>
    <definedName name="sdfds" localSheetId="79" hidden="1">#REF!</definedName>
    <definedName name="sdfds" localSheetId="65" hidden="1">#REF!</definedName>
    <definedName name="sdfds" localSheetId="68" hidden="1">#REF!</definedName>
    <definedName name="sdfds" localSheetId="125" hidden="1">#REF!</definedName>
    <definedName name="sdfds" localSheetId="128" hidden="1">#REF!</definedName>
    <definedName name="sdfds" localSheetId="131" hidden="1">#REF!</definedName>
    <definedName name="sdfds" localSheetId="134" hidden="1">#REF!</definedName>
    <definedName name="sdfds" localSheetId="119" hidden="1">#REF!</definedName>
    <definedName name="sdfds" localSheetId="122" hidden="1">#REF!</definedName>
    <definedName name="sdfds" localSheetId="108" hidden="1">#REF!</definedName>
    <definedName name="sdfds" localSheetId="110" hidden="1">#REF!</definedName>
    <definedName name="sdfds" localSheetId="113" hidden="1">#REF!</definedName>
    <definedName name="sdfds" localSheetId="116" hidden="1">#REF!</definedName>
    <definedName name="sdfds" localSheetId="102" hidden="1">#REF!</definedName>
    <definedName name="sdfds" localSheetId="105" hidden="1">#REF!</definedName>
    <definedName name="sdfds" localSheetId="56" hidden="1">#REF!</definedName>
    <definedName name="sdfds" localSheetId="59" hidden="1">#REF!</definedName>
    <definedName name="sdfds" localSheetId="61" hidden="1">#REF!</definedName>
    <definedName name="sdfds" localSheetId="84" hidden="1">#REF!</definedName>
    <definedName name="sdfds" localSheetId="82" hidden="1">#REF!</definedName>
    <definedName name="sdfds" localSheetId="87" hidden="1">#REF!</definedName>
    <definedName name="sdfds" localSheetId="90" hidden="1">#REF!</definedName>
    <definedName name="sdfds" localSheetId="93" hidden="1">#REF!</definedName>
    <definedName name="sdfds" localSheetId="96" hidden="1">#REF!</definedName>
    <definedName name="sdfds" localSheetId="99" hidden="1">#REF!</definedName>
    <definedName name="sdfds" localSheetId="165" hidden="1">#REF!</definedName>
    <definedName name="sdfds" localSheetId="168" hidden="1">#REF!</definedName>
    <definedName name="sdfds" localSheetId="156" hidden="1">#REF!</definedName>
    <definedName name="sdfds" localSheetId="171" hidden="1">#REF!</definedName>
    <definedName name="sdfds" localSheetId="159" hidden="1">#REF!</definedName>
    <definedName name="sdfds" localSheetId="162" hidden="1">#REF!</definedName>
    <definedName name="sdfds" hidden="1">#REF!</definedName>
    <definedName name="SE" localSheetId="145">#REF!</definedName>
    <definedName name="SE" localSheetId="149">#REF!</definedName>
    <definedName name="SE" localSheetId="153">#REF!</definedName>
    <definedName name="SE" localSheetId="138">#REF!</definedName>
    <definedName name="SE" localSheetId="141">#REF!</definedName>
    <definedName name="SE" localSheetId="71">#REF!</definedName>
    <definedName name="SE" localSheetId="74">#REF!</definedName>
    <definedName name="SE" localSheetId="77">#REF!</definedName>
    <definedName name="SE" localSheetId="80">#REF!</definedName>
    <definedName name="SE" localSheetId="66">#REF!</definedName>
    <definedName name="SE" localSheetId="69">#REF!</definedName>
    <definedName name="SE" localSheetId="126">#REF!</definedName>
    <definedName name="SE" localSheetId="129">#REF!</definedName>
    <definedName name="SE" localSheetId="132">#REF!</definedName>
    <definedName name="SE" localSheetId="135">#REF!</definedName>
    <definedName name="SE" localSheetId="120">#REF!</definedName>
    <definedName name="SE" localSheetId="111">#REF!</definedName>
    <definedName name="SE" localSheetId="114">#REF!</definedName>
    <definedName name="SE" localSheetId="117">#REF!</definedName>
    <definedName name="SE" localSheetId="103">#REF!</definedName>
    <definedName name="SE" localSheetId="106">#REF!</definedName>
    <definedName name="SE" localSheetId="53">#REF!</definedName>
    <definedName name="SE" localSheetId="55">#REF!</definedName>
    <definedName name="SE" localSheetId="58">#REF!</definedName>
    <definedName name="SE" localSheetId="62">#REF!</definedName>
    <definedName name="SE" localSheetId="64">#REF!</definedName>
    <definedName name="SE" localSheetId="85">#REF!</definedName>
    <definedName name="SE" localSheetId="88">#REF!</definedName>
    <definedName name="SE" localSheetId="91">#REF!</definedName>
    <definedName name="SE" localSheetId="94">#REF!</definedName>
    <definedName name="SE" localSheetId="97">#REF!</definedName>
    <definedName name="SE" localSheetId="100">#REF!</definedName>
    <definedName name="SE" localSheetId="166">#REF!</definedName>
    <definedName name="SE" localSheetId="169">#REF!</definedName>
    <definedName name="SE" localSheetId="157">#REF!</definedName>
    <definedName name="SE" localSheetId="172">#REF!</definedName>
    <definedName name="SE" localSheetId="160">#REF!</definedName>
    <definedName name="SE" localSheetId="163">#REF!</definedName>
    <definedName name="SE" localSheetId="143">#REF!</definedName>
    <definedName name="SE" localSheetId="146">#REF!</definedName>
    <definedName name="SE" localSheetId="148">#REF!</definedName>
    <definedName name="SE" localSheetId="150">#REF!</definedName>
    <definedName name="SE" localSheetId="151">#REF!</definedName>
    <definedName name="SE" localSheetId="136">#REF!</definedName>
    <definedName name="SE" localSheetId="139">#REF!</definedName>
    <definedName name="SE" localSheetId="142">#REF!</definedName>
    <definedName name="SE" localSheetId="70">#REF!</definedName>
    <definedName name="SE" localSheetId="72">#REF!</definedName>
    <definedName name="SE" localSheetId="75">#REF!</definedName>
    <definedName name="SE" localSheetId="78">#REF!</definedName>
    <definedName name="SE" localSheetId="67">#REF!</definedName>
    <definedName name="SE" localSheetId="124">#REF!</definedName>
    <definedName name="SE" localSheetId="127">#REF!</definedName>
    <definedName name="SE" localSheetId="130">#REF!</definedName>
    <definedName name="SE" localSheetId="133">#REF!</definedName>
    <definedName name="SE" localSheetId="118">#REF!</definedName>
    <definedName name="SE" localSheetId="121">#REF!</definedName>
    <definedName name="SE" localSheetId="123">#REF!</definedName>
    <definedName name="SE" localSheetId="107">#REF!</definedName>
    <definedName name="SE" localSheetId="109">#REF!</definedName>
    <definedName name="SE" localSheetId="112">#REF!</definedName>
    <definedName name="SE" localSheetId="115">#REF!</definedName>
    <definedName name="SE" localSheetId="101">#REF!</definedName>
    <definedName name="SE" localSheetId="104">#REF!</definedName>
    <definedName name="SE" localSheetId="52">#REF!</definedName>
    <definedName name="SE" localSheetId="54">#REF!</definedName>
    <definedName name="SE" localSheetId="57">#REF!</definedName>
    <definedName name="SE" localSheetId="60">#REF!</definedName>
    <definedName name="SE" localSheetId="63">#REF!</definedName>
    <definedName name="SE" localSheetId="83">#REF!</definedName>
    <definedName name="SE" localSheetId="81">#REF!</definedName>
    <definedName name="SE" localSheetId="86">#REF!</definedName>
    <definedName name="SE" localSheetId="89">#REF!</definedName>
    <definedName name="SE" localSheetId="92">#REF!</definedName>
    <definedName name="SE" localSheetId="95">#REF!</definedName>
    <definedName name="SE" localSheetId="98">#REF!</definedName>
    <definedName name="SE" localSheetId="164">#REF!</definedName>
    <definedName name="SE" localSheetId="167">#REF!</definedName>
    <definedName name="SE" localSheetId="155">#REF!</definedName>
    <definedName name="SE" localSheetId="170">#REF!</definedName>
    <definedName name="SE" localSheetId="158">#REF!</definedName>
    <definedName name="SE" localSheetId="161">#REF!</definedName>
    <definedName name="SE" localSheetId="147">#REF!</definedName>
    <definedName name="SE" localSheetId="144">#REF!</definedName>
    <definedName name="SE" localSheetId="152">#REF!</definedName>
    <definedName name="SE" localSheetId="154">#REF!</definedName>
    <definedName name="SE" localSheetId="137">#REF!</definedName>
    <definedName name="SE" localSheetId="140">#REF!</definedName>
    <definedName name="SE" localSheetId="73">#REF!</definedName>
    <definedName name="SE" localSheetId="76">#REF!</definedName>
    <definedName name="SE" localSheetId="79">#REF!</definedName>
    <definedName name="SE" localSheetId="65">#REF!</definedName>
    <definedName name="SE" localSheetId="68">#REF!</definedName>
    <definedName name="SE" localSheetId="125">#REF!</definedName>
    <definedName name="SE" localSheetId="128">#REF!</definedName>
    <definedName name="SE" localSheetId="131">#REF!</definedName>
    <definedName name="SE" localSheetId="134">#REF!</definedName>
    <definedName name="SE" localSheetId="119">#REF!</definedName>
    <definedName name="SE" localSheetId="122">#REF!</definedName>
    <definedName name="SE" localSheetId="108">#REF!</definedName>
    <definedName name="SE" localSheetId="110">#REF!</definedName>
    <definedName name="SE" localSheetId="113">#REF!</definedName>
    <definedName name="SE" localSheetId="116">#REF!</definedName>
    <definedName name="SE" localSheetId="102">#REF!</definedName>
    <definedName name="SE" localSheetId="105">#REF!</definedName>
    <definedName name="SE" localSheetId="56">#REF!</definedName>
    <definedName name="SE" localSheetId="59">#REF!</definedName>
    <definedName name="SE" localSheetId="61">#REF!</definedName>
    <definedName name="SE" localSheetId="84">#REF!</definedName>
    <definedName name="SE" localSheetId="82">#REF!</definedName>
    <definedName name="SE" localSheetId="87">#REF!</definedName>
    <definedName name="SE" localSheetId="90">#REF!</definedName>
    <definedName name="SE" localSheetId="93">#REF!</definedName>
    <definedName name="SE" localSheetId="96">#REF!</definedName>
    <definedName name="SE" localSheetId="99">#REF!</definedName>
    <definedName name="SE" localSheetId="165">#REF!</definedName>
    <definedName name="SE" localSheetId="168">#REF!</definedName>
    <definedName name="SE" localSheetId="156">#REF!</definedName>
    <definedName name="SE" localSheetId="171">#REF!</definedName>
    <definedName name="SE" localSheetId="159">#REF!</definedName>
    <definedName name="SE" localSheetId="162">#REF!</definedName>
    <definedName name="SE">#REF!</definedName>
    <definedName name="Select_ACat1" localSheetId="14">[11]!Select_ACat1</definedName>
    <definedName name="Select_ACat1" localSheetId="145">[11]!Select_ACat1</definedName>
    <definedName name="Select_ACat1" localSheetId="149">[11]!Select_ACat1</definedName>
    <definedName name="Select_ACat1" localSheetId="153">[11]!Select_ACat1</definedName>
    <definedName name="Select_ACat1" localSheetId="138">[11]!Select_ACat1</definedName>
    <definedName name="Select_ACat1" localSheetId="141">[11]!Select_ACat1</definedName>
    <definedName name="Select_ACat1" localSheetId="71">[11]!Select_ACat1</definedName>
    <definedName name="Select_ACat1" localSheetId="74">[11]!Select_ACat1</definedName>
    <definedName name="Select_ACat1" localSheetId="77">[11]!Select_ACat1</definedName>
    <definedName name="Select_ACat1" localSheetId="80">[11]!Select_ACat1</definedName>
    <definedName name="Select_ACat1" localSheetId="66">[11]!Select_ACat1</definedName>
    <definedName name="Select_ACat1" localSheetId="69">[11]!Select_ACat1</definedName>
    <definedName name="Select_ACat1" localSheetId="28">[11]!Select_ACat1</definedName>
    <definedName name="Select_ACat1" localSheetId="31">[11]!Select_ACat1</definedName>
    <definedName name="Select_ACat1" localSheetId="34">[11]!Select_ACat1</definedName>
    <definedName name="Select_ACat1" localSheetId="23">[11]!Select_ACat1</definedName>
    <definedName name="Select_ACat1" localSheetId="26">[11]!Select_ACat1</definedName>
    <definedName name="Select_ACat1" localSheetId="46">[11]!Select_ACat1</definedName>
    <definedName name="Select_ACat1" localSheetId="49">[11]!Select_ACat1</definedName>
    <definedName name="Select_ACat1" localSheetId="41">[11]!Select_ACat1</definedName>
    <definedName name="Select_ACat1" localSheetId="38">[11]!Select_ACat1</definedName>
    <definedName name="Select_ACat1" localSheetId="126">[11]!Select_ACat1</definedName>
    <definedName name="Select_ACat1" localSheetId="129">[11]!Select_ACat1</definedName>
    <definedName name="Select_ACat1" localSheetId="132">[11]!Select_ACat1</definedName>
    <definedName name="Select_ACat1" localSheetId="135">[11]!Select_ACat1</definedName>
    <definedName name="Select_ACat1" localSheetId="120">[11]!Select_ACat1</definedName>
    <definedName name="Select_ACat1" localSheetId="111">[11]!Select_ACat1</definedName>
    <definedName name="Select_ACat1" localSheetId="114">[11]!Select_ACat1</definedName>
    <definedName name="Select_ACat1" localSheetId="117">[11]!Select_ACat1</definedName>
    <definedName name="Select_ACat1" localSheetId="103">[11]!Select_ACat1</definedName>
    <definedName name="Select_ACat1" localSheetId="106">[11]!Select_ACat1</definedName>
    <definedName name="Select_ACat1" localSheetId="53">[11]!Select_ACat1</definedName>
    <definedName name="Select_ACat1" localSheetId="55">[11]!Select_ACat1</definedName>
    <definedName name="Select_ACat1" localSheetId="58">[11]!Select_ACat1</definedName>
    <definedName name="Select_ACat1" localSheetId="62">[11]!Select_ACat1</definedName>
    <definedName name="Select_ACat1" localSheetId="64">[11]!Select_ACat1</definedName>
    <definedName name="Select_ACat1" localSheetId="85">[11]!Select_ACat1</definedName>
    <definedName name="Select_ACat1" localSheetId="88">[11]!Select_ACat1</definedName>
    <definedName name="Select_ACat1" localSheetId="91">[11]!Select_ACat1</definedName>
    <definedName name="Select_ACat1" localSheetId="94">[11]!Select_ACat1</definedName>
    <definedName name="Select_ACat1" localSheetId="97">[11]!Select_ACat1</definedName>
    <definedName name="Select_ACat1" localSheetId="100">[11]!Select_ACat1</definedName>
    <definedName name="Select_ACat1" localSheetId="5">[11]!Select_ACat1</definedName>
    <definedName name="Select_ACat1" localSheetId="11">[11]!Select_ACat1</definedName>
    <definedName name="Select_ACat1" localSheetId="17">[11]!Select_ACat1</definedName>
    <definedName name="Select_ACat1" localSheetId="8">[11]!Select_ACat1</definedName>
    <definedName name="Select_ACat1" localSheetId="20">[11]!Select_ACat1</definedName>
    <definedName name="Select_ACat1" localSheetId="166">[11]!Select_ACat1</definedName>
    <definedName name="Select_ACat1" localSheetId="169">[11]!Select_ACat1</definedName>
    <definedName name="Select_ACat1" localSheetId="157">[11]!Select_ACat1</definedName>
    <definedName name="Select_ACat1" localSheetId="172">[11]!Select_ACat1</definedName>
    <definedName name="Select_ACat1" localSheetId="160">[11]!Select_ACat1</definedName>
    <definedName name="Select_ACat1" localSheetId="163">[11]!Select_ACat1</definedName>
    <definedName name="Select_ACat1" localSheetId="143">[11]!Select_ACat1</definedName>
    <definedName name="Select_ACat1" localSheetId="146">[11]!Select_ACat1</definedName>
    <definedName name="Select_ACat1" localSheetId="148">[11]!Select_ACat1</definedName>
    <definedName name="Select_ACat1" localSheetId="150">[11]!Select_ACat1</definedName>
    <definedName name="Select_ACat1" localSheetId="151">[11]!Select_ACat1</definedName>
    <definedName name="Select_ACat1" localSheetId="136">[11]!Select_ACat1</definedName>
    <definedName name="Select_ACat1" localSheetId="139">[11]!Select_ACat1</definedName>
    <definedName name="Select_ACat1" localSheetId="142">[11]!Select_ACat1</definedName>
    <definedName name="Select_ACat1" localSheetId="70">[11]!Select_ACat1</definedName>
    <definedName name="Select_ACat1" localSheetId="72">[11]!Select_ACat1</definedName>
    <definedName name="Select_ACat1" localSheetId="75">[11]!Select_ACat1</definedName>
    <definedName name="Select_ACat1" localSheetId="78">[11]!Select_ACat1</definedName>
    <definedName name="Select_ACat1" localSheetId="67">[11]!Select_ACat1</definedName>
    <definedName name="Select_ACat1" localSheetId="27">[11]!Select_ACat1</definedName>
    <definedName name="Select_ACat1" localSheetId="29">[11]!Select_ACat1</definedName>
    <definedName name="Select_ACat1" localSheetId="32">[11]!Select_ACat1</definedName>
    <definedName name="Select_ACat1" localSheetId="35">[11]!Select_ACat1</definedName>
    <definedName name="Select_ACat1" localSheetId="21">[11]!Select_ACat1</definedName>
    <definedName name="Select_ACat1" localSheetId="24">[11]!Select_ACat1</definedName>
    <definedName name="Select_ACat1" localSheetId="44">[11]!Select_ACat1</definedName>
    <definedName name="Select_ACat1" localSheetId="47">[11]!Select_ACat1</definedName>
    <definedName name="Select_ACat1" localSheetId="36">[11]!Select_ACat1</definedName>
    <definedName name="Select_ACat1" localSheetId="39">[11]!Select_ACat1</definedName>
    <definedName name="Select_ACat1" localSheetId="42">[11]!Select_ACat1</definedName>
    <definedName name="Select_ACat1" localSheetId="124">[11]!Select_ACat1</definedName>
    <definedName name="Select_ACat1" localSheetId="127">[11]!Select_ACat1</definedName>
    <definedName name="Select_ACat1" localSheetId="130">[11]!Select_ACat1</definedName>
    <definedName name="Select_ACat1" localSheetId="133">[11]!Select_ACat1</definedName>
    <definedName name="Select_ACat1" localSheetId="118">[11]!Select_ACat1</definedName>
    <definedName name="Select_ACat1" localSheetId="121">[11]!Select_ACat1</definedName>
    <definedName name="Select_ACat1" localSheetId="123">[11]!Select_ACat1</definedName>
    <definedName name="Select_ACat1" localSheetId="107">[11]!Select_ACat1</definedName>
    <definedName name="Select_ACat1" localSheetId="109">[11]!Select_ACat1</definedName>
    <definedName name="Select_ACat1" localSheetId="112">[11]!Select_ACat1</definedName>
    <definedName name="Select_ACat1" localSheetId="115">[11]!Select_ACat1</definedName>
    <definedName name="Select_ACat1" localSheetId="101">[11]!Select_ACat1</definedName>
    <definedName name="Select_ACat1" localSheetId="104">[11]!Select_ACat1</definedName>
    <definedName name="Select_ACat1" localSheetId="50">[11]!Select_ACat1</definedName>
    <definedName name="Select_ACat1" localSheetId="52">[11]!Select_ACat1</definedName>
    <definedName name="Select_ACat1" localSheetId="54">[11]!Select_ACat1</definedName>
    <definedName name="Select_ACat1" localSheetId="57">[11]!Select_ACat1</definedName>
    <definedName name="Select_ACat1" localSheetId="60">[11]!Select_ACat1</definedName>
    <definedName name="Select_ACat1" localSheetId="63">[11]!Select_ACat1</definedName>
    <definedName name="Select_ACat1" localSheetId="83">[11]!Select_ACat1</definedName>
    <definedName name="Select_ACat1" localSheetId="81">[11]!Select_ACat1</definedName>
    <definedName name="Select_ACat1" localSheetId="86">[11]!Select_ACat1</definedName>
    <definedName name="Select_ACat1" localSheetId="89">[11]!Select_ACat1</definedName>
    <definedName name="Select_ACat1" localSheetId="92">[11]!Select_ACat1</definedName>
    <definedName name="Select_ACat1" localSheetId="95">[11]!Select_ACat1</definedName>
    <definedName name="Select_ACat1" localSheetId="98">[11]!Select_ACat1</definedName>
    <definedName name="Select_ACat1" localSheetId="3">[11]!Select_ACat1</definedName>
    <definedName name="Select_ACat1" localSheetId="9">[11]!Select_ACat1</definedName>
    <definedName name="Select_ACat1" localSheetId="12">[11]!Select_ACat1</definedName>
    <definedName name="Select_ACat1" localSheetId="15">[11]!Select_ACat1</definedName>
    <definedName name="Select_ACat1" localSheetId="6">[11]!Select_ACat1</definedName>
    <definedName name="Select_ACat1" localSheetId="18">[11]!Select_ACat1</definedName>
    <definedName name="Select_ACat1" localSheetId="164">[11]!Select_ACat1</definedName>
    <definedName name="Select_ACat1" localSheetId="167">[11]!Select_ACat1</definedName>
    <definedName name="Select_ACat1" localSheetId="155">[11]!Select_ACat1</definedName>
    <definedName name="Select_ACat1" localSheetId="170">[11]!Select_ACat1</definedName>
    <definedName name="Select_ACat1" localSheetId="158">[11]!Select_ACat1</definedName>
    <definedName name="Select_ACat1" localSheetId="161">[11]!Select_ACat1</definedName>
    <definedName name="Select_ACat1" localSheetId="147">[11]!Select_ACat1</definedName>
    <definedName name="Select_ACat1" localSheetId="144">[11]!Select_ACat1</definedName>
    <definedName name="Select_ACat1" localSheetId="152">[11]!Select_ACat1</definedName>
    <definedName name="Select_ACat1" localSheetId="154">[11]!Select_ACat1</definedName>
    <definedName name="Select_ACat1" localSheetId="137">[11]!Select_ACat1</definedName>
    <definedName name="Select_ACat1" localSheetId="140">[11]!Select_ACat1</definedName>
    <definedName name="Select_ACat1" localSheetId="73">[11]!Select_ACat1</definedName>
    <definedName name="Select_ACat1" localSheetId="76">[11]!Select_ACat1</definedName>
    <definedName name="Select_ACat1" localSheetId="79">[11]!Select_ACat1</definedName>
    <definedName name="Select_ACat1" localSheetId="65">[11]!Select_ACat1</definedName>
    <definedName name="Select_ACat1" localSheetId="68">[11]!Select_ACat1</definedName>
    <definedName name="Select_ACat1" localSheetId="30">[11]!Select_ACat1</definedName>
    <definedName name="Select_ACat1" localSheetId="33">[11]!Select_ACat1</definedName>
    <definedName name="Select_ACat1" localSheetId="22">[11]!Select_ACat1</definedName>
    <definedName name="Select_ACat1" localSheetId="25">[11]!Select_ACat1</definedName>
    <definedName name="Select_ACat1" localSheetId="45">[11]!Select_ACat1</definedName>
    <definedName name="Select_ACat1" localSheetId="48">[11]!Select_ACat1</definedName>
    <definedName name="Select_ACat1" localSheetId="37">[11]!Select_ACat1</definedName>
    <definedName name="Select_ACat1" localSheetId="40">[11]!Select_ACat1</definedName>
    <definedName name="Select_ACat1" localSheetId="43">[11]!Select_ACat1</definedName>
    <definedName name="Select_ACat1" localSheetId="125">[11]!Select_ACat1</definedName>
    <definedName name="Select_ACat1" localSheetId="128">[11]!Select_ACat1</definedName>
    <definedName name="Select_ACat1" localSheetId="131">[11]!Select_ACat1</definedName>
    <definedName name="Select_ACat1" localSheetId="134">[11]!Select_ACat1</definedName>
    <definedName name="Select_ACat1" localSheetId="119">[11]!Select_ACat1</definedName>
    <definedName name="Select_ACat1" localSheetId="122">[11]!Select_ACat1</definedName>
    <definedName name="Select_ACat1" localSheetId="108">[11]!Select_ACat1</definedName>
    <definedName name="Select_ACat1" localSheetId="110">[11]!Select_ACat1</definedName>
    <definedName name="Select_ACat1" localSheetId="113">[11]!Select_ACat1</definedName>
    <definedName name="Select_ACat1" localSheetId="116">[11]!Select_ACat1</definedName>
    <definedName name="Select_ACat1" localSheetId="102">[11]!Select_ACat1</definedName>
    <definedName name="Select_ACat1" localSheetId="105">[11]!Select_ACat1</definedName>
    <definedName name="Select_ACat1" localSheetId="51">[11]!Select_ACat1</definedName>
    <definedName name="Select_ACat1" localSheetId="56">[11]!Select_ACat1</definedName>
    <definedName name="Select_ACat1" localSheetId="59">[11]!Select_ACat1</definedName>
    <definedName name="Select_ACat1" localSheetId="61">[11]!Select_ACat1</definedName>
    <definedName name="Select_ACat1" localSheetId="84">[11]!Select_ACat1</definedName>
    <definedName name="Select_ACat1" localSheetId="82">[11]!Select_ACat1</definedName>
    <definedName name="Select_ACat1" localSheetId="87">[11]!Select_ACat1</definedName>
    <definedName name="Select_ACat1" localSheetId="90">[11]!Select_ACat1</definedName>
    <definedName name="Select_ACat1" localSheetId="93">[11]!Select_ACat1</definedName>
    <definedName name="Select_ACat1" localSheetId="96">[11]!Select_ACat1</definedName>
    <definedName name="Select_ACat1" localSheetId="99">[11]!Select_ACat1</definedName>
    <definedName name="Select_ACat1" localSheetId="4">[11]!Select_ACat1</definedName>
    <definedName name="Select_ACat1" localSheetId="10">[11]!Select_ACat1</definedName>
    <definedName name="Select_ACat1" localSheetId="13">[11]!Select_ACat1</definedName>
    <definedName name="Select_ACat1" localSheetId="16">[11]!Select_ACat1</definedName>
    <definedName name="Select_ACat1" localSheetId="7">[11]!Select_ACat1</definedName>
    <definedName name="Select_ACat1" localSheetId="19">[11]!Select_ACat1</definedName>
    <definedName name="Select_ACat1" localSheetId="165">[11]!Select_ACat1</definedName>
    <definedName name="Select_ACat1" localSheetId="168">[11]!Select_ACat1</definedName>
    <definedName name="Select_ACat1" localSheetId="156">[11]!Select_ACat1</definedName>
    <definedName name="Select_ACat1" localSheetId="171">[11]!Select_ACat1</definedName>
    <definedName name="Select_ACat1" localSheetId="159">[11]!Select_ACat1</definedName>
    <definedName name="Select_ACat1" localSheetId="162">[11]!Select_ACat1</definedName>
    <definedName name="Select_ACat1">[11]!Select_ACat1</definedName>
    <definedName name="Select_ACat2" localSheetId="14">[11]!Select_ACat2</definedName>
    <definedName name="Select_ACat2" localSheetId="145">[11]!Select_ACat2</definedName>
    <definedName name="Select_ACat2" localSheetId="149">[11]!Select_ACat2</definedName>
    <definedName name="Select_ACat2" localSheetId="153">[11]!Select_ACat2</definedName>
    <definedName name="Select_ACat2" localSheetId="138">[11]!Select_ACat2</definedName>
    <definedName name="Select_ACat2" localSheetId="141">[11]!Select_ACat2</definedName>
    <definedName name="Select_ACat2" localSheetId="71">[11]!Select_ACat2</definedName>
    <definedName name="Select_ACat2" localSheetId="74">[11]!Select_ACat2</definedName>
    <definedName name="Select_ACat2" localSheetId="77">[11]!Select_ACat2</definedName>
    <definedName name="Select_ACat2" localSheetId="80">[11]!Select_ACat2</definedName>
    <definedName name="Select_ACat2" localSheetId="66">[11]!Select_ACat2</definedName>
    <definedName name="Select_ACat2" localSheetId="69">[11]!Select_ACat2</definedName>
    <definedName name="Select_ACat2" localSheetId="28">[11]!Select_ACat2</definedName>
    <definedName name="Select_ACat2" localSheetId="31">[11]!Select_ACat2</definedName>
    <definedName name="Select_ACat2" localSheetId="34">[11]!Select_ACat2</definedName>
    <definedName name="Select_ACat2" localSheetId="23">[11]!Select_ACat2</definedName>
    <definedName name="Select_ACat2" localSheetId="26">[11]!Select_ACat2</definedName>
    <definedName name="Select_ACat2" localSheetId="46">[11]!Select_ACat2</definedName>
    <definedName name="Select_ACat2" localSheetId="49">[11]!Select_ACat2</definedName>
    <definedName name="Select_ACat2" localSheetId="41">[11]!Select_ACat2</definedName>
    <definedName name="Select_ACat2" localSheetId="38">[11]!Select_ACat2</definedName>
    <definedName name="Select_ACat2" localSheetId="126">[11]!Select_ACat2</definedName>
    <definedName name="Select_ACat2" localSheetId="129">[11]!Select_ACat2</definedName>
    <definedName name="Select_ACat2" localSheetId="132">[11]!Select_ACat2</definedName>
    <definedName name="Select_ACat2" localSheetId="135">[11]!Select_ACat2</definedName>
    <definedName name="Select_ACat2" localSheetId="120">[11]!Select_ACat2</definedName>
    <definedName name="Select_ACat2" localSheetId="111">[11]!Select_ACat2</definedName>
    <definedName name="Select_ACat2" localSheetId="114">[11]!Select_ACat2</definedName>
    <definedName name="Select_ACat2" localSheetId="117">[11]!Select_ACat2</definedName>
    <definedName name="Select_ACat2" localSheetId="103">[11]!Select_ACat2</definedName>
    <definedName name="Select_ACat2" localSheetId="106">[11]!Select_ACat2</definedName>
    <definedName name="Select_ACat2" localSheetId="53">[11]!Select_ACat2</definedName>
    <definedName name="Select_ACat2" localSheetId="55">[11]!Select_ACat2</definedName>
    <definedName name="Select_ACat2" localSheetId="58">[11]!Select_ACat2</definedName>
    <definedName name="Select_ACat2" localSheetId="62">[11]!Select_ACat2</definedName>
    <definedName name="Select_ACat2" localSheetId="64">[11]!Select_ACat2</definedName>
    <definedName name="Select_ACat2" localSheetId="85">[11]!Select_ACat2</definedName>
    <definedName name="Select_ACat2" localSheetId="88">[11]!Select_ACat2</definedName>
    <definedName name="Select_ACat2" localSheetId="91">[11]!Select_ACat2</definedName>
    <definedName name="Select_ACat2" localSheetId="94">[11]!Select_ACat2</definedName>
    <definedName name="Select_ACat2" localSheetId="97">[11]!Select_ACat2</definedName>
    <definedName name="Select_ACat2" localSheetId="100">[11]!Select_ACat2</definedName>
    <definedName name="Select_ACat2" localSheetId="5">[11]!Select_ACat2</definedName>
    <definedName name="Select_ACat2" localSheetId="11">[11]!Select_ACat2</definedName>
    <definedName name="Select_ACat2" localSheetId="17">[11]!Select_ACat2</definedName>
    <definedName name="Select_ACat2" localSheetId="8">[11]!Select_ACat2</definedName>
    <definedName name="Select_ACat2" localSheetId="20">[11]!Select_ACat2</definedName>
    <definedName name="Select_ACat2" localSheetId="166">[11]!Select_ACat2</definedName>
    <definedName name="Select_ACat2" localSheetId="169">[11]!Select_ACat2</definedName>
    <definedName name="Select_ACat2" localSheetId="157">[11]!Select_ACat2</definedName>
    <definedName name="Select_ACat2" localSheetId="172">[11]!Select_ACat2</definedName>
    <definedName name="Select_ACat2" localSheetId="160">[11]!Select_ACat2</definedName>
    <definedName name="Select_ACat2" localSheetId="163">[11]!Select_ACat2</definedName>
    <definedName name="Select_ACat2" localSheetId="143">[11]!Select_ACat2</definedName>
    <definedName name="Select_ACat2" localSheetId="146">[11]!Select_ACat2</definedName>
    <definedName name="Select_ACat2" localSheetId="148">[11]!Select_ACat2</definedName>
    <definedName name="Select_ACat2" localSheetId="150">[11]!Select_ACat2</definedName>
    <definedName name="Select_ACat2" localSheetId="151">[11]!Select_ACat2</definedName>
    <definedName name="Select_ACat2" localSheetId="136">[11]!Select_ACat2</definedName>
    <definedName name="Select_ACat2" localSheetId="139">[11]!Select_ACat2</definedName>
    <definedName name="Select_ACat2" localSheetId="142">[11]!Select_ACat2</definedName>
    <definedName name="Select_ACat2" localSheetId="70">[11]!Select_ACat2</definedName>
    <definedName name="Select_ACat2" localSheetId="72">[11]!Select_ACat2</definedName>
    <definedName name="Select_ACat2" localSheetId="75">[11]!Select_ACat2</definedName>
    <definedName name="Select_ACat2" localSheetId="78">[11]!Select_ACat2</definedName>
    <definedName name="Select_ACat2" localSheetId="67">[11]!Select_ACat2</definedName>
    <definedName name="Select_ACat2" localSheetId="27">[11]!Select_ACat2</definedName>
    <definedName name="Select_ACat2" localSheetId="29">[11]!Select_ACat2</definedName>
    <definedName name="Select_ACat2" localSheetId="32">[11]!Select_ACat2</definedName>
    <definedName name="Select_ACat2" localSheetId="35">[11]!Select_ACat2</definedName>
    <definedName name="Select_ACat2" localSheetId="21">[11]!Select_ACat2</definedName>
    <definedName name="Select_ACat2" localSheetId="24">[11]!Select_ACat2</definedName>
    <definedName name="Select_ACat2" localSheetId="44">[11]!Select_ACat2</definedName>
    <definedName name="Select_ACat2" localSheetId="47">[11]!Select_ACat2</definedName>
    <definedName name="Select_ACat2" localSheetId="36">[11]!Select_ACat2</definedName>
    <definedName name="Select_ACat2" localSheetId="39">[11]!Select_ACat2</definedName>
    <definedName name="Select_ACat2" localSheetId="42">[11]!Select_ACat2</definedName>
    <definedName name="Select_ACat2" localSheetId="124">[11]!Select_ACat2</definedName>
    <definedName name="Select_ACat2" localSheetId="127">[11]!Select_ACat2</definedName>
    <definedName name="Select_ACat2" localSheetId="130">[11]!Select_ACat2</definedName>
    <definedName name="Select_ACat2" localSheetId="133">[11]!Select_ACat2</definedName>
    <definedName name="Select_ACat2" localSheetId="118">[11]!Select_ACat2</definedName>
    <definedName name="Select_ACat2" localSheetId="121">[11]!Select_ACat2</definedName>
    <definedName name="Select_ACat2" localSheetId="123">[11]!Select_ACat2</definedName>
    <definedName name="Select_ACat2" localSheetId="107">[11]!Select_ACat2</definedName>
    <definedName name="Select_ACat2" localSheetId="109">[11]!Select_ACat2</definedName>
    <definedName name="Select_ACat2" localSheetId="112">[11]!Select_ACat2</definedName>
    <definedName name="Select_ACat2" localSheetId="115">[11]!Select_ACat2</definedName>
    <definedName name="Select_ACat2" localSheetId="101">[11]!Select_ACat2</definedName>
    <definedName name="Select_ACat2" localSheetId="104">[11]!Select_ACat2</definedName>
    <definedName name="Select_ACat2" localSheetId="50">[11]!Select_ACat2</definedName>
    <definedName name="Select_ACat2" localSheetId="52">[11]!Select_ACat2</definedName>
    <definedName name="Select_ACat2" localSheetId="54">[11]!Select_ACat2</definedName>
    <definedName name="Select_ACat2" localSheetId="57">[11]!Select_ACat2</definedName>
    <definedName name="Select_ACat2" localSheetId="60">[11]!Select_ACat2</definedName>
    <definedName name="Select_ACat2" localSheetId="63">[11]!Select_ACat2</definedName>
    <definedName name="Select_ACat2" localSheetId="83">[11]!Select_ACat2</definedName>
    <definedName name="Select_ACat2" localSheetId="81">[11]!Select_ACat2</definedName>
    <definedName name="Select_ACat2" localSheetId="86">[11]!Select_ACat2</definedName>
    <definedName name="Select_ACat2" localSheetId="89">[11]!Select_ACat2</definedName>
    <definedName name="Select_ACat2" localSheetId="92">[11]!Select_ACat2</definedName>
    <definedName name="Select_ACat2" localSheetId="95">[11]!Select_ACat2</definedName>
    <definedName name="Select_ACat2" localSheetId="98">[11]!Select_ACat2</definedName>
    <definedName name="Select_ACat2" localSheetId="3">[11]!Select_ACat2</definedName>
    <definedName name="Select_ACat2" localSheetId="9">[11]!Select_ACat2</definedName>
    <definedName name="Select_ACat2" localSheetId="12">[11]!Select_ACat2</definedName>
    <definedName name="Select_ACat2" localSheetId="15">[11]!Select_ACat2</definedName>
    <definedName name="Select_ACat2" localSheetId="6">[11]!Select_ACat2</definedName>
    <definedName name="Select_ACat2" localSheetId="18">[11]!Select_ACat2</definedName>
    <definedName name="Select_ACat2" localSheetId="164">[11]!Select_ACat2</definedName>
    <definedName name="Select_ACat2" localSheetId="167">[11]!Select_ACat2</definedName>
    <definedName name="Select_ACat2" localSheetId="155">[11]!Select_ACat2</definedName>
    <definedName name="Select_ACat2" localSheetId="170">[11]!Select_ACat2</definedName>
    <definedName name="Select_ACat2" localSheetId="158">[11]!Select_ACat2</definedName>
    <definedName name="Select_ACat2" localSheetId="161">[11]!Select_ACat2</definedName>
    <definedName name="Select_ACat2" localSheetId="147">[11]!Select_ACat2</definedName>
    <definedName name="Select_ACat2" localSheetId="144">[11]!Select_ACat2</definedName>
    <definedName name="Select_ACat2" localSheetId="152">[11]!Select_ACat2</definedName>
    <definedName name="Select_ACat2" localSheetId="154">[11]!Select_ACat2</definedName>
    <definedName name="Select_ACat2" localSheetId="137">[11]!Select_ACat2</definedName>
    <definedName name="Select_ACat2" localSheetId="140">[11]!Select_ACat2</definedName>
    <definedName name="Select_ACat2" localSheetId="73">[11]!Select_ACat2</definedName>
    <definedName name="Select_ACat2" localSheetId="76">[11]!Select_ACat2</definedName>
    <definedName name="Select_ACat2" localSheetId="79">[11]!Select_ACat2</definedName>
    <definedName name="Select_ACat2" localSheetId="65">[11]!Select_ACat2</definedName>
    <definedName name="Select_ACat2" localSheetId="68">[11]!Select_ACat2</definedName>
    <definedName name="Select_ACat2" localSheetId="30">[11]!Select_ACat2</definedName>
    <definedName name="Select_ACat2" localSheetId="33">[11]!Select_ACat2</definedName>
    <definedName name="Select_ACat2" localSheetId="22">[11]!Select_ACat2</definedName>
    <definedName name="Select_ACat2" localSheetId="25">[11]!Select_ACat2</definedName>
    <definedName name="Select_ACat2" localSheetId="45">[11]!Select_ACat2</definedName>
    <definedName name="Select_ACat2" localSheetId="48">[11]!Select_ACat2</definedName>
    <definedName name="Select_ACat2" localSheetId="37">[11]!Select_ACat2</definedName>
    <definedName name="Select_ACat2" localSheetId="40">[11]!Select_ACat2</definedName>
    <definedName name="Select_ACat2" localSheetId="43">[11]!Select_ACat2</definedName>
    <definedName name="Select_ACat2" localSheetId="125">[11]!Select_ACat2</definedName>
    <definedName name="Select_ACat2" localSheetId="128">[11]!Select_ACat2</definedName>
    <definedName name="Select_ACat2" localSheetId="131">[11]!Select_ACat2</definedName>
    <definedName name="Select_ACat2" localSheetId="134">[11]!Select_ACat2</definedName>
    <definedName name="Select_ACat2" localSheetId="119">[11]!Select_ACat2</definedName>
    <definedName name="Select_ACat2" localSheetId="122">[11]!Select_ACat2</definedName>
    <definedName name="Select_ACat2" localSheetId="108">[11]!Select_ACat2</definedName>
    <definedName name="Select_ACat2" localSheetId="110">[11]!Select_ACat2</definedName>
    <definedName name="Select_ACat2" localSheetId="113">[11]!Select_ACat2</definedName>
    <definedName name="Select_ACat2" localSheetId="116">[11]!Select_ACat2</definedName>
    <definedName name="Select_ACat2" localSheetId="102">[11]!Select_ACat2</definedName>
    <definedName name="Select_ACat2" localSheetId="105">[11]!Select_ACat2</definedName>
    <definedName name="Select_ACat2" localSheetId="51">[11]!Select_ACat2</definedName>
    <definedName name="Select_ACat2" localSheetId="56">[11]!Select_ACat2</definedName>
    <definedName name="Select_ACat2" localSheetId="59">[11]!Select_ACat2</definedName>
    <definedName name="Select_ACat2" localSheetId="61">[11]!Select_ACat2</definedName>
    <definedName name="Select_ACat2" localSheetId="84">[11]!Select_ACat2</definedName>
    <definedName name="Select_ACat2" localSheetId="82">[11]!Select_ACat2</definedName>
    <definedName name="Select_ACat2" localSheetId="87">[11]!Select_ACat2</definedName>
    <definedName name="Select_ACat2" localSheetId="90">[11]!Select_ACat2</definedName>
    <definedName name="Select_ACat2" localSheetId="93">[11]!Select_ACat2</definedName>
    <definedName name="Select_ACat2" localSheetId="96">[11]!Select_ACat2</definedName>
    <definedName name="Select_ACat2" localSheetId="99">[11]!Select_ACat2</definedName>
    <definedName name="Select_ACat2" localSheetId="4">[11]!Select_ACat2</definedName>
    <definedName name="Select_ACat2" localSheetId="10">[11]!Select_ACat2</definedName>
    <definedName name="Select_ACat2" localSheetId="13">[11]!Select_ACat2</definedName>
    <definedName name="Select_ACat2" localSheetId="16">[11]!Select_ACat2</definedName>
    <definedName name="Select_ACat2" localSheetId="7">[11]!Select_ACat2</definedName>
    <definedName name="Select_ACat2" localSheetId="19">[11]!Select_ACat2</definedName>
    <definedName name="Select_ACat2" localSheetId="165">[11]!Select_ACat2</definedName>
    <definedName name="Select_ACat2" localSheetId="168">[11]!Select_ACat2</definedName>
    <definedName name="Select_ACat2" localSheetId="156">[11]!Select_ACat2</definedName>
    <definedName name="Select_ACat2" localSheetId="171">[11]!Select_ACat2</definedName>
    <definedName name="Select_ACat2" localSheetId="159">[11]!Select_ACat2</definedName>
    <definedName name="Select_ACat2" localSheetId="162">[11]!Select_ACat2</definedName>
    <definedName name="Select_ACat2">[11]!Select_ACat2</definedName>
    <definedName name="Select_ACat3" localSheetId="14">[11]!Select_ACat3</definedName>
    <definedName name="Select_ACat3" localSheetId="145">[11]!Select_ACat3</definedName>
    <definedName name="Select_ACat3" localSheetId="149">[11]!Select_ACat3</definedName>
    <definedName name="Select_ACat3" localSheetId="153">[11]!Select_ACat3</definedName>
    <definedName name="Select_ACat3" localSheetId="138">[11]!Select_ACat3</definedName>
    <definedName name="Select_ACat3" localSheetId="141">[11]!Select_ACat3</definedName>
    <definedName name="Select_ACat3" localSheetId="71">[11]!Select_ACat3</definedName>
    <definedName name="Select_ACat3" localSheetId="74">[11]!Select_ACat3</definedName>
    <definedName name="Select_ACat3" localSheetId="77">[11]!Select_ACat3</definedName>
    <definedName name="Select_ACat3" localSheetId="80">[11]!Select_ACat3</definedName>
    <definedName name="Select_ACat3" localSheetId="66">[11]!Select_ACat3</definedName>
    <definedName name="Select_ACat3" localSheetId="69">[11]!Select_ACat3</definedName>
    <definedName name="Select_ACat3" localSheetId="28">[11]!Select_ACat3</definedName>
    <definedName name="Select_ACat3" localSheetId="31">[11]!Select_ACat3</definedName>
    <definedName name="Select_ACat3" localSheetId="34">[11]!Select_ACat3</definedName>
    <definedName name="Select_ACat3" localSheetId="23">[11]!Select_ACat3</definedName>
    <definedName name="Select_ACat3" localSheetId="26">[11]!Select_ACat3</definedName>
    <definedName name="Select_ACat3" localSheetId="46">[11]!Select_ACat3</definedName>
    <definedName name="Select_ACat3" localSheetId="49">[11]!Select_ACat3</definedName>
    <definedName name="Select_ACat3" localSheetId="41">[11]!Select_ACat3</definedName>
    <definedName name="Select_ACat3" localSheetId="38">[11]!Select_ACat3</definedName>
    <definedName name="Select_ACat3" localSheetId="126">[11]!Select_ACat3</definedName>
    <definedName name="Select_ACat3" localSheetId="129">[11]!Select_ACat3</definedName>
    <definedName name="Select_ACat3" localSheetId="132">[11]!Select_ACat3</definedName>
    <definedName name="Select_ACat3" localSheetId="135">[11]!Select_ACat3</definedName>
    <definedName name="Select_ACat3" localSheetId="120">[11]!Select_ACat3</definedName>
    <definedName name="Select_ACat3" localSheetId="111">[11]!Select_ACat3</definedName>
    <definedName name="Select_ACat3" localSheetId="114">[11]!Select_ACat3</definedName>
    <definedName name="Select_ACat3" localSheetId="117">[11]!Select_ACat3</definedName>
    <definedName name="Select_ACat3" localSheetId="103">[11]!Select_ACat3</definedName>
    <definedName name="Select_ACat3" localSheetId="106">[11]!Select_ACat3</definedName>
    <definedName name="Select_ACat3" localSheetId="53">[11]!Select_ACat3</definedName>
    <definedName name="Select_ACat3" localSheetId="55">[11]!Select_ACat3</definedName>
    <definedName name="Select_ACat3" localSheetId="58">[11]!Select_ACat3</definedName>
    <definedName name="Select_ACat3" localSheetId="62">[11]!Select_ACat3</definedName>
    <definedName name="Select_ACat3" localSheetId="64">[11]!Select_ACat3</definedName>
    <definedName name="Select_ACat3" localSheetId="85">[11]!Select_ACat3</definedName>
    <definedName name="Select_ACat3" localSheetId="88">[11]!Select_ACat3</definedName>
    <definedName name="Select_ACat3" localSheetId="91">[11]!Select_ACat3</definedName>
    <definedName name="Select_ACat3" localSheetId="94">[11]!Select_ACat3</definedName>
    <definedName name="Select_ACat3" localSheetId="97">[11]!Select_ACat3</definedName>
    <definedName name="Select_ACat3" localSheetId="100">[11]!Select_ACat3</definedName>
    <definedName name="Select_ACat3" localSheetId="5">[11]!Select_ACat3</definedName>
    <definedName name="Select_ACat3" localSheetId="11">[11]!Select_ACat3</definedName>
    <definedName name="Select_ACat3" localSheetId="17">[11]!Select_ACat3</definedName>
    <definedName name="Select_ACat3" localSheetId="8">[11]!Select_ACat3</definedName>
    <definedName name="Select_ACat3" localSheetId="20">[11]!Select_ACat3</definedName>
    <definedName name="Select_ACat3" localSheetId="166">[11]!Select_ACat3</definedName>
    <definedName name="Select_ACat3" localSheetId="169">[11]!Select_ACat3</definedName>
    <definedName name="Select_ACat3" localSheetId="157">[11]!Select_ACat3</definedName>
    <definedName name="Select_ACat3" localSheetId="172">[11]!Select_ACat3</definedName>
    <definedName name="Select_ACat3" localSheetId="160">[11]!Select_ACat3</definedName>
    <definedName name="Select_ACat3" localSheetId="163">[11]!Select_ACat3</definedName>
    <definedName name="Select_ACat3" localSheetId="143">[11]!Select_ACat3</definedName>
    <definedName name="Select_ACat3" localSheetId="146">[11]!Select_ACat3</definedName>
    <definedName name="Select_ACat3" localSheetId="148">[11]!Select_ACat3</definedName>
    <definedName name="Select_ACat3" localSheetId="150">[11]!Select_ACat3</definedName>
    <definedName name="Select_ACat3" localSheetId="151">[11]!Select_ACat3</definedName>
    <definedName name="Select_ACat3" localSheetId="136">[11]!Select_ACat3</definedName>
    <definedName name="Select_ACat3" localSheetId="139">[11]!Select_ACat3</definedName>
    <definedName name="Select_ACat3" localSheetId="142">[11]!Select_ACat3</definedName>
    <definedName name="Select_ACat3" localSheetId="70">[11]!Select_ACat3</definedName>
    <definedName name="Select_ACat3" localSheetId="72">[11]!Select_ACat3</definedName>
    <definedName name="Select_ACat3" localSheetId="75">[11]!Select_ACat3</definedName>
    <definedName name="Select_ACat3" localSheetId="78">[11]!Select_ACat3</definedName>
    <definedName name="Select_ACat3" localSheetId="67">[11]!Select_ACat3</definedName>
    <definedName name="Select_ACat3" localSheetId="27">[11]!Select_ACat3</definedName>
    <definedName name="Select_ACat3" localSheetId="29">[11]!Select_ACat3</definedName>
    <definedName name="Select_ACat3" localSheetId="32">[11]!Select_ACat3</definedName>
    <definedName name="Select_ACat3" localSheetId="35">[11]!Select_ACat3</definedName>
    <definedName name="Select_ACat3" localSheetId="21">[11]!Select_ACat3</definedName>
    <definedName name="Select_ACat3" localSheetId="24">[11]!Select_ACat3</definedName>
    <definedName name="Select_ACat3" localSheetId="44">[11]!Select_ACat3</definedName>
    <definedName name="Select_ACat3" localSheetId="47">[11]!Select_ACat3</definedName>
    <definedName name="Select_ACat3" localSheetId="36">[11]!Select_ACat3</definedName>
    <definedName name="Select_ACat3" localSheetId="39">[11]!Select_ACat3</definedName>
    <definedName name="Select_ACat3" localSheetId="42">[11]!Select_ACat3</definedName>
    <definedName name="Select_ACat3" localSheetId="124">[11]!Select_ACat3</definedName>
    <definedName name="Select_ACat3" localSheetId="127">[11]!Select_ACat3</definedName>
    <definedName name="Select_ACat3" localSheetId="130">[11]!Select_ACat3</definedName>
    <definedName name="Select_ACat3" localSheetId="133">[11]!Select_ACat3</definedName>
    <definedName name="Select_ACat3" localSheetId="118">[11]!Select_ACat3</definedName>
    <definedName name="Select_ACat3" localSheetId="121">[11]!Select_ACat3</definedName>
    <definedName name="Select_ACat3" localSheetId="123">[11]!Select_ACat3</definedName>
    <definedName name="Select_ACat3" localSheetId="107">[11]!Select_ACat3</definedName>
    <definedName name="Select_ACat3" localSheetId="109">[11]!Select_ACat3</definedName>
    <definedName name="Select_ACat3" localSheetId="112">[11]!Select_ACat3</definedName>
    <definedName name="Select_ACat3" localSheetId="115">[11]!Select_ACat3</definedName>
    <definedName name="Select_ACat3" localSheetId="101">[11]!Select_ACat3</definedName>
    <definedName name="Select_ACat3" localSheetId="104">[11]!Select_ACat3</definedName>
    <definedName name="Select_ACat3" localSheetId="50">[11]!Select_ACat3</definedName>
    <definedName name="Select_ACat3" localSheetId="52">[11]!Select_ACat3</definedName>
    <definedName name="Select_ACat3" localSheetId="54">[11]!Select_ACat3</definedName>
    <definedName name="Select_ACat3" localSheetId="57">[11]!Select_ACat3</definedName>
    <definedName name="Select_ACat3" localSheetId="60">[11]!Select_ACat3</definedName>
    <definedName name="Select_ACat3" localSheetId="63">[11]!Select_ACat3</definedName>
    <definedName name="Select_ACat3" localSheetId="83">[11]!Select_ACat3</definedName>
    <definedName name="Select_ACat3" localSheetId="81">[11]!Select_ACat3</definedName>
    <definedName name="Select_ACat3" localSheetId="86">[11]!Select_ACat3</definedName>
    <definedName name="Select_ACat3" localSheetId="89">[11]!Select_ACat3</definedName>
    <definedName name="Select_ACat3" localSheetId="92">[11]!Select_ACat3</definedName>
    <definedName name="Select_ACat3" localSheetId="95">[11]!Select_ACat3</definedName>
    <definedName name="Select_ACat3" localSheetId="98">[11]!Select_ACat3</definedName>
    <definedName name="Select_ACat3" localSheetId="3">[11]!Select_ACat3</definedName>
    <definedName name="Select_ACat3" localSheetId="9">[11]!Select_ACat3</definedName>
    <definedName name="Select_ACat3" localSheetId="12">[11]!Select_ACat3</definedName>
    <definedName name="Select_ACat3" localSheetId="15">[11]!Select_ACat3</definedName>
    <definedName name="Select_ACat3" localSheetId="6">[11]!Select_ACat3</definedName>
    <definedName name="Select_ACat3" localSheetId="18">[11]!Select_ACat3</definedName>
    <definedName name="Select_ACat3" localSheetId="164">[11]!Select_ACat3</definedName>
    <definedName name="Select_ACat3" localSheetId="167">[11]!Select_ACat3</definedName>
    <definedName name="Select_ACat3" localSheetId="155">[11]!Select_ACat3</definedName>
    <definedName name="Select_ACat3" localSheetId="170">[11]!Select_ACat3</definedName>
    <definedName name="Select_ACat3" localSheetId="158">[11]!Select_ACat3</definedName>
    <definedName name="Select_ACat3" localSheetId="161">[11]!Select_ACat3</definedName>
    <definedName name="Select_ACat3" localSheetId="147">[11]!Select_ACat3</definedName>
    <definedName name="Select_ACat3" localSheetId="144">[11]!Select_ACat3</definedName>
    <definedName name="Select_ACat3" localSheetId="152">[11]!Select_ACat3</definedName>
    <definedName name="Select_ACat3" localSheetId="154">[11]!Select_ACat3</definedName>
    <definedName name="Select_ACat3" localSheetId="137">[11]!Select_ACat3</definedName>
    <definedName name="Select_ACat3" localSheetId="140">[11]!Select_ACat3</definedName>
    <definedName name="Select_ACat3" localSheetId="73">[11]!Select_ACat3</definedName>
    <definedName name="Select_ACat3" localSheetId="76">[11]!Select_ACat3</definedName>
    <definedName name="Select_ACat3" localSheetId="79">[11]!Select_ACat3</definedName>
    <definedName name="Select_ACat3" localSheetId="65">[11]!Select_ACat3</definedName>
    <definedName name="Select_ACat3" localSheetId="68">[11]!Select_ACat3</definedName>
    <definedName name="Select_ACat3" localSheetId="30">[11]!Select_ACat3</definedName>
    <definedName name="Select_ACat3" localSheetId="33">[11]!Select_ACat3</definedName>
    <definedName name="Select_ACat3" localSheetId="22">[11]!Select_ACat3</definedName>
    <definedName name="Select_ACat3" localSheetId="25">[11]!Select_ACat3</definedName>
    <definedName name="Select_ACat3" localSheetId="45">[11]!Select_ACat3</definedName>
    <definedName name="Select_ACat3" localSheetId="48">[11]!Select_ACat3</definedName>
    <definedName name="Select_ACat3" localSheetId="37">[11]!Select_ACat3</definedName>
    <definedName name="Select_ACat3" localSheetId="40">[11]!Select_ACat3</definedName>
    <definedName name="Select_ACat3" localSheetId="43">[11]!Select_ACat3</definedName>
    <definedName name="Select_ACat3" localSheetId="125">[11]!Select_ACat3</definedName>
    <definedName name="Select_ACat3" localSheetId="128">[11]!Select_ACat3</definedName>
    <definedName name="Select_ACat3" localSheetId="131">[11]!Select_ACat3</definedName>
    <definedName name="Select_ACat3" localSheetId="134">[11]!Select_ACat3</definedName>
    <definedName name="Select_ACat3" localSheetId="119">[11]!Select_ACat3</definedName>
    <definedName name="Select_ACat3" localSheetId="122">[11]!Select_ACat3</definedName>
    <definedName name="Select_ACat3" localSheetId="108">[11]!Select_ACat3</definedName>
    <definedName name="Select_ACat3" localSheetId="110">[11]!Select_ACat3</definedName>
    <definedName name="Select_ACat3" localSheetId="113">[11]!Select_ACat3</definedName>
    <definedName name="Select_ACat3" localSheetId="116">[11]!Select_ACat3</definedName>
    <definedName name="Select_ACat3" localSheetId="102">[11]!Select_ACat3</definedName>
    <definedName name="Select_ACat3" localSheetId="105">[11]!Select_ACat3</definedName>
    <definedName name="Select_ACat3" localSheetId="51">[11]!Select_ACat3</definedName>
    <definedName name="Select_ACat3" localSheetId="56">[11]!Select_ACat3</definedName>
    <definedName name="Select_ACat3" localSheetId="59">[11]!Select_ACat3</definedName>
    <definedName name="Select_ACat3" localSheetId="61">[11]!Select_ACat3</definedName>
    <definedName name="Select_ACat3" localSheetId="84">[11]!Select_ACat3</definedName>
    <definedName name="Select_ACat3" localSheetId="82">[11]!Select_ACat3</definedName>
    <definedName name="Select_ACat3" localSheetId="87">[11]!Select_ACat3</definedName>
    <definedName name="Select_ACat3" localSheetId="90">[11]!Select_ACat3</definedName>
    <definedName name="Select_ACat3" localSheetId="93">[11]!Select_ACat3</definedName>
    <definedName name="Select_ACat3" localSheetId="96">[11]!Select_ACat3</definedName>
    <definedName name="Select_ACat3" localSheetId="99">[11]!Select_ACat3</definedName>
    <definedName name="Select_ACat3" localSheetId="4">[11]!Select_ACat3</definedName>
    <definedName name="Select_ACat3" localSheetId="10">[11]!Select_ACat3</definedName>
    <definedName name="Select_ACat3" localSheetId="13">[11]!Select_ACat3</definedName>
    <definedName name="Select_ACat3" localSheetId="16">[11]!Select_ACat3</definedName>
    <definedName name="Select_ACat3" localSheetId="7">[11]!Select_ACat3</definedName>
    <definedName name="Select_ACat3" localSheetId="19">[11]!Select_ACat3</definedName>
    <definedName name="Select_ACat3" localSheetId="165">[11]!Select_ACat3</definedName>
    <definedName name="Select_ACat3" localSheetId="168">[11]!Select_ACat3</definedName>
    <definedName name="Select_ACat3" localSheetId="156">[11]!Select_ACat3</definedName>
    <definedName name="Select_ACat3" localSheetId="171">[11]!Select_ACat3</definedName>
    <definedName name="Select_ACat3" localSheetId="159">[11]!Select_ACat3</definedName>
    <definedName name="Select_ACat3" localSheetId="162">[11]!Select_ACat3</definedName>
    <definedName name="Select_ACat3">[11]!Select_ACat3</definedName>
    <definedName name="Select_Cat1" localSheetId="14">[17]!Select_Cat1</definedName>
    <definedName name="Select_Cat1" localSheetId="145">[17]!Select_Cat1</definedName>
    <definedName name="Select_Cat1" localSheetId="149">[17]!Select_Cat1</definedName>
    <definedName name="Select_Cat1" localSheetId="153">[17]!Select_Cat1</definedName>
    <definedName name="Select_Cat1" localSheetId="138">[17]!Select_Cat1</definedName>
    <definedName name="Select_Cat1" localSheetId="141">[17]!Select_Cat1</definedName>
    <definedName name="Select_Cat1" localSheetId="71">[17]!Select_Cat1</definedName>
    <definedName name="Select_Cat1" localSheetId="74">[17]!Select_Cat1</definedName>
    <definedName name="Select_Cat1" localSheetId="77">[17]!Select_Cat1</definedName>
    <definedName name="Select_Cat1" localSheetId="80">[17]!Select_Cat1</definedName>
    <definedName name="Select_Cat1" localSheetId="66">[17]!Select_Cat1</definedName>
    <definedName name="Select_Cat1" localSheetId="69">[17]!Select_Cat1</definedName>
    <definedName name="Select_Cat1" localSheetId="28">[17]!Select_Cat1</definedName>
    <definedName name="Select_Cat1" localSheetId="31">[17]!Select_Cat1</definedName>
    <definedName name="Select_Cat1" localSheetId="34">[17]!Select_Cat1</definedName>
    <definedName name="Select_Cat1" localSheetId="23">[17]!Select_Cat1</definedName>
    <definedName name="Select_Cat1" localSheetId="26">[17]!Select_Cat1</definedName>
    <definedName name="Select_Cat1" localSheetId="46">[17]!Select_Cat1</definedName>
    <definedName name="Select_Cat1" localSheetId="49">[17]!Select_Cat1</definedName>
    <definedName name="Select_Cat1" localSheetId="41">[17]!Select_Cat1</definedName>
    <definedName name="Select_Cat1" localSheetId="38">[17]!Select_Cat1</definedName>
    <definedName name="Select_Cat1" localSheetId="126">[17]!Select_Cat1</definedName>
    <definedName name="Select_Cat1" localSheetId="129">[17]!Select_Cat1</definedName>
    <definedName name="Select_Cat1" localSheetId="132">[17]!Select_Cat1</definedName>
    <definedName name="Select_Cat1" localSheetId="135">[17]!Select_Cat1</definedName>
    <definedName name="Select_Cat1" localSheetId="120">[17]!Select_Cat1</definedName>
    <definedName name="Select_Cat1" localSheetId="111">[17]!Select_Cat1</definedName>
    <definedName name="Select_Cat1" localSheetId="114">[17]!Select_Cat1</definedName>
    <definedName name="Select_Cat1" localSheetId="117">[17]!Select_Cat1</definedName>
    <definedName name="Select_Cat1" localSheetId="103">[17]!Select_Cat1</definedName>
    <definedName name="Select_Cat1" localSheetId="106">[17]!Select_Cat1</definedName>
    <definedName name="Select_Cat1" localSheetId="53">[17]!Select_Cat1</definedName>
    <definedName name="Select_Cat1" localSheetId="55">[17]!Select_Cat1</definedName>
    <definedName name="Select_Cat1" localSheetId="58">[17]!Select_Cat1</definedName>
    <definedName name="Select_Cat1" localSheetId="62">[17]!Select_Cat1</definedName>
    <definedName name="Select_Cat1" localSheetId="64">[17]!Select_Cat1</definedName>
    <definedName name="Select_Cat1" localSheetId="85">[17]!Select_Cat1</definedName>
    <definedName name="Select_Cat1" localSheetId="88">[17]!Select_Cat1</definedName>
    <definedName name="Select_Cat1" localSheetId="91">[17]!Select_Cat1</definedName>
    <definedName name="Select_Cat1" localSheetId="94">[17]!Select_Cat1</definedName>
    <definedName name="Select_Cat1" localSheetId="97">[17]!Select_Cat1</definedName>
    <definedName name="Select_Cat1" localSheetId="100">[17]!Select_Cat1</definedName>
    <definedName name="Select_Cat1" localSheetId="5">[17]!Select_Cat1</definedName>
    <definedName name="Select_Cat1" localSheetId="11">[17]!Select_Cat1</definedName>
    <definedName name="Select_Cat1" localSheetId="17">[17]!Select_Cat1</definedName>
    <definedName name="Select_Cat1" localSheetId="8">[17]!Select_Cat1</definedName>
    <definedName name="Select_Cat1" localSheetId="20">[17]!Select_Cat1</definedName>
    <definedName name="Select_Cat1" localSheetId="166">[17]!Select_Cat1</definedName>
    <definedName name="Select_Cat1" localSheetId="169">[17]!Select_Cat1</definedName>
    <definedName name="Select_Cat1" localSheetId="157">[17]!Select_Cat1</definedName>
    <definedName name="Select_Cat1" localSheetId="172">[17]!Select_Cat1</definedName>
    <definedName name="Select_Cat1" localSheetId="160">[17]!Select_Cat1</definedName>
    <definedName name="Select_Cat1" localSheetId="163">[17]!Select_Cat1</definedName>
    <definedName name="Select_Cat1" localSheetId="143">[17]!Select_Cat1</definedName>
    <definedName name="Select_Cat1" localSheetId="146">[17]!Select_Cat1</definedName>
    <definedName name="Select_Cat1" localSheetId="148">[17]!Select_Cat1</definedName>
    <definedName name="Select_Cat1" localSheetId="150">[17]!Select_Cat1</definedName>
    <definedName name="Select_Cat1" localSheetId="151">[17]!Select_Cat1</definedName>
    <definedName name="Select_Cat1" localSheetId="136">[17]!Select_Cat1</definedName>
    <definedName name="Select_Cat1" localSheetId="139">[17]!Select_Cat1</definedName>
    <definedName name="Select_Cat1" localSheetId="142">[17]!Select_Cat1</definedName>
    <definedName name="Select_Cat1" localSheetId="70">[17]!Select_Cat1</definedName>
    <definedName name="Select_Cat1" localSheetId="72">[17]!Select_Cat1</definedName>
    <definedName name="Select_Cat1" localSheetId="75">[17]!Select_Cat1</definedName>
    <definedName name="Select_Cat1" localSheetId="78">[17]!Select_Cat1</definedName>
    <definedName name="Select_Cat1" localSheetId="67">[17]!Select_Cat1</definedName>
    <definedName name="Select_Cat1" localSheetId="27">[17]!Select_Cat1</definedName>
    <definedName name="Select_Cat1" localSheetId="29">[17]!Select_Cat1</definedName>
    <definedName name="Select_Cat1" localSheetId="32">[17]!Select_Cat1</definedName>
    <definedName name="Select_Cat1" localSheetId="35">[17]!Select_Cat1</definedName>
    <definedName name="Select_Cat1" localSheetId="21">[17]!Select_Cat1</definedName>
    <definedName name="Select_Cat1" localSheetId="24">[17]!Select_Cat1</definedName>
    <definedName name="Select_Cat1" localSheetId="44">[17]!Select_Cat1</definedName>
    <definedName name="Select_Cat1" localSheetId="47">[17]!Select_Cat1</definedName>
    <definedName name="Select_Cat1" localSheetId="36">[17]!Select_Cat1</definedName>
    <definedName name="Select_Cat1" localSheetId="39">[17]!Select_Cat1</definedName>
    <definedName name="Select_Cat1" localSheetId="42">[17]!Select_Cat1</definedName>
    <definedName name="Select_Cat1" localSheetId="124">[17]!Select_Cat1</definedName>
    <definedName name="Select_Cat1" localSheetId="127">[17]!Select_Cat1</definedName>
    <definedName name="Select_Cat1" localSheetId="130">[17]!Select_Cat1</definedName>
    <definedName name="Select_Cat1" localSheetId="133">[17]!Select_Cat1</definedName>
    <definedName name="Select_Cat1" localSheetId="118">[17]!Select_Cat1</definedName>
    <definedName name="Select_Cat1" localSheetId="121">[17]!Select_Cat1</definedName>
    <definedName name="Select_Cat1" localSheetId="123">[17]!Select_Cat1</definedName>
    <definedName name="Select_Cat1" localSheetId="107">[17]!Select_Cat1</definedName>
    <definedName name="Select_Cat1" localSheetId="109">[17]!Select_Cat1</definedName>
    <definedName name="Select_Cat1" localSheetId="112">[17]!Select_Cat1</definedName>
    <definedName name="Select_Cat1" localSheetId="115">[17]!Select_Cat1</definedName>
    <definedName name="Select_Cat1" localSheetId="101">[17]!Select_Cat1</definedName>
    <definedName name="Select_Cat1" localSheetId="104">[17]!Select_Cat1</definedName>
    <definedName name="Select_Cat1" localSheetId="50">[17]!Select_Cat1</definedName>
    <definedName name="Select_Cat1" localSheetId="52">[17]!Select_Cat1</definedName>
    <definedName name="Select_Cat1" localSheetId="54">[17]!Select_Cat1</definedName>
    <definedName name="Select_Cat1" localSheetId="57">[17]!Select_Cat1</definedName>
    <definedName name="Select_Cat1" localSheetId="60">[17]!Select_Cat1</definedName>
    <definedName name="Select_Cat1" localSheetId="63">[17]!Select_Cat1</definedName>
    <definedName name="Select_Cat1" localSheetId="83">[17]!Select_Cat1</definedName>
    <definedName name="Select_Cat1" localSheetId="81">[17]!Select_Cat1</definedName>
    <definedName name="Select_Cat1" localSheetId="86">[17]!Select_Cat1</definedName>
    <definedName name="Select_Cat1" localSheetId="89">[17]!Select_Cat1</definedName>
    <definedName name="Select_Cat1" localSheetId="92">[17]!Select_Cat1</definedName>
    <definedName name="Select_Cat1" localSheetId="95">[17]!Select_Cat1</definedName>
    <definedName name="Select_Cat1" localSheetId="98">[17]!Select_Cat1</definedName>
    <definedName name="Select_Cat1" localSheetId="3">[17]!Select_Cat1</definedName>
    <definedName name="Select_Cat1" localSheetId="9">[17]!Select_Cat1</definedName>
    <definedName name="Select_Cat1" localSheetId="12">[17]!Select_Cat1</definedName>
    <definedName name="Select_Cat1" localSheetId="15">[17]!Select_Cat1</definedName>
    <definedName name="Select_Cat1" localSheetId="6">[17]!Select_Cat1</definedName>
    <definedName name="Select_Cat1" localSheetId="18">[17]!Select_Cat1</definedName>
    <definedName name="Select_Cat1" localSheetId="164">[17]!Select_Cat1</definedName>
    <definedName name="Select_Cat1" localSheetId="167">[17]!Select_Cat1</definedName>
    <definedName name="Select_Cat1" localSheetId="155">[17]!Select_Cat1</definedName>
    <definedName name="Select_Cat1" localSheetId="170">[17]!Select_Cat1</definedName>
    <definedName name="Select_Cat1" localSheetId="158">[17]!Select_Cat1</definedName>
    <definedName name="Select_Cat1" localSheetId="161">[17]!Select_Cat1</definedName>
    <definedName name="Select_Cat1" localSheetId="147">[17]!Select_Cat1</definedName>
    <definedName name="Select_Cat1" localSheetId="144">[17]!Select_Cat1</definedName>
    <definedName name="Select_Cat1" localSheetId="152">[17]!Select_Cat1</definedName>
    <definedName name="Select_Cat1" localSheetId="154">[17]!Select_Cat1</definedName>
    <definedName name="Select_Cat1" localSheetId="137">[17]!Select_Cat1</definedName>
    <definedName name="Select_Cat1" localSheetId="140">[17]!Select_Cat1</definedName>
    <definedName name="Select_Cat1" localSheetId="73">[17]!Select_Cat1</definedName>
    <definedName name="Select_Cat1" localSheetId="76">[17]!Select_Cat1</definedName>
    <definedName name="Select_Cat1" localSheetId="79">[17]!Select_Cat1</definedName>
    <definedName name="Select_Cat1" localSheetId="65">[17]!Select_Cat1</definedName>
    <definedName name="Select_Cat1" localSheetId="68">[17]!Select_Cat1</definedName>
    <definedName name="Select_Cat1" localSheetId="30">[17]!Select_Cat1</definedName>
    <definedName name="Select_Cat1" localSheetId="33">[17]!Select_Cat1</definedName>
    <definedName name="Select_Cat1" localSheetId="22">[17]!Select_Cat1</definedName>
    <definedName name="Select_Cat1" localSheetId="25">[17]!Select_Cat1</definedName>
    <definedName name="Select_Cat1" localSheetId="45">[17]!Select_Cat1</definedName>
    <definedName name="Select_Cat1" localSheetId="48">[17]!Select_Cat1</definedName>
    <definedName name="Select_Cat1" localSheetId="37">[17]!Select_Cat1</definedName>
    <definedName name="Select_Cat1" localSheetId="40">[17]!Select_Cat1</definedName>
    <definedName name="Select_Cat1" localSheetId="43">[17]!Select_Cat1</definedName>
    <definedName name="Select_Cat1" localSheetId="125">[17]!Select_Cat1</definedName>
    <definedName name="Select_Cat1" localSheetId="128">[17]!Select_Cat1</definedName>
    <definedName name="Select_Cat1" localSheetId="131">[17]!Select_Cat1</definedName>
    <definedName name="Select_Cat1" localSheetId="134">[17]!Select_Cat1</definedName>
    <definedName name="Select_Cat1" localSheetId="119">[17]!Select_Cat1</definedName>
    <definedName name="Select_Cat1" localSheetId="122">[17]!Select_Cat1</definedName>
    <definedName name="Select_Cat1" localSheetId="108">[17]!Select_Cat1</definedName>
    <definedName name="Select_Cat1" localSheetId="110">[17]!Select_Cat1</definedName>
    <definedName name="Select_Cat1" localSheetId="113">[17]!Select_Cat1</definedName>
    <definedName name="Select_Cat1" localSheetId="116">[17]!Select_Cat1</definedName>
    <definedName name="Select_Cat1" localSheetId="102">[17]!Select_Cat1</definedName>
    <definedName name="Select_Cat1" localSheetId="105">[17]!Select_Cat1</definedName>
    <definedName name="Select_Cat1" localSheetId="51">[17]!Select_Cat1</definedName>
    <definedName name="Select_Cat1" localSheetId="56">[17]!Select_Cat1</definedName>
    <definedName name="Select_Cat1" localSheetId="59">[17]!Select_Cat1</definedName>
    <definedName name="Select_Cat1" localSheetId="61">[17]!Select_Cat1</definedName>
    <definedName name="Select_Cat1" localSheetId="84">[17]!Select_Cat1</definedName>
    <definedName name="Select_Cat1" localSheetId="82">[17]!Select_Cat1</definedName>
    <definedName name="Select_Cat1" localSheetId="87">[17]!Select_Cat1</definedName>
    <definedName name="Select_Cat1" localSheetId="90">[17]!Select_Cat1</definedName>
    <definedName name="Select_Cat1" localSheetId="93">[17]!Select_Cat1</definedName>
    <definedName name="Select_Cat1" localSheetId="96">[17]!Select_Cat1</definedName>
    <definedName name="Select_Cat1" localSheetId="99">[17]!Select_Cat1</definedName>
    <definedName name="Select_Cat1" localSheetId="4">[17]!Select_Cat1</definedName>
    <definedName name="Select_Cat1" localSheetId="10">[17]!Select_Cat1</definedName>
    <definedName name="Select_Cat1" localSheetId="13">[17]!Select_Cat1</definedName>
    <definedName name="Select_Cat1" localSheetId="16">[17]!Select_Cat1</definedName>
    <definedName name="Select_Cat1" localSheetId="7">[17]!Select_Cat1</definedName>
    <definedName name="Select_Cat1" localSheetId="19">[17]!Select_Cat1</definedName>
    <definedName name="Select_Cat1" localSheetId="165">[17]!Select_Cat1</definedName>
    <definedName name="Select_Cat1" localSheetId="168">[17]!Select_Cat1</definedName>
    <definedName name="Select_Cat1" localSheetId="156">[17]!Select_Cat1</definedName>
    <definedName name="Select_Cat1" localSheetId="171">[17]!Select_Cat1</definedName>
    <definedName name="Select_Cat1" localSheetId="159">[17]!Select_Cat1</definedName>
    <definedName name="Select_Cat1" localSheetId="162">[17]!Select_Cat1</definedName>
    <definedName name="Select_Cat1">[17]!Select_Cat1</definedName>
    <definedName name="Select_Cat2" localSheetId="14">[17]!Select_Cat2</definedName>
    <definedName name="Select_Cat2" localSheetId="145">[17]!Select_Cat2</definedName>
    <definedName name="Select_Cat2" localSheetId="149">[17]!Select_Cat2</definedName>
    <definedName name="Select_Cat2" localSheetId="153">[17]!Select_Cat2</definedName>
    <definedName name="Select_Cat2" localSheetId="138">[17]!Select_Cat2</definedName>
    <definedName name="Select_Cat2" localSheetId="141">[17]!Select_Cat2</definedName>
    <definedName name="Select_Cat2" localSheetId="71">[17]!Select_Cat2</definedName>
    <definedName name="Select_Cat2" localSheetId="74">[17]!Select_Cat2</definedName>
    <definedName name="Select_Cat2" localSheetId="77">[17]!Select_Cat2</definedName>
    <definedName name="Select_Cat2" localSheetId="80">[17]!Select_Cat2</definedName>
    <definedName name="Select_Cat2" localSheetId="66">[17]!Select_Cat2</definedName>
    <definedName name="Select_Cat2" localSheetId="69">[17]!Select_Cat2</definedName>
    <definedName name="Select_Cat2" localSheetId="28">[17]!Select_Cat2</definedName>
    <definedName name="Select_Cat2" localSheetId="31">[17]!Select_Cat2</definedName>
    <definedName name="Select_Cat2" localSheetId="34">[17]!Select_Cat2</definedName>
    <definedName name="Select_Cat2" localSheetId="23">[17]!Select_Cat2</definedName>
    <definedName name="Select_Cat2" localSheetId="26">[17]!Select_Cat2</definedName>
    <definedName name="Select_Cat2" localSheetId="46">[17]!Select_Cat2</definedName>
    <definedName name="Select_Cat2" localSheetId="49">[17]!Select_Cat2</definedName>
    <definedName name="Select_Cat2" localSheetId="41">[17]!Select_Cat2</definedName>
    <definedName name="Select_Cat2" localSheetId="38">[17]!Select_Cat2</definedName>
    <definedName name="Select_Cat2" localSheetId="126">[17]!Select_Cat2</definedName>
    <definedName name="Select_Cat2" localSheetId="129">[17]!Select_Cat2</definedName>
    <definedName name="Select_Cat2" localSheetId="132">[17]!Select_Cat2</definedName>
    <definedName name="Select_Cat2" localSheetId="135">[17]!Select_Cat2</definedName>
    <definedName name="Select_Cat2" localSheetId="120">[17]!Select_Cat2</definedName>
    <definedName name="Select_Cat2" localSheetId="111">[17]!Select_Cat2</definedName>
    <definedName name="Select_Cat2" localSheetId="114">[17]!Select_Cat2</definedName>
    <definedName name="Select_Cat2" localSheetId="117">[17]!Select_Cat2</definedName>
    <definedName name="Select_Cat2" localSheetId="103">[17]!Select_Cat2</definedName>
    <definedName name="Select_Cat2" localSheetId="106">[17]!Select_Cat2</definedName>
    <definedName name="Select_Cat2" localSheetId="53">[17]!Select_Cat2</definedName>
    <definedName name="Select_Cat2" localSheetId="55">[17]!Select_Cat2</definedName>
    <definedName name="Select_Cat2" localSheetId="58">[17]!Select_Cat2</definedName>
    <definedName name="Select_Cat2" localSheetId="62">[17]!Select_Cat2</definedName>
    <definedName name="Select_Cat2" localSheetId="64">[17]!Select_Cat2</definedName>
    <definedName name="Select_Cat2" localSheetId="85">[17]!Select_Cat2</definedName>
    <definedName name="Select_Cat2" localSheetId="88">[17]!Select_Cat2</definedName>
    <definedName name="Select_Cat2" localSheetId="91">[17]!Select_Cat2</definedName>
    <definedName name="Select_Cat2" localSheetId="94">[17]!Select_Cat2</definedName>
    <definedName name="Select_Cat2" localSheetId="97">[17]!Select_Cat2</definedName>
    <definedName name="Select_Cat2" localSheetId="100">[17]!Select_Cat2</definedName>
    <definedName name="Select_Cat2" localSheetId="5">[17]!Select_Cat2</definedName>
    <definedName name="Select_Cat2" localSheetId="11">[17]!Select_Cat2</definedName>
    <definedName name="Select_Cat2" localSheetId="17">[17]!Select_Cat2</definedName>
    <definedName name="Select_Cat2" localSheetId="8">[17]!Select_Cat2</definedName>
    <definedName name="Select_Cat2" localSheetId="20">[17]!Select_Cat2</definedName>
    <definedName name="Select_Cat2" localSheetId="166">[17]!Select_Cat2</definedName>
    <definedName name="Select_Cat2" localSheetId="169">[17]!Select_Cat2</definedName>
    <definedName name="Select_Cat2" localSheetId="157">[17]!Select_Cat2</definedName>
    <definedName name="Select_Cat2" localSheetId="172">[17]!Select_Cat2</definedName>
    <definedName name="Select_Cat2" localSheetId="160">[17]!Select_Cat2</definedName>
    <definedName name="Select_Cat2" localSheetId="163">[17]!Select_Cat2</definedName>
    <definedName name="Select_Cat2" localSheetId="143">[17]!Select_Cat2</definedName>
    <definedName name="Select_Cat2" localSheetId="146">[17]!Select_Cat2</definedName>
    <definedName name="Select_Cat2" localSheetId="148">[17]!Select_Cat2</definedName>
    <definedName name="Select_Cat2" localSheetId="150">[17]!Select_Cat2</definedName>
    <definedName name="Select_Cat2" localSheetId="151">[17]!Select_Cat2</definedName>
    <definedName name="Select_Cat2" localSheetId="136">[17]!Select_Cat2</definedName>
    <definedName name="Select_Cat2" localSheetId="139">[17]!Select_Cat2</definedName>
    <definedName name="Select_Cat2" localSheetId="142">[17]!Select_Cat2</definedName>
    <definedName name="Select_Cat2" localSheetId="70">[17]!Select_Cat2</definedName>
    <definedName name="Select_Cat2" localSheetId="72">[17]!Select_Cat2</definedName>
    <definedName name="Select_Cat2" localSheetId="75">[17]!Select_Cat2</definedName>
    <definedName name="Select_Cat2" localSheetId="78">[17]!Select_Cat2</definedName>
    <definedName name="Select_Cat2" localSheetId="67">[17]!Select_Cat2</definedName>
    <definedName name="Select_Cat2" localSheetId="27">[17]!Select_Cat2</definedName>
    <definedName name="Select_Cat2" localSheetId="29">[17]!Select_Cat2</definedName>
    <definedName name="Select_Cat2" localSheetId="32">[17]!Select_Cat2</definedName>
    <definedName name="Select_Cat2" localSheetId="35">[17]!Select_Cat2</definedName>
    <definedName name="Select_Cat2" localSheetId="21">[17]!Select_Cat2</definedName>
    <definedName name="Select_Cat2" localSheetId="24">[17]!Select_Cat2</definedName>
    <definedName name="Select_Cat2" localSheetId="44">[17]!Select_Cat2</definedName>
    <definedName name="Select_Cat2" localSheetId="47">[17]!Select_Cat2</definedName>
    <definedName name="Select_Cat2" localSheetId="36">[17]!Select_Cat2</definedName>
    <definedName name="Select_Cat2" localSheetId="39">[17]!Select_Cat2</definedName>
    <definedName name="Select_Cat2" localSheetId="42">[17]!Select_Cat2</definedName>
    <definedName name="Select_Cat2" localSheetId="124">[17]!Select_Cat2</definedName>
    <definedName name="Select_Cat2" localSheetId="127">[17]!Select_Cat2</definedName>
    <definedName name="Select_Cat2" localSheetId="130">[17]!Select_Cat2</definedName>
    <definedName name="Select_Cat2" localSheetId="133">[17]!Select_Cat2</definedName>
    <definedName name="Select_Cat2" localSheetId="118">[17]!Select_Cat2</definedName>
    <definedName name="Select_Cat2" localSheetId="121">[17]!Select_Cat2</definedName>
    <definedName name="Select_Cat2" localSheetId="123">[17]!Select_Cat2</definedName>
    <definedName name="Select_Cat2" localSheetId="107">[17]!Select_Cat2</definedName>
    <definedName name="Select_Cat2" localSheetId="109">[17]!Select_Cat2</definedName>
    <definedName name="Select_Cat2" localSheetId="112">[17]!Select_Cat2</definedName>
    <definedName name="Select_Cat2" localSheetId="115">[17]!Select_Cat2</definedName>
    <definedName name="Select_Cat2" localSheetId="101">[17]!Select_Cat2</definedName>
    <definedName name="Select_Cat2" localSheetId="104">[17]!Select_Cat2</definedName>
    <definedName name="Select_Cat2" localSheetId="50">[17]!Select_Cat2</definedName>
    <definedName name="Select_Cat2" localSheetId="52">[17]!Select_Cat2</definedName>
    <definedName name="Select_Cat2" localSheetId="54">[17]!Select_Cat2</definedName>
    <definedName name="Select_Cat2" localSheetId="57">[17]!Select_Cat2</definedName>
    <definedName name="Select_Cat2" localSheetId="60">[17]!Select_Cat2</definedName>
    <definedName name="Select_Cat2" localSheetId="63">[17]!Select_Cat2</definedName>
    <definedName name="Select_Cat2" localSheetId="83">[17]!Select_Cat2</definedName>
    <definedName name="Select_Cat2" localSheetId="81">[17]!Select_Cat2</definedName>
    <definedName name="Select_Cat2" localSheetId="86">[17]!Select_Cat2</definedName>
    <definedName name="Select_Cat2" localSheetId="89">[17]!Select_Cat2</definedName>
    <definedName name="Select_Cat2" localSheetId="92">[17]!Select_Cat2</definedName>
    <definedName name="Select_Cat2" localSheetId="95">[17]!Select_Cat2</definedName>
    <definedName name="Select_Cat2" localSheetId="98">[17]!Select_Cat2</definedName>
    <definedName name="Select_Cat2" localSheetId="3">[17]!Select_Cat2</definedName>
    <definedName name="Select_Cat2" localSheetId="9">[17]!Select_Cat2</definedName>
    <definedName name="Select_Cat2" localSheetId="12">[17]!Select_Cat2</definedName>
    <definedName name="Select_Cat2" localSheetId="15">[17]!Select_Cat2</definedName>
    <definedName name="Select_Cat2" localSheetId="6">[17]!Select_Cat2</definedName>
    <definedName name="Select_Cat2" localSheetId="18">[17]!Select_Cat2</definedName>
    <definedName name="Select_Cat2" localSheetId="164">[17]!Select_Cat2</definedName>
    <definedName name="Select_Cat2" localSheetId="167">[17]!Select_Cat2</definedName>
    <definedName name="Select_Cat2" localSheetId="155">[17]!Select_Cat2</definedName>
    <definedName name="Select_Cat2" localSheetId="170">[17]!Select_Cat2</definedName>
    <definedName name="Select_Cat2" localSheetId="158">[17]!Select_Cat2</definedName>
    <definedName name="Select_Cat2" localSheetId="161">[17]!Select_Cat2</definedName>
    <definedName name="Select_Cat2" localSheetId="147">[17]!Select_Cat2</definedName>
    <definedName name="Select_Cat2" localSheetId="144">[17]!Select_Cat2</definedName>
    <definedName name="Select_Cat2" localSheetId="152">[17]!Select_Cat2</definedName>
    <definedName name="Select_Cat2" localSheetId="154">[17]!Select_Cat2</definedName>
    <definedName name="Select_Cat2" localSheetId="137">[17]!Select_Cat2</definedName>
    <definedName name="Select_Cat2" localSheetId="140">[17]!Select_Cat2</definedName>
    <definedName name="Select_Cat2" localSheetId="73">[17]!Select_Cat2</definedName>
    <definedName name="Select_Cat2" localSheetId="76">[17]!Select_Cat2</definedName>
    <definedName name="Select_Cat2" localSheetId="79">[17]!Select_Cat2</definedName>
    <definedName name="Select_Cat2" localSheetId="65">[17]!Select_Cat2</definedName>
    <definedName name="Select_Cat2" localSheetId="68">[17]!Select_Cat2</definedName>
    <definedName name="Select_Cat2" localSheetId="30">[17]!Select_Cat2</definedName>
    <definedName name="Select_Cat2" localSheetId="33">[17]!Select_Cat2</definedName>
    <definedName name="Select_Cat2" localSheetId="22">[17]!Select_Cat2</definedName>
    <definedName name="Select_Cat2" localSheetId="25">[17]!Select_Cat2</definedName>
    <definedName name="Select_Cat2" localSheetId="45">[17]!Select_Cat2</definedName>
    <definedName name="Select_Cat2" localSheetId="48">[17]!Select_Cat2</definedName>
    <definedName name="Select_Cat2" localSheetId="37">[17]!Select_Cat2</definedName>
    <definedName name="Select_Cat2" localSheetId="40">[17]!Select_Cat2</definedName>
    <definedName name="Select_Cat2" localSheetId="43">[17]!Select_Cat2</definedName>
    <definedName name="Select_Cat2" localSheetId="125">[17]!Select_Cat2</definedName>
    <definedName name="Select_Cat2" localSheetId="128">[17]!Select_Cat2</definedName>
    <definedName name="Select_Cat2" localSheetId="131">[17]!Select_Cat2</definedName>
    <definedName name="Select_Cat2" localSheetId="134">[17]!Select_Cat2</definedName>
    <definedName name="Select_Cat2" localSheetId="119">[17]!Select_Cat2</definedName>
    <definedName name="Select_Cat2" localSheetId="122">[17]!Select_Cat2</definedName>
    <definedName name="Select_Cat2" localSheetId="108">[17]!Select_Cat2</definedName>
    <definedName name="Select_Cat2" localSheetId="110">[17]!Select_Cat2</definedName>
    <definedName name="Select_Cat2" localSheetId="113">[17]!Select_Cat2</definedName>
    <definedName name="Select_Cat2" localSheetId="116">[17]!Select_Cat2</definedName>
    <definedName name="Select_Cat2" localSheetId="102">[17]!Select_Cat2</definedName>
    <definedName name="Select_Cat2" localSheetId="105">[17]!Select_Cat2</definedName>
    <definedName name="Select_Cat2" localSheetId="51">[17]!Select_Cat2</definedName>
    <definedName name="Select_Cat2" localSheetId="56">[17]!Select_Cat2</definedName>
    <definedName name="Select_Cat2" localSheetId="59">[17]!Select_Cat2</definedName>
    <definedName name="Select_Cat2" localSheetId="61">[17]!Select_Cat2</definedName>
    <definedName name="Select_Cat2" localSheetId="84">[17]!Select_Cat2</definedName>
    <definedName name="Select_Cat2" localSheetId="82">[17]!Select_Cat2</definedName>
    <definedName name="Select_Cat2" localSheetId="87">[17]!Select_Cat2</definedName>
    <definedName name="Select_Cat2" localSheetId="90">[17]!Select_Cat2</definedName>
    <definedName name="Select_Cat2" localSheetId="93">[17]!Select_Cat2</definedName>
    <definedName name="Select_Cat2" localSheetId="96">[17]!Select_Cat2</definedName>
    <definedName name="Select_Cat2" localSheetId="99">[17]!Select_Cat2</definedName>
    <definedName name="Select_Cat2" localSheetId="4">[17]!Select_Cat2</definedName>
    <definedName name="Select_Cat2" localSheetId="10">[17]!Select_Cat2</definedName>
    <definedName name="Select_Cat2" localSheetId="13">[17]!Select_Cat2</definedName>
    <definedName name="Select_Cat2" localSheetId="16">[17]!Select_Cat2</definedName>
    <definedName name="Select_Cat2" localSheetId="7">[17]!Select_Cat2</definedName>
    <definedName name="Select_Cat2" localSheetId="19">[17]!Select_Cat2</definedName>
    <definedName name="Select_Cat2" localSheetId="165">[17]!Select_Cat2</definedName>
    <definedName name="Select_Cat2" localSheetId="168">[17]!Select_Cat2</definedName>
    <definedName name="Select_Cat2" localSheetId="156">[17]!Select_Cat2</definedName>
    <definedName name="Select_Cat2" localSheetId="171">[17]!Select_Cat2</definedName>
    <definedName name="Select_Cat2" localSheetId="159">[17]!Select_Cat2</definedName>
    <definedName name="Select_Cat2" localSheetId="162">[17]!Select_Cat2</definedName>
    <definedName name="Select_Cat2">[17]!Select_Cat2</definedName>
    <definedName name="Select_Cat3" localSheetId="14">[17]!Select_Cat3</definedName>
    <definedName name="Select_Cat3" localSheetId="145">[17]!Select_Cat3</definedName>
    <definedName name="Select_Cat3" localSheetId="149">[17]!Select_Cat3</definedName>
    <definedName name="Select_Cat3" localSheetId="153">[17]!Select_Cat3</definedName>
    <definedName name="Select_Cat3" localSheetId="138">[17]!Select_Cat3</definedName>
    <definedName name="Select_Cat3" localSheetId="141">[17]!Select_Cat3</definedName>
    <definedName name="Select_Cat3" localSheetId="71">[17]!Select_Cat3</definedName>
    <definedName name="Select_Cat3" localSheetId="74">[17]!Select_Cat3</definedName>
    <definedName name="Select_Cat3" localSheetId="77">[17]!Select_Cat3</definedName>
    <definedName name="Select_Cat3" localSheetId="80">[17]!Select_Cat3</definedName>
    <definedName name="Select_Cat3" localSheetId="66">[17]!Select_Cat3</definedName>
    <definedName name="Select_Cat3" localSheetId="69">[17]!Select_Cat3</definedName>
    <definedName name="Select_Cat3" localSheetId="28">[17]!Select_Cat3</definedName>
    <definedName name="Select_Cat3" localSheetId="31">[17]!Select_Cat3</definedName>
    <definedName name="Select_Cat3" localSheetId="34">[17]!Select_Cat3</definedName>
    <definedName name="Select_Cat3" localSheetId="23">[17]!Select_Cat3</definedName>
    <definedName name="Select_Cat3" localSheetId="26">[17]!Select_Cat3</definedName>
    <definedName name="Select_Cat3" localSheetId="46">[17]!Select_Cat3</definedName>
    <definedName name="Select_Cat3" localSheetId="49">[17]!Select_Cat3</definedName>
    <definedName name="Select_Cat3" localSheetId="41">[17]!Select_Cat3</definedName>
    <definedName name="Select_Cat3" localSheetId="38">[17]!Select_Cat3</definedName>
    <definedName name="Select_Cat3" localSheetId="126">[17]!Select_Cat3</definedName>
    <definedName name="Select_Cat3" localSheetId="129">[17]!Select_Cat3</definedName>
    <definedName name="Select_Cat3" localSheetId="132">[17]!Select_Cat3</definedName>
    <definedName name="Select_Cat3" localSheetId="135">[17]!Select_Cat3</definedName>
    <definedName name="Select_Cat3" localSheetId="120">[17]!Select_Cat3</definedName>
    <definedName name="Select_Cat3" localSheetId="111">[17]!Select_Cat3</definedName>
    <definedName name="Select_Cat3" localSheetId="114">[17]!Select_Cat3</definedName>
    <definedName name="Select_Cat3" localSheetId="117">[17]!Select_Cat3</definedName>
    <definedName name="Select_Cat3" localSheetId="103">[17]!Select_Cat3</definedName>
    <definedName name="Select_Cat3" localSheetId="106">[17]!Select_Cat3</definedName>
    <definedName name="Select_Cat3" localSheetId="53">[17]!Select_Cat3</definedName>
    <definedName name="Select_Cat3" localSheetId="55">[17]!Select_Cat3</definedName>
    <definedName name="Select_Cat3" localSheetId="58">[17]!Select_Cat3</definedName>
    <definedName name="Select_Cat3" localSheetId="62">[17]!Select_Cat3</definedName>
    <definedName name="Select_Cat3" localSheetId="64">[17]!Select_Cat3</definedName>
    <definedName name="Select_Cat3" localSheetId="85">[17]!Select_Cat3</definedName>
    <definedName name="Select_Cat3" localSheetId="88">[17]!Select_Cat3</definedName>
    <definedName name="Select_Cat3" localSheetId="91">[17]!Select_Cat3</definedName>
    <definedName name="Select_Cat3" localSheetId="94">[17]!Select_Cat3</definedName>
    <definedName name="Select_Cat3" localSheetId="97">[17]!Select_Cat3</definedName>
    <definedName name="Select_Cat3" localSheetId="100">[17]!Select_Cat3</definedName>
    <definedName name="Select_Cat3" localSheetId="5">[17]!Select_Cat3</definedName>
    <definedName name="Select_Cat3" localSheetId="11">[17]!Select_Cat3</definedName>
    <definedName name="Select_Cat3" localSheetId="17">[17]!Select_Cat3</definedName>
    <definedName name="Select_Cat3" localSheetId="8">[17]!Select_Cat3</definedName>
    <definedName name="Select_Cat3" localSheetId="20">[17]!Select_Cat3</definedName>
    <definedName name="Select_Cat3" localSheetId="166">[17]!Select_Cat3</definedName>
    <definedName name="Select_Cat3" localSheetId="169">[17]!Select_Cat3</definedName>
    <definedName name="Select_Cat3" localSheetId="157">[17]!Select_Cat3</definedName>
    <definedName name="Select_Cat3" localSheetId="172">[17]!Select_Cat3</definedName>
    <definedName name="Select_Cat3" localSheetId="160">[17]!Select_Cat3</definedName>
    <definedName name="Select_Cat3" localSheetId="163">[17]!Select_Cat3</definedName>
    <definedName name="Select_Cat3" localSheetId="143">[17]!Select_Cat3</definedName>
    <definedName name="Select_Cat3" localSheetId="146">[17]!Select_Cat3</definedName>
    <definedName name="Select_Cat3" localSheetId="148">[17]!Select_Cat3</definedName>
    <definedName name="Select_Cat3" localSheetId="150">[17]!Select_Cat3</definedName>
    <definedName name="Select_Cat3" localSheetId="151">[17]!Select_Cat3</definedName>
    <definedName name="Select_Cat3" localSheetId="136">[17]!Select_Cat3</definedName>
    <definedName name="Select_Cat3" localSheetId="139">[17]!Select_Cat3</definedName>
    <definedName name="Select_Cat3" localSheetId="142">[17]!Select_Cat3</definedName>
    <definedName name="Select_Cat3" localSheetId="70">[17]!Select_Cat3</definedName>
    <definedName name="Select_Cat3" localSheetId="72">[17]!Select_Cat3</definedName>
    <definedName name="Select_Cat3" localSheetId="75">[17]!Select_Cat3</definedName>
    <definedName name="Select_Cat3" localSheetId="78">[17]!Select_Cat3</definedName>
    <definedName name="Select_Cat3" localSheetId="67">[17]!Select_Cat3</definedName>
    <definedName name="Select_Cat3" localSheetId="27">[17]!Select_Cat3</definedName>
    <definedName name="Select_Cat3" localSheetId="29">[17]!Select_Cat3</definedName>
    <definedName name="Select_Cat3" localSheetId="32">[17]!Select_Cat3</definedName>
    <definedName name="Select_Cat3" localSheetId="35">[17]!Select_Cat3</definedName>
    <definedName name="Select_Cat3" localSheetId="21">[17]!Select_Cat3</definedName>
    <definedName name="Select_Cat3" localSheetId="24">[17]!Select_Cat3</definedName>
    <definedName name="Select_Cat3" localSheetId="44">[17]!Select_Cat3</definedName>
    <definedName name="Select_Cat3" localSheetId="47">[17]!Select_Cat3</definedName>
    <definedName name="Select_Cat3" localSheetId="36">[17]!Select_Cat3</definedName>
    <definedName name="Select_Cat3" localSheetId="39">[17]!Select_Cat3</definedName>
    <definedName name="Select_Cat3" localSheetId="42">[17]!Select_Cat3</definedName>
    <definedName name="Select_Cat3" localSheetId="124">[17]!Select_Cat3</definedName>
    <definedName name="Select_Cat3" localSheetId="127">[17]!Select_Cat3</definedName>
    <definedName name="Select_Cat3" localSheetId="130">[17]!Select_Cat3</definedName>
    <definedName name="Select_Cat3" localSheetId="133">[17]!Select_Cat3</definedName>
    <definedName name="Select_Cat3" localSheetId="118">[17]!Select_Cat3</definedName>
    <definedName name="Select_Cat3" localSheetId="121">[17]!Select_Cat3</definedName>
    <definedName name="Select_Cat3" localSheetId="123">[17]!Select_Cat3</definedName>
    <definedName name="Select_Cat3" localSheetId="107">[17]!Select_Cat3</definedName>
    <definedName name="Select_Cat3" localSheetId="109">[17]!Select_Cat3</definedName>
    <definedName name="Select_Cat3" localSheetId="112">[17]!Select_Cat3</definedName>
    <definedName name="Select_Cat3" localSheetId="115">[17]!Select_Cat3</definedName>
    <definedName name="Select_Cat3" localSheetId="101">[17]!Select_Cat3</definedName>
    <definedName name="Select_Cat3" localSheetId="104">[17]!Select_Cat3</definedName>
    <definedName name="Select_Cat3" localSheetId="50">[17]!Select_Cat3</definedName>
    <definedName name="Select_Cat3" localSheetId="52">[17]!Select_Cat3</definedName>
    <definedName name="Select_Cat3" localSheetId="54">[17]!Select_Cat3</definedName>
    <definedName name="Select_Cat3" localSheetId="57">[17]!Select_Cat3</definedName>
    <definedName name="Select_Cat3" localSheetId="60">[17]!Select_Cat3</definedName>
    <definedName name="Select_Cat3" localSheetId="63">[17]!Select_Cat3</definedName>
    <definedName name="Select_Cat3" localSheetId="83">[17]!Select_Cat3</definedName>
    <definedName name="Select_Cat3" localSheetId="81">[17]!Select_Cat3</definedName>
    <definedName name="Select_Cat3" localSheetId="86">[17]!Select_Cat3</definedName>
    <definedName name="Select_Cat3" localSheetId="89">[17]!Select_Cat3</definedName>
    <definedName name="Select_Cat3" localSheetId="92">[17]!Select_Cat3</definedName>
    <definedName name="Select_Cat3" localSheetId="95">[17]!Select_Cat3</definedName>
    <definedName name="Select_Cat3" localSheetId="98">[17]!Select_Cat3</definedName>
    <definedName name="Select_Cat3" localSheetId="3">[17]!Select_Cat3</definedName>
    <definedName name="Select_Cat3" localSheetId="9">[17]!Select_Cat3</definedName>
    <definedName name="Select_Cat3" localSheetId="12">[17]!Select_Cat3</definedName>
    <definedName name="Select_Cat3" localSheetId="15">[17]!Select_Cat3</definedName>
    <definedName name="Select_Cat3" localSheetId="6">[17]!Select_Cat3</definedName>
    <definedName name="Select_Cat3" localSheetId="18">[17]!Select_Cat3</definedName>
    <definedName name="Select_Cat3" localSheetId="164">[17]!Select_Cat3</definedName>
    <definedName name="Select_Cat3" localSheetId="167">[17]!Select_Cat3</definedName>
    <definedName name="Select_Cat3" localSheetId="155">[17]!Select_Cat3</definedName>
    <definedName name="Select_Cat3" localSheetId="170">[17]!Select_Cat3</definedName>
    <definedName name="Select_Cat3" localSheetId="158">[17]!Select_Cat3</definedName>
    <definedName name="Select_Cat3" localSheetId="161">[17]!Select_Cat3</definedName>
    <definedName name="Select_Cat3" localSheetId="147">[17]!Select_Cat3</definedName>
    <definedName name="Select_Cat3" localSheetId="144">[17]!Select_Cat3</definedName>
    <definedName name="Select_Cat3" localSheetId="152">[17]!Select_Cat3</definedName>
    <definedName name="Select_Cat3" localSheetId="154">[17]!Select_Cat3</definedName>
    <definedName name="Select_Cat3" localSheetId="137">[17]!Select_Cat3</definedName>
    <definedName name="Select_Cat3" localSheetId="140">[17]!Select_Cat3</definedName>
    <definedName name="Select_Cat3" localSheetId="73">[17]!Select_Cat3</definedName>
    <definedName name="Select_Cat3" localSheetId="76">[17]!Select_Cat3</definedName>
    <definedName name="Select_Cat3" localSheetId="79">[17]!Select_Cat3</definedName>
    <definedName name="Select_Cat3" localSheetId="65">[17]!Select_Cat3</definedName>
    <definedName name="Select_Cat3" localSheetId="68">[17]!Select_Cat3</definedName>
    <definedName name="Select_Cat3" localSheetId="30">[17]!Select_Cat3</definedName>
    <definedName name="Select_Cat3" localSheetId="33">[17]!Select_Cat3</definedName>
    <definedName name="Select_Cat3" localSheetId="22">[17]!Select_Cat3</definedName>
    <definedName name="Select_Cat3" localSheetId="25">[17]!Select_Cat3</definedName>
    <definedName name="Select_Cat3" localSheetId="45">[17]!Select_Cat3</definedName>
    <definedName name="Select_Cat3" localSheetId="48">[17]!Select_Cat3</definedName>
    <definedName name="Select_Cat3" localSheetId="37">[17]!Select_Cat3</definedName>
    <definedName name="Select_Cat3" localSheetId="40">[17]!Select_Cat3</definedName>
    <definedName name="Select_Cat3" localSheetId="43">[17]!Select_Cat3</definedName>
    <definedName name="Select_Cat3" localSheetId="125">[17]!Select_Cat3</definedName>
    <definedName name="Select_Cat3" localSheetId="128">[17]!Select_Cat3</definedName>
    <definedName name="Select_Cat3" localSheetId="131">[17]!Select_Cat3</definedName>
    <definedName name="Select_Cat3" localSheetId="134">[17]!Select_Cat3</definedName>
    <definedName name="Select_Cat3" localSheetId="119">[17]!Select_Cat3</definedName>
    <definedName name="Select_Cat3" localSheetId="122">[17]!Select_Cat3</definedName>
    <definedName name="Select_Cat3" localSheetId="108">[17]!Select_Cat3</definedName>
    <definedName name="Select_Cat3" localSheetId="110">[17]!Select_Cat3</definedName>
    <definedName name="Select_Cat3" localSheetId="113">[17]!Select_Cat3</definedName>
    <definedName name="Select_Cat3" localSheetId="116">[17]!Select_Cat3</definedName>
    <definedName name="Select_Cat3" localSheetId="102">[17]!Select_Cat3</definedName>
    <definedName name="Select_Cat3" localSheetId="105">[17]!Select_Cat3</definedName>
    <definedName name="Select_Cat3" localSheetId="51">[17]!Select_Cat3</definedName>
    <definedName name="Select_Cat3" localSheetId="56">[17]!Select_Cat3</definedName>
    <definedName name="Select_Cat3" localSheetId="59">[17]!Select_Cat3</definedName>
    <definedName name="Select_Cat3" localSheetId="61">[17]!Select_Cat3</definedName>
    <definedName name="Select_Cat3" localSheetId="84">[17]!Select_Cat3</definedName>
    <definedName name="Select_Cat3" localSheetId="82">[17]!Select_Cat3</definedName>
    <definedName name="Select_Cat3" localSheetId="87">[17]!Select_Cat3</definedName>
    <definedName name="Select_Cat3" localSheetId="90">[17]!Select_Cat3</definedName>
    <definedName name="Select_Cat3" localSheetId="93">[17]!Select_Cat3</definedName>
    <definedName name="Select_Cat3" localSheetId="96">[17]!Select_Cat3</definedName>
    <definedName name="Select_Cat3" localSheetId="99">[17]!Select_Cat3</definedName>
    <definedName name="Select_Cat3" localSheetId="4">[17]!Select_Cat3</definedName>
    <definedName name="Select_Cat3" localSheetId="10">[17]!Select_Cat3</definedName>
    <definedName name="Select_Cat3" localSheetId="13">[17]!Select_Cat3</definedName>
    <definedName name="Select_Cat3" localSheetId="16">[17]!Select_Cat3</definedName>
    <definedName name="Select_Cat3" localSheetId="7">[17]!Select_Cat3</definedName>
    <definedName name="Select_Cat3" localSheetId="19">[17]!Select_Cat3</definedName>
    <definedName name="Select_Cat3" localSheetId="165">[17]!Select_Cat3</definedName>
    <definedName name="Select_Cat3" localSheetId="168">[17]!Select_Cat3</definedName>
    <definedName name="Select_Cat3" localSheetId="156">[17]!Select_Cat3</definedName>
    <definedName name="Select_Cat3" localSheetId="171">[17]!Select_Cat3</definedName>
    <definedName name="Select_Cat3" localSheetId="159">[17]!Select_Cat3</definedName>
    <definedName name="Select_Cat3" localSheetId="162">[17]!Select_Cat3</definedName>
    <definedName name="Select_Cat3">[17]!Select_Cat3</definedName>
    <definedName name="Select_CCat1" localSheetId="14">[18]!Select_CCat1</definedName>
    <definedName name="Select_CCat1" localSheetId="145">[18]!Select_CCat1</definedName>
    <definedName name="Select_CCat1" localSheetId="149">[18]!Select_CCat1</definedName>
    <definedName name="Select_CCat1" localSheetId="153">[18]!Select_CCat1</definedName>
    <definedName name="Select_CCat1" localSheetId="138">[18]!Select_CCat1</definedName>
    <definedName name="Select_CCat1" localSheetId="141">[18]!Select_CCat1</definedName>
    <definedName name="Select_CCat1" localSheetId="71">[18]!Select_CCat1</definedName>
    <definedName name="Select_CCat1" localSheetId="74">[18]!Select_CCat1</definedName>
    <definedName name="Select_CCat1" localSheetId="77">[18]!Select_CCat1</definedName>
    <definedName name="Select_CCat1" localSheetId="80">[18]!Select_CCat1</definedName>
    <definedName name="Select_CCat1" localSheetId="66">[18]!Select_CCat1</definedName>
    <definedName name="Select_CCat1" localSheetId="69">[18]!Select_CCat1</definedName>
    <definedName name="Select_CCat1" localSheetId="28">[18]!Select_CCat1</definedName>
    <definedName name="Select_CCat1" localSheetId="31">[18]!Select_CCat1</definedName>
    <definedName name="Select_CCat1" localSheetId="34">[18]!Select_CCat1</definedName>
    <definedName name="Select_CCat1" localSheetId="23">[18]!Select_CCat1</definedName>
    <definedName name="Select_CCat1" localSheetId="26">[18]!Select_CCat1</definedName>
    <definedName name="Select_CCat1" localSheetId="46">[18]!Select_CCat1</definedName>
    <definedName name="Select_CCat1" localSheetId="49">[18]!Select_CCat1</definedName>
    <definedName name="Select_CCat1" localSheetId="41">[18]!Select_CCat1</definedName>
    <definedName name="Select_CCat1" localSheetId="38">[18]!Select_CCat1</definedName>
    <definedName name="Select_CCat1" localSheetId="126">[18]!Select_CCat1</definedName>
    <definedName name="Select_CCat1" localSheetId="129">[18]!Select_CCat1</definedName>
    <definedName name="Select_CCat1" localSheetId="132">[18]!Select_CCat1</definedName>
    <definedName name="Select_CCat1" localSheetId="135">[18]!Select_CCat1</definedName>
    <definedName name="Select_CCat1" localSheetId="120">[18]!Select_CCat1</definedName>
    <definedName name="Select_CCat1" localSheetId="111">[18]!Select_CCat1</definedName>
    <definedName name="Select_CCat1" localSheetId="114">[18]!Select_CCat1</definedName>
    <definedName name="Select_CCat1" localSheetId="117">[18]!Select_CCat1</definedName>
    <definedName name="Select_CCat1" localSheetId="103">[18]!Select_CCat1</definedName>
    <definedName name="Select_CCat1" localSheetId="106">[18]!Select_CCat1</definedName>
    <definedName name="Select_CCat1" localSheetId="53">[18]!Select_CCat1</definedName>
    <definedName name="Select_CCat1" localSheetId="55">[18]!Select_CCat1</definedName>
    <definedName name="Select_CCat1" localSheetId="58">[18]!Select_CCat1</definedName>
    <definedName name="Select_CCat1" localSheetId="62">[18]!Select_CCat1</definedName>
    <definedName name="Select_CCat1" localSheetId="64">[18]!Select_CCat1</definedName>
    <definedName name="Select_CCat1" localSheetId="85">[18]!Select_CCat1</definedName>
    <definedName name="Select_CCat1" localSheetId="88">[18]!Select_CCat1</definedName>
    <definedName name="Select_CCat1" localSheetId="91">[18]!Select_CCat1</definedName>
    <definedName name="Select_CCat1" localSheetId="94">[18]!Select_CCat1</definedName>
    <definedName name="Select_CCat1" localSheetId="97">[18]!Select_CCat1</definedName>
    <definedName name="Select_CCat1" localSheetId="100">[18]!Select_CCat1</definedName>
    <definedName name="Select_CCat1" localSheetId="5">[18]!Select_CCat1</definedName>
    <definedName name="Select_CCat1" localSheetId="11">[18]!Select_CCat1</definedName>
    <definedName name="Select_CCat1" localSheetId="17">[18]!Select_CCat1</definedName>
    <definedName name="Select_CCat1" localSheetId="8">[18]!Select_CCat1</definedName>
    <definedName name="Select_CCat1" localSheetId="20">[18]!Select_CCat1</definedName>
    <definedName name="Select_CCat1" localSheetId="166">[18]!Select_CCat1</definedName>
    <definedName name="Select_CCat1" localSheetId="169">[18]!Select_CCat1</definedName>
    <definedName name="Select_CCat1" localSheetId="157">[18]!Select_CCat1</definedName>
    <definedName name="Select_CCat1" localSheetId="172">[18]!Select_CCat1</definedName>
    <definedName name="Select_CCat1" localSheetId="160">[18]!Select_CCat1</definedName>
    <definedName name="Select_CCat1" localSheetId="163">[18]!Select_CCat1</definedName>
    <definedName name="Select_CCat1" localSheetId="143">[18]!Select_CCat1</definedName>
    <definedName name="Select_CCat1" localSheetId="146">[18]!Select_CCat1</definedName>
    <definedName name="Select_CCat1" localSheetId="148">[18]!Select_CCat1</definedName>
    <definedName name="Select_CCat1" localSheetId="150">[18]!Select_CCat1</definedName>
    <definedName name="Select_CCat1" localSheetId="151">[18]!Select_CCat1</definedName>
    <definedName name="Select_CCat1" localSheetId="136">[18]!Select_CCat1</definedName>
    <definedName name="Select_CCat1" localSheetId="139">[18]!Select_CCat1</definedName>
    <definedName name="Select_CCat1" localSheetId="142">[18]!Select_CCat1</definedName>
    <definedName name="Select_CCat1" localSheetId="70">[18]!Select_CCat1</definedName>
    <definedName name="Select_CCat1" localSheetId="72">[18]!Select_CCat1</definedName>
    <definedName name="Select_CCat1" localSheetId="75">[18]!Select_CCat1</definedName>
    <definedName name="Select_CCat1" localSheetId="78">[18]!Select_CCat1</definedName>
    <definedName name="Select_CCat1" localSheetId="67">[18]!Select_CCat1</definedName>
    <definedName name="Select_CCat1" localSheetId="27">[18]!Select_CCat1</definedName>
    <definedName name="Select_CCat1" localSheetId="29">[18]!Select_CCat1</definedName>
    <definedName name="Select_CCat1" localSheetId="32">[18]!Select_CCat1</definedName>
    <definedName name="Select_CCat1" localSheetId="35">[18]!Select_CCat1</definedName>
    <definedName name="Select_CCat1" localSheetId="21">[18]!Select_CCat1</definedName>
    <definedName name="Select_CCat1" localSheetId="24">[18]!Select_CCat1</definedName>
    <definedName name="Select_CCat1" localSheetId="44">[18]!Select_CCat1</definedName>
    <definedName name="Select_CCat1" localSheetId="47">[18]!Select_CCat1</definedName>
    <definedName name="Select_CCat1" localSheetId="36">[18]!Select_CCat1</definedName>
    <definedName name="Select_CCat1" localSheetId="39">[18]!Select_CCat1</definedName>
    <definedName name="Select_CCat1" localSheetId="42">[18]!Select_CCat1</definedName>
    <definedName name="Select_CCat1" localSheetId="124">[18]!Select_CCat1</definedName>
    <definedName name="Select_CCat1" localSheetId="127">[18]!Select_CCat1</definedName>
    <definedName name="Select_CCat1" localSheetId="130">[18]!Select_CCat1</definedName>
    <definedName name="Select_CCat1" localSheetId="133">[18]!Select_CCat1</definedName>
    <definedName name="Select_CCat1" localSheetId="118">[18]!Select_CCat1</definedName>
    <definedName name="Select_CCat1" localSheetId="121">[18]!Select_CCat1</definedName>
    <definedName name="Select_CCat1" localSheetId="123">[18]!Select_CCat1</definedName>
    <definedName name="Select_CCat1" localSheetId="107">[18]!Select_CCat1</definedName>
    <definedName name="Select_CCat1" localSheetId="109">[18]!Select_CCat1</definedName>
    <definedName name="Select_CCat1" localSheetId="112">[18]!Select_CCat1</definedName>
    <definedName name="Select_CCat1" localSheetId="115">[18]!Select_CCat1</definedName>
    <definedName name="Select_CCat1" localSheetId="101">[18]!Select_CCat1</definedName>
    <definedName name="Select_CCat1" localSheetId="104">[18]!Select_CCat1</definedName>
    <definedName name="Select_CCat1" localSheetId="50">[18]!Select_CCat1</definedName>
    <definedName name="Select_CCat1" localSheetId="52">[18]!Select_CCat1</definedName>
    <definedName name="Select_CCat1" localSheetId="54">[18]!Select_CCat1</definedName>
    <definedName name="Select_CCat1" localSheetId="57">[18]!Select_CCat1</definedName>
    <definedName name="Select_CCat1" localSheetId="60">[18]!Select_CCat1</definedName>
    <definedName name="Select_CCat1" localSheetId="63">[18]!Select_CCat1</definedName>
    <definedName name="Select_CCat1" localSheetId="83">[18]!Select_CCat1</definedName>
    <definedName name="Select_CCat1" localSheetId="81">[18]!Select_CCat1</definedName>
    <definedName name="Select_CCat1" localSheetId="86">[18]!Select_CCat1</definedName>
    <definedName name="Select_CCat1" localSheetId="89">[18]!Select_CCat1</definedName>
    <definedName name="Select_CCat1" localSheetId="92">[18]!Select_CCat1</definedName>
    <definedName name="Select_CCat1" localSheetId="95">[18]!Select_CCat1</definedName>
    <definedName name="Select_CCat1" localSheetId="98">[18]!Select_CCat1</definedName>
    <definedName name="Select_CCat1" localSheetId="3">[18]!Select_CCat1</definedName>
    <definedName name="Select_CCat1" localSheetId="9">[18]!Select_CCat1</definedName>
    <definedName name="Select_CCat1" localSheetId="12">[18]!Select_CCat1</definedName>
    <definedName name="Select_CCat1" localSheetId="15">[18]!Select_CCat1</definedName>
    <definedName name="Select_CCat1" localSheetId="6">[18]!Select_CCat1</definedName>
    <definedName name="Select_CCat1" localSheetId="18">[18]!Select_CCat1</definedName>
    <definedName name="Select_CCat1" localSheetId="164">[18]!Select_CCat1</definedName>
    <definedName name="Select_CCat1" localSheetId="167">[18]!Select_CCat1</definedName>
    <definedName name="Select_CCat1" localSheetId="155">[18]!Select_CCat1</definedName>
    <definedName name="Select_CCat1" localSheetId="170">[18]!Select_CCat1</definedName>
    <definedName name="Select_CCat1" localSheetId="158">[18]!Select_CCat1</definedName>
    <definedName name="Select_CCat1" localSheetId="161">[18]!Select_CCat1</definedName>
    <definedName name="Select_CCat1" localSheetId="147">[18]!Select_CCat1</definedName>
    <definedName name="Select_CCat1" localSheetId="144">[18]!Select_CCat1</definedName>
    <definedName name="Select_CCat1" localSheetId="152">[18]!Select_CCat1</definedName>
    <definedName name="Select_CCat1" localSheetId="154">[18]!Select_CCat1</definedName>
    <definedName name="Select_CCat1" localSheetId="137">[18]!Select_CCat1</definedName>
    <definedName name="Select_CCat1" localSheetId="140">[18]!Select_CCat1</definedName>
    <definedName name="Select_CCat1" localSheetId="73">[18]!Select_CCat1</definedName>
    <definedName name="Select_CCat1" localSheetId="76">[18]!Select_CCat1</definedName>
    <definedName name="Select_CCat1" localSheetId="79">[18]!Select_CCat1</definedName>
    <definedName name="Select_CCat1" localSheetId="65">[18]!Select_CCat1</definedName>
    <definedName name="Select_CCat1" localSheetId="68">[18]!Select_CCat1</definedName>
    <definedName name="Select_CCat1" localSheetId="30">[18]!Select_CCat1</definedName>
    <definedName name="Select_CCat1" localSheetId="33">[18]!Select_CCat1</definedName>
    <definedName name="Select_CCat1" localSheetId="22">[18]!Select_CCat1</definedName>
    <definedName name="Select_CCat1" localSheetId="25">[18]!Select_CCat1</definedName>
    <definedName name="Select_CCat1" localSheetId="45">[18]!Select_CCat1</definedName>
    <definedName name="Select_CCat1" localSheetId="48">[18]!Select_CCat1</definedName>
    <definedName name="Select_CCat1" localSheetId="37">[18]!Select_CCat1</definedName>
    <definedName name="Select_CCat1" localSheetId="40">[18]!Select_CCat1</definedName>
    <definedName name="Select_CCat1" localSheetId="43">[18]!Select_CCat1</definedName>
    <definedName name="Select_CCat1" localSheetId="125">[18]!Select_CCat1</definedName>
    <definedName name="Select_CCat1" localSheetId="128">[18]!Select_CCat1</definedName>
    <definedName name="Select_CCat1" localSheetId="131">[18]!Select_CCat1</definedName>
    <definedName name="Select_CCat1" localSheetId="134">[18]!Select_CCat1</definedName>
    <definedName name="Select_CCat1" localSheetId="119">[18]!Select_CCat1</definedName>
    <definedName name="Select_CCat1" localSheetId="122">[18]!Select_CCat1</definedName>
    <definedName name="Select_CCat1" localSheetId="108">[18]!Select_CCat1</definedName>
    <definedName name="Select_CCat1" localSheetId="110">[18]!Select_CCat1</definedName>
    <definedName name="Select_CCat1" localSheetId="113">[18]!Select_CCat1</definedName>
    <definedName name="Select_CCat1" localSheetId="116">[18]!Select_CCat1</definedName>
    <definedName name="Select_CCat1" localSheetId="102">[18]!Select_CCat1</definedName>
    <definedName name="Select_CCat1" localSheetId="105">[18]!Select_CCat1</definedName>
    <definedName name="Select_CCat1" localSheetId="51">[18]!Select_CCat1</definedName>
    <definedName name="Select_CCat1" localSheetId="56">[18]!Select_CCat1</definedName>
    <definedName name="Select_CCat1" localSheetId="59">[18]!Select_CCat1</definedName>
    <definedName name="Select_CCat1" localSheetId="61">[18]!Select_CCat1</definedName>
    <definedName name="Select_CCat1" localSheetId="84">[18]!Select_CCat1</definedName>
    <definedName name="Select_CCat1" localSheetId="82">[18]!Select_CCat1</definedName>
    <definedName name="Select_CCat1" localSheetId="87">[18]!Select_CCat1</definedName>
    <definedName name="Select_CCat1" localSheetId="90">[18]!Select_CCat1</definedName>
    <definedName name="Select_CCat1" localSheetId="93">[18]!Select_CCat1</definedName>
    <definedName name="Select_CCat1" localSheetId="96">[18]!Select_CCat1</definedName>
    <definedName name="Select_CCat1" localSheetId="99">[18]!Select_CCat1</definedName>
    <definedName name="Select_CCat1" localSheetId="4">[18]!Select_CCat1</definedName>
    <definedName name="Select_CCat1" localSheetId="10">[18]!Select_CCat1</definedName>
    <definedName name="Select_CCat1" localSheetId="13">[18]!Select_CCat1</definedName>
    <definedName name="Select_CCat1" localSheetId="16">[18]!Select_CCat1</definedName>
    <definedName name="Select_CCat1" localSheetId="7">[18]!Select_CCat1</definedName>
    <definedName name="Select_CCat1" localSheetId="19">[18]!Select_CCat1</definedName>
    <definedName name="Select_CCat1" localSheetId="165">[18]!Select_CCat1</definedName>
    <definedName name="Select_CCat1" localSheetId="168">[18]!Select_CCat1</definedName>
    <definedName name="Select_CCat1" localSheetId="156">[18]!Select_CCat1</definedName>
    <definedName name="Select_CCat1" localSheetId="171">[18]!Select_CCat1</definedName>
    <definedName name="Select_CCat1" localSheetId="159">[18]!Select_CCat1</definedName>
    <definedName name="Select_CCat1" localSheetId="162">[18]!Select_CCat1</definedName>
    <definedName name="Select_CCat1">[18]!Select_CCat1</definedName>
    <definedName name="Select_CCat2" localSheetId="14">[18]!Select_CCat2</definedName>
    <definedName name="Select_CCat2" localSheetId="145">[18]!Select_CCat2</definedName>
    <definedName name="Select_CCat2" localSheetId="149">[18]!Select_CCat2</definedName>
    <definedName name="Select_CCat2" localSheetId="153">[18]!Select_CCat2</definedName>
    <definedName name="Select_CCat2" localSheetId="138">[18]!Select_CCat2</definedName>
    <definedName name="Select_CCat2" localSheetId="141">[18]!Select_CCat2</definedName>
    <definedName name="Select_CCat2" localSheetId="71">[18]!Select_CCat2</definedName>
    <definedName name="Select_CCat2" localSheetId="74">[18]!Select_CCat2</definedName>
    <definedName name="Select_CCat2" localSheetId="77">[18]!Select_CCat2</definedName>
    <definedName name="Select_CCat2" localSheetId="80">[18]!Select_CCat2</definedName>
    <definedName name="Select_CCat2" localSheetId="66">[18]!Select_CCat2</definedName>
    <definedName name="Select_CCat2" localSheetId="69">[18]!Select_CCat2</definedName>
    <definedName name="Select_CCat2" localSheetId="28">[18]!Select_CCat2</definedName>
    <definedName name="Select_CCat2" localSheetId="31">[18]!Select_CCat2</definedName>
    <definedName name="Select_CCat2" localSheetId="34">[18]!Select_CCat2</definedName>
    <definedName name="Select_CCat2" localSheetId="23">[18]!Select_CCat2</definedName>
    <definedName name="Select_CCat2" localSheetId="26">[18]!Select_CCat2</definedName>
    <definedName name="Select_CCat2" localSheetId="46">[18]!Select_CCat2</definedName>
    <definedName name="Select_CCat2" localSheetId="49">[18]!Select_CCat2</definedName>
    <definedName name="Select_CCat2" localSheetId="41">[18]!Select_CCat2</definedName>
    <definedName name="Select_CCat2" localSheetId="38">[18]!Select_CCat2</definedName>
    <definedName name="Select_CCat2" localSheetId="126">[18]!Select_CCat2</definedName>
    <definedName name="Select_CCat2" localSheetId="129">[18]!Select_CCat2</definedName>
    <definedName name="Select_CCat2" localSheetId="132">[18]!Select_CCat2</definedName>
    <definedName name="Select_CCat2" localSheetId="135">[18]!Select_CCat2</definedName>
    <definedName name="Select_CCat2" localSheetId="120">[18]!Select_CCat2</definedName>
    <definedName name="Select_CCat2" localSheetId="111">[18]!Select_CCat2</definedName>
    <definedName name="Select_CCat2" localSheetId="114">[18]!Select_CCat2</definedName>
    <definedName name="Select_CCat2" localSheetId="117">[18]!Select_CCat2</definedName>
    <definedName name="Select_CCat2" localSheetId="103">[18]!Select_CCat2</definedName>
    <definedName name="Select_CCat2" localSheetId="106">[18]!Select_CCat2</definedName>
    <definedName name="Select_CCat2" localSheetId="53">[18]!Select_CCat2</definedName>
    <definedName name="Select_CCat2" localSheetId="55">[18]!Select_CCat2</definedName>
    <definedName name="Select_CCat2" localSheetId="58">[18]!Select_CCat2</definedName>
    <definedName name="Select_CCat2" localSheetId="62">[18]!Select_CCat2</definedName>
    <definedName name="Select_CCat2" localSheetId="64">[18]!Select_CCat2</definedName>
    <definedName name="Select_CCat2" localSheetId="85">[18]!Select_CCat2</definedName>
    <definedName name="Select_CCat2" localSheetId="88">[18]!Select_CCat2</definedName>
    <definedName name="Select_CCat2" localSheetId="91">[18]!Select_CCat2</definedName>
    <definedName name="Select_CCat2" localSheetId="94">[18]!Select_CCat2</definedName>
    <definedName name="Select_CCat2" localSheetId="97">[18]!Select_CCat2</definedName>
    <definedName name="Select_CCat2" localSheetId="100">[18]!Select_CCat2</definedName>
    <definedName name="Select_CCat2" localSheetId="5">[18]!Select_CCat2</definedName>
    <definedName name="Select_CCat2" localSheetId="11">[18]!Select_CCat2</definedName>
    <definedName name="Select_CCat2" localSheetId="17">[18]!Select_CCat2</definedName>
    <definedName name="Select_CCat2" localSheetId="8">[18]!Select_CCat2</definedName>
    <definedName name="Select_CCat2" localSheetId="20">[18]!Select_CCat2</definedName>
    <definedName name="Select_CCat2" localSheetId="166">[18]!Select_CCat2</definedName>
    <definedName name="Select_CCat2" localSheetId="169">[18]!Select_CCat2</definedName>
    <definedName name="Select_CCat2" localSheetId="157">[18]!Select_CCat2</definedName>
    <definedName name="Select_CCat2" localSheetId="172">[18]!Select_CCat2</definedName>
    <definedName name="Select_CCat2" localSheetId="160">[18]!Select_CCat2</definedName>
    <definedName name="Select_CCat2" localSheetId="163">[18]!Select_CCat2</definedName>
    <definedName name="Select_CCat2" localSheetId="143">[18]!Select_CCat2</definedName>
    <definedName name="Select_CCat2" localSheetId="146">[18]!Select_CCat2</definedName>
    <definedName name="Select_CCat2" localSheetId="148">[18]!Select_CCat2</definedName>
    <definedName name="Select_CCat2" localSheetId="150">[18]!Select_CCat2</definedName>
    <definedName name="Select_CCat2" localSheetId="151">[18]!Select_CCat2</definedName>
    <definedName name="Select_CCat2" localSheetId="136">[18]!Select_CCat2</definedName>
    <definedName name="Select_CCat2" localSheetId="139">[18]!Select_CCat2</definedName>
    <definedName name="Select_CCat2" localSheetId="142">[18]!Select_CCat2</definedName>
    <definedName name="Select_CCat2" localSheetId="70">[18]!Select_CCat2</definedName>
    <definedName name="Select_CCat2" localSheetId="72">[18]!Select_CCat2</definedName>
    <definedName name="Select_CCat2" localSheetId="75">[18]!Select_CCat2</definedName>
    <definedName name="Select_CCat2" localSheetId="78">[18]!Select_CCat2</definedName>
    <definedName name="Select_CCat2" localSheetId="67">[18]!Select_CCat2</definedName>
    <definedName name="Select_CCat2" localSheetId="27">[18]!Select_CCat2</definedName>
    <definedName name="Select_CCat2" localSheetId="29">[18]!Select_CCat2</definedName>
    <definedName name="Select_CCat2" localSheetId="32">[18]!Select_CCat2</definedName>
    <definedName name="Select_CCat2" localSheetId="35">[18]!Select_CCat2</definedName>
    <definedName name="Select_CCat2" localSheetId="21">[18]!Select_CCat2</definedName>
    <definedName name="Select_CCat2" localSheetId="24">[18]!Select_CCat2</definedName>
    <definedName name="Select_CCat2" localSheetId="44">[18]!Select_CCat2</definedName>
    <definedName name="Select_CCat2" localSheetId="47">[18]!Select_CCat2</definedName>
    <definedName name="Select_CCat2" localSheetId="36">[18]!Select_CCat2</definedName>
    <definedName name="Select_CCat2" localSheetId="39">[18]!Select_CCat2</definedName>
    <definedName name="Select_CCat2" localSheetId="42">[18]!Select_CCat2</definedName>
    <definedName name="Select_CCat2" localSheetId="124">[18]!Select_CCat2</definedName>
    <definedName name="Select_CCat2" localSheetId="127">[18]!Select_CCat2</definedName>
    <definedName name="Select_CCat2" localSheetId="130">[18]!Select_CCat2</definedName>
    <definedName name="Select_CCat2" localSheetId="133">[18]!Select_CCat2</definedName>
    <definedName name="Select_CCat2" localSheetId="118">[18]!Select_CCat2</definedName>
    <definedName name="Select_CCat2" localSheetId="121">[18]!Select_CCat2</definedName>
    <definedName name="Select_CCat2" localSheetId="123">[18]!Select_CCat2</definedName>
    <definedName name="Select_CCat2" localSheetId="107">[18]!Select_CCat2</definedName>
    <definedName name="Select_CCat2" localSheetId="109">[18]!Select_CCat2</definedName>
    <definedName name="Select_CCat2" localSheetId="112">[18]!Select_CCat2</definedName>
    <definedName name="Select_CCat2" localSheetId="115">[18]!Select_CCat2</definedName>
    <definedName name="Select_CCat2" localSheetId="101">[18]!Select_CCat2</definedName>
    <definedName name="Select_CCat2" localSheetId="104">[18]!Select_CCat2</definedName>
    <definedName name="Select_CCat2" localSheetId="50">[18]!Select_CCat2</definedName>
    <definedName name="Select_CCat2" localSheetId="52">[18]!Select_CCat2</definedName>
    <definedName name="Select_CCat2" localSheetId="54">[18]!Select_CCat2</definedName>
    <definedName name="Select_CCat2" localSheetId="57">[18]!Select_CCat2</definedName>
    <definedName name="Select_CCat2" localSheetId="60">[18]!Select_CCat2</definedName>
    <definedName name="Select_CCat2" localSheetId="63">[18]!Select_CCat2</definedName>
    <definedName name="Select_CCat2" localSheetId="83">[18]!Select_CCat2</definedName>
    <definedName name="Select_CCat2" localSheetId="81">[18]!Select_CCat2</definedName>
    <definedName name="Select_CCat2" localSheetId="86">[18]!Select_CCat2</definedName>
    <definedName name="Select_CCat2" localSheetId="89">[18]!Select_CCat2</definedName>
    <definedName name="Select_CCat2" localSheetId="92">[18]!Select_CCat2</definedName>
    <definedName name="Select_CCat2" localSheetId="95">[18]!Select_CCat2</definedName>
    <definedName name="Select_CCat2" localSheetId="98">[18]!Select_CCat2</definedName>
    <definedName name="Select_CCat2" localSheetId="3">[18]!Select_CCat2</definedName>
    <definedName name="Select_CCat2" localSheetId="9">[18]!Select_CCat2</definedName>
    <definedName name="Select_CCat2" localSheetId="12">[18]!Select_CCat2</definedName>
    <definedName name="Select_CCat2" localSheetId="15">[18]!Select_CCat2</definedName>
    <definedName name="Select_CCat2" localSheetId="6">[18]!Select_CCat2</definedName>
    <definedName name="Select_CCat2" localSheetId="18">[18]!Select_CCat2</definedName>
    <definedName name="Select_CCat2" localSheetId="164">[18]!Select_CCat2</definedName>
    <definedName name="Select_CCat2" localSheetId="167">[18]!Select_CCat2</definedName>
    <definedName name="Select_CCat2" localSheetId="155">[18]!Select_CCat2</definedName>
    <definedName name="Select_CCat2" localSheetId="170">[18]!Select_CCat2</definedName>
    <definedName name="Select_CCat2" localSheetId="158">[18]!Select_CCat2</definedName>
    <definedName name="Select_CCat2" localSheetId="161">[18]!Select_CCat2</definedName>
    <definedName name="Select_CCat2" localSheetId="147">[18]!Select_CCat2</definedName>
    <definedName name="Select_CCat2" localSheetId="144">[18]!Select_CCat2</definedName>
    <definedName name="Select_CCat2" localSheetId="152">[18]!Select_CCat2</definedName>
    <definedName name="Select_CCat2" localSheetId="154">[18]!Select_CCat2</definedName>
    <definedName name="Select_CCat2" localSheetId="137">[18]!Select_CCat2</definedName>
    <definedName name="Select_CCat2" localSheetId="140">[18]!Select_CCat2</definedName>
    <definedName name="Select_CCat2" localSheetId="73">[18]!Select_CCat2</definedName>
    <definedName name="Select_CCat2" localSheetId="76">[18]!Select_CCat2</definedName>
    <definedName name="Select_CCat2" localSheetId="79">[18]!Select_CCat2</definedName>
    <definedName name="Select_CCat2" localSheetId="65">[18]!Select_CCat2</definedName>
    <definedName name="Select_CCat2" localSheetId="68">[18]!Select_CCat2</definedName>
    <definedName name="Select_CCat2" localSheetId="30">[18]!Select_CCat2</definedName>
    <definedName name="Select_CCat2" localSheetId="33">[18]!Select_CCat2</definedName>
    <definedName name="Select_CCat2" localSheetId="22">[18]!Select_CCat2</definedName>
    <definedName name="Select_CCat2" localSheetId="25">[18]!Select_CCat2</definedName>
    <definedName name="Select_CCat2" localSheetId="45">[18]!Select_CCat2</definedName>
    <definedName name="Select_CCat2" localSheetId="48">[18]!Select_CCat2</definedName>
    <definedName name="Select_CCat2" localSheetId="37">[18]!Select_CCat2</definedName>
    <definedName name="Select_CCat2" localSheetId="40">[18]!Select_CCat2</definedName>
    <definedName name="Select_CCat2" localSheetId="43">[18]!Select_CCat2</definedName>
    <definedName name="Select_CCat2" localSheetId="125">[18]!Select_CCat2</definedName>
    <definedName name="Select_CCat2" localSheetId="128">[18]!Select_CCat2</definedName>
    <definedName name="Select_CCat2" localSheetId="131">[18]!Select_CCat2</definedName>
    <definedName name="Select_CCat2" localSheetId="134">[18]!Select_CCat2</definedName>
    <definedName name="Select_CCat2" localSheetId="119">[18]!Select_CCat2</definedName>
    <definedName name="Select_CCat2" localSheetId="122">[18]!Select_CCat2</definedName>
    <definedName name="Select_CCat2" localSheetId="108">[18]!Select_CCat2</definedName>
    <definedName name="Select_CCat2" localSheetId="110">[18]!Select_CCat2</definedName>
    <definedName name="Select_CCat2" localSheetId="113">[18]!Select_CCat2</definedName>
    <definedName name="Select_CCat2" localSheetId="116">[18]!Select_CCat2</definedName>
    <definedName name="Select_CCat2" localSheetId="102">[18]!Select_CCat2</definedName>
    <definedName name="Select_CCat2" localSheetId="105">[18]!Select_CCat2</definedName>
    <definedName name="Select_CCat2" localSheetId="51">[18]!Select_CCat2</definedName>
    <definedName name="Select_CCat2" localSheetId="56">[18]!Select_CCat2</definedName>
    <definedName name="Select_CCat2" localSheetId="59">[18]!Select_CCat2</definedName>
    <definedName name="Select_CCat2" localSheetId="61">[18]!Select_CCat2</definedName>
    <definedName name="Select_CCat2" localSheetId="84">[18]!Select_CCat2</definedName>
    <definedName name="Select_CCat2" localSheetId="82">[18]!Select_CCat2</definedName>
    <definedName name="Select_CCat2" localSheetId="87">[18]!Select_CCat2</definedName>
    <definedName name="Select_CCat2" localSheetId="90">[18]!Select_CCat2</definedName>
    <definedName name="Select_CCat2" localSheetId="93">[18]!Select_CCat2</definedName>
    <definedName name="Select_CCat2" localSheetId="96">[18]!Select_CCat2</definedName>
    <definedName name="Select_CCat2" localSheetId="99">[18]!Select_CCat2</definedName>
    <definedName name="Select_CCat2" localSheetId="4">[18]!Select_CCat2</definedName>
    <definedName name="Select_CCat2" localSheetId="10">[18]!Select_CCat2</definedName>
    <definedName name="Select_CCat2" localSheetId="13">[18]!Select_CCat2</definedName>
    <definedName name="Select_CCat2" localSheetId="16">[18]!Select_CCat2</definedName>
    <definedName name="Select_CCat2" localSheetId="7">[18]!Select_CCat2</definedName>
    <definedName name="Select_CCat2" localSheetId="19">[18]!Select_CCat2</definedName>
    <definedName name="Select_CCat2" localSheetId="165">[18]!Select_CCat2</definedName>
    <definedName name="Select_CCat2" localSheetId="168">[18]!Select_CCat2</definedName>
    <definedName name="Select_CCat2" localSheetId="156">[18]!Select_CCat2</definedName>
    <definedName name="Select_CCat2" localSheetId="171">[18]!Select_CCat2</definedName>
    <definedName name="Select_CCat2" localSheetId="159">[18]!Select_CCat2</definedName>
    <definedName name="Select_CCat2" localSheetId="162">[18]!Select_CCat2</definedName>
    <definedName name="Select_CCat2">[18]!Select_CCat2</definedName>
    <definedName name="Select_CCat3" localSheetId="14">[18]!Select_CCat3</definedName>
    <definedName name="Select_CCat3" localSheetId="145">[18]!Select_CCat3</definedName>
    <definedName name="Select_CCat3" localSheetId="149">[18]!Select_CCat3</definedName>
    <definedName name="Select_CCat3" localSheetId="153">[18]!Select_CCat3</definedName>
    <definedName name="Select_CCat3" localSheetId="138">[18]!Select_CCat3</definedName>
    <definedName name="Select_CCat3" localSheetId="141">[18]!Select_CCat3</definedName>
    <definedName name="Select_CCat3" localSheetId="71">[18]!Select_CCat3</definedName>
    <definedName name="Select_CCat3" localSheetId="74">[18]!Select_CCat3</definedName>
    <definedName name="Select_CCat3" localSheetId="77">[18]!Select_CCat3</definedName>
    <definedName name="Select_CCat3" localSheetId="80">[18]!Select_CCat3</definedName>
    <definedName name="Select_CCat3" localSheetId="66">[18]!Select_CCat3</definedName>
    <definedName name="Select_CCat3" localSheetId="69">[18]!Select_CCat3</definedName>
    <definedName name="Select_CCat3" localSheetId="28">[18]!Select_CCat3</definedName>
    <definedName name="Select_CCat3" localSheetId="31">[18]!Select_CCat3</definedName>
    <definedName name="Select_CCat3" localSheetId="34">[18]!Select_CCat3</definedName>
    <definedName name="Select_CCat3" localSheetId="23">[18]!Select_CCat3</definedName>
    <definedName name="Select_CCat3" localSheetId="26">[18]!Select_CCat3</definedName>
    <definedName name="Select_CCat3" localSheetId="46">[18]!Select_CCat3</definedName>
    <definedName name="Select_CCat3" localSheetId="49">[18]!Select_CCat3</definedName>
    <definedName name="Select_CCat3" localSheetId="41">[18]!Select_CCat3</definedName>
    <definedName name="Select_CCat3" localSheetId="38">[18]!Select_CCat3</definedName>
    <definedName name="Select_CCat3" localSheetId="126">[18]!Select_CCat3</definedName>
    <definedName name="Select_CCat3" localSheetId="129">[18]!Select_CCat3</definedName>
    <definedName name="Select_CCat3" localSheetId="132">[18]!Select_CCat3</definedName>
    <definedName name="Select_CCat3" localSheetId="135">[18]!Select_CCat3</definedName>
    <definedName name="Select_CCat3" localSheetId="120">[18]!Select_CCat3</definedName>
    <definedName name="Select_CCat3" localSheetId="111">[18]!Select_CCat3</definedName>
    <definedName name="Select_CCat3" localSheetId="114">[18]!Select_CCat3</definedName>
    <definedName name="Select_CCat3" localSheetId="117">[18]!Select_CCat3</definedName>
    <definedName name="Select_CCat3" localSheetId="103">[18]!Select_CCat3</definedName>
    <definedName name="Select_CCat3" localSheetId="106">[18]!Select_CCat3</definedName>
    <definedName name="Select_CCat3" localSheetId="53">[18]!Select_CCat3</definedName>
    <definedName name="Select_CCat3" localSheetId="55">[18]!Select_CCat3</definedName>
    <definedName name="Select_CCat3" localSheetId="58">[18]!Select_CCat3</definedName>
    <definedName name="Select_CCat3" localSheetId="62">[18]!Select_CCat3</definedName>
    <definedName name="Select_CCat3" localSheetId="64">[18]!Select_CCat3</definedName>
    <definedName name="Select_CCat3" localSheetId="85">[18]!Select_CCat3</definedName>
    <definedName name="Select_CCat3" localSheetId="88">[18]!Select_CCat3</definedName>
    <definedName name="Select_CCat3" localSheetId="91">[18]!Select_CCat3</definedName>
    <definedName name="Select_CCat3" localSheetId="94">[18]!Select_CCat3</definedName>
    <definedName name="Select_CCat3" localSheetId="97">[18]!Select_CCat3</definedName>
    <definedName name="Select_CCat3" localSheetId="100">[18]!Select_CCat3</definedName>
    <definedName name="Select_CCat3" localSheetId="5">[18]!Select_CCat3</definedName>
    <definedName name="Select_CCat3" localSheetId="11">[18]!Select_CCat3</definedName>
    <definedName name="Select_CCat3" localSheetId="17">[18]!Select_CCat3</definedName>
    <definedName name="Select_CCat3" localSheetId="8">[18]!Select_CCat3</definedName>
    <definedName name="Select_CCat3" localSheetId="20">[18]!Select_CCat3</definedName>
    <definedName name="Select_CCat3" localSheetId="166">[18]!Select_CCat3</definedName>
    <definedName name="Select_CCat3" localSheetId="169">[18]!Select_CCat3</definedName>
    <definedName name="Select_CCat3" localSheetId="157">[18]!Select_CCat3</definedName>
    <definedName name="Select_CCat3" localSheetId="172">[18]!Select_CCat3</definedName>
    <definedName name="Select_CCat3" localSheetId="160">[18]!Select_CCat3</definedName>
    <definedName name="Select_CCat3" localSheetId="163">[18]!Select_CCat3</definedName>
    <definedName name="Select_CCat3" localSheetId="143">[18]!Select_CCat3</definedName>
    <definedName name="Select_CCat3" localSheetId="146">[18]!Select_CCat3</definedName>
    <definedName name="Select_CCat3" localSheetId="148">[18]!Select_CCat3</definedName>
    <definedName name="Select_CCat3" localSheetId="150">[18]!Select_CCat3</definedName>
    <definedName name="Select_CCat3" localSheetId="151">[18]!Select_CCat3</definedName>
    <definedName name="Select_CCat3" localSheetId="136">[18]!Select_CCat3</definedName>
    <definedName name="Select_CCat3" localSheetId="139">[18]!Select_CCat3</definedName>
    <definedName name="Select_CCat3" localSheetId="142">[18]!Select_CCat3</definedName>
    <definedName name="Select_CCat3" localSheetId="70">[18]!Select_CCat3</definedName>
    <definedName name="Select_CCat3" localSheetId="72">[18]!Select_CCat3</definedName>
    <definedName name="Select_CCat3" localSheetId="75">[18]!Select_CCat3</definedName>
    <definedName name="Select_CCat3" localSheetId="78">[18]!Select_CCat3</definedName>
    <definedName name="Select_CCat3" localSheetId="67">[18]!Select_CCat3</definedName>
    <definedName name="Select_CCat3" localSheetId="27">[18]!Select_CCat3</definedName>
    <definedName name="Select_CCat3" localSheetId="29">[18]!Select_CCat3</definedName>
    <definedName name="Select_CCat3" localSheetId="32">[18]!Select_CCat3</definedName>
    <definedName name="Select_CCat3" localSheetId="35">[18]!Select_CCat3</definedName>
    <definedName name="Select_CCat3" localSheetId="21">[18]!Select_CCat3</definedName>
    <definedName name="Select_CCat3" localSheetId="24">[18]!Select_CCat3</definedName>
    <definedName name="Select_CCat3" localSheetId="44">[18]!Select_CCat3</definedName>
    <definedName name="Select_CCat3" localSheetId="47">[18]!Select_CCat3</definedName>
    <definedName name="Select_CCat3" localSheetId="36">[18]!Select_CCat3</definedName>
    <definedName name="Select_CCat3" localSheetId="39">[18]!Select_CCat3</definedName>
    <definedName name="Select_CCat3" localSheetId="42">[18]!Select_CCat3</definedName>
    <definedName name="Select_CCat3" localSheetId="124">[18]!Select_CCat3</definedName>
    <definedName name="Select_CCat3" localSheetId="127">[18]!Select_CCat3</definedName>
    <definedName name="Select_CCat3" localSheetId="130">[18]!Select_CCat3</definedName>
    <definedName name="Select_CCat3" localSheetId="133">[18]!Select_CCat3</definedName>
    <definedName name="Select_CCat3" localSheetId="118">[18]!Select_CCat3</definedName>
    <definedName name="Select_CCat3" localSheetId="121">[18]!Select_CCat3</definedName>
    <definedName name="Select_CCat3" localSheetId="123">[18]!Select_CCat3</definedName>
    <definedName name="Select_CCat3" localSheetId="107">[18]!Select_CCat3</definedName>
    <definedName name="Select_CCat3" localSheetId="109">[18]!Select_CCat3</definedName>
    <definedName name="Select_CCat3" localSheetId="112">[18]!Select_CCat3</definedName>
    <definedName name="Select_CCat3" localSheetId="115">[18]!Select_CCat3</definedName>
    <definedName name="Select_CCat3" localSheetId="101">[18]!Select_CCat3</definedName>
    <definedName name="Select_CCat3" localSheetId="104">[18]!Select_CCat3</definedName>
    <definedName name="Select_CCat3" localSheetId="50">[18]!Select_CCat3</definedName>
    <definedName name="Select_CCat3" localSheetId="52">[18]!Select_CCat3</definedName>
    <definedName name="Select_CCat3" localSheetId="54">[18]!Select_CCat3</definedName>
    <definedName name="Select_CCat3" localSheetId="57">[18]!Select_CCat3</definedName>
    <definedName name="Select_CCat3" localSheetId="60">[18]!Select_CCat3</definedName>
    <definedName name="Select_CCat3" localSheetId="63">[18]!Select_CCat3</definedName>
    <definedName name="Select_CCat3" localSheetId="83">[18]!Select_CCat3</definedName>
    <definedName name="Select_CCat3" localSheetId="81">[18]!Select_CCat3</definedName>
    <definedName name="Select_CCat3" localSheetId="86">[18]!Select_CCat3</definedName>
    <definedName name="Select_CCat3" localSheetId="89">[18]!Select_CCat3</definedName>
    <definedName name="Select_CCat3" localSheetId="92">[18]!Select_CCat3</definedName>
    <definedName name="Select_CCat3" localSheetId="95">[18]!Select_CCat3</definedName>
    <definedName name="Select_CCat3" localSheetId="98">[18]!Select_CCat3</definedName>
    <definedName name="Select_CCat3" localSheetId="3">[18]!Select_CCat3</definedName>
    <definedName name="Select_CCat3" localSheetId="9">[18]!Select_CCat3</definedName>
    <definedName name="Select_CCat3" localSheetId="12">[18]!Select_CCat3</definedName>
    <definedName name="Select_CCat3" localSheetId="15">[18]!Select_CCat3</definedName>
    <definedName name="Select_CCat3" localSheetId="6">[18]!Select_CCat3</definedName>
    <definedName name="Select_CCat3" localSheetId="18">[18]!Select_CCat3</definedName>
    <definedName name="Select_CCat3" localSheetId="164">[18]!Select_CCat3</definedName>
    <definedName name="Select_CCat3" localSheetId="167">[18]!Select_CCat3</definedName>
    <definedName name="Select_CCat3" localSheetId="155">[18]!Select_CCat3</definedName>
    <definedName name="Select_CCat3" localSheetId="170">[18]!Select_CCat3</definedName>
    <definedName name="Select_CCat3" localSheetId="158">[18]!Select_CCat3</definedName>
    <definedName name="Select_CCat3" localSheetId="161">[18]!Select_CCat3</definedName>
    <definedName name="Select_CCat3" localSheetId="147">[18]!Select_CCat3</definedName>
    <definedName name="Select_CCat3" localSheetId="144">[18]!Select_CCat3</definedName>
    <definedName name="Select_CCat3" localSheetId="152">[18]!Select_CCat3</definedName>
    <definedName name="Select_CCat3" localSheetId="154">[18]!Select_CCat3</definedName>
    <definedName name="Select_CCat3" localSheetId="137">[18]!Select_CCat3</definedName>
    <definedName name="Select_CCat3" localSheetId="140">[18]!Select_CCat3</definedName>
    <definedName name="Select_CCat3" localSheetId="73">[18]!Select_CCat3</definedName>
    <definedName name="Select_CCat3" localSheetId="76">[18]!Select_CCat3</definedName>
    <definedName name="Select_CCat3" localSheetId="79">[18]!Select_CCat3</definedName>
    <definedName name="Select_CCat3" localSheetId="65">[18]!Select_CCat3</definedName>
    <definedName name="Select_CCat3" localSheetId="68">[18]!Select_CCat3</definedName>
    <definedName name="Select_CCat3" localSheetId="30">[18]!Select_CCat3</definedName>
    <definedName name="Select_CCat3" localSheetId="33">[18]!Select_CCat3</definedName>
    <definedName name="Select_CCat3" localSheetId="22">[18]!Select_CCat3</definedName>
    <definedName name="Select_CCat3" localSheetId="25">[18]!Select_CCat3</definedName>
    <definedName name="Select_CCat3" localSheetId="45">[18]!Select_CCat3</definedName>
    <definedName name="Select_CCat3" localSheetId="48">[18]!Select_CCat3</definedName>
    <definedName name="Select_CCat3" localSheetId="37">[18]!Select_CCat3</definedName>
    <definedName name="Select_CCat3" localSheetId="40">[18]!Select_CCat3</definedName>
    <definedName name="Select_CCat3" localSheetId="43">[18]!Select_CCat3</definedName>
    <definedName name="Select_CCat3" localSheetId="125">[18]!Select_CCat3</definedName>
    <definedName name="Select_CCat3" localSheetId="128">[18]!Select_CCat3</definedName>
    <definedName name="Select_CCat3" localSheetId="131">[18]!Select_CCat3</definedName>
    <definedName name="Select_CCat3" localSheetId="134">[18]!Select_CCat3</definedName>
    <definedName name="Select_CCat3" localSheetId="119">[18]!Select_CCat3</definedName>
    <definedName name="Select_CCat3" localSheetId="122">[18]!Select_CCat3</definedName>
    <definedName name="Select_CCat3" localSheetId="108">[18]!Select_CCat3</definedName>
    <definedName name="Select_CCat3" localSheetId="110">[18]!Select_CCat3</definedName>
    <definedName name="Select_CCat3" localSheetId="113">[18]!Select_CCat3</definedName>
    <definedName name="Select_CCat3" localSheetId="116">[18]!Select_CCat3</definedName>
    <definedName name="Select_CCat3" localSheetId="102">[18]!Select_CCat3</definedName>
    <definedName name="Select_CCat3" localSheetId="105">[18]!Select_CCat3</definedName>
    <definedName name="Select_CCat3" localSheetId="51">[18]!Select_CCat3</definedName>
    <definedName name="Select_CCat3" localSheetId="56">[18]!Select_CCat3</definedName>
    <definedName name="Select_CCat3" localSheetId="59">[18]!Select_CCat3</definedName>
    <definedName name="Select_CCat3" localSheetId="61">[18]!Select_CCat3</definedName>
    <definedName name="Select_CCat3" localSheetId="84">[18]!Select_CCat3</definedName>
    <definedName name="Select_CCat3" localSheetId="82">[18]!Select_CCat3</definedName>
    <definedName name="Select_CCat3" localSheetId="87">[18]!Select_CCat3</definedName>
    <definedName name="Select_CCat3" localSheetId="90">[18]!Select_CCat3</definedName>
    <definedName name="Select_CCat3" localSheetId="93">[18]!Select_CCat3</definedName>
    <definedName name="Select_CCat3" localSheetId="96">[18]!Select_CCat3</definedName>
    <definedName name="Select_CCat3" localSheetId="99">[18]!Select_CCat3</definedName>
    <definedName name="Select_CCat3" localSheetId="4">[18]!Select_CCat3</definedName>
    <definedName name="Select_CCat3" localSheetId="10">[18]!Select_CCat3</definedName>
    <definedName name="Select_CCat3" localSheetId="13">[18]!Select_CCat3</definedName>
    <definedName name="Select_CCat3" localSheetId="16">[18]!Select_CCat3</definedName>
    <definedName name="Select_CCat3" localSheetId="7">[18]!Select_CCat3</definedName>
    <definedName name="Select_CCat3" localSheetId="19">[18]!Select_CCat3</definedName>
    <definedName name="Select_CCat3" localSheetId="165">[18]!Select_CCat3</definedName>
    <definedName name="Select_CCat3" localSheetId="168">[18]!Select_CCat3</definedName>
    <definedName name="Select_CCat3" localSheetId="156">[18]!Select_CCat3</definedName>
    <definedName name="Select_CCat3" localSheetId="171">[18]!Select_CCat3</definedName>
    <definedName name="Select_CCat3" localSheetId="159">[18]!Select_CCat3</definedName>
    <definedName name="Select_CCat3" localSheetId="162">[18]!Select_CCat3</definedName>
    <definedName name="Select_CCat3">[18]!Select_CCat3</definedName>
    <definedName name="Select_FCat1" localSheetId="14">[11]!Select_FCat1</definedName>
    <definedName name="Select_FCat1" localSheetId="145">[11]!Select_FCat1</definedName>
    <definedName name="Select_FCat1" localSheetId="149">[11]!Select_FCat1</definedName>
    <definedName name="Select_FCat1" localSheetId="153">[11]!Select_FCat1</definedName>
    <definedName name="Select_FCat1" localSheetId="138">[11]!Select_FCat1</definedName>
    <definedName name="Select_FCat1" localSheetId="141">[11]!Select_FCat1</definedName>
    <definedName name="Select_FCat1" localSheetId="71">[11]!Select_FCat1</definedName>
    <definedName name="Select_FCat1" localSheetId="74">[11]!Select_FCat1</definedName>
    <definedName name="Select_FCat1" localSheetId="77">[11]!Select_FCat1</definedName>
    <definedName name="Select_FCat1" localSheetId="80">[11]!Select_FCat1</definedName>
    <definedName name="Select_FCat1" localSheetId="66">[11]!Select_FCat1</definedName>
    <definedName name="Select_FCat1" localSheetId="69">[11]!Select_FCat1</definedName>
    <definedName name="Select_FCat1" localSheetId="28">[11]!Select_FCat1</definedName>
    <definedName name="Select_FCat1" localSheetId="31">[11]!Select_FCat1</definedName>
    <definedName name="Select_FCat1" localSheetId="34">[11]!Select_FCat1</definedName>
    <definedName name="Select_FCat1" localSheetId="23">[11]!Select_FCat1</definedName>
    <definedName name="Select_FCat1" localSheetId="26">[11]!Select_FCat1</definedName>
    <definedName name="Select_FCat1" localSheetId="46">[11]!Select_FCat1</definedName>
    <definedName name="Select_FCat1" localSheetId="49">[11]!Select_FCat1</definedName>
    <definedName name="Select_FCat1" localSheetId="41">[11]!Select_FCat1</definedName>
    <definedName name="Select_FCat1" localSheetId="38">[11]!Select_FCat1</definedName>
    <definedName name="Select_FCat1" localSheetId="126">[11]!Select_FCat1</definedName>
    <definedName name="Select_FCat1" localSheetId="129">[11]!Select_FCat1</definedName>
    <definedName name="Select_FCat1" localSheetId="132">[11]!Select_FCat1</definedName>
    <definedName name="Select_FCat1" localSheetId="135">[11]!Select_FCat1</definedName>
    <definedName name="Select_FCat1" localSheetId="120">[11]!Select_FCat1</definedName>
    <definedName name="Select_FCat1" localSheetId="111">[11]!Select_FCat1</definedName>
    <definedName name="Select_FCat1" localSheetId="114">[11]!Select_FCat1</definedName>
    <definedName name="Select_FCat1" localSheetId="117">[11]!Select_FCat1</definedName>
    <definedName name="Select_FCat1" localSheetId="103">[11]!Select_FCat1</definedName>
    <definedName name="Select_FCat1" localSheetId="106">[11]!Select_FCat1</definedName>
    <definedName name="Select_FCat1" localSheetId="53">[11]!Select_FCat1</definedName>
    <definedName name="Select_FCat1" localSheetId="55">[11]!Select_FCat1</definedName>
    <definedName name="Select_FCat1" localSheetId="58">[11]!Select_FCat1</definedName>
    <definedName name="Select_FCat1" localSheetId="62">[11]!Select_FCat1</definedName>
    <definedName name="Select_FCat1" localSheetId="64">[11]!Select_FCat1</definedName>
    <definedName name="Select_FCat1" localSheetId="85">[11]!Select_FCat1</definedName>
    <definedName name="Select_FCat1" localSheetId="88">[11]!Select_FCat1</definedName>
    <definedName name="Select_FCat1" localSheetId="91">[11]!Select_FCat1</definedName>
    <definedName name="Select_FCat1" localSheetId="94">[11]!Select_FCat1</definedName>
    <definedName name="Select_FCat1" localSheetId="97">[11]!Select_FCat1</definedName>
    <definedName name="Select_FCat1" localSheetId="100">[11]!Select_FCat1</definedName>
    <definedName name="Select_FCat1" localSheetId="5">[11]!Select_FCat1</definedName>
    <definedName name="Select_FCat1" localSheetId="11">[11]!Select_FCat1</definedName>
    <definedName name="Select_FCat1" localSheetId="17">[11]!Select_FCat1</definedName>
    <definedName name="Select_FCat1" localSheetId="8">[11]!Select_FCat1</definedName>
    <definedName name="Select_FCat1" localSheetId="20">[11]!Select_FCat1</definedName>
    <definedName name="Select_FCat1" localSheetId="166">[11]!Select_FCat1</definedName>
    <definedName name="Select_FCat1" localSheetId="169">[11]!Select_FCat1</definedName>
    <definedName name="Select_FCat1" localSheetId="157">[11]!Select_FCat1</definedName>
    <definedName name="Select_FCat1" localSheetId="172">[11]!Select_FCat1</definedName>
    <definedName name="Select_FCat1" localSheetId="160">[11]!Select_FCat1</definedName>
    <definedName name="Select_FCat1" localSheetId="163">[11]!Select_FCat1</definedName>
    <definedName name="Select_FCat1" localSheetId="143">[11]!Select_FCat1</definedName>
    <definedName name="Select_FCat1" localSheetId="146">[11]!Select_FCat1</definedName>
    <definedName name="Select_FCat1" localSheetId="148">[11]!Select_FCat1</definedName>
    <definedName name="Select_FCat1" localSheetId="150">[11]!Select_FCat1</definedName>
    <definedName name="Select_FCat1" localSheetId="151">[11]!Select_FCat1</definedName>
    <definedName name="Select_FCat1" localSheetId="136">[11]!Select_FCat1</definedName>
    <definedName name="Select_FCat1" localSheetId="139">[11]!Select_FCat1</definedName>
    <definedName name="Select_FCat1" localSheetId="142">[11]!Select_FCat1</definedName>
    <definedName name="Select_FCat1" localSheetId="70">[11]!Select_FCat1</definedName>
    <definedName name="Select_FCat1" localSheetId="72">[11]!Select_FCat1</definedName>
    <definedName name="Select_FCat1" localSheetId="75">[11]!Select_FCat1</definedName>
    <definedName name="Select_FCat1" localSheetId="78">[11]!Select_FCat1</definedName>
    <definedName name="Select_FCat1" localSheetId="67">[11]!Select_FCat1</definedName>
    <definedName name="Select_FCat1" localSheetId="27">[11]!Select_FCat1</definedName>
    <definedName name="Select_FCat1" localSheetId="29">[11]!Select_FCat1</definedName>
    <definedName name="Select_FCat1" localSheetId="32">[11]!Select_FCat1</definedName>
    <definedName name="Select_FCat1" localSheetId="35">[11]!Select_FCat1</definedName>
    <definedName name="Select_FCat1" localSheetId="21">[11]!Select_FCat1</definedName>
    <definedName name="Select_FCat1" localSheetId="24">[11]!Select_FCat1</definedName>
    <definedName name="Select_FCat1" localSheetId="44">[11]!Select_FCat1</definedName>
    <definedName name="Select_FCat1" localSheetId="47">[11]!Select_FCat1</definedName>
    <definedName name="Select_FCat1" localSheetId="36">[11]!Select_FCat1</definedName>
    <definedName name="Select_FCat1" localSheetId="39">[11]!Select_FCat1</definedName>
    <definedName name="Select_FCat1" localSheetId="42">[11]!Select_FCat1</definedName>
    <definedName name="Select_FCat1" localSheetId="124">[11]!Select_FCat1</definedName>
    <definedName name="Select_FCat1" localSheetId="127">[11]!Select_FCat1</definedName>
    <definedName name="Select_FCat1" localSheetId="130">[11]!Select_FCat1</definedName>
    <definedName name="Select_FCat1" localSheetId="133">[11]!Select_FCat1</definedName>
    <definedName name="Select_FCat1" localSheetId="118">[11]!Select_FCat1</definedName>
    <definedName name="Select_FCat1" localSheetId="121">[11]!Select_FCat1</definedName>
    <definedName name="Select_FCat1" localSheetId="123">[11]!Select_FCat1</definedName>
    <definedName name="Select_FCat1" localSheetId="107">[11]!Select_FCat1</definedName>
    <definedName name="Select_FCat1" localSheetId="109">[11]!Select_FCat1</definedName>
    <definedName name="Select_FCat1" localSheetId="112">[11]!Select_FCat1</definedName>
    <definedName name="Select_FCat1" localSheetId="115">[11]!Select_FCat1</definedName>
    <definedName name="Select_FCat1" localSheetId="101">[11]!Select_FCat1</definedName>
    <definedName name="Select_FCat1" localSheetId="104">[11]!Select_FCat1</definedName>
    <definedName name="Select_FCat1" localSheetId="50">[11]!Select_FCat1</definedName>
    <definedName name="Select_FCat1" localSheetId="52">[11]!Select_FCat1</definedName>
    <definedName name="Select_FCat1" localSheetId="54">[11]!Select_FCat1</definedName>
    <definedName name="Select_FCat1" localSheetId="57">[11]!Select_FCat1</definedName>
    <definedName name="Select_FCat1" localSheetId="60">[11]!Select_FCat1</definedName>
    <definedName name="Select_FCat1" localSheetId="63">[11]!Select_FCat1</definedName>
    <definedName name="Select_FCat1" localSheetId="83">[11]!Select_FCat1</definedName>
    <definedName name="Select_FCat1" localSheetId="81">[11]!Select_FCat1</definedName>
    <definedName name="Select_FCat1" localSheetId="86">[11]!Select_FCat1</definedName>
    <definedName name="Select_FCat1" localSheetId="89">[11]!Select_FCat1</definedName>
    <definedName name="Select_FCat1" localSheetId="92">[11]!Select_FCat1</definedName>
    <definedName name="Select_FCat1" localSheetId="95">[11]!Select_FCat1</definedName>
    <definedName name="Select_FCat1" localSheetId="98">[11]!Select_FCat1</definedName>
    <definedName name="Select_FCat1" localSheetId="3">[11]!Select_FCat1</definedName>
    <definedName name="Select_FCat1" localSheetId="9">[11]!Select_FCat1</definedName>
    <definedName name="Select_FCat1" localSheetId="12">[11]!Select_FCat1</definedName>
    <definedName name="Select_FCat1" localSheetId="15">[11]!Select_FCat1</definedName>
    <definedName name="Select_FCat1" localSheetId="6">[11]!Select_FCat1</definedName>
    <definedName name="Select_FCat1" localSheetId="18">[11]!Select_FCat1</definedName>
    <definedName name="Select_FCat1" localSheetId="164">[11]!Select_FCat1</definedName>
    <definedName name="Select_FCat1" localSheetId="167">[11]!Select_FCat1</definedName>
    <definedName name="Select_FCat1" localSheetId="155">[11]!Select_FCat1</definedName>
    <definedName name="Select_FCat1" localSheetId="170">[11]!Select_FCat1</definedName>
    <definedName name="Select_FCat1" localSheetId="158">[11]!Select_FCat1</definedName>
    <definedName name="Select_FCat1" localSheetId="161">[11]!Select_FCat1</definedName>
    <definedName name="Select_FCat1" localSheetId="147">[11]!Select_FCat1</definedName>
    <definedName name="Select_FCat1" localSheetId="144">[11]!Select_FCat1</definedName>
    <definedName name="Select_FCat1" localSheetId="152">[11]!Select_FCat1</definedName>
    <definedName name="Select_FCat1" localSheetId="154">[11]!Select_FCat1</definedName>
    <definedName name="Select_FCat1" localSheetId="137">[11]!Select_FCat1</definedName>
    <definedName name="Select_FCat1" localSheetId="140">[11]!Select_FCat1</definedName>
    <definedName name="Select_FCat1" localSheetId="73">[11]!Select_FCat1</definedName>
    <definedName name="Select_FCat1" localSheetId="76">[11]!Select_FCat1</definedName>
    <definedName name="Select_FCat1" localSheetId="79">[11]!Select_FCat1</definedName>
    <definedName name="Select_FCat1" localSheetId="65">[11]!Select_FCat1</definedName>
    <definedName name="Select_FCat1" localSheetId="68">[11]!Select_FCat1</definedName>
    <definedName name="Select_FCat1" localSheetId="30">[11]!Select_FCat1</definedName>
    <definedName name="Select_FCat1" localSheetId="33">[11]!Select_FCat1</definedName>
    <definedName name="Select_FCat1" localSheetId="22">[11]!Select_FCat1</definedName>
    <definedName name="Select_FCat1" localSheetId="25">[11]!Select_FCat1</definedName>
    <definedName name="Select_FCat1" localSheetId="45">[11]!Select_FCat1</definedName>
    <definedName name="Select_FCat1" localSheetId="48">[11]!Select_FCat1</definedName>
    <definedName name="Select_FCat1" localSheetId="37">[11]!Select_FCat1</definedName>
    <definedName name="Select_FCat1" localSheetId="40">[11]!Select_FCat1</definedName>
    <definedName name="Select_FCat1" localSheetId="43">[11]!Select_FCat1</definedName>
    <definedName name="Select_FCat1" localSheetId="125">[11]!Select_FCat1</definedName>
    <definedName name="Select_FCat1" localSheetId="128">[11]!Select_FCat1</definedName>
    <definedName name="Select_FCat1" localSheetId="131">[11]!Select_FCat1</definedName>
    <definedName name="Select_FCat1" localSheetId="134">[11]!Select_FCat1</definedName>
    <definedName name="Select_FCat1" localSheetId="119">[11]!Select_FCat1</definedName>
    <definedName name="Select_FCat1" localSheetId="122">[11]!Select_FCat1</definedName>
    <definedName name="Select_FCat1" localSheetId="108">[11]!Select_FCat1</definedName>
    <definedName name="Select_FCat1" localSheetId="110">[11]!Select_FCat1</definedName>
    <definedName name="Select_FCat1" localSheetId="113">[11]!Select_FCat1</definedName>
    <definedName name="Select_FCat1" localSheetId="116">[11]!Select_FCat1</definedName>
    <definedName name="Select_FCat1" localSheetId="102">[11]!Select_FCat1</definedName>
    <definedName name="Select_FCat1" localSheetId="105">[11]!Select_FCat1</definedName>
    <definedName name="Select_FCat1" localSheetId="51">[11]!Select_FCat1</definedName>
    <definedName name="Select_FCat1" localSheetId="56">[11]!Select_FCat1</definedName>
    <definedName name="Select_FCat1" localSheetId="59">[11]!Select_FCat1</definedName>
    <definedName name="Select_FCat1" localSheetId="61">[11]!Select_FCat1</definedName>
    <definedName name="Select_FCat1" localSheetId="84">[11]!Select_FCat1</definedName>
    <definedName name="Select_FCat1" localSheetId="82">[11]!Select_FCat1</definedName>
    <definedName name="Select_FCat1" localSheetId="87">[11]!Select_FCat1</definedName>
    <definedName name="Select_FCat1" localSheetId="90">[11]!Select_FCat1</definedName>
    <definedName name="Select_FCat1" localSheetId="93">[11]!Select_FCat1</definedName>
    <definedName name="Select_FCat1" localSheetId="96">[11]!Select_FCat1</definedName>
    <definedName name="Select_FCat1" localSheetId="99">[11]!Select_FCat1</definedName>
    <definedName name="Select_FCat1" localSheetId="4">[11]!Select_FCat1</definedName>
    <definedName name="Select_FCat1" localSheetId="10">[11]!Select_FCat1</definedName>
    <definedName name="Select_FCat1" localSheetId="13">[11]!Select_FCat1</definedName>
    <definedName name="Select_FCat1" localSheetId="16">[11]!Select_FCat1</definedName>
    <definedName name="Select_FCat1" localSheetId="7">[11]!Select_FCat1</definedName>
    <definedName name="Select_FCat1" localSheetId="19">[11]!Select_FCat1</definedName>
    <definedName name="Select_FCat1" localSheetId="165">[11]!Select_FCat1</definedName>
    <definedName name="Select_FCat1" localSheetId="168">[11]!Select_FCat1</definedName>
    <definedName name="Select_FCat1" localSheetId="156">[11]!Select_FCat1</definedName>
    <definedName name="Select_FCat1" localSheetId="171">[11]!Select_FCat1</definedName>
    <definedName name="Select_FCat1" localSheetId="159">[11]!Select_FCat1</definedName>
    <definedName name="Select_FCat1" localSheetId="162">[11]!Select_FCat1</definedName>
    <definedName name="Select_FCat1">[11]!Select_FCat1</definedName>
    <definedName name="Select_FCat2" localSheetId="14">[11]!Select_FCat2</definedName>
    <definedName name="Select_FCat2" localSheetId="145">[11]!Select_FCat2</definedName>
    <definedName name="Select_FCat2" localSheetId="149">[11]!Select_FCat2</definedName>
    <definedName name="Select_FCat2" localSheetId="153">[11]!Select_FCat2</definedName>
    <definedName name="Select_FCat2" localSheetId="138">[11]!Select_FCat2</definedName>
    <definedName name="Select_FCat2" localSheetId="141">[11]!Select_FCat2</definedName>
    <definedName name="Select_FCat2" localSheetId="71">[11]!Select_FCat2</definedName>
    <definedName name="Select_FCat2" localSheetId="74">[11]!Select_FCat2</definedName>
    <definedName name="Select_FCat2" localSheetId="77">[11]!Select_FCat2</definedName>
    <definedName name="Select_FCat2" localSheetId="80">[11]!Select_FCat2</definedName>
    <definedName name="Select_FCat2" localSheetId="66">[11]!Select_FCat2</definedName>
    <definedName name="Select_FCat2" localSheetId="69">[11]!Select_FCat2</definedName>
    <definedName name="Select_FCat2" localSheetId="28">[11]!Select_FCat2</definedName>
    <definedName name="Select_FCat2" localSheetId="31">[11]!Select_FCat2</definedName>
    <definedName name="Select_FCat2" localSheetId="34">[11]!Select_FCat2</definedName>
    <definedName name="Select_FCat2" localSheetId="23">[11]!Select_FCat2</definedName>
    <definedName name="Select_FCat2" localSheetId="26">[11]!Select_FCat2</definedName>
    <definedName name="Select_FCat2" localSheetId="46">[11]!Select_FCat2</definedName>
    <definedName name="Select_FCat2" localSheetId="49">[11]!Select_FCat2</definedName>
    <definedName name="Select_FCat2" localSheetId="41">[11]!Select_FCat2</definedName>
    <definedName name="Select_FCat2" localSheetId="38">[11]!Select_FCat2</definedName>
    <definedName name="Select_FCat2" localSheetId="126">[11]!Select_FCat2</definedName>
    <definedName name="Select_FCat2" localSheetId="129">[11]!Select_FCat2</definedName>
    <definedName name="Select_FCat2" localSheetId="132">[11]!Select_FCat2</definedName>
    <definedName name="Select_FCat2" localSheetId="135">[11]!Select_FCat2</definedName>
    <definedName name="Select_FCat2" localSheetId="120">[11]!Select_FCat2</definedName>
    <definedName name="Select_FCat2" localSheetId="111">[11]!Select_FCat2</definedName>
    <definedName name="Select_FCat2" localSheetId="114">[11]!Select_FCat2</definedName>
    <definedName name="Select_FCat2" localSheetId="117">[11]!Select_FCat2</definedName>
    <definedName name="Select_FCat2" localSheetId="103">[11]!Select_FCat2</definedName>
    <definedName name="Select_FCat2" localSheetId="106">[11]!Select_FCat2</definedName>
    <definedName name="Select_FCat2" localSheetId="53">[11]!Select_FCat2</definedName>
    <definedName name="Select_FCat2" localSheetId="55">[11]!Select_FCat2</definedName>
    <definedName name="Select_FCat2" localSheetId="58">[11]!Select_FCat2</definedName>
    <definedName name="Select_FCat2" localSheetId="62">[11]!Select_FCat2</definedName>
    <definedName name="Select_FCat2" localSheetId="64">[11]!Select_FCat2</definedName>
    <definedName name="Select_FCat2" localSheetId="85">[11]!Select_FCat2</definedName>
    <definedName name="Select_FCat2" localSheetId="88">[11]!Select_FCat2</definedName>
    <definedName name="Select_FCat2" localSheetId="91">[11]!Select_FCat2</definedName>
    <definedName name="Select_FCat2" localSheetId="94">[11]!Select_FCat2</definedName>
    <definedName name="Select_FCat2" localSheetId="97">[11]!Select_FCat2</definedName>
    <definedName name="Select_FCat2" localSheetId="100">[11]!Select_FCat2</definedName>
    <definedName name="Select_FCat2" localSheetId="5">[11]!Select_FCat2</definedName>
    <definedName name="Select_FCat2" localSheetId="11">[11]!Select_FCat2</definedName>
    <definedName name="Select_FCat2" localSheetId="17">[11]!Select_FCat2</definedName>
    <definedName name="Select_FCat2" localSheetId="8">[11]!Select_FCat2</definedName>
    <definedName name="Select_FCat2" localSheetId="20">[11]!Select_FCat2</definedName>
    <definedName name="Select_FCat2" localSheetId="166">[11]!Select_FCat2</definedName>
    <definedName name="Select_FCat2" localSheetId="169">[11]!Select_FCat2</definedName>
    <definedName name="Select_FCat2" localSheetId="157">[11]!Select_FCat2</definedName>
    <definedName name="Select_FCat2" localSheetId="172">[11]!Select_FCat2</definedName>
    <definedName name="Select_FCat2" localSheetId="160">[11]!Select_FCat2</definedName>
    <definedName name="Select_FCat2" localSheetId="163">[11]!Select_FCat2</definedName>
    <definedName name="Select_FCat2" localSheetId="143">[11]!Select_FCat2</definedName>
    <definedName name="Select_FCat2" localSheetId="146">[11]!Select_FCat2</definedName>
    <definedName name="Select_FCat2" localSheetId="148">[11]!Select_FCat2</definedName>
    <definedName name="Select_FCat2" localSheetId="150">[11]!Select_FCat2</definedName>
    <definedName name="Select_FCat2" localSheetId="151">[11]!Select_FCat2</definedName>
    <definedName name="Select_FCat2" localSheetId="136">[11]!Select_FCat2</definedName>
    <definedName name="Select_FCat2" localSheetId="139">[11]!Select_FCat2</definedName>
    <definedName name="Select_FCat2" localSheetId="142">[11]!Select_FCat2</definedName>
    <definedName name="Select_FCat2" localSheetId="70">[11]!Select_FCat2</definedName>
    <definedName name="Select_FCat2" localSheetId="72">[11]!Select_FCat2</definedName>
    <definedName name="Select_FCat2" localSheetId="75">[11]!Select_FCat2</definedName>
    <definedName name="Select_FCat2" localSheetId="78">[11]!Select_FCat2</definedName>
    <definedName name="Select_FCat2" localSheetId="67">[11]!Select_FCat2</definedName>
    <definedName name="Select_FCat2" localSheetId="27">[11]!Select_FCat2</definedName>
    <definedName name="Select_FCat2" localSheetId="29">[11]!Select_FCat2</definedName>
    <definedName name="Select_FCat2" localSheetId="32">[11]!Select_FCat2</definedName>
    <definedName name="Select_FCat2" localSheetId="35">[11]!Select_FCat2</definedName>
    <definedName name="Select_FCat2" localSheetId="21">[11]!Select_FCat2</definedName>
    <definedName name="Select_FCat2" localSheetId="24">[11]!Select_FCat2</definedName>
    <definedName name="Select_FCat2" localSheetId="44">[11]!Select_FCat2</definedName>
    <definedName name="Select_FCat2" localSheetId="47">[11]!Select_FCat2</definedName>
    <definedName name="Select_FCat2" localSheetId="36">[11]!Select_FCat2</definedName>
    <definedName name="Select_FCat2" localSheetId="39">[11]!Select_FCat2</definedName>
    <definedName name="Select_FCat2" localSheetId="42">[11]!Select_FCat2</definedName>
    <definedName name="Select_FCat2" localSheetId="124">[11]!Select_FCat2</definedName>
    <definedName name="Select_FCat2" localSheetId="127">[11]!Select_FCat2</definedName>
    <definedName name="Select_FCat2" localSheetId="130">[11]!Select_FCat2</definedName>
    <definedName name="Select_FCat2" localSheetId="133">[11]!Select_FCat2</definedName>
    <definedName name="Select_FCat2" localSheetId="118">[11]!Select_FCat2</definedName>
    <definedName name="Select_FCat2" localSheetId="121">[11]!Select_FCat2</definedName>
    <definedName name="Select_FCat2" localSheetId="123">[11]!Select_FCat2</definedName>
    <definedName name="Select_FCat2" localSheetId="107">[11]!Select_FCat2</definedName>
    <definedName name="Select_FCat2" localSheetId="109">[11]!Select_FCat2</definedName>
    <definedName name="Select_FCat2" localSheetId="112">[11]!Select_FCat2</definedName>
    <definedName name="Select_FCat2" localSheetId="115">[11]!Select_FCat2</definedName>
    <definedName name="Select_FCat2" localSheetId="101">[11]!Select_FCat2</definedName>
    <definedName name="Select_FCat2" localSheetId="104">[11]!Select_FCat2</definedName>
    <definedName name="Select_FCat2" localSheetId="50">[11]!Select_FCat2</definedName>
    <definedName name="Select_FCat2" localSheetId="52">[11]!Select_FCat2</definedName>
    <definedName name="Select_FCat2" localSheetId="54">[11]!Select_FCat2</definedName>
    <definedName name="Select_FCat2" localSheetId="57">[11]!Select_FCat2</definedName>
    <definedName name="Select_FCat2" localSheetId="60">[11]!Select_FCat2</definedName>
    <definedName name="Select_FCat2" localSheetId="63">[11]!Select_FCat2</definedName>
    <definedName name="Select_FCat2" localSheetId="83">[11]!Select_FCat2</definedName>
    <definedName name="Select_FCat2" localSheetId="81">[11]!Select_FCat2</definedName>
    <definedName name="Select_FCat2" localSheetId="86">[11]!Select_FCat2</definedName>
    <definedName name="Select_FCat2" localSheetId="89">[11]!Select_FCat2</definedName>
    <definedName name="Select_FCat2" localSheetId="92">[11]!Select_FCat2</definedName>
    <definedName name="Select_FCat2" localSheetId="95">[11]!Select_FCat2</definedName>
    <definedName name="Select_FCat2" localSheetId="98">[11]!Select_FCat2</definedName>
    <definedName name="Select_FCat2" localSheetId="3">[11]!Select_FCat2</definedName>
    <definedName name="Select_FCat2" localSheetId="9">[11]!Select_FCat2</definedName>
    <definedName name="Select_FCat2" localSheetId="12">[11]!Select_FCat2</definedName>
    <definedName name="Select_FCat2" localSheetId="15">[11]!Select_FCat2</definedName>
    <definedName name="Select_FCat2" localSheetId="6">[11]!Select_FCat2</definedName>
    <definedName name="Select_FCat2" localSheetId="18">[11]!Select_FCat2</definedName>
    <definedName name="Select_FCat2" localSheetId="164">[11]!Select_FCat2</definedName>
    <definedName name="Select_FCat2" localSheetId="167">[11]!Select_FCat2</definedName>
    <definedName name="Select_FCat2" localSheetId="155">[11]!Select_FCat2</definedName>
    <definedName name="Select_FCat2" localSheetId="170">[11]!Select_FCat2</definedName>
    <definedName name="Select_FCat2" localSheetId="158">[11]!Select_FCat2</definedName>
    <definedName name="Select_FCat2" localSheetId="161">[11]!Select_FCat2</definedName>
    <definedName name="Select_FCat2" localSheetId="147">[11]!Select_FCat2</definedName>
    <definedName name="Select_FCat2" localSheetId="144">[11]!Select_FCat2</definedName>
    <definedName name="Select_FCat2" localSheetId="152">[11]!Select_FCat2</definedName>
    <definedName name="Select_FCat2" localSheetId="154">[11]!Select_FCat2</definedName>
    <definedName name="Select_FCat2" localSheetId="137">[11]!Select_FCat2</definedName>
    <definedName name="Select_FCat2" localSheetId="140">[11]!Select_FCat2</definedName>
    <definedName name="Select_FCat2" localSheetId="73">[11]!Select_FCat2</definedName>
    <definedName name="Select_FCat2" localSheetId="76">[11]!Select_FCat2</definedName>
    <definedName name="Select_FCat2" localSheetId="79">[11]!Select_FCat2</definedName>
    <definedName name="Select_FCat2" localSheetId="65">[11]!Select_FCat2</definedName>
    <definedName name="Select_FCat2" localSheetId="68">[11]!Select_FCat2</definedName>
    <definedName name="Select_FCat2" localSheetId="30">[11]!Select_FCat2</definedName>
    <definedName name="Select_FCat2" localSheetId="33">[11]!Select_FCat2</definedName>
    <definedName name="Select_FCat2" localSheetId="22">[11]!Select_FCat2</definedName>
    <definedName name="Select_FCat2" localSheetId="25">[11]!Select_FCat2</definedName>
    <definedName name="Select_FCat2" localSheetId="45">[11]!Select_FCat2</definedName>
    <definedName name="Select_FCat2" localSheetId="48">[11]!Select_FCat2</definedName>
    <definedName name="Select_FCat2" localSheetId="37">[11]!Select_FCat2</definedName>
    <definedName name="Select_FCat2" localSheetId="40">[11]!Select_FCat2</definedName>
    <definedName name="Select_FCat2" localSheetId="43">[11]!Select_FCat2</definedName>
    <definedName name="Select_FCat2" localSheetId="125">[11]!Select_FCat2</definedName>
    <definedName name="Select_FCat2" localSheetId="128">[11]!Select_FCat2</definedName>
    <definedName name="Select_FCat2" localSheetId="131">[11]!Select_FCat2</definedName>
    <definedName name="Select_FCat2" localSheetId="134">[11]!Select_FCat2</definedName>
    <definedName name="Select_FCat2" localSheetId="119">[11]!Select_FCat2</definedName>
    <definedName name="Select_FCat2" localSheetId="122">[11]!Select_FCat2</definedName>
    <definedName name="Select_FCat2" localSheetId="108">[11]!Select_FCat2</definedName>
    <definedName name="Select_FCat2" localSheetId="110">[11]!Select_FCat2</definedName>
    <definedName name="Select_FCat2" localSheetId="113">[11]!Select_FCat2</definedName>
    <definedName name="Select_FCat2" localSheetId="116">[11]!Select_FCat2</definedName>
    <definedName name="Select_FCat2" localSheetId="102">[11]!Select_FCat2</definedName>
    <definedName name="Select_FCat2" localSheetId="105">[11]!Select_FCat2</definedName>
    <definedName name="Select_FCat2" localSheetId="51">[11]!Select_FCat2</definedName>
    <definedName name="Select_FCat2" localSheetId="56">[11]!Select_FCat2</definedName>
    <definedName name="Select_FCat2" localSheetId="59">[11]!Select_FCat2</definedName>
    <definedName name="Select_FCat2" localSheetId="61">[11]!Select_FCat2</definedName>
    <definedName name="Select_FCat2" localSheetId="84">[11]!Select_FCat2</definedName>
    <definedName name="Select_FCat2" localSheetId="82">[11]!Select_FCat2</definedName>
    <definedName name="Select_FCat2" localSheetId="87">[11]!Select_FCat2</definedName>
    <definedName name="Select_FCat2" localSheetId="90">[11]!Select_FCat2</definedName>
    <definedName name="Select_FCat2" localSheetId="93">[11]!Select_FCat2</definedName>
    <definedName name="Select_FCat2" localSheetId="96">[11]!Select_FCat2</definedName>
    <definedName name="Select_FCat2" localSheetId="99">[11]!Select_FCat2</definedName>
    <definedName name="Select_FCat2" localSheetId="4">[11]!Select_FCat2</definedName>
    <definedName name="Select_FCat2" localSheetId="10">[11]!Select_FCat2</definedName>
    <definedName name="Select_FCat2" localSheetId="13">[11]!Select_FCat2</definedName>
    <definedName name="Select_FCat2" localSheetId="16">[11]!Select_FCat2</definedName>
    <definedName name="Select_FCat2" localSheetId="7">[11]!Select_FCat2</definedName>
    <definedName name="Select_FCat2" localSheetId="19">[11]!Select_FCat2</definedName>
    <definedName name="Select_FCat2" localSheetId="165">[11]!Select_FCat2</definedName>
    <definedName name="Select_FCat2" localSheetId="168">[11]!Select_FCat2</definedName>
    <definedName name="Select_FCat2" localSheetId="156">[11]!Select_FCat2</definedName>
    <definedName name="Select_FCat2" localSheetId="171">[11]!Select_FCat2</definedName>
    <definedName name="Select_FCat2" localSheetId="159">[11]!Select_FCat2</definedName>
    <definedName name="Select_FCat2" localSheetId="162">[11]!Select_FCat2</definedName>
    <definedName name="Select_FCat2">[11]!Select_FCat2</definedName>
    <definedName name="Select_FCat3" localSheetId="14">[11]!Select_FCat3</definedName>
    <definedName name="Select_FCat3" localSheetId="145">[11]!Select_FCat3</definedName>
    <definedName name="Select_FCat3" localSheetId="149">[11]!Select_FCat3</definedName>
    <definedName name="Select_FCat3" localSheetId="153">[11]!Select_FCat3</definedName>
    <definedName name="Select_FCat3" localSheetId="138">[11]!Select_FCat3</definedName>
    <definedName name="Select_FCat3" localSheetId="141">[11]!Select_FCat3</definedName>
    <definedName name="Select_FCat3" localSheetId="71">[11]!Select_FCat3</definedName>
    <definedName name="Select_FCat3" localSheetId="74">[11]!Select_FCat3</definedName>
    <definedName name="Select_FCat3" localSheetId="77">[11]!Select_FCat3</definedName>
    <definedName name="Select_FCat3" localSheetId="80">[11]!Select_FCat3</definedName>
    <definedName name="Select_FCat3" localSheetId="66">[11]!Select_FCat3</definedName>
    <definedName name="Select_FCat3" localSheetId="69">[11]!Select_FCat3</definedName>
    <definedName name="Select_FCat3" localSheetId="28">[11]!Select_FCat3</definedName>
    <definedName name="Select_FCat3" localSheetId="31">[11]!Select_FCat3</definedName>
    <definedName name="Select_FCat3" localSheetId="34">[11]!Select_FCat3</definedName>
    <definedName name="Select_FCat3" localSheetId="23">[11]!Select_FCat3</definedName>
    <definedName name="Select_FCat3" localSheetId="26">[11]!Select_FCat3</definedName>
    <definedName name="Select_FCat3" localSheetId="46">[11]!Select_FCat3</definedName>
    <definedName name="Select_FCat3" localSheetId="49">[11]!Select_FCat3</definedName>
    <definedName name="Select_FCat3" localSheetId="41">[11]!Select_FCat3</definedName>
    <definedName name="Select_FCat3" localSheetId="38">[11]!Select_FCat3</definedName>
    <definedName name="Select_FCat3" localSheetId="126">[11]!Select_FCat3</definedName>
    <definedName name="Select_FCat3" localSheetId="129">[11]!Select_FCat3</definedName>
    <definedName name="Select_FCat3" localSheetId="132">[11]!Select_FCat3</definedName>
    <definedName name="Select_FCat3" localSheetId="135">[11]!Select_FCat3</definedName>
    <definedName name="Select_FCat3" localSheetId="120">[11]!Select_FCat3</definedName>
    <definedName name="Select_FCat3" localSheetId="111">[11]!Select_FCat3</definedName>
    <definedName name="Select_FCat3" localSheetId="114">[11]!Select_FCat3</definedName>
    <definedName name="Select_FCat3" localSheetId="117">[11]!Select_FCat3</definedName>
    <definedName name="Select_FCat3" localSheetId="103">[11]!Select_FCat3</definedName>
    <definedName name="Select_FCat3" localSheetId="106">[11]!Select_FCat3</definedName>
    <definedName name="Select_FCat3" localSheetId="53">[11]!Select_FCat3</definedName>
    <definedName name="Select_FCat3" localSheetId="55">[11]!Select_FCat3</definedName>
    <definedName name="Select_FCat3" localSheetId="58">[11]!Select_FCat3</definedName>
    <definedName name="Select_FCat3" localSheetId="62">[11]!Select_FCat3</definedName>
    <definedName name="Select_FCat3" localSheetId="64">[11]!Select_FCat3</definedName>
    <definedName name="Select_FCat3" localSheetId="85">[11]!Select_FCat3</definedName>
    <definedName name="Select_FCat3" localSheetId="88">[11]!Select_FCat3</definedName>
    <definedName name="Select_FCat3" localSheetId="91">[11]!Select_FCat3</definedName>
    <definedName name="Select_FCat3" localSheetId="94">[11]!Select_FCat3</definedName>
    <definedName name="Select_FCat3" localSheetId="97">[11]!Select_FCat3</definedName>
    <definedName name="Select_FCat3" localSheetId="100">[11]!Select_FCat3</definedName>
    <definedName name="Select_FCat3" localSheetId="5">[11]!Select_FCat3</definedName>
    <definedName name="Select_FCat3" localSheetId="11">[11]!Select_FCat3</definedName>
    <definedName name="Select_FCat3" localSheetId="17">[11]!Select_FCat3</definedName>
    <definedName name="Select_FCat3" localSheetId="8">[11]!Select_FCat3</definedName>
    <definedName name="Select_FCat3" localSheetId="20">[11]!Select_FCat3</definedName>
    <definedName name="Select_FCat3" localSheetId="166">[11]!Select_FCat3</definedName>
    <definedName name="Select_FCat3" localSheetId="169">[11]!Select_FCat3</definedName>
    <definedName name="Select_FCat3" localSheetId="157">[11]!Select_FCat3</definedName>
    <definedName name="Select_FCat3" localSheetId="172">[11]!Select_FCat3</definedName>
    <definedName name="Select_FCat3" localSheetId="160">[11]!Select_FCat3</definedName>
    <definedName name="Select_FCat3" localSheetId="163">[11]!Select_FCat3</definedName>
    <definedName name="Select_FCat3" localSheetId="143">[11]!Select_FCat3</definedName>
    <definedName name="Select_FCat3" localSheetId="146">[11]!Select_FCat3</definedName>
    <definedName name="Select_FCat3" localSheetId="148">[11]!Select_FCat3</definedName>
    <definedName name="Select_FCat3" localSheetId="150">[11]!Select_FCat3</definedName>
    <definedName name="Select_FCat3" localSheetId="151">[11]!Select_FCat3</definedName>
    <definedName name="Select_FCat3" localSheetId="136">[11]!Select_FCat3</definedName>
    <definedName name="Select_FCat3" localSheetId="139">[11]!Select_FCat3</definedName>
    <definedName name="Select_FCat3" localSheetId="142">[11]!Select_FCat3</definedName>
    <definedName name="Select_FCat3" localSheetId="70">[11]!Select_FCat3</definedName>
    <definedName name="Select_FCat3" localSheetId="72">[11]!Select_FCat3</definedName>
    <definedName name="Select_FCat3" localSheetId="75">[11]!Select_FCat3</definedName>
    <definedName name="Select_FCat3" localSheetId="78">[11]!Select_FCat3</definedName>
    <definedName name="Select_FCat3" localSheetId="67">[11]!Select_FCat3</definedName>
    <definedName name="Select_FCat3" localSheetId="27">[11]!Select_FCat3</definedName>
    <definedName name="Select_FCat3" localSheetId="29">[11]!Select_FCat3</definedName>
    <definedName name="Select_FCat3" localSheetId="32">[11]!Select_FCat3</definedName>
    <definedName name="Select_FCat3" localSheetId="35">[11]!Select_FCat3</definedName>
    <definedName name="Select_FCat3" localSheetId="21">[11]!Select_FCat3</definedName>
    <definedName name="Select_FCat3" localSheetId="24">[11]!Select_FCat3</definedName>
    <definedName name="Select_FCat3" localSheetId="44">[11]!Select_FCat3</definedName>
    <definedName name="Select_FCat3" localSheetId="47">[11]!Select_FCat3</definedName>
    <definedName name="Select_FCat3" localSheetId="36">[11]!Select_FCat3</definedName>
    <definedName name="Select_FCat3" localSheetId="39">[11]!Select_FCat3</definedName>
    <definedName name="Select_FCat3" localSheetId="42">[11]!Select_FCat3</definedName>
    <definedName name="Select_FCat3" localSheetId="124">[11]!Select_FCat3</definedName>
    <definedName name="Select_FCat3" localSheetId="127">[11]!Select_FCat3</definedName>
    <definedName name="Select_FCat3" localSheetId="130">[11]!Select_FCat3</definedName>
    <definedName name="Select_FCat3" localSheetId="133">[11]!Select_FCat3</definedName>
    <definedName name="Select_FCat3" localSheetId="118">[11]!Select_FCat3</definedName>
    <definedName name="Select_FCat3" localSheetId="121">[11]!Select_FCat3</definedName>
    <definedName name="Select_FCat3" localSheetId="123">[11]!Select_FCat3</definedName>
    <definedName name="Select_FCat3" localSheetId="107">[11]!Select_FCat3</definedName>
    <definedName name="Select_FCat3" localSheetId="109">[11]!Select_FCat3</definedName>
    <definedName name="Select_FCat3" localSheetId="112">[11]!Select_FCat3</definedName>
    <definedName name="Select_FCat3" localSheetId="115">[11]!Select_FCat3</definedName>
    <definedName name="Select_FCat3" localSheetId="101">[11]!Select_FCat3</definedName>
    <definedName name="Select_FCat3" localSheetId="104">[11]!Select_FCat3</definedName>
    <definedName name="Select_FCat3" localSheetId="50">[11]!Select_FCat3</definedName>
    <definedName name="Select_FCat3" localSheetId="52">[11]!Select_FCat3</definedName>
    <definedName name="Select_FCat3" localSheetId="54">[11]!Select_FCat3</definedName>
    <definedName name="Select_FCat3" localSheetId="57">[11]!Select_FCat3</definedName>
    <definedName name="Select_FCat3" localSheetId="60">[11]!Select_FCat3</definedName>
    <definedName name="Select_FCat3" localSheetId="63">[11]!Select_FCat3</definedName>
    <definedName name="Select_FCat3" localSheetId="83">[11]!Select_FCat3</definedName>
    <definedName name="Select_FCat3" localSheetId="81">[11]!Select_FCat3</definedName>
    <definedName name="Select_FCat3" localSheetId="86">[11]!Select_FCat3</definedName>
    <definedName name="Select_FCat3" localSheetId="89">[11]!Select_FCat3</definedName>
    <definedName name="Select_FCat3" localSheetId="92">[11]!Select_FCat3</definedName>
    <definedName name="Select_FCat3" localSheetId="95">[11]!Select_FCat3</definedName>
    <definedName name="Select_FCat3" localSheetId="98">[11]!Select_FCat3</definedName>
    <definedName name="Select_FCat3" localSheetId="3">[11]!Select_FCat3</definedName>
    <definedName name="Select_FCat3" localSheetId="9">[11]!Select_FCat3</definedName>
    <definedName name="Select_FCat3" localSheetId="12">[11]!Select_FCat3</definedName>
    <definedName name="Select_FCat3" localSheetId="15">[11]!Select_FCat3</definedName>
    <definedName name="Select_FCat3" localSheetId="6">[11]!Select_FCat3</definedName>
    <definedName name="Select_FCat3" localSheetId="18">[11]!Select_FCat3</definedName>
    <definedName name="Select_FCat3" localSheetId="164">[11]!Select_FCat3</definedName>
    <definedName name="Select_FCat3" localSheetId="167">[11]!Select_FCat3</definedName>
    <definedName name="Select_FCat3" localSheetId="155">[11]!Select_FCat3</definedName>
    <definedName name="Select_FCat3" localSheetId="170">[11]!Select_FCat3</definedName>
    <definedName name="Select_FCat3" localSheetId="158">[11]!Select_FCat3</definedName>
    <definedName name="Select_FCat3" localSheetId="161">[11]!Select_FCat3</definedName>
    <definedName name="Select_FCat3" localSheetId="147">[11]!Select_FCat3</definedName>
    <definedName name="Select_FCat3" localSheetId="144">[11]!Select_FCat3</definedName>
    <definedName name="Select_FCat3" localSheetId="152">[11]!Select_FCat3</definedName>
    <definedName name="Select_FCat3" localSheetId="154">[11]!Select_FCat3</definedName>
    <definedName name="Select_FCat3" localSheetId="137">[11]!Select_FCat3</definedName>
    <definedName name="Select_FCat3" localSheetId="140">[11]!Select_FCat3</definedName>
    <definedName name="Select_FCat3" localSheetId="73">[11]!Select_FCat3</definedName>
    <definedName name="Select_FCat3" localSheetId="76">[11]!Select_FCat3</definedName>
    <definedName name="Select_FCat3" localSheetId="79">[11]!Select_FCat3</definedName>
    <definedName name="Select_FCat3" localSheetId="65">[11]!Select_FCat3</definedName>
    <definedName name="Select_FCat3" localSheetId="68">[11]!Select_FCat3</definedName>
    <definedName name="Select_FCat3" localSheetId="30">[11]!Select_FCat3</definedName>
    <definedName name="Select_FCat3" localSheetId="33">[11]!Select_FCat3</definedName>
    <definedName name="Select_FCat3" localSheetId="22">[11]!Select_FCat3</definedName>
    <definedName name="Select_FCat3" localSheetId="25">[11]!Select_FCat3</definedName>
    <definedName name="Select_FCat3" localSheetId="45">[11]!Select_FCat3</definedName>
    <definedName name="Select_FCat3" localSheetId="48">[11]!Select_FCat3</definedName>
    <definedName name="Select_FCat3" localSheetId="37">[11]!Select_FCat3</definedName>
    <definedName name="Select_FCat3" localSheetId="40">[11]!Select_FCat3</definedName>
    <definedName name="Select_FCat3" localSheetId="43">[11]!Select_FCat3</definedName>
    <definedName name="Select_FCat3" localSheetId="125">[11]!Select_FCat3</definedName>
    <definedName name="Select_FCat3" localSheetId="128">[11]!Select_FCat3</definedName>
    <definedName name="Select_FCat3" localSheetId="131">[11]!Select_FCat3</definedName>
    <definedName name="Select_FCat3" localSheetId="134">[11]!Select_FCat3</definedName>
    <definedName name="Select_FCat3" localSheetId="119">[11]!Select_FCat3</definedName>
    <definedName name="Select_FCat3" localSheetId="122">[11]!Select_FCat3</definedName>
    <definedName name="Select_FCat3" localSheetId="108">[11]!Select_FCat3</definedName>
    <definedName name="Select_FCat3" localSheetId="110">[11]!Select_FCat3</definedName>
    <definedName name="Select_FCat3" localSheetId="113">[11]!Select_FCat3</definedName>
    <definedName name="Select_FCat3" localSheetId="116">[11]!Select_FCat3</definedName>
    <definedName name="Select_FCat3" localSheetId="102">[11]!Select_FCat3</definedName>
    <definedName name="Select_FCat3" localSheetId="105">[11]!Select_FCat3</definedName>
    <definedName name="Select_FCat3" localSheetId="51">[11]!Select_FCat3</definedName>
    <definedName name="Select_FCat3" localSheetId="56">[11]!Select_FCat3</definedName>
    <definedName name="Select_FCat3" localSheetId="59">[11]!Select_FCat3</definedName>
    <definedName name="Select_FCat3" localSheetId="61">[11]!Select_FCat3</definedName>
    <definedName name="Select_FCat3" localSheetId="84">[11]!Select_FCat3</definedName>
    <definedName name="Select_FCat3" localSheetId="82">[11]!Select_FCat3</definedName>
    <definedName name="Select_FCat3" localSheetId="87">[11]!Select_FCat3</definedName>
    <definedName name="Select_FCat3" localSheetId="90">[11]!Select_FCat3</definedName>
    <definedName name="Select_FCat3" localSheetId="93">[11]!Select_FCat3</definedName>
    <definedName name="Select_FCat3" localSheetId="96">[11]!Select_FCat3</definedName>
    <definedName name="Select_FCat3" localSheetId="99">[11]!Select_FCat3</definedName>
    <definedName name="Select_FCat3" localSheetId="4">[11]!Select_FCat3</definedName>
    <definedName name="Select_FCat3" localSheetId="10">[11]!Select_FCat3</definedName>
    <definedName name="Select_FCat3" localSheetId="13">[11]!Select_FCat3</definedName>
    <definedName name="Select_FCat3" localSheetId="16">[11]!Select_FCat3</definedName>
    <definedName name="Select_FCat3" localSheetId="7">[11]!Select_FCat3</definedName>
    <definedName name="Select_FCat3" localSheetId="19">[11]!Select_FCat3</definedName>
    <definedName name="Select_FCat3" localSheetId="165">[11]!Select_FCat3</definedName>
    <definedName name="Select_FCat3" localSheetId="168">[11]!Select_FCat3</definedName>
    <definedName name="Select_FCat3" localSheetId="156">[11]!Select_FCat3</definedName>
    <definedName name="Select_FCat3" localSheetId="171">[11]!Select_FCat3</definedName>
    <definedName name="Select_FCat3" localSheetId="159">[11]!Select_FCat3</definedName>
    <definedName name="Select_FCat3" localSheetId="162">[11]!Select_FCat3</definedName>
    <definedName name="Select_FCat3">[11]!Select_FCat3</definedName>
    <definedName name="Select_OCat1" localSheetId="14">[11]!Select_OCat1</definedName>
    <definedName name="Select_OCat1" localSheetId="145">[11]!Select_OCat1</definedName>
    <definedName name="Select_OCat1" localSheetId="149">[11]!Select_OCat1</definedName>
    <definedName name="Select_OCat1" localSheetId="153">[11]!Select_OCat1</definedName>
    <definedName name="Select_OCat1" localSheetId="138">[11]!Select_OCat1</definedName>
    <definedName name="Select_OCat1" localSheetId="141">[11]!Select_OCat1</definedName>
    <definedName name="Select_OCat1" localSheetId="71">[11]!Select_OCat1</definedName>
    <definedName name="Select_OCat1" localSheetId="74">[11]!Select_OCat1</definedName>
    <definedName name="Select_OCat1" localSheetId="77">[11]!Select_OCat1</definedName>
    <definedName name="Select_OCat1" localSheetId="80">[11]!Select_OCat1</definedName>
    <definedName name="Select_OCat1" localSheetId="66">[11]!Select_OCat1</definedName>
    <definedName name="Select_OCat1" localSheetId="69">[11]!Select_OCat1</definedName>
    <definedName name="Select_OCat1" localSheetId="28">[11]!Select_OCat1</definedName>
    <definedName name="Select_OCat1" localSheetId="31">[11]!Select_OCat1</definedName>
    <definedName name="Select_OCat1" localSheetId="34">[11]!Select_OCat1</definedName>
    <definedName name="Select_OCat1" localSheetId="23">[11]!Select_OCat1</definedName>
    <definedName name="Select_OCat1" localSheetId="26">[11]!Select_OCat1</definedName>
    <definedName name="Select_OCat1" localSheetId="46">[11]!Select_OCat1</definedName>
    <definedName name="Select_OCat1" localSheetId="49">[11]!Select_OCat1</definedName>
    <definedName name="Select_OCat1" localSheetId="41">[11]!Select_OCat1</definedName>
    <definedName name="Select_OCat1" localSheetId="38">[11]!Select_OCat1</definedName>
    <definedName name="Select_OCat1" localSheetId="126">[11]!Select_OCat1</definedName>
    <definedName name="Select_OCat1" localSheetId="129">[11]!Select_OCat1</definedName>
    <definedName name="Select_OCat1" localSheetId="132">[11]!Select_OCat1</definedName>
    <definedName name="Select_OCat1" localSheetId="135">[11]!Select_OCat1</definedName>
    <definedName name="Select_OCat1" localSheetId="120">[11]!Select_OCat1</definedName>
    <definedName name="Select_OCat1" localSheetId="111">[11]!Select_OCat1</definedName>
    <definedName name="Select_OCat1" localSheetId="114">[11]!Select_OCat1</definedName>
    <definedName name="Select_OCat1" localSheetId="117">[11]!Select_OCat1</definedName>
    <definedName name="Select_OCat1" localSheetId="103">[11]!Select_OCat1</definedName>
    <definedName name="Select_OCat1" localSheetId="106">[11]!Select_OCat1</definedName>
    <definedName name="Select_OCat1" localSheetId="53">[11]!Select_OCat1</definedName>
    <definedName name="Select_OCat1" localSheetId="55">[11]!Select_OCat1</definedName>
    <definedName name="Select_OCat1" localSheetId="58">[11]!Select_OCat1</definedName>
    <definedName name="Select_OCat1" localSheetId="62">[11]!Select_OCat1</definedName>
    <definedName name="Select_OCat1" localSheetId="64">[11]!Select_OCat1</definedName>
    <definedName name="Select_OCat1" localSheetId="85">[11]!Select_OCat1</definedName>
    <definedName name="Select_OCat1" localSheetId="88">[11]!Select_OCat1</definedName>
    <definedName name="Select_OCat1" localSheetId="91">[11]!Select_OCat1</definedName>
    <definedName name="Select_OCat1" localSheetId="94">[11]!Select_OCat1</definedName>
    <definedName name="Select_OCat1" localSheetId="97">[11]!Select_OCat1</definedName>
    <definedName name="Select_OCat1" localSheetId="100">[11]!Select_OCat1</definedName>
    <definedName name="Select_OCat1" localSheetId="5">[11]!Select_OCat1</definedName>
    <definedName name="Select_OCat1" localSheetId="11">[11]!Select_OCat1</definedName>
    <definedName name="Select_OCat1" localSheetId="17">[11]!Select_OCat1</definedName>
    <definedName name="Select_OCat1" localSheetId="8">[11]!Select_OCat1</definedName>
    <definedName name="Select_OCat1" localSheetId="20">[11]!Select_OCat1</definedName>
    <definedName name="Select_OCat1" localSheetId="166">[11]!Select_OCat1</definedName>
    <definedName name="Select_OCat1" localSheetId="169">[11]!Select_OCat1</definedName>
    <definedName name="Select_OCat1" localSheetId="157">[11]!Select_OCat1</definedName>
    <definedName name="Select_OCat1" localSheetId="172">[11]!Select_OCat1</definedName>
    <definedName name="Select_OCat1" localSheetId="160">[11]!Select_OCat1</definedName>
    <definedName name="Select_OCat1" localSheetId="163">[11]!Select_OCat1</definedName>
    <definedName name="Select_OCat1" localSheetId="143">[11]!Select_OCat1</definedName>
    <definedName name="Select_OCat1" localSheetId="146">[11]!Select_OCat1</definedName>
    <definedName name="Select_OCat1" localSheetId="148">[11]!Select_OCat1</definedName>
    <definedName name="Select_OCat1" localSheetId="150">[11]!Select_OCat1</definedName>
    <definedName name="Select_OCat1" localSheetId="151">[11]!Select_OCat1</definedName>
    <definedName name="Select_OCat1" localSheetId="136">[11]!Select_OCat1</definedName>
    <definedName name="Select_OCat1" localSheetId="139">[11]!Select_OCat1</definedName>
    <definedName name="Select_OCat1" localSheetId="142">[11]!Select_OCat1</definedName>
    <definedName name="Select_OCat1" localSheetId="70">[11]!Select_OCat1</definedName>
    <definedName name="Select_OCat1" localSheetId="72">[11]!Select_OCat1</definedName>
    <definedName name="Select_OCat1" localSheetId="75">[11]!Select_OCat1</definedName>
    <definedName name="Select_OCat1" localSheetId="78">[11]!Select_OCat1</definedName>
    <definedName name="Select_OCat1" localSheetId="67">[11]!Select_OCat1</definedName>
    <definedName name="Select_OCat1" localSheetId="27">[11]!Select_OCat1</definedName>
    <definedName name="Select_OCat1" localSheetId="29">[11]!Select_OCat1</definedName>
    <definedName name="Select_OCat1" localSheetId="32">[11]!Select_OCat1</definedName>
    <definedName name="Select_OCat1" localSheetId="35">[11]!Select_OCat1</definedName>
    <definedName name="Select_OCat1" localSheetId="21">[11]!Select_OCat1</definedName>
    <definedName name="Select_OCat1" localSheetId="24">[11]!Select_OCat1</definedName>
    <definedName name="Select_OCat1" localSheetId="44">[11]!Select_OCat1</definedName>
    <definedName name="Select_OCat1" localSheetId="47">[11]!Select_OCat1</definedName>
    <definedName name="Select_OCat1" localSheetId="36">[11]!Select_OCat1</definedName>
    <definedName name="Select_OCat1" localSheetId="39">[11]!Select_OCat1</definedName>
    <definedName name="Select_OCat1" localSheetId="42">[11]!Select_OCat1</definedName>
    <definedName name="Select_OCat1" localSheetId="124">[11]!Select_OCat1</definedName>
    <definedName name="Select_OCat1" localSheetId="127">[11]!Select_OCat1</definedName>
    <definedName name="Select_OCat1" localSheetId="130">[11]!Select_OCat1</definedName>
    <definedName name="Select_OCat1" localSheetId="133">[11]!Select_OCat1</definedName>
    <definedName name="Select_OCat1" localSheetId="118">[11]!Select_OCat1</definedName>
    <definedName name="Select_OCat1" localSheetId="121">[11]!Select_OCat1</definedName>
    <definedName name="Select_OCat1" localSheetId="123">[11]!Select_OCat1</definedName>
    <definedName name="Select_OCat1" localSheetId="107">[11]!Select_OCat1</definedName>
    <definedName name="Select_OCat1" localSheetId="109">[11]!Select_OCat1</definedName>
    <definedName name="Select_OCat1" localSheetId="112">[11]!Select_OCat1</definedName>
    <definedName name="Select_OCat1" localSheetId="115">[11]!Select_OCat1</definedName>
    <definedName name="Select_OCat1" localSheetId="101">[11]!Select_OCat1</definedName>
    <definedName name="Select_OCat1" localSheetId="104">[11]!Select_OCat1</definedName>
    <definedName name="Select_OCat1" localSheetId="50">[11]!Select_OCat1</definedName>
    <definedName name="Select_OCat1" localSheetId="52">[11]!Select_OCat1</definedName>
    <definedName name="Select_OCat1" localSheetId="54">[11]!Select_OCat1</definedName>
    <definedName name="Select_OCat1" localSheetId="57">[11]!Select_OCat1</definedName>
    <definedName name="Select_OCat1" localSheetId="60">[11]!Select_OCat1</definedName>
    <definedName name="Select_OCat1" localSheetId="63">[11]!Select_OCat1</definedName>
    <definedName name="Select_OCat1" localSheetId="83">[11]!Select_OCat1</definedName>
    <definedName name="Select_OCat1" localSheetId="81">[11]!Select_OCat1</definedName>
    <definedName name="Select_OCat1" localSheetId="86">[11]!Select_OCat1</definedName>
    <definedName name="Select_OCat1" localSheetId="89">[11]!Select_OCat1</definedName>
    <definedName name="Select_OCat1" localSheetId="92">[11]!Select_OCat1</definedName>
    <definedName name="Select_OCat1" localSheetId="95">[11]!Select_OCat1</definedName>
    <definedName name="Select_OCat1" localSheetId="98">[11]!Select_OCat1</definedName>
    <definedName name="Select_OCat1" localSheetId="3">[11]!Select_OCat1</definedName>
    <definedName name="Select_OCat1" localSheetId="9">[11]!Select_OCat1</definedName>
    <definedName name="Select_OCat1" localSheetId="12">[11]!Select_OCat1</definedName>
    <definedName name="Select_OCat1" localSheetId="15">[11]!Select_OCat1</definedName>
    <definedName name="Select_OCat1" localSheetId="6">[11]!Select_OCat1</definedName>
    <definedName name="Select_OCat1" localSheetId="18">[11]!Select_OCat1</definedName>
    <definedName name="Select_OCat1" localSheetId="164">[11]!Select_OCat1</definedName>
    <definedName name="Select_OCat1" localSheetId="167">[11]!Select_OCat1</definedName>
    <definedName name="Select_OCat1" localSheetId="155">[11]!Select_OCat1</definedName>
    <definedName name="Select_OCat1" localSheetId="170">[11]!Select_OCat1</definedName>
    <definedName name="Select_OCat1" localSheetId="158">[11]!Select_OCat1</definedName>
    <definedName name="Select_OCat1" localSheetId="161">[11]!Select_OCat1</definedName>
    <definedName name="Select_OCat1" localSheetId="147">[11]!Select_OCat1</definedName>
    <definedName name="Select_OCat1" localSheetId="144">[11]!Select_OCat1</definedName>
    <definedName name="Select_OCat1" localSheetId="152">[11]!Select_OCat1</definedName>
    <definedName name="Select_OCat1" localSheetId="154">[11]!Select_OCat1</definedName>
    <definedName name="Select_OCat1" localSheetId="137">[11]!Select_OCat1</definedName>
    <definedName name="Select_OCat1" localSheetId="140">[11]!Select_OCat1</definedName>
    <definedName name="Select_OCat1" localSheetId="73">[11]!Select_OCat1</definedName>
    <definedName name="Select_OCat1" localSheetId="76">[11]!Select_OCat1</definedName>
    <definedName name="Select_OCat1" localSheetId="79">[11]!Select_OCat1</definedName>
    <definedName name="Select_OCat1" localSheetId="65">[11]!Select_OCat1</definedName>
    <definedName name="Select_OCat1" localSheetId="68">[11]!Select_OCat1</definedName>
    <definedName name="Select_OCat1" localSheetId="30">[11]!Select_OCat1</definedName>
    <definedName name="Select_OCat1" localSheetId="33">[11]!Select_OCat1</definedName>
    <definedName name="Select_OCat1" localSheetId="22">[11]!Select_OCat1</definedName>
    <definedName name="Select_OCat1" localSheetId="25">[11]!Select_OCat1</definedName>
    <definedName name="Select_OCat1" localSheetId="45">[11]!Select_OCat1</definedName>
    <definedName name="Select_OCat1" localSheetId="48">[11]!Select_OCat1</definedName>
    <definedName name="Select_OCat1" localSheetId="37">[11]!Select_OCat1</definedName>
    <definedName name="Select_OCat1" localSheetId="40">[11]!Select_OCat1</definedName>
    <definedName name="Select_OCat1" localSheetId="43">[11]!Select_OCat1</definedName>
    <definedName name="Select_OCat1" localSheetId="125">[11]!Select_OCat1</definedName>
    <definedName name="Select_OCat1" localSheetId="128">[11]!Select_OCat1</definedName>
    <definedName name="Select_OCat1" localSheetId="131">[11]!Select_OCat1</definedName>
    <definedName name="Select_OCat1" localSheetId="134">[11]!Select_OCat1</definedName>
    <definedName name="Select_OCat1" localSheetId="119">[11]!Select_OCat1</definedName>
    <definedName name="Select_OCat1" localSheetId="122">[11]!Select_OCat1</definedName>
    <definedName name="Select_OCat1" localSheetId="108">[11]!Select_OCat1</definedName>
    <definedName name="Select_OCat1" localSheetId="110">[11]!Select_OCat1</definedName>
    <definedName name="Select_OCat1" localSheetId="113">[11]!Select_OCat1</definedName>
    <definedName name="Select_OCat1" localSheetId="116">[11]!Select_OCat1</definedName>
    <definedName name="Select_OCat1" localSheetId="102">[11]!Select_OCat1</definedName>
    <definedName name="Select_OCat1" localSheetId="105">[11]!Select_OCat1</definedName>
    <definedName name="Select_OCat1" localSheetId="51">[11]!Select_OCat1</definedName>
    <definedName name="Select_OCat1" localSheetId="56">[11]!Select_OCat1</definedName>
    <definedName name="Select_OCat1" localSheetId="59">[11]!Select_OCat1</definedName>
    <definedName name="Select_OCat1" localSheetId="61">[11]!Select_OCat1</definedName>
    <definedName name="Select_OCat1" localSheetId="84">[11]!Select_OCat1</definedName>
    <definedName name="Select_OCat1" localSheetId="82">[11]!Select_OCat1</definedName>
    <definedName name="Select_OCat1" localSheetId="87">[11]!Select_OCat1</definedName>
    <definedName name="Select_OCat1" localSheetId="90">[11]!Select_OCat1</definedName>
    <definedName name="Select_OCat1" localSheetId="93">[11]!Select_OCat1</definedName>
    <definedName name="Select_OCat1" localSheetId="96">[11]!Select_OCat1</definedName>
    <definedName name="Select_OCat1" localSheetId="99">[11]!Select_OCat1</definedName>
    <definedName name="Select_OCat1" localSheetId="4">[11]!Select_OCat1</definedName>
    <definedName name="Select_OCat1" localSheetId="10">[11]!Select_OCat1</definedName>
    <definedName name="Select_OCat1" localSheetId="13">[11]!Select_OCat1</definedName>
    <definedName name="Select_OCat1" localSheetId="16">[11]!Select_OCat1</definedName>
    <definedName name="Select_OCat1" localSheetId="7">[11]!Select_OCat1</definedName>
    <definedName name="Select_OCat1" localSheetId="19">[11]!Select_OCat1</definedName>
    <definedName name="Select_OCat1" localSheetId="165">[11]!Select_OCat1</definedName>
    <definedName name="Select_OCat1" localSheetId="168">[11]!Select_OCat1</definedName>
    <definedName name="Select_OCat1" localSheetId="156">[11]!Select_OCat1</definedName>
    <definedName name="Select_OCat1" localSheetId="171">[11]!Select_OCat1</definedName>
    <definedName name="Select_OCat1" localSheetId="159">[11]!Select_OCat1</definedName>
    <definedName name="Select_OCat1" localSheetId="162">[11]!Select_OCat1</definedName>
    <definedName name="Select_OCat1">[11]!Select_OCat1</definedName>
    <definedName name="Select_OCat2" localSheetId="14">[11]!Select_OCat2</definedName>
    <definedName name="Select_OCat2" localSheetId="145">[11]!Select_OCat2</definedName>
    <definedName name="Select_OCat2" localSheetId="149">[11]!Select_OCat2</definedName>
    <definedName name="Select_OCat2" localSheetId="153">[11]!Select_OCat2</definedName>
    <definedName name="Select_OCat2" localSheetId="138">[11]!Select_OCat2</definedName>
    <definedName name="Select_OCat2" localSheetId="141">[11]!Select_OCat2</definedName>
    <definedName name="Select_OCat2" localSheetId="71">[11]!Select_OCat2</definedName>
    <definedName name="Select_OCat2" localSheetId="74">[11]!Select_OCat2</definedName>
    <definedName name="Select_OCat2" localSheetId="77">[11]!Select_OCat2</definedName>
    <definedName name="Select_OCat2" localSheetId="80">[11]!Select_OCat2</definedName>
    <definedName name="Select_OCat2" localSheetId="66">[11]!Select_OCat2</definedName>
    <definedName name="Select_OCat2" localSheetId="69">[11]!Select_OCat2</definedName>
    <definedName name="Select_OCat2" localSheetId="28">[11]!Select_OCat2</definedName>
    <definedName name="Select_OCat2" localSheetId="31">[11]!Select_OCat2</definedName>
    <definedName name="Select_OCat2" localSheetId="34">[11]!Select_OCat2</definedName>
    <definedName name="Select_OCat2" localSheetId="23">[11]!Select_OCat2</definedName>
    <definedName name="Select_OCat2" localSheetId="26">[11]!Select_OCat2</definedName>
    <definedName name="Select_OCat2" localSheetId="46">[11]!Select_OCat2</definedName>
    <definedName name="Select_OCat2" localSheetId="49">[11]!Select_OCat2</definedName>
    <definedName name="Select_OCat2" localSheetId="41">[11]!Select_OCat2</definedName>
    <definedName name="Select_OCat2" localSheetId="38">[11]!Select_OCat2</definedName>
    <definedName name="Select_OCat2" localSheetId="126">[11]!Select_OCat2</definedName>
    <definedName name="Select_OCat2" localSheetId="129">[11]!Select_OCat2</definedName>
    <definedName name="Select_OCat2" localSheetId="132">[11]!Select_OCat2</definedName>
    <definedName name="Select_OCat2" localSheetId="135">[11]!Select_OCat2</definedName>
    <definedName name="Select_OCat2" localSheetId="120">[11]!Select_OCat2</definedName>
    <definedName name="Select_OCat2" localSheetId="111">[11]!Select_OCat2</definedName>
    <definedName name="Select_OCat2" localSheetId="114">[11]!Select_OCat2</definedName>
    <definedName name="Select_OCat2" localSheetId="117">[11]!Select_OCat2</definedName>
    <definedName name="Select_OCat2" localSheetId="103">[11]!Select_OCat2</definedName>
    <definedName name="Select_OCat2" localSheetId="106">[11]!Select_OCat2</definedName>
    <definedName name="Select_OCat2" localSheetId="53">[11]!Select_OCat2</definedName>
    <definedName name="Select_OCat2" localSheetId="55">[11]!Select_OCat2</definedName>
    <definedName name="Select_OCat2" localSheetId="58">[11]!Select_OCat2</definedName>
    <definedName name="Select_OCat2" localSheetId="62">[11]!Select_OCat2</definedName>
    <definedName name="Select_OCat2" localSheetId="64">[11]!Select_OCat2</definedName>
    <definedName name="Select_OCat2" localSheetId="85">[11]!Select_OCat2</definedName>
    <definedName name="Select_OCat2" localSheetId="88">[11]!Select_OCat2</definedName>
    <definedName name="Select_OCat2" localSheetId="91">[11]!Select_OCat2</definedName>
    <definedName name="Select_OCat2" localSheetId="94">[11]!Select_OCat2</definedName>
    <definedName name="Select_OCat2" localSheetId="97">[11]!Select_OCat2</definedName>
    <definedName name="Select_OCat2" localSheetId="100">[11]!Select_OCat2</definedName>
    <definedName name="Select_OCat2" localSheetId="5">[11]!Select_OCat2</definedName>
    <definedName name="Select_OCat2" localSheetId="11">[11]!Select_OCat2</definedName>
    <definedName name="Select_OCat2" localSheetId="17">[11]!Select_OCat2</definedName>
    <definedName name="Select_OCat2" localSheetId="8">[11]!Select_OCat2</definedName>
    <definedName name="Select_OCat2" localSheetId="20">[11]!Select_OCat2</definedName>
    <definedName name="Select_OCat2" localSheetId="166">[11]!Select_OCat2</definedName>
    <definedName name="Select_OCat2" localSheetId="169">[11]!Select_OCat2</definedName>
    <definedName name="Select_OCat2" localSheetId="157">[11]!Select_OCat2</definedName>
    <definedName name="Select_OCat2" localSheetId="172">[11]!Select_OCat2</definedName>
    <definedName name="Select_OCat2" localSheetId="160">[11]!Select_OCat2</definedName>
    <definedName name="Select_OCat2" localSheetId="163">[11]!Select_OCat2</definedName>
    <definedName name="Select_OCat2" localSheetId="143">[11]!Select_OCat2</definedName>
    <definedName name="Select_OCat2" localSheetId="146">[11]!Select_OCat2</definedName>
    <definedName name="Select_OCat2" localSheetId="148">[11]!Select_OCat2</definedName>
    <definedName name="Select_OCat2" localSheetId="150">[11]!Select_OCat2</definedName>
    <definedName name="Select_OCat2" localSheetId="151">[11]!Select_OCat2</definedName>
    <definedName name="Select_OCat2" localSheetId="136">[11]!Select_OCat2</definedName>
    <definedName name="Select_OCat2" localSheetId="139">[11]!Select_OCat2</definedName>
    <definedName name="Select_OCat2" localSheetId="142">[11]!Select_OCat2</definedName>
    <definedName name="Select_OCat2" localSheetId="70">[11]!Select_OCat2</definedName>
    <definedName name="Select_OCat2" localSheetId="72">[11]!Select_OCat2</definedName>
    <definedName name="Select_OCat2" localSheetId="75">[11]!Select_OCat2</definedName>
    <definedName name="Select_OCat2" localSheetId="78">[11]!Select_OCat2</definedName>
    <definedName name="Select_OCat2" localSheetId="67">[11]!Select_OCat2</definedName>
    <definedName name="Select_OCat2" localSheetId="27">[11]!Select_OCat2</definedName>
    <definedName name="Select_OCat2" localSheetId="29">[11]!Select_OCat2</definedName>
    <definedName name="Select_OCat2" localSheetId="32">[11]!Select_OCat2</definedName>
    <definedName name="Select_OCat2" localSheetId="35">[11]!Select_OCat2</definedName>
    <definedName name="Select_OCat2" localSheetId="21">[11]!Select_OCat2</definedName>
    <definedName name="Select_OCat2" localSheetId="24">[11]!Select_OCat2</definedName>
    <definedName name="Select_OCat2" localSheetId="44">[11]!Select_OCat2</definedName>
    <definedName name="Select_OCat2" localSheetId="47">[11]!Select_OCat2</definedName>
    <definedName name="Select_OCat2" localSheetId="36">[11]!Select_OCat2</definedName>
    <definedName name="Select_OCat2" localSheetId="39">[11]!Select_OCat2</definedName>
    <definedName name="Select_OCat2" localSheetId="42">[11]!Select_OCat2</definedName>
    <definedName name="Select_OCat2" localSheetId="124">[11]!Select_OCat2</definedName>
    <definedName name="Select_OCat2" localSheetId="127">[11]!Select_OCat2</definedName>
    <definedName name="Select_OCat2" localSheetId="130">[11]!Select_OCat2</definedName>
    <definedName name="Select_OCat2" localSheetId="133">[11]!Select_OCat2</definedName>
    <definedName name="Select_OCat2" localSheetId="118">[11]!Select_OCat2</definedName>
    <definedName name="Select_OCat2" localSheetId="121">[11]!Select_OCat2</definedName>
    <definedName name="Select_OCat2" localSheetId="123">[11]!Select_OCat2</definedName>
    <definedName name="Select_OCat2" localSheetId="107">[11]!Select_OCat2</definedName>
    <definedName name="Select_OCat2" localSheetId="109">[11]!Select_OCat2</definedName>
    <definedName name="Select_OCat2" localSheetId="112">[11]!Select_OCat2</definedName>
    <definedName name="Select_OCat2" localSheetId="115">[11]!Select_OCat2</definedName>
    <definedName name="Select_OCat2" localSheetId="101">[11]!Select_OCat2</definedName>
    <definedName name="Select_OCat2" localSheetId="104">[11]!Select_OCat2</definedName>
    <definedName name="Select_OCat2" localSheetId="50">[11]!Select_OCat2</definedName>
    <definedName name="Select_OCat2" localSheetId="52">[11]!Select_OCat2</definedName>
    <definedName name="Select_OCat2" localSheetId="54">[11]!Select_OCat2</definedName>
    <definedName name="Select_OCat2" localSheetId="57">[11]!Select_OCat2</definedName>
    <definedName name="Select_OCat2" localSheetId="60">[11]!Select_OCat2</definedName>
    <definedName name="Select_OCat2" localSheetId="63">[11]!Select_OCat2</definedName>
    <definedName name="Select_OCat2" localSheetId="83">[11]!Select_OCat2</definedName>
    <definedName name="Select_OCat2" localSheetId="81">[11]!Select_OCat2</definedName>
    <definedName name="Select_OCat2" localSheetId="86">[11]!Select_OCat2</definedName>
    <definedName name="Select_OCat2" localSheetId="89">[11]!Select_OCat2</definedName>
    <definedName name="Select_OCat2" localSheetId="92">[11]!Select_OCat2</definedName>
    <definedName name="Select_OCat2" localSheetId="95">[11]!Select_OCat2</definedName>
    <definedName name="Select_OCat2" localSheetId="98">[11]!Select_OCat2</definedName>
    <definedName name="Select_OCat2" localSheetId="3">[11]!Select_OCat2</definedName>
    <definedName name="Select_OCat2" localSheetId="9">[11]!Select_OCat2</definedName>
    <definedName name="Select_OCat2" localSheetId="12">[11]!Select_OCat2</definedName>
    <definedName name="Select_OCat2" localSheetId="15">[11]!Select_OCat2</definedName>
    <definedName name="Select_OCat2" localSheetId="6">[11]!Select_OCat2</definedName>
    <definedName name="Select_OCat2" localSheetId="18">[11]!Select_OCat2</definedName>
    <definedName name="Select_OCat2" localSheetId="164">[11]!Select_OCat2</definedName>
    <definedName name="Select_OCat2" localSheetId="167">[11]!Select_OCat2</definedName>
    <definedName name="Select_OCat2" localSheetId="155">[11]!Select_OCat2</definedName>
    <definedName name="Select_OCat2" localSheetId="170">[11]!Select_OCat2</definedName>
    <definedName name="Select_OCat2" localSheetId="158">[11]!Select_OCat2</definedName>
    <definedName name="Select_OCat2" localSheetId="161">[11]!Select_OCat2</definedName>
    <definedName name="Select_OCat2" localSheetId="147">[11]!Select_OCat2</definedName>
    <definedName name="Select_OCat2" localSheetId="144">[11]!Select_OCat2</definedName>
    <definedName name="Select_OCat2" localSheetId="152">[11]!Select_OCat2</definedName>
    <definedName name="Select_OCat2" localSheetId="154">[11]!Select_OCat2</definedName>
    <definedName name="Select_OCat2" localSheetId="137">[11]!Select_OCat2</definedName>
    <definedName name="Select_OCat2" localSheetId="140">[11]!Select_OCat2</definedName>
    <definedName name="Select_OCat2" localSheetId="73">[11]!Select_OCat2</definedName>
    <definedName name="Select_OCat2" localSheetId="76">[11]!Select_OCat2</definedName>
    <definedName name="Select_OCat2" localSheetId="79">[11]!Select_OCat2</definedName>
    <definedName name="Select_OCat2" localSheetId="65">[11]!Select_OCat2</definedName>
    <definedName name="Select_OCat2" localSheetId="68">[11]!Select_OCat2</definedName>
    <definedName name="Select_OCat2" localSheetId="30">[11]!Select_OCat2</definedName>
    <definedName name="Select_OCat2" localSheetId="33">[11]!Select_OCat2</definedName>
    <definedName name="Select_OCat2" localSheetId="22">[11]!Select_OCat2</definedName>
    <definedName name="Select_OCat2" localSheetId="25">[11]!Select_OCat2</definedName>
    <definedName name="Select_OCat2" localSheetId="45">[11]!Select_OCat2</definedName>
    <definedName name="Select_OCat2" localSheetId="48">[11]!Select_OCat2</definedName>
    <definedName name="Select_OCat2" localSheetId="37">[11]!Select_OCat2</definedName>
    <definedName name="Select_OCat2" localSheetId="40">[11]!Select_OCat2</definedName>
    <definedName name="Select_OCat2" localSheetId="43">[11]!Select_OCat2</definedName>
    <definedName name="Select_OCat2" localSheetId="125">[11]!Select_OCat2</definedName>
    <definedName name="Select_OCat2" localSheetId="128">[11]!Select_OCat2</definedName>
    <definedName name="Select_OCat2" localSheetId="131">[11]!Select_OCat2</definedName>
    <definedName name="Select_OCat2" localSheetId="134">[11]!Select_OCat2</definedName>
    <definedName name="Select_OCat2" localSheetId="119">[11]!Select_OCat2</definedName>
    <definedName name="Select_OCat2" localSheetId="122">[11]!Select_OCat2</definedName>
    <definedName name="Select_OCat2" localSheetId="108">[11]!Select_OCat2</definedName>
    <definedName name="Select_OCat2" localSheetId="110">[11]!Select_OCat2</definedName>
    <definedName name="Select_OCat2" localSheetId="113">[11]!Select_OCat2</definedName>
    <definedName name="Select_OCat2" localSheetId="116">[11]!Select_OCat2</definedName>
    <definedName name="Select_OCat2" localSheetId="102">[11]!Select_OCat2</definedName>
    <definedName name="Select_OCat2" localSheetId="105">[11]!Select_OCat2</definedName>
    <definedName name="Select_OCat2" localSheetId="51">[11]!Select_OCat2</definedName>
    <definedName name="Select_OCat2" localSheetId="56">[11]!Select_OCat2</definedName>
    <definedName name="Select_OCat2" localSheetId="59">[11]!Select_OCat2</definedName>
    <definedName name="Select_OCat2" localSheetId="61">[11]!Select_OCat2</definedName>
    <definedName name="Select_OCat2" localSheetId="84">[11]!Select_OCat2</definedName>
    <definedName name="Select_OCat2" localSheetId="82">[11]!Select_OCat2</definedName>
    <definedName name="Select_OCat2" localSheetId="87">[11]!Select_OCat2</definedName>
    <definedName name="Select_OCat2" localSheetId="90">[11]!Select_OCat2</definedName>
    <definedName name="Select_OCat2" localSheetId="93">[11]!Select_OCat2</definedName>
    <definedName name="Select_OCat2" localSheetId="96">[11]!Select_OCat2</definedName>
    <definedName name="Select_OCat2" localSheetId="99">[11]!Select_OCat2</definedName>
    <definedName name="Select_OCat2" localSheetId="4">[11]!Select_OCat2</definedName>
    <definedName name="Select_OCat2" localSheetId="10">[11]!Select_OCat2</definedName>
    <definedName name="Select_OCat2" localSheetId="13">[11]!Select_OCat2</definedName>
    <definedName name="Select_OCat2" localSheetId="16">[11]!Select_OCat2</definedName>
    <definedName name="Select_OCat2" localSheetId="7">[11]!Select_OCat2</definedName>
    <definedName name="Select_OCat2" localSheetId="19">[11]!Select_OCat2</definedName>
    <definedName name="Select_OCat2" localSheetId="165">[11]!Select_OCat2</definedName>
    <definedName name="Select_OCat2" localSheetId="168">[11]!Select_OCat2</definedName>
    <definedName name="Select_OCat2" localSheetId="156">[11]!Select_OCat2</definedName>
    <definedName name="Select_OCat2" localSheetId="171">[11]!Select_OCat2</definedName>
    <definedName name="Select_OCat2" localSheetId="159">[11]!Select_OCat2</definedName>
    <definedName name="Select_OCat2" localSheetId="162">[11]!Select_OCat2</definedName>
    <definedName name="Select_OCat2">[11]!Select_OCat2</definedName>
    <definedName name="Select_OCat3" localSheetId="14">[11]!Select_OCat3</definedName>
    <definedName name="Select_OCat3" localSheetId="145">[11]!Select_OCat3</definedName>
    <definedName name="Select_OCat3" localSheetId="149">[11]!Select_OCat3</definedName>
    <definedName name="Select_OCat3" localSheetId="153">[11]!Select_OCat3</definedName>
    <definedName name="Select_OCat3" localSheetId="138">[11]!Select_OCat3</definedName>
    <definedName name="Select_OCat3" localSheetId="141">[11]!Select_OCat3</definedName>
    <definedName name="Select_OCat3" localSheetId="71">[11]!Select_OCat3</definedName>
    <definedName name="Select_OCat3" localSheetId="74">[11]!Select_OCat3</definedName>
    <definedName name="Select_OCat3" localSheetId="77">[11]!Select_OCat3</definedName>
    <definedName name="Select_OCat3" localSheetId="80">[11]!Select_OCat3</definedName>
    <definedName name="Select_OCat3" localSheetId="66">[11]!Select_OCat3</definedName>
    <definedName name="Select_OCat3" localSheetId="69">[11]!Select_OCat3</definedName>
    <definedName name="Select_OCat3" localSheetId="28">[11]!Select_OCat3</definedName>
    <definedName name="Select_OCat3" localSheetId="31">[11]!Select_OCat3</definedName>
    <definedName name="Select_OCat3" localSheetId="34">[11]!Select_OCat3</definedName>
    <definedName name="Select_OCat3" localSheetId="23">[11]!Select_OCat3</definedName>
    <definedName name="Select_OCat3" localSheetId="26">[11]!Select_OCat3</definedName>
    <definedName name="Select_OCat3" localSheetId="46">[11]!Select_OCat3</definedName>
    <definedName name="Select_OCat3" localSheetId="49">[11]!Select_OCat3</definedName>
    <definedName name="Select_OCat3" localSheetId="41">[11]!Select_OCat3</definedName>
    <definedName name="Select_OCat3" localSheetId="38">[11]!Select_OCat3</definedName>
    <definedName name="Select_OCat3" localSheetId="126">[11]!Select_OCat3</definedName>
    <definedName name="Select_OCat3" localSheetId="129">[11]!Select_OCat3</definedName>
    <definedName name="Select_OCat3" localSheetId="132">[11]!Select_OCat3</definedName>
    <definedName name="Select_OCat3" localSheetId="135">[11]!Select_OCat3</definedName>
    <definedName name="Select_OCat3" localSheetId="120">[11]!Select_OCat3</definedName>
    <definedName name="Select_OCat3" localSheetId="111">[11]!Select_OCat3</definedName>
    <definedName name="Select_OCat3" localSheetId="114">[11]!Select_OCat3</definedName>
    <definedName name="Select_OCat3" localSheetId="117">[11]!Select_OCat3</definedName>
    <definedName name="Select_OCat3" localSheetId="103">[11]!Select_OCat3</definedName>
    <definedName name="Select_OCat3" localSheetId="106">[11]!Select_OCat3</definedName>
    <definedName name="Select_OCat3" localSheetId="53">[11]!Select_OCat3</definedName>
    <definedName name="Select_OCat3" localSheetId="55">[11]!Select_OCat3</definedName>
    <definedName name="Select_OCat3" localSheetId="58">[11]!Select_OCat3</definedName>
    <definedName name="Select_OCat3" localSheetId="62">[11]!Select_OCat3</definedName>
    <definedName name="Select_OCat3" localSheetId="64">[11]!Select_OCat3</definedName>
    <definedName name="Select_OCat3" localSheetId="85">[11]!Select_OCat3</definedName>
    <definedName name="Select_OCat3" localSheetId="88">[11]!Select_OCat3</definedName>
    <definedName name="Select_OCat3" localSheetId="91">[11]!Select_OCat3</definedName>
    <definedName name="Select_OCat3" localSheetId="94">[11]!Select_OCat3</definedName>
    <definedName name="Select_OCat3" localSheetId="97">[11]!Select_OCat3</definedName>
    <definedName name="Select_OCat3" localSheetId="100">[11]!Select_OCat3</definedName>
    <definedName name="Select_OCat3" localSheetId="5">[11]!Select_OCat3</definedName>
    <definedName name="Select_OCat3" localSheetId="11">[11]!Select_OCat3</definedName>
    <definedName name="Select_OCat3" localSheetId="17">[11]!Select_OCat3</definedName>
    <definedName name="Select_OCat3" localSheetId="8">[11]!Select_OCat3</definedName>
    <definedName name="Select_OCat3" localSheetId="20">[11]!Select_OCat3</definedName>
    <definedName name="Select_OCat3" localSheetId="166">[11]!Select_OCat3</definedName>
    <definedName name="Select_OCat3" localSheetId="169">[11]!Select_OCat3</definedName>
    <definedName name="Select_OCat3" localSheetId="157">[11]!Select_OCat3</definedName>
    <definedName name="Select_OCat3" localSheetId="172">[11]!Select_OCat3</definedName>
    <definedName name="Select_OCat3" localSheetId="160">[11]!Select_OCat3</definedName>
    <definedName name="Select_OCat3" localSheetId="163">[11]!Select_OCat3</definedName>
    <definedName name="Select_OCat3" localSheetId="143">[11]!Select_OCat3</definedName>
    <definedName name="Select_OCat3" localSheetId="146">[11]!Select_OCat3</definedName>
    <definedName name="Select_OCat3" localSheetId="148">[11]!Select_OCat3</definedName>
    <definedName name="Select_OCat3" localSheetId="150">[11]!Select_OCat3</definedName>
    <definedName name="Select_OCat3" localSheetId="151">[11]!Select_OCat3</definedName>
    <definedName name="Select_OCat3" localSheetId="136">[11]!Select_OCat3</definedName>
    <definedName name="Select_OCat3" localSheetId="139">[11]!Select_OCat3</definedName>
    <definedName name="Select_OCat3" localSheetId="142">[11]!Select_OCat3</definedName>
    <definedName name="Select_OCat3" localSheetId="70">[11]!Select_OCat3</definedName>
    <definedName name="Select_OCat3" localSheetId="72">[11]!Select_OCat3</definedName>
    <definedName name="Select_OCat3" localSheetId="75">[11]!Select_OCat3</definedName>
    <definedName name="Select_OCat3" localSheetId="78">[11]!Select_OCat3</definedName>
    <definedName name="Select_OCat3" localSheetId="67">[11]!Select_OCat3</definedName>
    <definedName name="Select_OCat3" localSheetId="27">[11]!Select_OCat3</definedName>
    <definedName name="Select_OCat3" localSheetId="29">[11]!Select_OCat3</definedName>
    <definedName name="Select_OCat3" localSheetId="32">[11]!Select_OCat3</definedName>
    <definedName name="Select_OCat3" localSheetId="35">[11]!Select_OCat3</definedName>
    <definedName name="Select_OCat3" localSheetId="21">[11]!Select_OCat3</definedName>
    <definedName name="Select_OCat3" localSheetId="24">[11]!Select_OCat3</definedName>
    <definedName name="Select_OCat3" localSheetId="44">[11]!Select_OCat3</definedName>
    <definedName name="Select_OCat3" localSheetId="47">[11]!Select_OCat3</definedName>
    <definedName name="Select_OCat3" localSheetId="36">[11]!Select_OCat3</definedName>
    <definedName name="Select_OCat3" localSheetId="39">[11]!Select_OCat3</definedName>
    <definedName name="Select_OCat3" localSheetId="42">[11]!Select_OCat3</definedName>
    <definedName name="Select_OCat3" localSheetId="124">[11]!Select_OCat3</definedName>
    <definedName name="Select_OCat3" localSheetId="127">[11]!Select_OCat3</definedName>
    <definedName name="Select_OCat3" localSheetId="130">[11]!Select_OCat3</definedName>
    <definedName name="Select_OCat3" localSheetId="133">[11]!Select_OCat3</definedName>
    <definedName name="Select_OCat3" localSheetId="118">[11]!Select_OCat3</definedName>
    <definedName name="Select_OCat3" localSheetId="121">[11]!Select_OCat3</definedName>
    <definedName name="Select_OCat3" localSheetId="123">[11]!Select_OCat3</definedName>
    <definedName name="Select_OCat3" localSheetId="107">[11]!Select_OCat3</definedName>
    <definedName name="Select_OCat3" localSheetId="109">[11]!Select_OCat3</definedName>
    <definedName name="Select_OCat3" localSheetId="112">[11]!Select_OCat3</definedName>
    <definedName name="Select_OCat3" localSheetId="115">[11]!Select_OCat3</definedName>
    <definedName name="Select_OCat3" localSheetId="101">[11]!Select_OCat3</definedName>
    <definedName name="Select_OCat3" localSheetId="104">[11]!Select_OCat3</definedName>
    <definedName name="Select_OCat3" localSheetId="50">[11]!Select_OCat3</definedName>
    <definedName name="Select_OCat3" localSheetId="52">[11]!Select_OCat3</definedName>
    <definedName name="Select_OCat3" localSheetId="54">[11]!Select_OCat3</definedName>
    <definedName name="Select_OCat3" localSheetId="57">[11]!Select_OCat3</definedName>
    <definedName name="Select_OCat3" localSheetId="60">[11]!Select_OCat3</definedName>
    <definedName name="Select_OCat3" localSheetId="63">[11]!Select_OCat3</definedName>
    <definedName name="Select_OCat3" localSheetId="83">[11]!Select_OCat3</definedName>
    <definedName name="Select_OCat3" localSheetId="81">[11]!Select_OCat3</definedName>
    <definedName name="Select_OCat3" localSheetId="86">[11]!Select_OCat3</definedName>
    <definedName name="Select_OCat3" localSheetId="89">[11]!Select_OCat3</definedName>
    <definedName name="Select_OCat3" localSheetId="92">[11]!Select_OCat3</definedName>
    <definedName name="Select_OCat3" localSheetId="95">[11]!Select_OCat3</definedName>
    <definedName name="Select_OCat3" localSheetId="98">[11]!Select_OCat3</definedName>
    <definedName name="Select_OCat3" localSheetId="3">[11]!Select_OCat3</definedName>
    <definedName name="Select_OCat3" localSheetId="9">[11]!Select_OCat3</definedName>
    <definedName name="Select_OCat3" localSheetId="12">[11]!Select_OCat3</definedName>
    <definedName name="Select_OCat3" localSheetId="15">[11]!Select_OCat3</definedName>
    <definedName name="Select_OCat3" localSheetId="6">[11]!Select_OCat3</definedName>
    <definedName name="Select_OCat3" localSheetId="18">[11]!Select_OCat3</definedName>
    <definedName name="Select_OCat3" localSheetId="164">[11]!Select_OCat3</definedName>
    <definedName name="Select_OCat3" localSheetId="167">[11]!Select_OCat3</definedName>
    <definedName name="Select_OCat3" localSheetId="155">[11]!Select_OCat3</definedName>
    <definedName name="Select_OCat3" localSheetId="170">[11]!Select_OCat3</definedName>
    <definedName name="Select_OCat3" localSheetId="158">[11]!Select_OCat3</definedName>
    <definedName name="Select_OCat3" localSheetId="161">[11]!Select_OCat3</definedName>
    <definedName name="Select_OCat3" localSheetId="147">[11]!Select_OCat3</definedName>
    <definedName name="Select_OCat3" localSheetId="144">[11]!Select_OCat3</definedName>
    <definedName name="Select_OCat3" localSheetId="152">[11]!Select_OCat3</definedName>
    <definedName name="Select_OCat3" localSheetId="154">[11]!Select_OCat3</definedName>
    <definedName name="Select_OCat3" localSheetId="137">[11]!Select_OCat3</definedName>
    <definedName name="Select_OCat3" localSheetId="140">[11]!Select_OCat3</definedName>
    <definedName name="Select_OCat3" localSheetId="73">[11]!Select_OCat3</definedName>
    <definedName name="Select_OCat3" localSheetId="76">[11]!Select_OCat3</definedName>
    <definedName name="Select_OCat3" localSheetId="79">[11]!Select_OCat3</definedName>
    <definedName name="Select_OCat3" localSheetId="65">[11]!Select_OCat3</definedName>
    <definedName name="Select_OCat3" localSheetId="68">[11]!Select_OCat3</definedName>
    <definedName name="Select_OCat3" localSheetId="30">[11]!Select_OCat3</definedName>
    <definedName name="Select_OCat3" localSheetId="33">[11]!Select_OCat3</definedName>
    <definedName name="Select_OCat3" localSheetId="22">[11]!Select_OCat3</definedName>
    <definedName name="Select_OCat3" localSheetId="25">[11]!Select_OCat3</definedName>
    <definedName name="Select_OCat3" localSheetId="45">[11]!Select_OCat3</definedName>
    <definedName name="Select_OCat3" localSheetId="48">[11]!Select_OCat3</definedName>
    <definedName name="Select_OCat3" localSheetId="37">[11]!Select_OCat3</definedName>
    <definedName name="Select_OCat3" localSheetId="40">[11]!Select_OCat3</definedName>
    <definedName name="Select_OCat3" localSheetId="43">[11]!Select_OCat3</definedName>
    <definedName name="Select_OCat3" localSheetId="125">[11]!Select_OCat3</definedName>
    <definedName name="Select_OCat3" localSheetId="128">[11]!Select_OCat3</definedName>
    <definedName name="Select_OCat3" localSheetId="131">[11]!Select_OCat3</definedName>
    <definedName name="Select_OCat3" localSheetId="134">[11]!Select_OCat3</definedName>
    <definedName name="Select_OCat3" localSheetId="119">[11]!Select_OCat3</definedName>
    <definedName name="Select_OCat3" localSheetId="122">[11]!Select_OCat3</definedName>
    <definedName name="Select_OCat3" localSheetId="108">[11]!Select_OCat3</definedName>
    <definedName name="Select_OCat3" localSheetId="110">[11]!Select_OCat3</definedName>
    <definedName name="Select_OCat3" localSheetId="113">[11]!Select_OCat3</definedName>
    <definedName name="Select_OCat3" localSheetId="116">[11]!Select_OCat3</definedName>
    <definedName name="Select_OCat3" localSheetId="102">[11]!Select_OCat3</definedName>
    <definedName name="Select_OCat3" localSheetId="105">[11]!Select_OCat3</definedName>
    <definedName name="Select_OCat3" localSheetId="51">[11]!Select_OCat3</definedName>
    <definedName name="Select_OCat3" localSheetId="56">[11]!Select_OCat3</definedName>
    <definedName name="Select_OCat3" localSheetId="59">[11]!Select_OCat3</definedName>
    <definedName name="Select_OCat3" localSheetId="61">[11]!Select_OCat3</definedName>
    <definedName name="Select_OCat3" localSheetId="84">[11]!Select_OCat3</definedName>
    <definedName name="Select_OCat3" localSheetId="82">[11]!Select_OCat3</definedName>
    <definedName name="Select_OCat3" localSheetId="87">[11]!Select_OCat3</definedName>
    <definedName name="Select_OCat3" localSheetId="90">[11]!Select_OCat3</definedName>
    <definedName name="Select_OCat3" localSheetId="93">[11]!Select_OCat3</definedName>
    <definedName name="Select_OCat3" localSheetId="96">[11]!Select_OCat3</definedName>
    <definedName name="Select_OCat3" localSheetId="99">[11]!Select_OCat3</definedName>
    <definedName name="Select_OCat3" localSheetId="4">[11]!Select_OCat3</definedName>
    <definedName name="Select_OCat3" localSheetId="10">[11]!Select_OCat3</definedName>
    <definedName name="Select_OCat3" localSheetId="13">[11]!Select_OCat3</definedName>
    <definedName name="Select_OCat3" localSheetId="16">[11]!Select_OCat3</definedName>
    <definedName name="Select_OCat3" localSheetId="7">[11]!Select_OCat3</definedName>
    <definedName name="Select_OCat3" localSheetId="19">[11]!Select_OCat3</definedName>
    <definedName name="Select_OCat3" localSheetId="165">[11]!Select_OCat3</definedName>
    <definedName name="Select_OCat3" localSheetId="168">[11]!Select_OCat3</definedName>
    <definedName name="Select_OCat3" localSheetId="156">[11]!Select_OCat3</definedName>
    <definedName name="Select_OCat3" localSheetId="171">[11]!Select_OCat3</definedName>
    <definedName name="Select_OCat3" localSheetId="159">[11]!Select_OCat3</definedName>
    <definedName name="Select_OCat3" localSheetId="162">[11]!Select_OCat3</definedName>
    <definedName name="Select_OCat3">[11]!Select_OCat3</definedName>
    <definedName name="Select_RefAct" localSheetId="14">[17]!Select_RefAct</definedName>
    <definedName name="Select_RefAct" localSheetId="145">[17]!Select_RefAct</definedName>
    <definedName name="Select_RefAct" localSheetId="149">[17]!Select_RefAct</definedName>
    <definedName name="Select_RefAct" localSheetId="153">[17]!Select_RefAct</definedName>
    <definedName name="Select_RefAct" localSheetId="138">[17]!Select_RefAct</definedName>
    <definedName name="Select_RefAct" localSheetId="141">[17]!Select_RefAct</definedName>
    <definedName name="Select_RefAct" localSheetId="71">[17]!Select_RefAct</definedName>
    <definedName name="Select_RefAct" localSheetId="74">[17]!Select_RefAct</definedName>
    <definedName name="Select_RefAct" localSheetId="77">[17]!Select_RefAct</definedName>
    <definedName name="Select_RefAct" localSheetId="80">[17]!Select_RefAct</definedName>
    <definedName name="Select_RefAct" localSheetId="66">[17]!Select_RefAct</definedName>
    <definedName name="Select_RefAct" localSheetId="69">[17]!Select_RefAct</definedName>
    <definedName name="Select_RefAct" localSheetId="28">[17]!Select_RefAct</definedName>
    <definedName name="Select_RefAct" localSheetId="31">[17]!Select_RefAct</definedName>
    <definedName name="Select_RefAct" localSheetId="34">[17]!Select_RefAct</definedName>
    <definedName name="Select_RefAct" localSheetId="23">[17]!Select_RefAct</definedName>
    <definedName name="Select_RefAct" localSheetId="26">[17]!Select_RefAct</definedName>
    <definedName name="Select_RefAct" localSheetId="46">[17]!Select_RefAct</definedName>
    <definedName name="Select_RefAct" localSheetId="49">[17]!Select_RefAct</definedName>
    <definedName name="Select_RefAct" localSheetId="41">[17]!Select_RefAct</definedName>
    <definedName name="Select_RefAct" localSheetId="38">[17]!Select_RefAct</definedName>
    <definedName name="Select_RefAct" localSheetId="126">[17]!Select_RefAct</definedName>
    <definedName name="Select_RefAct" localSheetId="129">[17]!Select_RefAct</definedName>
    <definedName name="Select_RefAct" localSheetId="132">[17]!Select_RefAct</definedName>
    <definedName name="Select_RefAct" localSheetId="135">[17]!Select_RefAct</definedName>
    <definedName name="Select_RefAct" localSheetId="120">[17]!Select_RefAct</definedName>
    <definedName name="Select_RefAct" localSheetId="111">[17]!Select_RefAct</definedName>
    <definedName name="Select_RefAct" localSheetId="114">[17]!Select_RefAct</definedName>
    <definedName name="Select_RefAct" localSheetId="117">[17]!Select_RefAct</definedName>
    <definedName name="Select_RefAct" localSheetId="103">[17]!Select_RefAct</definedName>
    <definedName name="Select_RefAct" localSheetId="106">[17]!Select_RefAct</definedName>
    <definedName name="Select_RefAct" localSheetId="53">[17]!Select_RefAct</definedName>
    <definedName name="Select_RefAct" localSheetId="55">[17]!Select_RefAct</definedName>
    <definedName name="Select_RefAct" localSheetId="58">[17]!Select_RefAct</definedName>
    <definedName name="Select_RefAct" localSheetId="62">[17]!Select_RefAct</definedName>
    <definedName name="Select_RefAct" localSheetId="64">[17]!Select_RefAct</definedName>
    <definedName name="Select_RefAct" localSheetId="85">[17]!Select_RefAct</definedName>
    <definedName name="Select_RefAct" localSheetId="88">[17]!Select_RefAct</definedName>
    <definedName name="Select_RefAct" localSheetId="91">[17]!Select_RefAct</definedName>
    <definedName name="Select_RefAct" localSheetId="94">[17]!Select_RefAct</definedName>
    <definedName name="Select_RefAct" localSheetId="97">[17]!Select_RefAct</definedName>
    <definedName name="Select_RefAct" localSheetId="100">[17]!Select_RefAct</definedName>
    <definedName name="Select_RefAct" localSheetId="5">[17]!Select_RefAct</definedName>
    <definedName name="Select_RefAct" localSheetId="11">[17]!Select_RefAct</definedName>
    <definedName name="Select_RefAct" localSheetId="17">[17]!Select_RefAct</definedName>
    <definedName name="Select_RefAct" localSheetId="8">[17]!Select_RefAct</definedName>
    <definedName name="Select_RefAct" localSheetId="20">[17]!Select_RefAct</definedName>
    <definedName name="Select_RefAct" localSheetId="166">[17]!Select_RefAct</definedName>
    <definedName name="Select_RefAct" localSheetId="169">[17]!Select_RefAct</definedName>
    <definedName name="Select_RefAct" localSheetId="157">[17]!Select_RefAct</definedName>
    <definedName name="Select_RefAct" localSheetId="172">[17]!Select_RefAct</definedName>
    <definedName name="Select_RefAct" localSheetId="160">[17]!Select_RefAct</definedName>
    <definedName name="Select_RefAct" localSheetId="163">[17]!Select_RefAct</definedName>
    <definedName name="Select_RefAct" localSheetId="143">[17]!Select_RefAct</definedName>
    <definedName name="Select_RefAct" localSheetId="146">[17]!Select_RefAct</definedName>
    <definedName name="Select_RefAct" localSheetId="148">[17]!Select_RefAct</definedName>
    <definedName name="Select_RefAct" localSheetId="150">[17]!Select_RefAct</definedName>
    <definedName name="Select_RefAct" localSheetId="151">[17]!Select_RefAct</definedName>
    <definedName name="Select_RefAct" localSheetId="136">[17]!Select_RefAct</definedName>
    <definedName name="Select_RefAct" localSheetId="139">[17]!Select_RefAct</definedName>
    <definedName name="Select_RefAct" localSheetId="142">[17]!Select_RefAct</definedName>
    <definedName name="Select_RefAct" localSheetId="70">[17]!Select_RefAct</definedName>
    <definedName name="Select_RefAct" localSheetId="72">[17]!Select_RefAct</definedName>
    <definedName name="Select_RefAct" localSheetId="75">[17]!Select_RefAct</definedName>
    <definedName name="Select_RefAct" localSheetId="78">[17]!Select_RefAct</definedName>
    <definedName name="Select_RefAct" localSheetId="67">[17]!Select_RefAct</definedName>
    <definedName name="Select_RefAct" localSheetId="27">[17]!Select_RefAct</definedName>
    <definedName name="Select_RefAct" localSheetId="29">[17]!Select_RefAct</definedName>
    <definedName name="Select_RefAct" localSheetId="32">[17]!Select_RefAct</definedName>
    <definedName name="Select_RefAct" localSheetId="35">[17]!Select_RefAct</definedName>
    <definedName name="Select_RefAct" localSheetId="21">[17]!Select_RefAct</definedName>
    <definedName name="Select_RefAct" localSheetId="24">[17]!Select_RefAct</definedName>
    <definedName name="Select_RefAct" localSheetId="44">[17]!Select_RefAct</definedName>
    <definedName name="Select_RefAct" localSheetId="47">[17]!Select_RefAct</definedName>
    <definedName name="Select_RefAct" localSheetId="36">[17]!Select_RefAct</definedName>
    <definedName name="Select_RefAct" localSheetId="39">[17]!Select_RefAct</definedName>
    <definedName name="Select_RefAct" localSheetId="42">[17]!Select_RefAct</definedName>
    <definedName name="Select_RefAct" localSheetId="124">[17]!Select_RefAct</definedName>
    <definedName name="Select_RefAct" localSheetId="127">[17]!Select_RefAct</definedName>
    <definedName name="Select_RefAct" localSheetId="130">[17]!Select_RefAct</definedName>
    <definedName name="Select_RefAct" localSheetId="133">[17]!Select_RefAct</definedName>
    <definedName name="Select_RefAct" localSheetId="118">[17]!Select_RefAct</definedName>
    <definedName name="Select_RefAct" localSheetId="121">[17]!Select_RefAct</definedName>
    <definedName name="Select_RefAct" localSheetId="123">[17]!Select_RefAct</definedName>
    <definedName name="Select_RefAct" localSheetId="107">[17]!Select_RefAct</definedName>
    <definedName name="Select_RefAct" localSheetId="109">[17]!Select_RefAct</definedName>
    <definedName name="Select_RefAct" localSheetId="112">[17]!Select_RefAct</definedName>
    <definedName name="Select_RefAct" localSheetId="115">[17]!Select_RefAct</definedName>
    <definedName name="Select_RefAct" localSheetId="101">[17]!Select_RefAct</definedName>
    <definedName name="Select_RefAct" localSheetId="104">[17]!Select_RefAct</definedName>
    <definedName name="Select_RefAct" localSheetId="50">[17]!Select_RefAct</definedName>
    <definedName name="Select_RefAct" localSheetId="52">[17]!Select_RefAct</definedName>
    <definedName name="Select_RefAct" localSheetId="54">[17]!Select_RefAct</definedName>
    <definedName name="Select_RefAct" localSheetId="57">[17]!Select_RefAct</definedName>
    <definedName name="Select_RefAct" localSheetId="60">[17]!Select_RefAct</definedName>
    <definedName name="Select_RefAct" localSheetId="63">[17]!Select_RefAct</definedName>
    <definedName name="Select_RefAct" localSheetId="83">[17]!Select_RefAct</definedName>
    <definedName name="Select_RefAct" localSheetId="81">[17]!Select_RefAct</definedName>
    <definedName name="Select_RefAct" localSheetId="86">[17]!Select_RefAct</definedName>
    <definedName name="Select_RefAct" localSheetId="89">[17]!Select_RefAct</definedName>
    <definedName name="Select_RefAct" localSheetId="92">[17]!Select_RefAct</definedName>
    <definedName name="Select_RefAct" localSheetId="95">[17]!Select_RefAct</definedName>
    <definedName name="Select_RefAct" localSheetId="98">[17]!Select_RefAct</definedName>
    <definedName name="Select_RefAct" localSheetId="3">[17]!Select_RefAct</definedName>
    <definedName name="Select_RefAct" localSheetId="9">[17]!Select_RefAct</definedName>
    <definedName name="Select_RefAct" localSheetId="12">[17]!Select_RefAct</definedName>
    <definedName name="Select_RefAct" localSheetId="15">[17]!Select_RefAct</definedName>
    <definedName name="Select_RefAct" localSheetId="6">[17]!Select_RefAct</definedName>
    <definedName name="Select_RefAct" localSheetId="18">[17]!Select_RefAct</definedName>
    <definedName name="Select_RefAct" localSheetId="164">[17]!Select_RefAct</definedName>
    <definedName name="Select_RefAct" localSheetId="167">[17]!Select_RefAct</definedName>
    <definedName name="Select_RefAct" localSheetId="155">[17]!Select_RefAct</definedName>
    <definedName name="Select_RefAct" localSheetId="170">[17]!Select_RefAct</definedName>
    <definedName name="Select_RefAct" localSheetId="158">[17]!Select_RefAct</definedName>
    <definedName name="Select_RefAct" localSheetId="161">[17]!Select_RefAct</definedName>
    <definedName name="Select_RefAct" localSheetId="147">[17]!Select_RefAct</definedName>
    <definedName name="Select_RefAct" localSheetId="144">[17]!Select_RefAct</definedName>
    <definedName name="Select_RefAct" localSheetId="152">[17]!Select_RefAct</definedName>
    <definedName name="Select_RefAct" localSheetId="154">[17]!Select_RefAct</definedName>
    <definedName name="Select_RefAct" localSheetId="137">[17]!Select_RefAct</definedName>
    <definedName name="Select_RefAct" localSheetId="140">[17]!Select_RefAct</definedName>
    <definedName name="Select_RefAct" localSheetId="73">[17]!Select_RefAct</definedName>
    <definedName name="Select_RefAct" localSheetId="76">[17]!Select_RefAct</definedName>
    <definedName name="Select_RefAct" localSheetId="79">[17]!Select_RefAct</definedName>
    <definedName name="Select_RefAct" localSheetId="65">[17]!Select_RefAct</definedName>
    <definedName name="Select_RefAct" localSheetId="68">[17]!Select_RefAct</definedName>
    <definedName name="Select_RefAct" localSheetId="30">[17]!Select_RefAct</definedName>
    <definedName name="Select_RefAct" localSheetId="33">[17]!Select_RefAct</definedName>
    <definedName name="Select_RefAct" localSheetId="22">[17]!Select_RefAct</definedName>
    <definedName name="Select_RefAct" localSheetId="25">[17]!Select_RefAct</definedName>
    <definedName name="Select_RefAct" localSheetId="45">[17]!Select_RefAct</definedName>
    <definedName name="Select_RefAct" localSheetId="48">[17]!Select_RefAct</definedName>
    <definedName name="Select_RefAct" localSheetId="37">[17]!Select_RefAct</definedName>
    <definedName name="Select_RefAct" localSheetId="40">[17]!Select_RefAct</definedName>
    <definedName name="Select_RefAct" localSheetId="43">[17]!Select_RefAct</definedName>
    <definedName name="Select_RefAct" localSheetId="125">[17]!Select_RefAct</definedName>
    <definedName name="Select_RefAct" localSheetId="128">[17]!Select_RefAct</definedName>
    <definedName name="Select_RefAct" localSheetId="131">[17]!Select_RefAct</definedName>
    <definedName name="Select_RefAct" localSheetId="134">[17]!Select_RefAct</definedName>
    <definedName name="Select_RefAct" localSheetId="119">[17]!Select_RefAct</definedName>
    <definedName name="Select_RefAct" localSheetId="122">[17]!Select_RefAct</definedName>
    <definedName name="Select_RefAct" localSheetId="108">[17]!Select_RefAct</definedName>
    <definedName name="Select_RefAct" localSheetId="110">[17]!Select_RefAct</definedName>
    <definedName name="Select_RefAct" localSheetId="113">[17]!Select_RefAct</definedName>
    <definedName name="Select_RefAct" localSheetId="116">[17]!Select_RefAct</definedName>
    <definedName name="Select_RefAct" localSheetId="102">[17]!Select_RefAct</definedName>
    <definedName name="Select_RefAct" localSheetId="105">[17]!Select_RefAct</definedName>
    <definedName name="Select_RefAct" localSheetId="51">[17]!Select_RefAct</definedName>
    <definedName name="Select_RefAct" localSheetId="56">[17]!Select_RefAct</definedName>
    <definedName name="Select_RefAct" localSheetId="59">[17]!Select_RefAct</definedName>
    <definedName name="Select_RefAct" localSheetId="61">[17]!Select_RefAct</definedName>
    <definedName name="Select_RefAct" localSheetId="84">[17]!Select_RefAct</definedName>
    <definedName name="Select_RefAct" localSheetId="82">[17]!Select_RefAct</definedName>
    <definedName name="Select_RefAct" localSheetId="87">[17]!Select_RefAct</definedName>
    <definedName name="Select_RefAct" localSheetId="90">[17]!Select_RefAct</definedName>
    <definedName name="Select_RefAct" localSheetId="93">[17]!Select_RefAct</definedName>
    <definedName name="Select_RefAct" localSheetId="96">[17]!Select_RefAct</definedName>
    <definedName name="Select_RefAct" localSheetId="99">[17]!Select_RefAct</definedName>
    <definedName name="Select_RefAct" localSheetId="4">[17]!Select_RefAct</definedName>
    <definedName name="Select_RefAct" localSheetId="10">[17]!Select_RefAct</definedName>
    <definedName name="Select_RefAct" localSheetId="13">[17]!Select_RefAct</definedName>
    <definedName name="Select_RefAct" localSheetId="16">[17]!Select_RefAct</definedName>
    <definedName name="Select_RefAct" localSheetId="7">[17]!Select_RefAct</definedName>
    <definedName name="Select_RefAct" localSheetId="19">[17]!Select_RefAct</definedName>
    <definedName name="Select_RefAct" localSheetId="165">[17]!Select_RefAct</definedName>
    <definedName name="Select_RefAct" localSheetId="168">[17]!Select_RefAct</definedName>
    <definedName name="Select_RefAct" localSheetId="156">[17]!Select_RefAct</definedName>
    <definedName name="Select_RefAct" localSheetId="171">[17]!Select_RefAct</definedName>
    <definedName name="Select_RefAct" localSheetId="159">[17]!Select_RefAct</definedName>
    <definedName name="Select_RefAct" localSheetId="162">[17]!Select_RefAct</definedName>
    <definedName name="Select_RefAct">[17]!Select_RefAct</definedName>
    <definedName name="Select_RefAct1" localSheetId="14">[11]!Select_RefAct1</definedName>
    <definedName name="Select_RefAct1" localSheetId="145">[11]!Select_RefAct1</definedName>
    <definedName name="Select_RefAct1" localSheetId="149">[11]!Select_RefAct1</definedName>
    <definedName name="Select_RefAct1" localSheetId="153">[11]!Select_RefAct1</definedName>
    <definedName name="Select_RefAct1" localSheetId="138">[11]!Select_RefAct1</definedName>
    <definedName name="Select_RefAct1" localSheetId="141">[11]!Select_RefAct1</definedName>
    <definedName name="Select_RefAct1" localSheetId="71">[11]!Select_RefAct1</definedName>
    <definedName name="Select_RefAct1" localSheetId="74">[11]!Select_RefAct1</definedName>
    <definedName name="Select_RefAct1" localSheetId="77">[11]!Select_RefAct1</definedName>
    <definedName name="Select_RefAct1" localSheetId="80">[11]!Select_RefAct1</definedName>
    <definedName name="Select_RefAct1" localSheetId="66">[11]!Select_RefAct1</definedName>
    <definedName name="Select_RefAct1" localSheetId="69">[11]!Select_RefAct1</definedName>
    <definedName name="Select_RefAct1" localSheetId="28">[11]!Select_RefAct1</definedName>
    <definedName name="Select_RefAct1" localSheetId="31">[11]!Select_RefAct1</definedName>
    <definedName name="Select_RefAct1" localSheetId="34">[11]!Select_RefAct1</definedName>
    <definedName name="Select_RefAct1" localSheetId="23">[11]!Select_RefAct1</definedName>
    <definedName name="Select_RefAct1" localSheetId="26">[11]!Select_RefAct1</definedName>
    <definedName name="Select_RefAct1" localSheetId="46">[11]!Select_RefAct1</definedName>
    <definedName name="Select_RefAct1" localSheetId="49">[11]!Select_RefAct1</definedName>
    <definedName name="Select_RefAct1" localSheetId="41">[11]!Select_RefAct1</definedName>
    <definedName name="Select_RefAct1" localSheetId="38">[11]!Select_RefAct1</definedName>
    <definedName name="Select_RefAct1" localSheetId="126">[11]!Select_RefAct1</definedName>
    <definedName name="Select_RefAct1" localSheetId="129">[11]!Select_RefAct1</definedName>
    <definedName name="Select_RefAct1" localSheetId="132">[11]!Select_RefAct1</definedName>
    <definedName name="Select_RefAct1" localSheetId="135">[11]!Select_RefAct1</definedName>
    <definedName name="Select_RefAct1" localSheetId="120">[11]!Select_RefAct1</definedName>
    <definedName name="Select_RefAct1" localSheetId="111">[11]!Select_RefAct1</definedName>
    <definedName name="Select_RefAct1" localSheetId="114">[11]!Select_RefAct1</definedName>
    <definedName name="Select_RefAct1" localSheetId="117">[11]!Select_RefAct1</definedName>
    <definedName name="Select_RefAct1" localSheetId="103">[11]!Select_RefAct1</definedName>
    <definedName name="Select_RefAct1" localSheetId="106">[11]!Select_RefAct1</definedName>
    <definedName name="Select_RefAct1" localSheetId="53">[11]!Select_RefAct1</definedName>
    <definedName name="Select_RefAct1" localSheetId="55">[11]!Select_RefAct1</definedName>
    <definedName name="Select_RefAct1" localSheetId="58">[11]!Select_RefAct1</definedName>
    <definedName name="Select_RefAct1" localSheetId="62">[11]!Select_RefAct1</definedName>
    <definedName name="Select_RefAct1" localSheetId="64">[11]!Select_RefAct1</definedName>
    <definedName name="Select_RefAct1" localSheetId="85">[11]!Select_RefAct1</definedName>
    <definedName name="Select_RefAct1" localSheetId="88">[11]!Select_RefAct1</definedName>
    <definedName name="Select_RefAct1" localSheetId="91">[11]!Select_RefAct1</definedName>
    <definedName name="Select_RefAct1" localSheetId="94">[11]!Select_RefAct1</definedName>
    <definedName name="Select_RefAct1" localSheetId="97">[11]!Select_RefAct1</definedName>
    <definedName name="Select_RefAct1" localSheetId="100">[11]!Select_RefAct1</definedName>
    <definedName name="Select_RefAct1" localSheetId="5">[11]!Select_RefAct1</definedName>
    <definedName name="Select_RefAct1" localSheetId="11">[11]!Select_RefAct1</definedName>
    <definedName name="Select_RefAct1" localSheetId="17">[11]!Select_RefAct1</definedName>
    <definedName name="Select_RefAct1" localSheetId="8">[11]!Select_RefAct1</definedName>
    <definedName name="Select_RefAct1" localSheetId="20">[11]!Select_RefAct1</definedName>
    <definedName name="Select_RefAct1" localSheetId="166">[11]!Select_RefAct1</definedName>
    <definedName name="Select_RefAct1" localSheetId="169">[11]!Select_RefAct1</definedName>
    <definedName name="Select_RefAct1" localSheetId="157">[11]!Select_RefAct1</definedName>
    <definedName name="Select_RefAct1" localSheetId="172">[11]!Select_RefAct1</definedName>
    <definedName name="Select_RefAct1" localSheetId="160">[11]!Select_RefAct1</definedName>
    <definedName name="Select_RefAct1" localSheetId="163">[11]!Select_RefAct1</definedName>
    <definedName name="Select_RefAct1" localSheetId="143">[11]!Select_RefAct1</definedName>
    <definedName name="Select_RefAct1" localSheetId="146">[11]!Select_RefAct1</definedName>
    <definedName name="Select_RefAct1" localSheetId="148">[11]!Select_RefAct1</definedName>
    <definedName name="Select_RefAct1" localSheetId="150">[11]!Select_RefAct1</definedName>
    <definedName name="Select_RefAct1" localSheetId="151">[11]!Select_RefAct1</definedName>
    <definedName name="Select_RefAct1" localSheetId="136">[11]!Select_RefAct1</definedName>
    <definedName name="Select_RefAct1" localSheetId="139">[11]!Select_RefAct1</definedName>
    <definedName name="Select_RefAct1" localSheetId="142">[11]!Select_RefAct1</definedName>
    <definedName name="Select_RefAct1" localSheetId="70">[11]!Select_RefAct1</definedName>
    <definedName name="Select_RefAct1" localSheetId="72">[11]!Select_RefAct1</definedName>
    <definedName name="Select_RefAct1" localSheetId="75">[11]!Select_RefAct1</definedName>
    <definedName name="Select_RefAct1" localSheetId="78">[11]!Select_RefAct1</definedName>
    <definedName name="Select_RefAct1" localSheetId="67">[11]!Select_RefAct1</definedName>
    <definedName name="Select_RefAct1" localSheetId="27">[11]!Select_RefAct1</definedName>
    <definedName name="Select_RefAct1" localSheetId="29">[11]!Select_RefAct1</definedName>
    <definedName name="Select_RefAct1" localSheetId="32">[11]!Select_RefAct1</definedName>
    <definedName name="Select_RefAct1" localSheetId="35">[11]!Select_RefAct1</definedName>
    <definedName name="Select_RefAct1" localSheetId="21">[11]!Select_RefAct1</definedName>
    <definedName name="Select_RefAct1" localSheetId="24">[11]!Select_RefAct1</definedName>
    <definedName name="Select_RefAct1" localSheetId="44">[11]!Select_RefAct1</definedName>
    <definedName name="Select_RefAct1" localSheetId="47">[11]!Select_RefAct1</definedName>
    <definedName name="Select_RefAct1" localSheetId="36">[11]!Select_RefAct1</definedName>
    <definedName name="Select_RefAct1" localSheetId="39">[11]!Select_RefAct1</definedName>
    <definedName name="Select_RefAct1" localSheetId="42">[11]!Select_RefAct1</definedName>
    <definedName name="Select_RefAct1" localSheetId="124">[11]!Select_RefAct1</definedName>
    <definedName name="Select_RefAct1" localSheetId="127">[11]!Select_RefAct1</definedName>
    <definedName name="Select_RefAct1" localSheetId="130">[11]!Select_RefAct1</definedName>
    <definedName name="Select_RefAct1" localSheetId="133">[11]!Select_RefAct1</definedName>
    <definedName name="Select_RefAct1" localSheetId="118">[11]!Select_RefAct1</definedName>
    <definedName name="Select_RefAct1" localSheetId="121">[11]!Select_RefAct1</definedName>
    <definedName name="Select_RefAct1" localSheetId="123">[11]!Select_RefAct1</definedName>
    <definedName name="Select_RefAct1" localSheetId="107">[11]!Select_RefAct1</definedName>
    <definedName name="Select_RefAct1" localSheetId="109">[11]!Select_RefAct1</definedName>
    <definedName name="Select_RefAct1" localSheetId="112">[11]!Select_RefAct1</definedName>
    <definedName name="Select_RefAct1" localSheetId="115">[11]!Select_RefAct1</definedName>
    <definedName name="Select_RefAct1" localSheetId="101">[11]!Select_RefAct1</definedName>
    <definedName name="Select_RefAct1" localSheetId="104">[11]!Select_RefAct1</definedName>
    <definedName name="Select_RefAct1" localSheetId="50">[11]!Select_RefAct1</definedName>
    <definedName name="Select_RefAct1" localSheetId="52">[11]!Select_RefAct1</definedName>
    <definedName name="Select_RefAct1" localSheetId="54">[11]!Select_RefAct1</definedName>
    <definedName name="Select_RefAct1" localSheetId="57">[11]!Select_RefAct1</definedName>
    <definedName name="Select_RefAct1" localSheetId="60">[11]!Select_RefAct1</definedName>
    <definedName name="Select_RefAct1" localSheetId="63">[11]!Select_RefAct1</definedName>
    <definedName name="Select_RefAct1" localSheetId="83">[11]!Select_RefAct1</definedName>
    <definedName name="Select_RefAct1" localSheetId="81">[11]!Select_RefAct1</definedName>
    <definedName name="Select_RefAct1" localSheetId="86">[11]!Select_RefAct1</definedName>
    <definedName name="Select_RefAct1" localSheetId="89">[11]!Select_RefAct1</definedName>
    <definedName name="Select_RefAct1" localSheetId="92">[11]!Select_RefAct1</definedName>
    <definedName name="Select_RefAct1" localSheetId="95">[11]!Select_RefAct1</definedName>
    <definedName name="Select_RefAct1" localSheetId="98">[11]!Select_RefAct1</definedName>
    <definedName name="Select_RefAct1" localSheetId="3">[11]!Select_RefAct1</definedName>
    <definedName name="Select_RefAct1" localSheetId="9">[11]!Select_RefAct1</definedName>
    <definedName name="Select_RefAct1" localSheetId="12">[11]!Select_RefAct1</definedName>
    <definedName name="Select_RefAct1" localSheetId="15">[11]!Select_RefAct1</definedName>
    <definedName name="Select_RefAct1" localSheetId="6">[11]!Select_RefAct1</definedName>
    <definedName name="Select_RefAct1" localSheetId="18">[11]!Select_RefAct1</definedName>
    <definedName name="Select_RefAct1" localSheetId="164">[11]!Select_RefAct1</definedName>
    <definedName name="Select_RefAct1" localSheetId="167">[11]!Select_RefAct1</definedName>
    <definedName name="Select_RefAct1" localSheetId="155">[11]!Select_RefAct1</definedName>
    <definedName name="Select_RefAct1" localSheetId="170">[11]!Select_RefAct1</definedName>
    <definedName name="Select_RefAct1" localSheetId="158">[11]!Select_RefAct1</definedName>
    <definedName name="Select_RefAct1" localSheetId="161">[11]!Select_RefAct1</definedName>
    <definedName name="Select_RefAct1" localSheetId="147">[11]!Select_RefAct1</definedName>
    <definedName name="Select_RefAct1" localSheetId="144">[11]!Select_RefAct1</definedName>
    <definedName name="Select_RefAct1" localSheetId="152">[11]!Select_RefAct1</definedName>
    <definedName name="Select_RefAct1" localSheetId="154">[11]!Select_RefAct1</definedName>
    <definedName name="Select_RefAct1" localSheetId="137">[11]!Select_RefAct1</definedName>
    <definedName name="Select_RefAct1" localSheetId="140">[11]!Select_RefAct1</definedName>
    <definedName name="Select_RefAct1" localSheetId="73">[11]!Select_RefAct1</definedName>
    <definedName name="Select_RefAct1" localSheetId="76">[11]!Select_RefAct1</definedName>
    <definedName name="Select_RefAct1" localSheetId="79">[11]!Select_RefAct1</definedName>
    <definedName name="Select_RefAct1" localSheetId="65">[11]!Select_RefAct1</definedName>
    <definedName name="Select_RefAct1" localSheetId="68">[11]!Select_RefAct1</definedName>
    <definedName name="Select_RefAct1" localSheetId="30">[11]!Select_RefAct1</definedName>
    <definedName name="Select_RefAct1" localSheetId="33">[11]!Select_RefAct1</definedName>
    <definedName name="Select_RefAct1" localSheetId="22">[11]!Select_RefAct1</definedName>
    <definedName name="Select_RefAct1" localSheetId="25">[11]!Select_RefAct1</definedName>
    <definedName name="Select_RefAct1" localSheetId="45">[11]!Select_RefAct1</definedName>
    <definedName name="Select_RefAct1" localSheetId="48">[11]!Select_RefAct1</definedName>
    <definedName name="Select_RefAct1" localSheetId="37">[11]!Select_RefAct1</definedName>
    <definedName name="Select_RefAct1" localSheetId="40">[11]!Select_RefAct1</definedName>
    <definedName name="Select_RefAct1" localSheetId="43">[11]!Select_RefAct1</definedName>
    <definedName name="Select_RefAct1" localSheetId="125">[11]!Select_RefAct1</definedName>
    <definedName name="Select_RefAct1" localSheetId="128">[11]!Select_RefAct1</definedName>
    <definedName name="Select_RefAct1" localSheetId="131">[11]!Select_RefAct1</definedName>
    <definedName name="Select_RefAct1" localSheetId="134">[11]!Select_RefAct1</definedName>
    <definedName name="Select_RefAct1" localSheetId="119">[11]!Select_RefAct1</definedName>
    <definedName name="Select_RefAct1" localSheetId="122">[11]!Select_RefAct1</definedName>
    <definedName name="Select_RefAct1" localSheetId="108">[11]!Select_RefAct1</definedName>
    <definedName name="Select_RefAct1" localSheetId="110">[11]!Select_RefAct1</definedName>
    <definedName name="Select_RefAct1" localSheetId="113">[11]!Select_RefAct1</definedName>
    <definedName name="Select_RefAct1" localSheetId="116">[11]!Select_RefAct1</definedName>
    <definedName name="Select_RefAct1" localSheetId="102">[11]!Select_RefAct1</definedName>
    <definedName name="Select_RefAct1" localSheetId="105">[11]!Select_RefAct1</definedName>
    <definedName name="Select_RefAct1" localSheetId="51">[11]!Select_RefAct1</definedName>
    <definedName name="Select_RefAct1" localSheetId="56">[11]!Select_RefAct1</definedName>
    <definedName name="Select_RefAct1" localSheetId="59">[11]!Select_RefAct1</definedName>
    <definedName name="Select_RefAct1" localSheetId="61">[11]!Select_RefAct1</definedName>
    <definedName name="Select_RefAct1" localSheetId="84">[11]!Select_RefAct1</definedName>
    <definedName name="Select_RefAct1" localSheetId="82">[11]!Select_RefAct1</definedName>
    <definedName name="Select_RefAct1" localSheetId="87">[11]!Select_RefAct1</definedName>
    <definedName name="Select_RefAct1" localSheetId="90">[11]!Select_RefAct1</definedName>
    <definedName name="Select_RefAct1" localSheetId="93">[11]!Select_RefAct1</definedName>
    <definedName name="Select_RefAct1" localSheetId="96">[11]!Select_RefAct1</definedName>
    <definedName name="Select_RefAct1" localSheetId="99">[11]!Select_RefAct1</definedName>
    <definedName name="Select_RefAct1" localSheetId="4">[11]!Select_RefAct1</definedName>
    <definedName name="Select_RefAct1" localSheetId="10">[11]!Select_RefAct1</definedName>
    <definedName name="Select_RefAct1" localSheetId="13">[11]!Select_RefAct1</definedName>
    <definedName name="Select_RefAct1" localSheetId="16">[11]!Select_RefAct1</definedName>
    <definedName name="Select_RefAct1" localSheetId="7">[11]!Select_RefAct1</definedName>
    <definedName name="Select_RefAct1" localSheetId="19">[11]!Select_RefAct1</definedName>
    <definedName name="Select_RefAct1" localSheetId="165">[11]!Select_RefAct1</definedName>
    <definedName name="Select_RefAct1" localSheetId="168">[11]!Select_RefAct1</definedName>
    <definedName name="Select_RefAct1" localSheetId="156">[11]!Select_RefAct1</definedName>
    <definedName name="Select_RefAct1" localSheetId="171">[11]!Select_RefAct1</definedName>
    <definedName name="Select_RefAct1" localSheetId="159">[11]!Select_RefAct1</definedName>
    <definedName name="Select_RefAct1" localSheetId="162">[11]!Select_RefAct1</definedName>
    <definedName name="Select_RefAct1">[11]!Select_RefAct1</definedName>
    <definedName name="Select_RefAct2" localSheetId="14">[11]!Select_RefAct2</definedName>
    <definedName name="Select_RefAct2" localSheetId="145">[11]!Select_RefAct2</definedName>
    <definedName name="Select_RefAct2" localSheetId="149">[11]!Select_RefAct2</definedName>
    <definedName name="Select_RefAct2" localSheetId="153">[11]!Select_RefAct2</definedName>
    <definedName name="Select_RefAct2" localSheetId="138">[11]!Select_RefAct2</definedName>
    <definedName name="Select_RefAct2" localSheetId="141">[11]!Select_RefAct2</definedName>
    <definedName name="Select_RefAct2" localSheetId="71">[11]!Select_RefAct2</definedName>
    <definedName name="Select_RefAct2" localSheetId="74">[11]!Select_RefAct2</definedName>
    <definedName name="Select_RefAct2" localSheetId="77">[11]!Select_RefAct2</definedName>
    <definedName name="Select_RefAct2" localSheetId="80">[11]!Select_RefAct2</definedName>
    <definedName name="Select_RefAct2" localSheetId="66">[11]!Select_RefAct2</definedName>
    <definedName name="Select_RefAct2" localSheetId="69">[11]!Select_RefAct2</definedName>
    <definedName name="Select_RefAct2" localSheetId="28">[11]!Select_RefAct2</definedName>
    <definedName name="Select_RefAct2" localSheetId="31">[11]!Select_RefAct2</definedName>
    <definedName name="Select_RefAct2" localSheetId="34">[11]!Select_RefAct2</definedName>
    <definedName name="Select_RefAct2" localSheetId="23">[11]!Select_RefAct2</definedName>
    <definedName name="Select_RefAct2" localSheetId="26">[11]!Select_RefAct2</definedName>
    <definedName name="Select_RefAct2" localSheetId="46">[11]!Select_RefAct2</definedName>
    <definedName name="Select_RefAct2" localSheetId="49">[11]!Select_RefAct2</definedName>
    <definedName name="Select_RefAct2" localSheetId="41">[11]!Select_RefAct2</definedName>
    <definedName name="Select_RefAct2" localSheetId="38">[11]!Select_RefAct2</definedName>
    <definedName name="Select_RefAct2" localSheetId="126">[11]!Select_RefAct2</definedName>
    <definedName name="Select_RefAct2" localSheetId="129">[11]!Select_RefAct2</definedName>
    <definedName name="Select_RefAct2" localSheetId="132">[11]!Select_RefAct2</definedName>
    <definedName name="Select_RefAct2" localSheetId="135">[11]!Select_RefAct2</definedName>
    <definedName name="Select_RefAct2" localSheetId="120">[11]!Select_RefAct2</definedName>
    <definedName name="Select_RefAct2" localSheetId="111">[11]!Select_RefAct2</definedName>
    <definedName name="Select_RefAct2" localSheetId="114">[11]!Select_RefAct2</definedName>
    <definedName name="Select_RefAct2" localSheetId="117">[11]!Select_RefAct2</definedName>
    <definedName name="Select_RefAct2" localSheetId="103">[11]!Select_RefAct2</definedName>
    <definedName name="Select_RefAct2" localSheetId="106">[11]!Select_RefAct2</definedName>
    <definedName name="Select_RefAct2" localSheetId="53">[11]!Select_RefAct2</definedName>
    <definedName name="Select_RefAct2" localSheetId="55">[11]!Select_RefAct2</definedName>
    <definedName name="Select_RefAct2" localSheetId="58">[11]!Select_RefAct2</definedName>
    <definedName name="Select_RefAct2" localSheetId="62">[11]!Select_RefAct2</definedName>
    <definedName name="Select_RefAct2" localSheetId="64">[11]!Select_RefAct2</definedName>
    <definedName name="Select_RefAct2" localSheetId="85">[11]!Select_RefAct2</definedName>
    <definedName name="Select_RefAct2" localSheetId="88">[11]!Select_RefAct2</definedName>
    <definedName name="Select_RefAct2" localSheetId="91">[11]!Select_RefAct2</definedName>
    <definedName name="Select_RefAct2" localSheetId="94">[11]!Select_RefAct2</definedName>
    <definedName name="Select_RefAct2" localSheetId="97">[11]!Select_RefAct2</definedName>
    <definedName name="Select_RefAct2" localSheetId="100">[11]!Select_RefAct2</definedName>
    <definedName name="Select_RefAct2" localSheetId="5">[11]!Select_RefAct2</definedName>
    <definedName name="Select_RefAct2" localSheetId="11">[11]!Select_RefAct2</definedName>
    <definedName name="Select_RefAct2" localSheetId="17">[11]!Select_RefAct2</definedName>
    <definedName name="Select_RefAct2" localSheetId="8">[11]!Select_RefAct2</definedName>
    <definedName name="Select_RefAct2" localSheetId="20">[11]!Select_RefAct2</definedName>
    <definedName name="Select_RefAct2" localSheetId="166">[11]!Select_RefAct2</definedName>
    <definedName name="Select_RefAct2" localSheetId="169">[11]!Select_RefAct2</definedName>
    <definedName name="Select_RefAct2" localSheetId="157">[11]!Select_RefAct2</definedName>
    <definedName name="Select_RefAct2" localSheetId="172">[11]!Select_RefAct2</definedName>
    <definedName name="Select_RefAct2" localSheetId="160">[11]!Select_RefAct2</definedName>
    <definedName name="Select_RefAct2" localSheetId="163">[11]!Select_RefAct2</definedName>
    <definedName name="Select_RefAct2" localSheetId="143">[11]!Select_RefAct2</definedName>
    <definedName name="Select_RefAct2" localSheetId="146">[11]!Select_RefAct2</definedName>
    <definedName name="Select_RefAct2" localSheetId="148">[11]!Select_RefAct2</definedName>
    <definedName name="Select_RefAct2" localSheetId="150">[11]!Select_RefAct2</definedName>
    <definedName name="Select_RefAct2" localSheetId="151">[11]!Select_RefAct2</definedName>
    <definedName name="Select_RefAct2" localSheetId="136">[11]!Select_RefAct2</definedName>
    <definedName name="Select_RefAct2" localSheetId="139">[11]!Select_RefAct2</definedName>
    <definedName name="Select_RefAct2" localSheetId="142">[11]!Select_RefAct2</definedName>
    <definedName name="Select_RefAct2" localSheetId="70">[11]!Select_RefAct2</definedName>
    <definedName name="Select_RefAct2" localSheetId="72">[11]!Select_RefAct2</definedName>
    <definedName name="Select_RefAct2" localSheetId="75">[11]!Select_RefAct2</definedName>
    <definedName name="Select_RefAct2" localSheetId="78">[11]!Select_RefAct2</definedName>
    <definedName name="Select_RefAct2" localSheetId="67">[11]!Select_RefAct2</definedName>
    <definedName name="Select_RefAct2" localSheetId="27">[11]!Select_RefAct2</definedName>
    <definedName name="Select_RefAct2" localSheetId="29">[11]!Select_RefAct2</definedName>
    <definedName name="Select_RefAct2" localSheetId="32">[11]!Select_RefAct2</definedName>
    <definedName name="Select_RefAct2" localSheetId="35">[11]!Select_RefAct2</definedName>
    <definedName name="Select_RefAct2" localSheetId="21">[11]!Select_RefAct2</definedName>
    <definedName name="Select_RefAct2" localSheetId="24">[11]!Select_RefAct2</definedName>
    <definedName name="Select_RefAct2" localSheetId="44">[11]!Select_RefAct2</definedName>
    <definedName name="Select_RefAct2" localSheetId="47">[11]!Select_RefAct2</definedName>
    <definedName name="Select_RefAct2" localSheetId="36">[11]!Select_RefAct2</definedName>
    <definedName name="Select_RefAct2" localSheetId="39">[11]!Select_RefAct2</definedName>
    <definedName name="Select_RefAct2" localSheetId="42">[11]!Select_RefAct2</definedName>
    <definedName name="Select_RefAct2" localSheetId="124">[11]!Select_RefAct2</definedName>
    <definedName name="Select_RefAct2" localSheetId="127">[11]!Select_RefAct2</definedName>
    <definedName name="Select_RefAct2" localSheetId="130">[11]!Select_RefAct2</definedName>
    <definedName name="Select_RefAct2" localSheetId="133">[11]!Select_RefAct2</definedName>
    <definedName name="Select_RefAct2" localSheetId="118">[11]!Select_RefAct2</definedName>
    <definedName name="Select_RefAct2" localSheetId="121">[11]!Select_RefAct2</definedName>
    <definedName name="Select_RefAct2" localSheetId="123">[11]!Select_RefAct2</definedName>
    <definedName name="Select_RefAct2" localSheetId="107">[11]!Select_RefAct2</definedName>
    <definedName name="Select_RefAct2" localSheetId="109">[11]!Select_RefAct2</definedName>
    <definedName name="Select_RefAct2" localSheetId="112">[11]!Select_RefAct2</definedName>
    <definedName name="Select_RefAct2" localSheetId="115">[11]!Select_RefAct2</definedName>
    <definedName name="Select_RefAct2" localSheetId="101">[11]!Select_RefAct2</definedName>
    <definedName name="Select_RefAct2" localSheetId="104">[11]!Select_RefAct2</definedName>
    <definedName name="Select_RefAct2" localSheetId="50">[11]!Select_RefAct2</definedName>
    <definedName name="Select_RefAct2" localSheetId="52">[11]!Select_RefAct2</definedName>
    <definedName name="Select_RefAct2" localSheetId="54">[11]!Select_RefAct2</definedName>
    <definedName name="Select_RefAct2" localSheetId="57">[11]!Select_RefAct2</definedName>
    <definedName name="Select_RefAct2" localSheetId="60">[11]!Select_RefAct2</definedName>
    <definedName name="Select_RefAct2" localSheetId="63">[11]!Select_RefAct2</definedName>
    <definedName name="Select_RefAct2" localSheetId="83">[11]!Select_RefAct2</definedName>
    <definedName name="Select_RefAct2" localSheetId="81">[11]!Select_RefAct2</definedName>
    <definedName name="Select_RefAct2" localSheetId="86">[11]!Select_RefAct2</definedName>
    <definedName name="Select_RefAct2" localSheetId="89">[11]!Select_RefAct2</definedName>
    <definedName name="Select_RefAct2" localSheetId="92">[11]!Select_RefAct2</definedName>
    <definedName name="Select_RefAct2" localSheetId="95">[11]!Select_RefAct2</definedName>
    <definedName name="Select_RefAct2" localSheetId="98">[11]!Select_RefAct2</definedName>
    <definedName name="Select_RefAct2" localSheetId="3">[11]!Select_RefAct2</definedName>
    <definedName name="Select_RefAct2" localSheetId="9">[11]!Select_RefAct2</definedName>
    <definedName name="Select_RefAct2" localSheetId="12">[11]!Select_RefAct2</definedName>
    <definedName name="Select_RefAct2" localSheetId="15">[11]!Select_RefAct2</definedName>
    <definedName name="Select_RefAct2" localSheetId="6">[11]!Select_RefAct2</definedName>
    <definedName name="Select_RefAct2" localSheetId="18">[11]!Select_RefAct2</definedName>
    <definedName name="Select_RefAct2" localSheetId="164">[11]!Select_RefAct2</definedName>
    <definedName name="Select_RefAct2" localSheetId="167">[11]!Select_RefAct2</definedName>
    <definedName name="Select_RefAct2" localSheetId="155">[11]!Select_RefAct2</definedName>
    <definedName name="Select_RefAct2" localSheetId="170">[11]!Select_RefAct2</definedName>
    <definedName name="Select_RefAct2" localSheetId="158">[11]!Select_RefAct2</definedName>
    <definedName name="Select_RefAct2" localSheetId="161">[11]!Select_RefAct2</definedName>
    <definedName name="Select_RefAct2" localSheetId="147">[11]!Select_RefAct2</definedName>
    <definedName name="Select_RefAct2" localSheetId="144">[11]!Select_RefAct2</definedName>
    <definedName name="Select_RefAct2" localSheetId="152">[11]!Select_RefAct2</definedName>
    <definedName name="Select_RefAct2" localSheetId="154">[11]!Select_RefAct2</definedName>
    <definedName name="Select_RefAct2" localSheetId="137">[11]!Select_RefAct2</definedName>
    <definedName name="Select_RefAct2" localSheetId="140">[11]!Select_RefAct2</definedName>
    <definedName name="Select_RefAct2" localSheetId="73">[11]!Select_RefAct2</definedName>
    <definedName name="Select_RefAct2" localSheetId="76">[11]!Select_RefAct2</definedName>
    <definedName name="Select_RefAct2" localSheetId="79">[11]!Select_RefAct2</definedName>
    <definedName name="Select_RefAct2" localSheetId="65">[11]!Select_RefAct2</definedName>
    <definedName name="Select_RefAct2" localSheetId="68">[11]!Select_RefAct2</definedName>
    <definedName name="Select_RefAct2" localSheetId="30">[11]!Select_RefAct2</definedName>
    <definedName name="Select_RefAct2" localSheetId="33">[11]!Select_RefAct2</definedName>
    <definedName name="Select_RefAct2" localSheetId="22">[11]!Select_RefAct2</definedName>
    <definedName name="Select_RefAct2" localSheetId="25">[11]!Select_RefAct2</definedName>
    <definedName name="Select_RefAct2" localSheetId="45">[11]!Select_RefAct2</definedName>
    <definedName name="Select_RefAct2" localSheetId="48">[11]!Select_RefAct2</definedName>
    <definedName name="Select_RefAct2" localSheetId="37">[11]!Select_RefAct2</definedName>
    <definedName name="Select_RefAct2" localSheetId="40">[11]!Select_RefAct2</definedName>
    <definedName name="Select_RefAct2" localSheetId="43">[11]!Select_RefAct2</definedName>
    <definedName name="Select_RefAct2" localSheetId="125">[11]!Select_RefAct2</definedName>
    <definedName name="Select_RefAct2" localSheetId="128">[11]!Select_RefAct2</definedName>
    <definedName name="Select_RefAct2" localSheetId="131">[11]!Select_RefAct2</definedName>
    <definedName name="Select_RefAct2" localSheetId="134">[11]!Select_RefAct2</definedName>
    <definedName name="Select_RefAct2" localSheetId="119">[11]!Select_RefAct2</definedName>
    <definedName name="Select_RefAct2" localSheetId="122">[11]!Select_RefAct2</definedName>
    <definedName name="Select_RefAct2" localSheetId="108">[11]!Select_RefAct2</definedName>
    <definedName name="Select_RefAct2" localSheetId="110">[11]!Select_RefAct2</definedName>
    <definedName name="Select_RefAct2" localSheetId="113">[11]!Select_RefAct2</definedName>
    <definedName name="Select_RefAct2" localSheetId="116">[11]!Select_RefAct2</definedName>
    <definedName name="Select_RefAct2" localSheetId="102">[11]!Select_RefAct2</definedName>
    <definedName name="Select_RefAct2" localSheetId="105">[11]!Select_RefAct2</definedName>
    <definedName name="Select_RefAct2" localSheetId="51">[11]!Select_RefAct2</definedName>
    <definedName name="Select_RefAct2" localSheetId="56">[11]!Select_RefAct2</definedName>
    <definedName name="Select_RefAct2" localSheetId="59">[11]!Select_RefAct2</definedName>
    <definedName name="Select_RefAct2" localSheetId="61">[11]!Select_RefAct2</definedName>
    <definedName name="Select_RefAct2" localSheetId="84">[11]!Select_RefAct2</definedName>
    <definedName name="Select_RefAct2" localSheetId="82">[11]!Select_RefAct2</definedName>
    <definedName name="Select_RefAct2" localSheetId="87">[11]!Select_RefAct2</definedName>
    <definedName name="Select_RefAct2" localSheetId="90">[11]!Select_RefAct2</definedName>
    <definedName name="Select_RefAct2" localSheetId="93">[11]!Select_RefAct2</definedName>
    <definedName name="Select_RefAct2" localSheetId="96">[11]!Select_RefAct2</definedName>
    <definedName name="Select_RefAct2" localSheetId="99">[11]!Select_RefAct2</definedName>
    <definedName name="Select_RefAct2" localSheetId="4">[11]!Select_RefAct2</definedName>
    <definedName name="Select_RefAct2" localSheetId="10">[11]!Select_RefAct2</definedName>
    <definedName name="Select_RefAct2" localSheetId="13">[11]!Select_RefAct2</definedName>
    <definedName name="Select_RefAct2" localSheetId="16">[11]!Select_RefAct2</definedName>
    <definedName name="Select_RefAct2" localSheetId="7">[11]!Select_RefAct2</definedName>
    <definedName name="Select_RefAct2" localSheetId="19">[11]!Select_RefAct2</definedName>
    <definedName name="Select_RefAct2" localSheetId="165">[11]!Select_RefAct2</definedName>
    <definedName name="Select_RefAct2" localSheetId="168">[11]!Select_RefAct2</definedName>
    <definedName name="Select_RefAct2" localSheetId="156">[11]!Select_RefAct2</definedName>
    <definedName name="Select_RefAct2" localSheetId="171">[11]!Select_RefAct2</definedName>
    <definedName name="Select_RefAct2" localSheetId="159">[11]!Select_RefAct2</definedName>
    <definedName name="Select_RefAct2" localSheetId="162">[11]!Select_RefAct2</definedName>
    <definedName name="Select_RefAct2">[11]!Select_RefAct2</definedName>
    <definedName name="Select_RefAct3" localSheetId="14">[11]!Select_RefAct3</definedName>
    <definedName name="Select_RefAct3" localSheetId="145">[11]!Select_RefAct3</definedName>
    <definedName name="Select_RefAct3" localSheetId="149">[11]!Select_RefAct3</definedName>
    <definedName name="Select_RefAct3" localSheetId="153">[11]!Select_RefAct3</definedName>
    <definedName name="Select_RefAct3" localSheetId="138">[11]!Select_RefAct3</definedName>
    <definedName name="Select_RefAct3" localSheetId="141">[11]!Select_RefAct3</definedName>
    <definedName name="Select_RefAct3" localSheetId="71">[11]!Select_RefAct3</definedName>
    <definedName name="Select_RefAct3" localSheetId="74">[11]!Select_RefAct3</definedName>
    <definedName name="Select_RefAct3" localSheetId="77">[11]!Select_RefAct3</definedName>
    <definedName name="Select_RefAct3" localSheetId="80">[11]!Select_RefAct3</definedName>
    <definedName name="Select_RefAct3" localSheetId="66">[11]!Select_RefAct3</definedName>
    <definedName name="Select_RefAct3" localSheetId="69">[11]!Select_RefAct3</definedName>
    <definedName name="Select_RefAct3" localSheetId="28">[11]!Select_RefAct3</definedName>
    <definedName name="Select_RefAct3" localSheetId="31">[11]!Select_RefAct3</definedName>
    <definedName name="Select_RefAct3" localSheetId="34">[11]!Select_RefAct3</definedName>
    <definedName name="Select_RefAct3" localSheetId="23">[11]!Select_RefAct3</definedName>
    <definedName name="Select_RefAct3" localSheetId="26">[11]!Select_RefAct3</definedName>
    <definedName name="Select_RefAct3" localSheetId="46">[11]!Select_RefAct3</definedName>
    <definedName name="Select_RefAct3" localSheetId="49">[11]!Select_RefAct3</definedName>
    <definedName name="Select_RefAct3" localSheetId="41">[11]!Select_RefAct3</definedName>
    <definedName name="Select_RefAct3" localSheetId="38">[11]!Select_RefAct3</definedName>
    <definedName name="Select_RefAct3" localSheetId="126">[11]!Select_RefAct3</definedName>
    <definedName name="Select_RefAct3" localSheetId="129">[11]!Select_RefAct3</definedName>
    <definedName name="Select_RefAct3" localSheetId="132">[11]!Select_RefAct3</definedName>
    <definedName name="Select_RefAct3" localSheetId="135">[11]!Select_RefAct3</definedName>
    <definedName name="Select_RefAct3" localSheetId="120">[11]!Select_RefAct3</definedName>
    <definedName name="Select_RefAct3" localSheetId="111">[11]!Select_RefAct3</definedName>
    <definedName name="Select_RefAct3" localSheetId="114">[11]!Select_RefAct3</definedName>
    <definedName name="Select_RefAct3" localSheetId="117">[11]!Select_RefAct3</definedName>
    <definedName name="Select_RefAct3" localSheetId="103">[11]!Select_RefAct3</definedName>
    <definedName name="Select_RefAct3" localSheetId="106">[11]!Select_RefAct3</definedName>
    <definedName name="Select_RefAct3" localSheetId="53">[11]!Select_RefAct3</definedName>
    <definedName name="Select_RefAct3" localSheetId="55">[11]!Select_RefAct3</definedName>
    <definedName name="Select_RefAct3" localSheetId="58">[11]!Select_RefAct3</definedName>
    <definedName name="Select_RefAct3" localSheetId="62">[11]!Select_RefAct3</definedName>
    <definedName name="Select_RefAct3" localSheetId="64">[11]!Select_RefAct3</definedName>
    <definedName name="Select_RefAct3" localSheetId="85">[11]!Select_RefAct3</definedName>
    <definedName name="Select_RefAct3" localSheetId="88">[11]!Select_RefAct3</definedName>
    <definedName name="Select_RefAct3" localSheetId="91">[11]!Select_RefAct3</definedName>
    <definedName name="Select_RefAct3" localSheetId="94">[11]!Select_RefAct3</definedName>
    <definedName name="Select_RefAct3" localSheetId="97">[11]!Select_RefAct3</definedName>
    <definedName name="Select_RefAct3" localSheetId="100">[11]!Select_RefAct3</definedName>
    <definedName name="Select_RefAct3" localSheetId="5">[11]!Select_RefAct3</definedName>
    <definedName name="Select_RefAct3" localSheetId="11">[11]!Select_RefAct3</definedName>
    <definedName name="Select_RefAct3" localSheetId="17">[11]!Select_RefAct3</definedName>
    <definedName name="Select_RefAct3" localSheetId="8">[11]!Select_RefAct3</definedName>
    <definedName name="Select_RefAct3" localSheetId="20">[11]!Select_RefAct3</definedName>
    <definedName name="Select_RefAct3" localSheetId="166">[11]!Select_RefAct3</definedName>
    <definedName name="Select_RefAct3" localSheetId="169">[11]!Select_RefAct3</definedName>
    <definedName name="Select_RefAct3" localSheetId="157">[11]!Select_RefAct3</definedName>
    <definedName name="Select_RefAct3" localSheetId="172">[11]!Select_RefAct3</definedName>
    <definedName name="Select_RefAct3" localSheetId="160">[11]!Select_RefAct3</definedName>
    <definedName name="Select_RefAct3" localSheetId="163">[11]!Select_RefAct3</definedName>
    <definedName name="Select_RefAct3" localSheetId="143">[11]!Select_RefAct3</definedName>
    <definedName name="Select_RefAct3" localSheetId="146">[11]!Select_RefAct3</definedName>
    <definedName name="Select_RefAct3" localSheetId="148">[11]!Select_RefAct3</definedName>
    <definedName name="Select_RefAct3" localSheetId="150">[11]!Select_RefAct3</definedName>
    <definedName name="Select_RefAct3" localSheetId="151">[11]!Select_RefAct3</definedName>
    <definedName name="Select_RefAct3" localSheetId="136">[11]!Select_RefAct3</definedName>
    <definedName name="Select_RefAct3" localSheetId="139">[11]!Select_RefAct3</definedName>
    <definedName name="Select_RefAct3" localSheetId="142">[11]!Select_RefAct3</definedName>
    <definedName name="Select_RefAct3" localSheetId="70">[11]!Select_RefAct3</definedName>
    <definedName name="Select_RefAct3" localSheetId="72">[11]!Select_RefAct3</definedName>
    <definedName name="Select_RefAct3" localSheetId="75">[11]!Select_RefAct3</definedName>
    <definedName name="Select_RefAct3" localSheetId="78">[11]!Select_RefAct3</definedName>
    <definedName name="Select_RefAct3" localSheetId="67">[11]!Select_RefAct3</definedName>
    <definedName name="Select_RefAct3" localSheetId="27">[11]!Select_RefAct3</definedName>
    <definedName name="Select_RefAct3" localSheetId="29">[11]!Select_RefAct3</definedName>
    <definedName name="Select_RefAct3" localSheetId="32">[11]!Select_RefAct3</definedName>
    <definedName name="Select_RefAct3" localSheetId="35">[11]!Select_RefAct3</definedName>
    <definedName name="Select_RefAct3" localSheetId="21">[11]!Select_RefAct3</definedName>
    <definedName name="Select_RefAct3" localSheetId="24">[11]!Select_RefAct3</definedName>
    <definedName name="Select_RefAct3" localSheetId="44">[11]!Select_RefAct3</definedName>
    <definedName name="Select_RefAct3" localSheetId="47">[11]!Select_RefAct3</definedName>
    <definedName name="Select_RefAct3" localSheetId="36">[11]!Select_RefAct3</definedName>
    <definedName name="Select_RefAct3" localSheetId="39">[11]!Select_RefAct3</definedName>
    <definedName name="Select_RefAct3" localSheetId="42">[11]!Select_RefAct3</definedName>
    <definedName name="Select_RefAct3" localSheetId="124">[11]!Select_RefAct3</definedName>
    <definedName name="Select_RefAct3" localSheetId="127">[11]!Select_RefAct3</definedName>
    <definedName name="Select_RefAct3" localSheetId="130">[11]!Select_RefAct3</definedName>
    <definedName name="Select_RefAct3" localSheetId="133">[11]!Select_RefAct3</definedName>
    <definedName name="Select_RefAct3" localSheetId="118">[11]!Select_RefAct3</definedName>
    <definedName name="Select_RefAct3" localSheetId="121">[11]!Select_RefAct3</definedName>
    <definedName name="Select_RefAct3" localSheetId="123">[11]!Select_RefAct3</definedName>
    <definedName name="Select_RefAct3" localSheetId="107">[11]!Select_RefAct3</definedName>
    <definedName name="Select_RefAct3" localSheetId="109">[11]!Select_RefAct3</definedName>
    <definedName name="Select_RefAct3" localSheetId="112">[11]!Select_RefAct3</definedName>
    <definedName name="Select_RefAct3" localSheetId="115">[11]!Select_RefAct3</definedName>
    <definedName name="Select_RefAct3" localSheetId="101">[11]!Select_RefAct3</definedName>
    <definedName name="Select_RefAct3" localSheetId="104">[11]!Select_RefAct3</definedName>
    <definedName name="Select_RefAct3" localSheetId="50">[11]!Select_RefAct3</definedName>
    <definedName name="Select_RefAct3" localSheetId="52">[11]!Select_RefAct3</definedName>
    <definedName name="Select_RefAct3" localSheetId="54">[11]!Select_RefAct3</definedName>
    <definedName name="Select_RefAct3" localSheetId="57">[11]!Select_RefAct3</definedName>
    <definedName name="Select_RefAct3" localSheetId="60">[11]!Select_RefAct3</definedName>
    <definedName name="Select_RefAct3" localSheetId="63">[11]!Select_RefAct3</definedName>
    <definedName name="Select_RefAct3" localSheetId="83">[11]!Select_RefAct3</definedName>
    <definedName name="Select_RefAct3" localSheetId="81">[11]!Select_RefAct3</definedName>
    <definedName name="Select_RefAct3" localSheetId="86">[11]!Select_RefAct3</definedName>
    <definedName name="Select_RefAct3" localSheetId="89">[11]!Select_RefAct3</definedName>
    <definedName name="Select_RefAct3" localSheetId="92">[11]!Select_RefAct3</definedName>
    <definedName name="Select_RefAct3" localSheetId="95">[11]!Select_RefAct3</definedName>
    <definedName name="Select_RefAct3" localSheetId="98">[11]!Select_RefAct3</definedName>
    <definedName name="Select_RefAct3" localSheetId="3">[11]!Select_RefAct3</definedName>
    <definedName name="Select_RefAct3" localSheetId="9">[11]!Select_RefAct3</definedName>
    <definedName name="Select_RefAct3" localSheetId="12">[11]!Select_RefAct3</definedName>
    <definedName name="Select_RefAct3" localSheetId="15">[11]!Select_RefAct3</definedName>
    <definedName name="Select_RefAct3" localSheetId="6">[11]!Select_RefAct3</definedName>
    <definedName name="Select_RefAct3" localSheetId="18">[11]!Select_RefAct3</definedName>
    <definedName name="Select_RefAct3" localSheetId="164">[11]!Select_RefAct3</definedName>
    <definedName name="Select_RefAct3" localSheetId="167">[11]!Select_RefAct3</definedName>
    <definedName name="Select_RefAct3" localSheetId="155">[11]!Select_RefAct3</definedName>
    <definedName name="Select_RefAct3" localSheetId="170">[11]!Select_RefAct3</definedName>
    <definedName name="Select_RefAct3" localSheetId="158">[11]!Select_RefAct3</definedName>
    <definedName name="Select_RefAct3" localSheetId="161">[11]!Select_RefAct3</definedName>
    <definedName name="Select_RefAct3" localSheetId="147">[11]!Select_RefAct3</definedName>
    <definedName name="Select_RefAct3" localSheetId="144">[11]!Select_RefAct3</definedName>
    <definedName name="Select_RefAct3" localSheetId="152">[11]!Select_RefAct3</definedName>
    <definedName name="Select_RefAct3" localSheetId="154">[11]!Select_RefAct3</definedName>
    <definedName name="Select_RefAct3" localSheetId="137">[11]!Select_RefAct3</definedName>
    <definedName name="Select_RefAct3" localSheetId="140">[11]!Select_RefAct3</definedName>
    <definedName name="Select_RefAct3" localSheetId="73">[11]!Select_RefAct3</definedName>
    <definedName name="Select_RefAct3" localSheetId="76">[11]!Select_RefAct3</definedName>
    <definedName name="Select_RefAct3" localSheetId="79">[11]!Select_RefAct3</definedName>
    <definedName name="Select_RefAct3" localSheetId="65">[11]!Select_RefAct3</definedName>
    <definedName name="Select_RefAct3" localSheetId="68">[11]!Select_RefAct3</definedName>
    <definedName name="Select_RefAct3" localSheetId="30">[11]!Select_RefAct3</definedName>
    <definedName name="Select_RefAct3" localSheetId="33">[11]!Select_RefAct3</definedName>
    <definedName name="Select_RefAct3" localSheetId="22">[11]!Select_RefAct3</definedName>
    <definedName name="Select_RefAct3" localSheetId="25">[11]!Select_RefAct3</definedName>
    <definedName name="Select_RefAct3" localSheetId="45">[11]!Select_RefAct3</definedName>
    <definedName name="Select_RefAct3" localSheetId="48">[11]!Select_RefAct3</definedName>
    <definedName name="Select_RefAct3" localSheetId="37">[11]!Select_RefAct3</definedName>
    <definedName name="Select_RefAct3" localSheetId="40">[11]!Select_RefAct3</definedName>
    <definedName name="Select_RefAct3" localSheetId="43">[11]!Select_RefAct3</definedName>
    <definedName name="Select_RefAct3" localSheetId="125">[11]!Select_RefAct3</definedName>
    <definedName name="Select_RefAct3" localSheetId="128">[11]!Select_RefAct3</definedName>
    <definedName name="Select_RefAct3" localSheetId="131">[11]!Select_RefAct3</definedName>
    <definedName name="Select_RefAct3" localSheetId="134">[11]!Select_RefAct3</definedName>
    <definedName name="Select_RefAct3" localSheetId="119">[11]!Select_RefAct3</definedName>
    <definedName name="Select_RefAct3" localSheetId="122">[11]!Select_RefAct3</definedName>
    <definedName name="Select_RefAct3" localSheetId="108">[11]!Select_RefAct3</definedName>
    <definedName name="Select_RefAct3" localSheetId="110">[11]!Select_RefAct3</definedName>
    <definedName name="Select_RefAct3" localSheetId="113">[11]!Select_RefAct3</definedName>
    <definedName name="Select_RefAct3" localSheetId="116">[11]!Select_RefAct3</definedName>
    <definedName name="Select_RefAct3" localSheetId="102">[11]!Select_RefAct3</definedName>
    <definedName name="Select_RefAct3" localSheetId="105">[11]!Select_RefAct3</definedName>
    <definedName name="Select_RefAct3" localSheetId="51">[11]!Select_RefAct3</definedName>
    <definedName name="Select_RefAct3" localSheetId="56">[11]!Select_RefAct3</definedName>
    <definedName name="Select_RefAct3" localSheetId="59">[11]!Select_RefAct3</definedName>
    <definedName name="Select_RefAct3" localSheetId="61">[11]!Select_RefAct3</definedName>
    <definedName name="Select_RefAct3" localSheetId="84">[11]!Select_RefAct3</definedName>
    <definedName name="Select_RefAct3" localSheetId="82">[11]!Select_RefAct3</definedName>
    <definedName name="Select_RefAct3" localSheetId="87">[11]!Select_RefAct3</definedName>
    <definedName name="Select_RefAct3" localSheetId="90">[11]!Select_RefAct3</definedName>
    <definedName name="Select_RefAct3" localSheetId="93">[11]!Select_RefAct3</definedName>
    <definedName name="Select_RefAct3" localSheetId="96">[11]!Select_RefAct3</definedName>
    <definedName name="Select_RefAct3" localSheetId="99">[11]!Select_RefAct3</definedName>
    <definedName name="Select_RefAct3" localSheetId="4">[11]!Select_RefAct3</definedName>
    <definedName name="Select_RefAct3" localSheetId="10">[11]!Select_RefAct3</definedName>
    <definedName name="Select_RefAct3" localSheetId="13">[11]!Select_RefAct3</definedName>
    <definedName name="Select_RefAct3" localSheetId="16">[11]!Select_RefAct3</definedName>
    <definedName name="Select_RefAct3" localSheetId="7">[11]!Select_RefAct3</definedName>
    <definedName name="Select_RefAct3" localSheetId="19">[11]!Select_RefAct3</definedName>
    <definedName name="Select_RefAct3" localSheetId="165">[11]!Select_RefAct3</definedName>
    <definedName name="Select_RefAct3" localSheetId="168">[11]!Select_RefAct3</definedName>
    <definedName name="Select_RefAct3" localSheetId="156">[11]!Select_RefAct3</definedName>
    <definedName name="Select_RefAct3" localSheetId="171">[11]!Select_RefAct3</definedName>
    <definedName name="Select_RefAct3" localSheetId="159">[11]!Select_RefAct3</definedName>
    <definedName name="Select_RefAct3" localSheetId="162">[11]!Select_RefAct3</definedName>
    <definedName name="Select_RefAct3">[11]!Select_RefAct3</definedName>
    <definedName name="Select_RefEve" localSheetId="14">[18]!Select_RefEve</definedName>
    <definedName name="Select_RefEve" localSheetId="145">[18]!Select_RefEve</definedName>
    <definedName name="Select_RefEve" localSheetId="149">[18]!Select_RefEve</definedName>
    <definedName name="Select_RefEve" localSheetId="153">[18]!Select_RefEve</definedName>
    <definedName name="Select_RefEve" localSheetId="138">[18]!Select_RefEve</definedName>
    <definedName name="Select_RefEve" localSheetId="141">[18]!Select_RefEve</definedName>
    <definedName name="Select_RefEve" localSheetId="71">[18]!Select_RefEve</definedName>
    <definedName name="Select_RefEve" localSheetId="74">[18]!Select_RefEve</definedName>
    <definedName name="Select_RefEve" localSheetId="77">[18]!Select_RefEve</definedName>
    <definedName name="Select_RefEve" localSheetId="80">[18]!Select_RefEve</definedName>
    <definedName name="Select_RefEve" localSheetId="66">[18]!Select_RefEve</definedName>
    <definedName name="Select_RefEve" localSheetId="69">[18]!Select_RefEve</definedName>
    <definedName name="Select_RefEve" localSheetId="28">[18]!Select_RefEve</definedName>
    <definedName name="Select_RefEve" localSheetId="31">[18]!Select_RefEve</definedName>
    <definedName name="Select_RefEve" localSheetId="34">[18]!Select_RefEve</definedName>
    <definedName name="Select_RefEve" localSheetId="23">[18]!Select_RefEve</definedName>
    <definedName name="Select_RefEve" localSheetId="26">[18]!Select_RefEve</definedName>
    <definedName name="Select_RefEve" localSheetId="46">[18]!Select_RefEve</definedName>
    <definedName name="Select_RefEve" localSheetId="49">[18]!Select_RefEve</definedName>
    <definedName name="Select_RefEve" localSheetId="41">[18]!Select_RefEve</definedName>
    <definedName name="Select_RefEve" localSheetId="38">[18]!Select_RefEve</definedName>
    <definedName name="Select_RefEve" localSheetId="126">[18]!Select_RefEve</definedName>
    <definedName name="Select_RefEve" localSheetId="129">[18]!Select_RefEve</definedName>
    <definedName name="Select_RefEve" localSheetId="132">[18]!Select_RefEve</definedName>
    <definedName name="Select_RefEve" localSheetId="135">[18]!Select_RefEve</definedName>
    <definedName name="Select_RefEve" localSheetId="120">[18]!Select_RefEve</definedName>
    <definedName name="Select_RefEve" localSheetId="111">[18]!Select_RefEve</definedName>
    <definedName name="Select_RefEve" localSheetId="114">[18]!Select_RefEve</definedName>
    <definedName name="Select_RefEve" localSheetId="117">[18]!Select_RefEve</definedName>
    <definedName name="Select_RefEve" localSheetId="103">[18]!Select_RefEve</definedName>
    <definedName name="Select_RefEve" localSheetId="106">[18]!Select_RefEve</definedName>
    <definedName name="Select_RefEve" localSheetId="53">[18]!Select_RefEve</definedName>
    <definedName name="Select_RefEve" localSheetId="55">[18]!Select_RefEve</definedName>
    <definedName name="Select_RefEve" localSheetId="58">[18]!Select_RefEve</definedName>
    <definedName name="Select_RefEve" localSheetId="62">[18]!Select_RefEve</definedName>
    <definedName name="Select_RefEve" localSheetId="64">[18]!Select_RefEve</definedName>
    <definedName name="Select_RefEve" localSheetId="85">[18]!Select_RefEve</definedName>
    <definedName name="Select_RefEve" localSheetId="88">[18]!Select_RefEve</definedName>
    <definedName name="Select_RefEve" localSheetId="91">[18]!Select_RefEve</definedName>
    <definedName name="Select_RefEve" localSheetId="94">[18]!Select_RefEve</definedName>
    <definedName name="Select_RefEve" localSheetId="97">[18]!Select_RefEve</definedName>
    <definedName name="Select_RefEve" localSheetId="100">[18]!Select_RefEve</definedName>
    <definedName name="Select_RefEve" localSheetId="5">[18]!Select_RefEve</definedName>
    <definedName name="Select_RefEve" localSheetId="11">[18]!Select_RefEve</definedName>
    <definedName name="Select_RefEve" localSheetId="17">[18]!Select_RefEve</definedName>
    <definedName name="Select_RefEve" localSheetId="8">[18]!Select_RefEve</definedName>
    <definedName name="Select_RefEve" localSheetId="20">[18]!Select_RefEve</definedName>
    <definedName name="Select_RefEve" localSheetId="166">[18]!Select_RefEve</definedName>
    <definedName name="Select_RefEve" localSheetId="169">[18]!Select_RefEve</definedName>
    <definedName name="Select_RefEve" localSheetId="157">[18]!Select_RefEve</definedName>
    <definedName name="Select_RefEve" localSheetId="172">[18]!Select_RefEve</definedName>
    <definedName name="Select_RefEve" localSheetId="160">[18]!Select_RefEve</definedName>
    <definedName name="Select_RefEve" localSheetId="163">[18]!Select_RefEve</definedName>
    <definedName name="Select_RefEve" localSheetId="143">[18]!Select_RefEve</definedName>
    <definedName name="Select_RefEve" localSheetId="146">[18]!Select_RefEve</definedName>
    <definedName name="Select_RefEve" localSheetId="148">[18]!Select_RefEve</definedName>
    <definedName name="Select_RefEve" localSheetId="150">[18]!Select_RefEve</definedName>
    <definedName name="Select_RefEve" localSheetId="151">[18]!Select_RefEve</definedName>
    <definedName name="Select_RefEve" localSheetId="136">[18]!Select_RefEve</definedName>
    <definedName name="Select_RefEve" localSheetId="139">[18]!Select_RefEve</definedName>
    <definedName name="Select_RefEve" localSheetId="142">[18]!Select_RefEve</definedName>
    <definedName name="Select_RefEve" localSheetId="70">[18]!Select_RefEve</definedName>
    <definedName name="Select_RefEve" localSheetId="72">[18]!Select_RefEve</definedName>
    <definedName name="Select_RefEve" localSheetId="75">[18]!Select_RefEve</definedName>
    <definedName name="Select_RefEve" localSheetId="78">[18]!Select_RefEve</definedName>
    <definedName name="Select_RefEve" localSheetId="67">[18]!Select_RefEve</definedName>
    <definedName name="Select_RefEve" localSheetId="27">[18]!Select_RefEve</definedName>
    <definedName name="Select_RefEve" localSheetId="29">[18]!Select_RefEve</definedName>
    <definedName name="Select_RefEve" localSheetId="32">[18]!Select_RefEve</definedName>
    <definedName name="Select_RefEve" localSheetId="35">[18]!Select_RefEve</definedName>
    <definedName name="Select_RefEve" localSheetId="21">[18]!Select_RefEve</definedName>
    <definedName name="Select_RefEve" localSheetId="24">[18]!Select_RefEve</definedName>
    <definedName name="Select_RefEve" localSheetId="44">[18]!Select_RefEve</definedName>
    <definedName name="Select_RefEve" localSheetId="47">[18]!Select_RefEve</definedName>
    <definedName name="Select_RefEve" localSheetId="36">[18]!Select_RefEve</definedName>
    <definedName name="Select_RefEve" localSheetId="39">[18]!Select_RefEve</definedName>
    <definedName name="Select_RefEve" localSheetId="42">[18]!Select_RefEve</definedName>
    <definedName name="Select_RefEve" localSheetId="124">[18]!Select_RefEve</definedName>
    <definedName name="Select_RefEve" localSheetId="127">[18]!Select_RefEve</definedName>
    <definedName name="Select_RefEve" localSheetId="130">[18]!Select_RefEve</definedName>
    <definedName name="Select_RefEve" localSheetId="133">[18]!Select_RefEve</definedName>
    <definedName name="Select_RefEve" localSheetId="118">[18]!Select_RefEve</definedName>
    <definedName name="Select_RefEve" localSheetId="121">[18]!Select_RefEve</definedName>
    <definedName name="Select_RefEve" localSheetId="123">[18]!Select_RefEve</definedName>
    <definedName name="Select_RefEve" localSheetId="107">[18]!Select_RefEve</definedName>
    <definedName name="Select_RefEve" localSheetId="109">[18]!Select_RefEve</definedName>
    <definedName name="Select_RefEve" localSheetId="112">[18]!Select_RefEve</definedName>
    <definedName name="Select_RefEve" localSheetId="115">[18]!Select_RefEve</definedName>
    <definedName name="Select_RefEve" localSheetId="101">[18]!Select_RefEve</definedName>
    <definedName name="Select_RefEve" localSheetId="104">[18]!Select_RefEve</definedName>
    <definedName name="Select_RefEve" localSheetId="50">[18]!Select_RefEve</definedName>
    <definedName name="Select_RefEve" localSheetId="52">[18]!Select_RefEve</definedName>
    <definedName name="Select_RefEve" localSheetId="54">[18]!Select_RefEve</definedName>
    <definedName name="Select_RefEve" localSheetId="57">[18]!Select_RefEve</definedName>
    <definedName name="Select_RefEve" localSheetId="60">[18]!Select_RefEve</definedName>
    <definedName name="Select_RefEve" localSheetId="63">[18]!Select_RefEve</definedName>
    <definedName name="Select_RefEve" localSheetId="83">[18]!Select_RefEve</definedName>
    <definedName name="Select_RefEve" localSheetId="81">[18]!Select_RefEve</definedName>
    <definedName name="Select_RefEve" localSheetId="86">[18]!Select_RefEve</definedName>
    <definedName name="Select_RefEve" localSheetId="89">[18]!Select_RefEve</definedName>
    <definedName name="Select_RefEve" localSheetId="92">[18]!Select_RefEve</definedName>
    <definedName name="Select_RefEve" localSheetId="95">[18]!Select_RefEve</definedName>
    <definedName name="Select_RefEve" localSheetId="98">[18]!Select_RefEve</definedName>
    <definedName name="Select_RefEve" localSheetId="3">[18]!Select_RefEve</definedName>
    <definedName name="Select_RefEve" localSheetId="9">[18]!Select_RefEve</definedName>
    <definedName name="Select_RefEve" localSheetId="12">[18]!Select_RefEve</definedName>
    <definedName name="Select_RefEve" localSheetId="15">[18]!Select_RefEve</definedName>
    <definedName name="Select_RefEve" localSheetId="6">[18]!Select_RefEve</definedName>
    <definedName name="Select_RefEve" localSheetId="18">[18]!Select_RefEve</definedName>
    <definedName name="Select_RefEve" localSheetId="164">[18]!Select_RefEve</definedName>
    <definedName name="Select_RefEve" localSheetId="167">[18]!Select_RefEve</definedName>
    <definedName name="Select_RefEve" localSheetId="155">[18]!Select_RefEve</definedName>
    <definedName name="Select_RefEve" localSheetId="170">[18]!Select_RefEve</definedName>
    <definedName name="Select_RefEve" localSheetId="158">[18]!Select_RefEve</definedName>
    <definedName name="Select_RefEve" localSheetId="161">[18]!Select_RefEve</definedName>
    <definedName name="Select_RefEve" localSheetId="147">[18]!Select_RefEve</definedName>
    <definedName name="Select_RefEve" localSheetId="144">[18]!Select_RefEve</definedName>
    <definedName name="Select_RefEve" localSheetId="152">[18]!Select_RefEve</definedName>
    <definedName name="Select_RefEve" localSheetId="154">[18]!Select_RefEve</definedName>
    <definedName name="Select_RefEve" localSheetId="137">[18]!Select_RefEve</definedName>
    <definedName name="Select_RefEve" localSheetId="140">[18]!Select_RefEve</definedName>
    <definedName name="Select_RefEve" localSheetId="73">[18]!Select_RefEve</definedName>
    <definedName name="Select_RefEve" localSheetId="76">[18]!Select_RefEve</definedName>
    <definedName name="Select_RefEve" localSheetId="79">[18]!Select_RefEve</definedName>
    <definedName name="Select_RefEve" localSheetId="65">[18]!Select_RefEve</definedName>
    <definedName name="Select_RefEve" localSheetId="68">[18]!Select_RefEve</definedName>
    <definedName name="Select_RefEve" localSheetId="30">[18]!Select_RefEve</definedName>
    <definedName name="Select_RefEve" localSheetId="33">[18]!Select_RefEve</definedName>
    <definedName name="Select_RefEve" localSheetId="22">[18]!Select_RefEve</definedName>
    <definedName name="Select_RefEve" localSheetId="25">[18]!Select_RefEve</definedName>
    <definedName name="Select_RefEve" localSheetId="45">[18]!Select_RefEve</definedName>
    <definedName name="Select_RefEve" localSheetId="48">[18]!Select_RefEve</definedName>
    <definedName name="Select_RefEve" localSheetId="37">[18]!Select_RefEve</definedName>
    <definedName name="Select_RefEve" localSheetId="40">[18]!Select_RefEve</definedName>
    <definedName name="Select_RefEve" localSheetId="43">[18]!Select_RefEve</definedName>
    <definedName name="Select_RefEve" localSheetId="125">[18]!Select_RefEve</definedName>
    <definedName name="Select_RefEve" localSheetId="128">[18]!Select_RefEve</definedName>
    <definedName name="Select_RefEve" localSheetId="131">[18]!Select_RefEve</definedName>
    <definedName name="Select_RefEve" localSheetId="134">[18]!Select_RefEve</definedName>
    <definedName name="Select_RefEve" localSheetId="119">[18]!Select_RefEve</definedName>
    <definedName name="Select_RefEve" localSheetId="122">[18]!Select_RefEve</definedName>
    <definedName name="Select_RefEve" localSheetId="108">[18]!Select_RefEve</definedName>
    <definedName name="Select_RefEve" localSheetId="110">[18]!Select_RefEve</definedName>
    <definedName name="Select_RefEve" localSheetId="113">[18]!Select_RefEve</definedName>
    <definedName name="Select_RefEve" localSheetId="116">[18]!Select_RefEve</definedName>
    <definedName name="Select_RefEve" localSheetId="102">[18]!Select_RefEve</definedName>
    <definedName name="Select_RefEve" localSheetId="105">[18]!Select_RefEve</definedName>
    <definedName name="Select_RefEve" localSheetId="51">[18]!Select_RefEve</definedName>
    <definedName name="Select_RefEve" localSheetId="56">[18]!Select_RefEve</definedName>
    <definedName name="Select_RefEve" localSheetId="59">[18]!Select_RefEve</definedName>
    <definedName name="Select_RefEve" localSheetId="61">[18]!Select_RefEve</definedName>
    <definedName name="Select_RefEve" localSheetId="84">[18]!Select_RefEve</definedName>
    <definedName name="Select_RefEve" localSheetId="82">[18]!Select_RefEve</definedName>
    <definedName name="Select_RefEve" localSheetId="87">[18]!Select_RefEve</definedName>
    <definedName name="Select_RefEve" localSheetId="90">[18]!Select_RefEve</definedName>
    <definedName name="Select_RefEve" localSheetId="93">[18]!Select_RefEve</definedName>
    <definedName name="Select_RefEve" localSheetId="96">[18]!Select_RefEve</definedName>
    <definedName name="Select_RefEve" localSheetId="99">[18]!Select_RefEve</definedName>
    <definedName name="Select_RefEve" localSheetId="4">[18]!Select_RefEve</definedName>
    <definedName name="Select_RefEve" localSheetId="10">[18]!Select_RefEve</definedName>
    <definedName name="Select_RefEve" localSheetId="13">[18]!Select_RefEve</definedName>
    <definedName name="Select_RefEve" localSheetId="16">[18]!Select_RefEve</definedName>
    <definedName name="Select_RefEve" localSheetId="7">[18]!Select_RefEve</definedName>
    <definedName name="Select_RefEve" localSheetId="19">[18]!Select_RefEve</definedName>
    <definedName name="Select_RefEve" localSheetId="165">[18]!Select_RefEve</definedName>
    <definedName name="Select_RefEve" localSheetId="168">[18]!Select_RefEve</definedName>
    <definedName name="Select_RefEve" localSheetId="156">[18]!Select_RefEve</definedName>
    <definedName name="Select_RefEve" localSheetId="171">[18]!Select_RefEve</definedName>
    <definedName name="Select_RefEve" localSheetId="159">[18]!Select_RefEve</definedName>
    <definedName name="Select_RefEve" localSheetId="162">[18]!Select_RefEve</definedName>
    <definedName name="Select_RefEve">[18]!Select_RefEve</definedName>
    <definedName name="Select_RefGamen" localSheetId="14">[18]!Select_RefGamen</definedName>
    <definedName name="Select_RefGamen" localSheetId="145">[18]!Select_RefGamen</definedName>
    <definedName name="Select_RefGamen" localSheetId="149">[18]!Select_RefGamen</definedName>
    <definedName name="Select_RefGamen" localSheetId="153">[18]!Select_RefGamen</definedName>
    <definedName name="Select_RefGamen" localSheetId="138">[18]!Select_RefGamen</definedName>
    <definedName name="Select_RefGamen" localSheetId="141">[18]!Select_RefGamen</definedName>
    <definedName name="Select_RefGamen" localSheetId="71">[18]!Select_RefGamen</definedName>
    <definedName name="Select_RefGamen" localSheetId="74">[18]!Select_RefGamen</definedName>
    <definedName name="Select_RefGamen" localSheetId="77">[18]!Select_RefGamen</definedName>
    <definedName name="Select_RefGamen" localSheetId="80">[18]!Select_RefGamen</definedName>
    <definedName name="Select_RefGamen" localSheetId="66">[18]!Select_RefGamen</definedName>
    <definedName name="Select_RefGamen" localSheetId="69">[18]!Select_RefGamen</definedName>
    <definedName name="Select_RefGamen" localSheetId="28">[18]!Select_RefGamen</definedName>
    <definedName name="Select_RefGamen" localSheetId="31">[18]!Select_RefGamen</definedName>
    <definedName name="Select_RefGamen" localSheetId="34">[18]!Select_RefGamen</definedName>
    <definedName name="Select_RefGamen" localSheetId="23">[18]!Select_RefGamen</definedName>
    <definedName name="Select_RefGamen" localSheetId="26">[18]!Select_RefGamen</definedName>
    <definedName name="Select_RefGamen" localSheetId="46">[18]!Select_RefGamen</definedName>
    <definedName name="Select_RefGamen" localSheetId="49">[18]!Select_RefGamen</definedName>
    <definedName name="Select_RefGamen" localSheetId="41">[18]!Select_RefGamen</definedName>
    <definedName name="Select_RefGamen" localSheetId="38">[18]!Select_RefGamen</definedName>
    <definedName name="Select_RefGamen" localSheetId="126">[18]!Select_RefGamen</definedName>
    <definedName name="Select_RefGamen" localSheetId="129">[18]!Select_RefGamen</definedName>
    <definedName name="Select_RefGamen" localSheetId="132">[18]!Select_RefGamen</definedName>
    <definedName name="Select_RefGamen" localSheetId="135">[18]!Select_RefGamen</definedName>
    <definedName name="Select_RefGamen" localSheetId="120">[18]!Select_RefGamen</definedName>
    <definedName name="Select_RefGamen" localSheetId="111">[18]!Select_RefGamen</definedName>
    <definedName name="Select_RefGamen" localSheetId="114">[18]!Select_RefGamen</definedName>
    <definedName name="Select_RefGamen" localSheetId="117">[18]!Select_RefGamen</definedName>
    <definedName name="Select_RefGamen" localSheetId="103">[18]!Select_RefGamen</definedName>
    <definedName name="Select_RefGamen" localSheetId="106">[18]!Select_RefGamen</definedName>
    <definedName name="Select_RefGamen" localSheetId="53">[18]!Select_RefGamen</definedName>
    <definedName name="Select_RefGamen" localSheetId="55">[18]!Select_RefGamen</definedName>
    <definedName name="Select_RefGamen" localSheetId="58">[18]!Select_RefGamen</definedName>
    <definedName name="Select_RefGamen" localSheetId="62">[18]!Select_RefGamen</definedName>
    <definedName name="Select_RefGamen" localSheetId="64">[18]!Select_RefGamen</definedName>
    <definedName name="Select_RefGamen" localSheetId="85">[18]!Select_RefGamen</definedName>
    <definedName name="Select_RefGamen" localSheetId="88">[18]!Select_RefGamen</definedName>
    <definedName name="Select_RefGamen" localSheetId="91">[18]!Select_RefGamen</definedName>
    <definedName name="Select_RefGamen" localSheetId="94">[18]!Select_RefGamen</definedName>
    <definedName name="Select_RefGamen" localSheetId="97">[18]!Select_RefGamen</definedName>
    <definedName name="Select_RefGamen" localSheetId="100">[18]!Select_RefGamen</definedName>
    <definedName name="Select_RefGamen" localSheetId="5">[18]!Select_RefGamen</definedName>
    <definedName name="Select_RefGamen" localSheetId="11">[18]!Select_RefGamen</definedName>
    <definedName name="Select_RefGamen" localSheetId="17">[18]!Select_RefGamen</definedName>
    <definedName name="Select_RefGamen" localSheetId="8">[18]!Select_RefGamen</definedName>
    <definedName name="Select_RefGamen" localSheetId="20">[18]!Select_RefGamen</definedName>
    <definedName name="Select_RefGamen" localSheetId="166">[18]!Select_RefGamen</definedName>
    <definedName name="Select_RefGamen" localSheetId="169">[18]!Select_RefGamen</definedName>
    <definedName name="Select_RefGamen" localSheetId="157">[18]!Select_RefGamen</definedName>
    <definedName name="Select_RefGamen" localSheetId="172">[18]!Select_RefGamen</definedName>
    <definedName name="Select_RefGamen" localSheetId="160">[18]!Select_RefGamen</definedName>
    <definedName name="Select_RefGamen" localSheetId="163">[18]!Select_RefGamen</definedName>
    <definedName name="Select_RefGamen" localSheetId="143">[18]!Select_RefGamen</definedName>
    <definedName name="Select_RefGamen" localSheetId="146">[18]!Select_RefGamen</definedName>
    <definedName name="Select_RefGamen" localSheetId="148">[18]!Select_RefGamen</definedName>
    <definedName name="Select_RefGamen" localSheetId="150">[18]!Select_RefGamen</definedName>
    <definedName name="Select_RefGamen" localSheetId="151">[18]!Select_RefGamen</definedName>
    <definedName name="Select_RefGamen" localSheetId="136">[18]!Select_RefGamen</definedName>
    <definedName name="Select_RefGamen" localSheetId="139">[18]!Select_RefGamen</definedName>
    <definedName name="Select_RefGamen" localSheetId="142">[18]!Select_RefGamen</definedName>
    <definedName name="Select_RefGamen" localSheetId="70">[18]!Select_RefGamen</definedName>
    <definedName name="Select_RefGamen" localSheetId="72">[18]!Select_RefGamen</definedName>
    <definedName name="Select_RefGamen" localSheetId="75">[18]!Select_RefGamen</definedName>
    <definedName name="Select_RefGamen" localSheetId="78">[18]!Select_RefGamen</definedName>
    <definedName name="Select_RefGamen" localSheetId="67">[18]!Select_RefGamen</definedName>
    <definedName name="Select_RefGamen" localSheetId="27">[18]!Select_RefGamen</definedName>
    <definedName name="Select_RefGamen" localSheetId="29">[18]!Select_RefGamen</definedName>
    <definedName name="Select_RefGamen" localSheetId="32">[18]!Select_RefGamen</definedName>
    <definedName name="Select_RefGamen" localSheetId="35">[18]!Select_RefGamen</definedName>
    <definedName name="Select_RefGamen" localSheetId="21">[18]!Select_RefGamen</definedName>
    <definedName name="Select_RefGamen" localSheetId="24">[18]!Select_RefGamen</definedName>
    <definedName name="Select_RefGamen" localSheetId="44">[18]!Select_RefGamen</definedName>
    <definedName name="Select_RefGamen" localSheetId="47">[18]!Select_RefGamen</definedName>
    <definedName name="Select_RefGamen" localSheetId="36">[18]!Select_RefGamen</definedName>
    <definedName name="Select_RefGamen" localSheetId="39">[18]!Select_RefGamen</definedName>
    <definedName name="Select_RefGamen" localSheetId="42">[18]!Select_RefGamen</definedName>
    <definedName name="Select_RefGamen" localSheetId="124">[18]!Select_RefGamen</definedName>
    <definedName name="Select_RefGamen" localSheetId="127">[18]!Select_RefGamen</definedName>
    <definedName name="Select_RefGamen" localSheetId="130">[18]!Select_RefGamen</definedName>
    <definedName name="Select_RefGamen" localSheetId="133">[18]!Select_RefGamen</definedName>
    <definedName name="Select_RefGamen" localSheetId="118">[18]!Select_RefGamen</definedName>
    <definedName name="Select_RefGamen" localSheetId="121">[18]!Select_RefGamen</definedName>
    <definedName name="Select_RefGamen" localSheetId="123">[18]!Select_RefGamen</definedName>
    <definedName name="Select_RefGamen" localSheetId="107">[18]!Select_RefGamen</definedName>
    <definedName name="Select_RefGamen" localSheetId="109">[18]!Select_RefGamen</definedName>
    <definedName name="Select_RefGamen" localSheetId="112">[18]!Select_RefGamen</definedName>
    <definedName name="Select_RefGamen" localSheetId="115">[18]!Select_RefGamen</definedName>
    <definedName name="Select_RefGamen" localSheetId="101">[18]!Select_RefGamen</definedName>
    <definedName name="Select_RefGamen" localSheetId="104">[18]!Select_RefGamen</definedName>
    <definedName name="Select_RefGamen" localSheetId="50">[18]!Select_RefGamen</definedName>
    <definedName name="Select_RefGamen" localSheetId="52">[18]!Select_RefGamen</definedName>
    <definedName name="Select_RefGamen" localSheetId="54">[18]!Select_RefGamen</definedName>
    <definedName name="Select_RefGamen" localSheetId="57">[18]!Select_RefGamen</definedName>
    <definedName name="Select_RefGamen" localSheetId="60">[18]!Select_RefGamen</definedName>
    <definedName name="Select_RefGamen" localSheetId="63">[18]!Select_RefGamen</definedName>
    <definedName name="Select_RefGamen" localSheetId="83">[18]!Select_RefGamen</definedName>
    <definedName name="Select_RefGamen" localSheetId="81">[18]!Select_RefGamen</definedName>
    <definedName name="Select_RefGamen" localSheetId="86">[18]!Select_RefGamen</definedName>
    <definedName name="Select_RefGamen" localSheetId="89">[18]!Select_RefGamen</definedName>
    <definedName name="Select_RefGamen" localSheetId="92">[18]!Select_RefGamen</definedName>
    <definedName name="Select_RefGamen" localSheetId="95">[18]!Select_RefGamen</definedName>
    <definedName name="Select_RefGamen" localSheetId="98">[18]!Select_RefGamen</definedName>
    <definedName name="Select_RefGamen" localSheetId="3">[18]!Select_RefGamen</definedName>
    <definedName name="Select_RefGamen" localSheetId="9">[18]!Select_RefGamen</definedName>
    <definedName name="Select_RefGamen" localSheetId="12">[18]!Select_RefGamen</definedName>
    <definedName name="Select_RefGamen" localSheetId="15">[18]!Select_RefGamen</definedName>
    <definedName name="Select_RefGamen" localSheetId="6">[18]!Select_RefGamen</definedName>
    <definedName name="Select_RefGamen" localSheetId="18">[18]!Select_RefGamen</definedName>
    <definedName name="Select_RefGamen" localSheetId="164">[18]!Select_RefGamen</definedName>
    <definedName name="Select_RefGamen" localSheetId="167">[18]!Select_RefGamen</definedName>
    <definedName name="Select_RefGamen" localSheetId="155">[18]!Select_RefGamen</definedName>
    <definedName name="Select_RefGamen" localSheetId="170">[18]!Select_RefGamen</definedName>
    <definedName name="Select_RefGamen" localSheetId="158">[18]!Select_RefGamen</definedName>
    <definedName name="Select_RefGamen" localSheetId="161">[18]!Select_RefGamen</definedName>
    <definedName name="Select_RefGamen" localSheetId="147">[18]!Select_RefGamen</definedName>
    <definedName name="Select_RefGamen" localSheetId="144">[18]!Select_RefGamen</definedName>
    <definedName name="Select_RefGamen" localSheetId="152">[18]!Select_RefGamen</definedName>
    <definedName name="Select_RefGamen" localSheetId="154">[18]!Select_RefGamen</definedName>
    <definedName name="Select_RefGamen" localSheetId="137">[18]!Select_RefGamen</definedName>
    <definedName name="Select_RefGamen" localSheetId="140">[18]!Select_RefGamen</definedName>
    <definedName name="Select_RefGamen" localSheetId="73">[18]!Select_RefGamen</definedName>
    <definedName name="Select_RefGamen" localSheetId="76">[18]!Select_RefGamen</definedName>
    <definedName name="Select_RefGamen" localSheetId="79">[18]!Select_RefGamen</definedName>
    <definedName name="Select_RefGamen" localSheetId="65">[18]!Select_RefGamen</definedName>
    <definedName name="Select_RefGamen" localSheetId="68">[18]!Select_RefGamen</definedName>
    <definedName name="Select_RefGamen" localSheetId="30">[18]!Select_RefGamen</definedName>
    <definedName name="Select_RefGamen" localSheetId="33">[18]!Select_RefGamen</definedName>
    <definedName name="Select_RefGamen" localSheetId="22">[18]!Select_RefGamen</definedName>
    <definedName name="Select_RefGamen" localSheetId="25">[18]!Select_RefGamen</definedName>
    <definedName name="Select_RefGamen" localSheetId="45">[18]!Select_RefGamen</definedName>
    <definedName name="Select_RefGamen" localSheetId="48">[18]!Select_RefGamen</definedName>
    <definedName name="Select_RefGamen" localSheetId="37">[18]!Select_RefGamen</definedName>
    <definedName name="Select_RefGamen" localSheetId="40">[18]!Select_RefGamen</definedName>
    <definedName name="Select_RefGamen" localSheetId="43">[18]!Select_RefGamen</definedName>
    <definedName name="Select_RefGamen" localSheetId="125">[18]!Select_RefGamen</definedName>
    <definedName name="Select_RefGamen" localSheetId="128">[18]!Select_RefGamen</definedName>
    <definedName name="Select_RefGamen" localSheetId="131">[18]!Select_RefGamen</definedName>
    <definedName name="Select_RefGamen" localSheetId="134">[18]!Select_RefGamen</definedName>
    <definedName name="Select_RefGamen" localSheetId="119">[18]!Select_RefGamen</definedName>
    <definedName name="Select_RefGamen" localSheetId="122">[18]!Select_RefGamen</definedName>
    <definedName name="Select_RefGamen" localSheetId="108">[18]!Select_RefGamen</definedName>
    <definedName name="Select_RefGamen" localSheetId="110">[18]!Select_RefGamen</definedName>
    <definedName name="Select_RefGamen" localSheetId="113">[18]!Select_RefGamen</definedName>
    <definedName name="Select_RefGamen" localSheetId="116">[18]!Select_RefGamen</definedName>
    <definedName name="Select_RefGamen" localSheetId="102">[18]!Select_RefGamen</definedName>
    <definedName name="Select_RefGamen" localSheetId="105">[18]!Select_RefGamen</definedName>
    <definedName name="Select_RefGamen" localSheetId="51">[18]!Select_RefGamen</definedName>
    <definedName name="Select_RefGamen" localSheetId="56">[18]!Select_RefGamen</definedName>
    <definedName name="Select_RefGamen" localSheetId="59">[18]!Select_RefGamen</definedName>
    <definedName name="Select_RefGamen" localSheetId="61">[18]!Select_RefGamen</definedName>
    <definedName name="Select_RefGamen" localSheetId="84">[18]!Select_RefGamen</definedName>
    <definedName name="Select_RefGamen" localSheetId="82">[18]!Select_RefGamen</definedName>
    <definedName name="Select_RefGamen" localSheetId="87">[18]!Select_RefGamen</definedName>
    <definedName name="Select_RefGamen" localSheetId="90">[18]!Select_RefGamen</definedName>
    <definedName name="Select_RefGamen" localSheetId="93">[18]!Select_RefGamen</definedName>
    <definedName name="Select_RefGamen" localSheetId="96">[18]!Select_RefGamen</definedName>
    <definedName name="Select_RefGamen" localSheetId="99">[18]!Select_RefGamen</definedName>
    <definedName name="Select_RefGamen" localSheetId="4">[18]!Select_RefGamen</definedName>
    <definedName name="Select_RefGamen" localSheetId="10">[18]!Select_RefGamen</definedName>
    <definedName name="Select_RefGamen" localSheetId="13">[18]!Select_RefGamen</definedName>
    <definedName name="Select_RefGamen" localSheetId="16">[18]!Select_RefGamen</definedName>
    <definedName name="Select_RefGamen" localSheetId="7">[18]!Select_RefGamen</definedName>
    <definedName name="Select_RefGamen" localSheetId="19">[18]!Select_RefGamen</definedName>
    <definedName name="Select_RefGamen" localSheetId="165">[18]!Select_RefGamen</definedName>
    <definedName name="Select_RefGamen" localSheetId="168">[18]!Select_RefGamen</definedName>
    <definedName name="Select_RefGamen" localSheetId="156">[18]!Select_RefGamen</definedName>
    <definedName name="Select_RefGamen" localSheetId="171">[18]!Select_RefGamen</definedName>
    <definedName name="Select_RefGamen" localSheetId="159">[18]!Select_RefGamen</definedName>
    <definedName name="Select_RefGamen" localSheetId="162">[18]!Select_RefGamen</definedName>
    <definedName name="Select_RefGamen">[18]!Select_RefGamen</definedName>
    <definedName name="Select_RefObj" localSheetId="14">[18]!Select_RefObj</definedName>
    <definedName name="Select_RefObj" localSheetId="145">[18]!Select_RefObj</definedName>
    <definedName name="Select_RefObj" localSheetId="149">[18]!Select_RefObj</definedName>
    <definedName name="Select_RefObj" localSheetId="153">[18]!Select_RefObj</definedName>
    <definedName name="Select_RefObj" localSheetId="138">[18]!Select_RefObj</definedName>
    <definedName name="Select_RefObj" localSheetId="141">[18]!Select_RefObj</definedName>
    <definedName name="Select_RefObj" localSheetId="71">[18]!Select_RefObj</definedName>
    <definedName name="Select_RefObj" localSheetId="74">[18]!Select_RefObj</definedName>
    <definedName name="Select_RefObj" localSheetId="77">[18]!Select_RefObj</definedName>
    <definedName name="Select_RefObj" localSheetId="80">[18]!Select_RefObj</definedName>
    <definedName name="Select_RefObj" localSheetId="66">[18]!Select_RefObj</definedName>
    <definedName name="Select_RefObj" localSheetId="69">[18]!Select_RefObj</definedName>
    <definedName name="Select_RefObj" localSheetId="28">[18]!Select_RefObj</definedName>
    <definedName name="Select_RefObj" localSheetId="31">[18]!Select_RefObj</definedName>
    <definedName name="Select_RefObj" localSheetId="34">[18]!Select_RefObj</definedName>
    <definedName name="Select_RefObj" localSheetId="23">[18]!Select_RefObj</definedName>
    <definedName name="Select_RefObj" localSheetId="26">[18]!Select_RefObj</definedName>
    <definedName name="Select_RefObj" localSheetId="46">[18]!Select_RefObj</definedName>
    <definedName name="Select_RefObj" localSheetId="49">[18]!Select_RefObj</definedName>
    <definedName name="Select_RefObj" localSheetId="41">[18]!Select_RefObj</definedName>
    <definedName name="Select_RefObj" localSheetId="38">[18]!Select_RefObj</definedName>
    <definedName name="Select_RefObj" localSheetId="126">[18]!Select_RefObj</definedName>
    <definedName name="Select_RefObj" localSheetId="129">[18]!Select_RefObj</definedName>
    <definedName name="Select_RefObj" localSheetId="132">[18]!Select_RefObj</definedName>
    <definedName name="Select_RefObj" localSheetId="135">[18]!Select_RefObj</definedName>
    <definedName name="Select_RefObj" localSheetId="120">[18]!Select_RefObj</definedName>
    <definedName name="Select_RefObj" localSheetId="111">[18]!Select_RefObj</definedName>
    <definedName name="Select_RefObj" localSheetId="114">[18]!Select_RefObj</definedName>
    <definedName name="Select_RefObj" localSheetId="117">[18]!Select_RefObj</definedName>
    <definedName name="Select_RefObj" localSheetId="103">[18]!Select_RefObj</definedName>
    <definedName name="Select_RefObj" localSheetId="106">[18]!Select_RefObj</definedName>
    <definedName name="Select_RefObj" localSheetId="53">[18]!Select_RefObj</definedName>
    <definedName name="Select_RefObj" localSheetId="55">[18]!Select_RefObj</definedName>
    <definedName name="Select_RefObj" localSheetId="58">[18]!Select_RefObj</definedName>
    <definedName name="Select_RefObj" localSheetId="62">[18]!Select_RefObj</definedName>
    <definedName name="Select_RefObj" localSheetId="64">[18]!Select_RefObj</definedName>
    <definedName name="Select_RefObj" localSheetId="85">[18]!Select_RefObj</definedName>
    <definedName name="Select_RefObj" localSheetId="88">[18]!Select_RefObj</definedName>
    <definedName name="Select_RefObj" localSheetId="91">[18]!Select_RefObj</definedName>
    <definedName name="Select_RefObj" localSheetId="94">[18]!Select_RefObj</definedName>
    <definedName name="Select_RefObj" localSheetId="97">[18]!Select_RefObj</definedName>
    <definedName name="Select_RefObj" localSheetId="100">[18]!Select_RefObj</definedName>
    <definedName name="Select_RefObj" localSheetId="5">[18]!Select_RefObj</definedName>
    <definedName name="Select_RefObj" localSheetId="11">[18]!Select_RefObj</definedName>
    <definedName name="Select_RefObj" localSheetId="17">[18]!Select_RefObj</definedName>
    <definedName name="Select_RefObj" localSheetId="8">[18]!Select_RefObj</definedName>
    <definedName name="Select_RefObj" localSheetId="20">[18]!Select_RefObj</definedName>
    <definedName name="Select_RefObj" localSheetId="166">[18]!Select_RefObj</definedName>
    <definedName name="Select_RefObj" localSheetId="169">[18]!Select_RefObj</definedName>
    <definedName name="Select_RefObj" localSheetId="157">[18]!Select_RefObj</definedName>
    <definedName name="Select_RefObj" localSheetId="172">[18]!Select_RefObj</definedName>
    <definedName name="Select_RefObj" localSheetId="160">[18]!Select_RefObj</definedName>
    <definedName name="Select_RefObj" localSheetId="163">[18]!Select_RefObj</definedName>
    <definedName name="Select_RefObj" localSheetId="143">[18]!Select_RefObj</definedName>
    <definedName name="Select_RefObj" localSheetId="146">[18]!Select_RefObj</definedName>
    <definedName name="Select_RefObj" localSheetId="148">[18]!Select_RefObj</definedName>
    <definedName name="Select_RefObj" localSheetId="150">[18]!Select_RefObj</definedName>
    <definedName name="Select_RefObj" localSheetId="151">[18]!Select_RefObj</definedName>
    <definedName name="Select_RefObj" localSheetId="136">[18]!Select_RefObj</definedName>
    <definedName name="Select_RefObj" localSheetId="139">[18]!Select_RefObj</definedName>
    <definedName name="Select_RefObj" localSheetId="142">[18]!Select_RefObj</definedName>
    <definedName name="Select_RefObj" localSheetId="70">[18]!Select_RefObj</definedName>
    <definedName name="Select_RefObj" localSheetId="72">[18]!Select_RefObj</definedName>
    <definedName name="Select_RefObj" localSheetId="75">[18]!Select_RefObj</definedName>
    <definedName name="Select_RefObj" localSheetId="78">[18]!Select_RefObj</definedName>
    <definedName name="Select_RefObj" localSheetId="67">[18]!Select_RefObj</definedName>
    <definedName name="Select_RefObj" localSheetId="27">[18]!Select_RefObj</definedName>
    <definedName name="Select_RefObj" localSheetId="29">[18]!Select_RefObj</definedName>
    <definedName name="Select_RefObj" localSheetId="32">[18]!Select_RefObj</definedName>
    <definedName name="Select_RefObj" localSheetId="35">[18]!Select_RefObj</definedName>
    <definedName name="Select_RefObj" localSheetId="21">[18]!Select_RefObj</definedName>
    <definedName name="Select_RefObj" localSheetId="24">[18]!Select_RefObj</definedName>
    <definedName name="Select_RefObj" localSheetId="44">[18]!Select_RefObj</definedName>
    <definedName name="Select_RefObj" localSheetId="47">[18]!Select_RefObj</definedName>
    <definedName name="Select_RefObj" localSheetId="36">[18]!Select_RefObj</definedName>
    <definedName name="Select_RefObj" localSheetId="39">[18]!Select_RefObj</definedName>
    <definedName name="Select_RefObj" localSheetId="42">[18]!Select_RefObj</definedName>
    <definedName name="Select_RefObj" localSheetId="124">[18]!Select_RefObj</definedName>
    <definedName name="Select_RefObj" localSheetId="127">[18]!Select_RefObj</definedName>
    <definedName name="Select_RefObj" localSheetId="130">[18]!Select_RefObj</definedName>
    <definedName name="Select_RefObj" localSheetId="133">[18]!Select_RefObj</definedName>
    <definedName name="Select_RefObj" localSheetId="118">[18]!Select_RefObj</definedName>
    <definedName name="Select_RefObj" localSheetId="121">[18]!Select_RefObj</definedName>
    <definedName name="Select_RefObj" localSheetId="123">[18]!Select_RefObj</definedName>
    <definedName name="Select_RefObj" localSheetId="107">[18]!Select_RefObj</definedName>
    <definedName name="Select_RefObj" localSheetId="109">[18]!Select_RefObj</definedName>
    <definedName name="Select_RefObj" localSheetId="112">[18]!Select_RefObj</definedName>
    <definedName name="Select_RefObj" localSheetId="115">[18]!Select_RefObj</definedName>
    <definedName name="Select_RefObj" localSheetId="101">[18]!Select_RefObj</definedName>
    <definedName name="Select_RefObj" localSheetId="104">[18]!Select_RefObj</definedName>
    <definedName name="Select_RefObj" localSheetId="50">[18]!Select_RefObj</definedName>
    <definedName name="Select_RefObj" localSheetId="52">[18]!Select_RefObj</definedName>
    <definedName name="Select_RefObj" localSheetId="54">[18]!Select_RefObj</definedName>
    <definedName name="Select_RefObj" localSheetId="57">[18]!Select_RefObj</definedName>
    <definedName name="Select_RefObj" localSheetId="60">[18]!Select_RefObj</definedName>
    <definedName name="Select_RefObj" localSheetId="63">[18]!Select_RefObj</definedName>
    <definedName name="Select_RefObj" localSheetId="83">[18]!Select_RefObj</definedName>
    <definedName name="Select_RefObj" localSheetId="81">[18]!Select_RefObj</definedName>
    <definedName name="Select_RefObj" localSheetId="86">[18]!Select_RefObj</definedName>
    <definedName name="Select_RefObj" localSheetId="89">[18]!Select_RefObj</definedName>
    <definedName name="Select_RefObj" localSheetId="92">[18]!Select_RefObj</definedName>
    <definedName name="Select_RefObj" localSheetId="95">[18]!Select_RefObj</definedName>
    <definedName name="Select_RefObj" localSheetId="98">[18]!Select_RefObj</definedName>
    <definedName name="Select_RefObj" localSheetId="3">[18]!Select_RefObj</definedName>
    <definedName name="Select_RefObj" localSheetId="9">[18]!Select_RefObj</definedName>
    <definedName name="Select_RefObj" localSheetId="12">[18]!Select_RefObj</definedName>
    <definedName name="Select_RefObj" localSheetId="15">[18]!Select_RefObj</definedName>
    <definedName name="Select_RefObj" localSheetId="6">[18]!Select_RefObj</definedName>
    <definedName name="Select_RefObj" localSheetId="18">[18]!Select_RefObj</definedName>
    <definedName name="Select_RefObj" localSheetId="164">[18]!Select_RefObj</definedName>
    <definedName name="Select_RefObj" localSheetId="167">[18]!Select_RefObj</definedName>
    <definedName name="Select_RefObj" localSheetId="155">[18]!Select_RefObj</definedName>
    <definedName name="Select_RefObj" localSheetId="170">[18]!Select_RefObj</definedName>
    <definedName name="Select_RefObj" localSheetId="158">[18]!Select_RefObj</definedName>
    <definedName name="Select_RefObj" localSheetId="161">[18]!Select_RefObj</definedName>
    <definedName name="Select_RefObj" localSheetId="147">[18]!Select_RefObj</definedName>
    <definedName name="Select_RefObj" localSheetId="144">[18]!Select_RefObj</definedName>
    <definedName name="Select_RefObj" localSheetId="152">[18]!Select_RefObj</definedName>
    <definedName name="Select_RefObj" localSheetId="154">[18]!Select_RefObj</definedName>
    <definedName name="Select_RefObj" localSheetId="137">[18]!Select_RefObj</definedName>
    <definedName name="Select_RefObj" localSheetId="140">[18]!Select_RefObj</definedName>
    <definedName name="Select_RefObj" localSheetId="73">[18]!Select_RefObj</definedName>
    <definedName name="Select_RefObj" localSheetId="76">[18]!Select_RefObj</definedName>
    <definedName name="Select_RefObj" localSheetId="79">[18]!Select_RefObj</definedName>
    <definedName name="Select_RefObj" localSheetId="65">[18]!Select_RefObj</definedName>
    <definedName name="Select_RefObj" localSheetId="68">[18]!Select_RefObj</definedName>
    <definedName name="Select_RefObj" localSheetId="30">[18]!Select_RefObj</definedName>
    <definedName name="Select_RefObj" localSheetId="33">[18]!Select_RefObj</definedName>
    <definedName name="Select_RefObj" localSheetId="22">[18]!Select_RefObj</definedName>
    <definedName name="Select_RefObj" localSheetId="25">[18]!Select_RefObj</definedName>
    <definedName name="Select_RefObj" localSheetId="45">[18]!Select_RefObj</definedName>
    <definedName name="Select_RefObj" localSheetId="48">[18]!Select_RefObj</definedName>
    <definedName name="Select_RefObj" localSheetId="37">[18]!Select_RefObj</definedName>
    <definedName name="Select_RefObj" localSheetId="40">[18]!Select_RefObj</definedName>
    <definedName name="Select_RefObj" localSheetId="43">[18]!Select_RefObj</definedName>
    <definedName name="Select_RefObj" localSheetId="125">[18]!Select_RefObj</definedName>
    <definedName name="Select_RefObj" localSheetId="128">[18]!Select_RefObj</definedName>
    <definedName name="Select_RefObj" localSheetId="131">[18]!Select_RefObj</definedName>
    <definedName name="Select_RefObj" localSheetId="134">[18]!Select_RefObj</definedName>
    <definedName name="Select_RefObj" localSheetId="119">[18]!Select_RefObj</definedName>
    <definedName name="Select_RefObj" localSheetId="122">[18]!Select_RefObj</definedName>
    <definedName name="Select_RefObj" localSheetId="108">[18]!Select_RefObj</definedName>
    <definedName name="Select_RefObj" localSheetId="110">[18]!Select_RefObj</definedName>
    <definedName name="Select_RefObj" localSheetId="113">[18]!Select_RefObj</definedName>
    <definedName name="Select_RefObj" localSheetId="116">[18]!Select_RefObj</definedName>
    <definedName name="Select_RefObj" localSheetId="102">[18]!Select_RefObj</definedName>
    <definedName name="Select_RefObj" localSheetId="105">[18]!Select_RefObj</definedName>
    <definedName name="Select_RefObj" localSheetId="51">[18]!Select_RefObj</definedName>
    <definedName name="Select_RefObj" localSheetId="56">[18]!Select_RefObj</definedName>
    <definedName name="Select_RefObj" localSheetId="59">[18]!Select_RefObj</definedName>
    <definedName name="Select_RefObj" localSheetId="61">[18]!Select_RefObj</definedName>
    <definedName name="Select_RefObj" localSheetId="84">[18]!Select_RefObj</definedName>
    <definedName name="Select_RefObj" localSheetId="82">[18]!Select_RefObj</definedName>
    <definedName name="Select_RefObj" localSheetId="87">[18]!Select_RefObj</definedName>
    <definedName name="Select_RefObj" localSheetId="90">[18]!Select_RefObj</definedName>
    <definedName name="Select_RefObj" localSheetId="93">[18]!Select_RefObj</definedName>
    <definedName name="Select_RefObj" localSheetId="96">[18]!Select_RefObj</definedName>
    <definedName name="Select_RefObj" localSheetId="99">[18]!Select_RefObj</definedName>
    <definedName name="Select_RefObj" localSheetId="4">[18]!Select_RefObj</definedName>
    <definedName name="Select_RefObj" localSheetId="10">[18]!Select_RefObj</definedName>
    <definedName name="Select_RefObj" localSheetId="13">[18]!Select_RefObj</definedName>
    <definedName name="Select_RefObj" localSheetId="16">[18]!Select_RefObj</definedName>
    <definedName name="Select_RefObj" localSheetId="7">[18]!Select_RefObj</definedName>
    <definedName name="Select_RefObj" localSheetId="19">[18]!Select_RefObj</definedName>
    <definedName name="Select_RefObj" localSheetId="165">[18]!Select_RefObj</definedName>
    <definedName name="Select_RefObj" localSheetId="168">[18]!Select_RefObj</definedName>
    <definedName name="Select_RefObj" localSheetId="156">[18]!Select_RefObj</definedName>
    <definedName name="Select_RefObj" localSheetId="171">[18]!Select_RefObj</definedName>
    <definedName name="Select_RefObj" localSheetId="159">[18]!Select_RefObj</definedName>
    <definedName name="Select_RefObj" localSheetId="162">[18]!Select_RefObj</definedName>
    <definedName name="Select_RefObj">[18]!Select_RefObj</definedName>
    <definedName name="Select_RefObj1" localSheetId="14">[11]!Select_RefObj1</definedName>
    <definedName name="Select_RefObj1" localSheetId="145">[11]!Select_RefObj1</definedName>
    <definedName name="Select_RefObj1" localSheetId="149">[11]!Select_RefObj1</definedName>
    <definedName name="Select_RefObj1" localSheetId="153">[11]!Select_RefObj1</definedName>
    <definedName name="Select_RefObj1" localSheetId="138">[11]!Select_RefObj1</definedName>
    <definedName name="Select_RefObj1" localSheetId="141">[11]!Select_RefObj1</definedName>
    <definedName name="Select_RefObj1" localSheetId="71">[11]!Select_RefObj1</definedName>
    <definedName name="Select_RefObj1" localSheetId="74">[11]!Select_RefObj1</definedName>
    <definedName name="Select_RefObj1" localSheetId="77">[11]!Select_RefObj1</definedName>
    <definedName name="Select_RefObj1" localSheetId="80">[11]!Select_RefObj1</definedName>
    <definedName name="Select_RefObj1" localSheetId="66">[11]!Select_RefObj1</definedName>
    <definedName name="Select_RefObj1" localSheetId="69">[11]!Select_RefObj1</definedName>
    <definedName name="Select_RefObj1" localSheetId="28">[11]!Select_RefObj1</definedName>
    <definedName name="Select_RefObj1" localSheetId="31">[11]!Select_RefObj1</definedName>
    <definedName name="Select_RefObj1" localSheetId="34">[11]!Select_RefObj1</definedName>
    <definedName name="Select_RefObj1" localSheetId="23">[11]!Select_RefObj1</definedName>
    <definedName name="Select_RefObj1" localSheetId="26">[11]!Select_RefObj1</definedName>
    <definedName name="Select_RefObj1" localSheetId="46">[11]!Select_RefObj1</definedName>
    <definedName name="Select_RefObj1" localSheetId="49">[11]!Select_RefObj1</definedName>
    <definedName name="Select_RefObj1" localSheetId="41">[11]!Select_RefObj1</definedName>
    <definedName name="Select_RefObj1" localSheetId="38">[11]!Select_RefObj1</definedName>
    <definedName name="Select_RefObj1" localSheetId="126">[11]!Select_RefObj1</definedName>
    <definedName name="Select_RefObj1" localSheetId="129">[11]!Select_RefObj1</definedName>
    <definedName name="Select_RefObj1" localSheetId="132">[11]!Select_RefObj1</definedName>
    <definedName name="Select_RefObj1" localSheetId="135">[11]!Select_RefObj1</definedName>
    <definedName name="Select_RefObj1" localSheetId="120">[11]!Select_RefObj1</definedName>
    <definedName name="Select_RefObj1" localSheetId="111">[11]!Select_RefObj1</definedName>
    <definedName name="Select_RefObj1" localSheetId="114">[11]!Select_RefObj1</definedName>
    <definedName name="Select_RefObj1" localSheetId="117">[11]!Select_RefObj1</definedName>
    <definedName name="Select_RefObj1" localSheetId="103">[11]!Select_RefObj1</definedName>
    <definedName name="Select_RefObj1" localSheetId="106">[11]!Select_RefObj1</definedName>
    <definedName name="Select_RefObj1" localSheetId="53">[11]!Select_RefObj1</definedName>
    <definedName name="Select_RefObj1" localSheetId="55">[11]!Select_RefObj1</definedName>
    <definedName name="Select_RefObj1" localSheetId="58">[11]!Select_RefObj1</definedName>
    <definedName name="Select_RefObj1" localSheetId="62">[11]!Select_RefObj1</definedName>
    <definedName name="Select_RefObj1" localSheetId="64">[11]!Select_RefObj1</definedName>
    <definedName name="Select_RefObj1" localSheetId="85">[11]!Select_RefObj1</definedName>
    <definedName name="Select_RefObj1" localSheetId="88">[11]!Select_RefObj1</definedName>
    <definedName name="Select_RefObj1" localSheetId="91">[11]!Select_RefObj1</definedName>
    <definedName name="Select_RefObj1" localSheetId="94">[11]!Select_RefObj1</definedName>
    <definedName name="Select_RefObj1" localSheetId="97">[11]!Select_RefObj1</definedName>
    <definedName name="Select_RefObj1" localSheetId="100">[11]!Select_RefObj1</definedName>
    <definedName name="Select_RefObj1" localSheetId="5">[11]!Select_RefObj1</definedName>
    <definedName name="Select_RefObj1" localSheetId="11">[11]!Select_RefObj1</definedName>
    <definedName name="Select_RefObj1" localSheetId="17">[11]!Select_RefObj1</definedName>
    <definedName name="Select_RefObj1" localSheetId="8">[11]!Select_RefObj1</definedName>
    <definedName name="Select_RefObj1" localSheetId="20">[11]!Select_RefObj1</definedName>
    <definedName name="Select_RefObj1" localSheetId="166">[11]!Select_RefObj1</definedName>
    <definedName name="Select_RefObj1" localSheetId="169">[11]!Select_RefObj1</definedName>
    <definedName name="Select_RefObj1" localSheetId="157">[11]!Select_RefObj1</definedName>
    <definedName name="Select_RefObj1" localSheetId="172">[11]!Select_RefObj1</definedName>
    <definedName name="Select_RefObj1" localSheetId="160">[11]!Select_RefObj1</definedName>
    <definedName name="Select_RefObj1" localSheetId="163">[11]!Select_RefObj1</definedName>
    <definedName name="Select_RefObj1" localSheetId="143">[11]!Select_RefObj1</definedName>
    <definedName name="Select_RefObj1" localSheetId="146">[11]!Select_RefObj1</definedName>
    <definedName name="Select_RefObj1" localSheetId="148">[11]!Select_RefObj1</definedName>
    <definedName name="Select_RefObj1" localSheetId="150">[11]!Select_RefObj1</definedName>
    <definedName name="Select_RefObj1" localSheetId="151">[11]!Select_RefObj1</definedName>
    <definedName name="Select_RefObj1" localSheetId="136">[11]!Select_RefObj1</definedName>
    <definedName name="Select_RefObj1" localSheetId="139">[11]!Select_RefObj1</definedName>
    <definedName name="Select_RefObj1" localSheetId="142">[11]!Select_RefObj1</definedName>
    <definedName name="Select_RefObj1" localSheetId="70">[11]!Select_RefObj1</definedName>
    <definedName name="Select_RefObj1" localSheetId="72">[11]!Select_RefObj1</definedName>
    <definedName name="Select_RefObj1" localSheetId="75">[11]!Select_RefObj1</definedName>
    <definedName name="Select_RefObj1" localSheetId="78">[11]!Select_RefObj1</definedName>
    <definedName name="Select_RefObj1" localSheetId="67">[11]!Select_RefObj1</definedName>
    <definedName name="Select_RefObj1" localSheetId="27">[11]!Select_RefObj1</definedName>
    <definedName name="Select_RefObj1" localSheetId="29">[11]!Select_RefObj1</definedName>
    <definedName name="Select_RefObj1" localSheetId="32">[11]!Select_RefObj1</definedName>
    <definedName name="Select_RefObj1" localSheetId="35">[11]!Select_RefObj1</definedName>
    <definedName name="Select_RefObj1" localSheetId="21">[11]!Select_RefObj1</definedName>
    <definedName name="Select_RefObj1" localSheetId="24">[11]!Select_RefObj1</definedName>
    <definedName name="Select_RefObj1" localSheetId="44">[11]!Select_RefObj1</definedName>
    <definedName name="Select_RefObj1" localSheetId="47">[11]!Select_RefObj1</definedName>
    <definedName name="Select_RefObj1" localSheetId="36">[11]!Select_RefObj1</definedName>
    <definedName name="Select_RefObj1" localSheetId="39">[11]!Select_RefObj1</definedName>
    <definedName name="Select_RefObj1" localSheetId="42">[11]!Select_RefObj1</definedName>
    <definedName name="Select_RefObj1" localSheetId="124">[11]!Select_RefObj1</definedName>
    <definedName name="Select_RefObj1" localSheetId="127">[11]!Select_RefObj1</definedName>
    <definedName name="Select_RefObj1" localSheetId="130">[11]!Select_RefObj1</definedName>
    <definedName name="Select_RefObj1" localSheetId="133">[11]!Select_RefObj1</definedName>
    <definedName name="Select_RefObj1" localSheetId="118">[11]!Select_RefObj1</definedName>
    <definedName name="Select_RefObj1" localSheetId="121">[11]!Select_RefObj1</definedName>
    <definedName name="Select_RefObj1" localSheetId="123">[11]!Select_RefObj1</definedName>
    <definedName name="Select_RefObj1" localSheetId="107">[11]!Select_RefObj1</definedName>
    <definedName name="Select_RefObj1" localSheetId="109">[11]!Select_RefObj1</definedName>
    <definedName name="Select_RefObj1" localSheetId="112">[11]!Select_RefObj1</definedName>
    <definedName name="Select_RefObj1" localSheetId="115">[11]!Select_RefObj1</definedName>
    <definedName name="Select_RefObj1" localSheetId="101">[11]!Select_RefObj1</definedName>
    <definedName name="Select_RefObj1" localSheetId="104">[11]!Select_RefObj1</definedName>
    <definedName name="Select_RefObj1" localSheetId="50">[11]!Select_RefObj1</definedName>
    <definedName name="Select_RefObj1" localSheetId="52">[11]!Select_RefObj1</definedName>
    <definedName name="Select_RefObj1" localSheetId="54">[11]!Select_RefObj1</definedName>
    <definedName name="Select_RefObj1" localSheetId="57">[11]!Select_RefObj1</definedName>
    <definedName name="Select_RefObj1" localSheetId="60">[11]!Select_RefObj1</definedName>
    <definedName name="Select_RefObj1" localSheetId="63">[11]!Select_RefObj1</definedName>
    <definedName name="Select_RefObj1" localSheetId="83">[11]!Select_RefObj1</definedName>
    <definedName name="Select_RefObj1" localSheetId="81">[11]!Select_RefObj1</definedName>
    <definedName name="Select_RefObj1" localSheetId="86">[11]!Select_RefObj1</definedName>
    <definedName name="Select_RefObj1" localSheetId="89">[11]!Select_RefObj1</definedName>
    <definedName name="Select_RefObj1" localSheetId="92">[11]!Select_RefObj1</definedName>
    <definedName name="Select_RefObj1" localSheetId="95">[11]!Select_RefObj1</definedName>
    <definedName name="Select_RefObj1" localSheetId="98">[11]!Select_RefObj1</definedName>
    <definedName name="Select_RefObj1" localSheetId="3">[11]!Select_RefObj1</definedName>
    <definedName name="Select_RefObj1" localSheetId="9">[11]!Select_RefObj1</definedName>
    <definedName name="Select_RefObj1" localSheetId="12">[11]!Select_RefObj1</definedName>
    <definedName name="Select_RefObj1" localSheetId="15">[11]!Select_RefObj1</definedName>
    <definedName name="Select_RefObj1" localSheetId="6">[11]!Select_RefObj1</definedName>
    <definedName name="Select_RefObj1" localSheetId="18">[11]!Select_RefObj1</definedName>
    <definedName name="Select_RefObj1" localSheetId="164">[11]!Select_RefObj1</definedName>
    <definedName name="Select_RefObj1" localSheetId="167">[11]!Select_RefObj1</definedName>
    <definedName name="Select_RefObj1" localSheetId="155">[11]!Select_RefObj1</definedName>
    <definedName name="Select_RefObj1" localSheetId="170">[11]!Select_RefObj1</definedName>
    <definedName name="Select_RefObj1" localSheetId="158">[11]!Select_RefObj1</definedName>
    <definedName name="Select_RefObj1" localSheetId="161">[11]!Select_RefObj1</definedName>
    <definedName name="Select_RefObj1" localSheetId="147">[11]!Select_RefObj1</definedName>
    <definedName name="Select_RefObj1" localSheetId="144">[11]!Select_RefObj1</definedName>
    <definedName name="Select_RefObj1" localSheetId="152">[11]!Select_RefObj1</definedName>
    <definedName name="Select_RefObj1" localSheetId="154">[11]!Select_RefObj1</definedName>
    <definedName name="Select_RefObj1" localSheetId="137">[11]!Select_RefObj1</definedName>
    <definedName name="Select_RefObj1" localSheetId="140">[11]!Select_RefObj1</definedName>
    <definedName name="Select_RefObj1" localSheetId="73">[11]!Select_RefObj1</definedName>
    <definedName name="Select_RefObj1" localSheetId="76">[11]!Select_RefObj1</definedName>
    <definedName name="Select_RefObj1" localSheetId="79">[11]!Select_RefObj1</definedName>
    <definedName name="Select_RefObj1" localSheetId="65">[11]!Select_RefObj1</definedName>
    <definedName name="Select_RefObj1" localSheetId="68">[11]!Select_RefObj1</definedName>
    <definedName name="Select_RefObj1" localSheetId="30">[11]!Select_RefObj1</definedName>
    <definedName name="Select_RefObj1" localSheetId="33">[11]!Select_RefObj1</definedName>
    <definedName name="Select_RefObj1" localSheetId="22">[11]!Select_RefObj1</definedName>
    <definedName name="Select_RefObj1" localSheetId="25">[11]!Select_RefObj1</definedName>
    <definedName name="Select_RefObj1" localSheetId="45">[11]!Select_RefObj1</definedName>
    <definedName name="Select_RefObj1" localSheetId="48">[11]!Select_RefObj1</definedName>
    <definedName name="Select_RefObj1" localSheetId="37">[11]!Select_RefObj1</definedName>
    <definedName name="Select_RefObj1" localSheetId="40">[11]!Select_RefObj1</definedName>
    <definedName name="Select_RefObj1" localSheetId="43">[11]!Select_RefObj1</definedName>
    <definedName name="Select_RefObj1" localSheetId="125">[11]!Select_RefObj1</definedName>
    <definedName name="Select_RefObj1" localSheetId="128">[11]!Select_RefObj1</definedName>
    <definedName name="Select_RefObj1" localSheetId="131">[11]!Select_RefObj1</definedName>
    <definedName name="Select_RefObj1" localSheetId="134">[11]!Select_RefObj1</definedName>
    <definedName name="Select_RefObj1" localSheetId="119">[11]!Select_RefObj1</definedName>
    <definedName name="Select_RefObj1" localSheetId="122">[11]!Select_RefObj1</definedName>
    <definedName name="Select_RefObj1" localSheetId="108">[11]!Select_RefObj1</definedName>
    <definedName name="Select_RefObj1" localSheetId="110">[11]!Select_RefObj1</definedName>
    <definedName name="Select_RefObj1" localSheetId="113">[11]!Select_RefObj1</definedName>
    <definedName name="Select_RefObj1" localSheetId="116">[11]!Select_RefObj1</definedName>
    <definedName name="Select_RefObj1" localSheetId="102">[11]!Select_RefObj1</definedName>
    <definedName name="Select_RefObj1" localSheetId="105">[11]!Select_RefObj1</definedName>
    <definedName name="Select_RefObj1" localSheetId="51">[11]!Select_RefObj1</definedName>
    <definedName name="Select_RefObj1" localSheetId="56">[11]!Select_RefObj1</definedName>
    <definedName name="Select_RefObj1" localSheetId="59">[11]!Select_RefObj1</definedName>
    <definedName name="Select_RefObj1" localSheetId="61">[11]!Select_RefObj1</definedName>
    <definedName name="Select_RefObj1" localSheetId="84">[11]!Select_RefObj1</definedName>
    <definedName name="Select_RefObj1" localSheetId="82">[11]!Select_RefObj1</definedName>
    <definedName name="Select_RefObj1" localSheetId="87">[11]!Select_RefObj1</definedName>
    <definedName name="Select_RefObj1" localSheetId="90">[11]!Select_RefObj1</definedName>
    <definedName name="Select_RefObj1" localSheetId="93">[11]!Select_RefObj1</definedName>
    <definedName name="Select_RefObj1" localSheetId="96">[11]!Select_RefObj1</definedName>
    <definedName name="Select_RefObj1" localSheetId="99">[11]!Select_RefObj1</definedName>
    <definedName name="Select_RefObj1" localSheetId="4">[11]!Select_RefObj1</definedName>
    <definedName name="Select_RefObj1" localSheetId="10">[11]!Select_RefObj1</definedName>
    <definedName name="Select_RefObj1" localSheetId="13">[11]!Select_RefObj1</definedName>
    <definedName name="Select_RefObj1" localSheetId="16">[11]!Select_RefObj1</definedName>
    <definedName name="Select_RefObj1" localSheetId="7">[11]!Select_RefObj1</definedName>
    <definedName name="Select_RefObj1" localSheetId="19">[11]!Select_RefObj1</definedName>
    <definedName name="Select_RefObj1" localSheetId="165">[11]!Select_RefObj1</definedName>
    <definedName name="Select_RefObj1" localSheetId="168">[11]!Select_RefObj1</definedName>
    <definedName name="Select_RefObj1" localSheetId="156">[11]!Select_RefObj1</definedName>
    <definedName name="Select_RefObj1" localSheetId="171">[11]!Select_RefObj1</definedName>
    <definedName name="Select_RefObj1" localSheetId="159">[11]!Select_RefObj1</definedName>
    <definedName name="Select_RefObj1" localSheetId="162">[11]!Select_RefObj1</definedName>
    <definedName name="Select_RefObj1">[11]!Select_RefObj1</definedName>
    <definedName name="Select_RefObj2" localSheetId="14">[11]!Select_RefObj2</definedName>
    <definedName name="Select_RefObj2" localSheetId="145">[11]!Select_RefObj2</definedName>
    <definedName name="Select_RefObj2" localSheetId="149">[11]!Select_RefObj2</definedName>
    <definedName name="Select_RefObj2" localSheetId="153">[11]!Select_RefObj2</definedName>
    <definedName name="Select_RefObj2" localSheetId="138">[11]!Select_RefObj2</definedName>
    <definedName name="Select_RefObj2" localSheetId="141">[11]!Select_RefObj2</definedName>
    <definedName name="Select_RefObj2" localSheetId="71">[11]!Select_RefObj2</definedName>
    <definedName name="Select_RefObj2" localSheetId="74">[11]!Select_RefObj2</definedName>
    <definedName name="Select_RefObj2" localSheetId="77">[11]!Select_RefObj2</definedName>
    <definedName name="Select_RefObj2" localSheetId="80">[11]!Select_RefObj2</definedName>
    <definedName name="Select_RefObj2" localSheetId="66">[11]!Select_RefObj2</definedName>
    <definedName name="Select_RefObj2" localSheetId="69">[11]!Select_RefObj2</definedName>
    <definedName name="Select_RefObj2" localSheetId="28">[11]!Select_RefObj2</definedName>
    <definedName name="Select_RefObj2" localSheetId="31">[11]!Select_RefObj2</definedName>
    <definedName name="Select_RefObj2" localSheetId="34">[11]!Select_RefObj2</definedName>
    <definedName name="Select_RefObj2" localSheetId="23">[11]!Select_RefObj2</definedName>
    <definedName name="Select_RefObj2" localSheetId="26">[11]!Select_RefObj2</definedName>
    <definedName name="Select_RefObj2" localSheetId="46">[11]!Select_RefObj2</definedName>
    <definedName name="Select_RefObj2" localSheetId="49">[11]!Select_RefObj2</definedName>
    <definedName name="Select_RefObj2" localSheetId="41">[11]!Select_RefObj2</definedName>
    <definedName name="Select_RefObj2" localSheetId="38">[11]!Select_RefObj2</definedName>
    <definedName name="Select_RefObj2" localSheetId="126">[11]!Select_RefObj2</definedName>
    <definedName name="Select_RefObj2" localSheetId="129">[11]!Select_RefObj2</definedName>
    <definedName name="Select_RefObj2" localSheetId="132">[11]!Select_RefObj2</definedName>
    <definedName name="Select_RefObj2" localSheetId="135">[11]!Select_RefObj2</definedName>
    <definedName name="Select_RefObj2" localSheetId="120">[11]!Select_RefObj2</definedName>
    <definedName name="Select_RefObj2" localSheetId="111">[11]!Select_RefObj2</definedName>
    <definedName name="Select_RefObj2" localSheetId="114">[11]!Select_RefObj2</definedName>
    <definedName name="Select_RefObj2" localSheetId="117">[11]!Select_RefObj2</definedName>
    <definedName name="Select_RefObj2" localSheetId="103">[11]!Select_RefObj2</definedName>
    <definedName name="Select_RefObj2" localSheetId="106">[11]!Select_RefObj2</definedName>
    <definedName name="Select_RefObj2" localSheetId="53">[11]!Select_RefObj2</definedName>
    <definedName name="Select_RefObj2" localSheetId="55">[11]!Select_RefObj2</definedName>
    <definedName name="Select_RefObj2" localSheetId="58">[11]!Select_RefObj2</definedName>
    <definedName name="Select_RefObj2" localSheetId="62">[11]!Select_RefObj2</definedName>
    <definedName name="Select_RefObj2" localSheetId="64">[11]!Select_RefObj2</definedName>
    <definedName name="Select_RefObj2" localSheetId="85">[11]!Select_RefObj2</definedName>
    <definedName name="Select_RefObj2" localSheetId="88">[11]!Select_RefObj2</definedName>
    <definedName name="Select_RefObj2" localSheetId="91">[11]!Select_RefObj2</definedName>
    <definedName name="Select_RefObj2" localSheetId="94">[11]!Select_RefObj2</definedName>
    <definedName name="Select_RefObj2" localSheetId="97">[11]!Select_RefObj2</definedName>
    <definedName name="Select_RefObj2" localSheetId="100">[11]!Select_RefObj2</definedName>
    <definedName name="Select_RefObj2" localSheetId="5">[11]!Select_RefObj2</definedName>
    <definedName name="Select_RefObj2" localSheetId="11">[11]!Select_RefObj2</definedName>
    <definedName name="Select_RefObj2" localSheetId="17">[11]!Select_RefObj2</definedName>
    <definedName name="Select_RefObj2" localSheetId="8">[11]!Select_RefObj2</definedName>
    <definedName name="Select_RefObj2" localSheetId="20">[11]!Select_RefObj2</definedName>
    <definedName name="Select_RefObj2" localSheetId="166">[11]!Select_RefObj2</definedName>
    <definedName name="Select_RefObj2" localSheetId="169">[11]!Select_RefObj2</definedName>
    <definedName name="Select_RefObj2" localSheetId="157">[11]!Select_RefObj2</definedName>
    <definedName name="Select_RefObj2" localSheetId="172">[11]!Select_RefObj2</definedName>
    <definedName name="Select_RefObj2" localSheetId="160">[11]!Select_RefObj2</definedName>
    <definedName name="Select_RefObj2" localSheetId="163">[11]!Select_RefObj2</definedName>
    <definedName name="Select_RefObj2" localSheetId="143">[11]!Select_RefObj2</definedName>
    <definedName name="Select_RefObj2" localSheetId="146">[11]!Select_RefObj2</definedName>
    <definedName name="Select_RefObj2" localSheetId="148">[11]!Select_RefObj2</definedName>
    <definedName name="Select_RefObj2" localSheetId="150">[11]!Select_RefObj2</definedName>
    <definedName name="Select_RefObj2" localSheetId="151">[11]!Select_RefObj2</definedName>
    <definedName name="Select_RefObj2" localSheetId="136">[11]!Select_RefObj2</definedName>
    <definedName name="Select_RefObj2" localSheetId="139">[11]!Select_RefObj2</definedName>
    <definedName name="Select_RefObj2" localSheetId="142">[11]!Select_RefObj2</definedName>
    <definedName name="Select_RefObj2" localSheetId="70">[11]!Select_RefObj2</definedName>
    <definedName name="Select_RefObj2" localSheetId="72">[11]!Select_RefObj2</definedName>
    <definedName name="Select_RefObj2" localSheetId="75">[11]!Select_RefObj2</definedName>
    <definedName name="Select_RefObj2" localSheetId="78">[11]!Select_RefObj2</definedName>
    <definedName name="Select_RefObj2" localSheetId="67">[11]!Select_RefObj2</definedName>
    <definedName name="Select_RefObj2" localSheetId="27">[11]!Select_RefObj2</definedName>
    <definedName name="Select_RefObj2" localSheetId="29">[11]!Select_RefObj2</definedName>
    <definedName name="Select_RefObj2" localSheetId="32">[11]!Select_RefObj2</definedName>
    <definedName name="Select_RefObj2" localSheetId="35">[11]!Select_RefObj2</definedName>
    <definedName name="Select_RefObj2" localSheetId="21">[11]!Select_RefObj2</definedName>
    <definedName name="Select_RefObj2" localSheetId="24">[11]!Select_RefObj2</definedName>
    <definedName name="Select_RefObj2" localSheetId="44">[11]!Select_RefObj2</definedName>
    <definedName name="Select_RefObj2" localSheetId="47">[11]!Select_RefObj2</definedName>
    <definedName name="Select_RefObj2" localSheetId="36">[11]!Select_RefObj2</definedName>
    <definedName name="Select_RefObj2" localSheetId="39">[11]!Select_RefObj2</definedName>
    <definedName name="Select_RefObj2" localSheetId="42">[11]!Select_RefObj2</definedName>
    <definedName name="Select_RefObj2" localSheetId="124">[11]!Select_RefObj2</definedName>
    <definedName name="Select_RefObj2" localSheetId="127">[11]!Select_RefObj2</definedName>
    <definedName name="Select_RefObj2" localSheetId="130">[11]!Select_RefObj2</definedName>
    <definedName name="Select_RefObj2" localSheetId="133">[11]!Select_RefObj2</definedName>
    <definedName name="Select_RefObj2" localSheetId="118">[11]!Select_RefObj2</definedName>
    <definedName name="Select_RefObj2" localSheetId="121">[11]!Select_RefObj2</definedName>
    <definedName name="Select_RefObj2" localSheetId="123">[11]!Select_RefObj2</definedName>
    <definedName name="Select_RefObj2" localSheetId="107">[11]!Select_RefObj2</definedName>
    <definedName name="Select_RefObj2" localSheetId="109">[11]!Select_RefObj2</definedName>
    <definedName name="Select_RefObj2" localSheetId="112">[11]!Select_RefObj2</definedName>
    <definedName name="Select_RefObj2" localSheetId="115">[11]!Select_RefObj2</definedName>
    <definedName name="Select_RefObj2" localSheetId="101">[11]!Select_RefObj2</definedName>
    <definedName name="Select_RefObj2" localSheetId="104">[11]!Select_RefObj2</definedName>
    <definedName name="Select_RefObj2" localSheetId="50">[11]!Select_RefObj2</definedName>
    <definedName name="Select_RefObj2" localSheetId="52">[11]!Select_RefObj2</definedName>
    <definedName name="Select_RefObj2" localSheetId="54">[11]!Select_RefObj2</definedName>
    <definedName name="Select_RefObj2" localSheetId="57">[11]!Select_RefObj2</definedName>
    <definedName name="Select_RefObj2" localSheetId="60">[11]!Select_RefObj2</definedName>
    <definedName name="Select_RefObj2" localSheetId="63">[11]!Select_RefObj2</definedName>
    <definedName name="Select_RefObj2" localSheetId="83">[11]!Select_RefObj2</definedName>
    <definedName name="Select_RefObj2" localSheetId="81">[11]!Select_RefObj2</definedName>
    <definedName name="Select_RefObj2" localSheetId="86">[11]!Select_RefObj2</definedName>
    <definedName name="Select_RefObj2" localSheetId="89">[11]!Select_RefObj2</definedName>
    <definedName name="Select_RefObj2" localSheetId="92">[11]!Select_RefObj2</definedName>
    <definedName name="Select_RefObj2" localSheetId="95">[11]!Select_RefObj2</definedName>
    <definedName name="Select_RefObj2" localSheetId="98">[11]!Select_RefObj2</definedName>
    <definedName name="Select_RefObj2" localSheetId="3">[11]!Select_RefObj2</definedName>
    <definedName name="Select_RefObj2" localSheetId="9">[11]!Select_RefObj2</definedName>
    <definedName name="Select_RefObj2" localSheetId="12">[11]!Select_RefObj2</definedName>
    <definedName name="Select_RefObj2" localSheetId="15">[11]!Select_RefObj2</definedName>
    <definedName name="Select_RefObj2" localSheetId="6">[11]!Select_RefObj2</definedName>
    <definedName name="Select_RefObj2" localSheetId="18">[11]!Select_RefObj2</definedName>
    <definedName name="Select_RefObj2" localSheetId="164">[11]!Select_RefObj2</definedName>
    <definedName name="Select_RefObj2" localSheetId="167">[11]!Select_RefObj2</definedName>
    <definedName name="Select_RefObj2" localSheetId="155">[11]!Select_RefObj2</definedName>
    <definedName name="Select_RefObj2" localSheetId="170">[11]!Select_RefObj2</definedName>
    <definedName name="Select_RefObj2" localSheetId="158">[11]!Select_RefObj2</definedName>
    <definedName name="Select_RefObj2" localSheetId="161">[11]!Select_RefObj2</definedName>
    <definedName name="Select_RefObj2" localSheetId="147">[11]!Select_RefObj2</definedName>
    <definedName name="Select_RefObj2" localSheetId="144">[11]!Select_RefObj2</definedName>
    <definedName name="Select_RefObj2" localSheetId="152">[11]!Select_RefObj2</definedName>
    <definedName name="Select_RefObj2" localSheetId="154">[11]!Select_RefObj2</definedName>
    <definedName name="Select_RefObj2" localSheetId="137">[11]!Select_RefObj2</definedName>
    <definedName name="Select_RefObj2" localSheetId="140">[11]!Select_RefObj2</definedName>
    <definedName name="Select_RefObj2" localSheetId="73">[11]!Select_RefObj2</definedName>
    <definedName name="Select_RefObj2" localSheetId="76">[11]!Select_RefObj2</definedName>
    <definedName name="Select_RefObj2" localSheetId="79">[11]!Select_RefObj2</definedName>
    <definedName name="Select_RefObj2" localSheetId="65">[11]!Select_RefObj2</definedName>
    <definedName name="Select_RefObj2" localSheetId="68">[11]!Select_RefObj2</definedName>
    <definedName name="Select_RefObj2" localSheetId="30">[11]!Select_RefObj2</definedName>
    <definedName name="Select_RefObj2" localSheetId="33">[11]!Select_RefObj2</definedName>
    <definedName name="Select_RefObj2" localSheetId="22">[11]!Select_RefObj2</definedName>
    <definedName name="Select_RefObj2" localSheetId="25">[11]!Select_RefObj2</definedName>
    <definedName name="Select_RefObj2" localSheetId="45">[11]!Select_RefObj2</definedName>
    <definedName name="Select_RefObj2" localSheetId="48">[11]!Select_RefObj2</definedName>
    <definedName name="Select_RefObj2" localSheetId="37">[11]!Select_RefObj2</definedName>
    <definedName name="Select_RefObj2" localSheetId="40">[11]!Select_RefObj2</definedName>
    <definedName name="Select_RefObj2" localSheetId="43">[11]!Select_RefObj2</definedName>
    <definedName name="Select_RefObj2" localSheetId="125">[11]!Select_RefObj2</definedName>
    <definedName name="Select_RefObj2" localSheetId="128">[11]!Select_RefObj2</definedName>
    <definedName name="Select_RefObj2" localSheetId="131">[11]!Select_RefObj2</definedName>
    <definedName name="Select_RefObj2" localSheetId="134">[11]!Select_RefObj2</definedName>
    <definedName name="Select_RefObj2" localSheetId="119">[11]!Select_RefObj2</definedName>
    <definedName name="Select_RefObj2" localSheetId="122">[11]!Select_RefObj2</definedName>
    <definedName name="Select_RefObj2" localSheetId="108">[11]!Select_RefObj2</definedName>
    <definedName name="Select_RefObj2" localSheetId="110">[11]!Select_RefObj2</definedName>
    <definedName name="Select_RefObj2" localSheetId="113">[11]!Select_RefObj2</definedName>
    <definedName name="Select_RefObj2" localSheetId="116">[11]!Select_RefObj2</definedName>
    <definedName name="Select_RefObj2" localSheetId="102">[11]!Select_RefObj2</definedName>
    <definedName name="Select_RefObj2" localSheetId="105">[11]!Select_RefObj2</definedName>
    <definedName name="Select_RefObj2" localSheetId="51">[11]!Select_RefObj2</definedName>
    <definedName name="Select_RefObj2" localSheetId="56">[11]!Select_RefObj2</definedName>
    <definedName name="Select_RefObj2" localSheetId="59">[11]!Select_RefObj2</definedName>
    <definedName name="Select_RefObj2" localSheetId="61">[11]!Select_RefObj2</definedName>
    <definedName name="Select_RefObj2" localSheetId="84">[11]!Select_RefObj2</definedName>
    <definedName name="Select_RefObj2" localSheetId="82">[11]!Select_RefObj2</definedName>
    <definedName name="Select_RefObj2" localSheetId="87">[11]!Select_RefObj2</definedName>
    <definedName name="Select_RefObj2" localSheetId="90">[11]!Select_RefObj2</definedName>
    <definedName name="Select_RefObj2" localSheetId="93">[11]!Select_RefObj2</definedName>
    <definedName name="Select_RefObj2" localSheetId="96">[11]!Select_RefObj2</definedName>
    <definedName name="Select_RefObj2" localSheetId="99">[11]!Select_RefObj2</definedName>
    <definedName name="Select_RefObj2" localSheetId="4">[11]!Select_RefObj2</definedName>
    <definedName name="Select_RefObj2" localSheetId="10">[11]!Select_RefObj2</definedName>
    <definedName name="Select_RefObj2" localSheetId="13">[11]!Select_RefObj2</definedName>
    <definedName name="Select_RefObj2" localSheetId="16">[11]!Select_RefObj2</definedName>
    <definedName name="Select_RefObj2" localSheetId="7">[11]!Select_RefObj2</definedName>
    <definedName name="Select_RefObj2" localSheetId="19">[11]!Select_RefObj2</definedName>
    <definedName name="Select_RefObj2" localSheetId="165">[11]!Select_RefObj2</definedName>
    <definedName name="Select_RefObj2" localSheetId="168">[11]!Select_RefObj2</definedName>
    <definedName name="Select_RefObj2" localSheetId="156">[11]!Select_RefObj2</definedName>
    <definedName name="Select_RefObj2" localSheetId="171">[11]!Select_RefObj2</definedName>
    <definedName name="Select_RefObj2" localSheetId="159">[11]!Select_RefObj2</definedName>
    <definedName name="Select_RefObj2" localSheetId="162">[11]!Select_RefObj2</definedName>
    <definedName name="Select_RefObj2">[11]!Select_RefObj2</definedName>
    <definedName name="Select_RefOitm" localSheetId="14">[17]!Select_RefOitm</definedName>
    <definedName name="Select_RefOitm" localSheetId="145">[17]!Select_RefOitm</definedName>
    <definedName name="Select_RefOitm" localSheetId="149">[17]!Select_RefOitm</definedName>
    <definedName name="Select_RefOitm" localSheetId="153">[17]!Select_RefOitm</definedName>
    <definedName name="Select_RefOitm" localSheetId="138">[17]!Select_RefOitm</definedName>
    <definedName name="Select_RefOitm" localSheetId="141">[17]!Select_RefOitm</definedName>
    <definedName name="Select_RefOitm" localSheetId="71">[17]!Select_RefOitm</definedName>
    <definedName name="Select_RefOitm" localSheetId="74">[17]!Select_RefOitm</definedName>
    <definedName name="Select_RefOitm" localSheetId="77">[17]!Select_RefOitm</definedName>
    <definedName name="Select_RefOitm" localSheetId="80">[17]!Select_RefOitm</definedName>
    <definedName name="Select_RefOitm" localSheetId="66">[17]!Select_RefOitm</definedName>
    <definedName name="Select_RefOitm" localSheetId="69">[17]!Select_RefOitm</definedName>
    <definedName name="Select_RefOitm" localSheetId="28">[17]!Select_RefOitm</definedName>
    <definedName name="Select_RefOitm" localSheetId="31">[17]!Select_RefOitm</definedName>
    <definedName name="Select_RefOitm" localSheetId="34">[17]!Select_RefOitm</definedName>
    <definedName name="Select_RefOitm" localSheetId="23">[17]!Select_RefOitm</definedName>
    <definedName name="Select_RefOitm" localSheetId="26">[17]!Select_RefOitm</definedName>
    <definedName name="Select_RefOitm" localSheetId="46">[17]!Select_RefOitm</definedName>
    <definedName name="Select_RefOitm" localSheetId="49">[17]!Select_RefOitm</definedName>
    <definedName name="Select_RefOitm" localSheetId="41">[17]!Select_RefOitm</definedName>
    <definedName name="Select_RefOitm" localSheetId="38">[17]!Select_RefOitm</definedName>
    <definedName name="Select_RefOitm" localSheetId="126">[17]!Select_RefOitm</definedName>
    <definedName name="Select_RefOitm" localSheetId="129">[17]!Select_RefOitm</definedName>
    <definedName name="Select_RefOitm" localSheetId="132">[17]!Select_RefOitm</definedName>
    <definedName name="Select_RefOitm" localSheetId="135">[17]!Select_RefOitm</definedName>
    <definedName name="Select_RefOitm" localSheetId="120">[17]!Select_RefOitm</definedName>
    <definedName name="Select_RefOitm" localSheetId="111">[17]!Select_RefOitm</definedName>
    <definedName name="Select_RefOitm" localSheetId="114">[17]!Select_RefOitm</definedName>
    <definedName name="Select_RefOitm" localSheetId="117">[17]!Select_RefOitm</definedName>
    <definedName name="Select_RefOitm" localSheetId="103">[17]!Select_RefOitm</definedName>
    <definedName name="Select_RefOitm" localSheetId="106">[17]!Select_RefOitm</definedName>
    <definedName name="Select_RefOitm" localSheetId="53">[17]!Select_RefOitm</definedName>
    <definedName name="Select_RefOitm" localSheetId="55">[17]!Select_RefOitm</definedName>
    <definedName name="Select_RefOitm" localSheetId="58">[17]!Select_RefOitm</definedName>
    <definedName name="Select_RefOitm" localSheetId="62">[17]!Select_RefOitm</definedName>
    <definedName name="Select_RefOitm" localSheetId="64">[17]!Select_RefOitm</definedName>
    <definedName name="Select_RefOitm" localSheetId="85">[17]!Select_RefOitm</definedName>
    <definedName name="Select_RefOitm" localSheetId="88">[17]!Select_RefOitm</definedName>
    <definedName name="Select_RefOitm" localSheetId="91">[17]!Select_RefOitm</definedName>
    <definedName name="Select_RefOitm" localSheetId="94">[17]!Select_RefOitm</definedName>
    <definedName name="Select_RefOitm" localSheetId="97">[17]!Select_RefOitm</definedName>
    <definedName name="Select_RefOitm" localSheetId="100">[17]!Select_RefOitm</definedName>
    <definedName name="Select_RefOitm" localSheetId="5">[17]!Select_RefOitm</definedName>
    <definedName name="Select_RefOitm" localSheetId="11">[17]!Select_RefOitm</definedName>
    <definedName name="Select_RefOitm" localSheetId="17">[17]!Select_RefOitm</definedName>
    <definedName name="Select_RefOitm" localSheetId="8">[17]!Select_RefOitm</definedName>
    <definedName name="Select_RefOitm" localSheetId="20">[17]!Select_RefOitm</definedName>
    <definedName name="Select_RefOitm" localSheetId="166">[17]!Select_RefOitm</definedName>
    <definedName name="Select_RefOitm" localSheetId="169">[17]!Select_RefOitm</definedName>
    <definedName name="Select_RefOitm" localSheetId="157">[17]!Select_RefOitm</definedName>
    <definedName name="Select_RefOitm" localSheetId="172">[17]!Select_RefOitm</definedName>
    <definedName name="Select_RefOitm" localSheetId="160">[17]!Select_RefOitm</definedName>
    <definedName name="Select_RefOitm" localSheetId="163">[17]!Select_RefOitm</definedName>
    <definedName name="Select_RefOitm" localSheetId="143">[17]!Select_RefOitm</definedName>
    <definedName name="Select_RefOitm" localSheetId="146">[17]!Select_RefOitm</definedName>
    <definedName name="Select_RefOitm" localSheetId="148">[17]!Select_RefOitm</definedName>
    <definedName name="Select_RefOitm" localSheetId="150">[17]!Select_RefOitm</definedName>
    <definedName name="Select_RefOitm" localSheetId="151">[17]!Select_RefOitm</definedName>
    <definedName name="Select_RefOitm" localSheetId="136">[17]!Select_RefOitm</definedName>
    <definedName name="Select_RefOitm" localSheetId="139">[17]!Select_RefOitm</definedName>
    <definedName name="Select_RefOitm" localSheetId="142">[17]!Select_RefOitm</definedName>
    <definedName name="Select_RefOitm" localSheetId="70">[17]!Select_RefOitm</definedName>
    <definedName name="Select_RefOitm" localSheetId="72">[17]!Select_RefOitm</definedName>
    <definedName name="Select_RefOitm" localSheetId="75">[17]!Select_RefOitm</definedName>
    <definedName name="Select_RefOitm" localSheetId="78">[17]!Select_RefOitm</definedName>
    <definedName name="Select_RefOitm" localSheetId="67">[17]!Select_RefOitm</definedName>
    <definedName name="Select_RefOitm" localSheetId="27">[17]!Select_RefOitm</definedName>
    <definedName name="Select_RefOitm" localSheetId="29">[17]!Select_RefOitm</definedName>
    <definedName name="Select_RefOitm" localSheetId="32">[17]!Select_RefOitm</definedName>
    <definedName name="Select_RefOitm" localSheetId="35">[17]!Select_RefOitm</definedName>
    <definedName name="Select_RefOitm" localSheetId="21">[17]!Select_RefOitm</definedName>
    <definedName name="Select_RefOitm" localSheetId="24">[17]!Select_RefOitm</definedName>
    <definedName name="Select_RefOitm" localSheetId="44">[17]!Select_RefOitm</definedName>
    <definedName name="Select_RefOitm" localSheetId="47">[17]!Select_RefOitm</definedName>
    <definedName name="Select_RefOitm" localSheetId="36">[17]!Select_RefOitm</definedName>
    <definedName name="Select_RefOitm" localSheetId="39">[17]!Select_RefOitm</definedName>
    <definedName name="Select_RefOitm" localSheetId="42">[17]!Select_RefOitm</definedName>
    <definedName name="Select_RefOitm" localSheetId="124">[17]!Select_RefOitm</definedName>
    <definedName name="Select_RefOitm" localSheetId="127">[17]!Select_RefOitm</definedName>
    <definedName name="Select_RefOitm" localSheetId="130">[17]!Select_RefOitm</definedName>
    <definedName name="Select_RefOitm" localSheetId="133">[17]!Select_RefOitm</definedName>
    <definedName name="Select_RefOitm" localSheetId="118">[17]!Select_RefOitm</definedName>
    <definedName name="Select_RefOitm" localSheetId="121">[17]!Select_RefOitm</definedName>
    <definedName name="Select_RefOitm" localSheetId="123">[17]!Select_RefOitm</definedName>
    <definedName name="Select_RefOitm" localSheetId="107">[17]!Select_RefOitm</definedName>
    <definedName name="Select_RefOitm" localSheetId="109">[17]!Select_RefOitm</definedName>
    <definedName name="Select_RefOitm" localSheetId="112">[17]!Select_RefOitm</definedName>
    <definedName name="Select_RefOitm" localSheetId="115">[17]!Select_RefOitm</definedName>
    <definedName name="Select_RefOitm" localSheetId="101">[17]!Select_RefOitm</definedName>
    <definedName name="Select_RefOitm" localSheetId="104">[17]!Select_RefOitm</definedName>
    <definedName name="Select_RefOitm" localSheetId="50">[17]!Select_RefOitm</definedName>
    <definedName name="Select_RefOitm" localSheetId="52">[17]!Select_RefOitm</definedName>
    <definedName name="Select_RefOitm" localSheetId="54">[17]!Select_RefOitm</definedName>
    <definedName name="Select_RefOitm" localSheetId="57">[17]!Select_RefOitm</definedName>
    <definedName name="Select_RefOitm" localSheetId="60">[17]!Select_RefOitm</definedName>
    <definedName name="Select_RefOitm" localSheetId="63">[17]!Select_RefOitm</definedName>
    <definedName name="Select_RefOitm" localSheetId="83">[17]!Select_RefOitm</definedName>
    <definedName name="Select_RefOitm" localSheetId="81">[17]!Select_RefOitm</definedName>
    <definedName name="Select_RefOitm" localSheetId="86">[17]!Select_RefOitm</definedName>
    <definedName name="Select_RefOitm" localSheetId="89">[17]!Select_RefOitm</definedName>
    <definedName name="Select_RefOitm" localSheetId="92">[17]!Select_RefOitm</definedName>
    <definedName name="Select_RefOitm" localSheetId="95">[17]!Select_RefOitm</definedName>
    <definedName name="Select_RefOitm" localSheetId="98">[17]!Select_RefOitm</definedName>
    <definedName name="Select_RefOitm" localSheetId="3">[17]!Select_RefOitm</definedName>
    <definedName name="Select_RefOitm" localSheetId="9">[17]!Select_RefOitm</definedName>
    <definedName name="Select_RefOitm" localSheetId="12">[17]!Select_RefOitm</definedName>
    <definedName name="Select_RefOitm" localSheetId="15">[17]!Select_RefOitm</definedName>
    <definedName name="Select_RefOitm" localSheetId="6">[17]!Select_RefOitm</definedName>
    <definedName name="Select_RefOitm" localSheetId="18">[17]!Select_RefOitm</definedName>
    <definedName name="Select_RefOitm" localSheetId="164">[17]!Select_RefOitm</definedName>
    <definedName name="Select_RefOitm" localSheetId="167">[17]!Select_RefOitm</definedName>
    <definedName name="Select_RefOitm" localSheetId="155">[17]!Select_RefOitm</definedName>
    <definedName name="Select_RefOitm" localSheetId="170">[17]!Select_RefOitm</definedName>
    <definedName name="Select_RefOitm" localSheetId="158">[17]!Select_RefOitm</definedName>
    <definedName name="Select_RefOitm" localSheetId="161">[17]!Select_RefOitm</definedName>
    <definedName name="Select_RefOitm" localSheetId="147">[17]!Select_RefOitm</definedName>
    <definedName name="Select_RefOitm" localSheetId="144">[17]!Select_RefOitm</definedName>
    <definedName name="Select_RefOitm" localSheetId="152">[17]!Select_RefOitm</definedName>
    <definedName name="Select_RefOitm" localSheetId="154">[17]!Select_RefOitm</definedName>
    <definedName name="Select_RefOitm" localSheetId="137">[17]!Select_RefOitm</definedName>
    <definedName name="Select_RefOitm" localSheetId="140">[17]!Select_RefOitm</definedName>
    <definedName name="Select_RefOitm" localSheetId="73">[17]!Select_RefOitm</definedName>
    <definedName name="Select_RefOitm" localSheetId="76">[17]!Select_RefOitm</definedName>
    <definedName name="Select_RefOitm" localSheetId="79">[17]!Select_RefOitm</definedName>
    <definedName name="Select_RefOitm" localSheetId="65">[17]!Select_RefOitm</definedName>
    <definedName name="Select_RefOitm" localSheetId="68">[17]!Select_RefOitm</definedName>
    <definedName name="Select_RefOitm" localSheetId="30">[17]!Select_RefOitm</definedName>
    <definedName name="Select_RefOitm" localSheetId="33">[17]!Select_RefOitm</definedName>
    <definedName name="Select_RefOitm" localSheetId="22">[17]!Select_RefOitm</definedName>
    <definedName name="Select_RefOitm" localSheetId="25">[17]!Select_RefOitm</definedName>
    <definedName name="Select_RefOitm" localSheetId="45">[17]!Select_RefOitm</definedName>
    <definedName name="Select_RefOitm" localSheetId="48">[17]!Select_RefOitm</definedName>
    <definedName name="Select_RefOitm" localSheetId="37">[17]!Select_RefOitm</definedName>
    <definedName name="Select_RefOitm" localSheetId="40">[17]!Select_RefOitm</definedName>
    <definedName name="Select_RefOitm" localSheetId="43">[17]!Select_RefOitm</definedName>
    <definedName name="Select_RefOitm" localSheetId="125">[17]!Select_RefOitm</definedName>
    <definedName name="Select_RefOitm" localSheetId="128">[17]!Select_RefOitm</definedName>
    <definedName name="Select_RefOitm" localSheetId="131">[17]!Select_RefOitm</definedName>
    <definedName name="Select_RefOitm" localSheetId="134">[17]!Select_RefOitm</definedName>
    <definedName name="Select_RefOitm" localSheetId="119">[17]!Select_RefOitm</definedName>
    <definedName name="Select_RefOitm" localSheetId="122">[17]!Select_RefOitm</definedName>
    <definedName name="Select_RefOitm" localSheetId="108">[17]!Select_RefOitm</definedName>
    <definedName name="Select_RefOitm" localSheetId="110">[17]!Select_RefOitm</definedName>
    <definedName name="Select_RefOitm" localSheetId="113">[17]!Select_RefOitm</definedName>
    <definedName name="Select_RefOitm" localSheetId="116">[17]!Select_RefOitm</definedName>
    <definedName name="Select_RefOitm" localSheetId="102">[17]!Select_RefOitm</definedName>
    <definedName name="Select_RefOitm" localSheetId="105">[17]!Select_RefOitm</definedName>
    <definedName name="Select_RefOitm" localSheetId="51">[17]!Select_RefOitm</definedName>
    <definedName name="Select_RefOitm" localSheetId="56">[17]!Select_RefOitm</definedName>
    <definedName name="Select_RefOitm" localSheetId="59">[17]!Select_RefOitm</definedName>
    <definedName name="Select_RefOitm" localSheetId="61">[17]!Select_RefOitm</definedName>
    <definedName name="Select_RefOitm" localSheetId="84">[17]!Select_RefOitm</definedName>
    <definedName name="Select_RefOitm" localSheetId="82">[17]!Select_RefOitm</definedName>
    <definedName name="Select_RefOitm" localSheetId="87">[17]!Select_RefOitm</definedName>
    <definedName name="Select_RefOitm" localSheetId="90">[17]!Select_RefOitm</definedName>
    <definedName name="Select_RefOitm" localSheetId="93">[17]!Select_RefOitm</definedName>
    <definedName name="Select_RefOitm" localSheetId="96">[17]!Select_RefOitm</definedName>
    <definedName name="Select_RefOitm" localSheetId="99">[17]!Select_RefOitm</definedName>
    <definedName name="Select_RefOitm" localSheetId="4">[17]!Select_RefOitm</definedName>
    <definedName name="Select_RefOitm" localSheetId="10">[17]!Select_RefOitm</definedName>
    <definedName name="Select_RefOitm" localSheetId="13">[17]!Select_RefOitm</definedName>
    <definedName name="Select_RefOitm" localSheetId="16">[17]!Select_RefOitm</definedName>
    <definedName name="Select_RefOitm" localSheetId="7">[17]!Select_RefOitm</definedName>
    <definedName name="Select_RefOitm" localSheetId="19">[17]!Select_RefOitm</definedName>
    <definedName name="Select_RefOitm" localSheetId="165">[17]!Select_RefOitm</definedName>
    <definedName name="Select_RefOitm" localSheetId="168">[17]!Select_RefOitm</definedName>
    <definedName name="Select_RefOitm" localSheetId="156">[17]!Select_RefOitm</definedName>
    <definedName name="Select_RefOitm" localSheetId="171">[17]!Select_RefOitm</definedName>
    <definedName name="Select_RefOitm" localSheetId="159">[17]!Select_RefOitm</definedName>
    <definedName name="Select_RefOitm" localSheetId="162">[17]!Select_RefOitm</definedName>
    <definedName name="Select_RefOitm">[17]!Select_RefOitm</definedName>
    <definedName name="Select_RefOpe1" localSheetId="14">[18]!Select_RefOpe1</definedName>
    <definedName name="Select_RefOpe1" localSheetId="145">[18]!Select_RefOpe1</definedName>
    <definedName name="Select_RefOpe1" localSheetId="149">[18]!Select_RefOpe1</definedName>
    <definedName name="Select_RefOpe1" localSheetId="153">[18]!Select_RefOpe1</definedName>
    <definedName name="Select_RefOpe1" localSheetId="138">[18]!Select_RefOpe1</definedName>
    <definedName name="Select_RefOpe1" localSheetId="141">[18]!Select_RefOpe1</definedName>
    <definedName name="Select_RefOpe1" localSheetId="71">[18]!Select_RefOpe1</definedName>
    <definedName name="Select_RefOpe1" localSheetId="74">[18]!Select_RefOpe1</definedName>
    <definedName name="Select_RefOpe1" localSheetId="77">[18]!Select_RefOpe1</definedName>
    <definedName name="Select_RefOpe1" localSheetId="80">[18]!Select_RefOpe1</definedName>
    <definedName name="Select_RefOpe1" localSheetId="66">[18]!Select_RefOpe1</definedName>
    <definedName name="Select_RefOpe1" localSheetId="69">[18]!Select_RefOpe1</definedName>
    <definedName name="Select_RefOpe1" localSheetId="28">[18]!Select_RefOpe1</definedName>
    <definedName name="Select_RefOpe1" localSheetId="31">[18]!Select_RefOpe1</definedName>
    <definedName name="Select_RefOpe1" localSheetId="34">[18]!Select_RefOpe1</definedName>
    <definedName name="Select_RefOpe1" localSheetId="23">[18]!Select_RefOpe1</definedName>
    <definedName name="Select_RefOpe1" localSheetId="26">[18]!Select_RefOpe1</definedName>
    <definedName name="Select_RefOpe1" localSheetId="46">[18]!Select_RefOpe1</definedName>
    <definedName name="Select_RefOpe1" localSheetId="49">[18]!Select_RefOpe1</definedName>
    <definedName name="Select_RefOpe1" localSheetId="41">[18]!Select_RefOpe1</definedName>
    <definedName name="Select_RefOpe1" localSheetId="38">[18]!Select_RefOpe1</definedName>
    <definedName name="Select_RefOpe1" localSheetId="126">[18]!Select_RefOpe1</definedName>
    <definedName name="Select_RefOpe1" localSheetId="129">[18]!Select_RefOpe1</definedName>
    <definedName name="Select_RefOpe1" localSheetId="132">[18]!Select_RefOpe1</definedName>
    <definedName name="Select_RefOpe1" localSheetId="135">[18]!Select_RefOpe1</definedName>
    <definedName name="Select_RefOpe1" localSheetId="120">[18]!Select_RefOpe1</definedName>
    <definedName name="Select_RefOpe1" localSheetId="111">[18]!Select_RefOpe1</definedName>
    <definedName name="Select_RefOpe1" localSheetId="114">[18]!Select_RefOpe1</definedName>
    <definedName name="Select_RefOpe1" localSheetId="117">[18]!Select_RefOpe1</definedName>
    <definedName name="Select_RefOpe1" localSheetId="103">[18]!Select_RefOpe1</definedName>
    <definedName name="Select_RefOpe1" localSheetId="106">[18]!Select_RefOpe1</definedName>
    <definedName name="Select_RefOpe1" localSheetId="53">[18]!Select_RefOpe1</definedName>
    <definedName name="Select_RefOpe1" localSheetId="55">[18]!Select_RefOpe1</definedName>
    <definedName name="Select_RefOpe1" localSheetId="58">[18]!Select_RefOpe1</definedName>
    <definedName name="Select_RefOpe1" localSheetId="62">[18]!Select_RefOpe1</definedName>
    <definedName name="Select_RefOpe1" localSheetId="64">[18]!Select_RefOpe1</definedName>
    <definedName name="Select_RefOpe1" localSheetId="85">[18]!Select_RefOpe1</definedName>
    <definedName name="Select_RefOpe1" localSheetId="88">[18]!Select_RefOpe1</definedName>
    <definedName name="Select_RefOpe1" localSheetId="91">[18]!Select_RefOpe1</definedName>
    <definedName name="Select_RefOpe1" localSheetId="94">[18]!Select_RefOpe1</definedName>
    <definedName name="Select_RefOpe1" localSheetId="97">[18]!Select_RefOpe1</definedName>
    <definedName name="Select_RefOpe1" localSheetId="100">[18]!Select_RefOpe1</definedName>
    <definedName name="Select_RefOpe1" localSheetId="5">[18]!Select_RefOpe1</definedName>
    <definedName name="Select_RefOpe1" localSheetId="11">[18]!Select_RefOpe1</definedName>
    <definedName name="Select_RefOpe1" localSheetId="17">[18]!Select_RefOpe1</definedName>
    <definedName name="Select_RefOpe1" localSheetId="8">[18]!Select_RefOpe1</definedName>
    <definedName name="Select_RefOpe1" localSheetId="20">[18]!Select_RefOpe1</definedName>
    <definedName name="Select_RefOpe1" localSheetId="166">[18]!Select_RefOpe1</definedName>
    <definedName name="Select_RefOpe1" localSheetId="169">[18]!Select_RefOpe1</definedName>
    <definedName name="Select_RefOpe1" localSheetId="157">[18]!Select_RefOpe1</definedName>
    <definedName name="Select_RefOpe1" localSheetId="172">[18]!Select_RefOpe1</definedName>
    <definedName name="Select_RefOpe1" localSheetId="160">[18]!Select_RefOpe1</definedName>
    <definedName name="Select_RefOpe1" localSheetId="163">[18]!Select_RefOpe1</definedName>
    <definedName name="Select_RefOpe1" localSheetId="143">[18]!Select_RefOpe1</definedName>
    <definedName name="Select_RefOpe1" localSheetId="146">[18]!Select_RefOpe1</definedName>
    <definedName name="Select_RefOpe1" localSheetId="148">[18]!Select_RefOpe1</definedName>
    <definedName name="Select_RefOpe1" localSheetId="150">[18]!Select_RefOpe1</definedName>
    <definedName name="Select_RefOpe1" localSheetId="151">[18]!Select_RefOpe1</definedName>
    <definedName name="Select_RefOpe1" localSheetId="136">[18]!Select_RefOpe1</definedName>
    <definedName name="Select_RefOpe1" localSheetId="139">[18]!Select_RefOpe1</definedName>
    <definedName name="Select_RefOpe1" localSheetId="142">[18]!Select_RefOpe1</definedName>
    <definedName name="Select_RefOpe1" localSheetId="70">[18]!Select_RefOpe1</definedName>
    <definedName name="Select_RefOpe1" localSheetId="72">[18]!Select_RefOpe1</definedName>
    <definedName name="Select_RefOpe1" localSheetId="75">[18]!Select_RefOpe1</definedName>
    <definedName name="Select_RefOpe1" localSheetId="78">[18]!Select_RefOpe1</definedName>
    <definedName name="Select_RefOpe1" localSheetId="67">[18]!Select_RefOpe1</definedName>
    <definedName name="Select_RefOpe1" localSheetId="27">[18]!Select_RefOpe1</definedName>
    <definedName name="Select_RefOpe1" localSheetId="29">[18]!Select_RefOpe1</definedName>
    <definedName name="Select_RefOpe1" localSheetId="32">[18]!Select_RefOpe1</definedName>
    <definedName name="Select_RefOpe1" localSheetId="35">[18]!Select_RefOpe1</definedName>
    <definedName name="Select_RefOpe1" localSheetId="21">[18]!Select_RefOpe1</definedName>
    <definedName name="Select_RefOpe1" localSheetId="24">[18]!Select_RefOpe1</definedName>
    <definedName name="Select_RefOpe1" localSheetId="44">[18]!Select_RefOpe1</definedName>
    <definedName name="Select_RefOpe1" localSheetId="47">[18]!Select_RefOpe1</definedName>
    <definedName name="Select_RefOpe1" localSheetId="36">[18]!Select_RefOpe1</definedName>
    <definedName name="Select_RefOpe1" localSheetId="39">[18]!Select_RefOpe1</definedName>
    <definedName name="Select_RefOpe1" localSheetId="42">[18]!Select_RefOpe1</definedName>
    <definedName name="Select_RefOpe1" localSheetId="124">[18]!Select_RefOpe1</definedName>
    <definedName name="Select_RefOpe1" localSheetId="127">[18]!Select_RefOpe1</definedName>
    <definedName name="Select_RefOpe1" localSheetId="130">[18]!Select_RefOpe1</definedName>
    <definedName name="Select_RefOpe1" localSheetId="133">[18]!Select_RefOpe1</definedName>
    <definedName name="Select_RefOpe1" localSheetId="118">[18]!Select_RefOpe1</definedName>
    <definedName name="Select_RefOpe1" localSheetId="121">[18]!Select_RefOpe1</definedName>
    <definedName name="Select_RefOpe1" localSheetId="123">[18]!Select_RefOpe1</definedName>
    <definedName name="Select_RefOpe1" localSheetId="107">[18]!Select_RefOpe1</definedName>
    <definedName name="Select_RefOpe1" localSheetId="109">[18]!Select_RefOpe1</definedName>
    <definedName name="Select_RefOpe1" localSheetId="112">[18]!Select_RefOpe1</definedName>
    <definedName name="Select_RefOpe1" localSheetId="115">[18]!Select_RefOpe1</definedName>
    <definedName name="Select_RefOpe1" localSheetId="101">[18]!Select_RefOpe1</definedName>
    <definedName name="Select_RefOpe1" localSheetId="104">[18]!Select_RefOpe1</definedName>
    <definedName name="Select_RefOpe1" localSheetId="50">[18]!Select_RefOpe1</definedName>
    <definedName name="Select_RefOpe1" localSheetId="52">[18]!Select_RefOpe1</definedName>
    <definedName name="Select_RefOpe1" localSheetId="54">[18]!Select_RefOpe1</definedName>
    <definedName name="Select_RefOpe1" localSheetId="57">[18]!Select_RefOpe1</definedName>
    <definedName name="Select_RefOpe1" localSheetId="60">[18]!Select_RefOpe1</definedName>
    <definedName name="Select_RefOpe1" localSheetId="63">[18]!Select_RefOpe1</definedName>
    <definedName name="Select_RefOpe1" localSheetId="83">[18]!Select_RefOpe1</definedName>
    <definedName name="Select_RefOpe1" localSheetId="81">[18]!Select_RefOpe1</definedName>
    <definedName name="Select_RefOpe1" localSheetId="86">[18]!Select_RefOpe1</definedName>
    <definedName name="Select_RefOpe1" localSheetId="89">[18]!Select_RefOpe1</definedName>
    <definedName name="Select_RefOpe1" localSheetId="92">[18]!Select_RefOpe1</definedName>
    <definedName name="Select_RefOpe1" localSheetId="95">[18]!Select_RefOpe1</definedName>
    <definedName name="Select_RefOpe1" localSheetId="98">[18]!Select_RefOpe1</definedName>
    <definedName name="Select_RefOpe1" localSheetId="3">[18]!Select_RefOpe1</definedName>
    <definedName name="Select_RefOpe1" localSheetId="9">[18]!Select_RefOpe1</definedName>
    <definedName name="Select_RefOpe1" localSheetId="12">[18]!Select_RefOpe1</definedName>
    <definedName name="Select_RefOpe1" localSheetId="15">[18]!Select_RefOpe1</definedName>
    <definedName name="Select_RefOpe1" localSheetId="6">[18]!Select_RefOpe1</definedName>
    <definedName name="Select_RefOpe1" localSheetId="18">[18]!Select_RefOpe1</definedName>
    <definedName name="Select_RefOpe1" localSheetId="164">[18]!Select_RefOpe1</definedName>
    <definedName name="Select_RefOpe1" localSheetId="167">[18]!Select_RefOpe1</definedName>
    <definedName name="Select_RefOpe1" localSheetId="155">[18]!Select_RefOpe1</definedName>
    <definedName name="Select_RefOpe1" localSheetId="170">[18]!Select_RefOpe1</definedName>
    <definedName name="Select_RefOpe1" localSheetId="158">[18]!Select_RefOpe1</definedName>
    <definedName name="Select_RefOpe1" localSheetId="161">[18]!Select_RefOpe1</definedName>
    <definedName name="Select_RefOpe1" localSheetId="147">[18]!Select_RefOpe1</definedName>
    <definedName name="Select_RefOpe1" localSheetId="144">[18]!Select_RefOpe1</definedName>
    <definedName name="Select_RefOpe1" localSheetId="152">[18]!Select_RefOpe1</definedName>
    <definedName name="Select_RefOpe1" localSheetId="154">[18]!Select_RefOpe1</definedName>
    <definedName name="Select_RefOpe1" localSheetId="137">[18]!Select_RefOpe1</definedName>
    <definedName name="Select_RefOpe1" localSheetId="140">[18]!Select_RefOpe1</definedName>
    <definedName name="Select_RefOpe1" localSheetId="73">[18]!Select_RefOpe1</definedName>
    <definedName name="Select_RefOpe1" localSheetId="76">[18]!Select_RefOpe1</definedName>
    <definedName name="Select_RefOpe1" localSheetId="79">[18]!Select_RefOpe1</definedName>
    <definedName name="Select_RefOpe1" localSheetId="65">[18]!Select_RefOpe1</definedName>
    <definedName name="Select_RefOpe1" localSheetId="68">[18]!Select_RefOpe1</definedName>
    <definedName name="Select_RefOpe1" localSheetId="30">[18]!Select_RefOpe1</definedName>
    <definedName name="Select_RefOpe1" localSheetId="33">[18]!Select_RefOpe1</definedName>
    <definedName name="Select_RefOpe1" localSheetId="22">[18]!Select_RefOpe1</definedName>
    <definedName name="Select_RefOpe1" localSheetId="25">[18]!Select_RefOpe1</definedName>
    <definedName name="Select_RefOpe1" localSheetId="45">[18]!Select_RefOpe1</definedName>
    <definedName name="Select_RefOpe1" localSheetId="48">[18]!Select_RefOpe1</definedName>
    <definedName name="Select_RefOpe1" localSheetId="37">[18]!Select_RefOpe1</definedName>
    <definedName name="Select_RefOpe1" localSheetId="40">[18]!Select_RefOpe1</definedName>
    <definedName name="Select_RefOpe1" localSheetId="43">[18]!Select_RefOpe1</definedName>
    <definedName name="Select_RefOpe1" localSheetId="125">[18]!Select_RefOpe1</definedName>
    <definedName name="Select_RefOpe1" localSheetId="128">[18]!Select_RefOpe1</definedName>
    <definedName name="Select_RefOpe1" localSheetId="131">[18]!Select_RefOpe1</definedName>
    <definedName name="Select_RefOpe1" localSheetId="134">[18]!Select_RefOpe1</definedName>
    <definedName name="Select_RefOpe1" localSheetId="119">[18]!Select_RefOpe1</definedName>
    <definedName name="Select_RefOpe1" localSheetId="122">[18]!Select_RefOpe1</definedName>
    <definedName name="Select_RefOpe1" localSheetId="108">[18]!Select_RefOpe1</definedName>
    <definedName name="Select_RefOpe1" localSheetId="110">[18]!Select_RefOpe1</definedName>
    <definedName name="Select_RefOpe1" localSheetId="113">[18]!Select_RefOpe1</definedName>
    <definedName name="Select_RefOpe1" localSheetId="116">[18]!Select_RefOpe1</definedName>
    <definedName name="Select_RefOpe1" localSheetId="102">[18]!Select_RefOpe1</definedName>
    <definedName name="Select_RefOpe1" localSheetId="105">[18]!Select_RefOpe1</definedName>
    <definedName name="Select_RefOpe1" localSheetId="51">[18]!Select_RefOpe1</definedName>
    <definedName name="Select_RefOpe1" localSheetId="56">[18]!Select_RefOpe1</definedName>
    <definedName name="Select_RefOpe1" localSheetId="59">[18]!Select_RefOpe1</definedName>
    <definedName name="Select_RefOpe1" localSheetId="61">[18]!Select_RefOpe1</definedName>
    <definedName name="Select_RefOpe1" localSheetId="84">[18]!Select_RefOpe1</definedName>
    <definedName name="Select_RefOpe1" localSheetId="82">[18]!Select_RefOpe1</definedName>
    <definedName name="Select_RefOpe1" localSheetId="87">[18]!Select_RefOpe1</definedName>
    <definedName name="Select_RefOpe1" localSheetId="90">[18]!Select_RefOpe1</definedName>
    <definedName name="Select_RefOpe1" localSheetId="93">[18]!Select_RefOpe1</definedName>
    <definedName name="Select_RefOpe1" localSheetId="96">[18]!Select_RefOpe1</definedName>
    <definedName name="Select_RefOpe1" localSheetId="99">[18]!Select_RefOpe1</definedName>
    <definedName name="Select_RefOpe1" localSheetId="4">[18]!Select_RefOpe1</definedName>
    <definedName name="Select_RefOpe1" localSheetId="10">[18]!Select_RefOpe1</definedName>
    <definedName name="Select_RefOpe1" localSheetId="13">[18]!Select_RefOpe1</definedName>
    <definedName name="Select_RefOpe1" localSheetId="16">[18]!Select_RefOpe1</definedName>
    <definedName name="Select_RefOpe1" localSheetId="7">[18]!Select_RefOpe1</definedName>
    <definedName name="Select_RefOpe1" localSheetId="19">[18]!Select_RefOpe1</definedName>
    <definedName name="Select_RefOpe1" localSheetId="165">[18]!Select_RefOpe1</definedName>
    <definedName name="Select_RefOpe1" localSheetId="168">[18]!Select_RefOpe1</definedName>
    <definedName name="Select_RefOpe1" localSheetId="156">[18]!Select_RefOpe1</definedName>
    <definedName name="Select_RefOpe1" localSheetId="171">[18]!Select_RefOpe1</definedName>
    <definedName name="Select_RefOpe1" localSheetId="159">[18]!Select_RefOpe1</definedName>
    <definedName name="Select_RefOpe1" localSheetId="162">[18]!Select_RefOpe1</definedName>
    <definedName name="Select_RefOpe1">[18]!Select_RefOpe1</definedName>
    <definedName name="Select_RefOpe2" localSheetId="14">[18]!Select_RefOpe2</definedName>
    <definedName name="Select_RefOpe2" localSheetId="145">[18]!Select_RefOpe2</definedName>
    <definedName name="Select_RefOpe2" localSheetId="149">[18]!Select_RefOpe2</definedName>
    <definedName name="Select_RefOpe2" localSheetId="153">[18]!Select_RefOpe2</definedName>
    <definedName name="Select_RefOpe2" localSheetId="138">[18]!Select_RefOpe2</definedName>
    <definedName name="Select_RefOpe2" localSheetId="141">[18]!Select_RefOpe2</definedName>
    <definedName name="Select_RefOpe2" localSheetId="71">[18]!Select_RefOpe2</definedName>
    <definedName name="Select_RefOpe2" localSheetId="74">[18]!Select_RefOpe2</definedName>
    <definedName name="Select_RefOpe2" localSheetId="77">[18]!Select_RefOpe2</definedName>
    <definedName name="Select_RefOpe2" localSheetId="80">[18]!Select_RefOpe2</definedName>
    <definedName name="Select_RefOpe2" localSheetId="66">[18]!Select_RefOpe2</definedName>
    <definedName name="Select_RefOpe2" localSheetId="69">[18]!Select_RefOpe2</definedName>
    <definedName name="Select_RefOpe2" localSheetId="28">[18]!Select_RefOpe2</definedName>
    <definedName name="Select_RefOpe2" localSheetId="31">[18]!Select_RefOpe2</definedName>
    <definedName name="Select_RefOpe2" localSheetId="34">[18]!Select_RefOpe2</definedName>
    <definedName name="Select_RefOpe2" localSheetId="23">[18]!Select_RefOpe2</definedName>
    <definedName name="Select_RefOpe2" localSheetId="26">[18]!Select_RefOpe2</definedName>
    <definedName name="Select_RefOpe2" localSheetId="46">[18]!Select_RefOpe2</definedName>
    <definedName name="Select_RefOpe2" localSheetId="49">[18]!Select_RefOpe2</definedName>
    <definedName name="Select_RefOpe2" localSheetId="41">[18]!Select_RefOpe2</definedName>
    <definedName name="Select_RefOpe2" localSheetId="38">[18]!Select_RefOpe2</definedName>
    <definedName name="Select_RefOpe2" localSheetId="126">[18]!Select_RefOpe2</definedName>
    <definedName name="Select_RefOpe2" localSheetId="129">[18]!Select_RefOpe2</definedName>
    <definedName name="Select_RefOpe2" localSheetId="132">[18]!Select_RefOpe2</definedName>
    <definedName name="Select_RefOpe2" localSheetId="135">[18]!Select_RefOpe2</definedName>
    <definedName name="Select_RefOpe2" localSheetId="120">[18]!Select_RefOpe2</definedName>
    <definedName name="Select_RefOpe2" localSheetId="111">[18]!Select_RefOpe2</definedName>
    <definedName name="Select_RefOpe2" localSheetId="114">[18]!Select_RefOpe2</definedName>
    <definedName name="Select_RefOpe2" localSheetId="117">[18]!Select_RefOpe2</definedName>
    <definedName name="Select_RefOpe2" localSheetId="103">[18]!Select_RefOpe2</definedName>
    <definedName name="Select_RefOpe2" localSheetId="106">[18]!Select_RefOpe2</definedName>
    <definedName name="Select_RefOpe2" localSheetId="53">[18]!Select_RefOpe2</definedName>
    <definedName name="Select_RefOpe2" localSheetId="55">[18]!Select_RefOpe2</definedName>
    <definedName name="Select_RefOpe2" localSheetId="58">[18]!Select_RefOpe2</definedName>
    <definedName name="Select_RefOpe2" localSheetId="62">[18]!Select_RefOpe2</definedName>
    <definedName name="Select_RefOpe2" localSheetId="64">[18]!Select_RefOpe2</definedName>
    <definedName name="Select_RefOpe2" localSheetId="85">[18]!Select_RefOpe2</definedName>
    <definedName name="Select_RefOpe2" localSheetId="88">[18]!Select_RefOpe2</definedName>
    <definedName name="Select_RefOpe2" localSheetId="91">[18]!Select_RefOpe2</definedName>
    <definedName name="Select_RefOpe2" localSheetId="94">[18]!Select_RefOpe2</definedName>
    <definedName name="Select_RefOpe2" localSheetId="97">[18]!Select_RefOpe2</definedName>
    <definedName name="Select_RefOpe2" localSheetId="100">[18]!Select_RefOpe2</definedName>
    <definedName name="Select_RefOpe2" localSheetId="5">[18]!Select_RefOpe2</definedName>
    <definedName name="Select_RefOpe2" localSheetId="11">[18]!Select_RefOpe2</definedName>
    <definedName name="Select_RefOpe2" localSheetId="17">[18]!Select_RefOpe2</definedName>
    <definedName name="Select_RefOpe2" localSheetId="8">[18]!Select_RefOpe2</definedName>
    <definedName name="Select_RefOpe2" localSheetId="20">[18]!Select_RefOpe2</definedName>
    <definedName name="Select_RefOpe2" localSheetId="166">[18]!Select_RefOpe2</definedName>
    <definedName name="Select_RefOpe2" localSheetId="169">[18]!Select_RefOpe2</definedName>
    <definedName name="Select_RefOpe2" localSheetId="157">[18]!Select_RefOpe2</definedName>
    <definedName name="Select_RefOpe2" localSheetId="172">[18]!Select_RefOpe2</definedName>
    <definedName name="Select_RefOpe2" localSheetId="160">[18]!Select_RefOpe2</definedName>
    <definedName name="Select_RefOpe2" localSheetId="163">[18]!Select_RefOpe2</definedName>
    <definedName name="Select_RefOpe2" localSheetId="143">[18]!Select_RefOpe2</definedName>
    <definedName name="Select_RefOpe2" localSheetId="146">[18]!Select_RefOpe2</definedName>
    <definedName name="Select_RefOpe2" localSheetId="148">[18]!Select_RefOpe2</definedName>
    <definedName name="Select_RefOpe2" localSheetId="150">[18]!Select_RefOpe2</definedName>
    <definedName name="Select_RefOpe2" localSheetId="151">[18]!Select_RefOpe2</definedName>
    <definedName name="Select_RefOpe2" localSheetId="136">[18]!Select_RefOpe2</definedName>
    <definedName name="Select_RefOpe2" localSheetId="139">[18]!Select_RefOpe2</definedName>
    <definedName name="Select_RefOpe2" localSheetId="142">[18]!Select_RefOpe2</definedName>
    <definedName name="Select_RefOpe2" localSheetId="70">[18]!Select_RefOpe2</definedName>
    <definedName name="Select_RefOpe2" localSheetId="72">[18]!Select_RefOpe2</definedName>
    <definedName name="Select_RefOpe2" localSheetId="75">[18]!Select_RefOpe2</definedName>
    <definedName name="Select_RefOpe2" localSheetId="78">[18]!Select_RefOpe2</definedName>
    <definedName name="Select_RefOpe2" localSheetId="67">[18]!Select_RefOpe2</definedName>
    <definedName name="Select_RefOpe2" localSheetId="27">[18]!Select_RefOpe2</definedName>
    <definedName name="Select_RefOpe2" localSheetId="29">[18]!Select_RefOpe2</definedName>
    <definedName name="Select_RefOpe2" localSheetId="32">[18]!Select_RefOpe2</definedName>
    <definedName name="Select_RefOpe2" localSheetId="35">[18]!Select_RefOpe2</definedName>
    <definedName name="Select_RefOpe2" localSheetId="21">[18]!Select_RefOpe2</definedName>
    <definedName name="Select_RefOpe2" localSheetId="24">[18]!Select_RefOpe2</definedName>
    <definedName name="Select_RefOpe2" localSheetId="44">[18]!Select_RefOpe2</definedName>
    <definedName name="Select_RefOpe2" localSheetId="47">[18]!Select_RefOpe2</definedName>
    <definedName name="Select_RefOpe2" localSheetId="36">[18]!Select_RefOpe2</definedName>
    <definedName name="Select_RefOpe2" localSheetId="39">[18]!Select_RefOpe2</definedName>
    <definedName name="Select_RefOpe2" localSheetId="42">[18]!Select_RefOpe2</definedName>
    <definedName name="Select_RefOpe2" localSheetId="124">[18]!Select_RefOpe2</definedName>
    <definedName name="Select_RefOpe2" localSheetId="127">[18]!Select_RefOpe2</definedName>
    <definedName name="Select_RefOpe2" localSheetId="130">[18]!Select_RefOpe2</definedName>
    <definedName name="Select_RefOpe2" localSheetId="133">[18]!Select_RefOpe2</definedName>
    <definedName name="Select_RefOpe2" localSheetId="118">[18]!Select_RefOpe2</definedName>
    <definedName name="Select_RefOpe2" localSheetId="121">[18]!Select_RefOpe2</definedName>
    <definedName name="Select_RefOpe2" localSheetId="123">[18]!Select_RefOpe2</definedName>
    <definedName name="Select_RefOpe2" localSheetId="107">[18]!Select_RefOpe2</definedName>
    <definedName name="Select_RefOpe2" localSheetId="109">[18]!Select_RefOpe2</definedName>
    <definedName name="Select_RefOpe2" localSheetId="112">[18]!Select_RefOpe2</definedName>
    <definedName name="Select_RefOpe2" localSheetId="115">[18]!Select_RefOpe2</definedName>
    <definedName name="Select_RefOpe2" localSheetId="101">[18]!Select_RefOpe2</definedName>
    <definedName name="Select_RefOpe2" localSheetId="104">[18]!Select_RefOpe2</definedName>
    <definedName name="Select_RefOpe2" localSheetId="50">[18]!Select_RefOpe2</definedName>
    <definedName name="Select_RefOpe2" localSheetId="52">[18]!Select_RefOpe2</definedName>
    <definedName name="Select_RefOpe2" localSheetId="54">[18]!Select_RefOpe2</definedName>
    <definedName name="Select_RefOpe2" localSheetId="57">[18]!Select_RefOpe2</definedName>
    <definedName name="Select_RefOpe2" localSheetId="60">[18]!Select_RefOpe2</definedName>
    <definedName name="Select_RefOpe2" localSheetId="63">[18]!Select_RefOpe2</definedName>
    <definedName name="Select_RefOpe2" localSheetId="83">[18]!Select_RefOpe2</definedName>
    <definedName name="Select_RefOpe2" localSheetId="81">[18]!Select_RefOpe2</definedName>
    <definedName name="Select_RefOpe2" localSheetId="86">[18]!Select_RefOpe2</definedName>
    <definedName name="Select_RefOpe2" localSheetId="89">[18]!Select_RefOpe2</definedName>
    <definedName name="Select_RefOpe2" localSheetId="92">[18]!Select_RefOpe2</definedName>
    <definedName name="Select_RefOpe2" localSheetId="95">[18]!Select_RefOpe2</definedName>
    <definedName name="Select_RefOpe2" localSheetId="98">[18]!Select_RefOpe2</definedName>
    <definedName name="Select_RefOpe2" localSheetId="3">[18]!Select_RefOpe2</definedName>
    <definedName name="Select_RefOpe2" localSheetId="9">[18]!Select_RefOpe2</definedName>
    <definedName name="Select_RefOpe2" localSheetId="12">[18]!Select_RefOpe2</definedName>
    <definedName name="Select_RefOpe2" localSheetId="15">[18]!Select_RefOpe2</definedName>
    <definedName name="Select_RefOpe2" localSheetId="6">[18]!Select_RefOpe2</definedName>
    <definedName name="Select_RefOpe2" localSheetId="18">[18]!Select_RefOpe2</definedName>
    <definedName name="Select_RefOpe2" localSheetId="164">[18]!Select_RefOpe2</definedName>
    <definedName name="Select_RefOpe2" localSheetId="167">[18]!Select_RefOpe2</definedName>
    <definedName name="Select_RefOpe2" localSheetId="155">[18]!Select_RefOpe2</definedName>
    <definedName name="Select_RefOpe2" localSheetId="170">[18]!Select_RefOpe2</definedName>
    <definedName name="Select_RefOpe2" localSheetId="158">[18]!Select_RefOpe2</definedName>
    <definedName name="Select_RefOpe2" localSheetId="161">[18]!Select_RefOpe2</definedName>
    <definedName name="Select_RefOpe2" localSheetId="147">[18]!Select_RefOpe2</definedName>
    <definedName name="Select_RefOpe2" localSheetId="144">[18]!Select_RefOpe2</definedName>
    <definedName name="Select_RefOpe2" localSheetId="152">[18]!Select_RefOpe2</definedName>
    <definedName name="Select_RefOpe2" localSheetId="154">[18]!Select_RefOpe2</definedName>
    <definedName name="Select_RefOpe2" localSheetId="137">[18]!Select_RefOpe2</definedName>
    <definedName name="Select_RefOpe2" localSheetId="140">[18]!Select_RefOpe2</definedName>
    <definedName name="Select_RefOpe2" localSheetId="73">[18]!Select_RefOpe2</definedName>
    <definedName name="Select_RefOpe2" localSheetId="76">[18]!Select_RefOpe2</definedName>
    <definedName name="Select_RefOpe2" localSheetId="79">[18]!Select_RefOpe2</definedName>
    <definedName name="Select_RefOpe2" localSheetId="65">[18]!Select_RefOpe2</definedName>
    <definedName name="Select_RefOpe2" localSheetId="68">[18]!Select_RefOpe2</definedName>
    <definedName name="Select_RefOpe2" localSheetId="30">[18]!Select_RefOpe2</definedName>
    <definedName name="Select_RefOpe2" localSheetId="33">[18]!Select_RefOpe2</definedName>
    <definedName name="Select_RefOpe2" localSheetId="22">[18]!Select_RefOpe2</definedName>
    <definedName name="Select_RefOpe2" localSheetId="25">[18]!Select_RefOpe2</definedName>
    <definedName name="Select_RefOpe2" localSheetId="45">[18]!Select_RefOpe2</definedName>
    <definedName name="Select_RefOpe2" localSheetId="48">[18]!Select_RefOpe2</definedName>
    <definedName name="Select_RefOpe2" localSheetId="37">[18]!Select_RefOpe2</definedName>
    <definedName name="Select_RefOpe2" localSheetId="40">[18]!Select_RefOpe2</definedName>
    <definedName name="Select_RefOpe2" localSheetId="43">[18]!Select_RefOpe2</definedName>
    <definedName name="Select_RefOpe2" localSheetId="125">[18]!Select_RefOpe2</definedName>
    <definedName name="Select_RefOpe2" localSheetId="128">[18]!Select_RefOpe2</definedName>
    <definedName name="Select_RefOpe2" localSheetId="131">[18]!Select_RefOpe2</definedName>
    <definedName name="Select_RefOpe2" localSheetId="134">[18]!Select_RefOpe2</definedName>
    <definedName name="Select_RefOpe2" localSheetId="119">[18]!Select_RefOpe2</definedName>
    <definedName name="Select_RefOpe2" localSheetId="122">[18]!Select_RefOpe2</definedName>
    <definedName name="Select_RefOpe2" localSheetId="108">[18]!Select_RefOpe2</definedName>
    <definedName name="Select_RefOpe2" localSheetId="110">[18]!Select_RefOpe2</definedName>
    <definedName name="Select_RefOpe2" localSheetId="113">[18]!Select_RefOpe2</definedName>
    <definedName name="Select_RefOpe2" localSheetId="116">[18]!Select_RefOpe2</definedName>
    <definedName name="Select_RefOpe2" localSheetId="102">[18]!Select_RefOpe2</definedName>
    <definedName name="Select_RefOpe2" localSheetId="105">[18]!Select_RefOpe2</definedName>
    <definedName name="Select_RefOpe2" localSheetId="51">[18]!Select_RefOpe2</definedName>
    <definedName name="Select_RefOpe2" localSheetId="56">[18]!Select_RefOpe2</definedName>
    <definedName name="Select_RefOpe2" localSheetId="59">[18]!Select_RefOpe2</definedName>
    <definedName name="Select_RefOpe2" localSheetId="61">[18]!Select_RefOpe2</definedName>
    <definedName name="Select_RefOpe2" localSheetId="84">[18]!Select_RefOpe2</definedName>
    <definedName name="Select_RefOpe2" localSheetId="82">[18]!Select_RefOpe2</definedName>
    <definedName name="Select_RefOpe2" localSheetId="87">[18]!Select_RefOpe2</definedName>
    <definedName name="Select_RefOpe2" localSheetId="90">[18]!Select_RefOpe2</definedName>
    <definedName name="Select_RefOpe2" localSheetId="93">[18]!Select_RefOpe2</definedName>
    <definedName name="Select_RefOpe2" localSheetId="96">[18]!Select_RefOpe2</definedName>
    <definedName name="Select_RefOpe2" localSheetId="99">[18]!Select_RefOpe2</definedName>
    <definedName name="Select_RefOpe2" localSheetId="4">[18]!Select_RefOpe2</definedName>
    <definedName name="Select_RefOpe2" localSheetId="10">[18]!Select_RefOpe2</definedName>
    <definedName name="Select_RefOpe2" localSheetId="13">[18]!Select_RefOpe2</definedName>
    <definedName name="Select_RefOpe2" localSheetId="16">[18]!Select_RefOpe2</definedName>
    <definedName name="Select_RefOpe2" localSheetId="7">[18]!Select_RefOpe2</definedName>
    <definedName name="Select_RefOpe2" localSheetId="19">[18]!Select_RefOpe2</definedName>
    <definedName name="Select_RefOpe2" localSheetId="165">[18]!Select_RefOpe2</definedName>
    <definedName name="Select_RefOpe2" localSheetId="168">[18]!Select_RefOpe2</definedName>
    <definedName name="Select_RefOpe2" localSheetId="156">[18]!Select_RefOpe2</definedName>
    <definedName name="Select_RefOpe2" localSheetId="171">[18]!Select_RefOpe2</definedName>
    <definedName name="Select_RefOpe2" localSheetId="159">[18]!Select_RefOpe2</definedName>
    <definedName name="Select_RefOpe2" localSheetId="162">[18]!Select_RefOpe2</definedName>
    <definedName name="Select_RefOpe2">[18]!Select_RefOpe2</definedName>
    <definedName name="Select_RefOpe3" localSheetId="14">[18]!Select_RefOpe3</definedName>
    <definedName name="Select_RefOpe3" localSheetId="145">[18]!Select_RefOpe3</definedName>
    <definedName name="Select_RefOpe3" localSheetId="149">[18]!Select_RefOpe3</definedName>
    <definedName name="Select_RefOpe3" localSheetId="153">[18]!Select_RefOpe3</definedName>
    <definedName name="Select_RefOpe3" localSheetId="138">[18]!Select_RefOpe3</definedName>
    <definedName name="Select_RefOpe3" localSheetId="141">[18]!Select_RefOpe3</definedName>
    <definedName name="Select_RefOpe3" localSheetId="71">[18]!Select_RefOpe3</definedName>
    <definedName name="Select_RefOpe3" localSheetId="74">[18]!Select_RefOpe3</definedName>
    <definedName name="Select_RefOpe3" localSheetId="77">[18]!Select_RefOpe3</definedName>
    <definedName name="Select_RefOpe3" localSheetId="80">[18]!Select_RefOpe3</definedName>
    <definedName name="Select_RefOpe3" localSheetId="66">[18]!Select_RefOpe3</definedName>
    <definedName name="Select_RefOpe3" localSheetId="69">[18]!Select_RefOpe3</definedName>
    <definedName name="Select_RefOpe3" localSheetId="28">[18]!Select_RefOpe3</definedName>
    <definedName name="Select_RefOpe3" localSheetId="31">[18]!Select_RefOpe3</definedName>
    <definedName name="Select_RefOpe3" localSheetId="34">[18]!Select_RefOpe3</definedName>
    <definedName name="Select_RefOpe3" localSheetId="23">[18]!Select_RefOpe3</definedName>
    <definedName name="Select_RefOpe3" localSheetId="26">[18]!Select_RefOpe3</definedName>
    <definedName name="Select_RefOpe3" localSheetId="46">[18]!Select_RefOpe3</definedName>
    <definedName name="Select_RefOpe3" localSheetId="49">[18]!Select_RefOpe3</definedName>
    <definedName name="Select_RefOpe3" localSheetId="41">[18]!Select_RefOpe3</definedName>
    <definedName name="Select_RefOpe3" localSheetId="38">[18]!Select_RefOpe3</definedName>
    <definedName name="Select_RefOpe3" localSheetId="126">[18]!Select_RefOpe3</definedName>
    <definedName name="Select_RefOpe3" localSheetId="129">[18]!Select_RefOpe3</definedName>
    <definedName name="Select_RefOpe3" localSheetId="132">[18]!Select_RefOpe3</definedName>
    <definedName name="Select_RefOpe3" localSheetId="135">[18]!Select_RefOpe3</definedName>
    <definedName name="Select_RefOpe3" localSheetId="120">[18]!Select_RefOpe3</definedName>
    <definedName name="Select_RefOpe3" localSheetId="111">[18]!Select_RefOpe3</definedName>
    <definedName name="Select_RefOpe3" localSheetId="114">[18]!Select_RefOpe3</definedName>
    <definedName name="Select_RefOpe3" localSheetId="117">[18]!Select_RefOpe3</definedName>
    <definedName name="Select_RefOpe3" localSheetId="103">[18]!Select_RefOpe3</definedName>
    <definedName name="Select_RefOpe3" localSheetId="106">[18]!Select_RefOpe3</definedName>
    <definedName name="Select_RefOpe3" localSheetId="53">[18]!Select_RefOpe3</definedName>
    <definedName name="Select_RefOpe3" localSheetId="55">[18]!Select_RefOpe3</definedName>
    <definedName name="Select_RefOpe3" localSheetId="58">[18]!Select_RefOpe3</definedName>
    <definedName name="Select_RefOpe3" localSheetId="62">[18]!Select_RefOpe3</definedName>
    <definedName name="Select_RefOpe3" localSheetId="64">[18]!Select_RefOpe3</definedName>
    <definedName name="Select_RefOpe3" localSheetId="85">[18]!Select_RefOpe3</definedName>
    <definedName name="Select_RefOpe3" localSheetId="88">[18]!Select_RefOpe3</definedName>
    <definedName name="Select_RefOpe3" localSheetId="91">[18]!Select_RefOpe3</definedName>
    <definedName name="Select_RefOpe3" localSheetId="94">[18]!Select_RefOpe3</definedName>
    <definedName name="Select_RefOpe3" localSheetId="97">[18]!Select_RefOpe3</definedName>
    <definedName name="Select_RefOpe3" localSheetId="100">[18]!Select_RefOpe3</definedName>
    <definedName name="Select_RefOpe3" localSheetId="5">[18]!Select_RefOpe3</definedName>
    <definedName name="Select_RefOpe3" localSheetId="11">[18]!Select_RefOpe3</definedName>
    <definedName name="Select_RefOpe3" localSheetId="17">[18]!Select_RefOpe3</definedName>
    <definedName name="Select_RefOpe3" localSheetId="8">[18]!Select_RefOpe3</definedName>
    <definedName name="Select_RefOpe3" localSheetId="20">[18]!Select_RefOpe3</definedName>
    <definedName name="Select_RefOpe3" localSheetId="166">[18]!Select_RefOpe3</definedName>
    <definedName name="Select_RefOpe3" localSheetId="169">[18]!Select_RefOpe3</definedName>
    <definedName name="Select_RefOpe3" localSheetId="157">[18]!Select_RefOpe3</definedName>
    <definedName name="Select_RefOpe3" localSheetId="172">[18]!Select_RefOpe3</definedName>
    <definedName name="Select_RefOpe3" localSheetId="160">[18]!Select_RefOpe3</definedName>
    <definedName name="Select_RefOpe3" localSheetId="163">[18]!Select_RefOpe3</definedName>
    <definedName name="Select_RefOpe3" localSheetId="143">[18]!Select_RefOpe3</definedName>
    <definedName name="Select_RefOpe3" localSheetId="146">[18]!Select_RefOpe3</definedName>
    <definedName name="Select_RefOpe3" localSheetId="148">[18]!Select_RefOpe3</definedName>
    <definedName name="Select_RefOpe3" localSheetId="150">[18]!Select_RefOpe3</definedName>
    <definedName name="Select_RefOpe3" localSheetId="151">[18]!Select_RefOpe3</definedName>
    <definedName name="Select_RefOpe3" localSheetId="136">[18]!Select_RefOpe3</definedName>
    <definedName name="Select_RefOpe3" localSheetId="139">[18]!Select_RefOpe3</definedName>
    <definedName name="Select_RefOpe3" localSheetId="142">[18]!Select_RefOpe3</definedName>
    <definedName name="Select_RefOpe3" localSheetId="70">[18]!Select_RefOpe3</definedName>
    <definedName name="Select_RefOpe3" localSheetId="72">[18]!Select_RefOpe3</definedName>
    <definedName name="Select_RefOpe3" localSheetId="75">[18]!Select_RefOpe3</definedName>
    <definedName name="Select_RefOpe3" localSheetId="78">[18]!Select_RefOpe3</definedName>
    <definedName name="Select_RefOpe3" localSheetId="67">[18]!Select_RefOpe3</definedName>
    <definedName name="Select_RefOpe3" localSheetId="27">[18]!Select_RefOpe3</definedName>
    <definedName name="Select_RefOpe3" localSheetId="29">[18]!Select_RefOpe3</definedName>
    <definedName name="Select_RefOpe3" localSheetId="32">[18]!Select_RefOpe3</definedName>
    <definedName name="Select_RefOpe3" localSheetId="35">[18]!Select_RefOpe3</definedName>
    <definedName name="Select_RefOpe3" localSheetId="21">[18]!Select_RefOpe3</definedName>
    <definedName name="Select_RefOpe3" localSheetId="24">[18]!Select_RefOpe3</definedName>
    <definedName name="Select_RefOpe3" localSheetId="44">[18]!Select_RefOpe3</definedName>
    <definedName name="Select_RefOpe3" localSheetId="47">[18]!Select_RefOpe3</definedName>
    <definedName name="Select_RefOpe3" localSheetId="36">[18]!Select_RefOpe3</definedName>
    <definedName name="Select_RefOpe3" localSheetId="39">[18]!Select_RefOpe3</definedName>
    <definedName name="Select_RefOpe3" localSheetId="42">[18]!Select_RefOpe3</definedName>
    <definedName name="Select_RefOpe3" localSheetId="124">[18]!Select_RefOpe3</definedName>
    <definedName name="Select_RefOpe3" localSheetId="127">[18]!Select_RefOpe3</definedName>
    <definedName name="Select_RefOpe3" localSheetId="130">[18]!Select_RefOpe3</definedName>
    <definedName name="Select_RefOpe3" localSheetId="133">[18]!Select_RefOpe3</definedName>
    <definedName name="Select_RefOpe3" localSheetId="118">[18]!Select_RefOpe3</definedName>
    <definedName name="Select_RefOpe3" localSheetId="121">[18]!Select_RefOpe3</definedName>
    <definedName name="Select_RefOpe3" localSheetId="123">[18]!Select_RefOpe3</definedName>
    <definedName name="Select_RefOpe3" localSheetId="107">[18]!Select_RefOpe3</definedName>
    <definedName name="Select_RefOpe3" localSheetId="109">[18]!Select_RefOpe3</definedName>
    <definedName name="Select_RefOpe3" localSheetId="112">[18]!Select_RefOpe3</definedName>
    <definedName name="Select_RefOpe3" localSheetId="115">[18]!Select_RefOpe3</definedName>
    <definedName name="Select_RefOpe3" localSheetId="101">[18]!Select_RefOpe3</definedName>
    <definedName name="Select_RefOpe3" localSheetId="104">[18]!Select_RefOpe3</definedName>
    <definedName name="Select_RefOpe3" localSheetId="50">[18]!Select_RefOpe3</definedName>
    <definedName name="Select_RefOpe3" localSheetId="52">[18]!Select_RefOpe3</definedName>
    <definedName name="Select_RefOpe3" localSheetId="54">[18]!Select_RefOpe3</definedName>
    <definedName name="Select_RefOpe3" localSheetId="57">[18]!Select_RefOpe3</definedName>
    <definedName name="Select_RefOpe3" localSheetId="60">[18]!Select_RefOpe3</definedName>
    <definedName name="Select_RefOpe3" localSheetId="63">[18]!Select_RefOpe3</definedName>
    <definedName name="Select_RefOpe3" localSheetId="83">[18]!Select_RefOpe3</definedName>
    <definedName name="Select_RefOpe3" localSheetId="81">[18]!Select_RefOpe3</definedName>
    <definedName name="Select_RefOpe3" localSheetId="86">[18]!Select_RefOpe3</definedName>
    <definedName name="Select_RefOpe3" localSheetId="89">[18]!Select_RefOpe3</definedName>
    <definedName name="Select_RefOpe3" localSheetId="92">[18]!Select_RefOpe3</definedName>
    <definedName name="Select_RefOpe3" localSheetId="95">[18]!Select_RefOpe3</definedName>
    <definedName name="Select_RefOpe3" localSheetId="98">[18]!Select_RefOpe3</definedName>
    <definedName name="Select_RefOpe3" localSheetId="3">[18]!Select_RefOpe3</definedName>
    <definedName name="Select_RefOpe3" localSheetId="9">[18]!Select_RefOpe3</definedName>
    <definedName name="Select_RefOpe3" localSheetId="12">[18]!Select_RefOpe3</definedName>
    <definedName name="Select_RefOpe3" localSheetId="15">[18]!Select_RefOpe3</definedName>
    <definedName name="Select_RefOpe3" localSheetId="6">[18]!Select_RefOpe3</definedName>
    <definedName name="Select_RefOpe3" localSheetId="18">[18]!Select_RefOpe3</definedName>
    <definedName name="Select_RefOpe3" localSheetId="164">[18]!Select_RefOpe3</definedName>
    <definedName name="Select_RefOpe3" localSheetId="167">[18]!Select_RefOpe3</definedName>
    <definedName name="Select_RefOpe3" localSheetId="155">[18]!Select_RefOpe3</definedName>
    <definedName name="Select_RefOpe3" localSheetId="170">[18]!Select_RefOpe3</definedName>
    <definedName name="Select_RefOpe3" localSheetId="158">[18]!Select_RefOpe3</definedName>
    <definedName name="Select_RefOpe3" localSheetId="161">[18]!Select_RefOpe3</definedName>
    <definedName name="Select_RefOpe3" localSheetId="147">[18]!Select_RefOpe3</definedName>
    <definedName name="Select_RefOpe3" localSheetId="144">[18]!Select_RefOpe3</definedName>
    <definedName name="Select_RefOpe3" localSheetId="152">[18]!Select_RefOpe3</definedName>
    <definedName name="Select_RefOpe3" localSheetId="154">[18]!Select_RefOpe3</definedName>
    <definedName name="Select_RefOpe3" localSheetId="137">[18]!Select_RefOpe3</definedName>
    <definedName name="Select_RefOpe3" localSheetId="140">[18]!Select_RefOpe3</definedName>
    <definedName name="Select_RefOpe3" localSheetId="73">[18]!Select_RefOpe3</definedName>
    <definedName name="Select_RefOpe3" localSheetId="76">[18]!Select_RefOpe3</definedName>
    <definedName name="Select_RefOpe3" localSheetId="79">[18]!Select_RefOpe3</definedName>
    <definedName name="Select_RefOpe3" localSheetId="65">[18]!Select_RefOpe3</definedName>
    <definedName name="Select_RefOpe3" localSheetId="68">[18]!Select_RefOpe3</definedName>
    <definedName name="Select_RefOpe3" localSheetId="30">[18]!Select_RefOpe3</definedName>
    <definedName name="Select_RefOpe3" localSheetId="33">[18]!Select_RefOpe3</definedName>
    <definedName name="Select_RefOpe3" localSheetId="22">[18]!Select_RefOpe3</definedName>
    <definedName name="Select_RefOpe3" localSheetId="25">[18]!Select_RefOpe3</definedName>
    <definedName name="Select_RefOpe3" localSheetId="45">[18]!Select_RefOpe3</definedName>
    <definedName name="Select_RefOpe3" localSheetId="48">[18]!Select_RefOpe3</definedName>
    <definedName name="Select_RefOpe3" localSheetId="37">[18]!Select_RefOpe3</definedName>
    <definedName name="Select_RefOpe3" localSheetId="40">[18]!Select_RefOpe3</definedName>
    <definedName name="Select_RefOpe3" localSheetId="43">[18]!Select_RefOpe3</definedName>
    <definedName name="Select_RefOpe3" localSheetId="125">[18]!Select_RefOpe3</definedName>
    <definedName name="Select_RefOpe3" localSheetId="128">[18]!Select_RefOpe3</definedName>
    <definedName name="Select_RefOpe3" localSheetId="131">[18]!Select_RefOpe3</definedName>
    <definedName name="Select_RefOpe3" localSheetId="134">[18]!Select_RefOpe3</definedName>
    <definedName name="Select_RefOpe3" localSheetId="119">[18]!Select_RefOpe3</definedName>
    <definedName name="Select_RefOpe3" localSheetId="122">[18]!Select_RefOpe3</definedName>
    <definedName name="Select_RefOpe3" localSheetId="108">[18]!Select_RefOpe3</definedName>
    <definedName name="Select_RefOpe3" localSheetId="110">[18]!Select_RefOpe3</definedName>
    <definedName name="Select_RefOpe3" localSheetId="113">[18]!Select_RefOpe3</definedName>
    <definedName name="Select_RefOpe3" localSheetId="116">[18]!Select_RefOpe3</definedName>
    <definedName name="Select_RefOpe3" localSheetId="102">[18]!Select_RefOpe3</definedName>
    <definedName name="Select_RefOpe3" localSheetId="105">[18]!Select_RefOpe3</definedName>
    <definedName name="Select_RefOpe3" localSheetId="51">[18]!Select_RefOpe3</definedName>
    <definedName name="Select_RefOpe3" localSheetId="56">[18]!Select_RefOpe3</definedName>
    <definedName name="Select_RefOpe3" localSheetId="59">[18]!Select_RefOpe3</definedName>
    <definedName name="Select_RefOpe3" localSheetId="61">[18]!Select_RefOpe3</definedName>
    <definedName name="Select_RefOpe3" localSheetId="84">[18]!Select_RefOpe3</definedName>
    <definedName name="Select_RefOpe3" localSheetId="82">[18]!Select_RefOpe3</definedName>
    <definedName name="Select_RefOpe3" localSheetId="87">[18]!Select_RefOpe3</definedName>
    <definedName name="Select_RefOpe3" localSheetId="90">[18]!Select_RefOpe3</definedName>
    <definedName name="Select_RefOpe3" localSheetId="93">[18]!Select_RefOpe3</definedName>
    <definedName name="Select_RefOpe3" localSheetId="96">[18]!Select_RefOpe3</definedName>
    <definedName name="Select_RefOpe3" localSheetId="99">[18]!Select_RefOpe3</definedName>
    <definedName name="Select_RefOpe3" localSheetId="4">[18]!Select_RefOpe3</definedName>
    <definedName name="Select_RefOpe3" localSheetId="10">[18]!Select_RefOpe3</definedName>
    <definedName name="Select_RefOpe3" localSheetId="13">[18]!Select_RefOpe3</definedName>
    <definedName name="Select_RefOpe3" localSheetId="16">[18]!Select_RefOpe3</definedName>
    <definedName name="Select_RefOpe3" localSheetId="7">[18]!Select_RefOpe3</definedName>
    <definedName name="Select_RefOpe3" localSheetId="19">[18]!Select_RefOpe3</definedName>
    <definedName name="Select_RefOpe3" localSheetId="165">[18]!Select_RefOpe3</definedName>
    <definedName name="Select_RefOpe3" localSheetId="168">[18]!Select_RefOpe3</definedName>
    <definedName name="Select_RefOpe3" localSheetId="156">[18]!Select_RefOpe3</definedName>
    <definedName name="Select_RefOpe3" localSheetId="171">[18]!Select_RefOpe3</definedName>
    <definedName name="Select_RefOpe3" localSheetId="159">[18]!Select_RefOpe3</definedName>
    <definedName name="Select_RefOpe3" localSheetId="162">[18]!Select_RefOpe3</definedName>
    <definedName name="Select_RefOpe3">[18]!Select_RefOpe3</definedName>
    <definedName name="Select_RefTbl" localSheetId="14">[17]!Select_RefTbl</definedName>
    <definedName name="Select_RefTbl" localSheetId="145">[17]!Select_RefTbl</definedName>
    <definedName name="Select_RefTbl" localSheetId="149">[17]!Select_RefTbl</definedName>
    <definedName name="Select_RefTbl" localSheetId="153">[17]!Select_RefTbl</definedName>
    <definedName name="Select_RefTbl" localSheetId="138">[17]!Select_RefTbl</definedName>
    <definedName name="Select_RefTbl" localSheetId="141">[17]!Select_RefTbl</definedName>
    <definedName name="Select_RefTbl" localSheetId="71">[17]!Select_RefTbl</definedName>
    <definedName name="Select_RefTbl" localSheetId="74">[17]!Select_RefTbl</definedName>
    <definedName name="Select_RefTbl" localSheetId="77">[17]!Select_RefTbl</definedName>
    <definedName name="Select_RefTbl" localSheetId="80">[17]!Select_RefTbl</definedName>
    <definedName name="Select_RefTbl" localSheetId="66">[17]!Select_RefTbl</definedName>
    <definedName name="Select_RefTbl" localSheetId="69">[17]!Select_RefTbl</definedName>
    <definedName name="Select_RefTbl" localSheetId="28">[17]!Select_RefTbl</definedName>
    <definedName name="Select_RefTbl" localSheetId="31">[17]!Select_RefTbl</definedName>
    <definedName name="Select_RefTbl" localSheetId="34">[17]!Select_RefTbl</definedName>
    <definedName name="Select_RefTbl" localSheetId="23">[17]!Select_RefTbl</definedName>
    <definedName name="Select_RefTbl" localSheetId="26">[17]!Select_RefTbl</definedName>
    <definedName name="Select_RefTbl" localSheetId="46">[17]!Select_RefTbl</definedName>
    <definedName name="Select_RefTbl" localSheetId="49">[17]!Select_RefTbl</definedName>
    <definedName name="Select_RefTbl" localSheetId="41">[17]!Select_RefTbl</definedName>
    <definedName name="Select_RefTbl" localSheetId="38">[17]!Select_RefTbl</definedName>
    <definedName name="Select_RefTbl" localSheetId="126">[17]!Select_RefTbl</definedName>
    <definedName name="Select_RefTbl" localSheetId="129">[17]!Select_RefTbl</definedName>
    <definedName name="Select_RefTbl" localSheetId="132">[17]!Select_RefTbl</definedName>
    <definedName name="Select_RefTbl" localSheetId="135">[17]!Select_RefTbl</definedName>
    <definedName name="Select_RefTbl" localSheetId="120">[17]!Select_RefTbl</definedName>
    <definedName name="Select_RefTbl" localSheetId="111">[17]!Select_RefTbl</definedName>
    <definedName name="Select_RefTbl" localSheetId="114">[17]!Select_RefTbl</definedName>
    <definedName name="Select_RefTbl" localSheetId="117">[17]!Select_RefTbl</definedName>
    <definedName name="Select_RefTbl" localSheetId="103">[17]!Select_RefTbl</definedName>
    <definedName name="Select_RefTbl" localSheetId="106">[17]!Select_RefTbl</definedName>
    <definedName name="Select_RefTbl" localSheetId="53">[17]!Select_RefTbl</definedName>
    <definedName name="Select_RefTbl" localSheetId="55">[17]!Select_RefTbl</definedName>
    <definedName name="Select_RefTbl" localSheetId="58">[17]!Select_RefTbl</definedName>
    <definedName name="Select_RefTbl" localSheetId="62">[17]!Select_RefTbl</definedName>
    <definedName name="Select_RefTbl" localSheetId="64">[17]!Select_RefTbl</definedName>
    <definedName name="Select_RefTbl" localSheetId="85">[17]!Select_RefTbl</definedName>
    <definedName name="Select_RefTbl" localSheetId="88">[17]!Select_RefTbl</definedName>
    <definedName name="Select_RefTbl" localSheetId="91">[17]!Select_RefTbl</definedName>
    <definedName name="Select_RefTbl" localSheetId="94">[17]!Select_RefTbl</definedName>
    <definedName name="Select_RefTbl" localSheetId="97">[17]!Select_RefTbl</definedName>
    <definedName name="Select_RefTbl" localSheetId="100">[17]!Select_RefTbl</definedName>
    <definedName name="Select_RefTbl" localSheetId="5">[17]!Select_RefTbl</definedName>
    <definedName name="Select_RefTbl" localSheetId="11">[17]!Select_RefTbl</definedName>
    <definedName name="Select_RefTbl" localSheetId="17">[17]!Select_RefTbl</definedName>
    <definedName name="Select_RefTbl" localSheetId="8">[17]!Select_RefTbl</definedName>
    <definedName name="Select_RefTbl" localSheetId="20">[17]!Select_RefTbl</definedName>
    <definedName name="Select_RefTbl" localSheetId="166">[17]!Select_RefTbl</definedName>
    <definedName name="Select_RefTbl" localSheetId="169">[17]!Select_RefTbl</definedName>
    <definedName name="Select_RefTbl" localSheetId="157">[17]!Select_RefTbl</definedName>
    <definedName name="Select_RefTbl" localSheetId="172">[17]!Select_RefTbl</definedName>
    <definedName name="Select_RefTbl" localSheetId="160">[17]!Select_RefTbl</definedName>
    <definedName name="Select_RefTbl" localSheetId="163">[17]!Select_RefTbl</definedName>
    <definedName name="Select_RefTbl" localSheetId="143">[17]!Select_RefTbl</definedName>
    <definedName name="Select_RefTbl" localSheetId="146">[17]!Select_RefTbl</definedName>
    <definedName name="Select_RefTbl" localSheetId="148">[17]!Select_RefTbl</definedName>
    <definedName name="Select_RefTbl" localSheetId="150">[17]!Select_RefTbl</definedName>
    <definedName name="Select_RefTbl" localSheetId="151">[17]!Select_RefTbl</definedName>
    <definedName name="Select_RefTbl" localSheetId="136">[17]!Select_RefTbl</definedName>
    <definedName name="Select_RefTbl" localSheetId="139">[17]!Select_RefTbl</definedName>
    <definedName name="Select_RefTbl" localSheetId="142">[17]!Select_RefTbl</definedName>
    <definedName name="Select_RefTbl" localSheetId="70">[17]!Select_RefTbl</definedName>
    <definedName name="Select_RefTbl" localSheetId="72">[17]!Select_RefTbl</definedName>
    <definedName name="Select_RefTbl" localSheetId="75">[17]!Select_RefTbl</definedName>
    <definedName name="Select_RefTbl" localSheetId="78">[17]!Select_RefTbl</definedName>
    <definedName name="Select_RefTbl" localSheetId="67">[17]!Select_RefTbl</definedName>
    <definedName name="Select_RefTbl" localSheetId="27">[17]!Select_RefTbl</definedName>
    <definedName name="Select_RefTbl" localSheetId="29">[17]!Select_RefTbl</definedName>
    <definedName name="Select_RefTbl" localSheetId="32">[17]!Select_RefTbl</definedName>
    <definedName name="Select_RefTbl" localSheetId="35">[17]!Select_RefTbl</definedName>
    <definedName name="Select_RefTbl" localSheetId="21">[17]!Select_RefTbl</definedName>
    <definedName name="Select_RefTbl" localSheetId="24">[17]!Select_RefTbl</definedName>
    <definedName name="Select_RefTbl" localSheetId="44">[17]!Select_RefTbl</definedName>
    <definedName name="Select_RefTbl" localSheetId="47">[17]!Select_RefTbl</definedName>
    <definedName name="Select_RefTbl" localSheetId="36">[17]!Select_RefTbl</definedName>
    <definedName name="Select_RefTbl" localSheetId="39">[17]!Select_RefTbl</definedName>
    <definedName name="Select_RefTbl" localSheetId="42">[17]!Select_RefTbl</definedName>
    <definedName name="Select_RefTbl" localSheetId="124">[17]!Select_RefTbl</definedName>
    <definedName name="Select_RefTbl" localSheetId="127">[17]!Select_RefTbl</definedName>
    <definedName name="Select_RefTbl" localSheetId="130">[17]!Select_RefTbl</definedName>
    <definedName name="Select_RefTbl" localSheetId="133">[17]!Select_RefTbl</definedName>
    <definedName name="Select_RefTbl" localSheetId="118">[17]!Select_RefTbl</definedName>
    <definedName name="Select_RefTbl" localSheetId="121">[17]!Select_RefTbl</definedName>
    <definedName name="Select_RefTbl" localSheetId="123">[17]!Select_RefTbl</definedName>
    <definedName name="Select_RefTbl" localSheetId="107">[17]!Select_RefTbl</definedName>
    <definedName name="Select_RefTbl" localSheetId="109">[17]!Select_RefTbl</definedName>
    <definedName name="Select_RefTbl" localSheetId="112">[17]!Select_RefTbl</definedName>
    <definedName name="Select_RefTbl" localSheetId="115">[17]!Select_RefTbl</definedName>
    <definedName name="Select_RefTbl" localSheetId="101">[17]!Select_RefTbl</definedName>
    <definedName name="Select_RefTbl" localSheetId="104">[17]!Select_RefTbl</definedName>
    <definedName name="Select_RefTbl" localSheetId="50">[17]!Select_RefTbl</definedName>
    <definedName name="Select_RefTbl" localSheetId="52">[17]!Select_RefTbl</definedName>
    <definedName name="Select_RefTbl" localSheetId="54">[17]!Select_RefTbl</definedName>
    <definedName name="Select_RefTbl" localSheetId="57">[17]!Select_RefTbl</definedName>
    <definedName name="Select_RefTbl" localSheetId="60">[17]!Select_RefTbl</definedName>
    <definedName name="Select_RefTbl" localSheetId="63">[17]!Select_RefTbl</definedName>
    <definedName name="Select_RefTbl" localSheetId="83">[17]!Select_RefTbl</definedName>
    <definedName name="Select_RefTbl" localSheetId="81">[17]!Select_RefTbl</definedName>
    <definedName name="Select_RefTbl" localSheetId="86">[17]!Select_RefTbl</definedName>
    <definedName name="Select_RefTbl" localSheetId="89">[17]!Select_RefTbl</definedName>
    <definedName name="Select_RefTbl" localSheetId="92">[17]!Select_RefTbl</definedName>
    <definedName name="Select_RefTbl" localSheetId="95">[17]!Select_RefTbl</definedName>
    <definedName name="Select_RefTbl" localSheetId="98">[17]!Select_RefTbl</definedName>
    <definedName name="Select_RefTbl" localSheetId="3">[17]!Select_RefTbl</definedName>
    <definedName name="Select_RefTbl" localSheetId="9">[17]!Select_RefTbl</definedName>
    <definedName name="Select_RefTbl" localSheetId="12">[17]!Select_RefTbl</definedName>
    <definedName name="Select_RefTbl" localSheetId="15">[17]!Select_RefTbl</definedName>
    <definedName name="Select_RefTbl" localSheetId="6">[17]!Select_RefTbl</definedName>
    <definedName name="Select_RefTbl" localSheetId="18">[17]!Select_RefTbl</definedName>
    <definedName name="Select_RefTbl" localSheetId="164">[17]!Select_RefTbl</definedName>
    <definedName name="Select_RefTbl" localSheetId="167">[17]!Select_RefTbl</definedName>
    <definedName name="Select_RefTbl" localSheetId="155">[17]!Select_RefTbl</definedName>
    <definedName name="Select_RefTbl" localSheetId="170">[17]!Select_RefTbl</definedName>
    <definedName name="Select_RefTbl" localSheetId="158">[17]!Select_RefTbl</definedName>
    <definedName name="Select_RefTbl" localSheetId="161">[17]!Select_RefTbl</definedName>
    <definedName name="Select_RefTbl" localSheetId="147">[17]!Select_RefTbl</definedName>
    <definedName name="Select_RefTbl" localSheetId="144">[17]!Select_RefTbl</definedName>
    <definedName name="Select_RefTbl" localSheetId="152">[17]!Select_RefTbl</definedName>
    <definedName name="Select_RefTbl" localSheetId="154">[17]!Select_RefTbl</definedName>
    <definedName name="Select_RefTbl" localSheetId="137">[17]!Select_RefTbl</definedName>
    <definedName name="Select_RefTbl" localSheetId="140">[17]!Select_RefTbl</definedName>
    <definedName name="Select_RefTbl" localSheetId="73">[17]!Select_RefTbl</definedName>
    <definedName name="Select_RefTbl" localSheetId="76">[17]!Select_RefTbl</definedName>
    <definedName name="Select_RefTbl" localSheetId="79">[17]!Select_RefTbl</definedName>
    <definedName name="Select_RefTbl" localSheetId="65">[17]!Select_RefTbl</definedName>
    <definedName name="Select_RefTbl" localSheetId="68">[17]!Select_RefTbl</definedName>
    <definedName name="Select_RefTbl" localSheetId="30">[17]!Select_RefTbl</definedName>
    <definedName name="Select_RefTbl" localSheetId="33">[17]!Select_RefTbl</definedName>
    <definedName name="Select_RefTbl" localSheetId="22">[17]!Select_RefTbl</definedName>
    <definedName name="Select_RefTbl" localSheetId="25">[17]!Select_RefTbl</definedName>
    <definedName name="Select_RefTbl" localSheetId="45">[17]!Select_RefTbl</definedName>
    <definedName name="Select_RefTbl" localSheetId="48">[17]!Select_RefTbl</definedName>
    <definedName name="Select_RefTbl" localSheetId="37">[17]!Select_RefTbl</definedName>
    <definedName name="Select_RefTbl" localSheetId="40">[17]!Select_RefTbl</definedName>
    <definedName name="Select_RefTbl" localSheetId="43">[17]!Select_RefTbl</definedName>
    <definedName name="Select_RefTbl" localSheetId="125">[17]!Select_RefTbl</definedName>
    <definedName name="Select_RefTbl" localSheetId="128">[17]!Select_RefTbl</definedName>
    <definedName name="Select_RefTbl" localSheetId="131">[17]!Select_RefTbl</definedName>
    <definedName name="Select_RefTbl" localSheetId="134">[17]!Select_RefTbl</definedName>
    <definedName name="Select_RefTbl" localSheetId="119">[17]!Select_RefTbl</definedName>
    <definedName name="Select_RefTbl" localSheetId="122">[17]!Select_RefTbl</definedName>
    <definedName name="Select_RefTbl" localSheetId="108">[17]!Select_RefTbl</definedName>
    <definedName name="Select_RefTbl" localSheetId="110">[17]!Select_RefTbl</definedName>
    <definedName name="Select_RefTbl" localSheetId="113">[17]!Select_RefTbl</definedName>
    <definedName name="Select_RefTbl" localSheetId="116">[17]!Select_RefTbl</definedName>
    <definedName name="Select_RefTbl" localSheetId="102">[17]!Select_RefTbl</definedName>
    <definedName name="Select_RefTbl" localSheetId="105">[17]!Select_RefTbl</definedName>
    <definedName name="Select_RefTbl" localSheetId="51">[17]!Select_RefTbl</definedName>
    <definedName name="Select_RefTbl" localSheetId="56">[17]!Select_RefTbl</definedName>
    <definedName name="Select_RefTbl" localSheetId="59">[17]!Select_RefTbl</definedName>
    <definedName name="Select_RefTbl" localSheetId="61">[17]!Select_RefTbl</definedName>
    <definedName name="Select_RefTbl" localSheetId="84">[17]!Select_RefTbl</definedName>
    <definedName name="Select_RefTbl" localSheetId="82">[17]!Select_RefTbl</definedName>
    <definedName name="Select_RefTbl" localSheetId="87">[17]!Select_RefTbl</definedName>
    <definedName name="Select_RefTbl" localSheetId="90">[17]!Select_RefTbl</definedName>
    <definedName name="Select_RefTbl" localSheetId="93">[17]!Select_RefTbl</definedName>
    <definedName name="Select_RefTbl" localSheetId="96">[17]!Select_RefTbl</definedName>
    <definedName name="Select_RefTbl" localSheetId="99">[17]!Select_RefTbl</definedName>
    <definedName name="Select_RefTbl" localSheetId="4">[17]!Select_RefTbl</definedName>
    <definedName name="Select_RefTbl" localSheetId="10">[17]!Select_RefTbl</definedName>
    <definedName name="Select_RefTbl" localSheetId="13">[17]!Select_RefTbl</definedName>
    <definedName name="Select_RefTbl" localSheetId="16">[17]!Select_RefTbl</definedName>
    <definedName name="Select_RefTbl" localSheetId="7">[17]!Select_RefTbl</definedName>
    <definedName name="Select_RefTbl" localSheetId="19">[17]!Select_RefTbl</definedName>
    <definedName name="Select_RefTbl" localSheetId="165">[17]!Select_RefTbl</definedName>
    <definedName name="Select_RefTbl" localSheetId="168">[17]!Select_RefTbl</definedName>
    <definedName name="Select_RefTbl" localSheetId="156">[17]!Select_RefTbl</definedName>
    <definedName name="Select_RefTbl" localSheetId="171">[17]!Select_RefTbl</definedName>
    <definedName name="Select_RefTbl" localSheetId="159">[17]!Select_RefTbl</definedName>
    <definedName name="Select_RefTbl" localSheetId="162">[17]!Select_RefTbl</definedName>
    <definedName name="Select_RefTbl">[17]!Select_RefTbl</definedName>
    <definedName name="Select_RefTblI" localSheetId="14">[19]!Select_RefTblI</definedName>
    <definedName name="Select_RefTblI" localSheetId="145">[19]!Select_RefTblI</definedName>
    <definedName name="Select_RefTblI" localSheetId="149">[19]!Select_RefTblI</definedName>
    <definedName name="Select_RefTblI" localSheetId="153">[19]!Select_RefTblI</definedName>
    <definedName name="Select_RefTblI" localSheetId="138">[19]!Select_RefTblI</definedName>
    <definedName name="Select_RefTblI" localSheetId="141">[19]!Select_RefTblI</definedName>
    <definedName name="Select_RefTblI" localSheetId="71">[19]!Select_RefTblI</definedName>
    <definedName name="Select_RefTblI" localSheetId="74">[19]!Select_RefTblI</definedName>
    <definedName name="Select_RefTblI" localSheetId="77">[19]!Select_RefTblI</definedName>
    <definedName name="Select_RefTblI" localSheetId="80">[19]!Select_RefTblI</definedName>
    <definedName name="Select_RefTblI" localSheetId="66">[19]!Select_RefTblI</definedName>
    <definedName name="Select_RefTblI" localSheetId="69">[19]!Select_RefTblI</definedName>
    <definedName name="Select_RefTblI" localSheetId="28">[19]!Select_RefTblI</definedName>
    <definedName name="Select_RefTblI" localSheetId="31">[19]!Select_RefTblI</definedName>
    <definedName name="Select_RefTblI" localSheetId="34">[19]!Select_RefTblI</definedName>
    <definedName name="Select_RefTblI" localSheetId="23">[19]!Select_RefTblI</definedName>
    <definedName name="Select_RefTblI" localSheetId="26">[19]!Select_RefTblI</definedName>
    <definedName name="Select_RefTblI" localSheetId="46">[19]!Select_RefTblI</definedName>
    <definedName name="Select_RefTblI" localSheetId="49">[19]!Select_RefTblI</definedName>
    <definedName name="Select_RefTblI" localSheetId="41">[19]!Select_RefTblI</definedName>
    <definedName name="Select_RefTblI" localSheetId="38">[19]!Select_RefTblI</definedName>
    <definedName name="Select_RefTblI" localSheetId="126">[19]!Select_RefTblI</definedName>
    <definedName name="Select_RefTblI" localSheetId="129">[19]!Select_RefTblI</definedName>
    <definedName name="Select_RefTblI" localSheetId="132">[19]!Select_RefTblI</definedName>
    <definedName name="Select_RefTblI" localSheetId="135">[19]!Select_RefTblI</definedName>
    <definedName name="Select_RefTblI" localSheetId="120">[19]!Select_RefTblI</definedName>
    <definedName name="Select_RefTblI" localSheetId="111">[19]!Select_RefTblI</definedName>
    <definedName name="Select_RefTblI" localSheetId="114">[19]!Select_RefTblI</definedName>
    <definedName name="Select_RefTblI" localSheetId="117">[19]!Select_RefTblI</definedName>
    <definedName name="Select_RefTblI" localSheetId="103">[19]!Select_RefTblI</definedName>
    <definedName name="Select_RefTblI" localSheetId="106">[19]!Select_RefTblI</definedName>
    <definedName name="Select_RefTblI" localSheetId="53">[19]!Select_RefTblI</definedName>
    <definedName name="Select_RefTblI" localSheetId="55">[19]!Select_RefTblI</definedName>
    <definedName name="Select_RefTblI" localSheetId="58">[19]!Select_RefTblI</definedName>
    <definedName name="Select_RefTblI" localSheetId="62">[19]!Select_RefTblI</definedName>
    <definedName name="Select_RefTblI" localSheetId="64">[19]!Select_RefTblI</definedName>
    <definedName name="Select_RefTblI" localSheetId="85">[19]!Select_RefTblI</definedName>
    <definedName name="Select_RefTblI" localSheetId="88">[19]!Select_RefTblI</definedName>
    <definedName name="Select_RefTblI" localSheetId="91">[19]!Select_RefTblI</definedName>
    <definedName name="Select_RefTblI" localSheetId="94">[19]!Select_RefTblI</definedName>
    <definedName name="Select_RefTblI" localSheetId="97">[19]!Select_RefTblI</definedName>
    <definedName name="Select_RefTblI" localSheetId="100">[19]!Select_RefTblI</definedName>
    <definedName name="Select_RefTblI" localSheetId="5">[19]!Select_RefTblI</definedName>
    <definedName name="Select_RefTblI" localSheetId="11">[19]!Select_RefTblI</definedName>
    <definedName name="Select_RefTblI" localSheetId="17">[19]!Select_RefTblI</definedName>
    <definedName name="Select_RefTblI" localSheetId="8">[19]!Select_RefTblI</definedName>
    <definedName name="Select_RefTblI" localSheetId="20">[19]!Select_RefTblI</definedName>
    <definedName name="Select_RefTblI" localSheetId="166">[19]!Select_RefTblI</definedName>
    <definedName name="Select_RefTblI" localSheetId="169">[19]!Select_RefTblI</definedName>
    <definedName name="Select_RefTblI" localSheetId="157">[19]!Select_RefTblI</definedName>
    <definedName name="Select_RefTblI" localSheetId="172">[19]!Select_RefTblI</definedName>
    <definedName name="Select_RefTblI" localSheetId="160">[19]!Select_RefTblI</definedName>
    <definedName name="Select_RefTblI" localSheetId="163">[19]!Select_RefTblI</definedName>
    <definedName name="Select_RefTblI" localSheetId="143">[19]!Select_RefTblI</definedName>
    <definedName name="Select_RefTblI" localSheetId="146">[19]!Select_RefTblI</definedName>
    <definedName name="Select_RefTblI" localSheetId="148">[19]!Select_RefTblI</definedName>
    <definedName name="Select_RefTblI" localSheetId="150">[19]!Select_RefTblI</definedName>
    <definedName name="Select_RefTblI" localSheetId="151">[19]!Select_RefTblI</definedName>
    <definedName name="Select_RefTblI" localSheetId="136">[19]!Select_RefTblI</definedName>
    <definedName name="Select_RefTblI" localSheetId="139">[19]!Select_RefTblI</definedName>
    <definedName name="Select_RefTblI" localSheetId="142">[19]!Select_RefTblI</definedName>
    <definedName name="Select_RefTblI" localSheetId="70">[19]!Select_RefTblI</definedName>
    <definedName name="Select_RefTblI" localSheetId="72">[19]!Select_RefTblI</definedName>
    <definedName name="Select_RefTblI" localSheetId="75">[19]!Select_RefTblI</definedName>
    <definedName name="Select_RefTblI" localSheetId="78">[19]!Select_RefTblI</definedName>
    <definedName name="Select_RefTblI" localSheetId="67">[19]!Select_RefTblI</definedName>
    <definedName name="Select_RefTblI" localSheetId="27">[19]!Select_RefTblI</definedName>
    <definedName name="Select_RefTblI" localSheetId="29">[19]!Select_RefTblI</definedName>
    <definedName name="Select_RefTblI" localSheetId="32">[19]!Select_RefTblI</definedName>
    <definedName name="Select_RefTblI" localSheetId="35">[19]!Select_RefTblI</definedName>
    <definedName name="Select_RefTblI" localSheetId="21">[19]!Select_RefTblI</definedName>
    <definedName name="Select_RefTblI" localSheetId="24">[19]!Select_RefTblI</definedName>
    <definedName name="Select_RefTblI" localSheetId="44">[19]!Select_RefTblI</definedName>
    <definedName name="Select_RefTblI" localSheetId="47">[19]!Select_RefTblI</definedName>
    <definedName name="Select_RefTblI" localSheetId="36">[19]!Select_RefTblI</definedName>
    <definedName name="Select_RefTblI" localSheetId="39">[19]!Select_RefTblI</definedName>
    <definedName name="Select_RefTblI" localSheetId="42">[19]!Select_RefTblI</definedName>
    <definedName name="Select_RefTblI" localSheetId="124">[19]!Select_RefTblI</definedName>
    <definedName name="Select_RefTblI" localSheetId="127">[19]!Select_RefTblI</definedName>
    <definedName name="Select_RefTblI" localSheetId="130">[19]!Select_RefTblI</definedName>
    <definedName name="Select_RefTblI" localSheetId="133">[19]!Select_RefTblI</definedName>
    <definedName name="Select_RefTblI" localSheetId="118">[19]!Select_RefTblI</definedName>
    <definedName name="Select_RefTblI" localSheetId="121">[19]!Select_RefTblI</definedName>
    <definedName name="Select_RefTblI" localSheetId="123">[19]!Select_RefTblI</definedName>
    <definedName name="Select_RefTblI" localSheetId="107">[19]!Select_RefTblI</definedName>
    <definedName name="Select_RefTblI" localSheetId="109">[19]!Select_RefTblI</definedName>
    <definedName name="Select_RefTblI" localSheetId="112">[19]!Select_RefTblI</definedName>
    <definedName name="Select_RefTblI" localSheetId="115">[19]!Select_RefTblI</definedName>
    <definedName name="Select_RefTblI" localSheetId="101">[19]!Select_RefTblI</definedName>
    <definedName name="Select_RefTblI" localSheetId="104">[19]!Select_RefTblI</definedName>
    <definedName name="Select_RefTblI" localSheetId="50">[19]!Select_RefTblI</definedName>
    <definedName name="Select_RefTblI" localSheetId="52">[19]!Select_RefTblI</definedName>
    <definedName name="Select_RefTblI" localSheetId="54">[19]!Select_RefTblI</definedName>
    <definedName name="Select_RefTblI" localSheetId="57">[19]!Select_RefTblI</definedName>
    <definedName name="Select_RefTblI" localSheetId="60">[19]!Select_RefTblI</definedName>
    <definedName name="Select_RefTblI" localSheetId="63">[19]!Select_RefTblI</definedName>
    <definedName name="Select_RefTblI" localSheetId="83">[19]!Select_RefTblI</definedName>
    <definedName name="Select_RefTblI" localSheetId="81">[19]!Select_RefTblI</definedName>
    <definedName name="Select_RefTblI" localSheetId="86">[19]!Select_RefTblI</definedName>
    <definedName name="Select_RefTblI" localSheetId="89">[19]!Select_RefTblI</definedName>
    <definedName name="Select_RefTblI" localSheetId="92">[19]!Select_RefTblI</definedName>
    <definedName name="Select_RefTblI" localSheetId="95">[19]!Select_RefTblI</definedName>
    <definedName name="Select_RefTblI" localSheetId="98">[19]!Select_RefTblI</definedName>
    <definedName name="Select_RefTblI" localSheetId="3">[19]!Select_RefTblI</definedName>
    <definedName name="Select_RefTblI" localSheetId="9">[19]!Select_RefTblI</definedName>
    <definedName name="Select_RefTblI" localSheetId="12">[19]!Select_RefTblI</definedName>
    <definedName name="Select_RefTblI" localSheetId="15">[19]!Select_RefTblI</definedName>
    <definedName name="Select_RefTblI" localSheetId="6">[19]!Select_RefTblI</definedName>
    <definedName name="Select_RefTblI" localSheetId="18">[19]!Select_RefTblI</definedName>
    <definedName name="Select_RefTblI" localSheetId="164">[19]!Select_RefTblI</definedName>
    <definedName name="Select_RefTblI" localSheetId="167">[19]!Select_RefTblI</definedName>
    <definedName name="Select_RefTblI" localSheetId="155">[19]!Select_RefTblI</definedName>
    <definedName name="Select_RefTblI" localSheetId="170">[19]!Select_RefTblI</definedName>
    <definedName name="Select_RefTblI" localSheetId="158">[19]!Select_RefTblI</definedName>
    <definedName name="Select_RefTblI" localSheetId="161">[19]!Select_RefTblI</definedName>
    <definedName name="Select_RefTblI" localSheetId="147">[19]!Select_RefTblI</definedName>
    <definedName name="Select_RefTblI" localSheetId="144">[19]!Select_RefTblI</definedName>
    <definedName name="Select_RefTblI" localSheetId="152">[19]!Select_RefTblI</definedName>
    <definedName name="Select_RefTblI" localSheetId="154">[19]!Select_RefTblI</definedName>
    <definedName name="Select_RefTblI" localSheetId="137">[19]!Select_RefTblI</definedName>
    <definedName name="Select_RefTblI" localSheetId="140">[19]!Select_RefTblI</definedName>
    <definedName name="Select_RefTblI" localSheetId="73">[19]!Select_RefTblI</definedName>
    <definedName name="Select_RefTblI" localSheetId="76">[19]!Select_RefTblI</definedName>
    <definedName name="Select_RefTblI" localSheetId="79">[19]!Select_RefTblI</definedName>
    <definedName name="Select_RefTblI" localSheetId="65">[19]!Select_RefTblI</definedName>
    <definedName name="Select_RefTblI" localSheetId="68">[19]!Select_RefTblI</definedName>
    <definedName name="Select_RefTblI" localSheetId="30">[19]!Select_RefTblI</definedName>
    <definedName name="Select_RefTblI" localSheetId="33">[19]!Select_RefTblI</definedName>
    <definedName name="Select_RefTblI" localSheetId="22">[19]!Select_RefTblI</definedName>
    <definedName name="Select_RefTblI" localSheetId="25">[19]!Select_RefTblI</definedName>
    <definedName name="Select_RefTblI" localSheetId="45">[19]!Select_RefTblI</definedName>
    <definedName name="Select_RefTblI" localSheetId="48">[19]!Select_RefTblI</definedName>
    <definedName name="Select_RefTblI" localSheetId="37">[19]!Select_RefTblI</definedName>
    <definedName name="Select_RefTblI" localSheetId="40">[19]!Select_RefTblI</definedName>
    <definedName name="Select_RefTblI" localSheetId="43">[19]!Select_RefTblI</definedName>
    <definedName name="Select_RefTblI" localSheetId="125">[19]!Select_RefTblI</definedName>
    <definedName name="Select_RefTblI" localSheetId="128">[19]!Select_RefTblI</definedName>
    <definedName name="Select_RefTblI" localSheetId="131">[19]!Select_RefTblI</definedName>
    <definedName name="Select_RefTblI" localSheetId="134">[19]!Select_RefTblI</definedName>
    <definedName name="Select_RefTblI" localSheetId="119">[19]!Select_RefTblI</definedName>
    <definedName name="Select_RefTblI" localSheetId="122">[19]!Select_RefTblI</definedName>
    <definedName name="Select_RefTblI" localSheetId="108">[19]!Select_RefTblI</definedName>
    <definedName name="Select_RefTblI" localSheetId="110">[19]!Select_RefTblI</definedName>
    <definedName name="Select_RefTblI" localSheetId="113">[19]!Select_RefTblI</definedName>
    <definedName name="Select_RefTblI" localSheetId="116">[19]!Select_RefTblI</definedName>
    <definedName name="Select_RefTblI" localSheetId="102">[19]!Select_RefTblI</definedName>
    <definedName name="Select_RefTblI" localSheetId="105">[19]!Select_RefTblI</definedName>
    <definedName name="Select_RefTblI" localSheetId="51">[19]!Select_RefTblI</definedName>
    <definedName name="Select_RefTblI" localSheetId="56">[19]!Select_RefTblI</definedName>
    <definedName name="Select_RefTblI" localSheetId="59">[19]!Select_RefTblI</definedName>
    <definedName name="Select_RefTblI" localSheetId="61">[19]!Select_RefTblI</definedName>
    <definedName name="Select_RefTblI" localSheetId="84">[19]!Select_RefTblI</definedName>
    <definedName name="Select_RefTblI" localSheetId="82">[19]!Select_RefTblI</definedName>
    <definedName name="Select_RefTblI" localSheetId="87">[19]!Select_RefTblI</definedName>
    <definedName name="Select_RefTblI" localSheetId="90">[19]!Select_RefTblI</definedName>
    <definedName name="Select_RefTblI" localSheetId="93">[19]!Select_RefTblI</definedName>
    <definedName name="Select_RefTblI" localSheetId="96">[19]!Select_RefTblI</definedName>
    <definedName name="Select_RefTblI" localSheetId="99">[19]!Select_RefTblI</definedName>
    <definedName name="Select_RefTblI" localSheetId="4">[19]!Select_RefTblI</definedName>
    <definedName name="Select_RefTblI" localSheetId="10">[19]!Select_RefTblI</definedName>
    <definedName name="Select_RefTblI" localSheetId="13">[19]!Select_RefTblI</definedName>
    <definedName name="Select_RefTblI" localSheetId="16">[19]!Select_RefTblI</definedName>
    <definedName name="Select_RefTblI" localSheetId="7">[19]!Select_RefTblI</definedName>
    <definedName name="Select_RefTblI" localSheetId="19">[19]!Select_RefTblI</definedName>
    <definedName name="Select_RefTblI" localSheetId="165">[19]!Select_RefTblI</definedName>
    <definedName name="Select_RefTblI" localSheetId="168">[19]!Select_RefTblI</definedName>
    <definedName name="Select_RefTblI" localSheetId="156">[19]!Select_RefTblI</definedName>
    <definedName name="Select_RefTblI" localSheetId="171">[19]!Select_RefTblI</definedName>
    <definedName name="Select_RefTblI" localSheetId="159">[19]!Select_RefTblI</definedName>
    <definedName name="Select_RefTblI" localSheetId="162">[19]!Select_RefTblI</definedName>
    <definedName name="Select_RefTblI">[19]!Select_RefTblI</definedName>
    <definedName name="Select_TBL" localSheetId="14">[20]!Select_TBL</definedName>
    <definedName name="Select_TBL" localSheetId="145">[20]!Select_TBL</definedName>
    <definedName name="Select_TBL" localSheetId="149">[20]!Select_TBL</definedName>
    <definedName name="Select_TBL" localSheetId="153">[20]!Select_TBL</definedName>
    <definedName name="Select_TBL" localSheetId="138">[20]!Select_TBL</definedName>
    <definedName name="Select_TBL" localSheetId="141">[20]!Select_TBL</definedName>
    <definedName name="Select_TBL" localSheetId="71">[20]!Select_TBL</definedName>
    <definedName name="Select_TBL" localSheetId="74">[20]!Select_TBL</definedName>
    <definedName name="Select_TBL" localSheetId="77">[20]!Select_TBL</definedName>
    <definedName name="Select_TBL" localSheetId="80">[20]!Select_TBL</definedName>
    <definedName name="Select_TBL" localSheetId="66">[20]!Select_TBL</definedName>
    <definedName name="Select_TBL" localSheetId="69">[20]!Select_TBL</definedName>
    <definedName name="Select_TBL" localSheetId="28">[20]!Select_TBL</definedName>
    <definedName name="Select_TBL" localSheetId="31">[20]!Select_TBL</definedName>
    <definedName name="Select_TBL" localSheetId="34">[20]!Select_TBL</definedName>
    <definedName name="Select_TBL" localSheetId="23">[20]!Select_TBL</definedName>
    <definedName name="Select_TBL" localSheetId="26">[20]!Select_TBL</definedName>
    <definedName name="Select_TBL" localSheetId="46">[20]!Select_TBL</definedName>
    <definedName name="Select_TBL" localSheetId="49">[20]!Select_TBL</definedName>
    <definedName name="Select_TBL" localSheetId="41">[20]!Select_TBL</definedName>
    <definedName name="Select_TBL" localSheetId="38">[20]!Select_TBL</definedName>
    <definedName name="Select_TBL" localSheetId="126">[20]!Select_TBL</definedName>
    <definedName name="Select_TBL" localSheetId="129">[20]!Select_TBL</definedName>
    <definedName name="Select_TBL" localSheetId="132">[20]!Select_TBL</definedName>
    <definedName name="Select_TBL" localSheetId="135">[20]!Select_TBL</definedName>
    <definedName name="Select_TBL" localSheetId="120">[20]!Select_TBL</definedName>
    <definedName name="Select_TBL" localSheetId="111">[20]!Select_TBL</definedName>
    <definedName name="Select_TBL" localSheetId="114">[20]!Select_TBL</definedName>
    <definedName name="Select_TBL" localSheetId="117">[20]!Select_TBL</definedName>
    <definedName name="Select_TBL" localSheetId="103">[20]!Select_TBL</definedName>
    <definedName name="Select_TBL" localSheetId="106">[20]!Select_TBL</definedName>
    <definedName name="Select_TBL" localSheetId="53">[20]!Select_TBL</definedName>
    <definedName name="Select_TBL" localSheetId="55">[20]!Select_TBL</definedName>
    <definedName name="Select_TBL" localSheetId="58">[20]!Select_TBL</definedName>
    <definedName name="Select_TBL" localSheetId="62">[20]!Select_TBL</definedName>
    <definedName name="Select_TBL" localSheetId="64">[20]!Select_TBL</definedName>
    <definedName name="Select_TBL" localSheetId="85">[20]!Select_TBL</definedName>
    <definedName name="Select_TBL" localSheetId="88">[20]!Select_TBL</definedName>
    <definedName name="Select_TBL" localSheetId="91">[20]!Select_TBL</definedName>
    <definedName name="Select_TBL" localSheetId="94">[20]!Select_TBL</definedName>
    <definedName name="Select_TBL" localSheetId="97">[20]!Select_TBL</definedName>
    <definedName name="Select_TBL" localSheetId="100">[20]!Select_TBL</definedName>
    <definedName name="Select_TBL" localSheetId="5">[20]!Select_TBL</definedName>
    <definedName name="Select_TBL" localSheetId="11">[20]!Select_TBL</definedName>
    <definedName name="Select_TBL" localSheetId="17">[20]!Select_TBL</definedName>
    <definedName name="Select_TBL" localSheetId="8">[20]!Select_TBL</definedName>
    <definedName name="Select_TBL" localSheetId="20">[20]!Select_TBL</definedName>
    <definedName name="Select_TBL" localSheetId="166">[20]!Select_TBL</definedName>
    <definedName name="Select_TBL" localSheetId="169">[20]!Select_TBL</definedName>
    <definedName name="Select_TBL" localSheetId="157">[20]!Select_TBL</definedName>
    <definedName name="Select_TBL" localSheetId="172">[20]!Select_TBL</definedName>
    <definedName name="Select_TBL" localSheetId="160">[20]!Select_TBL</definedName>
    <definedName name="Select_TBL" localSheetId="163">[20]!Select_TBL</definedName>
    <definedName name="Select_TBL" localSheetId="143">[20]!Select_TBL</definedName>
    <definedName name="Select_TBL" localSheetId="146">[20]!Select_TBL</definedName>
    <definedName name="Select_TBL" localSheetId="148">[20]!Select_TBL</definedName>
    <definedName name="Select_TBL" localSheetId="150">[20]!Select_TBL</definedName>
    <definedName name="Select_TBL" localSheetId="151">[20]!Select_TBL</definedName>
    <definedName name="Select_TBL" localSheetId="136">[20]!Select_TBL</definedName>
    <definedName name="Select_TBL" localSheetId="139">[20]!Select_TBL</definedName>
    <definedName name="Select_TBL" localSheetId="142">[20]!Select_TBL</definedName>
    <definedName name="Select_TBL" localSheetId="70">[20]!Select_TBL</definedName>
    <definedName name="Select_TBL" localSheetId="72">[20]!Select_TBL</definedName>
    <definedName name="Select_TBL" localSheetId="75">[20]!Select_TBL</definedName>
    <definedName name="Select_TBL" localSheetId="78">[20]!Select_TBL</definedName>
    <definedName name="Select_TBL" localSheetId="67">[20]!Select_TBL</definedName>
    <definedName name="Select_TBL" localSheetId="27">[20]!Select_TBL</definedName>
    <definedName name="Select_TBL" localSheetId="29">[20]!Select_TBL</definedName>
    <definedName name="Select_TBL" localSheetId="32">[20]!Select_TBL</definedName>
    <definedName name="Select_TBL" localSheetId="35">[20]!Select_TBL</definedName>
    <definedName name="Select_TBL" localSheetId="21">[20]!Select_TBL</definedName>
    <definedName name="Select_TBL" localSheetId="24">[20]!Select_TBL</definedName>
    <definedName name="Select_TBL" localSheetId="44">[20]!Select_TBL</definedName>
    <definedName name="Select_TBL" localSheetId="47">[20]!Select_TBL</definedName>
    <definedName name="Select_TBL" localSheetId="36">[20]!Select_TBL</definedName>
    <definedName name="Select_TBL" localSheetId="39">[20]!Select_TBL</definedName>
    <definedName name="Select_TBL" localSheetId="42">[20]!Select_TBL</definedName>
    <definedName name="Select_TBL" localSheetId="124">[20]!Select_TBL</definedName>
    <definedName name="Select_TBL" localSheetId="127">[20]!Select_TBL</definedName>
    <definedName name="Select_TBL" localSheetId="130">[20]!Select_TBL</definedName>
    <definedName name="Select_TBL" localSheetId="133">[20]!Select_TBL</definedName>
    <definedName name="Select_TBL" localSheetId="118">[20]!Select_TBL</definedName>
    <definedName name="Select_TBL" localSheetId="121">[20]!Select_TBL</definedName>
    <definedName name="Select_TBL" localSheetId="123">[20]!Select_TBL</definedName>
    <definedName name="Select_TBL" localSheetId="107">[20]!Select_TBL</definedName>
    <definedName name="Select_TBL" localSheetId="109">[20]!Select_TBL</definedName>
    <definedName name="Select_TBL" localSheetId="112">[20]!Select_TBL</definedName>
    <definedName name="Select_TBL" localSheetId="115">[20]!Select_TBL</definedName>
    <definedName name="Select_TBL" localSheetId="101">[20]!Select_TBL</definedName>
    <definedName name="Select_TBL" localSheetId="104">[20]!Select_TBL</definedName>
    <definedName name="Select_TBL" localSheetId="50">[20]!Select_TBL</definedName>
    <definedName name="Select_TBL" localSheetId="52">[20]!Select_TBL</definedName>
    <definedName name="Select_TBL" localSheetId="54">[20]!Select_TBL</definedName>
    <definedName name="Select_TBL" localSheetId="57">[20]!Select_TBL</definedName>
    <definedName name="Select_TBL" localSheetId="60">[20]!Select_TBL</definedName>
    <definedName name="Select_TBL" localSheetId="63">[20]!Select_TBL</definedName>
    <definedName name="Select_TBL" localSheetId="83">[20]!Select_TBL</definedName>
    <definedName name="Select_TBL" localSheetId="81">[20]!Select_TBL</definedName>
    <definedName name="Select_TBL" localSheetId="86">[20]!Select_TBL</definedName>
    <definedName name="Select_TBL" localSheetId="89">[20]!Select_TBL</definedName>
    <definedName name="Select_TBL" localSheetId="92">[20]!Select_TBL</definedName>
    <definedName name="Select_TBL" localSheetId="95">[20]!Select_TBL</definedName>
    <definedName name="Select_TBL" localSheetId="98">[20]!Select_TBL</definedName>
    <definedName name="Select_TBL" localSheetId="3">[20]!Select_TBL</definedName>
    <definedName name="Select_TBL" localSheetId="9">[20]!Select_TBL</definedName>
    <definedName name="Select_TBL" localSheetId="12">[20]!Select_TBL</definedName>
    <definedName name="Select_TBL" localSheetId="15">[20]!Select_TBL</definedName>
    <definedName name="Select_TBL" localSheetId="6">[20]!Select_TBL</definedName>
    <definedName name="Select_TBL" localSheetId="18">[20]!Select_TBL</definedName>
    <definedName name="Select_TBL" localSheetId="164">[20]!Select_TBL</definedName>
    <definedName name="Select_TBL" localSheetId="167">[20]!Select_TBL</definedName>
    <definedName name="Select_TBL" localSheetId="155">[20]!Select_TBL</definedName>
    <definedName name="Select_TBL" localSheetId="170">[20]!Select_TBL</definedName>
    <definedName name="Select_TBL" localSheetId="158">[20]!Select_TBL</definedName>
    <definedName name="Select_TBL" localSheetId="161">[20]!Select_TBL</definedName>
    <definedName name="Select_TBL" localSheetId="147">[20]!Select_TBL</definedName>
    <definedName name="Select_TBL" localSheetId="144">[20]!Select_TBL</definedName>
    <definedName name="Select_TBL" localSheetId="152">[20]!Select_TBL</definedName>
    <definedName name="Select_TBL" localSheetId="154">[20]!Select_TBL</definedName>
    <definedName name="Select_TBL" localSheetId="137">[20]!Select_TBL</definedName>
    <definedName name="Select_TBL" localSheetId="140">[20]!Select_TBL</definedName>
    <definedName name="Select_TBL" localSheetId="73">[20]!Select_TBL</definedName>
    <definedName name="Select_TBL" localSheetId="76">[20]!Select_TBL</definedName>
    <definedName name="Select_TBL" localSheetId="79">[20]!Select_TBL</definedName>
    <definedName name="Select_TBL" localSheetId="65">[20]!Select_TBL</definedName>
    <definedName name="Select_TBL" localSheetId="68">[20]!Select_TBL</definedName>
    <definedName name="Select_TBL" localSheetId="30">[20]!Select_TBL</definedName>
    <definedName name="Select_TBL" localSheetId="33">[20]!Select_TBL</definedName>
    <definedName name="Select_TBL" localSheetId="22">[20]!Select_TBL</definedName>
    <definedName name="Select_TBL" localSheetId="25">[20]!Select_TBL</definedName>
    <definedName name="Select_TBL" localSheetId="45">[20]!Select_TBL</definedName>
    <definedName name="Select_TBL" localSheetId="48">[20]!Select_TBL</definedName>
    <definedName name="Select_TBL" localSheetId="37">[20]!Select_TBL</definedName>
    <definedName name="Select_TBL" localSheetId="40">[20]!Select_TBL</definedName>
    <definedName name="Select_TBL" localSheetId="43">[20]!Select_TBL</definedName>
    <definedName name="Select_TBL" localSheetId="125">[20]!Select_TBL</definedName>
    <definedName name="Select_TBL" localSheetId="128">[20]!Select_TBL</definedName>
    <definedName name="Select_TBL" localSheetId="131">[20]!Select_TBL</definedName>
    <definedName name="Select_TBL" localSheetId="134">[20]!Select_TBL</definedName>
    <definedName name="Select_TBL" localSheetId="119">[20]!Select_TBL</definedName>
    <definedName name="Select_TBL" localSheetId="122">[20]!Select_TBL</definedName>
    <definedName name="Select_TBL" localSheetId="108">[20]!Select_TBL</definedName>
    <definedName name="Select_TBL" localSheetId="110">[20]!Select_TBL</definedName>
    <definedName name="Select_TBL" localSheetId="113">[20]!Select_TBL</definedName>
    <definedName name="Select_TBL" localSheetId="116">[20]!Select_TBL</definedName>
    <definedName name="Select_TBL" localSheetId="102">[20]!Select_TBL</definedName>
    <definedName name="Select_TBL" localSheetId="105">[20]!Select_TBL</definedName>
    <definedName name="Select_TBL" localSheetId="51">[20]!Select_TBL</definedName>
    <definedName name="Select_TBL" localSheetId="56">[20]!Select_TBL</definedName>
    <definedName name="Select_TBL" localSheetId="59">[20]!Select_TBL</definedName>
    <definedName name="Select_TBL" localSheetId="61">[20]!Select_TBL</definedName>
    <definedName name="Select_TBL" localSheetId="84">[20]!Select_TBL</definedName>
    <definedName name="Select_TBL" localSheetId="82">[20]!Select_TBL</definedName>
    <definedName name="Select_TBL" localSheetId="87">[20]!Select_TBL</definedName>
    <definedName name="Select_TBL" localSheetId="90">[20]!Select_TBL</definedName>
    <definedName name="Select_TBL" localSheetId="93">[20]!Select_TBL</definedName>
    <definedName name="Select_TBL" localSheetId="96">[20]!Select_TBL</definedName>
    <definedName name="Select_TBL" localSheetId="99">[20]!Select_TBL</definedName>
    <definedName name="Select_TBL" localSheetId="4">[20]!Select_TBL</definedName>
    <definedName name="Select_TBL" localSheetId="10">[20]!Select_TBL</definedName>
    <definedName name="Select_TBL" localSheetId="13">[20]!Select_TBL</definedName>
    <definedName name="Select_TBL" localSheetId="16">[20]!Select_TBL</definedName>
    <definedName name="Select_TBL" localSheetId="7">[20]!Select_TBL</definedName>
    <definedName name="Select_TBL" localSheetId="19">[20]!Select_TBL</definedName>
    <definedName name="Select_TBL" localSheetId="165">[20]!Select_TBL</definedName>
    <definedName name="Select_TBL" localSheetId="168">[20]!Select_TBL</definedName>
    <definedName name="Select_TBL" localSheetId="156">[20]!Select_TBL</definedName>
    <definedName name="Select_TBL" localSheetId="171">[20]!Select_TBL</definedName>
    <definedName name="Select_TBL" localSheetId="159">[20]!Select_TBL</definedName>
    <definedName name="Select_TBL" localSheetId="162">[20]!Select_TBL</definedName>
    <definedName name="Select_TBL">[20]!Select_TBL</definedName>
    <definedName name="SELF_MEDICATION___PT_BII" localSheetId="145">#REF!</definedName>
    <definedName name="SELF_MEDICATION___PT_BII" localSheetId="149">#REF!</definedName>
    <definedName name="SELF_MEDICATION___PT_BII" localSheetId="153">#REF!</definedName>
    <definedName name="SELF_MEDICATION___PT_BII" localSheetId="138">#REF!</definedName>
    <definedName name="SELF_MEDICATION___PT_BII" localSheetId="141">#REF!</definedName>
    <definedName name="SELF_MEDICATION___PT_BII" localSheetId="71">#REF!</definedName>
    <definedName name="SELF_MEDICATION___PT_BII" localSheetId="74">#REF!</definedName>
    <definedName name="SELF_MEDICATION___PT_BII" localSheetId="77">#REF!</definedName>
    <definedName name="SELF_MEDICATION___PT_BII" localSheetId="80">#REF!</definedName>
    <definedName name="SELF_MEDICATION___PT_BII" localSheetId="66">#REF!</definedName>
    <definedName name="SELF_MEDICATION___PT_BII" localSheetId="69">#REF!</definedName>
    <definedName name="SELF_MEDICATION___PT_BII" localSheetId="126">#REF!</definedName>
    <definedName name="SELF_MEDICATION___PT_BII" localSheetId="129">#REF!</definedName>
    <definedName name="SELF_MEDICATION___PT_BII" localSheetId="132">#REF!</definedName>
    <definedName name="SELF_MEDICATION___PT_BII" localSheetId="135">#REF!</definedName>
    <definedName name="SELF_MEDICATION___PT_BII" localSheetId="120">#REF!</definedName>
    <definedName name="SELF_MEDICATION___PT_BII" localSheetId="111">#REF!</definedName>
    <definedName name="SELF_MEDICATION___PT_BII" localSheetId="114">#REF!</definedName>
    <definedName name="SELF_MEDICATION___PT_BII" localSheetId="117">#REF!</definedName>
    <definedName name="SELF_MEDICATION___PT_BII" localSheetId="103">#REF!</definedName>
    <definedName name="SELF_MEDICATION___PT_BII" localSheetId="106">#REF!</definedName>
    <definedName name="SELF_MEDICATION___PT_BII" localSheetId="53">#REF!</definedName>
    <definedName name="SELF_MEDICATION___PT_BII" localSheetId="55">#REF!</definedName>
    <definedName name="SELF_MEDICATION___PT_BII" localSheetId="58">#REF!</definedName>
    <definedName name="SELF_MEDICATION___PT_BII" localSheetId="62">#REF!</definedName>
    <definedName name="SELF_MEDICATION___PT_BII" localSheetId="64">#REF!</definedName>
    <definedName name="SELF_MEDICATION___PT_BII" localSheetId="85">#REF!</definedName>
    <definedName name="SELF_MEDICATION___PT_BII" localSheetId="88">#REF!</definedName>
    <definedName name="SELF_MEDICATION___PT_BII" localSheetId="91">#REF!</definedName>
    <definedName name="SELF_MEDICATION___PT_BII" localSheetId="94">#REF!</definedName>
    <definedName name="SELF_MEDICATION___PT_BII" localSheetId="97">#REF!</definedName>
    <definedName name="SELF_MEDICATION___PT_BII" localSheetId="100">#REF!</definedName>
    <definedName name="SELF_MEDICATION___PT_BII" localSheetId="166">#REF!</definedName>
    <definedName name="SELF_MEDICATION___PT_BII" localSheetId="169">#REF!</definedName>
    <definedName name="SELF_MEDICATION___PT_BII" localSheetId="157">#REF!</definedName>
    <definedName name="SELF_MEDICATION___PT_BII" localSheetId="172">#REF!</definedName>
    <definedName name="SELF_MEDICATION___PT_BII" localSheetId="160">#REF!</definedName>
    <definedName name="SELF_MEDICATION___PT_BII" localSheetId="163">#REF!</definedName>
    <definedName name="SELF_MEDICATION___PT_BII" localSheetId="143">#REF!</definedName>
    <definedName name="SELF_MEDICATION___PT_BII" localSheetId="146">#REF!</definedName>
    <definedName name="SELF_MEDICATION___PT_BII" localSheetId="148">#REF!</definedName>
    <definedName name="SELF_MEDICATION___PT_BII" localSheetId="150">#REF!</definedName>
    <definedName name="SELF_MEDICATION___PT_BII" localSheetId="151">#REF!</definedName>
    <definedName name="SELF_MEDICATION___PT_BII" localSheetId="136">#REF!</definedName>
    <definedName name="SELF_MEDICATION___PT_BII" localSheetId="139">#REF!</definedName>
    <definedName name="SELF_MEDICATION___PT_BII" localSheetId="142">#REF!</definedName>
    <definedName name="SELF_MEDICATION___PT_BII" localSheetId="70">#REF!</definedName>
    <definedName name="SELF_MEDICATION___PT_BII" localSheetId="72">#REF!</definedName>
    <definedName name="SELF_MEDICATION___PT_BII" localSheetId="75">#REF!</definedName>
    <definedName name="SELF_MEDICATION___PT_BII" localSheetId="78">#REF!</definedName>
    <definedName name="SELF_MEDICATION___PT_BII" localSheetId="67">#REF!</definedName>
    <definedName name="SELF_MEDICATION___PT_BII" localSheetId="124">#REF!</definedName>
    <definedName name="SELF_MEDICATION___PT_BII" localSheetId="127">#REF!</definedName>
    <definedName name="SELF_MEDICATION___PT_BII" localSheetId="130">#REF!</definedName>
    <definedName name="SELF_MEDICATION___PT_BII" localSheetId="133">#REF!</definedName>
    <definedName name="SELF_MEDICATION___PT_BII" localSheetId="118">#REF!</definedName>
    <definedName name="SELF_MEDICATION___PT_BII" localSheetId="121">#REF!</definedName>
    <definedName name="SELF_MEDICATION___PT_BII" localSheetId="123">#REF!</definedName>
    <definedName name="SELF_MEDICATION___PT_BII" localSheetId="107">#REF!</definedName>
    <definedName name="SELF_MEDICATION___PT_BII" localSheetId="109">#REF!</definedName>
    <definedName name="SELF_MEDICATION___PT_BII" localSheetId="112">#REF!</definedName>
    <definedName name="SELF_MEDICATION___PT_BII" localSheetId="115">#REF!</definedName>
    <definedName name="SELF_MEDICATION___PT_BII" localSheetId="101">#REF!</definedName>
    <definedName name="SELF_MEDICATION___PT_BII" localSheetId="104">#REF!</definedName>
    <definedName name="SELF_MEDICATION___PT_BII" localSheetId="52">#REF!</definedName>
    <definedName name="SELF_MEDICATION___PT_BII" localSheetId="54">#REF!</definedName>
    <definedName name="SELF_MEDICATION___PT_BII" localSheetId="57">#REF!</definedName>
    <definedName name="SELF_MEDICATION___PT_BII" localSheetId="60">#REF!</definedName>
    <definedName name="SELF_MEDICATION___PT_BII" localSheetId="63">#REF!</definedName>
    <definedName name="SELF_MEDICATION___PT_BII" localSheetId="83">#REF!</definedName>
    <definedName name="SELF_MEDICATION___PT_BII" localSheetId="81">#REF!</definedName>
    <definedName name="SELF_MEDICATION___PT_BII" localSheetId="86">#REF!</definedName>
    <definedName name="SELF_MEDICATION___PT_BII" localSheetId="89">#REF!</definedName>
    <definedName name="SELF_MEDICATION___PT_BII" localSheetId="92">#REF!</definedName>
    <definedName name="SELF_MEDICATION___PT_BII" localSheetId="95">#REF!</definedName>
    <definedName name="SELF_MEDICATION___PT_BII" localSheetId="98">#REF!</definedName>
    <definedName name="SELF_MEDICATION___PT_BII" localSheetId="164">#REF!</definedName>
    <definedName name="SELF_MEDICATION___PT_BII" localSheetId="167">#REF!</definedName>
    <definedName name="SELF_MEDICATION___PT_BII" localSheetId="155">#REF!</definedName>
    <definedName name="SELF_MEDICATION___PT_BII" localSheetId="170">#REF!</definedName>
    <definedName name="SELF_MEDICATION___PT_BII" localSheetId="158">#REF!</definedName>
    <definedName name="SELF_MEDICATION___PT_BII" localSheetId="161">#REF!</definedName>
    <definedName name="SELF_MEDICATION___PT_BII" localSheetId="147">#REF!</definedName>
    <definedName name="SELF_MEDICATION___PT_BII" localSheetId="144">#REF!</definedName>
    <definedName name="SELF_MEDICATION___PT_BII" localSheetId="152">#REF!</definedName>
    <definedName name="SELF_MEDICATION___PT_BII" localSheetId="154">#REF!</definedName>
    <definedName name="SELF_MEDICATION___PT_BII" localSheetId="137">#REF!</definedName>
    <definedName name="SELF_MEDICATION___PT_BII" localSheetId="140">#REF!</definedName>
    <definedName name="SELF_MEDICATION___PT_BII" localSheetId="73">#REF!</definedName>
    <definedName name="SELF_MEDICATION___PT_BII" localSheetId="76">#REF!</definedName>
    <definedName name="SELF_MEDICATION___PT_BII" localSheetId="79">#REF!</definedName>
    <definedName name="SELF_MEDICATION___PT_BII" localSheetId="65">#REF!</definedName>
    <definedName name="SELF_MEDICATION___PT_BII" localSheetId="68">#REF!</definedName>
    <definedName name="SELF_MEDICATION___PT_BII" localSheetId="125">#REF!</definedName>
    <definedName name="SELF_MEDICATION___PT_BII" localSheetId="128">#REF!</definedName>
    <definedName name="SELF_MEDICATION___PT_BII" localSheetId="131">#REF!</definedName>
    <definedName name="SELF_MEDICATION___PT_BII" localSheetId="134">#REF!</definedName>
    <definedName name="SELF_MEDICATION___PT_BII" localSheetId="119">#REF!</definedName>
    <definedName name="SELF_MEDICATION___PT_BII" localSheetId="122">#REF!</definedName>
    <definedName name="SELF_MEDICATION___PT_BII" localSheetId="108">#REF!</definedName>
    <definedName name="SELF_MEDICATION___PT_BII" localSheetId="110">#REF!</definedName>
    <definedName name="SELF_MEDICATION___PT_BII" localSheetId="113">#REF!</definedName>
    <definedName name="SELF_MEDICATION___PT_BII" localSheetId="116">#REF!</definedName>
    <definedName name="SELF_MEDICATION___PT_BII" localSheetId="102">#REF!</definedName>
    <definedName name="SELF_MEDICATION___PT_BII" localSheetId="105">#REF!</definedName>
    <definedName name="SELF_MEDICATION___PT_BII" localSheetId="56">#REF!</definedName>
    <definedName name="SELF_MEDICATION___PT_BII" localSheetId="59">#REF!</definedName>
    <definedName name="SELF_MEDICATION___PT_BII" localSheetId="61">#REF!</definedName>
    <definedName name="SELF_MEDICATION___PT_BII" localSheetId="84">#REF!</definedName>
    <definedName name="SELF_MEDICATION___PT_BII" localSheetId="82">#REF!</definedName>
    <definedName name="SELF_MEDICATION___PT_BII" localSheetId="87">#REF!</definedName>
    <definedName name="SELF_MEDICATION___PT_BII" localSheetId="90">#REF!</definedName>
    <definedName name="SELF_MEDICATION___PT_BII" localSheetId="93">#REF!</definedName>
    <definedName name="SELF_MEDICATION___PT_BII" localSheetId="96">#REF!</definedName>
    <definedName name="SELF_MEDICATION___PT_BII" localSheetId="99">#REF!</definedName>
    <definedName name="SELF_MEDICATION___PT_BII" localSheetId="165">#REF!</definedName>
    <definedName name="SELF_MEDICATION___PT_BII" localSheetId="168">#REF!</definedName>
    <definedName name="SELF_MEDICATION___PT_BII" localSheetId="156">#REF!</definedName>
    <definedName name="SELF_MEDICATION___PT_BII" localSheetId="171">#REF!</definedName>
    <definedName name="SELF_MEDICATION___PT_BII" localSheetId="159">#REF!</definedName>
    <definedName name="SELF_MEDICATION___PT_BII" localSheetId="162">#REF!</definedName>
    <definedName name="SELF_MEDICATION___PT_BII">#REF!</definedName>
    <definedName name="SelFileGExp" localSheetId="14">[17]!SelFileGExp</definedName>
    <definedName name="SelFileGExp" localSheetId="145">[17]!SelFileGExp</definedName>
    <definedName name="SelFileGExp" localSheetId="149">[17]!SelFileGExp</definedName>
    <definedName name="SelFileGExp" localSheetId="153">[17]!SelFileGExp</definedName>
    <definedName name="SelFileGExp" localSheetId="138">[17]!SelFileGExp</definedName>
    <definedName name="SelFileGExp" localSheetId="141">[17]!SelFileGExp</definedName>
    <definedName name="SelFileGExp" localSheetId="71">[17]!SelFileGExp</definedName>
    <definedName name="SelFileGExp" localSheetId="74">[17]!SelFileGExp</definedName>
    <definedName name="SelFileGExp" localSheetId="77">[17]!SelFileGExp</definedName>
    <definedName name="SelFileGExp" localSheetId="80">[17]!SelFileGExp</definedName>
    <definedName name="SelFileGExp" localSheetId="66">[17]!SelFileGExp</definedName>
    <definedName name="SelFileGExp" localSheetId="69">[17]!SelFileGExp</definedName>
    <definedName name="SelFileGExp" localSheetId="28">[17]!SelFileGExp</definedName>
    <definedName name="SelFileGExp" localSheetId="31">[17]!SelFileGExp</definedName>
    <definedName name="SelFileGExp" localSheetId="34">[17]!SelFileGExp</definedName>
    <definedName name="SelFileGExp" localSheetId="23">[17]!SelFileGExp</definedName>
    <definedName name="SelFileGExp" localSheetId="26">[17]!SelFileGExp</definedName>
    <definedName name="SelFileGExp" localSheetId="46">[17]!SelFileGExp</definedName>
    <definedName name="SelFileGExp" localSheetId="49">[17]!SelFileGExp</definedName>
    <definedName name="SelFileGExp" localSheetId="41">[17]!SelFileGExp</definedName>
    <definedName name="SelFileGExp" localSheetId="38">[17]!SelFileGExp</definedName>
    <definedName name="SelFileGExp" localSheetId="126">[17]!SelFileGExp</definedName>
    <definedName name="SelFileGExp" localSheetId="129">[17]!SelFileGExp</definedName>
    <definedName name="SelFileGExp" localSheetId="132">[17]!SelFileGExp</definedName>
    <definedName name="SelFileGExp" localSheetId="135">[17]!SelFileGExp</definedName>
    <definedName name="SelFileGExp" localSheetId="120">[17]!SelFileGExp</definedName>
    <definedName name="SelFileGExp" localSheetId="111">[17]!SelFileGExp</definedName>
    <definedName name="SelFileGExp" localSheetId="114">[17]!SelFileGExp</definedName>
    <definedName name="SelFileGExp" localSheetId="117">[17]!SelFileGExp</definedName>
    <definedName name="SelFileGExp" localSheetId="103">[17]!SelFileGExp</definedName>
    <definedName name="SelFileGExp" localSheetId="106">[17]!SelFileGExp</definedName>
    <definedName name="SelFileGExp" localSheetId="53">[17]!SelFileGExp</definedName>
    <definedName name="SelFileGExp" localSheetId="55">[17]!SelFileGExp</definedName>
    <definedName name="SelFileGExp" localSheetId="58">[17]!SelFileGExp</definedName>
    <definedName name="SelFileGExp" localSheetId="62">[17]!SelFileGExp</definedName>
    <definedName name="SelFileGExp" localSheetId="64">[17]!SelFileGExp</definedName>
    <definedName name="SelFileGExp" localSheetId="85">[17]!SelFileGExp</definedName>
    <definedName name="SelFileGExp" localSheetId="88">[17]!SelFileGExp</definedName>
    <definedName name="SelFileGExp" localSheetId="91">[17]!SelFileGExp</definedName>
    <definedName name="SelFileGExp" localSheetId="94">[17]!SelFileGExp</definedName>
    <definedName name="SelFileGExp" localSheetId="97">[17]!SelFileGExp</definedName>
    <definedName name="SelFileGExp" localSheetId="100">[17]!SelFileGExp</definedName>
    <definedName name="SelFileGExp" localSheetId="5">[17]!SelFileGExp</definedName>
    <definedName name="SelFileGExp" localSheetId="11">[17]!SelFileGExp</definedName>
    <definedName name="SelFileGExp" localSheetId="17">[17]!SelFileGExp</definedName>
    <definedName name="SelFileGExp" localSheetId="8">[17]!SelFileGExp</definedName>
    <definedName name="SelFileGExp" localSheetId="20">[17]!SelFileGExp</definedName>
    <definedName name="SelFileGExp" localSheetId="166">[17]!SelFileGExp</definedName>
    <definedName name="SelFileGExp" localSheetId="169">[17]!SelFileGExp</definedName>
    <definedName name="SelFileGExp" localSheetId="157">[17]!SelFileGExp</definedName>
    <definedName name="SelFileGExp" localSheetId="172">[17]!SelFileGExp</definedName>
    <definedName name="SelFileGExp" localSheetId="160">[17]!SelFileGExp</definedName>
    <definedName name="SelFileGExp" localSheetId="163">[17]!SelFileGExp</definedName>
    <definedName name="SelFileGExp" localSheetId="143">[17]!SelFileGExp</definedName>
    <definedName name="SelFileGExp" localSheetId="146">[17]!SelFileGExp</definedName>
    <definedName name="SelFileGExp" localSheetId="148">[17]!SelFileGExp</definedName>
    <definedName name="SelFileGExp" localSheetId="150">[17]!SelFileGExp</definedName>
    <definedName name="SelFileGExp" localSheetId="151">[17]!SelFileGExp</definedName>
    <definedName name="SelFileGExp" localSheetId="136">[17]!SelFileGExp</definedName>
    <definedName name="SelFileGExp" localSheetId="139">[17]!SelFileGExp</definedName>
    <definedName name="SelFileGExp" localSheetId="142">[17]!SelFileGExp</definedName>
    <definedName name="SelFileGExp" localSheetId="70">[17]!SelFileGExp</definedName>
    <definedName name="SelFileGExp" localSheetId="72">[17]!SelFileGExp</definedName>
    <definedName name="SelFileGExp" localSheetId="75">[17]!SelFileGExp</definedName>
    <definedName name="SelFileGExp" localSheetId="78">[17]!SelFileGExp</definedName>
    <definedName name="SelFileGExp" localSheetId="67">[17]!SelFileGExp</definedName>
    <definedName name="SelFileGExp" localSheetId="27">[17]!SelFileGExp</definedName>
    <definedName name="SelFileGExp" localSheetId="29">[17]!SelFileGExp</definedName>
    <definedName name="SelFileGExp" localSheetId="32">[17]!SelFileGExp</definedName>
    <definedName name="SelFileGExp" localSheetId="35">[17]!SelFileGExp</definedName>
    <definedName name="SelFileGExp" localSheetId="21">[17]!SelFileGExp</definedName>
    <definedName name="SelFileGExp" localSheetId="24">[17]!SelFileGExp</definedName>
    <definedName name="SelFileGExp" localSheetId="44">[17]!SelFileGExp</definedName>
    <definedName name="SelFileGExp" localSheetId="47">[17]!SelFileGExp</definedName>
    <definedName name="SelFileGExp" localSheetId="36">[17]!SelFileGExp</definedName>
    <definedName name="SelFileGExp" localSheetId="39">[17]!SelFileGExp</definedName>
    <definedName name="SelFileGExp" localSheetId="42">[17]!SelFileGExp</definedName>
    <definedName name="SelFileGExp" localSheetId="124">[17]!SelFileGExp</definedName>
    <definedName name="SelFileGExp" localSheetId="127">[17]!SelFileGExp</definedName>
    <definedName name="SelFileGExp" localSheetId="130">[17]!SelFileGExp</definedName>
    <definedName name="SelFileGExp" localSheetId="133">[17]!SelFileGExp</definedName>
    <definedName name="SelFileGExp" localSheetId="118">[17]!SelFileGExp</definedName>
    <definedName name="SelFileGExp" localSheetId="121">[17]!SelFileGExp</definedName>
    <definedName name="SelFileGExp" localSheetId="123">[17]!SelFileGExp</definedName>
    <definedName name="SelFileGExp" localSheetId="107">[17]!SelFileGExp</definedName>
    <definedName name="SelFileGExp" localSheetId="109">[17]!SelFileGExp</definedName>
    <definedName name="SelFileGExp" localSheetId="112">[17]!SelFileGExp</definedName>
    <definedName name="SelFileGExp" localSheetId="115">[17]!SelFileGExp</definedName>
    <definedName name="SelFileGExp" localSheetId="101">[17]!SelFileGExp</definedName>
    <definedName name="SelFileGExp" localSheetId="104">[17]!SelFileGExp</definedName>
    <definedName name="SelFileGExp" localSheetId="50">[17]!SelFileGExp</definedName>
    <definedName name="SelFileGExp" localSheetId="52">[17]!SelFileGExp</definedName>
    <definedName name="SelFileGExp" localSheetId="54">[17]!SelFileGExp</definedName>
    <definedName name="SelFileGExp" localSheetId="57">[17]!SelFileGExp</definedName>
    <definedName name="SelFileGExp" localSheetId="60">[17]!SelFileGExp</definedName>
    <definedName name="SelFileGExp" localSheetId="63">[17]!SelFileGExp</definedName>
    <definedName name="SelFileGExp" localSheetId="83">[17]!SelFileGExp</definedName>
    <definedName name="SelFileGExp" localSheetId="81">[17]!SelFileGExp</definedName>
    <definedName name="SelFileGExp" localSheetId="86">[17]!SelFileGExp</definedName>
    <definedName name="SelFileGExp" localSheetId="89">[17]!SelFileGExp</definedName>
    <definedName name="SelFileGExp" localSheetId="92">[17]!SelFileGExp</definedName>
    <definedName name="SelFileGExp" localSheetId="95">[17]!SelFileGExp</definedName>
    <definedName name="SelFileGExp" localSheetId="98">[17]!SelFileGExp</definedName>
    <definedName name="SelFileGExp" localSheetId="3">[17]!SelFileGExp</definedName>
    <definedName name="SelFileGExp" localSheetId="9">[17]!SelFileGExp</definedName>
    <definedName name="SelFileGExp" localSheetId="12">[17]!SelFileGExp</definedName>
    <definedName name="SelFileGExp" localSheetId="15">[17]!SelFileGExp</definedName>
    <definedName name="SelFileGExp" localSheetId="6">[17]!SelFileGExp</definedName>
    <definedName name="SelFileGExp" localSheetId="18">[17]!SelFileGExp</definedName>
    <definedName name="SelFileGExp" localSheetId="164">[17]!SelFileGExp</definedName>
    <definedName name="SelFileGExp" localSheetId="167">[17]!SelFileGExp</definedName>
    <definedName name="SelFileGExp" localSheetId="155">[17]!SelFileGExp</definedName>
    <definedName name="SelFileGExp" localSheetId="170">[17]!SelFileGExp</definedName>
    <definedName name="SelFileGExp" localSheetId="158">[17]!SelFileGExp</definedName>
    <definedName name="SelFileGExp" localSheetId="161">[17]!SelFileGExp</definedName>
    <definedName name="SelFileGExp" localSheetId="147">[17]!SelFileGExp</definedName>
    <definedName name="SelFileGExp" localSheetId="144">[17]!SelFileGExp</definedName>
    <definedName name="SelFileGExp" localSheetId="152">[17]!SelFileGExp</definedName>
    <definedName name="SelFileGExp" localSheetId="154">[17]!SelFileGExp</definedName>
    <definedName name="SelFileGExp" localSheetId="137">[17]!SelFileGExp</definedName>
    <definedName name="SelFileGExp" localSheetId="140">[17]!SelFileGExp</definedName>
    <definedName name="SelFileGExp" localSheetId="73">[17]!SelFileGExp</definedName>
    <definedName name="SelFileGExp" localSheetId="76">[17]!SelFileGExp</definedName>
    <definedName name="SelFileGExp" localSheetId="79">[17]!SelFileGExp</definedName>
    <definedName name="SelFileGExp" localSheetId="65">[17]!SelFileGExp</definedName>
    <definedName name="SelFileGExp" localSheetId="68">[17]!SelFileGExp</definedName>
    <definedName name="SelFileGExp" localSheetId="30">[17]!SelFileGExp</definedName>
    <definedName name="SelFileGExp" localSheetId="33">[17]!SelFileGExp</definedName>
    <definedName name="SelFileGExp" localSheetId="22">[17]!SelFileGExp</definedName>
    <definedName name="SelFileGExp" localSheetId="25">[17]!SelFileGExp</definedName>
    <definedName name="SelFileGExp" localSheetId="45">[17]!SelFileGExp</definedName>
    <definedName name="SelFileGExp" localSheetId="48">[17]!SelFileGExp</definedName>
    <definedName name="SelFileGExp" localSheetId="37">[17]!SelFileGExp</definedName>
    <definedName name="SelFileGExp" localSheetId="40">[17]!SelFileGExp</definedName>
    <definedName name="SelFileGExp" localSheetId="43">[17]!SelFileGExp</definedName>
    <definedName name="SelFileGExp" localSheetId="125">[17]!SelFileGExp</definedName>
    <definedName name="SelFileGExp" localSheetId="128">[17]!SelFileGExp</definedName>
    <definedName name="SelFileGExp" localSheetId="131">[17]!SelFileGExp</definedName>
    <definedName name="SelFileGExp" localSheetId="134">[17]!SelFileGExp</definedName>
    <definedName name="SelFileGExp" localSheetId="119">[17]!SelFileGExp</definedName>
    <definedName name="SelFileGExp" localSheetId="122">[17]!SelFileGExp</definedName>
    <definedName name="SelFileGExp" localSheetId="108">[17]!SelFileGExp</definedName>
    <definedName name="SelFileGExp" localSheetId="110">[17]!SelFileGExp</definedName>
    <definedName name="SelFileGExp" localSheetId="113">[17]!SelFileGExp</definedName>
    <definedName name="SelFileGExp" localSheetId="116">[17]!SelFileGExp</definedName>
    <definedName name="SelFileGExp" localSheetId="102">[17]!SelFileGExp</definedName>
    <definedName name="SelFileGExp" localSheetId="105">[17]!SelFileGExp</definedName>
    <definedName name="SelFileGExp" localSheetId="51">[17]!SelFileGExp</definedName>
    <definedName name="SelFileGExp" localSheetId="56">[17]!SelFileGExp</definedName>
    <definedName name="SelFileGExp" localSheetId="59">[17]!SelFileGExp</definedName>
    <definedName name="SelFileGExp" localSheetId="61">[17]!SelFileGExp</definedName>
    <definedName name="SelFileGExp" localSheetId="84">[17]!SelFileGExp</definedName>
    <definedName name="SelFileGExp" localSheetId="82">[17]!SelFileGExp</definedName>
    <definedName name="SelFileGExp" localSheetId="87">[17]!SelFileGExp</definedName>
    <definedName name="SelFileGExp" localSheetId="90">[17]!SelFileGExp</definedName>
    <definedName name="SelFileGExp" localSheetId="93">[17]!SelFileGExp</definedName>
    <definedName name="SelFileGExp" localSheetId="96">[17]!SelFileGExp</definedName>
    <definedName name="SelFileGExp" localSheetId="99">[17]!SelFileGExp</definedName>
    <definedName name="SelFileGExp" localSheetId="4">[17]!SelFileGExp</definedName>
    <definedName name="SelFileGExp" localSheetId="10">[17]!SelFileGExp</definedName>
    <definedName name="SelFileGExp" localSheetId="13">[17]!SelFileGExp</definedName>
    <definedName name="SelFileGExp" localSheetId="16">[17]!SelFileGExp</definedName>
    <definedName name="SelFileGExp" localSheetId="7">[17]!SelFileGExp</definedName>
    <definedName name="SelFileGExp" localSheetId="19">[17]!SelFileGExp</definedName>
    <definedName name="SelFileGExp" localSheetId="165">[17]!SelFileGExp</definedName>
    <definedName name="SelFileGExp" localSheetId="168">[17]!SelFileGExp</definedName>
    <definedName name="SelFileGExp" localSheetId="156">[17]!SelFileGExp</definedName>
    <definedName name="SelFileGExp" localSheetId="171">[17]!SelFileGExp</definedName>
    <definedName name="SelFileGExp" localSheetId="159">[17]!SelFileGExp</definedName>
    <definedName name="SelFileGExp" localSheetId="162">[17]!SelFileGExp</definedName>
    <definedName name="SelFileGExp">[17]!SelFileGExp</definedName>
    <definedName name="SelFileTblExp" localSheetId="14">[19]!SelFileTblExp</definedName>
    <definedName name="SelFileTblExp" localSheetId="145">[19]!SelFileTblExp</definedName>
    <definedName name="SelFileTblExp" localSheetId="149">[19]!SelFileTblExp</definedName>
    <definedName name="SelFileTblExp" localSheetId="153">[19]!SelFileTblExp</definedName>
    <definedName name="SelFileTblExp" localSheetId="138">[19]!SelFileTblExp</definedName>
    <definedName name="SelFileTblExp" localSheetId="141">[19]!SelFileTblExp</definedName>
    <definedName name="SelFileTblExp" localSheetId="71">[19]!SelFileTblExp</definedName>
    <definedName name="SelFileTblExp" localSheetId="74">[19]!SelFileTblExp</definedName>
    <definedName name="SelFileTblExp" localSheetId="77">[19]!SelFileTblExp</definedName>
    <definedName name="SelFileTblExp" localSheetId="80">[19]!SelFileTblExp</definedName>
    <definedName name="SelFileTblExp" localSheetId="66">[19]!SelFileTblExp</definedName>
    <definedName name="SelFileTblExp" localSheetId="69">[19]!SelFileTblExp</definedName>
    <definedName name="SelFileTblExp" localSheetId="28">[19]!SelFileTblExp</definedName>
    <definedName name="SelFileTblExp" localSheetId="31">[19]!SelFileTblExp</definedName>
    <definedName name="SelFileTblExp" localSheetId="34">[19]!SelFileTblExp</definedName>
    <definedName name="SelFileTblExp" localSheetId="23">[19]!SelFileTblExp</definedName>
    <definedName name="SelFileTblExp" localSheetId="26">[19]!SelFileTblExp</definedName>
    <definedName name="SelFileTblExp" localSheetId="46">[19]!SelFileTblExp</definedName>
    <definedName name="SelFileTblExp" localSheetId="49">[19]!SelFileTblExp</definedName>
    <definedName name="SelFileTblExp" localSheetId="41">[19]!SelFileTblExp</definedName>
    <definedName name="SelFileTblExp" localSheetId="38">[19]!SelFileTblExp</definedName>
    <definedName name="SelFileTblExp" localSheetId="126">[19]!SelFileTblExp</definedName>
    <definedName name="SelFileTblExp" localSheetId="129">[19]!SelFileTblExp</definedName>
    <definedName name="SelFileTblExp" localSheetId="132">[19]!SelFileTblExp</definedName>
    <definedName name="SelFileTblExp" localSheetId="135">[19]!SelFileTblExp</definedName>
    <definedName name="SelFileTblExp" localSheetId="120">[19]!SelFileTblExp</definedName>
    <definedName name="SelFileTblExp" localSheetId="111">[19]!SelFileTblExp</definedName>
    <definedName name="SelFileTblExp" localSheetId="114">[19]!SelFileTblExp</definedName>
    <definedName name="SelFileTblExp" localSheetId="117">[19]!SelFileTblExp</definedName>
    <definedName name="SelFileTblExp" localSheetId="103">[19]!SelFileTblExp</definedName>
    <definedName name="SelFileTblExp" localSheetId="106">[19]!SelFileTblExp</definedName>
    <definedName name="SelFileTblExp" localSheetId="53">[19]!SelFileTblExp</definedName>
    <definedName name="SelFileTblExp" localSheetId="55">[19]!SelFileTblExp</definedName>
    <definedName name="SelFileTblExp" localSheetId="58">[19]!SelFileTblExp</definedName>
    <definedName name="SelFileTblExp" localSheetId="62">[19]!SelFileTblExp</definedName>
    <definedName name="SelFileTblExp" localSheetId="64">[19]!SelFileTblExp</definedName>
    <definedName name="SelFileTblExp" localSheetId="85">[19]!SelFileTblExp</definedName>
    <definedName name="SelFileTblExp" localSheetId="88">[19]!SelFileTblExp</definedName>
    <definedName name="SelFileTblExp" localSheetId="91">[19]!SelFileTblExp</definedName>
    <definedName name="SelFileTblExp" localSheetId="94">[19]!SelFileTblExp</definedName>
    <definedName name="SelFileTblExp" localSheetId="97">[19]!SelFileTblExp</definedName>
    <definedName name="SelFileTblExp" localSheetId="100">[19]!SelFileTblExp</definedName>
    <definedName name="SelFileTblExp" localSheetId="5">[19]!SelFileTblExp</definedName>
    <definedName name="SelFileTblExp" localSheetId="11">[19]!SelFileTblExp</definedName>
    <definedName name="SelFileTblExp" localSheetId="17">[19]!SelFileTblExp</definedName>
    <definedName name="SelFileTblExp" localSheetId="8">[19]!SelFileTblExp</definedName>
    <definedName name="SelFileTblExp" localSheetId="20">[19]!SelFileTblExp</definedName>
    <definedName name="SelFileTblExp" localSheetId="166">[19]!SelFileTblExp</definedName>
    <definedName name="SelFileTblExp" localSheetId="169">[19]!SelFileTblExp</definedName>
    <definedName name="SelFileTblExp" localSheetId="157">[19]!SelFileTblExp</definedName>
    <definedName name="SelFileTblExp" localSheetId="172">[19]!SelFileTblExp</definedName>
    <definedName name="SelFileTblExp" localSheetId="160">[19]!SelFileTblExp</definedName>
    <definedName name="SelFileTblExp" localSheetId="163">[19]!SelFileTblExp</definedName>
    <definedName name="SelFileTblExp" localSheetId="143">[19]!SelFileTblExp</definedName>
    <definedName name="SelFileTblExp" localSheetId="146">[19]!SelFileTblExp</definedName>
    <definedName name="SelFileTblExp" localSheetId="148">[19]!SelFileTblExp</definedName>
    <definedName name="SelFileTblExp" localSheetId="150">[19]!SelFileTblExp</definedName>
    <definedName name="SelFileTblExp" localSheetId="151">[19]!SelFileTblExp</definedName>
    <definedName name="SelFileTblExp" localSheetId="136">[19]!SelFileTblExp</definedName>
    <definedName name="SelFileTblExp" localSheetId="139">[19]!SelFileTblExp</definedName>
    <definedName name="SelFileTblExp" localSheetId="142">[19]!SelFileTblExp</definedName>
    <definedName name="SelFileTblExp" localSheetId="70">[19]!SelFileTblExp</definedName>
    <definedName name="SelFileTblExp" localSheetId="72">[19]!SelFileTblExp</definedName>
    <definedName name="SelFileTblExp" localSheetId="75">[19]!SelFileTblExp</definedName>
    <definedName name="SelFileTblExp" localSheetId="78">[19]!SelFileTblExp</definedName>
    <definedName name="SelFileTblExp" localSheetId="67">[19]!SelFileTblExp</definedName>
    <definedName name="SelFileTblExp" localSheetId="27">[19]!SelFileTblExp</definedName>
    <definedName name="SelFileTblExp" localSheetId="29">[19]!SelFileTblExp</definedName>
    <definedName name="SelFileTblExp" localSheetId="32">[19]!SelFileTblExp</definedName>
    <definedName name="SelFileTblExp" localSheetId="35">[19]!SelFileTblExp</definedName>
    <definedName name="SelFileTblExp" localSheetId="21">[19]!SelFileTblExp</definedName>
    <definedName name="SelFileTblExp" localSheetId="24">[19]!SelFileTblExp</definedName>
    <definedName name="SelFileTblExp" localSheetId="44">[19]!SelFileTblExp</definedName>
    <definedName name="SelFileTblExp" localSheetId="47">[19]!SelFileTblExp</definedName>
    <definedName name="SelFileTblExp" localSheetId="36">[19]!SelFileTblExp</definedName>
    <definedName name="SelFileTblExp" localSheetId="39">[19]!SelFileTblExp</definedName>
    <definedName name="SelFileTblExp" localSheetId="42">[19]!SelFileTblExp</definedName>
    <definedName name="SelFileTblExp" localSheetId="124">[19]!SelFileTblExp</definedName>
    <definedName name="SelFileTblExp" localSheetId="127">[19]!SelFileTblExp</definedName>
    <definedName name="SelFileTblExp" localSheetId="130">[19]!SelFileTblExp</definedName>
    <definedName name="SelFileTblExp" localSheetId="133">[19]!SelFileTblExp</definedName>
    <definedName name="SelFileTblExp" localSheetId="118">[19]!SelFileTblExp</definedName>
    <definedName name="SelFileTblExp" localSheetId="121">[19]!SelFileTblExp</definedName>
    <definedName name="SelFileTblExp" localSheetId="123">[19]!SelFileTblExp</definedName>
    <definedName name="SelFileTblExp" localSheetId="107">[19]!SelFileTblExp</definedName>
    <definedName name="SelFileTblExp" localSheetId="109">[19]!SelFileTblExp</definedName>
    <definedName name="SelFileTblExp" localSheetId="112">[19]!SelFileTblExp</definedName>
    <definedName name="SelFileTblExp" localSheetId="115">[19]!SelFileTblExp</definedName>
    <definedName name="SelFileTblExp" localSheetId="101">[19]!SelFileTblExp</definedName>
    <definedName name="SelFileTblExp" localSheetId="104">[19]!SelFileTblExp</definedName>
    <definedName name="SelFileTblExp" localSheetId="50">[19]!SelFileTblExp</definedName>
    <definedName name="SelFileTblExp" localSheetId="52">[19]!SelFileTblExp</definedName>
    <definedName name="SelFileTblExp" localSheetId="54">[19]!SelFileTblExp</definedName>
    <definedName name="SelFileTblExp" localSheetId="57">[19]!SelFileTblExp</definedName>
    <definedName name="SelFileTblExp" localSheetId="60">[19]!SelFileTblExp</definedName>
    <definedName name="SelFileTblExp" localSheetId="63">[19]!SelFileTblExp</definedName>
    <definedName name="SelFileTblExp" localSheetId="83">[19]!SelFileTblExp</definedName>
    <definedName name="SelFileTblExp" localSheetId="81">[19]!SelFileTblExp</definedName>
    <definedName name="SelFileTblExp" localSheetId="86">[19]!SelFileTblExp</definedName>
    <definedName name="SelFileTblExp" localSheetId="89">[19]!SelFileTblExp</definedName>
    <definedName name="SelFileTblExp" localSheetId="92">[19]!SelFileTblExp</definedName>
    <definedName name="SelFileTblExp" localSheetId="95">[19]!SelFileTblExp</definedName>
    <definedName name="SelFileTblExp" localSheetId="98">[19]!SelFileTblExp</definedName>
    <definedName name="SelFileTblExp" localSheetId="3">[19]!SelFileTblExp</definedName>
    <definedName name="SelFileTblExp" localSheetId="9">[19]!SelFileTblExp</definedName>
    <definedName name="SelFileTblExp" localSheetId="12">[19]!SelFileTblExp</definedName>
    <definedName name="SelFileTblExp" localSheetId="15">[19]!SelFileTblExp</definedName>
    <definedName name="SelFileTblExp" localSheetId="6">[19]!SelFileTblExp</definedName>
    <definedName name="SelFileTblExp" localSheetId="18">[19]!SelFileTblExp</definedName>
    <definedName name="SelFileTblExp" localSheetId="164">[19]!SelFileTblExp</definedName>
    <definedName name="SelFileTblExp" localSheetId="167">[19]!SelFileTblExp</definedName>
    <definedName name="SelFileTblExp" localSheetId="155">[19]!SelFileTblExp</definedName>
    <definedName name="SelFileTblExp" localSheetId="170">[19]!SelFileTblExp</definedName>
    <definedName name="SelFileTblExp" localSheetId="158">[19]!SelFileTblExp</definedName>
    <definedName name="SelFileTblExp" localSheetId="161">[19]!SelFileTblExp</definedName>
    <definedName name="SelFileTblExp" localSheetId="147">[19]!SelFileTblExp</definedName>
    <definedName name="SelFileTblExp" localSheetId="144">[19]!SelFileTblExp</definedName>
    <definedName name="SelFileTblExp" localSheetId="152">[19]!SelFileTblExp</definedName>
    <definedName name="SelFileTblExp" localSheetId="154">[19]!SelFileTblExp</definedName>
    <definedName name="SelFileTblExp" localSheetId="137">[19]!SelFileTblExp</definedName>
    <definedName name="SelFileTblExp" localSheetId="140">[19]!SelFileTblExp</definedName>
    <definedName name="SelFileTblExp" localSheetId="73">[19]!SelFileTblExp</definedName>
    <definedName name="SelFileTblExp" localSheetId="76">[19]!SelFileTblExp</definedName>
    <definedName name="SelFileTblExp" localSheetId="79">[19]!SelFileTblExp</definedName>
    <definedName name="SelFileTblExp" localSheetId="65">[19]!SelFileTblExp</definedName>
    <definedName name="SelFileTblExp" localSheetId="68">[19]!SelFileTblExp</definedName>
    <definedName name="SelFileTblExp" localSheetId="30">[19]!SelFileTblExp</definedName>
    <definedName name="SelFileTblExp" localSheetId="33">[19]!SelFileTblExp</definedName>
    <definedName name="SelFileTblExp" localSheetId="22">[19]!SelFileTblExp</definedName>
    <definedName name="SelFileTblExp" localSheetId="25">[19]!SelFileTblExp</definedName>
    <definedName name="SelFileTblExp" localSheetId="45">[19]!SelFileTblExp</definedName>
    <definedName name="SelFileTblExp" localSheetId="48">[19]!SelFileTblExp</definedName>
    <definedName name="SelFileTblExp" localSheetId="37">[19]!SelFileTblExp</definedName>
    <definedName name="SelFileTblExp" localSheetId="40">[19]!SelFileTblExp</definedName>
    <definedName name="SelFileTblExp" localSheetId="43">[19]!SelFileTblExp</definedName>
    <definedName name="SelFileTblExp" localSheetId="125">[19]!SelFileTblExp</definedName>
    <definedName name="SelFileTblExp" localSheetId="128">[19]!SelFileTblExp</definedName>
    <definedName name="SelFileTblExp" localSheetId="131">[19]!SelFileTblExp</definedName>
    <definedName name="SelFileTblExp" localSheetId="134">[19]!SelFileTblExp</definedName>
    <definedName name="SelFileTblExp" localSheetId="119">[19]!SelFileTblExp</definedName>
    <definedName name="SelFileTblExp" localSheetId="122">[19]!SelFileTblExp</definedName>
    <definedName name="SelFileTblExp" localSheetId="108">[19]!SelFileTblExp</definedName>
    <definedName name="SelFileTblExp" localSheetId="110">[19]!SelFileTblExp</definedName>
    <definedName name="SelFileTblExp" localSheetId="113">[19]!SelFileTblExp</definedName>
    <definedName name="SelFileTblExp" localSheetId="116">[19]!SelFileTblExp</definedName>
    <definedName name="SelFileTblExp" localSheetId="102">[19]!SelFileTblExp</definedName>
    <definedName name="SelFileTblExp" localSheetId="105">[19]!SelFileTblExp</definedName>
    <definedName name="SelFileTblExp" localSheetId="51">[19]!SelFileTblExp</definedName>
    <definedName name="SelFileTblExp" localSheetId="56">[19]!SelFileTblExp</definedName>
    <definedName name="SelFileTblExp" localSheetId="59">[19]!SelFileTblExp</definedName>
    <definedName name="SelFileTblExp" localSheetId="61">[19]!SelFileTblExp</definedName>
    <definedName name="SelFileTblExp" localSheetId="84">[19]!SelFileTblExp</definedName>
    <definedName name="SelFileTblExp" localSheetId="82">[19]!SelFileTblExp</definedName>
    <definedName name="SelFileTblExp" localSheetId="87">[19]!SelFileTblExp</definedName>
    <definedName name="SelFileTblExp" localSheetId="90">[19]!SelFileTblExp</definedName>
    <definedName name="SelFileTblExp" localSheetId="93">[19]!SelFileTblExp</definedName>
    <definedName name="SelFileTblExp" localSheetId="96">[19]!SelFileTblExp</definedName>
    <definedName name="SelFileTblExp" localSheetId="99">[19]!SelFileTblExp</definedName>
    <definedName name="SelFileTblExp" localSheetId="4">[19]!SelFileTblExp</definedName>
    <definedName name="SelFileTblExp" localSheetId="10">[19]!SelFileTblExp</definedName>
    <definedName name="SelFileTblExp" localSheetId="13">[19]!SelFileTblExp</definedName>
    <definedName name="SelFileTblExp" localSheetId="16">[19]!SelFileTblExp</definedName>
    <definedName name="SelFileTblExp" localSheetId="7">[19]!SelFileTblExp</definedName>
    <definedName name="SelFileTblExp" localSheetId="19">[19]!SelFileTblExp</definedName>
    <definedName name="SelFileTblExp" localSheetId="165">[19]!SelFileTblExp</definedName>
    <definedName name="SelFileTblExp" localSheetId="168">[19]!SelFileTblExp</definedName>
    <definedName name="SelFileTblExp" localSheetId="156">[19]!SelFileTblExp</definedName>
    <definedName name="SelFileTblExp" localSheetId="171">[19]!SelFileTblExp</definedName>
    <definedName name="SelFileTblExp" localSheetId="159">[19]!SelFileTblExp</definedName>
    <definedName name="SelFileTblExp" localSheetId="162">[19]!SelFileTblExp</definedName>
    <definedName name="SelFileTblExp">[19]!SelFileTblExp</definedName>
    <definedName name="SOFT">[2]A!$D$4:$J$8</definedName>
    <definedName name="SPT" localSheetId="145">[2]A!#REF!</definedName>
    <definedName name="SPT" localSheetId="149">[2]A!#REF!</definedName>
    <definedName name="SPT" localSheetId="153">[2]A!#REF!</definedName>
    <definedName name="SPT" localSheetId="138">[2]A!#REF!</definedName>
    <definedName name="SPT" localSheetId="141">[2]A!#REF!</definedName>
    <definedName name="SPT" localSheetId="71">[2]A!#REF!</definedName>
    <definedName name="SPT" localSheetId="74">[2]A!#REF!</definedName>
    <definedName name="SPT" localSheetId="77">[2]A!#REF!</definedName>
    <definedName name="SPT" localSheetId="80">[2]A!#REF!</definedName>
    <definedName name="SPT" localSheetId="66">[2]A!#REF!</definedName>
    <definedName name="SPT" localSheetId="69">[2]A!#REF!</definedName>
    <definedName name="SPT" localSheetId="126">[2]A!#REF!</definedName>
    <definedName name="SPT" localSheetId="129">[2]A!#REF!</definedName>
    <definedName name="SPT" localSheetId="132">[2]A!#REF!</definedName>
    <definedName name="SPT" localSheetId="135">[2]A!#REF!</definedName>
    <definedName name="SPT" localSheetId="120">[2]A!#REF!</definedName>
    <definedName name="SPT" localSheetId="111">[2]A!#REF!</definedName>
    <definedName name="SPT" localSheetId="114">[2]A!#REF!</definedName>
    <definedName name="SPT" localSheetId="117">[2]A!#REF!</definedName>
    <definedName name="SPT" localSheetId="103">[2]A!#REF!</definedName>
    <definedName name="SPT" localSheetId="106">[2]A!#REF!</definedName>
    <definedName name="SPT" localSheetId="53">[2]A!#REF!</definedName>
    <definedName name="SPT" localSheetId="55">[2]A!#REF!</definedName>
    <definedName name="SPT" localSheetId="58">[2]A!#REF!</definedName>
    <definedName name="SPT" localSheetId="62">[2]A!#REF!</definedName>
    <definedName name="SPT" localSheetId="64">[2]A!#REF!</definedName>
    <definedName name="SPT" localSheetId="85">[2]A!#REF!</definedName>
    <definedName name="SPT" localSheetId="88">[2]A!#REF!</definedName>
    <definedName name="SPT" localSheetId="91">[2]A!#REF!</definedName>
    <definedName name="SPT" localSheetId="94">[2]A!#REF!</definedName>
    <definedName name="SPT" localSheetId="97">[2]A!#REF!</definedName>
    <definedName name="SPT" localSheetId="100">[2]A!#REF!</definedName>
    <definedName name="SPT" localSheetId="166">[2]A!#REF!</definedName>
    <definedName name="SPT" localSheetId="169">[2]A!#REF!</definedName>
    <definedName name="SPT" localSheetId="157">[2]A!#REF!</definedName>
    <definedName name="SPT" localSheetId="172">[2]A!#REF!</definedName>
    <definedName name="SPT" localSheetId="160">[2]A!#REF!</definedName>
    <definedName name="SPT" localSheetId="163">[2]A!#REF!</definedName>
    <definedName name="SPT" localSheetId="143">[2]A!#REF!</definedName>
    <definedName name="SPT" localSheetId="146">[2]A!#REF!</definedName>
    <definedName name="SPT" localSheetId="148">[2]A!#REF!</definedName>
    <definedName name="SPT" localSheetId="150">[2]A!#REF!</definedName>
    <definedName name="SPT" localSheetId="151">[2]A!#REF!</definedName>
    <definedName name="SPT" localSheetId="136">[2]A!#REF!</definedName>
    <definedName name="SPT" localSheetId="139">[2]A!#REF!</definedName>
    <definedName name="SPT" localSheetId="142">[2]A!#REF!</definedName>
    <definedName name="SPT" localSheetId="70">[2]A!#REF!</definedName>
    <definedName name="SPT" localSheetId="72">[2]A!#REF!</definedName>
    <definedName name="SPT" localSheetId="75">[2]A!#REF!</definedName>
    <definedName name="SPT" localSheetId="78">[2]A!#REF!</definedName>
    <definedName name="SPT" localSheetId="67">[2]A!#REF!</definedName>
    <definedName name="SPT" localSheetId="124">[2]A!#REF!</definedName>
    <definedName name="SPT" localSheetId="127">[2]A!#REF!</definedName>
    <definedName name="SPT" localSheetId="130">[2]A!#REF!</definedName>
    <definedName name="SPT" localSheetId="133">[2]A!#REF!</definedName>
    <definedName name="SPT" localSheetId="118">[2]A!#REF!</definedName>
    <definedName name="SPT" localSheetId="121">[2]A!#REF!</definedName>
    <definedName name="SPT" localSheetId="123">[2]A!#REF!</definedName>
    <definedName name="SPT" localSheetId="107">[2]A!#REF!</definedName>
    <definedName name="SPT" localSheetId="109">[2]A!#REF!</definedName>
    <definedName name="SPT" localSheetId="112">[2]A!#REF!</definedName>
    <definedName name="SPT" localSheetId="115">[2]A!#REF!</definedName>
    <definedName name="SPT" localSheetId="101">[2]A!#REF!</definedName>
    <definedName name="SPT" localSheetId="104">[2]A!#REF!</definedName>
    <definedName name="SPT" localSheetId="52">[2]A!#REF!</definedName>
    <definedName name="SPT" localSheetId="54">[2]A!#REF!</definedName>
    <definedName name="SPT" localSheetId="57">[2]A!#REF!</definedName>
    <definedName name="SPT" localSheetId="60">[2]A!#REF!</definedName>
    <definedName name="SPT" localSheetId="63">[2]A!#REF!</definedName>
    <definedName name="SPT" localSheetId="83">[2]A!#REF!</definedName>
    <definedName name="SPT" localSheetId="81">[2]A!#REF!</definedName>
    <definedName name="SPT" localSheetId="86">[2]A!#REF!</definedName>
    <definedName name="SPT" localSheetId="89">[2]A!#REF!</definedName>
    <definedName name="SPT" localSheetId="92">[2]A!#REF!</definedName>
    <definedName name="SPT" localSheetId="95">[2]A!#REF!</definedName>
    <definedName name="SPT" localSheetId="98">[2]A!#REF!</definedName>
    <definedName name="SPT" localSheetId="164">[2]A!#REF!</definedName>
    <definedName name="SPT" localSheetId="167">[2]A!#REF!</definedName>
    <definedName name="SPT" localSheetId="155">[2]A!#REF!</definedName>
    <definedName name="SPT" localSheetId="170">[2]A!#REF!</definedName>
    <definedName name="SPT" localSheetId="158">[2]A!#REF!</definedName>
    <definedName name="SPT" localSheetId="161">[2]A!#REF!</definedName>
    <definedName name="SPT" localSheetId="147">[2]A!#REF!</definedName>
    <definedName name="SPT" localSheetId="144">[2]A!#REF!</definedName>
    <definedName name="SPT" localSheetId="152">[2]A!#REF!</definedName>
    <definedName name="SPT" localSheetId="154">[2]A!#REF!</definedName>
    <definedName name="SPT" localSheetId="137">[2]A!#REF!</definedName>
    <definedName name="SPT" localSheetId="140">[2]A!#REF!</definedName>
    <definedName name="SPT" localSheetId="73">[2]A!#REF!</definedName>
    <definedName name="SPT" localSheetId="76">[2]A!#REF!</definedName>
    <definedName name="SPT" localSheetId="79">[2]A!#REF!</definedName>
    <definedName name="SPT" localSheetId="65">[2]A!#REF!</definedName>
    <definedName name="SPT" localSheetId="68">[2]A!#REF!</definedName>
    <definedName name="SPT" localSheetId="125">[2]A!#REF!</definedName>
    <definedName name="SPT" localSheetId="128">[2]A!#REF!</definedName>
    <definedName name="SPT" localSheetId="131">[2]A!#REF!</definedName>
    <definedName name="SPT" localSheetId="134">[2]A!#REF!</definedName>
    <definedName name="SPT" localSheetId="119">[2]A!#REF!</definedName>
    <definedName name="SPT" localSheetId="122">[2]A!#REF!</definedName>
    <definedName name="SPT" localSheetId="108">[2]A!#REF!</definedName>
    <definedName name="SPT" localSheetId="110">[2]A!#REF!</definedName>
    <definedName name="SPT" localSheetId="113">[2]A!#REF!</definedName>
    <definedName name="SPT" localSheetId="116">[2]A!#REF!</definedName>
    <definedName name="SPT" localSheetId="102">[2]A!#REF!</definedName>
    <definedName name="SPT" localSheetId="105">[2]A!#REF!</definedName>
    <definedName name="SPT" localSheetId="56">[2]A!#REF!</definedName>
    <definedName name="SPT" localSheetId="59">[2]A!#REF!</definedName>
    <definedName name="SPT" localSheetId="61">[2]A!#REF!</definedName>
    <definedName name="SPT" localSheetId="84">[2]A!#REF!</definedName>
    <definedName name="SPT" localSheetId="82">[2]A!#REF!</definedName>
    <definedName name="SPT" localSheetId="87">[2]A!#REF!</definedName>
    <definedName name="SPT" localSheetId="90">[2]A!#REF!</definedName>
    <definedName name="SPT" localSheetId="93">[2]A!#REF!</definedName>
    <definedName name="SPT" localSheetId="96">[2]A!#REF!</definedName>
    <definedName name="SPT" localSheetId="99">[2]A!#REF!</definedName>
    <definedName name="SPT" localSheetId="165">[2]A!#REF!</definedName>
    <definedName name="SPT" localSheetId="168">[2]A!#REF!</definedName>
    <definedName name="SPT" localSheetId="156">[2]A!#REF!</definedName>
    <definedName name="SPT" localSheetId="171">[2]A!#REF!</definedName>
    <definedName name="SPT" localSheetId="159">[2]A!#REF!</definedName>
    <definedName name="SPT" localSheetId="162">[2]A!#REF!</definedName>
    <definedName name="SPT">[2]A!#REF!</definedName>
    <definedName name="sss" hidden="1">{#N/A,#N/A,FALSE,"Aging Summary";#N/A,#N/A,FALSE,"Ratio Analysis";#N/A,#N/A,FALSE,"Test 120 Day Accts";#N/A,#N/A,FALSE,"Tickmarks"}</definedName>
    <definedName name="sssa" hidden="1">{#N/A,#N/A,FALSE,"Aging Summary";#N/A,#N/A,FALSE,"Ratio Analysis";#N/A,#N/A,FALSE,"Test 120 Day Accts";#N/A,#N/A,FALSE,"Tickmarks"}</definedName>
    <definedName name="ssss" hidden="1">{#N/A,#N/A,FALSE,"Aging Summary";#N/A,#N/A,FALSE,"Ratio Analysis";#N/A,#N/A,FALSE,"Test 120 Day Accts";#N/A,#N/A,FALSE,"Tickmarks"}</definedName>
    <definedName name="STANDARD_ROW" localSheetId="145">#REF!</definedName>
    <definedName name="STANDARD_ROW" localSheetId="149">#REF!</definedName>
    <definedName name="STANDARD_ROW" localSheetId="153">#REF!</definedName>
    <definedName name="STANDARD_ROW" localSheetId="138">#REF!</definedName>
    <definedName name="STANDARD_ROW" localSheetId="141">#REF!</definedName>
    <definedName name="STANDARD_ROW" localSheetId="71">#REF!</definedName>
    <definedName name="STANDARD_ROW" localSheetId="74">#REF!</definedName>
    <definedName name="STANDARD_ROW" localSheetId="77">#REF!</definedName>
    <definedName name="STANDARD_ROW" localSheetId="80">#REF!</definedName>
    <definedName name="STANDARD_ROW" localSheetId="66">#REF!</definedName>
    <definedName name="STANDARD_ROW" localSheetId="69">#REF!</definedName>
    <definedName name="STANDARD_ROW" localSheetId="126">#REF!</definedName>
    <definedName name="STANDARD_ROW" localSheetId="129">#REF!</definedName>
    <definedName name="STANDARD_ROW" localSheetId="132">#REF!</definedName>
    <definedName name="STANDARD_ROW" localSheetId="135">#REF!</definedName>
    <definedName name="STANDARD_ROW" localSheetId="120">#REF!</definedName>
    <definedName name="STANDARD_ROW" localSheetId="111">#REF!</definedName>
    <definedName name="STANDARD_ROW" localSheetId="114">#REF!</definedName>
    <definedName name="STANDARD_ROW" localSheetId="117">#REF!</definedName>
    <definedName name="STANDARD_ROW" localSheetId="103">#REF!</definedName>
    <definedName name="STANDARD_ROW" localSheetId="106">#REF!</definedName>
    <definedName name="STANDARD_ROW" localSheetId="53">#REF!</definedName>
    <definedName name="STANDARD_ROW" localSheetId="55">#REF!</definedName>
    <definedName name="STANDARD_ROW" localSheetId="58">#REF!</definedName>
    <definedName name="STANDARD_ROW" localSheetId="62">#REF!</definedName>
    <definedName name="STANDARD_ROW" localSheetId="64">#REF!</definedName>
    <definedName name="STANDARD_ROW" localSheetId="85">#REF!</definedName>
    <definedName name="STANDARD_ROW" localSheetId="88">#REF!</definedName>
    <definedName name="STANDARD_ROW" localSheetId="91">#REF!</definedName>
    <definedName name="STANDARD_ROW" localSheetId="94">#REF!</definedName>
    <definedName name="STANDARD_ROW" localSheetId="97">#REF!</definedName>
    <definedName name="STANDARD_ROW" localSheetId="100">#REF!</definedName>
    <definedName name="STANDARD_ROW" localSheetId="166">#REF!</definedName>
    <definedName name="STANDARD_ROW" localSheetId="169">#REF!</definedName>
    <definedName name="STANDARD_ROW" localSheetId="157">#REF!</definedName>
    <definedName name="STANDARD_ROW" localSheetId="172">#REF!</definedName>
    <definedName name="STANDARD_ROW" localSheetId="160">#REF!</definedName>
    <definedName name="STANDARD_ROW" localSheetId="163">#REF!</definedName>
    <definedName name="STANDARD_ROW" localSheetId="143">#REF!</definedName>
    <definedName name="STANDARD_ROW" localSheetId="146">#REF!</definedName>
    <definedName name="STANDARD_ROW" localSheetId="148">#REF!</definedName>
    <definedName name="STANDARD_ROW" localSheetId="150">#REF!</definedName>
    <definedName name="STANDARD_ROW" localSheetId="151">#REF!</definedName>
    <definedName name="STANDARD_ROW" localSheetId="136">#REF!</definedName>
    <definedName name="STANDARD_ROW" localSheetId="139">#REF!</definedName>
    <definedName name="STANDARD_ROW" localSheetId="142">#REF!</definedName>
    <definedName name="STANDARD_ROW" localSheetId="70">#REF!</definedName>
    <definedName name="STANDARD_ROW" localSheetId="72">#REF!</definedName>
    <definedName name="STANDARD_ROW" localSheetId="75">#REF!</definedName>
    <definedName name="STANDARD_ROW" localSheetId="78">#REF!</definedName>
    <definedName name="STANDARD_ROW" localSheetId="67">#REF!</definedName>
    <definedName name="STANDARD_ROW" localSheetId="124">#REF!</definedName>
    <definedName name="STANDARD_ROW" localSheetId="127">#REF!</definedName>
    <definedName name="STANDARD_ROW" localSheetId="130">#REF!</definedName>
    <definedName name="STANDARD_ROW" localSheetId="133">#REF!</definedName>
    <definedName name="STANDARD_ROW" localSheetId="118">#REF!</definedName>
    <definedName name="STANDARD_ROW" localSheetId="121">#REF!</definedName>
    <definedName name="STANDARD_ROW" localSheetId="123">#REF!</definedName>
    <definedName name="STANDARD_ROW" localSheetId="107">#REF!</definedName>
    <definedName name="STANDARD_ROW" localSheetId="109">#REF!</definedName>
    <definedName name="STANDARD_ROW" localSheetId="112">#REF!</definedName>
    <definedName name="STANDARD_ROW" localSheetId="115">#REF!</definedName>
    <definedName name="STANDARD_ROW" localSheetId="101">#REF!</definedName>
    <definedName name="STANDARD_ROW" localSheetId="104">#REF!</definedName>
    <definedName name="STANDARD_ROW" localSheetId="52">#REF!</definedName>
    <definedName name="STANDARD_ROW" localSheetId="54">#REF!</definedName>
    <definedName name="STANDARD_ROW" localSheetId="57">#REF!</definedName>
    <definedName name="STANDARD_ROW" localSheetId="60">#REF!</definedName>
    <definedName name="STANDARD_ROW" localSheetId="63">#REF!</definedName>
    <definedName name="STANDARD_ROW" localSheetId="83">#REF!</definedName>
    <definedName name="STANDARD_ROW" localSheetId="81">#REF!</definedName>
    <definedName name="STANDARD_ROW" localSheetId="86">#REF!</definedName>
    <definedName name="STANDARD_ROW" localSheetId="89">#REF!</definedName>
    <definedName name="STANDARD_ROW" localSheetId="92">#REF!</definedName>
    <definedName name="STANDARD_ROW" localSheetId="95">#REF!</definedName>
    <definedName name="STANDARD_ROW" localSheetId="98">#REF!</definedName>
    <definedName name="STANDARD_ROW" localSheetId="164">#REF!</definedName>
    <definedName name="STANDARD_ROW" localSheetId="167">#REF!</definedName>
    <definedName name="STANDARD_ROW" localSheetId="155">#REF!</definedName>
    <definedName name="STANDARD_ROW" localSheetId="170">#REF!</definedName>
    <definedName name="STANDARD_ROW" localSheetId="158">#REF!</definedName>
    <definedName name="STANDARD_ROW" localSheetId="161">#REF!</definedName>
    <definedName name="STANDARD_ROW" localSheetId="147">#REF!</definedName>
    <definedName name="STANDARD_ROW" localSheetId="144">#REF!</definedName>
    <definedName name="STANDARD_ROW" localSheetId="152">#REF!</definedName>
    <definedName name="STANDARD_ROW" localSheetId="154">#REF!</definedName>
    <definedName name="STANDARD_ROW" localSheetId="137">#REF!</definedName>
    <definedName name="STANDARD_ROW" localSheetId="140">#REF!</definedName>
    <definedName name="STANDARD_ROW" localSheetId="73">#REF!</definedName>
    <definedName name="STANDARD_ROW" localSheetId="76">#REF!</definedName>
    <definedName name="STANDARD_ROW" localSheetId="79">#REF!</definedName>
    <definedName name="STANDARD_ROW" localSheetId="65">#REF!</definedName>
    <definedName name="STANDARD_ROW" localSheetId="68">#REF!</definedName>
    <definedName name="STANDARD_ROW" localSheetId="125">#REF!</definedName>
    <definedName name="STANDARD_ROW" localSheetId="128">#REF!</definedName>
    <definedName name="STANDARD_ROW" localSheetId="131">#REF!</definedName>
    <definedName name="STANDARD_ROW" localSheetId="134">#REF!</definedName>
    <definedName name="STANDARD_ROW" localSheetId="119">#REF!</definedName>
    <definedName name="STANDARD_ROW" localSheetId="122">#REF!</definedName>
    <definedName name="STANDARD_ROW" localSheetId="108">#REF!</definedName>
    <definedName name="STANDARD_ROW" localSheetId="110">#REF!</definedName>
    <definedName name="STANDARD_ROW" localSheetId="113">#REF!</definedName>
    <definedName name="STANDARD_ROW" localSheetId="116">#REF!</definedName>
    <definedName name="STANDARD_ROW" localSheetId="102">#REF!</definedName>
    <definedName name="STANDARD_ROW" localSheetId="105">#REF!</definedName>
    <definedName name="STANDARD_ROW" localSheetId="56">#REF!</definedName>
    <definedName name="STANDARD_ROW" localSheetId="59">#REF!</definedName>
    <definedName name="STANDARD_ROW" localSheetId="61">#REF!</definedName>
    <definedName name="STANDARD_ROW" localSheetId="84">#REF!</definedName>
    <definedName name="STANDARD_ROW" localSheetId="82">#REF!</definedName>
    <definedName name="STANDARD_ROW" localSheetId="87">#REF!</definedName>
    <definedName name="STANDARD_ROW" localSheetId="90">#REF!</definedName>
    <definedName name="STANDARD_ROW" localSheetId="93">#REF!</definedName>
    <definedName name="STANDARD_ROW" localSheetId="96">#REF!</definedName>
    <definedName name="STANDARD_ROW" localSheetId="99">#REF!</definedName>
    <definedName name="STANDARD_ROW" localSheetId="165">#REF!</definedName>
    <definedName name="STANDARD_ROW" localSheetId="168">#REF!</definedName>
    <definedName name="STANDARD_ROW" localSheetId="156">#REF!</definedName>
    <definedName name="STANDARD_ROW" localSheetId="171">#REF!</definedName>
    <definedName name="STANDARD_ROW" localSheetId="159">#REF!</definedName>
    <definedName name="STANDARD_ROW" localSheetId="162">#REF!</definedName>
    <definedName name="STANDARD_ROW">#REF!</definedName>
    <definedName name="susan">"Comment 15"</definedName>
    <definedName name="test" localSheetId="145">#REF!</definedName>
    <definedName name="test" localSheetId="149">#REF!</definedName>
    <definedName name="test" localSheetId="153">#REF!</definedName>
    <definedName name="test" localSheetId="138">#REF!</definedName>
    <definedName name="test" localSheetId="141">#REF!</definedName>
    <definedName name="test" localSheetId="71">#REF!</definedName>
    <definedName name="test" localSheetId="74">#REF!</definedName>
    <definedName name="test" localSheetId="77">#REF!</definedName>
    <definedName name="test" localSheetId="80">#REF!</definedName>
    <definedName name="test" localSheetId="66">#REF!</definedName>
    <definedName name="test" localSheetId="69">#REF!</definedName>
    <definedName name="test" localSheetId="126">#REF!</definedName>
    <definedName name="test" localSheetId="129">#REF!</definedName>
    <definedName name="test" localSheetId="132">#REF!</definedName>
    <definedName name="test" localSheetId="135">#REF!</definedName>
    <definedName name="test" localSheetId="120">#REF!</definedName>
    <definedName name="test" localSheetId="111">#REF!</definedName>
    <definedName name="test" localSheetId="114">#REF!</definedName>
    <definedName name="test" localSheetId="117">#REF!</definedName>
    <definedName name="test" localSheetId="103">#REF!</definedName>
    <definedName name="test" localSheetId="106">#REF!</definedName>
    <definedName name="test" localSheetId="53">#REF!</definedName>
    <definedName name="test" localSheetId="55">#REF!</definedName>
    <definedName name="test" localSheetId="58">#REF!</definedName>
    <definedName name="test" localSheetId="62">#REF!</definedName>
    <definedName name="test" localSheetId="64">#REF!</definedName>
    <definedName name="test" localSheetId="85">#REF!</definedName>
    <definedName name="test" localSheetId="88">#REF!</definedName>
    <definedName name="test" localSheetId="91">#REF!</definedName>
    <definedName name="test" localSheetId="94">#REF!</definedName>
    <definedName name="test" localSheetId="97">#REF!</definedName>
    <definedName name="test" localSheetId="100">#REF!</definedName>
    <definedName name="test" localSheetId="166">#REF!</definedName>
    <definedName name="test" localSheetId="169">#REF!</definedName>
    <definedName name="test" localSheetId="157">#REF!</definedName>
    <definedName name="test" localSheetId="172">#REF!</definedName>
    <definedName name="test" localSheetId="160">#REF!</definedName>
    <definedName name="test" localSheetId="163">#REF!</definedName>
    <definedName name="test" localSheetId="143">#REF!</definedName>
    <definedName name="test" localSheetId="146">#REF!</definedName>
    <definedName name="test" localSheetId="148">#REF!</definedName>
    <definedName name="test" localSheetId="150">#REF!</definedName>
    <definedName name="test" localSheetId="151">#REF!</definedName>
    <definedName name="test" localSheetId="136">#REF!</definedName>
    <definedName name="test" localSheetId="139">#REF!</definedName>
    <definedName name="test" localSheetId="142">#REF!</definedName>
    <definedName name="test" localSheetId="70">#REF!</definedName>
    <definedName name="test" localSheetId="72">#REF!</definedName>
    <definedName name="test" localSheetId="75">#REF!</definedName>
    <definedName name="test" localSheetId="78">#REF!</definedName>
    <definedName name="test" localSheetId="67">#REF!</definedName>
    <definedName name="test" localSheetId="124">#REF!</definedName>
    <definedName name="test" localSheetId="127">#REF!</definedName>
    <definedName name="test" localSheetId="130">#REF!</definedName>
    <definedName name="test" localSheetId="133">#REF!</definedName>
    <definedName name="test" localSheetId="118">#REF!</definedName>
    <definedName name="test" localSheetId="121">#REF!</definedName>
    <definedName name="test" localSheetId="123">#REF!</definedName>
    <definedName name="test" localSheetId="107">#REF!</definedName>
    <definedName name="test" localSheetId="109">#REF!</definedName>
    <definedName name="test" localSheetId="112">#REF!</definedName>
    <definedName name="test" localSheetId="115">#REF!</definedName>
    <definedName name="test" localSheetId="101">#REF!</definedName>
    <definedName name="test" localSheetId="104">#REF!</definedName>
    <definedName name="test" localSheetId="52">#REF!</definedName>
    <definedName name="test" localSheetId="54">#REF!</definedName>
    <definedName name="test" localSheetId="57">#REF!</definedName>
    <definedName name="test" localSheetId="60">#REF!</definedName>
    <definedName name="test" localSheetId="63">#REF!</definedName>
    <definedName name="test" localSheetId="83">#REF!</definedName>
    <definedName name="test" localSheetId="81">#REF!</definedName>
    <definedName name="test" localSheetId="86">#REF!</definedName>
    <definedName name="test" localSheetId="89">#REF!</definedName>
    <definedName name="test" localSheetId="92">#REF!</definedName>
    <definedName name="test" localSheetId="95">#REF!</definedName>
    <definedName name="test" localSheetId="98">#REF!</definedName>
    <definedName name="test" localSheetId="164">#REF!</definedName>
    <definedName name="test" localSheetId="167">#REF!</definedName>
    <definedName name="test" localSheetId="155">#REF!</definedName>
    <definedName name="test" localSheetId="170">#REF!</definedName>
    <definedName name="test" localSheetId="158">#REF!</definedName>
    <definedName name="test" localSheetId="161">#REF!</definedName>
    <definedName name="test" localSheetId="147">#REF!</definedName>
    <definedName name="test" localSheetId="144">#REF!</definedName>
    <definedName name="test" localSheetId="152">#REF!</definedName>
    <definedName name="test" localSheetId="154">#REF!</definedName>
    <definedName name="test" localSheetId="137">#REF!</definedName>
    <definedName name="test" localSheetId="140">#REF!</definedName>
    <definedName name="test" localSheetId="73">#REF!</definedName>
    <definedName name="test" localSheetId="76">#REF!</definedName>
    <definedName name="test" localSheetId="79">#REF!</definedName>
    <definedName name="test" localSheetId="65">#REF!</definedName>
    <definedName name="test" localSheetId="68">#REF!</definedName>
    <definedName name="test" localSheetId="125">#REF!</definedName>
    <definedName name="test" localSheetId="128">#REF!</definedName>
    <definedName name="test" localSheetId="131">#REF!</definedName>
    <definedName name="test" localSheetId="134">#REF!</definedName>
    <definedName name="test" localSheetId="119">#REF!</definedName>
    <definedName name="test" localSheetId="122">#REF!</definedName>
    <definedName name="test" localSheetId="108">#REF!</definedName>
    <definedName name="test" localSheetId="110">#REF!</definedName>
    <definedName name="test" localSheetId="113">#REF!</definedName>
    <definedName name="test" localSheetId="116">#REF!</definedName>
    <definedName name="test" localSheetId="102">#REF!</definedName>
    <definedName name="test" localSheetId="105">#REF!</definedName>
    <definedName name="test" localSheetId="56">#REF!</definedName>
    <definedName name="test" localSheetId="59">#REF!</definedName>
    <definedName name="test" localSheetId="61">#REF!</definedName>
    <definedName name="test" localSheetId="84">#REF!</definedName>
    <definedName name="test" localSheetId="82">#REF!</definedName>
    <definedName name="test" localSheetId="87">#REF!</definedName>
    <definedName name="test" localSheetId="90">#REF!</definedName>
    <definedName name="test" localSheetId="93">#REF!</definedName>
    <definedName name="test" localSheetId="96">#REF!</definedName>
    <definedName name="test" localSheetId="99">#REF!</definedName>
    <definedName name="test" localSheetId="165">#REF!</definedName>
    <definedName name="test" localSheetId="168">#REF!</definedName>
    <definedName name="test" localSheetId="156">#REF!</definedName>
    <definedName name="test" localSheetId="171">#REF!</definedName>
    <definedName name="test" localSheetId="159">#REF!</definedName>
    <definedName name="test" localSheetId="162">#REF!</definedName>
    <definedName name="test">#REF!</definedName>
    <definedName name="test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2" localSheetId="145">#REF!</definedName>
    <definedName name="test2" localSheetId="149">#REF!</definedName>
    <definedName name="test2" localSheetId="153">#REF!</definedName>
    <definedName name="test2" localSheetId="138">#REF!</definedName>
    <definedName name="test2" localSheetId="141">#REF!</definedName>
    <definedName name="test2" localSheetId="71">#REF!</definedName>
    <definedName name="test2" localSheetId="74">#REF!</definedName>
    <definedName name="test2" localSheetId="77">#REF!</definedName>
    <definedName name="test2" localSheetId="80">#REF!</definedName>
    <definedName name="test2" localSheetId="66">#REF!</definedName>
    <definedName name="test2" localSheetId="69">#REF!</definedName>
    <definedName name="test2" localSheetId="126">#REF!</definedName>
    <definedName name="test2" localSheetId="129">#REF!</definedName>
    <definedName name="test2" localSheetId="132">#REF!</definedName>
    <definedName name="test2" localSheetId="135">#REF!</definedName>
    <definedName name="test2" localSheetId="120">#REF!</definedName>
    <definedName name="test2" localSheetId="111">#REF!</definedName>
    <definedName name="test2" localSheetId="114">#REF!</definedName>
    <definedName name="test2" localSheetId="117">#REF!</definedName>
    <definedName name="test2" localSheetId="103">#REF!</definedName>
    <definedName name="test2" localSheetId="106">#REF!</definedName>
    <definedName name="test2" localSheetId="53">#REF!</definedName>
    <definedName name="test2" localSheetId="55">#REF!</definedName>
    <definedName name="test2" localSheetId="58">#REF!</definedName>
    <definedName name="test2" localSheetId="62">#REF!</definedName>
    <definedName name="test2" localSheetId="64">#REF!</definedName>
    <definedName name="test2" localSheetId="85">#REF!</definedName>
    <definedName name="test2" localSheetId="88">#REF!</definedName>
    <definedName name="test2" localSheetId="91">#REF!</definedName>
    <definedName name="test2" localSheetId="94">#REF!</definedName>
    <definedName name="test2" localSheetId="97">#REF!</definedName>
    <definedName name="test2" localSheetId="100">#REF!</definedName>
    <definedName name="test2" localSheetId="166">#REF!</definedName>
    <definedName name="test2" localSheetId="169">#REF!</definedName>
    <definedName name="test2" localSheetId="157">#REF!</definedName>
    <definedName name="test2" localSheetId="172">#REF!</definedName>
    <definedName name="test2" localSheetId="160">#REF!</definedName>
    <definedName name="test2" localSheetId="163">#REF!</definedName>
    <definedName name="test2" localSheetId="143">#REF!</definedName>
    <definedName name="test2" localSheetId="146">#REF!</definedName>
    <definedName name="test2" localSheetId="148">#REF!</definedName>
    <definedName name="test2" localSheetId="150">#REF!</definedName>
    <definedName name="test2" localSheetId="151">#REF!</definedName>
    <definedName name="test2" localSheetId="136">#REF!</definedName>
    <definedName name="test2" localSheetId="139">#REF!</definedName>
    <definedName name="test2" localSheetId="142">#REF!</definedName>
    <definedName name="test2" localSheetId="70">#REF!</definedName>
    <definedName name="test2" localSheetId="72">#REF!</definedName>
    <definedName name="test2" localSheetId="75">#REF!</definedName>
    <definedName name="test2" localSheetId="78">#REF!</definedName>
    <definedName name="test2" localSheetId="67">#REF!</definedName>
    <definedName name="test2" localSheetId="124">#REF!</definedName>
    <definedName name="test2" localSheetId="127">#REF!</definedName>
    <definedName name="test2" localSheetId="130">#REF!</definedName>
    <definedName name="test2" localSheetId="133">#REF!</definedName>
    <definedName name="test2" localSheetId="118">#REF!</definedName>
    <definedName name="test2" localSheetId="121">#REF!</definedName>
    <definedName name="test2" localSheetId="123">#REF!</definedName>
    <definedName name="test2" localSheetId="107">#REF!</definedName>
    <definedName name="test2" localSheetId="109">#REF!</definedName>
    <definedName name="test2" localSheetId="112">#REF!</definedName>
    <definedName name="test2" localSheetId="115">#REF!</definedName>
    <definedName name="test2" localSheetId="101">#REF!</definedName>
    <definedName name="test2" localSheetId="104">#REF!</definedName>
    <definedName name="test2" localSheetId="52">#REF!</definedName>
    <definedName name="test2" localSheetId="54">#REF!</definedName>
    <definedName name="test2" localSheetId="57">#REF!</definedName>
    <definedName name="test2" localSheetId="60">#REF!</definedName>
    <definedName name="test2" localSheetId="63">#REF!</definedName>
    <definedName name="test2" localSheetId="83">#REF!</definedName>
    <definedName name="test2" localSheetId="81">#REF!</definedName>
    <definedName name="test2" localSheetId="86">#REF!</definedName>
    <definedName name="test2" localSheetId="89">#REF!</definedName>
    <definedName name="test2" localSheetId="92">#REF!</definedName>
    <definedName name="test2" localSheetId="95">#REF!</definedName>
    <definedName name="test2" localSheetId="98">#REF!</definedName>
    <definedName name="test2" localSheetId="164">#REF!</definedName>
    <definedName name="test2" localSheetId="167">#REF!</definedName>
    <definedName name="test2" localSheetId="155">#REF!</definedName>
    <definedName name="test2" localSheetId="170">#REF!</definedName>
    <definedName name="test2" localSheetId="158">#REF!</definedName>
    <definedName name="test2" localSheetId="161">#REF!</definedName>
    <definedName name="test2" localSheetId="147">#REF!</definedName>
    <definedName name="test2" localSheetId="144">#REF!</definedName>
    <definedName name="test2" localSheetId="152">#REF!</definedName>
    <definedName name="test2" localSheetId="154">#REF!</definedName>
    <definedName name="test2" localSheetId="137">#REF!</definedName>
    <definedName name="test2" localSheetId="140">#REF!</definedName>
    <definedName name="test2" localSheetId="73">#REF!</definedName>
    <definedName name="test2" localSheetId="76">#REF!</definedName>
    <definedName name="test2" localSheetId="79">#REF!</definedName>
    <definedName name="test2" localSheetId="65">#REF!</definedName>
    <definedName name="test2" localSheetId="68">#REF!</definedName>
    <definedName name="test2" localSheetId="125">#REF!</definedName>
    <definedName name="test2" localSheetId="128">#REF!</definedName>
    <definedName name="test2" localSheetId="131">#REF!</definedName>
    <definedName name="test2" localSheetId="134">#REF!</definedName>
    <definedName name="test2" localSheetId="119">#REF!</definedName>
    <definedName name="test2" localSheetId="122">#REF!</definedName>
    <definedName name="test2" localSheetId="108">#REF!</definedName>
    <definedName name="test2" localSheetId="110">#REF!</definedName>
    <definedName name="test2" localSheetId="113">#REF!</definedName>
    <definedName name="test2" localSheetId="116">#REF!</definedName>
    <definedName name="test2" localSheetId="102">#REF!</definedName>
    <definedName name="test2" localSheetId="105">#REF!</definedName>
    <definedName name="test2" localSheetId="56">#REF!</definedName>
    <definedName name="test2" localSheetId="59">#REF!</definedName>
    <definedName name="test2" localSheetId="61">#REF!</definedName>
    <definedName name="test2" localSheetId="84">#REF!</definedName>
    <definedName name="test2" localSheetId="82">#REF!</definedName>
    <definedName name="test2" localSheetId="87">#REF!</definedName>
    <definedName name="test2" localSheetId="90">#REF!</definedName>
    <definedName name="test2" localSheetId="93">#REF!</definedName>
    <definedName name="test2" localSheetId="96">#REF!</definedName>
    <definedName name="test2" localSheetId="99">#REF!</definedName>
    <definedName name="test2" localSheetId="165">#REF!</definedName>
    <definedName name="test2" localSheetId="168">#REF!</definedName>
    <definedName name="test2" localSheetId="156">#REF!</definedName>
    <definedName name="test2" localSheetId="171">#REF!</definedName>
    <definedName name="test2" localSheetId="159">#REF!</definedName>
    <definedName name="test2" localSheetId="162">#REF!</definedName>
    <definedName name="test2">#REF!</definedName>
    <definedName name="Tools"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TAL___PT_BII" localSheetId="145">#REF!</definedName>
    <definedName name="TOTAL___PT_BII" localSheetId="149">#REF!</definedName>
    <definedName name="TOTAL___PT_BII" localSheetId="153">#REF!</definedName>
    <definedName name="TOTAL___PT_BII" localSheetId="138">#REF!</definedName>
    <definedName name="TOTAL___PT_BII" localSheetId="141">#REF!</definedName>
    <definedName name="TOTAL___PT_BII" localSheetId="71">#REF!</definedName>
    <definedName name="TOTAL___PT_BII" localSheetId="74">#REF!</definedName>
    <definedName name="TOTAL___PT_BII" localSheetId="77">#REF!</definedName>
    <definedName name="TOTAL___PT_BII" localSheetId="80">#REF!</definedName>
    <definedName name="TOTAL___PT_BII" localSheetId="66">#REF!</definedName>
    <definedName name="TOTAL___PT_BII" localSheetId="69">#REF!</definedName>
    <definedName name="TOTAL___PT_BII" localSheetId="126">#REF!</definedName>
    <definedName name="TOTAL___PT_BII" localSheetId="129">#REF!</definedName>
    <definedName name="TOTAL___PT_BII" localSheetId="132">#REF!</definedName>
    <definedName name="TOTAL___PT_BII" localSheetId="135">#REF!</definedName>
    <definedName name="TOTAL___PT_BII" localSheetId="120">#REF!</definedName>
    <definedName name="TOTAL___PT_BII" localSheetId="111">#REF!</definedName>
    <definedName name="TOTAL___PT_BII" localSheetId="114">#REF!</definedName>
    <definedName name="TOTAL___PT_BII" localSheetId="117">#REF!</definedName>
    <definedName name="TOTAL___PT_BII" localSheetId="103">#REF!</definedName>
    <definedName name="TOTAL___PT_BII" localSheetId="106">#REF!</definedName>
    <definedName name="TOTAL___PT_BII" localSheetId="53">#REF!</definedName>
    <definedName name="TOTAL___PT_BII" localSheetId="55">#REF!</definedName>
    <definedName name="TOTAL___PT_BII" localSheetId="58">#REF!</definedName>
    <definedName name="TOTAL___PT_BII" localSheetId="62">#REF!</definedName>
    <definedName name="TOTAL___PT_BII" localSheetId="64">#REF!</definedName>
    <definedName name="TOTAL___PT_BII" localSheetId="85">#REF!</definedName>
    <definedName name="TOTAL___PT_BII" localSheetId="88">#REF!</definedName>
    <definedName name="TOTAL___PT_BII" localSheetId="91">#REF!</definedName>
    <definedName name="TOTAL___PT_BII" localSheetId="94">#REF!</definedName>
    <definedName name="TOTAL___PT_BII" localSheetId="97">#REF!</definedName>
    <definedName name="TOTAL___PT_BII" localSheetId="100">#REF!</definedName>
    <definedName name="TOTAL___PT_BII" localSheetId="166">#REF!</definedName>
    <definedName name="TOTAL___PT_BII" localSheetId="169">#REF!</definedName>
    <definedName name="TOTAL___PT_BII" localSheetId="157">#REF!</definedName>
    <definedName name="TOTAL___PT_BII" localSheetId="172">#REF!</definedName>
    <definedName name="TOTAL___PT_BII" localSheetId="160">#REF!</definedName>
    <definedName name="TOTAL___PT_BII" localSheetId="163">#REF!</definedName>
    <definedName name="TOTAL___PT_BII" localSheetId="143">#REF!</definedName>
    <definedName name="TOTAL___PT_BII" localSheetId="146">#REF!</definedName>
    <definedName name="TOTAL___PT_BII" localSheetId="148">#REF!</definedName>
    <definedName name="TOTAL___PT_BII" localSheetId="150">#REF!</definedName>
    <definedName name="TOTAL___PT_BII" localSheetId="151">#REF!</definedName>
    <definedName name="TOTAL___PT_BII" localSheetId="136">#REF!</definedName>
    <definedName name="TOTAL___PT_BII" localSheetId="139">#REF!</definedName>
    <definedName name="TOTAL___PT_BII" localSheetId="142">#REF!</definedName>
    <definedName name="TOTAL___PT_BII" localSheetId="70">#REF!</definedName>
    <definedName name="TOTAL___PT_BII" localSheetId="72">#REF!</definedName>
    <definedName name="TOTAL___PT_BII" localSheetId="75">#REF!</definedName>
    <definedName name="TOTAL___PT_BII" localSheetId="78">#REF!</definedName>
    <definedName name="TOTAL___PT_BII" localSheetId="67">#REF!</definedName>
    <definedName name="TOTAL___PT_BII" localSheetId="124">#REF!</definedName>
    <definedName name="TOTAL___PT_BII" localSheetId="127">#REF!</definedName>
    <definedName name="TOTAL___PT_BII" localSheetId="130">#REF!</definedName>
    <definedName name="TOTAL___PT_BII" localSheetId="133">#REF!</definedName>
    <definedName name="TOTAL___PT_BII" localSheetId="118">#REF!</definedName>
    <definedName name="TOTAL___PT_BII" localSheetId="121">#REF!</definedName>
    <definedName name="TOTAL___PT_BII" localSheetId="123">#REF!</definedName>
    <definedName name="TOTAL___PT_BII" localSheetId="107">#REF!</definedName>
    <definedName name="TOTAL___PT_BII" localSheetId="109">#REF!</definedName>
    <definedName name="TOTAL___PT_BII" localSheetId="112">#REF!</definedName>
    <definedName name="TOTAL___PT_BII" localSheetId="115">#REF!</definedName>
    <definedName name="TOTAL___PT_BII" localSheetId="101">#REF!</definedName>
    <definedName name="TOTAL___PT_BII" localSheetId="104">#REF!</definedName>
    <definedName name="TOTAL___PT_BII" localSheetId="52">#REF!</definedName>
    <definedName name="TOTAL___PT_BII" localSheetId="54">#REF!</definedName>
    <definedName name="TOTAL___PT_BII" localSheetId="57">#REF!</definedName>
    <definedName name="TOTAL___PT_BII" localSheetId="60">#REF!</definedName>
    <definedName name="TOTAL___PT_BII" localSheetId="63">#REF!</definedName>
    <definedName name="TOTAL___PT_BII" localSheetId="83">#REF!</definedName>
    <definedName name="TOTAL___PT_BII" localSheetId="81">#REF!</definedName>
    <definedName name="TOTAL___PT_BII" localSheetId="86">#REF!</definedName>
    <definedName name="TOTAL___PT_BII" localSheetId="89">#REF!</definedName>
    <definedName name="TOTAL___PT_BII" localSheetId="92">#REF!</definedName>
    <definedName name="TOTAL___PT_BII" localSheetId="95">#REF!</definedName>
    <definedName name="TOTAL___PT_BII" localSheetId="98">#REF!</definedName>
    <definedName name="TOTAL___PT_BII" localSheetId="164">#REF!</definedName>
    <definedName name="TOTAL___PT_BII" localSheetId="167">#REF!</definedName>
    <definedName name="TOTAL___PT_BII" localSheetId="155">#REF!</definedName>
    <definedName name="TOTAL___PT_BII" localSheetId="170">#REF!</definedName>
    <definedName name="TOTAL___PT_BII" localSheetId="158">#REF!</definedName>
    <definedName name="TOTAL___PT_BII" localSheetId="161">#REF!</definedName>
    <definedName name="TOTAL___PT_BII" localSheetId="147">#REF!</definedName>
    <definedName name="TOTAL___PT_BII" localSheetId="144">#REF!</definedName>
    <definedName name="TOTAL___PT_BII" localSheetId="152">#REF!</definedName>
    <definedName name="TOTAL___PT_BII" localSheetId="154">#REF!</definedName>
    <definedName name="TOTAL___PT_BII" localSheetId="137">#REF!</definedName>
    <definedName name="TOTAL___PT_BII" localSheetId="140">#REF!</definedName>
    <definedName name="TOTAL___PT_BII" localSheetId="73">#REF!</definedName>
    <definedName name="TOTAL___PT_BII" localSheetId="76">#REF!</definedName>
    <definedName name="TOTAL___PT_BII" localSheetId="79">#REF!</definedName>
    <definedName name="TOTAL___PT_BII" localSheetId="65">#REF!</definedName>
    <definedName name="TOTAL___PT_BII" localSheetId="68">#REF!</definedName>
    <definedName name="TOTAL___PT_BII" localSheetId="125">#REF!</definedName>
    <definedName name="TOTAL___PT_BII" localSheetId="128">#REF!</definedName>
    <definedName name="TOTAL___PT_BII" localSheetId="131">#REF!</definedName>
    <definedName name="TOTAL___PT_BII" localSheetId="134">#REF!</definedName>
    <definedName name="TOTAL___PT_BII" localSheetId="119">#REF!</definedName>
    <definedName name="TOTAL___PT_BII" localSheetId="122">#REF!</definedName>
    <definedName name="TOTAL___PT_BII" localSheetId="108">#REF!</definedName>
    <definedName name="TOTAL___PT_BII" localSheetId="110">#REF!</definedName>
    <definedName name="TOTAL___PT_BII" localSheetId="113">#REF!</definedName>
    <definedName name="TOTAL___PT_BII" localSheetId="116">#REF!</definedName>
    <definedName name="TOTAL___PT_BII" localSheetId="102">#REF!</definedName>
    <definedName name="TOTAL___PT_BII" localSheetId="105">#REF!</definedName>
    <definedName name="TOTAL___PT_BII" localSheetId="56">#REF!</definedName>
    <definedName name="TOTAL___PT_BII" localSheetId="59">#REF!</definedName>
    <definedName name="TOTAL___PT_BII" localSheetId="61">#REF!</definedName>
    <definedName name="TOTAL___PT_BII" localSheetId="84">#REF!</definedName>
    <definedName name="TOTAL___PT_BII" localSheetId="82">#REF!</definedName>
    <definedName name="TOTAL___PT_BII" localSheetId="87">#REF!</definedName>
    <definedName name="TOTAL___PT_BII" localSheetId="90">#REF!</definedName>
    <definedName name="TOTAL___PT_BII" localSheetId="93">#REF!</definedName>
    <definedName name="TOTAL___PT_BII" localSheetId="96">#REF!</definedName>
    <definedName name="TOTAL___PT_BII" localSheetId="99">#REF!</definedName>
    <definedName name="TOTAL___PT_BII" localSheetId="165">#REF!</definedName>
    <definedName name="TOTAL___PT_BII" localSheetId="168">#REF!</definedName>
    <definedName name="TOTAL___PT_BII" localSheetId="156">#REF!</definedName>
    <definedName name="TOTAL___PT_BII" localSheetId="171">#REF!</definedName>
    <definedName name="TOTAL___PT_BII" localSheetId="159">#REF!</definedName>
    <definedName name="TOTAL___PT_BII" localSheetId="162">#REF!</definedName>
    <definedName name="TOTAL___PT_BII">#REF!</definedName>
    <definedName name="Update_Act" localSheetId="14">[11]!Update_Act</definedName>
    <definedName name="Update_Act" localSheetId="145">[11]!Update_Act</definedName>
    <definedName name="Update_Act" localSheetId="149">[11]!Update_Act</definedName>
    <definedName name="Update_Act" localSheetId="153">[11]!Update_Act</definedName>
    <definedName name="Update_Act" localSheetId="138">[11]!Update_Act</definedName>
    <definedName name="Update_Act" localSheetId="141">[11]!Update_Act</definedName>
    <definedName name="Update_Act" localSheetId="71">[11]!Update_Act</definedName>
    <definedName name="Update_Act" localSheetId="74">[11]!Update_Act</definedName>
    <definedName name="Update_Act" localSheetId="77">[11]!Update_Act</definedName>
    <definedName name="Update_Act" localSheetId="80">[11]!Update_Act</definedName>
    <definedName name="Update_Act" localSheetId="66">[11]!Update_Act</definedName>
    <definedName name="Update_Act" localSheetId="69">[11]!Update_Act</definedName>
    <definedName name="Update_Act" localSheetId="28">[11]!Update_Act</definedName>
    <definedName name="Update_Act" localSheetId="31">[11]!Update_Act</definedName>
    <definedName name="Update_Act" localSheetId="34">[11]!Update_Act</definedName>
    <definedName name="Update_Act" localSheetId="23">[11]!Update_Act</definedName>
    <definedName name="Update_Act" localSheetId="26">[11]!Update_Act</definedName>
    <definedName name="Update_Act" localSheetId="46">[11]!Update_Act</definedName>
    <definedName name="Update_Act" localSheetId="49">[11]!Update_Act</definedName>
    <definedName name="Update_Act" localSheetId="41">[11]!Update_Act</definedName>
    <definedName name="Update_Act" localSheetId="38">[11]!Update_Act</definedName>
    <definedName name="Update_Act" localSheetId="126">[11]!Update_Act</definedName>
    <definedName name="Update_Act" localSheetId="129">[11]!Update_Act</definedName>
    <definedName name="Update_Act" localSheetId="132">[11]!Update_Act</definedName>
    <definedName name="Update_Act" localSheetId="135">[11]!Update_Act</definedName>
    <definedName name="Update_Act" localSheetId="120">[11]!Update_Act</definedName>
    <definedName name="Update_Act" localSheetId="111">[11]!Update_Act</definedName>
    <definedName name="Update_Act" localSheetId="114">[11]!Update_Act</definedName>
    <definedName name="Update_Act" localSheetId="117">[11]!Update_Act</definedName>
    <definedName name="Update_Act" localSheetId="103">[11]!Update_Act</definedName>
    <definedName name="Update_Act" localSheetId="106">[11]!Update_Act</definedName>
    <definedName name="Update_Act" localSheetId="53">[11]!Update_Act</definedName>
    <definedName name="Update_Act" localSheetId="55">[11]!Update_Act</definedName>
    <definedName name="Update_Act" localSheetId="58">[11]!Update_Act</definedName>
    <definedName name="Update_Act" localSheetId="62">[11]!Update_Act</definedName>
    <definedName name="Update_Act" localSheetId="64">[11]!Update_Act</definedName>
    <definedName name="Update_Act" localSheetId="85">[11]!Update_Act</definedName>
    <definedName name="Update_Act" localSheetId="88">[11]!Update_Act</definedName>
    <definedName name="Update_Act" localSheetId="91">[11]!Update_Act</definedName>
    <definedName name="Update_Act" localSheetId="94">[11]!Update_Act</definedName>
    <definedName name="Update_Act" localSheetId="97">[11]!Update_Act</definedName>
    <definedName name="Update_Act" localSheetId="100">[11]!Update_Act</definedName>
    <definedName name="Update_Act" localSheetId="5">[11]!Update_Act</definedName>
    <definedName name="Update_Act" localSheetId="11">[11]!Update_Act</definedName>
    <definedName name="Update_Act" localSheetId="17">[11]!Update_Act</definedName>
    <definedName name="Update_Act" localSheetId="8">[11]!Update_Act</definedName>
    <definedName name="Update_Act" localSheetId="20">[11]!Update_Act</definedName>
    <definedName name="Update_Act" localSheetId="166">[11]!Update_Act</definedName>
    <definedName name="Update_Act" localSheetId="169">[11]!Update_Act</definedName>
    <definedName name="Update_Act" localSheetId="157">[11]!Update_Act</definedName>
    <definedName name="Update_Act" localSheetId="172">[11]!Update_Act</definedName>
    <definedName name="Update_Act" localSheetId="160">[11]!Update_Act</definedName>
    <definedName name="Update_Act" localSheetId="163">[11]!Update_Act</definedName>
    <definedName name="Update_Act" localSheetId="143">[11]!Update_Act</definedName>
    <definedName name="Update_Act" localSheetId="146">[11]!Update_Act</definedName>
    <definedName name="Update_Act" localSheetId="148">[11]!Update_Act</definedName>
    <definedName name="Update_Act" localSheetId="150">[11]!Update_Act</definedName>
    <definedName name="Update_Act" localSheetId="151">[11]!Update_Act</definedName>
    <definedName name="Update_Act" localSheetId="136">[11]!Update_Act</definedName>
    <definedName name="Update_Act" localSheetId="139">[11]!Update_Act</definedName>
    <definedName name="Update_Act" localSheetId="142">[11]!Update_Act</definedName>
    <definedName name="Update_Act" localSheetId="70">[11]!Update_Act</definedName>
    <definedName name="Update_Act" localSheetId="72">[11]!Update_Act</definedName>
    <definedName name="Update_Act" localSheetId="75">[11]!Update_Act</definedName>
    <definedName name="Update_Act" localSheetId="78">[11]!Update_Act</definedName>
    <definedName name="Update_Act" localSheetId="67">[11]!Update_Act</definedName>
    <definedName name="Update_Act" localSheetId="27">[11]!Update_Act</definedName>
    <definedName name="Update_Act" localSheetId="29">[11]!Update_Act</definedName>
    <definedName name="Update_Act" localSheetId="32">[11]!Update_Act</definedName>
    <definedName name="Update_Act" localSheetId="35">[11]!Update_Act</definedName>
    <definedName name="Update_Act" localSheetId="21">[11]!Update_Act</definedName>
    <definedName name="Update_Act" localSheetId="24">[11]!Update_Act</definedName>
    <definedName name="Update_Act" localSheetId="44">[11]!Update_Act</definedName>
    <definedName name="Update_Act" localSheetId="47">[11]!Update_Act</definedName>
    <definedName name="Update_Act" localSheetId="36">[11]!Update_Act</definedName>
    <definedName name="Update_Act" localSheetId="39">[11]!Update_Act</definedName>
    <definedName name="Update_Act" localSheetId="42">[11]!Update_Act</definedName>
    <definedName name="Update_Act" localSheetId="124">[11]!Update_Act</definedName>
    <definedName name="Update_Act" localSheetId="127">[11]!Update_Act</definedName>
    <definedName name="Update_Act" localSheetId="130">[11]!Update_Act</definedName>
    <definedName name="Update_Act" localSheetId="133">[11]!Update_Act</definedName>
    <definedName name="Update_Act" localSheetId="118">[11]!Update_Act</definedName>
    <definedName name="Update_Act" localSheetId="121">[11]!Update_Act</definedName>
    <definedName name="Update_Act" localSheetId="123">[11]!Update_Act</definedName>
    <definedName name="Update_Act" localSheetId="107">[11]!Update_Act</definedName>
    <definedName name="Update_Act" localSheetId="109">[11]!Update_Act</definedName>
    <definedName name="Update_Act" localSheetId="112">[11]!Update_Act</definedName>
    <definedName name="Update_Act" localSheetId="115">[11]!Update_Act</definedName>
    <definedName name="Update_Act" localSheetId="101">[11]!Update_Act</definedName>
    <definedName name="Update_Act" localSheetId="104">[11]!Update_Act</definedName>
    <definedName name="Update_Act" localSheetId="50">[11]!Update_Act</definedName>
    <definedName name="Update_Act" localSheetId="52">[11]!Update_Act</definedName>
    <definedName name="Update_Act" localSheetId="54">[11]!Update_Act</definedName>
    <definedName name="Update_Act" localSheetId="57">[11]!Update_Act</definedName>
    <definedName name="Update_Act" localSheetId="60">[11]!Update_Act</definedName>
    <definedName name="Update_Act" localSheetId="63">[11]!Update_Act</definedName>
    <definedName name="Update_Act" localSheetId="83">[11]!Update_Act</definedName>
    <definedName name="Update_Act" localSheetId="81">[11]!Update_Act</definedName>
    <definedName name="Update_Act" localSheetId="86">[11]!Update_Act</definedName>
    <definedName name="Update_Act" localSheetId="89">[11]!Update_Act</definedName>
    <definedName name="Update_Act" localSheetId="92">[11]!Update_Act</definedName>
    <definedName name="Update_Act" localSheetId="95">[11]!Update_Act</definedName>
    <definedName name="Update_Act" localSheetId="98">[11]!Update_Act</definedName>
    <definedName name="Update_Act" localSheetId="3">[11]!Update_Act</definedName>
    <definedName name="Update_Act" localSheetId="9">[11]!Update_Act</definedName>
    <definedName name="Update_Act" localSheetId="12">[11]!Update_Act</definedName>
    <definedName name="Update_Act" localSheetId="15">[11]!Update_Act</definedName>
    <definedName name="Update_Act" localSheetId="6">[11]!Update_Act</definedName>
    <definedName name="Update_Act" localSheetId="18">[11]!Update_Act</definedName>
    <definedName name="Update_Act" localSheetId="164">[11]!Update_Act</definedName>
    <definedName name="Update_Act" localSheetId="167">[11]!Update_Act</definedName>
    <definedName name="Update_Act" localSheetId="155">[11]!Update_Act</definedName>
    <definedName name="Update_Act" localSheetId="170">[11]!Update_Act</definedName>
    <definedName name="Update_Act" localSheetId="158">[11]!Update_Act</definedName>
    <definedName name="Update_Act" localSheetId="161">[11]!Update_Act</definedName>
    <definedName name="Update_Act" localSheetId="147">[11]!Update_Act</definedName>
    <definedName name="Update_Act" localSheetId="144">[11]!Update_Act</definedName>
    <definedName name="Update_Act" localSheetId="152">[11]!Update_Act</definedName>
    <definedName name="Update_Act" localSheetId="154">[11]!Update_Act</definedName>
    <definedName name="Update_Act" localSheetId="137">[11]!Update_Act</definedName>
    <definedName name="Update_Act" localSheetId="140">[11]!Update_Act</definedName>
    <definedName name="Update_Act" localSheetId="73">[11]!Update_Act</definedName>
    <definedName name="Update_Act" localSheetId="76">[11]!Update_Act</definedName>
    <definedName name="Update_Act" localSheetId="79">[11]!Update_Act</definedName>
    <definedName name="Update_Act" localSheetId="65">[11]!Update_Act</definedName>
    <definedName name="Update_Act" localSheetId="68">[11]!Update_Act</definedName>
    <definedName name="Update_Act" localSheetId="30">[11]!Update_Act</definedName>
    <definedName name="Update_Act" localSheetId="33">[11]!Update_Act</definedName>
    <definedName name="Update_Act" localSheetId="22">[11]!Update_Act</definedName>
    <definedName name="Update_Act" localSheetId="25">[11]!Update_Act</definedName>
    <definedName name="Update_Act" localSheetId="45">[11]!Update_Act</definedName>
    <definedName name="Update_Act" localSheetId="48">[11]!Update_Act</definedName>
    <definedName name="Update_Act" localSheetId="37">[11]!Update_Act</definedName>
    <definedName name="Update_Act" localSheetId="40">[11]!Update_Act</definedName>
    <definedName name="Update_Act" localSheetId="43">[11]!Update_Act</definedName>
    <definedName name="Update_Act" localSheetId="125">[11]!Update_Act</definedName>
    <definedName name="Update_Act" localSheetId="128">[11]!Update_Act</definedName>
    <definedName name="Update_Act" localSheetId="131">[11]!Update_Act</definedName>
    <definedName name="Update_Act" localSheetId="134">[11]!Update_Act</definedName>
    <definedName name="Update_Act" localSheetId="119">[11]!Update_Act</definedName>
    <definedName name="Update_Act" localSheetId="122">[11]!Update_Act</definedName>
    <definedName name="Update_Act" localSheetId="108">[11]!Update_Act</definedName>
    <definedName name="Update_Act" localSheetId="110">[11]!Update_Act</definedName>
    <definedName name="Update_Act" localSheetId="113">[11]!Update_Act</definedName>
    <definedName name="Update_Act" localSheetId="116">[11]!Update_Act</definedName>
    <definedName name="Update_Act" localSheetId="102">[11]!Update_Act</definedName>
    <definedName name="Update_Act" localSheetId="105">[11]!Update_Act</definedName>
    <definedName name="Update_Act" localSheetId="51">[11]!Update_Act</definedName>
    <definedName name="Update_Act" localSheetId="56">[11]!Update_Act</definedName>
    <definedName name="Update_Act" localSheetId="59">[11]!Update_Act</definedName>
    <definedName name="Update_Act" localSheetId="61">[11]!Update_Act</definedName>
    <definedName name="Update_Act" localSheetId="84">[11]!Update_Act</definedName>
    <definedName name="Update_Act" localSheetId="82">[11]!Update_Act</definedName>
    <definedName name="Update_Act" localSheetId="87">[11]!Update_Act</definedName>
    <definedName name="Update_Act" localSheetId="90">[11]!Update_Act</definedName>
    <definedName name="Update_Act" localSheetId="93">[11]!Update_Act</definedName>
    <definedName name="Update_Act" localSheetId="96">[11]!Update_Act</definedName>
    <definedName name="Update_Act" localSheetId="99">[11]!Update_Act</definedName>
    <definedName name="Update_Act" localSheetId="4">[11]!Update_Act</definedName>
    <definedName name="Update_Act" localSheetId="10">[11]!Update_Act</definedName>
    <definedName name="Update_Act" localSheetId="13">[11]!Update_Act</definedName>
    <definedName name="Update_Act" localSheetId="16">[11]!Update_Act</definedName>
    <definedName name="Update_Act" localSheetId="7">[11]!Update_Act</definedName>
    <definedName name="Update_Act" localSheetId="19">[11]!Update_Act</definedName>
    <definedName name="Update_Act" localSheetId="165">[11]!Update_Act</definedName>
    <definedName name="Update_Act" localSheetId="168">[11]!Update_Act</definedName>
    <definedName name="Update_Act" localSheetId="156">[11]!Update_Act</definedName>
    <definedName name="Update_Act" localSheetId="171">[11]!Update_Act</definedName>
    <definedName name="Update_Act" localSheetId="159">[11]!Update_Act</definedName>
    <definedName name="Update_Act" localSheetId="162">[11]!Update_Act</definedName>
    <definedName name="Update_Act">[11]!Update_Act</definedName>
    <definedName name="Update_Flow" localSheetId="14">[11]!Update_Flow</definedName>
    <definedName name="Update_Flow" localSheetId="145">[11]!Update_Flow</definedName>
    <definedName name="Update_Flow" localSheetId="149">[11]!Update_Flow</definedName>
    <definedName name="Update_Flow" localSheetId="153">[11]!Update_Flow</definedName>
    <definedName name="Update_Flow" localSheetId="138">[11]!Update_Flow</definedName>
    <definedName name="Update_Flow" localSheetId="141">[11]!Update_Flow</definedName>
    <definedName name="Update_Flow" localSheetId="71">[11]!Update_Flow</definedName>
    <definedName name="Update_Flow" localSheetId="74">[11]!Update_Flow</definedName>
    <definedName name="Update_Flow" localSheetId="77">[11]!Update_Flow</definedName>
    <definedName name="Update_Flow" localSheetId="80">[11]!Update_Flow</definedName>
    <definedName name="Update_Flow" localSheetId="66">[11]!Update_Flow</definedName>
    <definedName name="Update_Flow" localSheetId="69">[11]!Update_Flow</definedName>
    <definedName name="Update_Flow" localSheetId="28">[11]!Update_Flow</definedName>
    <definedName name="Update_Flow" localSheetId="31">[11]!Update_Flow</definedName>
    <definedName name="Update_Flow" localSheetId="34">[11]!Update_Flow</definedName>
    <definedName name="Update_Flow" localSheetId="23">[11]!Update_Flow</definedName>
    <definedName name="Update_Flow" localSheetId="26">[11]!Update_Flow</definedName>
    <definedName name="Update_Flow" localSheetId="46">[11]!Update_Flow</definedName>
    <definedName name="Update_Flow" localSheetId="49">[11]!Update_Flow</definedName>
    <definedName name="Update_Flow" localSheetId="41">[11]!Update_Flow</definedName>
    <definedName name="Update_Flow" localSheetId="38">[11]!Update_Flow</definedName>
    <definedName name="Update_Flow" localSheetId="126">[11]!Update_Flow</definedName>
    <definedName name="Update_Flow" localSheetId="129">[11]!Update_Flow</definedName>
    <definedName name="Update_Flow" localSheetId="132">[11]!Update_Flow</definedName>
    <definedName name="Update_Flow" localSheetId="135">[11]!Update_Flow</definedName>
    <definedName name="Update_Flow" localSheetId="120">[11]!Update_Flow</definedName>
    <definedName name="Update_Flow" localSheetId="111">[11]!Update_Flow</definedName>
    <definedName name="Update_Flow" localSheetId="114">[11]!Update_Flow</definedName>
    <definedName name="Update_Flow" localSheetId="117">[11]!Update_Flow</definedName>
    <definedName name="Update_Flow" localSheetId="103">[11]!Update_Flow</definedName>
    <definedName name="Update_Flow" localSheetId="106">[11]!Update_Flow</definedName>
    <definedName name="Update_Flow" localSheetId="53">[11]!Update_Flow</definedName>
    <definedName name="Update_Flow" localSheetId="55">[11]!Update_Flow</definedName>
    <definedName name="Update_Flow" localSheetId="58">[11]!Update_Flow</definedName>
    <definedName name="Update_Flow" localSheetId="62">[11]!Update_Flow</definedName>
    <definedName name="Update_Flow" localSheetId="64">[11]!Update_Flow</definedName>
    <definedName name="Update_Flow" localSheetId="85">[11]!Update_Flow</definedName>
    <definedName name="Update_Flow" localSheetId="88">[11]!Update_Flow</definedName>
    <definedName name="Update_Flow" localSheetId="91">[11]!Update_Flow</definedName>
    <definedName name="Update_Flow" localSheetId="94">[11]!Update_Flow</definedName>
    <definedName name="Update_Flow" localSheetId="97">[11]!Update_Flow</definedName>
    <definedName name="Update_Flow" localSheetId="100">[11]!Update_Flow</definedName>
    <definedName name="Update_Flow" localSheetId="5">[11]!Update_Flow</definedName>
    <definedName name="Update_Flow" localSheetId="11">[11]!Update_Flow</definedName>
    <definedName name="Update_Flow" localSheetId="17">[11]!Update_Flow</definedName>
    <definedName name="Update_Flow" localSheetId="8">[11]!Update_Flow</definedName>
    <definedName name="Update_Flow" localSheetId="20">[11]!Update_Flow</definedName>
    <definedName name="Update_Flow" localSheetId="166">[11]!Update_Flow</definedName>
    <definedName name="Update_Flow" localSheetId="169">[11]!Update_Flow</definedName>
    <definedName name="Update_Flow" localSheetId="157">[11]!Update_Flow</definedName>
    <definedName name="Update_Flow" localSheetId="172">[11]!Update_Flow</definedName>
    <definedName name="Update_Flow" localSheetId="160">[11]!Update_Flow</definedName>
    <definedName name="Update_Flow" localSheetId="163">[11]!Update_Flow</definedName>
    <definedName name="Update_Flow" localSheetId="143">[11]!Update_Flow</definedName>
    <definedName name="Update_Flow" localSheetId="146">[11]!Update_Flow</definedName>
    <definedName name="Update_Flow" localSheetId="148">[11]!Update_Flow</definedName>
    <definedName name="Update_Flow" localSheetId="150">[11]!Update_Flow</definedName>
    <definedName name="Update_Flow" localSheetId="151">[11]!Update_Flow</definedName>
    <definedName name="Update_Flow" localSheetId="136">[11]!Update_Flow</definedName>
    <definedName name="Update_Flow" localSheetId="139">[11]!Update_Flow</definedName>
    <definedName name="Update_Flow" localSheetId="142">[11]!Update_Flow</definedName>
    <definedName name="Update_Flow" localSheetId="70">[11]!Update_Flow</definedName>
    <definedName name="Update_Flow" localSheetId="72">[11]!Update_Flow</definedName>
    <definedName name="Update_Flow" localSheetId="75">[11]!Update_Flow</definedName>
    <definedName name="Update_Flow" localSheetId="78">[11]!Update_Flow</definedName>
    <definedName name="Update_Flow" localSheetId="67">[11]!Update_Flow</definedName>
    <definedName name="Update_Flow" localSheetId="27">[11]!Update_Flow</definedName>
    <definedName name="Update_Flow" localSheetId="29">[11]!Update_Flow</definedName>
    <definedName name="Update_Flow" localSheetId="32">[11]!Update_Flow</definedName>
    <definedName name="Update_Flow" localSheetId="35">[11]!Update_Flow</definedName>
    <definedName name="Update_Flow" localSheetId="21">[11]!Update_Flow</definedName>
    <definedName name="Update_Flow" localSheetId="24">[11]!Update_Flow</definedName>
    <definedName name="Update_Flow" localSheetId="44">[11]!Update_Flow</definedName>
    <definedName name="Update_Flow" localSheetId="47">[11]!Update_Flow</definedName>
    <definedName name="Update_Flow" localSheetId="36">[11]!Update_Flow</definedName>
    <definedName name="Update_Flow" localSheetId="39">[11]!Update_Flow</definedName>
    <definedName name="Update_Flow" localSheetId="42">[11]!Update_Flow</definedName>
    <definedName name="Update_Flow" localSheetId="124">[11]!Update_Flow</definedName>
    <definedName name="Update_Flow" localSheetId="127">[11]!Update_Flow</definedName>
    <definedName name="Update_Flow" localSheetId="130">[11]!Update_Flow</definedName>
    <definedName name="Update_Flow" localSheetId="133">[11]!Update_Flow</definedName>
    <definedName name="Update_Flow" localSheetId="118">[11]!Update_Flow</definedName>
    <definedName name="Update_Flow" localSheetId="121">[11]!Update_Flow</definedName>
    <definedName name="Update_Flow" localSheetId="123">[11]!Update_Flow</definedName>
    <definedName name="Update_Flow" localSheetId="107">[11]!Update_Flow</definedName>
    <definedName name="Update_Flow" localSheetId="109">[11]!Update_Flow</definedName>
    <definedName name="Update_Flow" localSheetId="112">[11]!Update_Flow</definedName>
    <definedName name="Update_Flow" localSheetId="115">[11]!Update_Flow</definedName>
    <definedName name="Update_Flow" localSheetId="101">[11]!Update_Flow</definedName>
    <definedName name="Update_Flow" localSheetId="104">[11]!Update_Flow</definedName>
    <definedName name="Update_Flow" localSheetId="50">[11]!Update_Flow</definedName>
    <definedName name="Update_Flow" localSheetId="52">[11]!Update_Flow</definedName>
    <definedName name="Update_Flow" localSheetId="54">[11]!Update_Flow</definedName>
    <definedName name="Update_Flow" localSheetId="57">[11]!Update_Flow</definedName>
    <definedName name="Update_Flow" localSheetId="60">[11]!Update_Flow</definedName>
    <definedName name="Update_Flow" localSheetId="63">[11]!Update_Flow</definedName>
    <definedName name="Update_Flow" localSheetId="83">[11]!Update_Flow</definedName>
    <definedName name="Update_Flow" localSheetId="81">[11]!Update_Flow</definedName>
    <definedName name="Update_Flow" localSheetId="86">[11]!Update_Flow</definedName>
    <definedName name="Update_Flow" localSheetId="89">[11]!Update_Flow</definedName>
    <definedName name="Update_Flow" localSheetId="92">[11]!Update_Flow</definedName>
    <definedName name="Update_Flow" localSheetId="95">[11]!Update_Flow</definedName>
    <definedName name="Update_Flow" localSheetId="98">[11]!Update_Flow</definedName>
    <definedName name="Update_Flow" localSheetId="3">[11]!Update_Flow</definedName>
    <definedName name="Update_Flow" localSheetId="9">[11]!Update_Flow</definedName>
    <definedName name="Update_Flow" localSheetId="12">[11]!Update_Flow</definedName>
    <definedName name="Update_Flow" localSheetId="15">[11]!Update_Flow</definedName>
    <definedName name="Update_Flow" localSheetId="6">[11]!Update_Flow</definedName>
    <definedName name="Update_Flow" localSheetId="18">[11]!Update_Flow</definedName>
    <definedName name="Update_Flow" localSheetId="164">[11]!Update_Flow</definedName>
    <definedName name="Update_Flow" localSheetId="167">[11]!Update_Flow</definedName>
    <definedName name="Update_Flow" localSheetId="155">[11]!Update_Flow</definedName>
    <definedName name="Update_Flow" localSheetId="170">[11]!Update_Flow</definedName>
    <definedName name="Update_Flow" localSheetId="158">[11]!Update_Flow</definedName>
    <definedName name="Update_Flow" localSheetId="161">[11]!Update_Flow</definedName>
    <definedName name="Update_Flow" localSheetId="147">[11]!Update_Flow</definedName>
    <definedName name="Update_Flow" localSheetId="144">[11]!Update_Flow</definedName>
    <definedName name="Update_Flow" localSheetId="152">[11]!Update_Flow</definedName>
    <definedName name="Update_Flow" localSheetId="154">[11]!Update_Flow</definedName>
    <definedName name="Update_Flow" localSheetId="137">[11]!Update_Flow</definedName>
    <definedName name="Update_Flow" localSheetId="140">[11]!Update_Flow</definedName>
    <definedName name="Update_Flow" localSheetId="73">[11]!Update_Flow</definedName>
    <definedName name="Update_Flow" localSheetId="76">[11]!Update_Flow</definedName>
    <definedName name="Update_Flow" localSheetId="79">[11]!Update_Flow</definedName>
    <definedName name="Update_Flow" localSheetId="65">[11]!Update_Flow</definedName>
    <definedName name="Update_Flow" localSheetId="68">[11]!Update_Flow</definedName>
    <definedName name="Update_Flow" localSheetId="30">[11]!Update_Flow</definedName>
    <definedName name="Update_Flow" localSheetId="33">[11]!Update_Flow</definedName>
    <definedName name="Update_Flow" localSheetId="22">[11]!Update_Flow</definedName>
    <definedName name="Update_Flow" localSheetId="25">[11]!Update_Flow</definedName>
    <definedName name="Update_Flow" localSheetId="45">[11]!Update_Flow</definedName>
    <definedName name="Update_Flow" localSheetId="48">[11]!Update_Flow</definedName>
    <definedName name="Update_Flow" localSheetId="37">[11]!Update_Flow</definedName>
    <definedName name="Update_Flow" localSheetId="40">[11]!Update_Flow</definedName>
    <definedName name="Update_Flow" localSheetId="43">[11]!Update_Flow</definedName>
    <definedName name="Update_Flow" localSheetId="125">[11]!Update_Flow</definedName>
    <definedName name="Update_Flow" localSheetId="128">[11]!Update_Flow</definedName>
    <definedName name="Update_Flow" localSheetId="131">[11]!Update_Flow</definedName>
    <definedName name="Update_Flow" localSheetId="134">[11]!Update_Flow</definedName>
    <definedName name="Update_Flow" localSheetId="119">[11]!Update_Flow</definedName>
    <definedName name="Update_Flow" localSheetId="122">[11]!Update_Flow</definedName>
    <definedName name="Update_Flow" localSheetId="108">[11]!Update_Flow</definedName>
    <definedName name="Update_Flow" localSheetId="110">[11]!Update_Flow</definedName>
    <definedName name="Update_Flow" localSheetId="113">[11]!Update_Flow</definedName>
    <definedName name="Update_Flow" localSheetId="116">[11]!Update_Flow</definedName>
    <definedName name="Update_Flow" localSheetId="102">[11]!Update_Flow</definedName>
    <definedName name="Update_Flow" localSheetId="105">[11]!Update_Flow</definedName>
    <definedName name="Update_Flow" localSheetId="51">[11]!Update_Flow</definedName>
    <definedName name="Update_Flow" localSheetId="56">[11]!Update_Flow</definedName>
    <definedName name="Update_Flow" localSheetId="59">[11]!Update_Flow</definedName>
    <definedName name="Update_Flow" localSheetId="61">[11]!Update_Flow</definedName>
    <definedName name="Update_Flow" localSheetId="84">[11]!Update_Flow</definedName>
    <definedName name="Update_Flow" localSheetId="82">[11]!Update_Flow</definedName>
    <definedName name="Update_Flow" localSheetId="87">[11]!Update_Flow</definedName>
    <definedName name="Update_Flow" localSheetId="90">[11]!Update_Flow</definedName>
    <definedName name="Update_Flow" localSheetId="93">[11]!Update_Flow</definedName>
    <definedName name="Update_Flow" localSheetId="96">[11]!Update_Flow</definedName>
    <definedName name="Update_Flow" localSheetId="99">[11]!Update_Flow</definedName>
    <definedName name="Update_Flow" localSheetId="4">[11]!Update_Flow</definedName>
    <definedName name="Update_Flow" localSheetId="10">[11]!Update_Flow</definedName>
    <definedName name="Update_Flow" localSheetId="13">[11]!Update_Flow</definedName>
    <definedName name="Update_Flow" localSheetId="16">[11]!Update_Flow</definedName>
    <definedName name="Update_Flow" localSheetId="7">[11]!Update_Flow</definedName>
    <definedName name="Update_Flow" localSheetId="19">[11]!Update_Flow</definedName>
    <definedName name="Update_Flow" localSheetId="165">[11]!Update_Flow</definedName>
    <definedName name="Update_Flow" localSheetId="168">[11]!Update_Flow</definedName>
    <definedName name="Update_Flow" localSheetId="156">[11]!Update_Flow</definedName>
    <definedName name="Update_Flow" localSheetId="171">[11]!Update_Flow</definedName>
    <definedName name="Update_Flow" localSheetId="159">[11]!Update_Flow</definedName>
    <definedName name="Update_Flow" localSheetId="162">[11]!Update_Flow</definedName>
    <definedName name="Update_Flow">[11]!Update_Flow</definedName>
    <definedName name="Update_Gamen" localSheetId="14">[17]!Update_Gamen</definedName>
    <definedName name="Update_Gamen" localSheetId="145">[17]!Update_Gamen</definedName>
    <definedName name="Update_Gamen" localSheetId="149">[17]!Update_Gamen</definedName>
    <definedName name="Update_Gamen" localSheetId="153">[17]!Update_Gamen</definedName>
    <definedName name="Update_Gamen" localSheetId="138">[17]!Update_Gamen</definedName>
    <definedName name="Update_Gamen" localSheetId="141">[17]!Update_Gamen</definedName>
    <definedName name="Update_Gamen" localSheetId="71">[17]!Update_Gamen</definedName>
    <definedName name="Update_Gamen" localSheetId="74">[17]!Update_Gamen</definedName>
    <definedName name="Update_Gamen" localSheetId="77">[17]!Update_Gamen</definedName>
    <definedName name="Update_Gamen" localSheetId="80">[17]!Update_Gamen</definedName>
    <definedName name="Update_Gamen" localSheetId="66">[17]!Update_Gamen</definedName>
    <definedName name="Update_Gamen" localSheetId="69">[17]!Update_Gamen</definedName>
    <definedName name="Update_Gamen" localSheetId="28">[17]!Update_Gamen</definedName>
    <definedName name="Update_Gamen" localSheetId="31">[17]!Update_Gamen</definedName>
    <definedName name="Update_Gamen" localSheetId="34">[17]!Update_Gamen</definedName>
    <definedName name="Update_Gamen" localSheetId="23">[17]!Update_Gamen</definedName>
    <definedName name="Update_Gamen" localSheetId="26">[17]!Update_Gamen</definedName>
    <definedName name="Update_Gamen" localSheetId="46">[17]!Update_Gamen</definedName>
    <definedName name="Update_Gamen" localSheetId="49">[17]!Update_Gamen</definedName>
    <definedName name="Update_Gamen" localSheetId="41">[17]!Update_Gamen</definedName>
    <definedName name="Update_Gamen" localSheetId="38">[17]!Update_Gamen</definedName>
    <definedName name="Update_Gamen" localSheetId="126">[17]!Update_Gamen</definedName>
    <definedName name="Update_Gamen" localSheetId="129">[17]!Update_Gamen</definedName>
    <definedName name="Update_Gamen" localSheetId="132">[17]!Update_Gamen</definedName>
    <definedName name="Update_Gamen" localSheetId="135">[17]!Update_Gamen</definedName>
    <definedName name="Update_Gamen" localSheetId="120">[17]!Update_Gamen</definedName>
    <definedName name="Update_Gamen" localSheetId="111">[17]!Update_Gamen</definedName>
    <definedName name="Update_Gamen" localSheetId="114">[17]!Update_Gamen</definedName>
    <definedName name="Update_Gamen" localSheetId="117">[17]!Update_Gamen</definedName>
    <definedName name="Update_Gamen" localSheetId="103">[17]!Update_Gamen</definedName>
    <definedName name="Update_Gamen" localSheetId="106">[17]!Update_Gamen</definedName>
    <definedName name="Update_Gamen" localSheetId="53">[17]!Update_Gamen</definedName>
    <definedName name="Update_Gamen" localSheetId="55">[17]!Update_Gamen</definedName>
    <definedName name="Update_Gamen" localSheetId="58">[17]!Update_Gamen</definedName>
    <definedName name="Update_Gamen" localSheetId="62">[17]!Update_Gamen</definedName>
    <definedName name="Update_Gamen" localSheetId="64">[17]!Update_Gamen</definedName>
    <definedName name="Update_Gamen" localSheetId="85">[17]!Update_Gamen</definedName>
    <definedName name="Update_Gamen" localSheetId="88">[17]!Update_Gamen</definedName>
    <definedName name="Update_Gamen" localSheetId="91">[17]!Update_Gamen</definedName>
    <definedName name="Update_Gamen" localSheetId="94">[17]!Update_Gamen</definedName>
    <definedName name="Update_Gamen" localSheetId="97">[17]!Update_Gamen</definedName>
    <definedName name="Update_Gamen" localSheetId="100">[17]!Update_Gamen</definedName>
    <definedName name="Update_Gamen" localSheetId="5">[17]!Update_Gamen</definedName>
    <definedName name="Update_Gamen" localSheetId="11">[17]!Update_Gamen</definedName>
    <definedName name="Update_Gamen" localSheetId="17">[17]!Update_Gamen</definedName>
    <definedName name="Update_Gamen" localSheetId="8">[17]!Update_Gamen</definedName>
    <definedName name="Update_Gamen" localSheetId="20">[17]!Update_Gamen</definedName>
    <definedName name="Update_Gamen" localSheetId="166">[17]!Update_Gamen</definedName>
    <definedName name="Update_Gamen" localSheetId="169">[17]!Update_Gamen</definedName>
    <definedName name="Update_Gamen" localSheetId="157">[17]!Update_Gamen</definedName>
    <definedName name="Update_Gamen" localSheetId="172">[17]!Update_Gamen</definedName>
    <definedName name="Update_Gamen" localSheetId="160">[17]!Update_Gamen</definedName>
    <definedName name="Update_Gamen" localSheetId="163">[17]!Update_Gamen</definedName>
    <definedName name="Update_Gamen" localSheetId="143">[17]!Update_Gamen</definedName>
    <definedName name="Update_Gamen" localSheetId="146">[17]!Update_Gamen</definedName>
    <definedName name="Update_Gamen" localSheetId="148">[17]!Update_Gamen</definedName>
    <definedName name="Update_Gamen" localSheetId="150">[17]!Update_Gamen</definedName>
    <definedName name="Update_Gamen" localSheetId="151">[17]!Update_Gamen</definedName>
    <definedName name="Update_Gamen" localSheetId="136">[17]!Update_Gamen</definedName>
    <definedName name="Update_Gamen" localSheetId="139">[17]!Update_Gamen</definedName>
    <definedName name="Update_Gamen" localSheetId="142">[17]!Update_Gamen</definedName>
    <definedName name="Update_Gamen" localSheetId="70">[17]!Update_Gamen</definedName>
    <definedName name="Update_Gamen" localSheetId="72">[17]!Update_Gamen</definedName>
    <definedName name="Update_Gamen" localSheetId="75">[17]!Update_Gamen</definedName>
    <definedName name="Update_Gamen" localSheetId="78">[17]!Update_Gamen</definedName>
    <definedName name="Update_Gamen" localSheetId="67">[17]!Update_Gamen</definedName>
    <definedName name="Update_Gamen" localSheetId="27">[17]!Update_Gamen</definedName>
    <definedName name="Update_Gamen" localSheetId="29">[17]!Update_Gamen</definedName>
    <definedName name="Update_Gamen" localSheetId="32">[17]!Update_Gamen</definedName>
    <definedName name="Update_Gamen" localSheetId="35">[17]!Update_Gamen</definedName>
    <definedName name="Update_Gamen" localSheetId="21">[17]!Update_Gamen</definedName>
    <definedName name="Update_Gamen" localSheetId="24">[17]!Update_Gamen</definedName>
    <definedName name="Update_Gamen" localSheetId="44">[17]!Update_Gamen</definedName>
    <definedName name="Update_Gamen" localSheetId="47">[17]!Update_Gamen</definedName>
    <definedName name="Update_Gamen" localSheetId="36">[17]!Update_Gamen</definedName>
    <definedName name="Update_Gamen" localSheetId="39">[17]!Update_Gamen</definedName>
    <definedName name="Update_Gamen" localSheetId="42">[17]!Update_Gamen</definedName>
    <definedName name="Update_Gamen" localSheetId="124">[17]!Update_Gamen</definedName>
    <definedName name="Update_Gamen" localSheetId="127">[17]!Update_Gamen</definedName>
    <definedName name="Update_Gamen" localSheetId="130">[17]!Update_Gamen</definedName>
    <definedName name="Update_Gamen" localSheetId="133">[17]!Update_Gamen</definedName>
    <definedName name="Update_Gamen" localSheetId="118">[17]!Update_Gamen</definedName>
    <definedName name="Update_Gamen" localSheetId="121">[17]!Update_Gamen</definedName>
    <definedName name="Update_Gamen" localSheetId="123">[17]!Update_Gamen</definedName>
    <definedName name="Update_Gamen" localSheetId="107">[17]!Update_Gamen</definedName>
    <definedName name="Update_Gamen" localSheetId="109">[17]!Update_Gamen</definedName>
    <definedName name="Update_Gamen" localSheetId="112">[17]!Update_Gamen</definedName>
    <definedName name="Update_Gamen" localSheetId="115">[17]!Update_Gamen</definedName>
    <definedName name="Update_Gamen" localSheetId="101">[17]!Update_Gamen</definedName>
    <definedName name="Update_Gamen" localSheetId="104">[17]!Update_Gamen</definedName>
    <definedName name="Update_Gamen" localSheetId="50">[17]!Update_Gamen</definedName>
    <definedName name="Update_Gamen" localSheetId="52">[17]!Update_Gamen</definedName>
    <definedName name="Update_Gamen" localSheetId="54">[17]!Update_Gamen</definedName>
    <definedName name="Update_Gamen" localSheetId="57">[17]!Update_Gamen</definedName>
    <definedName name="Update_Gamen" localSheetId="60">[17]!Update_Gamen</definedName>
    <definedName name="Update_Gamen" localSheetId="63">[17]!Update_Gamen</definedName>
    <definedName name="Update_Gamen" localSheetId="83">[17]!Update_Gamen</definedName>
    <definedName name="Update_Gamen" localSheetId="81">[17]!Update_Gamen</definedName>
    <definedName name="Update_Gamen" localSheetId="86">[17]!Update_Gamen</definedName>
    <definedName name="Update_Gamen" localSheetId="89">[17]!Update_Gamen</definedName>
    <definedName name="Update_Gamen" localSheetId="92">[17]!Update_Gamen</definedName>
    <definedName name="Update_Gamen" localSheetId="95">[17]!Update_Gamen</definedName>
    <definedName name="Update_Gamen" localSheetId="98">[17]!Update_Gamen</definedName>
    <definedName name="Update_Gamen" localSheetId="3">[17]!Update_Gamen</definedName>
    <definedName name="Update_Gamen" localSheetId="9">[17]!Update_Gamen</definedName>
    <definedName name="Update_Gamen" localSheetId="12">[17]!Update_Gamen</definedName>
    <definedName name="Update_Gamen" localSheetId="15">[17]!Update_Gamen</definedName>
    <definedName name="Update_Gamen" localSheetId="6">[17]!Update_Gamen</definedName>
    <definedName name="Update_Gamen" localSheetId="18">[17]!Update_Gamen</definedName>
    <definedName name="Update_Gamen" localSheetId="164">[17]!Update_Gamen</definedName>
    <definedName name="Update_Gamen" localSheetId="167">[17]!Update_Gamen</definedName>
    <definedName name="Update_Gamen" localSheetId="155">[17]!Update_Gamen</definedName>
    <definedName name="Update_Gamen" localSheetId="170">[17]!Update_Gamen</definedName>
    <definedName name="Update_Gamen" localSheetId="158">[17]!Update_Gamen</definedName>
    <definedName name="Update_Gamen" localSheetId="161">[17]!Update_Gamen</definedName>
    <definedName name="Update_Gamen" localSheetId="147">[17]!Update_Gamen</definedName>
    <definedName name="Update_Gamen" localSheetId="144">[17]!Update_Gamen</definedName>
    <definedName name="Update_Gamen" localSheetId="152">[17]!Update_Gamen</definedName>
    <definedName name="Update_Gamen" localSheetId="154">[17]!Update_Gamen</definedName>
    <definedName name="Update_Gamen" localSheetId="137">[17]!Update_Gamen</definedName>
    <definedName name="Update_Gamen" localSheetId="140">[17]!Update_Gamen</definedName>
    <definedName name="Update_Gamen" localSheetId="73">[17]!Update_Gamen</definedName>
    <definedName name="Update_Gamen" localSheetId="76">[17]!Update_Gamen</definedName>
    <definedName name="Update_Gamen" localSheetId="79">[17]!Update_Gamen</definedName>
    <definedName name="Update_Gamen" localSheetId="65">[17]!Update_Gamen</definedName>
    <definedName name="Update_Gamen" localSheetId="68">[17]!Update_Gamen</definedName>
    <definedName name="Update_Gamen" localSheetId="30">[17]!Update_Gamen</definedName>
    <definedName name="Update_Gamen" localSheetId="33">[17]!Update_Gamen</definedName>
    <definedName name="Update_Gamen" localSheetId="22">[17]!Update_Gamen</definedName>
    <definedName name="Update_Gamen" localSheetId="25">[17]!Update_Gamen</definedName>
    <definedName name="Update_Gamen" localSheetId="45">[17]!Update_Gamen</definedName>
    <definedName name="Update_Gamen" localSheetId="48">[17]!Update_Gamen</definedName>
    <definedName name="Update_Gamen" localSheetId="37">[17]!Update_Gamen</definedName>
    <definedName name="Update_Gamen" localSheetId="40">[17]!Update_Gamen</definedName>
    <definedName name="Update_Gamen" localSheetId="43">[17]!Update_Gamen</definedName>
    <definedName name="Update_Gamen" localSheetId="125">[17]!Update_Gamen</definedName>
    <definedName name="Update_Gamen" localSheetId="128">[17]!Update_Gamen</definedName>
    <definedName name="Update_Gamen" localSheetId="131">[17]!Update_Gamen</definedName>
    <definedName name="Update_Gamen" localSheetId="134">[17]!Update_Gamen</definedName>
    <definedName name="Update_Gamen" localSheetId="119">[17]!Update_Gamen</definedName>
    <definedName name="Update_Gamen" localSheetId="122">[17]!Update_Gamen</definedName>
    <definedName name="Update_Gamen" localSheetId="108">[17]!Update_Gamen</definedName>
    <definedName name="Update_Gamen" localSheetId="110">[17]!Update_Gamen</definedName>
    <definedName name="Update_Gamen" localSheetId="113">[17]!Update_Gamen</definedName>
    <definedName name="Update_Gamen" localSheetId="116">[17]!Update_Gamen</definedName>
    <definedName name="Update_Gamen" localSheetId="102">[17]!Update_Gamen</definedName>
    <definedName name="Update_Gamen" localSheetId="105">[17]!Update_Gamen</definedName>
    <definedName name="Update_Gamen" localSheetId="51">[17]!Update_Gamen</definedName>
    <definedName name="Update_Gamen" localSheetId="56">[17]!Update_Gamen</definedName>
    <definedName name="Update_Gamen" localSheetId="59">[17]!Update_Gamen</definedName>
    <definedName name="Update_Gamen" localSheetId="61">[17]!Update_Gamen</definedName>
    <definedName name="Update_Gamen" localSheetId="84">[17]!Update_Gamen</definedName>
    <definedName name="Update_Gamen" localSheetId="82">[17]!Update_Gamen</definedName>
    <definedName name="Update_Gamen" localSheetId="87">[17]!Update_Gamen</definedName>
    <definedName name="Update_Gamen" localSheetId="90">[17]!Update_Gamen</definedName>
    <definedName name="Update_Gamen" localSheetId="93">[17]!Update_Gamen</definedName>
    <definedName name="Update_Gamen" localSheetId="96">[17]!Update_Gamen</definedName>
    <definedName name="Update_Gamen" localSheetId="99">[17]!Update_Gamen</definedName>
    <definedName name="Update_Gamen" localSheetId="4">[17]!Update_Gamen</definedName>
    <definedName name="Update_Gamen" localSheetId="10">[17]!Update_Gamen</definedName>
    <definedName name="Update_Gamen" localSheetId="13">[17]!Update_Gamen</definedName>
    <definedName name="Update_Gamen" localSheetId="16">[17]!Update_Gamen</definedName>
    <definedName name="Update_Gamen" localSheetId="7">[17]!Update_Gamen</definedName>
    <definedName name="Update_Gamen" localSheetId="19">[17]!Update_Gamen</definedName>
    <definedName name="Update_Gamen" localSheetId="165">[17]!Update_Gamen</definedName>
    <definedName name="Update_Gamen" localSheetId="168">[17]!Update_Gamen</definedName>
    <definedName name="Update_Gamen" localSheetId="156">[17]!Update_Gamen</definedName>
    <definedName name="Update_Gamen" localSheetId="171">[17]!Update_Gamen</definedName>
    <definedName name="Update_Gamen" localSheetId="159">[17]!Update_Gamen</definedName>
    <definedName name="Update_Gamen" localSheetId="162">[17]!Update_Gamen</definedName>
    <definedName name="Update_Gamen">[17]!Update_Gamen</definedName>
    <definedName name="Update_Layer" localSheetId="14">[11]!Update_Layer</definedName>
    <definedName name="Update_Layer" localSheetId="145">[11]!Update_Layer</definedName>
    <definedName name="Update_Layer" localSheetId="149">[11]!Update_Layer</definedName>
    <definedName name="Update_Layer" localSheetId="153">[11]!Update_Layer</definedName>
    <definedName name="Update_Layer" localSheetId="138">[11]!Update_Layer</definedName>
    <definedName name="Update_Layer" localSheetId="141">[11]!Update_Layer</definedName>
    <definedName name="Update_Layer" localSheetId="71">[11]!Update_Layer</definedName>
    <definedName name="Update_Layer" localSheetId="74">[11]!Update_Layer</definedName>
    <definedName name="Update_Layer" localSheetId="77">[11]!Update_Layer</definedName>
    <definedName name="Update_Layer" localSheetId="80">[11]!Update_Layer</definedName>
    <definedName name="Update_Layer" localSheetId="66">[11]!Update_Layer</definedName>
    <definedName name="Update_Layer" localSheetId="69">[11]!Update_Layer</definedName>
    <definedName name="Update_Layer" localSheetId="28">[11]!Update_Layer</definedName>
    <definedName name="Update_Layer" localSheetId="31">[11]!Update_Layer</definedName>
    <definedName name="Update_Layer" localSheetId="34">[11]!Update_Layer</definedName>
    <definedName name="Update_Layer" localSheetId="23">[11]!Update_Layer</definedName>
    <definedName name="Update_Layer" localSheetId="26">[11]!Update_Layer</definedName>
    <definedName name="Update_Layer" localSheetId="46">[11]!Update_Layer</definedName>
    <definedName name="Update_Layer" localSheetId="49">[11]!Update_Layer</definedName>
    <definedName name="Update_Layer" localSheetId="41">[11]!Update_Layer</definedName>
    <definedName name="Update_Layer" localSheetId="38">[11]!Update_Layer</definedName>
    <definedName name="Update_Layer" localSheetId="126">[11]!Update_Layer</definedName>
    <definedName name="Update_Layer" localSheetId="129">[11]!Update_Layer</definedName>
    <definedName name="Update_Layer" localSheetId="132">[11]!Update_Layer</definedName>
    <definedName name="Update_Layer" localSheetId="135">[11]!Update_Layer</definedName>
    <definedName name="Update_Layer" localSheetId="120">[11]!Update_Layer</definedName>
    <definedName name="Update_Layer" localSheetId="111">[11]!Update_Layer</definedName>
    <definedName name="Update_Layer" localSheetId="114">[11]!Update_Layer</definedName>
    <definedName name="Update_Layer" localSheetId="117">[11]!Update_Layer</definedName>
    <definedName name="Update_Layer" localSheetId="103">[11]!Update_Layer</definedName>
    <definedName name="Update_Layer" localSheetId="106">[11]!Update_Layer</definedName>
    <definedName name="Update_Layer" localSheetId="53">[11]!Update_Layer</definedName>
    <definedName name="Update_Layer" localSheetId="55">[11]!Update_Layer</definedName>
    <definedName name="Update_Layer" localSheetId="58">[11]!Update_Layer</definedName>
    <definedName name="Update_Layer" localSheetId="62">[11]!Update_Layer</definedName>
    <definedName name="Update_Layer" localSheetId="64">[11]!Update_Layer</definedName>
    <definedName name="Update_Layer" localSheetId="85">[11]!Update_Layer</definedName>
    <definedName name="Update_Layer" localSheetId="88">[11]!Update_Layer</definedName>
    <definedName name="Update_Layer" localSheetId="91">[11]!Update_Layer</definedName>
    <definedName name="Update_Layer" localSheetId="94">[11]!Update_Layer</definedName>
    <definedName name="Update_Layer" localSheetId="97">[11]!Update_Layer</definedName>
    <definedName name="Update_Layer" localSheetId="100">[11]!Update_Layer</definedName>
    <definedName name="Update_Layer" localSheetId="5">[11]!Update_Layer</definedName>
    <definedName name="Update_Layer" localSheetId="11">[11]!Update_Layer</definedName>
    <definedName name="Update_Layer" localSheetId="17">[11]!Update_Layer</definedName>
    <definedName name="Update_Layer" localSheetId="8">[11]!Update_Layer</definedName>
    <definedName name="Update_Layer" localSheetId="20">[11]!Update_Layer</definedName>
    <definedName name="Update_Layer" localSheetId="166">[11]!Update_Layer</definedName>
    <definedName name="Update_Layer" localSheetId="169">[11]!Update_Layer</definedName>
    <definedName name="Update_Layer" localSheetId="157">[11]!Update_Layer</definedName>
    <definedName name="Update_Layer" localSheetId="172">[11]!Update_Layer</definedName>
    <definedName name="Update_Layer" localSheetId="160">[11]!Update_Layer</definedName>
    <definedName name="Update_Layer" localSheetId="163">[11]!Update_Layer</definedName>
    <definedName name="Update_Layer" localSheetId="143">[11]!Update_Layer</definedName>
    <definedName name="Update_Layer" localSheetId="146">[11]!Update_Layer</definedName>
    <definedName name="Update_Layer" localSheetId="148">[11]!Update_Layer</definedName>
    <definedName name="Update_Layer" localSheetId="150">[11]!Update_Layer</definedName>
    <definedName name="Update_Layer" localSheetId="151">[11]!Update_Layer</definedName>
    <definedName name="Update_Layer" localSheetId="136">[11]!Update_Layer</definedName>
    <definedName name="Update_Layer" localSheetId="139">[11]!Update_Layer</definedName>
    <definedName name="Update_Layer" localSheetId="142">[11]!Update_Layer</definedName>
    <definedName name="Update_Layer" localSheetId="70">[11]!Update_Layer</definedName>
    <definedName name="Update_Layer" localSheetId="72">[11]!Update_Layer</definedName>
    <definedName name="Update_Layer" localSheetId="75">[11]!Update_Layer</definedName>
    <definedName name="Update_Layer" localSheetId="78">[11]!Update_Layer</definedName>
    <definedName name="Update_Layer" localSheetId="67">[11]!Update_Layer</definedName>
    <definedName name="Update_Layer" localSheetId="27">[11]!Update_Layer</definedName>
    <definedName name="Update_Layer" localSheetId="29">[11]!Update_Layer</definedName>
    <definedName name="Update_Layer" localSheetId="32">[11]!Update_Layer</definedName>
    <definedName name="Update_Layer" localSheetId="35">[11]!Update_Layer</definedName>
    <definedName name="Update_Layer" localSheetId="21">[11]!Update_Layer</definedName>
    <definedName name="Update_Layer" localSheetId="24">[11]!Update_Layer</definedName>
    <definedName name="Update_Layer" localSheetId="44">[11]!Update_Layer</definedName>
    <definedName name="Update_Layer" localSheetId="47">[11]!Update_Layer</definedName>
    <definedName name="Update_Layer" localSheetId="36">[11]!Update_Layer</definedName>
    <definedName name="Update_Layer" localSheetId="39">[11]!Update_Layer</definedName>
    <definedName name="Update_Layer" localSheetId="42">[11]!Update_Layer</definedName>
    <definedName name="Update_Layer" localSheetId="124">[11]!Update_Layer</definedName>
    <definedName name="Update_Layer" localSheetId="127">[11]!Update_Layer</definedName>
    <definedName name="Update_Layer" localSheetId="130">[11]!Update_Layer</definedName>
    <definedName name="Update_Layer" localSheetId="133">[11]!Update_Layer</definedName>
    <definedName name="Update_Layer" localSheetId="118">[11]!Update_Layer</definedName>
    <definedName name="Update_Layer" localSheetId="121">[11]!Update_Layer</definedName>
    <definedName name="Update_Layer" localSheetId="123">[11]!Update_Layer</definedName>
    <definedName name="Update_Layer" localSheetId="107">[11]!Update_Layer</definedName>
    <definedName name="Update_Layer" localSheetId="109">[11]!Update_Layer</definedName>
    <definedName name="Update_Layer" localSheetId="112">[11]!Update_Layer</definedName>
    <definedName name="Update_Layer" localSheetId="115">[11]!Update_Layer</definedName>
    <definedName name="Update_Layer" localSheetId="101">[11]!Update_Layer</definedName>
    <definedName name="Update_Layer" localSheetId="104">[11]!Update_Layer</definedName>
    <definedName name="Update_Layer" localSheetId="50">[11]!Update_Layer</definedName>
    <definedName name="Update_Layer" localSheetId="52">[11]!Update_Layer</definedName>
    <definedName name="Update_Layer" localSheetId="54">[11]!Update_Layer</definedName>
    <definedName name="Update_Layer" localSheetId="57">[11]!Update_Layer</definedName>
    <definedName name="Update_Layer" localSheetId="60">[11]!Update_Layer</definedName>
    <definedName name="Update_Layer" localSheetId="63">[11]!Update_Layer</definedName>
    <definedName name="Update_Layer" localSheetId="83">[11]!Update_Layer</definedName>
    <definedName name="Update_Layer" localSheetId="81">[11]!Update_Layer</definedName>
    <definedName name="Update_Layer" localSheetId="86">[11]!Update_Layer</definedName>
    <definedName name="Update_Layer" localSheetId="89">[11]!Update_Layer</definedName>
    <definedName name="Update_Layer" localSheetId="92">[11]!Update_Layer</definedName>
    <definedName name="Update_Layer" localSheetId="95">[11]!Update_Layer</definedName>
    <definedName name="Update_Layer" localSheetId="98">[11]!Update_Layer</definedName>
    <definedName name="Update_Layer" localSheetId="3">[11]!Update_Layer</definedName>
    <definedName name="Update_Layer" localSheetId="9">[11]!Update_Layer</definedName>
    <definedName name="Update_Layer" localSheetId="12">[11]!Update_Layer</definedName>
    <definedName name="Update_Layer" localSheetId="15">[11]!Update_Layer</definedName>
    <definedName name="Update_Layer" localSheetId="6">[11]!Update_Layer</definedName>
    <definedName name="Update_Layer" localSheetId="18">[11]!Update_Layer</definedName>
    <definedName name="Update_Layer" localSheetId="164">[11]!Update_Layer</definedName>
    <definedName name="Update_Layer" localSheetId="167">[11]!Update_Layer</definedName>
    <definedName name="Update_Layer" localSheetId="155">[11]!Update_Layer</definedName>
    <definedName name="Update_Layer" localSheetId="170">[11]!Update_Layer</definedName>
    <definedName name="Update_Layer" localSheetId="158">[11]!Update_Layer</definedName>
    <definedName name="Update_Layer" localSheetId="161">[11]!Update_Layer</definedName>
    <definedName name="Update_Layer" localSheetId="147">[11]!Update_Layer</definedName>
    <definedName name="Update_Layer" localSheetId="144">[11]!Update_Layer</definedName>
    <definedName name="Update_Layer" localSheetId="152">[11]!Update_Layer</definedName>
    <definedName name="Update_Layer" localSheetId="154">[11]!Update_Layer</definedName>
    <definedName name="Update_Layer" localSheetId="137">[11]!Update_Layer</definedName>
    <definedName name="Update_Layer" localSheetId="140">[11]!Update_Layer</definedName>
    <definedName name="Update_Layer" localSheetId="73">[11]!Update_Layer</definedName>
    <definedName name="Update_Layer" localSheetId="76">[11]!Update_Layer</definedName>
    <definedName name="Update_Layer" localSheetId="79">[11]!Update_Layer</definedName>
    <definedName name="Update_Layer" localSheetId="65">[11]!Update_Layer</definedName>
    <definedName name="Update_Layer" localSheetId="68">[11]!Update_Layer</definedName>
    <definedName name="Update_Layer" localSheetId="30">[11]!Update_Layer</definedName>
    <definedName name="Update_Layer" localSheetId="33">[11]!Update_Layer</definedName>
    <definedName name="Update_Layer" localSheetId="22">[11]!Update_Layer</definedName>
    <definedName name="Update_Layer" localSheetId="25">[11]!Update_Layer</definedName>
    <definedName name="Update_Layer" localSheetId="45">[11]!Update_Layer</definedName>
    <definedName name="Update_Layer" localSheetId="48">[11]!Update_Layer</definedName>
    <definedName name="Update_Layer" localSheetId="37">[11]!Update_Layer</definedName>
    <definedName name="Update_Layer" localSheetId="40">[11]!Update_Layer</definedName>
    <definedName name="Update_Layer" localSheetId="43">[11]!Update_Layer</definedName>
    <definedName name="Update_Layer" localSheetId="125">[11]!Update_Layer</definedName>
    <definedName name="Update_Layer" localSheetId="128">[11]!Update_Layer</definedName>
    <definedName name="Update_Layer" localSheetId="131">[11]!Update_Layer</definedName>
    <definedName name="Update_Layer" localSheetId="134">[11]!Update_Layer</definedName>
    <definedName name="Update_Layer" localSheetId="119">[11]!Update_Layer</definedName>
    <definedName name="Update_Layer" localSheetId="122">[11]!Update_Layer</definedName>
    <definedName name="Update_Layer" localSheetId="108">[11]!Update_Layer</definedName>
    <definedName name="Update_Layer" localSheetId="110">[11]!Update_Layer</definedName>
    <definedName name="Update_Layer" localSheetId="113">[11]!Update_Layer</definedName>
    <definedName name="Update_Layer" localSheetId="116">[11]!Update_Layer</definedName>
    <definedName name="Update_Layer" localSheetId="102">[11]!Update_Layer</definedName>
    <definedName name="Update_Layer" localSheetId="105">[11]!Update_Layer</definedName>
    <definedName name="Update_Layer" localSheetId="51">[11]!Update_Layer</definedName>
    <definedName name="Update_Layer" localSheetId="56">[11]!Update_Layer</definedName>
    <definedName name="Update_Layer" localSheetId="59">[11]!Update_Layer</definedName>
    <definedName name="Update_Layer" localSheetId="61">[11]!Update_Layer</definedName>
    <definedName name="Update_Layer" localSheetId="84">[11]!Update_Layer</definedName>
    <definedName name="Update_Layer" localSheetId="82">[11]!Update_Layer</definedName>
    <definedName name="Update_Layer" localSheetId="87">[11]!Update_Layer</definedName>
    <definedName name="Update_Layer" localSheetId="90">[11]!Update_Layer</definedName>
    <definedName name="Update_Layer" localSheetId="93">[11]!Update_Layer</definedName>
    <definedName name="Update_Layer" localSheetId="96">[11]!Update_Layer</definedName>
    <definedName name="Update_Layer" localSheetId="99">[11]!Update_Layer</definedName>
    <definedName name="Update_Layer" localSheetId="4">[11]!Update_Layer</definedName>
    <definedName name="Update_Layer" localSheetId="10">[11]!Update_Layer</definedName>
    <definedName name="Update_Layer" localSheetId="13">[11]!Update_Layer</definedName>
    <definedName name="Update_Layer" localSheetId="16">[11]!Update_Layer</definedName>
    <definedName name="Update_Layer" localSheetId="7">[11]!Update_Layer</definedName>
    <definedName name="Update_Layer" localSheetId="19">[11]!Update_Layer</definedName>
    <definedName name="Update_Layer" localSheetId="165">[11]!Update_Layer</definedName>
    <definedName name="Update_Layer" localSheetId="168">[11]!Update_Layer</definedName>
    <definedName name="Update_Layer" localSheetId="156">[11]!Update_Layer</definedName>
    <definedName name="Update_Layer" localSheetId="171">[11]!Update_Layer</definedName>
    <definedName name="Update_Layer" localSheetId="159">[11]!Update_Layer</definedName>
    <definedName name="Update_Layer" localSheetId="162">[11]!Update_Layer</definedName>
    <definedName name="Update_Layer">[11]!Update_Layer</definedName>
    <definedName name="Update_Obj" localSheetId="14">[11]!Update_Obj</definedName>
    <definedName name="Update_Obj" localSheetId="145">[11]!Update_Obj</definedName>
    <definedName name="Update_Obj" localSheetId="149">[11]!Update_Obj</definedName>
    <definedName name="Update_Obj" localSheetId="153">[11]!Update_Obj</definedName>
    <definedName name="Update_Obj" localSheetId="138">[11]!Update_Obj</definedName>
    <definedName name="Update_Obj" localSheetId="141">[11]!Update_Obj</definedName>
    <definedName name="Update_Obj" localSheetId="71">[11]!Update_Obj</definedName>
    <definedName name="Update_Obj" localSheetId="74">[11]!Update_Obj</definedName>
    <definedName name="Update_Obj" localSheetId="77">[11]!Update_Obj</definedName>
    <definedName name="Update_Obj" localSheetId="80">[11]!Update_Obj</definedName>
    <definedName name="Update_Obj" localSheetId="66">[11]!Update_Obj</definedName>
    <definedName name="Update_Obj" localSheetId="69">[11]!Update_Obj</definedName>
    <definedName name="Update_Obj" localSheetId="28">[11]!Update_Obj</definedName>
    <definedName name="Update_Obj" localSheetId="31">[11]!Update_Obj</definedName>
    <definedName name="Update_Obj" localSheetId="34">[11]!Update_Obj</definedName>
    <definedName name="Update_Obj" localSheetId="23">[11]!Update_Obj</definedName>
    <definedName name="Update_Obj" localSheetId="26">[11]!Update_Obj</definedName>
    <definedName name="Update_Obj" localSheetId="46">[11]!Update_Obj</definedName>
    <definedName name="Update_Obj" localSheetId="49">[11]!Update_Obj</definedName>
    <definedName name="Update_Obj" localSheetId="41">[11]!Update_Obj</definedName>
    <definedName name="Update_Obj" localSheetId="38">[11]!Update_Obj</definedName>
    <definedName name="Update_Obj" localSheetId="126">[11]!Update_Obj</definedName>
    <definedName name="Update_Obj" localSheetId="129">[11]!Update_Obj</definedName>
    <definedName name="Update_Obj" localSheetId="132">[11]!Update_Obj</definedName>
    <definedName name="Update_Obj" localSheetId="135">[11]!Update_Obj</definedName>
    <definedName name="Update_Obj" localSheetId="120">[11]!Update_Obj</definedName>
    <definedName name="Update_Obj" localSheetId="111">[11]!Update_Obj</definedName>
    <definedName name="Update_Obj" localSheetId="114">[11]!Update_Obj</definedName>
    <definedName name="Update_Obj" localSheetId="117">[11]!Update_Obj</definedName>
    <definedName name="Update_Obj" localSheetId="103">[11]!Update_Obj</definedName>
    <definedName name="Update_Obj" localSheetId="106">[11]!Update_Obj</definedName>
    <definedName name="Update_Obj" localSheetId="53">[11]!Update_Obj</definedName>
    <definedName name="Update_Obj" localSheetId="55">[11]!Update_Obj</definedName>
    <definedName name="Update_Obj" localSheetId="58">[11]!Update_Obj</definedName>
    <definedName name="Update_Obj" localSheetId="62">[11]!Update_Obj</definedName>
    <definedName name="Update_Obj" localSheetId="64">[11]!Update_Obj</definedName>
    <definedName name="Update_Obj" localSheetId="85">[11]!Update_Obj</definedName>
    <definedName name="Update_Obj" localSheetId="88">[11]!Update_Obj</definedName>
    <definedName name="Update_Obj" localSheetId="91">[11]!Update_Obj</definedName>
    <definedName name="Update_Obj" localSheetId="94">[11]!Update_Obj</definedName>
    <definedName name="Update_Obj" localSheetId="97">[11]!Update_Obj</definedName>
    <definedName name="Update_Obj" localSheetId="100">[11]!Update_Obj</definedName>
    <definedName name="Update_Obj" localSheetId="5">[11]!Update_Obj</definedName>
    <definedName name="Update_Obj" localSheetId="11">[11]!Update_Obj</definedName>
    <definedName name="Update_Obj" localSheetId="17">[11]!Update_Obj</definedName>
    <definedName name="Update_Obj" localSheetId="8">[11]!Update_Obj</definedName>
    <definedName name="Update_Obj" localSheetId="20">[11]!Update_Obj</definedName>
    <definedName name="Update_Obj" localSheetId="166">[11]!Update_Obj</definedName>
    <definedName name="Update_Obj" localSheetId="169">[11]!Update_Obj</definedName>
    <definedName name="Update_Obj" localSheetId="157">[11]!Update_Obj</definedName>
    <definedName name="Update_Obj" localSheetId="172">[11]!Update_Obj</definedName>
    <definedName name="Update_Obj" localSheetId="160">[11]!Update_Obj</definedName>
    <definedName name="Update_Obj" localSheetId="163">[11]!Update_Obj</definedName>
    <definedName name="Update_Obj" localSheetId="143">[11]!Update_Obj</definedName>
    <definedName name="Update_Obj" localSheetId="146">[11]!Update_Obj</definedName>
    <definedName name="Update_Obj" localSheetId="148">[11]!Update_Obj</definedName>
    <definedName name="Update_Obj" localSheetId="150">[11]!Update_Obj</definedName>
    <definedName name="Update_Obj" localSheetId="151">[11]!Update_Obj</definedName>
    <definedName name="Update_Obj" localSheetId="136">[11]!Update_Obj</definedName>
    <definedName name="Update_Obj" localSheetId="139">[11]!Update_Obj</definedName>
    <definedName name="Update_Obj" localSheetId="142">[11]!Update_Obj</definedName>
    <definedName name="Update_Obj" localSheetId="70">[11]!Update_Obj</definedName>
    <definedName name="Update_Obj" localSheetId="72">[11]!Update_Obj</definedName>
    <definedName name="Update_Obj" localSheetId="75">[11]!Update_Obj</definedName>
    <definedName name="Update_Obj" localSheetId="78">[11]!Update_Obj</definedName>
    <definedName name="Update_Obj" localSheetId="67">[11]!Update_Obj</definedName>
    <definedName name="Update_Obj" localSheetId="27">[11]!Update_Obj</definedName>
    <definedName name="Update_Obj" localSheetId="29">[11]!Update_Obj</definedName>
    <definedName name="Update_Obj" localSheetId="32">[11]!Update_Obj</definedName>
    <definedName name="Update_Obj" localSheetId="35">[11]!Update_Obj</definedName>
    <definedName name="Update_Obj" localSheetId="21">[11]!Update_Obj</definedName>
    <definedName name="Update_Obj" localSheetId="24">[11]!Update_Obj</definedName>
    <definedName name="Update_Obj" localSheetId="44">[11]!Update_Obj</definedName>
    <definedName name="Update_Obj" localSheetId="47">[11]!Update_Obj</definedName>
    <definedName name="Update_Obj" localSheetId="36">[11]!Update_Obj</definedName>
    <definedName name="Update_Obj" localSheetId="39">[11]!Update_Obj</definedName>
    <definedName name="Update_Obj" localSheetId="42">[11]!Update_Obj</definedName>
    <definedName name="Update_Obj" localSheetId="124">[11]!Update_Obj</definedName>
    <definedName name="Update_Obj" localSheetId="127">[11]!Update_Obj</definedName>
    <definedName name="Update_Obj" localSheetId="130">[11]!Update_Obj</definedName>
    <definedName name="Update_Obj" localSheetId="133">[11]!Update_Obj</definedName>
    <definedName name="Update_Obj" localSheetId="118">[11]!Update_Obj</definedName>
    <definedName name="Update_Obj" localSheetId="121">[11]!Update_Obj</definedName>
    <definedName name="Update_Obj" localSheetId="123">[11]!Update_Obj</definedName>
    <definedName name="Update_Obj" localSheetId="107">[11]!Update_Obj</definedName>
    <definedName name="Update_Obj" localSheetId="109">[11]!Update_Obj</definedName>
    <definedName name="Update_Obj" localSheetId="112">[11]!Update_Obj</definedName>
    <definedName name="Update_Obj" localSheetId="115">[11]!Update_Obj</definedName>
    <definedName name="Update_Obj" localSheetId="101">[11]!Update_Obj</definedName>
    <definedName name="Update_Obj" localSheetId="104">[11]!Update_Obj</definedName>
    <definedName name="Update_Obj" localSheetId="50">[11]!Update_Obj</definedName>
    <definedName name="Update_Obj" localSheetId="52">[11]!Update_Obj</definedName>
    <definedName name="Update_Obj" localSheetId="54">[11]!Update_Obj</definedName>
    <definedName name="Update_Obj" localSheetId="57">[11]!Update_Obj</definedName>
    <definedName name="Update_Obj" localSheetId="60">[11]!Update_Obj</definedName>
    <definedName name="Update_Obj" localSheetId="63">[11]!Update_Obj</definedName>
    <definedName name="Update_Obj" localSheetId="83">[11]!Update_Obj</definedName>
    <definedName name="Update_Obj" localSheetId="81">[11]!Update_Obj</definedName>
    <definedName name="Update_Obj" localSheetId="86">[11]!Update_Obj</definedName>
    <definedName name="Update_Obj" localSheetId="89">[11]!Update_Obj</definedName>
    <definedName name="Update_Obj" localSheetId="92">[11]!Update_Obj</definedName>
    <definedName name="Update_Obj" localSheetId="95">[11]!Update_Obj</definedName>
    <definedName name="Update_Obj" localSheetId="98">[11]!Update_Obj</definedName>
    <definedName name="Update_Obj" localSheetId="3">[11]!Update_Obj</definedName>
    <definedName name="Update_Obj" localSheetId="9">[11]!Update_Obj</definedName>
    <definedName name="Update_Obj" localSheetId="12">[11]!Update_Obj</definedName>
    <definedName name="Update_Obj" localSheetId="15">[11]!Update_Obj</definedName>
    <definedName name="Update_Obj" localSheetId="6">[11]!Update_Obj</definedName>
    <definedName name="Update_Obj" localSheetId="18">[11]!Update_Obj</definedName>
    <definedName name="Update_Obj" localSheetId="164">[11]!Update_Obj</definedName>
    <definedName name="Update_Obj" localSheetId="167">[11]!Update_Obj</definedName>
    <definedName name="Update_Obj" localSheetId="155">[11]!Update_Obj</definedName>
    <definedName name="Update_Obj" localSheetId="170">[11]!Update_Obj</definedName>
    <definedName name="Update_Obj" localSheetId="158">[11]!Update_Obj</definedName>
    <definedName name="Update_Obj" localSheetId="161">[11]!Update_Obj</definedName>
    <definedName name="Update_Obj" localSheetId="147">[11]!Update_Obj</definedName>
    <definedName name="Update_Obj" localSheetId="144">[11]!Update_Obj</definedName>
    <definedName name="Update_Obj" localSheetId="152">[11]!Update_Obj</definedName>
    <definedName name="Update_Obj" localSheetId="154">[11]!Update_Obj</definedName>
    <definedName name="Update_Obj" localSheetId="137">[11]!Update_Obj</definedName>
    <definedName name="Update_Obj" localSheetId="140">[11]!Update_Obj</definedName>
    <definedName name="Update_Obj" localSheetId="73">[11]!Update_Obj</definedName>
    <definedName name="Update_Obj" localSheetId="76">[11]!Update_Obj</definedName>
    <definedName name="Update_Obj" localSheetId="79">[11]!Update_Obj</definedName>
    <definedName name="Update_Obj" localSheetId="65">[11]!Update_Obj</definedName>
    <definedName name="Update_Obj" localSheetId="68">[11]!Update_Obj</definedName>
    <definedName name="Update_Obj" localSheetId="30">[11]!Update_Obj</definedName>
    <definedName name="Update_Obj" localSheetId="33">[11]!Update_Obj</definedName>
    <definedName name="Update_Obj" localSheetId="22">[11]!Update_Obj</definedName>
    <definedName name="Update_Obj" localSheetId="25">[11]!Update_Obj</definedName>
    <definedName name="Update_Obj" localSheetId="45">[11]!Update_Obj</definedName>
    <definedName name="Update_Obj" localSheetId="48">[11]!Update_Obj</definedName>
    <definedName name="Update_Obj" localSheetId="37">[11]!Update_Obj</definedName>
    <definedName name="Update_Obj" localSheetId="40">[11]!Update_Obj</definedName>
    <definedName name="Update_Obj" localSheetId="43">[11]!Update_Obj</definedName>
    <definedName name="Update_Obj" localSheetId="125">[11]!Update_Obj</definedName>
    <definedName name="Update_Obj" localSheetId="128">[11]!Update_Obj</definedName>
    <definedName name="Update_Obj" localSheetId="131">[11]!Update_Obj</definedName>
    <definedName name="Update_Obj" localSheetId="134">[11]!Update_Obj</definedName>
    <definedName name="Update_Obj" localSheetId="119">[11]!Update_Obj</definedName>
    <definedName name="Update_Obj" localSheetId="122">[11]!Update_Obj</definedName>
    <definedName name="Update_Obj" localSheetId="108">[11]!Update_Obj</definedName>
    <definedName name="Update_Obj" localSheetId="110">[11]!Update_Obj</definedName>
    <definedName name="Update_Obj" localSheetId="113">[11]!Update_Obj</definedName>
    <definedName name="Update_Obj" localSheetId="116">[11]!Update_Obj</definedName>
    <definedName name="Update_Obj" localSheetId="102">[11]!Update_Obj</definedName>
    <definedName name="Update_Obj" localSheetId="105">[11]!Update_Obj</definedName>
    <definedName name="Update_Obj" localSheetId="51">[11]!Update_Obj</definedName>
    <definedName name="Update_Obj" localSheetId="56">[11]!Update_Obj</definedName>
    <definedName name="Update_Obj" localSheetId="59">[11]!Update_Obj</definedName>
    <definedName name="Update_Obj" localSheetId="61">[11]!Update_Obj</definedName>
    <definedName name="Update_Obj" localSheetId="84">[11]!Update_Obj</definedName>
    <definedName name="Update_Obj" localSheetId="82">[11]!Update_Obj</definedName>
    <definedName name="Update_Obj" localSheetId="87">[11]!Update_Obj</definedName>
    <definedName name="Update_Obj" localSheetId="90">[11]!Update_Obj</definedName>
    <definedName name="Update_Obj" localSheetId="93">[11]!Update_Obj</definedName>
    <definedName name="Update_Obj" localSheetId="96">[11]!Update_Obj</definedName>
    <definedName name="Update_Obj" localSheetId="99">[11]!Update_Obj</definedName>
    <definedName name="Update_Obj" localSheetId="4">[11]!Update_Obj</definedName>
    <definedName name="Update_Obj" localSheetId="10">[11]!Update_Obj</definedName>
    <definedName name="Update_Obj" localSheetId="13">[11]!Update_Obj</definedName>
    <definedName name="Update_Obj" localSheetId="16">[11]!Update_Obj</definedName>
    <definedName name="Update_Obj" localSheetId="7">[11]!Update_Obj</definedName>
    <definedName name="Update_Obj" localSheetId="19">[11]!Update_Obj</definedName>
    <definedName name="Update_Obj" localSheetId="165">[11]!Update_Obj</definedName>
    <definedName name="Update_Obj" localSheetId="168">[11]!Update_Obj</definedName>
    <definedName name="Update_Obj" localSheetId="156">[11]!Update_Obj</definedName>
    <definedName name="Update_Obj" localSheetId="171">[11]!Update_Obj</definedName>
    <definedName name="Update_Obj" localSheetId="159">[11]!Update_Obj</definedName>
    <definedName name="Update_Obj" localSheetId="162">[11]!Update_Obj</definedName>
    <definedName name="Update_Obj">[11]!Update_Obj</definedName>
    <definedName name="Update_Table" localSheetId="14">[19]!Update_Table</definedName>
    <definedName name="Update_Table" localSheetId="145">[19]!Update_Table</definedName>
    <definedName name="Update_Table" localSheetId="149">[19]!Update_Table</definedName>
    <definedName name="Update_Table" localSheetId="153">[19]!Update_Table</definedName>
    <definedName name="Update_Table" localSheetId="138">[19]!Update_Table</definedName>
    <definedName name="Update_Table" localSheetId="141">[19]!Update_Table</definedName>
    <definedName name="Update_Table" localSheetId="71">[19]!Update_Table</definedName>
    <definedName name="Update_Table" localSheetId="74">[19]!Update_Table</definedName>
    <definedName name="Update_Table" localSheetId="77">[19]!Update_Table</definedName>
    <definedName name="Update_Table" localSheetId="80">[19]!Update_Table</definedName>
    <definedName name="Update_Table" localSheetId="66">[19]!Update_Table</definedName>
    <definedName name="Update_Table" localSheetId="69">[19]!Update_Table</definedName>
    <definedName name="Update_Table" localSheetId="28">[19]!Update_Table</definedName>
    <definedName name="Update_Table" localSheetId="31">[19]!Update_Table</definedName>
    <definedName name="Update_Table" localSheetId="34">[19]!Update_Table</definedName>
    <definedName name="Update_Table" localSheetId="23">[19]!Update_Table</definedName>
    <definedName name="Update_Table" localSheetId="26">[19]!Update_Table</definedName>
    <definedName name="Update_Table" localSheetId="46">[19]!Update_Table</definedName>
    <definedName name="Update_Table" localSheetId="49">[19]!Update_Table</definedName>
    <definedName name="Update_Table" localSheetId="41">[19]!Update_Table</definedName>
    <definedName name="Update_Table" localSheetId="38">[19]!Update_Table</definedName>
    <definedName name="Update_Table" localSheetId="126">[19]!Update_Table</definedName>
    <definedName name="Update_Table" localSheetId="129">[19]!Update_Table</definedName>
    <definedName name="Update_Table" localSheetId="132">[19]!Update_Table</definedName>
    <definedName name="Update_Table" localSheetId="135">[19]!Update_Table</definedName>
    <definedName name="Update_Table" localSheetId="120">[19]!Update_Table</definedName>
    <definedName name="Update_Table" localSheetId="111">[19]!Update_Table</definedName>
    <definedName name="Update_Table" localSheetId="114">[19]!Update_Table</definedName>
    <definedName name="Update_Table" localSheetId="117">[19]!Update_Table</definedName>
    <definedName name="Update_Table" localSheetId="103">[19]!Update_Table</definedName>
    <definedName name="Update_Table" localSheetId="106">[19]!Update_Table</definedName>
    <definedName name="Update_Table" localSheetId="53">[19]!Update_Table</definedName>
    <definedName name="Update_Table" localSheetId="55">[19]!Update_Table</definedName>
    <definedName name="Update_Table" localSheetId="58">[19]!Update_Table</definedName>
    <definedName name="Update_Table" localSheetId="62">[19]!Update_Table</definedName>
    <definedName name="Update_Table" localSheetId="64">[19]!Update_Table</definedName>
    <definedName name="Update_Table" localSheetId="85">[19]!Update_Table</definedName>
    <definedName name="Update_Table" localSheetId="88">[19]!Update_Table</definedName>
    <definedName name="Update_Table" localSheetId="91">[19]!Update_Table</definedName>
    <definedName name="Update_Table" localSheetId="94">[19]!Update_Table</definedName>
    <definedName name="Update_Table" localSheetId="97">[19]!Update_Table</definedName>
    <definedName name="Update_Table" localSheetId="100">[19]!Update_Table</definedName>
    <definedName name="Update_Table" localSheetId="5">[19]!Update_Table</definedName>
    <definedName name="Update_Table" localSheetId="11">[19]!Update_Table</definedName>
    <definedName name="Update_Table" localSheetId="17">[19]!Update_Table</definedName>
    <definedName name="Update_Table" localSheetId="8">[19]!Update_Table</definedName>
    <definedName name="Update_Table" localSheetId="20">[19]!Update_Table</definedName>
    <definedName name="Update_Table" localSheetId="166">[19]!Update_Table</definedName>
    <definedName name="Update_Table" localSheetId="169">[19]!Update_Table</definedName>
    <definedName name="Update_Table" localSheetId="157">[19]!Update_Table</definedName>
    <definedName name="Update_Table" localSheetId="172">[19]!Update_Table</definedName>
    <definedName name="Update_Table" localSheetId="160">[19]!Update_Table</definedName>
    <definedName name="Update_Table" localSheetId="163">[19]!Update_Table</definedName>
    <definedName name="Update_Table" localSheetId="143">[19]!Update_Table</definedName>
    <definedName name="Update_Table" localSheetId="146">[19]!Update_Table</definedName>
    <definedName name="Update_Table" localSheetId="148">[19]!Update_Table</definedName>
    <definedName name="Update_Table" localSheetId="150">[19]!Update_Table</definedName>
    <definedName name="Update_Table" localSheetId="151">[19]!Update_Table</definedName>
    <definedName name="Update_Table" localSheetId="136">[19]!Update_Table</definedName>
    <definedName name="Update_Table" localSheetId="139">[19]!Update_Table</definedName>
    <definedName name="Update_Table" localSheetId="142">[19]!Update_Table</definedName>
    <definedName name="Update_Table" localSheetId="70">[19]!Update_Table</definedName>
    <definedName name="Update_Table" localSheetId="72">[19]!Update_Table</definedName>
    <definedName name="Update_Table" localSheetId="75">[19]!Update_Table</definedName>
    <definedName name="Update_Table" localSheetId="78">[19]!Update_Table</definedName>
    <definedName name="Update_Table" localSheetId="67">[19]!Update_Table</definedName>
    <definedName name="Update_Table" localSheetId="27">[19]!Update_Table</definedName>
    <definedName name="Update_Table" localSheetId="29">[19]!Update_Table</definedName>
    <definedName name="Update_Table" localSheetId="32">[19]!Update_Table</definedName>
    <definedName name="Update_Table" localSheetId="35">[19]!Update_Table</definedName>
    <definedName name="Update_Table" localSheetId="21">[19]!Update_Table</definedName>
    <definedName name="Update_Table" localSheetId="24">[19]!Update_Table</definedName>
    <definedName name="Update_Table" localSheetId="44">[19]!Update_Table</definedName>
    <definedName name="Update_Table" localSheetId="47">[19]!Update_Table</definedName>
    <definedName name="Update_Table" localSheetId="36">[19]!Update_Table</definedName>
    <definedName name="Update_Table" localSheetId="39">[19]!Update_Table</definedName>
    <definedName name="Update_Table" localSheetId="42">[19]!Update_Table</definedName>
    <definedName name="Update_Table" localSheetId="124">[19]!Update_Table</definedName>
    <definedName name="Update_Table" localSheetId="127">[19]!Update_Table</definedName>
    <definedName name="Update_Table" localSheetId="130">[19]!Update_Table</definedName>
    <definedName name="Update_Table" localSheetId="133">[19]!Update_Table</definedName>
    <definedName name="Update_Table" localSheetId="118">[19]!Update_Table</definedName>
    <definedName name="Update_Table" localSheetId="121">[19]!Update_Table</definedName>
    <definedName name="Update_Table" localSheetId="123">[19]!Update_Table</definedName>
    <definedName name="Update_Table" localSheetId="107">[19]!Update_Table</definedName>
    <definedName name="Update_Table" localSheetId="109">[19]!Update_Table</definedName>
    <definedName name="Update_Table" localSheetId="112">[19]!Update_Table</definedName>
    <definedName name="Update_Table" localSheetId="115">[19]!Update_Table</definedName>
    <definedName name="Update_Table" localSheetId="101">[19]!Update_Table</definedName>
    <definedName name="Update_Table" localSheetId="104">[19]!Update_Table</definedName>
    <definedName name="Update_Table" localSheetId="50">[19]!Update_Table</definedName>
    <definedName name="Update_Table" localSheetId="52">[19]!Update_Table</definedName>
    <definedName name="Update_Table" localSheetId="54">[19]!Update_Table</definedName>
    <definedName name="Update_Table" localSheetId="57">[19]!Update_Table</definedName>
    <definedName name="Update_Table" localSheetId="60">[19]!Update_Table</definedName>
    <definedName name="Update_Table" localSheetId="63">[19]!Update_Table</definedName>
    <definedName name="Update_Table" localSheetId="83">[19]!Update_Table</definedName>
    <definedName name="Update_Table" localSheetId="81">[19]!Update_Table</definedName>
    <definedName name="Update_Table" localSheetId="86">[19]!Update_Table</definedName>
    <definedName name="Update_Table" localSheetId="89">[19]!Update_Table</definedName>
    <definedName name="Update_Table" localSheetId="92">[19]!Update_Table</definedName>
    <definedName name="Update_Table" localSheetId="95">[19]!Update_Table</definedName>
    <definedName name="Update_Table" localSheetId="98">[19]!Update_Table</definedName>
    <definedName name="Update_Table" localSheetId="3">[19]!Update_Table</definedName>
    <definedName name="Update_Table" localSheetId="9">[19]!Update_Table</definedName>
    <definedName name="Update_Table" localSheetId="12">[19]!Update_Table</definedName>
    <definedName name="Update_Table" localSheetId="15">[19]!Update_Table</definedName>
    <definedName name="Update_Table" localSheetId="6">[19]!Update_Table</definedName>
    <definedName name="Update_Table" localSheetId="18">[19]!Update_Table</definedName>
    <definedName name="Update_Table" localSheetId="164">[19]!Update_Table</definedName>
    <definedName name="Update_Table" localSheetId="167">[19]!Update_Table</definedName>
    <definedName name="Update_Table" localSheetId="155">[19]!Update_Table</definedName>
    <definedName name="Update_Table" localSheetId="170">[19]!Update_Table</definedName>
    <definedName name="Update_Table" localSheetId="158">[19]!Update_Table</definedName>
    <definedName name="Update_Table" localSheetId="161">[19]!Update_Table</definedName>
    <definedName name="Update_Table" localSheetId="147">[19]!Update_Table</definedName>
    <definedName name="Update_Table" localSheetId="144">[19]!Update_Table</definedName>
    <definedName name="Update_Table" localSheetId="152">[19]!Update_Table</definedName>
    <definedName name="Update_Table" localSheetId="154">[19]!Update_Table</definedName>
    <definedName name="Update_Table" localSheetId="137">[19]!Update_Table</definedName>
    <definedName name="Update_Table" localSheetId="140">[19]!Update_Table</definedName>
    <definedName name="Update_Table" localSheetId="73">[19]!Update_Table</definedName>
    <definedName name="Update_Table" localSheetId="76">[19]!Update_Table</definedName>
    <definedName name="Update_Table" localSheetId="79">[19]!Update_Table</definedName>
    <definedName name="Update_Table" localSheetId="65">[19]!Update_Table</definedName>
    <definedName name="Update_Table" localSheetId="68">[19]!Update_Table</definedName>
    <definedName name="Update_Table" localSheetId="30">[19]!Update_Table</definedName>
    <definedName name="Update_Table" localSheetId="33">[19]!Update_Table</definedName>
    <definedName name="Update_Table" localSheetId="22">[19]!Update_Table</definedName>
    <definedName name="Update_Table" localSheetId="25">[19]!Update_Table</definedName>
    <definedName name="Update_Table" localSheetId="45">[19]!Update_Table</definedName>
    <definedName name="Update_Table" localSheetId="48">[19]!Update_Table</definedName>
    <definedName name="Update_Table" localSheetId="37">[19]!Update_Table</definedName>
    <definedName name="Update_Table" localSheetId="40">[19]!Update_Table</definedName>
    <definedName name="Update_Table" localSheetId="43">[19]!Update_Table</definedName>
    <definedName name="Update_Table" localSheetId="125">[19]!Update_Table</definedName>
    <definedName name="Update_Table" localSheetId="128">[19]!Update_Table</definedName>
    <definedName name="Update_Table" localSheetId="131">[19]!Update_Table</definedName>
    <definedName name="Update_Table" localSheetId="134">[19]!Update_Table</definedName>
    <definedName name="Update_Table" localSheetId="119">[19]!Update_Table</definedName>
    <definedName name="Update_Table" localSheetId="122">[19]!Update_Table</definedName>
    <definedName name="Update_Table" localSheetId="108">[19]!Update_Table</definedName>
    <definedName name="Update_Table" localSheetId="110">[19]!Update_Table</definedName>
    <definedName name="Update_Table" localSheetId="113">[19]!Update_Table</definedName>
    <definedName name="Update_Table" localSheetId="116">[19]!Update_Table</definedName>
    <definedName name="Update_Table" localSheetId="102">[19]!Update_Table</definedName>
    <definedName name="Update_Table" localSheetId="105">[19]!Update_Table</definedName>
    <definedName name="Update_Table" localSheetId="51">[19]!Update_Table</definedName>
    <definedName name="Update_Table" localSheetId="56">[19]!Update_Table</definedName>
    <definedName name="Update_Table" localSheetId="59">[19]!Update_Table</definedName>
    <definedName name="Update_Table" localSheetId="61">[19]!Update_Table</definedName>
    <definedName name="Update_Table" localSheetId="84">[19]!Update_Table</definedName>
    <definedName name="Update_Table" localSheetId="82">[19]!Update_Table</definedName>
    <definedName name="Update_Table" localSheetId="87">[19]!Update_Table</definedName>
    <definedName name="Update_Table" localSheetId="90">[19]!Update_Table</definedName>
    <definedName name="Update_Table" localSheetId="93">[19]!Update_Table</definedName>
    <definedName name="Update_Table" localSheetId="96">[19]!Update_Table</definedName>
    <definedName name="Update_Table" localSheetId="99">[19]!Update_Table</definedName>
    <definedName name="Update_Table" localSheetId="4">[19]!Update_Table</definedName>
    <definedName name="Update_Table" localSheetId="10">[19]!Update_Table</definedName>
    <definedName name="Update_Table" localSheetId="13">[19]!Update_Table</definedName>
    <definedName name="Update_Table" localSheetId="16">[19]!Update_Table</definedName>
    <definedName name="Update_Table" localSheetId="7">[19]!Update_Table</definedName>
    <definedName name="Update_Table" localSheetId="19">[19]!Update_Table</definedName>
    <definedName name="Update_Table" localSheetId="165">[19]!Update_Table</definedName>
    <definedName name="Update_Table" localSheetId="168">[19]!Update_Table</definedName>
    <definedName name="Update_Table" localSheetId="156">[19]!Update_Table</definedName>
    <definedName name="Update_Table" localSheetId="171">[19]!Update_Table</definedName>
    <definedName name="Update_Table" localSheetId="159">[19]!Update_Table</definedName>
    <definedName name="Update_Table" localSheetId="162">[19]!Update_Table</definedName>
    <definedName name="Update_Table">[19]!Update_Table</definedName>
    <definedName name="wrn.12._.Costs._.Act._.Fcast._.All." hidden="1">{#N/A,#N/A,FALSE,"Act.Fcst Costs"}</definedName>
    <definedName name="wrn.Aging._.and._.Trend._.Analysis." hidden="1">{#N/A,#N/A,FALSE,"Aging Summary";#N/A,#N/A,FALSE,"Ratio Analysis";#N/A,#N/A,FALSE,"Test 120 Day Accts";#N/A,#N/A,FALSE,"Tickmarks"}</definedName>
    <definedName name="wrn.all."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Budget._.Document."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Debbie._.Hawkins." hidden="1">{"Admin Costs",#N/A,FALSE,"Act.Fcst Costs"}</definedName>
    <definedName name="wrn.George._.Viska." hidden="1">{#N/A,#N/A,FALSE,"Cost Report";#N/A,#N/A,FALSE,"Qtly Summ.";#N/A,#N/A,FALSE,"Mar  Qtr";#N/A,#N/A,FALSE,"Report Summary"}</definedName>
    <definedName name="wrn.Melbourne." hidden="1">{#N/A,#N/A,FALSE,"Cost Report";#N/A,#N/A,FALSE,"Sept Qtr";#N/A,#N/A,FALSE,"Qtly Summ.";#N/A,#N/A,FALSE,"Report Summary";#N/A,#N/A,FALSE,"Ammort &amp; Dep.";#N/A,#N/A,FALSE,"Rev. GIC Summ.";#N/A,#N/A,FALSE,"CAPEX";#N/A,#N/A,FALSE,"Stockpile Adj.";#N/A,#N/A,FALSE,"Cost Summary"}</definedName>
    <definedName name="wrn.Month._.Report."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urray._.Simons." hidden="1">{#N/A,#N/A,FALSE,"Cost Report";#N/A,#N/A,FALSE,"Table 2.1";#N/A,#N/A,FALSE,"Plant Statistics";"Plant Costs",#N/A,FALSE,"Cost Summary"}</definedName>
    <definedName name="wrn.Peter._.Johnston."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Rob._.Smith." hidden="1">{#N/A,#N/A,FALSE,"Cost Report";"Geology",#N/A,FALSE,"Cost Summary";"Geolgy Recon",#N/A,FALSE,"UG Geology Rep."}</definedName>
    <definedName name="wrn.Simon._.Wulff."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xxxx" localSheetId="145">#REF!</definedName>
    <definedName name="xxxx" localSheetId="149">#REF!</definedName>
    <definedName name="xxxx" localSheetId="153">#REF!</definedName>
    <definedName name="xxxx" localSheetId="138">#REF!</definedName>
    <definedName name="xxxx" localSheetId="141">#REF!</definedName>
    <definedName name="xxxx" localSheetId="71">#REF!</definedName>
    <definedName name="xxxx" localSheetId="74">#REF!</definedName>
    <definedName name="xxxx" localSheetId="77">#REF!</definedName>
    <definedName name="xxxx" localSheetId="80">#REF!</definedName>
    <definedName name="xxxx" localSheetId="66">#REF!</definedName>
    <definedName name="xxxx" localSheetId="69">#REF!</definedName>
    <definedName name="xxxx" localSheetId="126">#REF!</definedName>
    <definedName name="xxxx" localSheetId="129">#REF!</definedName>
    <definedName name="xxxx" localSheetId="132">#REF!</definedName>
    <definedName name="xxxx" localSheetId="135">#REF!</definedName>
    <definedName name="xxxx" localSheetId="120">#REF!</definedName>
    <definedName name="xxxx" localSheetId="111">#REF!</definedName>
    <definedName name="xxxx" localSheetId="114">#REF!</definedName>
    <definedName name="xxxx" localSheetId="117">#REF!</definedName>
    <definedName name="xxxx" localSheetId="103">#REF!</definedName>
    <definedName name="xxxx" localSheetId="106">#REF!</definedName>
    <definedName name="xxxx" localSheetId="53">#REF!</definedName>
    <definedName name="xxxx" localSheetId="55">#REF!</definedName>
    <definedName name="xxxx" localSheetId="58">#REF!</definedName>
    <definedName name="xxxx" localSheetId="62">#REF!</definedName>
    <definedName name="xxxx" localSheetId="64">#REF!</definedName>
    <definedName name="xxxx" localSheetId="85">#REF!</definedName>
    <definedName name="xxxx" localSheetId="88">#REF!</definedName>
    <definedName name="xxxx" localSheetId="91">#REF!</definedName>
    <definedName name="xxxx" localSheetId="94">#REF!</definedName>
    <definedName name="xxxx" localSheetId="97">#REF!</definedName>
    <definedName name="xxxx" localSheetId="100">#REF!</definedName>
    <definedName name="xxxx" localSheetId="166">#REF!</definedName>
    <definedName name="xxxx" localSheetId="169">#REF!</definedName>
    <definedName name="xxxx" localSheetId="157">#REF!</definedName>
    <definedName name="xxxx" localSheetId="172">#REF!</definedName>
    <definedName name="xxxx" localSheetId="160">#REF!</definedName>
    <definedName name="xxxx" localSheetId="163">#REF!</definedName>
    <definedName name="xxxx" localSheetId="143">#REF!</definedName>
    <definedName name="xxxx" localSheetId="146">#REF!</definedName>
    <definedName name="xxxx" localSheetId="148">#REF!</definedName>
    <definedName name="xxxx" localSheetId="150">#REF!</definedName>
    <definedName name="xxxx" localSheetId="151">#REF!</definedName>
    <definedName name="xxxx" localSheetId="136">#REF!</definedName>
    <definedName name="xxxx" localSheetId="139">#REF!</definedName>
    <definedName name="xxxx" localSheetId="142">#REF!</definedName>
    <definedName name="xxxx" localSheetId="70">#REF!</definedName>
    <definedName name="xxxx" localSheetId="72">#REF!</definedName>
    <definedName name="xxxx" localSheetId="75">#REF!</definedName>
    <definedName name="xxxx" localSheetId="78">#REF!</definedName>
    <definedName name="xxxx" localSheetId="67">#REF!</definedName>
    <definedName name="xxxx" localSheetId="124">#REF!</definedName>
    <definedName name="xxxx" localSheetId="127">#REF!</definedName>
    <definedName name="xxxx" localSheetId="130">#REF!</definedName>
    <definedName name="xxxx" localSheetId="133">#REF!</definedName>
    <definedName name="xxxx" localSheetId="118">#REF!</definedName>
    <definedName name="xxxx" localSheetId="121">#REF!</definedName>
    <definedName name="xxxx" localSheetId="123">#REF!</definedName>
    <definedName name="xxxx" localSheetId="107">#REF!</definedName>
    <definedName name="xxxx" localSheetId="109">#REF!</definedName>
    <definedName name="xxxx" localSheetId="112">#REF!</definedName>
    <definedName name="xxxx" localSheetId="115">#REF!</definedName>
    <definedName name="xxxx" localSheetId="101">#REF!</definedName>
    <definedName name="xxxx" localSheetId="104">#REF!</definedName>
    <definedName name="xxxx" localSheetId="52">#REF!</definedName>
    <definedName name="xxxx" localSheetId="54">#REF!</definedName>
    <definedName name="xxxx" localSheetId="57">#REF!</definedName>
    <definedName name="xxxx" localSheetId="60">#REF!</definedName>
    <definedName name="xxxx" localSheetId="63">#REF!</definedName>
    <definedName name="xxxx" localSheetId="83">#REF!</definedName>
    <definedName name="xxxx" localSheetId="81">#REF!</definedName>
    <definedName name="xxxx" localSheetId="86">#REF!</definedName>
    <definedName name="xxxx" localSheetId="89">#REF!</definedName>
    <definedName name="xxxx" localSheetId="92">#REF!</definedName>
    <definedName name="xxxx" localSheetId="95">#REF!</definedName>
    <definedName name="xxxx" localSheetId="98">#REF!</definedName>
    <definedName name="xxxx" localSheetId="164">#REF!</definedName>
    <definedName name="xxxx" localSheetId="167">#REF!</definedName>
    <definedName name="xxxx" localSheetId="155">#REF!</definedName>
    <definedName name="xxxx" localSheetId="170">#REF!</definedName>
    <definedName name="xxxx" localSheetId="158">#REF!</definedName>
    <definedName name="xxxx" localSheetId="161">#REF!</definedName>
    <definedName name="xxxx" localSheetId="147">#REF!</definedName>
    <definedName name="xxxx" localSheetId="144">#REF!</definedName>
    <definedName name="xxxx" localSheetId="152">#REF!</definedName>
    <definedName name="xxxx" localSheetId="154">#REF!</definedName>
    <definedName name="xxxx" localSheetId="137">#REF!</definedName>
    <definedName name="xxxx" localSheetId="140">#REF!</definedName>
    <definedName name="xxxx" localSheetId="73">#REF!</definedName>
    <definedName name="xxxx" localSheetId="76">#REF!</definedName>
    <definedName name="xxxx" localSheetId="79">#REF!</definedName>
    <definedName name="xxxx" localSheetId="65">#REF!</definedName>
    <definedName name="xxxx" localSheetId="68">#REF!</definedName>
    <definedName name="xxxx" localSheetId="125">#REF!</definedName>
    <definedName name="xxxx" localSheetId="128">#REF!</definedName>
    <definedName name="xxxx" localSheetId="131">#REF!</definedName>
    <definedName name="xxxx" localSheetId="134">#REF!</definedName>
    <definedName name="xxxx" localSheetId="119">#REF!</definedName>
    <definedName name="xxxx" localSheetId="122">#REF!</definedName>
    <definedName name="xxxx" localSheetId="108">#REF!</definedName>
    <definedName name="xxxx" localSheetId="110">#REF!</definedName>
    <definedName name="xxxx" localSheetId="113">#REF!</definedName>
    <definedName name="xxxx" localSheetId="116">#REF!</definedName>
    <definedName name="xxxx" localSheetId="102">#REF!</definedName>
    <definedName name="xxxx" localSheetId="105">#REF!</definedName>
    <definedName name="xxxx" localSheetId="56">#REF!</definedName>
    <definedName name="xxxx" localSheetId="59">#REF!</definedName>
    <definedName name="xxxx" localSheetId="61">#REF!</definedName>
    <definedName name="xxxx" localSheetId="84">#REF!</definedName>
    <definedName name="xxxx" localSheetId="82">#REF!</definedName>
    <definedName name="xxxx" localSheetId="87">#REF!</definedName>
    <definedName name="xxxx" localSheetId="90">#REF!</definedName>
    <definedName name="xxxx" localSheetId="93">#REF!</definedName>
    <definedName name="xxxx" localSheetId="96">#REF!</definedName>
    <definedName name="xxxx" localSheetId="99">#REF!</definedName>
    <definedName name="xxxx" localSheetId="165">#REF!</definedName>
    <definedName name="xxxx" localSheetId="168">#REF!</definedName>
    <definedName name="xxxx" localSheetId="156">#REF!</definedName>
    <definedName name="xxxx" localSheetId="171">#REF!</definedName>
    <definedName name="xxxx" localSheetId="159">#REF!</definedName>
    <definedName name="xxxx" localSheetId="162">#REF!</definedName>
    <definedName name="xxxx">#REF!</definedName>
    <definedName name="Z_079E5118_88DF_4C17_8DD7_4C23E21C216B_.wvu.Cols" localSheetId="145" hidden="1">#REF!</definedName>
    <definedName name="Z_079E5118_88DF_4C17_8DD7_4C23E21C216B_.wvu.Cols" localSheetId="149" hidden="1">#REF!</definedName>
    <definedName name="Z_079E5118_88DF_4C17_8DD7_4C23E21C216B_.wvu.Cols" localSheetId="153" hidden="1">#REF!</definedName>
    <definedName name="Z_079E5118_88DF_4C17_8DD7_4C23E21C216B_.wvu.Cols" localSheetId="138" hidden="1">#REF!</definedName>
    <definedName name="Z_079E5118_88DF_4C17_8DD7_4C23E21C216B_.wvu.Cols" localSheetId="141" hidden="1">#REF!</definedName>
    <definedName name="Z_079E5118_88DF_4C17_8DD7_4C23E21C216B_.wvu.Cols" localSheetId="71" hidden="1">#REF!</definedName>
    <definedName name="Z_079E5118_88DF_4C17_8DD7_4C23E21C216B_.wvu.Cols" localSheetId="74" hidden="1">#REF!</definedName>
    <definedName name="Z_079E5118_88DF_4C17_8DD7_4C23E21C216B_.wvu.Cols" localSheetId="77" hidden="1">#REF!</definedName>
    <definedName name="Z_079E5118_88DF_4C17_8DD7_4C23E21C216B_.wvu.Cols" localSheetId="80" hidden="1">#REF!</definedName>
    <definedName name="Z_079E5118_88DF_4C17_8DD7_4C23E21C216B_.wvu.Cols" localSheetId="66" hidden="1">#REF!</definedName>
    <definedName name="Z_079E5118_88DF_4C17_8DD7_4C23E21C216B_.wvu.Cols" localSheetId="69" hidden="1">#REF!</definedName>
    <definedName name="Z_079E5118_88DF_4C17_8DD7_4C23E21C216B_.wvu.Cols" localSheetId="126" hidden="1">#REF!</definedName>
    <definedName name="Z_079E5118_88DF_4C17_8DD7_4C23E21C216B_.wvu.Cols" localSheetId="129" hidden="1">#REF!</definedName>
    <definedName name="Z_079E5118_88DF_4C17_8DD7_4C23E21C216B_.wvu.Cols" localSheetId="132" hidden="1">#REF!</definedName>
    <definedName name="Z_079E5118_88DF_4C17_8DD7_4C23E21C216B_.wvu.Cols" localSheetId="135" hidden="1">#REF!</definedName>
    <definedName name="Z_079E5118_88DF_4C17_8DD7_4C23E21C216B_.wvu.Cols" localSheetId="120" hidden="1">#REF!</definedName>
    <definedName name="Z_079E5118_88DF_4C17_8DD7_4C23E21C216B_.wvu.Cols" localSheetId="111" hidden="1">#REF!</definedName>
    <definedName name="Z_079E5118_88DF_4C17_8DD7_4C23E21C216B_.wvu.Cols" localSheetId="114" hidden="1">#REF!</definedName>
    <definedName name="Z_079E5118_88DF_4C17_8DD7_4C23E21C216B_.wvu.Cols" localSheetId="117" hidden="1">#REF!</definedName>
    <definedName name="Z_079E5118_88DF_4C17_8DD7_4C23E21C216B_.wvu.Cols" localSheetId="103" hidden="1">#REF!</definedName>
    <definedName name="Z_079E5118_88DF_4C17_8DD7_4C23E21C216B_.wvu.Cols" localSheetId="106" hidden="1">#REF!</definedName>
    <definedName name="Z_079E5118_88DF_4C17_8DD7_4C23E21C216B_.wvu.Cols" localSheetId="53" hidden="1">#REF!</definedName>
    <definedName name="Z_079E5118_88DF_4C17_8DD7_4C23E21C216B_.wvu.Cols" localSheetId="55" hidden="1">#REF!</definedName>
    <definedName name="Z_079E5118_88DF_4C17_8DD7_4C23E21C216B_.wvu.Cols" localSheetId="58" hidden="1">#REF!</definedName>
    <definedName name="Z_079E5118_88DF_4C17_8DD7_4C23E21C216B_.wvu.Cols" localSheetId="62" hidden="1">#REF!</definedName>
    <definedName name="Z_079E5118_88DF_4C17_8DD7_4C23E21C216B_.wvu.Cols" localSheetId="64" hidden="1">#REF!</definedName>
    <definedName name="Z_079E5118_88DF_4C17_8DD7_4C23E21C216B_.wvu.Cols" localSheetId="85" hidden="1">#REF!</definedName>
    <definedName name="Z_079E5118_88DF_4C17_8DD7_4C23E21C216B_.wvu.Cols" localSheetId="88" hidden="1">#REF!</definedName>
    <definedName name="Z_079E5118_88DF_4C17_8DD7_4C23E21C216B_.wvu.Cols" localSheetId="91" hidden="1">#REF!</definedName>
    <definedName name="Z_079E5118_88DF_4C17_8DD7_4C23E21C216B_.wvu.Cols" localSheetId="94" hidden="1">#REF!</definedName>
    <definedName name="Z_079E5118_88DF_4C17_8DD7_4C23E21C216B_.wvu.Cols" localSheetId="97" hidden="1">#REF!</definedName>
    <definedName name="Z_079E5118_88DF_4C17_8DD7_4C23E21C216B_.wvu.Cols" localSheetId="100" hidden="1">#REF!</definedName>
    <definedName name="Z_079E5118_88DF_4C17_8DD7_4C23E21C216B_.wvu.Cols" localSheetId="166" hidden="1">#REF!</definedName>
    <definedName name="Z_079E5118_88DF_4C17_8DD7_4C23E21C216B_.wvu.Cols" localSheetId="169" hidden="1">#REF!</definedName>
    <definedName name="Z_079E5118_88DF_4C17_8DD7_4C23E21C216B_.wvu.Cols" localSheetId="157" hidden="1">#REF!</definedName>
    <definedName name="Z_079E5118_88DF_4C17_8DD7_4C23E21C216B_.wvu.Cols" localSheetId="172" hidden="1">#REF!</definedName>
    <definedName name="Z_079E5118_88DF_4C17_8DD7_4C23E21C216B_.wvu.Cols" localSheetId="160" hidden="1">#REF!</definedName>
    <definedName name="Z_079E5118_88DF_4C17_8DD7_4C23E21C216B_.wvu.Cols" localSheetId="163" hidden="1">#REF!</definedName>
    <definedName name="Z_079E5118_88DF_4C17_8DD7_4C23E21C216B_.wvu.Cols" localSheetId="143" hidden="1">#REF!</definedName>
    <definedName name="Z_079E5118_88DF_4C17_8DD7_4C23E21C216B_.wvu.Cols" localSheetId="146" hidden="1">#REF!</definedName>
    <definedName name="Z_079E5118_88DF_4C17_8DD7_4C23E21C216B_.wvu.Cols" localSheetId="148" hidden="1">#REF!</definedName>
    <definedName name="Z_079E5118_88DF_4C17_8DD7_4C23E21C216B_.wvu.Cols" localSheetId="150" hidden="1">#REF!</definedName>
    <definedName name="Z_079E5118_88DF_4C17_8DD7_4C23E21C216B_.wvu.Cols" localSheetId="151" hidden="1">#REF!</definedName>
    <definedName name="Z_079E5118_88DF_4C17_8DD7_4C23E21C216B_.wvu.Cols" localSheetId="136" hidden="1">#REF!</definedName>
    <definedName name="Z_079E5118_88DF_4C17_8DD7_4C23E21C216B_.wvu.Cols" localSheetId="139" hidden="1">#REF!</definedName>
    <definedName name="Z_079E5118_88DF_4C17_8DD7_4C23E21C216B_.wvu.Cols" localSheetId="142" hidden="1">#REF!</definedName>
    <definedName name="Z_079E5118_88DF_4C17_8DD7_4C23E21C216B_.wvu.Cols" localSheetId="70" hidden="1">#REF!</definedName>
    <definedName name="Z_079E5118_88DF_4C17_8DD7_4C23E21C216B_.wvu.Cols" localSheetId="72" hidden="1">#REF!</definedName>
    <definedName name="Z_079E5118_88DF_4C17_8DD7_4C23E21C216B_.wvu.Cols" localSheetId="75" hidden="1">#REF!</definedName>
    <definedName name="Z_079E5118_88DF_4C17_8DD7_4C23E21C216B_.wvu.Cols" localSheetId="78" hidden="1">#REF!</definedName>
    <definedName name="Z_079E5118_88DF_4C17_8DD7_4C23E21C216B_.wvu.Cols" localSheetId="67" hidden="1">#REF!</definedName>
    <definedName name="Z_079E5118_88DF_4C17_8DD7_4C23E21C216B_.wvu.Cols" localSheetId="124" hidden="1">#REF!</definedName>
    <definedName name="Z_079E5118_88DF_4C17_8DD7_4C23E21C216B_.wvu.Cols" localSheetId="127" hidden="1">#REF!</definedName>
    <definedName name="Z_079E5118_88DF_4C17_8DD7_4C23E21C216B_.wvu.Cols" localSheetId="130" hidden="1">#REF!</definedName>
    <definedName name="Z_079E5118_88DF_4C17_8DD7_4C23E21C216B_.wvu.Cols" localSheetId="133" hidden="1">#REF!</definedName>
    <definedName name="Z_079E5118_88DF_4C17_8DD7_4C23E21C216B_.wvu.Cols" localSheetId="118" hidden="1">#REF!</definedName>
    <definedName name="Z_079E5118_88DF_4C17_8DD7_4C23E21C216B_.wvu.Cols" localSheetId="121" hidden="1">#REF!</definedName>
    <definedName name="Z_079E5118_88DF_4C17_8DD7_4C23E21C216B_.wvu.Cols" localSheetId="123" hidden="1">#REF!</definedName>
    <definedName name="Z_079E5118_88DF_4C17_8DD7_4C23E21C216B_.wvu.Cols" localSheetId="107" hidden="1">#REF!</definedName>
    <definedName name="Z_079E5118_88DF_4C17_8DD7_4C23E21C216B_.wvu.Cols" localSheetId="109" hidden="1">#REF!</definedName>
    <definedName name="Z_079E5118_88DF_4C17_8DD7_4C23E21C216B_.wvu.Cols" localSheetId="112" hidden="1">#REF!</definedName>
    <definedName name="Z_079E5118_88DF_4C17_8DD7_4C23E21C216B_.wvu.Cols" localSheetId="115" hidden="1">#REF!</definedName>
    <definedName name="Z_079E5118_88DF_4C17_8DD7_4C23E21C216B_.wvu.Cols" localSheetId="101" hidden="1">#REF!</definedName>
    <definedName name="Z_079E5118_88DF_4C17_8DD7_4C23E21C216B_.wvu.Cols" localSheetId="104" hidden="1">#REF!</definedName>
    <definedName name="Z_079E5118_88DF_4C17_8DD7_4C23E21C216B_.wvu.Cols" localSheetId="52" hidden="1">#REF!</definedName>
    <definedName name="Z_079E5118_88DF_4C17_8DD7_4C23E21C216B_.wvu.Cols" localSheetId="54" hidden="1">#REF!</definedName>
    <definedName name="Z_079E5118_88DF_4C17_8DD7_4C23E21C216B_.wvu.Cols" localSheetId="57" hidden="1">#REF!</definedName>
    <definedName name="Z_079E5118_88DF_4C17_8DD7_4C23E21C216B_.wvu.Cols" localSheetId="60" hidden="1">#REF!</definedName>
    <definedName name="Z_079E5118_88DF_4C17_8DD7_4C23E21C216B_.wvu.Cols" localSheetId="63" hidden="1">#REF!</definedName>
    <definedName name="Z_079E5118_88DF_4C17_8DD7_4C23E21C216B_.wvu.Cols" localSheetId="83" hidden="1">#REF!</definedName>
    <definedName name="Z_079E5118_88DF_4C17_8DD7_4C23E21C216B_.wvu.Cols" localSheetId="81" hidden="1">#REF!</definedName>
    <definedName name="Z_079E5118_88DF_4C17_8DD7_4C23E21C216B_.wvu.Cols" localSheetId="86" hidden="1">#REF!</definedName>
    <definedName name="Z_079E5118_88DF_4C17_8DD7_4C23E21C216B_.wvu.Cols" localSheetId="89" hidden="1">#REF!</definedName>
    <definedName name="Z_079E5118_88DF_4C17_8DD7_4C23E21C216B_.wvu.Cols" localSheetId="92" hidden="1">#REF!</definedName>
    <definedName name="Z_079E5118_88DF_4C17_8DD7_4C23E21C216B_.wvu.Cols" localSheetId="95" hidden="1">#REF!</definedName>
    <definedName name="Z_079E5118_88DF_4C17_8DD7_4C23E21C216B_.wvu.Cols" localSheetId="98" hidden="1">#REF!</definedName>
    <definedName name="Z_079E5118_88DF_4C17_8DD7_4C23E21C216B_.wvu.Cols" localSheetId="164" hidden="1">#REF!</definedName>
    <definedName name="Z_079E5118_88DF_4C17_8DD7_4C23E21C216B_.wvu.Cols" localSheetId="167" hidden="1">#REF!</definedName>
    <definedName name="Z_079E5118_88DF_4C17_8DD7_4C23E21C216B_.wvu.Cols" localSheetId="155" hidden="1">#REF!</definedName>
    <definedName name="Z_079E5118_88DF_4C17_8DD7_4C23E21C216B_.wvu.Cols" localSheetId="170" hidden="1">#REF!</definedName>
    <definedName name="Z_079E5118_88DF_4C17_8DD7_4C23E21C216B_.wvu.Cols" localSheetId="158" hidden="1">#REF!</definedName>
    <definedName name="Z_079E5118_88DF_4C17_8DD7_4C23E21C216B_.wvu.Cols" localSheetId="161" hidden="1">#REF!</definedName>
    <definedName name="Z_079E5118_88DF_4C17_8DD7_4C23E21C216B_.wvu.Cols" localSheetId="147" hidden="1">#REF!</definedName>
    <definedName name="Z_079E5118_88DF_4C17_8DD7_4C23E21C216B_.wvu.Cols" localSheetId="144" hidden="1">#REF!</definedName>
    <definedName name="Z_079E5118_88DF_4C17_8DD7_4C23E21C216B_.wvu.Cols" localSheetId="152" hidden="1">#REF!</definedName>
    <definedName name="Z_079E5118_88DF_4C17_8DD7_4C23E21C216B_.wvu.Cols" localSheetId="154" hidden="1">#REF!</definedName>
    <definedName name="Z_079E5118_88DF_4C17_8DD7_4C23E21C216B_.wvu.Cols" localSheetId="137" hidden="1">#REF!</definedName>
    <definedName name="Z_079E5118_88DF_4C17_8DD7_4C23E21C216B_.wvu.Cols" localSheetId="140" hidden="1">#REF!</definedName>
    <definedName name="Z_079E5118_88DF_4C17_8DD7_4C23E21C216B_.wvu.Cols" localSheetId="73" hidden="1">#REF!</definedName>
    <definedName name="Z_079E5118_88DF_4C17_8DD7_4C23E21C216B_.wvu.Cols" localSheetId="76" hidden="1">#REF!</definedName>
    <definedName name="Z_079E5118_88DF_4C17_8DD7_4C23E21C216B_.wvu.Cols" localSheetId="79" hidden="1">#REF!</definedName>
    <definedName name="Z_079E5118_88DF_4C17_8DD7_4C23E21C216B_.wvu.Cols" localSheetId="65" hidden="1">#REF!</definedName>
    <definedName name="Z_079E5118_88DF_4C17_8DD7_4C23E21C216B_.wvu.Cols" localSheetId="68" hidden="1">#REF!</definedName>
    <definedName name="Z_079E5118_88DF_4C17_8DD7_4C23E21C216B_.wvu.Cols" localSheetId="125" hidden="1">#REF!</definedName>
    <definedName name="Z_079E5118_88DF_4C17_8DD7_4C23E21C216B_.wvu.Cols" localSheetId="128" hidden="1">#REF!</definedName>
    <definedName name="Z_079E5118_88DF_4C17_8DD7_4C23E21C216B_.wvu.Cols" localSheetId="131" hidden="1">#REF!</definedName>
    <definedName name="Z_079E5118_88DF_4C17_8DD7_4C23E21C216B_.wvu.Cols" localSheetId="134" hidden="1">#REF!</definedName>
    <definedName name="Z_079E5118_88DF_4C17_8DD7_4C23E21C216B_.wvu.Cols" localSheetId="119" hidden="1">#REF!</definedName>
    <definedName name="Z_079E5118_88DF_4C17_8DD7_4C23E21C216B_.wvu.Cols" localSheetId="122" hidden="1">#REF!</definedName>
    <definedName name="Z_079E5118_88DF_4C17_8DD7_4C23E21C216B_.wvu.Cols" localSheetId="108" hidden="1">#REF!</definedName>
    <definedName name="Z_079E5118_88DF_4C17_8DD7_4C23E21C216B_.wvu.Cols" localSheetId="110" hidden="1">#REF!</definedName>
    <definedName name="Z_079E5118_88DF_4C17_8DD7_4C23E21C216B_.wvu.Cols" localSheetId="113" hidden="1">#REF!</definedName>
    <definedName name="Z_079E5118_88DF_4C17_8DD7_4C23E21C216B_.wvu.Cols" localSheetId="116" hidden="1">#REF!</definedName>
    <definedName name="Z_079E5118_88DF_4C17_8DD7_4C23E21C216B_.wvu.Cols" localSheetId="102" hidden="1">#REF!</definedName>
    <definedName name="Z_079E5118_88DF_4C17_8DD7_4C23E21C216B_.wvu.Cols" localSheetId="105" hidden="1">#REF!</definedName>
    <definedName name="Z_079E5118_88DF_4C17_8DD7_4C23E21C216B_.wvu.Cols" localSheetId="56" hidden="1">#REF!</definedName>
    <definedName name="Z_079E5118_88DF_4C17_8DD7_4C23E21C216B_.wvu.Cols" localSheetId="59" hidden="1">#REF!</definedName>
    <definedName name="Z_079E5118_88DF_4C17_8DD7_4C23E21C216B_.wvu.Cols" localSheetId="61" hidden="1">#REF!</definedName>
    <definedName name="Z_079E5118_88DF_4C17_8DD7_4C23E21C216B_.wvu.Cols" localSheetId="84" hidden="1">#REF!</definedName>
    <definedName name="Z_079E5118_88DF_4C17_8DD7_4C23E21C216B_.wvu.Cols" localSheetId="82" hidden="1">#REF!</definedName>
    <definedName name="Z_079E5118_88DF_4C17_8DD7_4C23E21C216B_.wvu.Cols" localSheetId="87" hidden="1">#REF!</definedName>
    <definedName name="Z_079E5118_88DF_4C17_8DD7_4C23E21C216B_.wvu.Cols" localSheetId="90" hidden="1">#REF!</definedName>
    <definedName name="Z_079E5118_88DF_4C17_8DD7_4C23E21C216B_.wvu.Cols" localSheetId="93" hidden="1">#REF!</definedName>
    <definedName name="Z_079E5118_88DF_4C17_8DD7_4C23E21C216B_.wvu.Cols" localSheetId="96" hidden="1">#REF!</definedName>
    <definedName name="Z_079E5118_88DF_4C17_8DD7_4C23E21C216B_.wvu.Cols" localSheetId="99" hidden="1">#REF!</definedName>
    <definedName name="Z_079E5118_88DF_4C17_8DD7_4C23E21C216B_.wvu.Cols" localSheetId="165" hidden="1">#REF!</definedName>
    <definedName name="Z_079E5118_88DF_4C17_8DD7_4C23E21C216B_.wvu.Cols" localSheetId="168" hidden="1">#REF!</definedName>
    <definedName name="Z_079E5118_88DF_4C17_8DD7_4C23E21C216B_.wvu.Cols" localSheetId="156" hidden="1">#REF!</definedName>
    <definedName name="Z_079E5118_88DF_4C17_8DD7_4C23E21C216B_.wvu.Cols" localSheetId="171" hidden="1">#REF!</definedName>
    <definedName name="Z_079E5118_88DF_4C17_8DD7_4C23E21C216B_.wvu.Cols" localSheetId="159" hidden="1">#REF!</definedName>
    <definedName name="Z_079E5118_88DF_4C17_8DD7_4C23E21C216B_.wvu.Cols" localSheetId="162" hidden="1">#REF!</definedName>
    <definedName name="Z_079E5118_88DF_4C17_8DD7_4C23E21C216B_.wvu.Cols" hidden="1">#REF!</definedName>
    <definedName name="Z_079E5118_88DF_4C17_8DD7_4C23E21C216B_.wvu.PrintArea" localSheetId="145" hidden="1">#REF!</definedName>
    <definedName name="Z_079E5118_88DF_4C17_8DD7_4C23E21C216B_.wvu.PrintArea" localSheetId="149" hidden="1">#REF!</definedName>
    <definedName name="Z_079E5118_88DF_4C17_8DD7_4C23E21C216B_.wvu.PrintArea" localSheetId="153" hidden="1">#REF!</definedName>
    <definedName name="Z_079E5118_88DF_4C17_8DD7_4C23E21C216B_.wvu.PrintArea" localSheetId="138" hidden="1">#REF!</definedName>
    <definedName name="Z_079E5118_88DF_4C17_8DD7_4C23E21C216B_.wvu.PrintArea" localSheetId="141" hidden="1">#REF!</definedName>
    <definedName name="Z_079E5118_88DF_4C17_8DD7_4C23E21C216B_.wvu.PrintArea" localSheetId="71" hidden="1">#REF!</definedName>
    <definedName name="Z_079E5118_88DF_4C17_8DD7_4C23E21C216B_.wvu.PrintArea" localSheetId="74" hidden="1">#REF!</definedName>
    <definedName name="Z_079E5118_88DF_4C17_8DD7_4C23E21C216B_.wvu.PrintArea" localSheetId="77" hidden="1">#REF!</definedName>
    <definedName name="Z_079E5118_88DF_4C17_8DD7_4C23E21C216B_.wvu.PrintArea" localSheetId="80" hidden="1">#REF!</definedName>
    <definedName name="Z_079E5118_88DF_4C17_8DD7_4C23E21C216B_.wvu.PrintArea" localSheetId="66" hidden="1">#REF!</definedName>
    <definedName name="Z_079E5118_88DF_4C17_8DD7_4C23E21C216B_.wvu.PrintArea" localSheetId="69" hidden="1">#REF!</definedName>
    <definedName name="Z_079E5118_88DF_4C17_8DD7_4C23E21C216B_.wvu.PrintArea" localSheetId="126" hidden="1">#REF!</definedName>
    <definedName name="Z_079E5118_88DF_4C17_8DD7_4C23E21C216B_.wvu.PrintArea" localSheetId="129" hidden="1">#REF!</definedName>
    <definedName name="Z_079E5118_88DF_4C17_8DD7_4C23E21C216B_.wvu.PrintArea" localSheetId="132" hidden="1">#REF!</definedName>
    <definedName name="Z_079E5118_88DF_4C17_8DD7_4C23E21C216B_.wvu.PrintArea" localSheetId="135" hidden="1">#REF!</definedName>
    <definedName name="Z_079E5118_88DF_4C17_8DD7_4C23E21C216B_.wvu.PrintArea" localSheetId="120" hidden="1">#REF!</definedName>
    <definedName name="Z_079E5118_88DF_4C17_8DD7_4C23E21C216B_.wvu.PrintArea" localSheetId="111" hidden="1">#REF!</definedName>
    <definedName name="Z_079E5118_88DF_4C17_8DD7_4C23E21C216B_.wvu.PrintArea" localSheetId="114" hidden="1">#REF!</definedName>
    <definedName name="Z_079E5118_88DF_4C17_8DD7_4C23E21C216B_.wvu.PrintArea" localSheetId="117" hidden="1">#REF!</definedName>
    <definedName name="Z_079E5118_88DF_4C17_8DD7_4C23E21C216B_.wvu.PrintArea" localSheetId="103" hidden="1">#REF!</definedName>
    <definedName name="Z_079E5118_88DF_4C17_8DD7_4C23E21C216B_.wvu.PrintArea" localSheetId="106" hidden="1">#REF!</definedName>
    <definedName name="Z_079E5118_88DF_4C17_8DD7_4C23E21C216B_.wvu.PrintArea" localSheetId="53" hidden="1">#REF!</definedName>
    <definedName name="Z_079E5118_88DF_4C17_8DD7_4C23E21C216B_.wvu.PrintArea" localSheetId="55" hidden="1">#REF!</definedName>
    <definedName name="Z_079E5118_88DF_4C17_8DD7_4C23E21C216B_.wvu.PrintArea" localSheetId="58" hidden="1">#REF!</definedName>
    <definedName name="Z_079E5118_88DF_4C17_8DD7_4C23E21C216B_.wvu.PrintArea" localSheetId="62" hidden="1">#REF!</definedName>
    <definedName name="Z_079E5118_88DF_4C17_8DD7_4C23E21C216B_.wvu.PrintArea" localSheetId="64" hidden="1">#REF!</definedName>
    <definedName name="Z_079E5118_88DF_4C17_8DD7_4C23E21C216B_.wvu.PrintArea" localSheetId="85" hidden="1">#REF!</definedName>
    <definedName name="Z_079E5118_88DF_4C17_8DD7_4C23E21C216B_.wvu.PrintArea" localSheetId="88" hidden="1">#REF!</definedName>
    <definedName name="Z_079E5118_88DF_4C17_8DD7_4C23E21C216B_.wvu.PrintArea" localSheetId="91" hidden="1">#REF!</definedName>
    <definedName name="Z_079E5118_88DF_4C17_8DD7_4C23E21C216B_.wvu.PrintArea" localSheetId="94" hidden="1">#REF!</definedName>
    <definedName name="Z_079E5118_88DF_4C17_8DD7_4C23E21C216B_.wvu.PrintArea" localSheetId="97" hidden="1">#REF!</definedName>
    <definedName name="Z_079E5118_88DF_4C17_8DD7_4C23E21C216B_.wvu.PrintArea" localSheetId="100" hidden="1">#REF!</definedName>
    <definedName name="Z_079E5118_88DF_4C17_8DD7_4C23E21C216B_.wvu.PrintArea" localSheetId="166" hidden="1">#REF!</definedName>
    <definedName name="Z_079E5118_88DF_4C17_8DD7_4C23E21C216B_.wvu.PrintArea" localSheetId="169" hidden="1">#REF!</definedName>
    <definedName name="Z_079E5118_88DF_4C17_8DD7_4C23E21C216B_.wvu.PrintArea" localSheetId="157" hidden="1">#REF!</definedName>
    <definedName name="Z_079E5118_88DF_4C17_8DD7_4C23E21C216B_.wvu.PrintArea" localSheetId="172" hidden="1">#REF!</definedName>
    <definedName name="Z_079E5118_88DF_4C17_8DD7_4C23E21C216B_.wvu.PrintArea" localSheetId="160" hidden="1">#REF!</definedName>
    <definedName name="Z_079E5118_88DF_4C17_8DD7_4C23E21C216B_.wvu.PrintArea" localSheetId="163" hidden="1">#REF!</definedName>
    <definedName name="Z_079E5118_88DF_4C17_8DD7_4C23E21C216B_.wvu.PrintArea" localSheetId="143" hidden="1">#REF!</definedName>
    <definedName name="Z_079E5118_88DF_4C17_8DD7_4C23E21C216B_.wvu.PrintArea" localSheetId="146" hidden="1">#REF!</definedName>
    <definedName name="Z_079E5118_88DF_4C17_8DD7_4C23E21C216B_.wvu.PrintArea" localSheetId="148" hidden="1">#REF!</definedName>
    <definedName name="Z_079E5118_88DF_4C17_8DD7_4C23E21C216B_.wvu.PrintArea" localSheetId="150" hidden="1">#REF!</definedName>
    <definedName name="Z_079E5118_88DF_4C17_8DD7_4C23E21C216B_.wvu.PrintArea" localSheetId="151" hidden="1">#REF!</definedName>
    <definedName name="Z_079E5118_88DF_4C17_8DD7_4C23E21C216B_.wvu.PrintArea" localSheetId="136" hidden="1">#REF!</definedName>
    <definedName name="Z_079E5118_88DF_4C17_8DD7_4C23E21C216B_.wvu.PrintArea" localSheetId="139" hidden="1">#REF!</definedName>
    <definedName name="Z_079E5118_88DF_4C17_8DD7_4C23E21C216B_.wvu.PrintArea" localSheetId="142" hidden="1">#REF!</definedName>
    <definedName name="Z_079E5118_88DF_4C17_8DD7_4C23E21C216B_.wvu.PrintArea" localSheetId="70" hidden="1">#REF!</definedName>
    <definedName name="Z_079E5118_88DF_4C17_8DD7_4C23E21C216B_.wvu.PrintArea" localSheetId="72" hidden="1">#REF!</definedName>
    <definedName name="Z_079E5118_88DF_4C17_8DD7_4C23E21C216B_.wvu.PrintArea" localSheetId="75" hidden="1">#REF!</definedName>
    <definedName name="Z_079E5118_88DF_4C17_8DD7_4C23E21C216B_.wvu.PrintArea" localSheetId="78" hidden="1">#REF!</definedName>
    <definedName name="Z_079E5118_88DF_4C17_8DD7_4C23E21C216B_.wvu.PrintArea" localSheetId="67" hidden="1">#REF!</definedName>
    <definedName name="Z_079E5118_88DF_4C17_8DD7_4C23E21C216B_.wvu.PrintArea" localSheetId="124" hidden="1">#REF!</definedName>
    <definedName name="Z_079E5118_88DF_4C17_8DD7_4C23E21C216B_.wvu.PrintArea" localSheetId="127" hidden="1">#REF!</definedName>
    <definedName name="Z_079E5118_88DF_4C17_8DD7_4C23E21C216B_.wvu.PrintArea" localSheetId="130" hidden="1">#REF!</definedName>
    <definedName name="Z_079E5118_88DF_4C17_8DD7_4C23E21C216B_.wvu.PrintArea" localSheetId="133" hidden="1">#REF!</definedName>
    <definedName name="Z_079E5118_88DF_4C17_8DD7_4C23E21C216B_.wvu.PrintArea" localSheetId="118" hidden="1">#REF!</definedName>
    <definedName name="Z_079E5118_88DF_4C17_8DD7_4C23E21C216B_.wvu.PrintArea" localSheetId="121" hidden="1">#REF!</definedName>
    <definedName name="Z_079E5118_88DF_4C17_8DD7_4C23E21C216B_.wvu.PrintArea" localSheetId="123" hidden="1">#REF!</definedName>
    <definedName name="Z_079E5118_88DF_4C17_8DD7_4C23E21C216B_.wvu.PrintArea" localSheetId="107" hidden="1">#REF!</definedName>
    <definedName name="Z_079E5118_88DF_4C17_8DD7_4C23E21C216B_.wvu.PrintArea" localSheetId="109" hidden="1">#REF!</definedName>
    <definedName name="Z_079E5118_88DF_4C17_8DD7_4C23E21C216B_.wvu.PrintArea" localSheetId="112" hidden="1">#REF!</definedName>
    <definedName name="Z_079E5118_88DF_4C17_8DD7_4C23E21C216B_.wvu.PrintArea" localSheetId="115" hidden="1">#REF!</definedName>
    <definedName name="Z_079E5118_88DF_4C17_8DD7_4C23E21C216B_.wvu.PrintArea" localSheetId="101" hidden="1">#REF!</definedName>
    <definedName name="Z_079E5118_88DF_4C17_8DD7_4C23E21C216B_.wvu.PrintArea" localSheetId="104" hidden="1">#REF!</definedName>
    <definedName name="Z_079E5118_88DF_4C17_8DD7_4C23E21C216B_.wvu.PrintArea" localSheetId="52" hidden="1">#REF!</definedName>
    <definedName name="Z_079E5118_88DF_4C17_8DD7_4C23E21C216B_.wvu.PrintArea" localSheetId="54" hidden="1">#REF!</definedName>
    <definedName name="Z_079E5118_88DF_4C17_8DD7_4C23E21C216B_.wvu.PrintArea" localSheetId="57" hidden="1">#REF!</definedName>
    <definedName name="Z_079E5118_88DF_4C17_8DD7_4C23E21C216B_.wvu.PrintArea" localSheetId="60" hidden="1">#REF!</definedName>
    <definedName name="Z_079E5118_88DF_4C17_8DD7_4C23E21C216B_.wvu.PrintArea" localSheetId="63" hidden="1">#REF!</definedName>
    <definedName name="Z_079E5118_88DF_4C17_8DD7_4C23E21C216B_.wvu.PrintArea" localSheetId="83" hidden="1">#REF!</definedName>
    <definedName name="Z_079E5118_88DF_4C17_8DD7_4C23E21C216B_.wvu.PrintArea" localSheetId="81" hidden="1">#REF!</definedName>
    <definedName name="Z_079E5118_88DF_4C17_8DD7_4C23E21C216B_.wvu.PrintArea" localSheetId="86" hidden="1">#REF!</definedName>
    <definedName name="Z_079E5118_88DF_4C17_8DD7_4C23E21C216B_.wvu.PrintArea" localSheetId="89" hidden="1">#REF!</definedName>
    <definedName name="Z_079E5118_88DF_4C17_8DD7_4C23E21C216B_.wvu.PrintArea" localSheetId="92" hidden="1">#REF!</definedName>
    <definedName name="Z_079E5118_88DF_4C17_8DD7_4C23E21C216B_.wvu.PrintArea" localSheetId="95" hidden="1">#REF!</definedName>
    <definedName name="Z_079E5118_88DF_4C17_8DD7_4C23E21C216B_.wvu.PrintArea" localSheetId="98" hidden="1">#REF!</definedName>
    <definedName name="Z_079E5118_88DF_4C17_8DD7_4C23E21C216B_.wvu.PrintArea" localSheetId="164" hidden="1">#REF!</definedName>
    <definedName name="Z_079E5118_88DF_4C17_8DD7_4C23E21C216B_.wvu.PrintArea" localSheetId="167" hidden="1">#REF!</definedName>
    <definedName name="Z_079E5118_88DF_4C17_8DD7_4C23E21C216B_.wvu.PrintArea" localSheetId="155" hidden="1">#REF!</definedName>
    <definedName name="Z_079E5118_88DF_4C17_8DD7_4C23E21C216B_.wvu.PrintArea" localSheetId="170" hidden="1">#REF!</definedName>
    <definedName name="Z_079E5118_88DF_4C17_8DD7_4C23E21C216B_.wvu.PrintArea" localSheetId="158" hidden="1">#REF!</definedName>
    <definedName name="Z_079E5118_88DF_4C17_8DD7_4C23E21C216B_.wvu.PrintArea" localSheetId="161" hidden="1">#REF!</definedName>
    <definedName name="Z_079E5118_88DF_4C17_8DD7_4C23E21C216B_.wvu.PrintArea" localSheetId="147" hidden="1">#REF!</definedName>
    <definedName name="Z_079E5118_88DF_4C17_8DD7_4C23E21C216B_.wvu.PrintArea" localSheetId="144" hidden="1">#REF!</definedName>
    <definedName name="Z_079E5118_88DF_4C17_8DD7_4C23E21C216B_.wvu.PrintArea" localSheetId="152" hidden="1">#REF!</definedName>
    <definedName name="Z_079E5118_88DF_4C17_8DD7_4C23E21C216B_.wvu.PrintArea" localSheetId="154" hidden="1">#REF!</definedName>
    <definedName name="Z_079E5118_88DF_4C17_8DD7_4C23E21C216B_.wvu.PrintArea" localSheetId="137" hidden="1">#REF!</definedName>
    <definedName name="Z_079E5118_88DF_4C17_8DD7_4C23E21C216B_.wvu.PrintArea" localSheetId="140" hidden="1">#REF!</definedName>
    <definedName name="Z_079E5118_88DF_4C17_8DD7_4C23E21C216B_.wvu.PrintArea" localSheetId="73" hidden="1">#REF!</definedName>
    <definedName name="Z_079E5118_88DF_4C17_8DD7_4C23E21C216B_.wvu.PrintArea" localSheetId="76" hidden="1">#REF!</definedName>
    <definedName name="Z_079E5118_88DF_4C17_8DD7_4C23E21C216B_.wvu.PrintArea" localSheetId="79" hidden="1">#REF!</definedName>
    <definedName name="Z_079E5118_88DF_4C17_8DD7_4C23E21C216B_.wvu.PrintArea" localSheetId="65" hidden="1">#REF!</definedName>
    <definedName name="Z_079E5118_88DF_4C17_8DD7_4C23E21C216B_.wvu.PrintArea" localSheetId="68" hidden="1">#REF!</definedName>
    <definedName name="Z_079E5118_88DF_4C17_8DD7_4C23E21C216B_.wvu.PrintArea" localSheetId="125" hidden="1">#REF!</definedName>
    <definedName name="Z_079E5118_88DF_4C17_8DD7_4C23E21C216B_.wvu.PrintArea" localSheetId="128" hidden="1">#REF!</definedName>
    <definedName name="Z_079E5118_88DF_4C17_8DD7_4C23E21C216B_.wvu.PrintArea" localSheetId="131" hidden="1">#REF!</definedName>
    <definedName name="Z_079E5118_88DF_4C17_8DD7_4C23E21C216B_.wvu.PrintArea" localSheetId="134" hidden="1">#REF!</definedName>
    <definedName name="Z_079E5118_88DF_4C17_8DD7_4C23E21C216B_.wvu.PrintArea" localSheetId="119" hidden="1">#REF!</definedName>
    <definedName name="Z_079E5118_88DF_4C17_8DD7_4C23E21C216B_.wvu.PrintArea" localSheetId="122" hidden="1">#REF!</definedName>
    <definedName name="Z_079E5118_88DF_4C17_8DD7_4C23E21C216B_.wvu.PrintArea" localSheetId="108" hidden="1">#REF!</definedName>
    <definedName name="Z_079E5118_88DF_4C17_8DD7_4C23E21C216B_.wvu.PrintArea" localSheetId="110" hidden="1">#REF!</definedName>
    <definedName name="Z_079E5118_88DF_4C17_8DD7_4C23E21C216B_.wvu.PrintArea" localSheetId="113" hidden="1">#REF!</definedName>
    <definedName name="Z_079E5118_88DF_4C17_8DD7_4C23E21C216B_.wvu.PrintArea" localSheetId="116" hidden="1">#REF!</definedName>
    <definedName name="Z_079E5118_88DF_4C17_8DD7_4C23E21C216B_.wvu.PrintArea" localSheetId="102" hidden="1">#REF!</definedName>
    <definedName name="Z_079E5118_88DF_4C17_8DD7_4C23E21C216B_.wvu.PrintArea" localSheetId="105" hidden="1">#REF!</definedName>
    <definedName name="Z_079E5118_88DF_4C17_8DD7_4C23E21C216B_.wvu.PrintArea" localSheetId="56" hidden="1">#REF!</definedName>
    <definedName name="Z_079E5118_88DF_4C17_8DD7_4C23E21C216B_.wvu.PrintArea" localSheetId="59" hidden="1">#REF!</definedName>
    <definedName name="Z_079E5118_88DF_4C17_8DD7_4C23E21C216B_.wvu.PrintArea" localSheetId="61" hidden="1">#REF!</definedName>
    <definedName name="Z_079E5118_88DF_4C17_8DD7_4C23E21C216B_.wvu.PrintArea" localSheetId="84" hidden="1">#REF!</definedName>
    <definedName name="Z_079E5118_88DF_4C17_8DD7_4C23E21C216B_.wvu.PrintArea" localSheetId="82" hidden="1">#REF!</definedName>
    <definedName name="Z_079E5118_88DF_4C17_8DD7_4C23E21C216B_.wvu.PrintArea" localSheetId="87" hidden="1">#REF!</definedName>
    <definedName name="Z_079E5118_88DF_4C17_8DD7_4C23E21C216B_.wvu.PrintArea" localSheetId="90" hidden="1">#REF!</definedName>
    <definedName name="Z_079E5118_88DF_4C17_8DD7_4C23E21C216B_.wvu.PrintArea" localSheetId="93" hidden="1">#REF!</definedName>
    <definedName name="Z_079E5118_88DF_4C17_8DD7_4C23E21C216B_.wvu.PrintArea" localSheetId="96" hidden="1">#REF!</definedName>
    <definedName name="Z_079E5118_88DF_4C17_8DD7_4C23E21C216B_.wvu.PrintArea" localSheetId="99" hidden="1">#REF!</definedName>
    <definedName name="Z_079E5118_88DF_4C17_8DD7_4C23E21C216B_.wvu.PrintArea" localSheetId="165" hidden="1">#REF!</definedName>
    <definedName name="Z_079E5118_88DF_4C17_8DD7_4C23E21C216B_.wvu.PrintArea" localSheetId="168" hidden="1">#REF!</definedName>
    <definedName name="Z_079E5118_88DF_4C17_8DD7_4C23E21C216B_.wvu.PrintArea" localSheetId="156" hidden="1">#REF!</definedName>
    <definedName name="Z_079E5118_88DF_4C17_8DD7_4C23E21C216B_.wvu.PrintArea" localSheetId="171" hidden="1">#REF!</definedName>
    <definedName name="Z_079E5118_88DF_4C17_8DD7_4C23E21C216B_.wvu.PrintArea" localSheetId="159" hidden="1">#REF!</definedName>
    <definedName name="Z_079E5118_88DF_4C17_8DD7_4C23E21C216B_.wvu.PrintArea" localSheetId="162" hidden="1">#REF!</definedName>
    <definedName name="Z_079E5118_88DF_4C17_8DD7_4C23E21C216B_.wvu.PrintArea" hidden="1">#REF!</definedName>
    <definedName name="Z_079E5118_88DF_4C17_8DD7_4C23E21C216B_.wvu.Rows" localSheetId="145" hidden="1">#REF!</definedName>
    <definedName name="Z_079E5118_88DF_4C17_8DD7_4C23E21C216B_.wvu.Rows" localSheetId="149" hidden="1">#REF!</definedName>
    <definedName name="Z_079E5118_88DF_4C17_8DD7_4C23E21C216B_.wvu.Rows" localSheetId="153" hidden="1">#REF!</definedName>
    <definedName name="Z_079E5118_88DF_4C17_8DD7_4C23E21C216B_.wvu.Rows" localSheetId="138" hidden="1">#REF!</definedName>
    <definedName name="Z_079E5118_88DF_4C17_8DD7_4C23E21C216B_.wvu.Rows" localSheetId="141" hidden="1">#REF!</definedName>
    <definedName name="Z_079E5118_88DF_4C17_8DD7_4C23E21C216B_.wvu.Rows" localSheetId="71" hidden="1">#REF!</definedName>
    <definedName name="Z_079E5118_88DF_4C17_8DD7_4C23E21C216B_.wvu.Rows" localSheetId="74" hidden="1">#REF!</definedName>
    <definedName name="Z_079E5118_88DF_4C17_8DD7_4C23E21C216B_.wvu.Rows" localSheetId="77" hidden="1">#REF!</definedName>
    <definedName name="Z_079E5118_88DF_4C17_8DD7_4C23E21C216B_.wvu.Rows" localSheetId="80" hidden="1">#REF!</definedName>
    <definedName name="Z_079E5118_88DF_4C17_8DD7_4C23E21C216B_.wvu.Rows" localSheetId="66" hidden="1">#REF!</definedName>
    <definedName name="Z_079E5118_88DF_4C17_8DD7_4C23E21C216B_.wvu.Rows" localSheetId="69" hidden="1">#REF!</definedName>
    <definedName name="Z_079E5118_88DF_4C17_8DD7_4C23E21C216B_.wvu.Rows" localSheetId="126" hidden="1">#REF!</definedName>
    <definedName name="Z_079E5118_88DF_4C17_8DD7_4C23E21C216B_.wvu.Rows" localSheetId="129" hidden="1">#REF!</definedName>
    <definedName name="Z_079E5118_88DF_4C17_8DD7_4C23E21C216B_.wvu.Rows" localSheetId="132" hidden="1">#REF!</definedName>
    <definedName name="Z_079E5118_88DF_4C17_8DD7_4C23E21C216B_.wvu.Rows" localSheetId="135" hidden="1">#REF!</definedName>
    <definedName name="Z_079E5118_88DF_4C17_8DD7_4C23E21C216B_.wvu.Rows" localSheetId="120" hidden="1">#REF!</definedName>
    <definedName name="Z_079E5118_88DF_4C17_8DD7_4C23E21C216B_.wvu.Rows" localSheetId="111" hidden="1">#REF!</definedName>
    <definedName name="Z_079E5118_88DF_4C17_8DD7_4C23E21C216B_.wvu.Rows" localSheetId="114" hidden="1">#REF!</definedName>
    <definedName name="Z_079E5118_88DF_4C17_8DD7_4C23E21C216B_.wvu.Rows" localSheetId="117" hidden="1">#REF!</definedName>
    <definedName name="Z_079E5118_88DF_4C17_8DD7_4C23E21C216B_.wvu.Rows" localSheetId="103" hidden="1">#REF!</definedName>
    <definedName name="Z_079E5118_88DF_4C17_8DD7_4C23E21C216B_.wvu.Rows" localSheetId="106" hidden="1">#REF!</definedName>
    <definedName name="Z_079E5118_88DF_4C17_8DD7_4C23E21C216B_.wvu.Rows" localSheetId="53" hidden="1">#REF!</definedName>
    <definedName name="Z_079E5118_88DF_4C17_8DD7_4C23E21C216B_.wvu.Rows" localSheetId="55" hidden="1">#REF!</definedName>
    <definedName name="Z_079E5118_88DF_4C17_8DD7_4C23E21C216B_.wvu.Rows" localSheetId="58" hidden="1">#REF!</definedName>
    <definedName name="Z_079E5118_88DF_4C17_8DD7_4C23E21C216B_.wvu.Rows" localSheetId="62" hidden="1">#REF!</definedName>
    <definedName name="Z_079E5118_88DF_4C17_8DD7_4C23E21C216B_.wvu.Rows" localSheetId="64" hidden="1">#REF!</definedName>
    <definedName name="Z_079E5118_88DF_4C17_8DD7_4C23E21C216B_.wvu.Rows" localSheetId="85" hidden="1">#REF!</definedName>
    <definedName name="Z_079E5118_88DF_4C17_8DD7_4C23E21C216B_.wvu.Rows" localSheetId="88" hidden="1">#REF!</definedName>
    <definedName name="Z_079E5118_88DF_4C17_8DD7_4C23E21C216B_.wvu.Rows" localSheetId="91" hidden="1">#REF!</definedName>
    <definedName name="Z_079E5118_88DF_4C17_8DD7_4C23E21C216B_.wvu.Rows" localSheetId="94" hidden="1">#REF!</definedName>
    <definedName name="Z_079E5118_88DF_4C17_8DD7_4C23E21C216B_.wvu.Rows" localSheetId="97" hidden="1">#REF!</definedName>
    <definedName name="Z_079E5118_88DF_4C17_8DD7_4C23E21C216B_.wvu.Rows" localSheetId="100" hidden="1">#REF!</definedName>
    <definedName name="Z_079E5118_88DF_4C17_8DD7_4C23E21C216B_.wvu.Rows" localSheetId="166" hidden="1">#REF!</definedName>
    <definedName name="Z_079E5118_88DF_4C17_8DD7_4C23E21C216B_.wvu.Rows" localSheetId="169" hidden="1">#REF!</definedName>
    <definedName name="Z_079E5118_88DF_4C17_8DD7_4C23E21C216B_.wvu.Rows" localSheetId="157" hidden="1">#REF!</definedName>
    <definedName name="Z_079E5118_88DF_4C17_8DD7_4C23E21C216B_.wvu.Rows" localSheetId="172" hidden="1">#REF!</definedName>
    <definedName name="Z_079E5118_88DF_4C17_8DD7_4C23E21C216B_.wvu.Rows" localSheetId="160" hidden="1">#REF!</definedName>
    <definedName name="Z_079E5118_88DF_4C17_8DD7_4C23E21C216B_.wvu.Rows" localSheetId="163" hidden="1">#REF!</definedName>
    <definedName name="Z_079E5118_88DF_4C17_8DD7_4C23E21C216B_.wvu.Rows" localSheetId="143" hidden="1">#REF!</definedName>
    <definedName name="Z_079E5118_88DF_4C17_8DD7_4C23E21C216B_.wvu.Rows" localSheetId="146" hidden="1">#REF!</definedName>
    <definedName name="Z_079E5118_88DF_4C17_8DD7_4C23E21C216B_.wvu.Rows" localSheetId="148" hidden="1">#REF!</definedName>
    <definedName name="Z_079E5118_88DF_4C17_8DD7_4C23E21C216B_.wvu.Rows" localSheetId="150" hidden="1">#REF!</definedName>
    <definedName name="Z_079E5118_88DF_4C17_8DD7_4C23E21C216B_.wvu.Rows" localSheetId="151" hidden="1">#REF!</definedName>
    <definedName name="Z_079E5118_88DF_4C17_8DD7_4C23E21C216B_.wvu.Rows" localSheetId="136" hidden="1">#REF!</definedName>
    <definedName name="Z_079E5118_88DF_4C17_8DD7_4C23E21C216B_.wvu.Rows" localSheetId="139" hidden="1">#REF!</definedName>
    <definedName name="Z_079E5118_88DF_4C17_8DD7_4C23E21C216B_.wvu.Rows" localSheetId="142" hidden="1">#REF!</definedName>
    <definedName name="Z_079E5118_88DF_4C17_8DD7_4C23E21C216B_.wvu.Rows" localSheetId="70" hidden="1">#REF!</definedName>
    <definedName name="Z_079E5118_88DF_4C17_8DD7_4C23E21C216B_.wvu.Rows" localSheetId="72" hidden="1">#REF!</definedName>
    <definedName name="Z_079E5118_88DF_4C17_8DD7_4C23E21C216B_.wvu.Rows" localSheetId="75" hidden="1">#REF!</definedName>
    <definedName name="Z_079E5118_88DF_4C17_8DD7_4C23E21C216B_.wvu.Rows" localSheetId="78" hidden="1">#REF!</definedName>
    <definedName name="Z_079E5118_88DF_4C17_8DD7_4C23E21C216B_.wvu.Rows" localSheetId="67" hidden="1">#REF!</definedName>
    <definedName name="Z_079E5118_88DF_4C17_8DD7_4C23E21C216B_.wvu.Rows" localSheetId="124" hidden="1">#REF!</definedName>
    <definedName name="Z_079E5118_88DF_4C17_8DD7_4C23E21C216B_.wvu.Rows" localSheetId="127" hidden="1">#REF!</definedName>
    <definedName name="Z_079E5118_88DF_4C17_8DD7_4C23E21C216B_.wvu.Rows" localSheetId="130" hidden="1">#REF!</definedName>
    <definedName name="Z_079E5118_88DF_4C17_8DD7_4C23E21C216B_.wvu.Rows" localSheetId="133" hidden="1">#REF!</definedName>
    <definedName name="Z_079E5118_88DF_4C17_8DD7_4C23E21C216B_.wvu.Rows" localSheetId="118" hidden="1">#REF!</definedName>
    <definedName name="Z_079E5118_88DF_4C17_8DD7_4C23E21C216B_.wvu.Rows" localSheetId="121" hidden="1">#REF!</definedName>
    <definedName name="Z_079E5118_88DF_4C17_8DD7_4C23E21C216B_.wvu.Rows" localSheetId="123" hidden="1">#REF!</definedName>
    <definedName name="Z_079E5118_88DF_4C17_8DD7_4C23E21C216B_.wvu.Rows" localSheetId="107" hidden="1">#REF!</definedName>
    <definedName name="Z_079E5118_88DF_4C17_8DD7_4C23E21C216B_.wvu.Rows" localSheetId="109" hidden="1">#REF!</definedName>
    <definedName name="Z_079E5118_88DF_4C17_8DD7_4C23E21C216B_.wvu.Rows" localSheetId="112" hidden="1">#REF!</definedName>
    <definedName name="Z_079E5118_88DF_4C17_8DD7_4C23E21C216B_.wvu.Rows" localSheetId="115" hidden="1">#REF!</definedName>
    <definedName name="Z_079E5118_88DF_4C17_8DD7_4C23E21C216B_.wvu.Rows" localSheetId="101" hidden="1">#REF!</definedName>
    <definedName name="Z_079E5118_88DF_4C17_8DD7_4C23E21C216B_.wvu.Rows" localSheetId="104" hidden="1">#REF!</definedName>
    <definedName name="Z_079E5118_88DF_4C17_8DD7_4C23E21C216B_.wvu.Rows" localSheetId="52" hidden="1">#REF!</definedName>
    <definedName name="Z_079E5118_88DF_4C17_8DD7_4C23E21C216B_.wvu.Rows" localSheetId="54" hidden="1">#REF!</definedName>
    <definedName name="Z_079E5118_88DF_4C17_8DD7_4C23E21C216B_.wvu.Rows" localSheetId="57" hidden="1">#REF!</definedName>
    <definedName name="Z_079E5118_88DF_4C17_8DD7_4C23E21C216B_.wvu.Rows" localSheetId="60" hidden="1">#REF!</definedName>
    <definedName name="Z_079E5118_88DF_4C17_8DD7_4C23E21C216B_.wvu.Rows" localSheetId="63" hidden="1">#REF!</definedName>
    <definedName name="Z_079E5118_88DF_4C17_8DD7_4C23E21C216B_.wvu.Rows" localSheetId="83" hidden="1">#REF!</definedName>
    <definedName name="Z_079E5118_88DF_4C17_8DD7_4C23E21C216B_.wvu.Rows" localSheetId="81" hidden="1">#REF!</definedName>
    <definedName name="Z_079E5118_88DF_4C17_8DD7_4C23E21C216B_.wvu.Rows" localSheetId="86" hidden="1">#REF!</definedName>
    <definedName name="Z_079E5118_88DF_4C17_8DD7_4C23E21C216B_.wvu.Rows" localSheetId="89" hidden="1">#REF!</definedName>
    <definedName name="Z_079E5118_88DF_4C17_8DD7_4C23E21C216B_.wvu.Rows" localSheetId="92" hidden="1">#REF!</definedName>
    <definedName name="Z_079E5118_88DF_4C17_8DD7_4C23E21C216B_.wvu.Rows" localSheetId="95" hidden="1">#REF!</definedName>
    <definedName name="Z_079E5118_88DF_4C17_8DD7_4C23E21C216B_.wvu.Rows" localSheetId="98" hidden="1">#REF!</definedName>
    <definedName name="Z_079E5118_88DF_4C17_8DD7_4C23E21C216B_.wvu.Rows" localSheetId="164" hidden="1">#REF!</definedName>
    <definedName name="Z_079E5118_88DF_4C17_8DD7_4C23E21C216B_.wvu.Rows" localSheetId="167" hidden="1">#REF!</definedName>
    <definedName name="Z_079E5118_88DF_4C17_8DD7_4C23E21C216B_.wvu.Rows" localSheetId="155" hidden="1">#REF!</definedName>
    <definedName name="Z_079E5118_88DF_4C17_8DD7_4C23E21C216B_.wvu.Rows" localSheetId="170" hidden="1">#REF!</definedName>
    <definedName name="Z_079E5118_88DF_4C17_8DD7_4C23E21C216B_.wvu.Rows" localSheetId="158" hidden="1">#REF!</definedName>
    <definedName name="Z_079E5118_88DF_4C17_8DD7_4C23E21C216B_.wvu.Rows" localSheetId="161" hidden="1">#REF!</definedName>
    <definedName name="Z_079E5118_88DF_4C17_8DD7_4C23E21C216B_.wvu.Rows" localSheetId="147" hidden="1">#REF!</definedName>
    <definedName name="Z_079E5118_88DF_4C17_8DD7_4C23E21C216B_.wvu.Rows" localSheetId="144" hidden="1">#REF!</definedName>
    <definedName name="Z_079E5118_88DF_4C17_8DD7_4C23E21C216B_.wvu.Rows" localSheetId="152" hidden="1">#REF!</definedName>
    <definedName name="Z_079E5118_88DF_4C17_8DD7_4C23E21C216B_.wvu.Rows" localSheetId="154" hidden="1">#REF!</definedName>
    <definedName name="Z_079E5118_88DF_4C17_8DD7_4C23E21C216B_.wvu.Rows" localSheetId="137" hidden="1">#REF!</definedName>
    <definedName name="Z_079E5118_88DF_4C17_8DD7_4C23E21C216B_.wvu.Rows" localSheetId="140" hidden="1">#REF!</definedName>
    <definedName name="Z_079E5118_88DF_4C17_8DD7_4C23E21C216B_.wvu.Rows" localSheetId="73" hidden="1">#REF!</definedName>
    <definedName name="Z_079E5118_88DF_4C17_8DD7_4C23E21C216B_.wvu.Rows" localSheetId="76" hidden="1">#REF!</definedName>
    <definedName name="Z_079E5118_88DF_4C17_8DD7_4C23E21C216B_.wvu.Rows" localSheetId="79" hidden="1">#REF!</definedName>
    <definedName name="Z_079E5118_88DF_4C17_8DD7_4C23E21C216B_.wvu.Rows" localSheetId="65" hidden="1">#REF!</definedName>
    <definedName name="Z_079E5118_88DF_4C17_8DD7_4C23E21C216B_.wvu.Rows" localSheetId="68" hidden="1">#REF!</definedName>
    <definedName name="Z_079E5118_88DF_4C17_8DD7_4C23E21C216B_.wvu.Rows" localSheetId="125" hidden="1">#REF!</definedName>
    <definedName name="Z_079E5118_88DF_4C17_8DD7_4C23E21C216B_.wvu.Rows" localSheetId="128" hidden="1">#REF!</definedName>
    <definedName name="Z_079E5118_88DF_4C17_8DD7_4C23E21C216B_.wvu.Rows" localSheetId="131" hidden="1">#REF!</definedName>
    <definedName name="Z_079E5118_88DF_4C17_8DD7_4C23E21C216B_.wvu.Rows" localSheetId="134" hidden="1">#REF!</definedName>
    <definedName name="Z_079E5118_88DF_4C17_8DD7_4C23E21C216B_.wvu.Rows" localSheetId="119" hidden="1">#REF!</definedName>
    <definedName name="Z_079E5118_88DF_4C17_8DD7_4C23E21C216B_.wvu.Rows" localSheetId="122" hidden="1">#REF!</definedName>
    <definedName name="Z_079E5118_88DF_4C17_8DD7_4C23E21C216B_.wvu.Rows" localSheetId="108" hidden="1">#REF!</definedName>
    <definedName name="Z_079E5118_88DF_4C17_8DD7_4C23E21C216B_.wvu.Rows" localSheetId="110" hidden="1">#REF!</definedName>
    <definedName name="Z_079E5118_88DF_4C17_8DD7_4C23E21C216B_.wvu.Rows" localSheetId="113" hidden="1">#REF!</definedName>
    <definedName name="Z_079E5118_88DF_4C17_8DD7_4C23E21C216B_.wvu.Rows" localSheetId="116" hidden="1">#REF!</definedName>
    <definedName name="Z_079E5118_88DF_4C17_8DD7_4C23E21C216B_.wvu.Rows" localSheetId="102" hidden="1">#REF!</definedName>
    <definedName name="Z_079E5118_88DF_4C17_8DD7_4C23E21C216B_.wvu.Rows" localSheetId="105" hidden="1">#REF!</definedName>
    <definedName name="Z_079E5118_88DF_4C17_8DD7_4C23E21C216B_.wvu.Rows" localSheetId="56" hidden="1">#REF!</definedName>
    <definedName name="Z_079E5118_88DF_4C17_8DD7_4C23E21C216B_.wvu.Rows" localSheetId="59" hidden="1">#REF!</definedName>
    <definedName name="Z_079E5118_88DF_4C17_8DD7_4C23E21C216B_.wvu.Rows" localSheetId="61" hidden="1">#REF!</definedName>
    <definedName name="Z_079E5118_88DF_4C17_8DD7_4C23E21C216B_.wvu.Rows" localSheetId="84" hidden="1">#REF!</definedName>
    <definedName name="Z_079E5118_88DF_4C17_8DD7_4C23E21C216B_.wvu.Rows" localSheetId="82" hidden="1">#REF!</definedName>
    <definedName name="Z_079E5118_88DF_4C17_8DD7_4C23E21C216B_.wvu.Rows" localSheetId="87" hidden="1">#REF!</definedName>
    <definedName name="Z_079E5118_88DF_4C17_8DD7_4C23E21C216B_.wvu.Rows" localSheetId="90" hidden="1">#REF!</definedName>
    <definedName name="Z_079E5118_88DF_4C17_8DD7_4C23E21C216B_.wvu.Rows" localSheetId="93" hidden="1">#REF!</definedName>
    <definedName name="Z_079E5118_88DF_4C17_8DD7_4C23E21C216B_.wvu.Rows" localSheetId="96" hidden="1">#REF!</definedName>
    <definedName name="Z_079E5118_88DF_4C17_8DD7_4C23E21C216B_.wvu.Rows" localSheetId="99" hidden="1">#REF!</definedName>
    <definedName name="Z_079E5118_88DF_4C17_8DD7_4C23E21C216B_.wvu.Rows" localSheetId="165" hidden="1">#REF!</definedName>
    <definedName name="Z_079E5118_88DF_4C17_8DD7_4C23E21C216B_.wvu.Rows" localSheetId="168" hidden="1">#REF!</definedName>
    <definedName name="Z_079E5118_88DF_4C17_8DD7_4C23E21C216B_.wvu.Rows" localSheetId="156" hidden="1">#REF!</definedName>
    <definedName name="Z_079E5118_88DF_4C17_8DD7_4C23E21C216B_.wvu.Rows" localSheetId="171" hidden="1">#REF!</definedName>
    <definedName name="Z_079E5118_88DF_4C17_8DD7_4C23E21C216B_.wvu.Rows" localSheetId="159" hidden="1">#REF!</definedName>
    <definedName name="Z_079E5118_88DF_4C17_8DD7_4C23E21C216B_.wvu.Rows" localSheetId="162" hidden="1">#REF!</definedName>
    <definedName name="Z_079E5118_88DF_4C17_8DD7_4C23E21C216B_.wvu.Rows" hidden="1">#REF!</definedName>
    <definedName name="Z_66E11401_3E20_11D5_9ADD_00609724276F_.wvu.PrintArea" localSheetId="14" hidden="1">#REF!</definedName>
    <definedName name="Z_66E11401_3E20_11D5_9ADD_00609724276F_.wvu.PrintArea" localSheetId="145" hidden="1">#REF!</definedName>
    <definedName name="Z_66E11401_3E20_11D5_9ADD_00609724276F_.wvu.PrintArea" localSheetId="149" hidden="1">#REF!</definedName>
    <definedName name="Z_66E11401_3E20_11D5_9ADD_00609724276F_.wvu.PrintArea" localSheetId="153" hidden="1">#REF!</definedName>
    <definedName name="Z_66E11401_3E20_11D5_9ADD_00609724276F_.wvu.PrintArea" localSheetId="138" hidden="1">#REF!</definedName>
    <definedName name="Z_66E11401_3E20_11D5_9ADD_00609724276F_.wvu.PrintArea" localSheetId="141" hidden="1">#REF!</definedName>
    <definedName name="Z_66E11401_3E20_11D5_9ADD_00609724276F_.wvu.PrintArea" localSheetId="71" hidden="1">#REF!</definedName>
    <definedName name="Z_66E11401_3E20_11D5_9ADD_00609724276F_.wvu.PrintArea" localSheetId="74" hidden="1">#REF!</definedName>
    <definedName name="Z_66E11401_3E20_11D5_9ADD_00609724276F_.wvu.PrintArea" localSheetId="77" hidden="1">#REF!</definedName>
    <definedName name="Z_66E11401_3E20_11D5_9ADD_00609724276F_.wvu.PrintArea" localSheetId="80" hidden="1">#REF!</definedName>
    <definedName name="Z_66E11401_3E20_11D5_9ADD_00609724276F_.wvu.PrintArea" localSheetId="66" hidden="1">#REF!</definedName>
    <definedName name="Z_66E11401_3E20_11D5_9ADD_00609724276F_.wvu.PrintArea" localSheetId="69" hidden="1">#REF!</definedName>
    <definedName name="Z_66E11401_3E20_11D5_9ADD_00609724276F_.wvu.PrintArea" localSheetId="28" hidden="1">#REF!</definedName>
    <definedName name="Z_66E11401_3E20_11D5_9ADD_00609724276F_.wvu.PrintArea" localSheetId="31" hidden="1">#REF!</definedName>
    <definedName name="Z_66E11401_3E20_11D5_9ADD_00609724276F_.wvu.PrintArea" localSheetId="34" hidden="1">#REF!</definedName>
    <definedName name="Z_66E11401_3E20_11D5_9ADD_00609724276F_.wvu.PrintArea" localSheetId="23" hidden="1">#REF!</definedName>
    <definedName name="Z_66E11401_3E20_11D5_9ADD_00609724276F_.wvu.PrintArea" localSheetId="26" hidden="1">#REF!</definedName>
    <definedName name="Z_66E11401_3E20_11D5_9ADD_00609724276F_.wvu.PrintArea" localSheetId="46" hidden="1">#REF!</definedName>
    <definedName name="Z_66E11401_3E20_11D5_9ADD_00609724276F_.wvu.PrintArea" localSheetId="49" hidden="1">#REF!</definedName>
    <definedName name="Z_66E11401_3E20_11D5_9ADD_00609724276F_.wvu.PrintArea" localSheetId="41" hidden="1">#REF!</definedName>
    <definedName name="Z_66E11401_3E20_11D5_9ADD_00609724276F_.wvu.PrintArea" localSheetId="38" hidden="1">#REF!</definedName>
    <definedName name="Z_66E11401_3E20_11D5_9ADD_00609724276F_.wvu.PrintArea" localSheetId="126" hidden="1">#REF!</definedName>
    <definedName name="Z_66E11401_3E20_11D5_9ADD_00609724276F_.wvu.PrintArea" localSheetId="129" hidden="1">#REF!</definedName>
    <definedName name="Z_66E11401_3E20_11D5_9ADD_00609724276F_.wvu.PrintArea" localSheetId="132" hidden="1">#REF!</definedName>
    <definedName name="Z_66E11401_3E20_11D5_9ADD_00609724276F_.wvu.PrintArea" localSheetId="135" hidden="1">#REF!</definedName>
    <definedName name="Z_66E11401_3E20_11D5_9ADD_00609724276F_.wvu.PrintArea" localSheetId="120" hidden="1">#REF!</definedName>
    <definedName name="Z_66E11401_3E20_11D5_9ADD_00609724276F_.wvu.PrintArea" localSheetId="111" hidden="1">#REF!</definedName>
    <definedName name="Z_66E11401_3E20_11D5_9ADD_00609724276F_.wvu.PrintArea" localSheetId="114" hidden="1">#REF!</definedName>
    <definedName name="Z_66E11401_3E20_11D5_9ADD_00609724276F_.wvu.PrintArea" localSheetId="117" hidden="1">#REF!</definedName>
    <definedName name="Z_66E11401_3E20_11D5_9ADD_00609724276F_.wvu.PrintArea" localSheetId="103" hidden="1">#REF!</definedName>
    <definedName name="Z_66E11401_3E20_11D5_9ADD_00609724276F_.wvu.PrintArea" localSheetId="106" hidden="1">#REF!</definedName>
    <definedName name="Z_66E11401_3E20_11D5_9ADD_00609724276F_.wvu.PrintArea" localSheetId="53" hidden="1">#REF!</definedName>
    <definedName name="Z_66E11401_3E20_11D5_9ADD_00609724276F_.wvu.PrintArea" localSheetId="55" hidden="1">#REF!</definedName>
    <definedName name="Z_66E11401_3E20_11D5_9ADD_00609724276F_.wvu.PrintArea" localSheetId="58" hidden="1">#REF!</definedName>
    <definedName name="Z_66E11401_3E20_11D5_9ADD_00609724276F_.wvu.PrintArea" localSheetId="62" hidden="1">#REF!</definedName>
    <definedName name="Z_66E11401_3E20_11D5_9ADD_00609724276F_.wvu.PrintArea" localSheetId="64" hidden="1">#REF!</definedName>
    <definedName name="Z_66E11401_3E20_11D5_9ADD_00609724276F_.wvu.PrintArea" localSheetId="85" hidden="1">#REF!</definedName>
    <definedName name="Z_66E11401_3E20_11D5_9ADD_00609724276F_.wvu.PrintArea" localSheetId="88" hidden="1">#REF!</definedName>
    <definedName name="Z_66E11401_3E20_11D5_9ADD_00609724276F_.wvu.PrintArea" localSheetId="91" hidden="1">#REF!</definedName>
    <definedName name="Z_66E11401_3E20_11D5_9ADD_00609724276F_.wvu.PrintArea" localSheetId="94" hidden="1">#REF!</definedName>
    <definedName name="Z_66E11401_3E20_11D5_9ADD_00609724276F_.wvu.PrintArea" localSheetId="97" hidden="1">#REF!</definedName>
    <definedName name="Z_66E11401_3E20_11D5_9ADD_00609724276F_.wvu.PrintArea" localSheetId="100" hidden="1">#REF!</definedName>
    <definedName name="Z_66E11401_3E20_11D5_9ADD_00609724276F_.wvu.PrintArea" localSheetId="5" hidden="1">#REF!</definedName>
    <definedName name="Z_66E11401_3E20_11D5_9ADD_00609724276F_.wvu.PrintArea" localSheetId="11" hidden="1">#REF!</definedName>
    <definedName name="Z_66E11401_3E20_11D5_9ADD_00609724276F_.wvu.PrintArea" localSheetId="17" hidden="1">#REF!</definedName>
    <definedName name="Z_66E11401_3E20_11D5_9ADD_00609724276F_.wvu.PrintArea" localSheetId="8" hidden="1">#REF!</definedName>
    <definedName name="Z_66E11401_3E20_11D5_9ADD_00609724276F_.wvu.PrintArea" localSheetId="20" hidden="1">#REF!</definedName>
    <definedName name="Z_66E11401_3E20_11D5_9ADD_00609724276F_.wvu.PrintArea" localSheetId="166" hidden="1">#REF!</definedName>
    <definedName name="Z_66E11401_3E20_11D5_9ADD_00609724276F_.wvu.PrintArea" localSheetId="169" hidden="1">#REF!</definedName>
    <definedName name="Z_66E11401_3E20_11D5_9ADD_00609724276F_.wvu.PrintArea" localSheetId="157" hidden="1">#REF!</definedName>
    <definedName name="Z_66E11401_3E20_11D5_9ADD_00609724276F_.wvu.PrintArea" localSheetId="172" hidden="1">#REF!</definedName>
    <definedName name="Z_66E11401_3E20_11D5_9ADD_00609724276F_.wvu.PrintArea" localSheetId="160" hidden="1">#REF!</definedName>
    <definedName name="Z_66E11401_3E20_11D5_9ADD_00609724276F_.wvu.PrintArea" localSheetId="163" hidden="1">#REF!</definedName>
    <definedName name="Z_66E11401_3E20_11D5_9ADD_00609724276F_.wvu.PrintArea" localSheetId="143" hidden="1">#REF!</definedName>
    <definedName name="Z_66E11401_3E20_11D5_9ADD_00609724276F_.wvu.PrintArea" localSheetId="146" hidden="1">#REF!</definedName>
    <definedName name="Z_66E11401_3E20_11D5_9ADD_00609724276F_.wvu.PrintArea" localSheetId="148" hidden="1">#REF!</definedName>
    <definedName name="Z_66E11401_3E20_11D5_9ADD_00609724276F_.wvu.PrintArea" localSheetId="150" hidden="1">#REF!</definedName>
    <definedName name="Z_66E11401_3E20_11D5_9ADD_00609724276F_.wvu.PrintArea" localSheetId="151" hidden="1">#REF!</definedName>
    <definedName name="Z_66E11401_3E20_11D5_9ADD_00609724276F_.wvu.PrintArea" localSheetId="136" hidden="1">#REF!</definedName>
    <definedName name="Z_66E11401_3E20_11D5_9ADD_00609724276F_.wvu.PrintArea" localSheetId="139" hidden="1">#REF!</definedName>
    <definedName name="Z_66E11401_3E20_11D5_9ADD_00609724276F_.wvu.PrintArea" localSheetId="142" hidden="1">#REF!</definedName>
    <definedName name="Z_66E11401_3E20_11D5_9ADD_00609724276F_.wvu.PrintArea" localSheetId="70" hidden="1">#REF!</definedName>
    <definedName name="Z_66E11401_3E20_11D5_9ADD_00609724276F_.wvu.PrintArea" localSheetId="72" hidden="1">#REF!</definedName>
    <definedName name="Z_66E11401_3E20_11D5_9ADD_00609724276F_.wvu.PrintArea" localSheetId="75" hidden="1">#REF!</definedName>
    <definedName name="Z_66E11401_3E20_11D5_9ADD_00609724276F_.wvu.PrintArea" localSheetId="78" hidden="1">#REF!</definedName>
    <definedName name="Z_66E11401_3E20_11D5_9ADD_00609724276F_.wvu.PrintArea" localSheetId="67" hidden="1">#REF!</definedName>
    <definedName name="Z_66E11401_3E20_11D5_9ADD_00609724276F_.wvu.PrintArea" localSheetId="27" hidden="1">#REF!</definedName>
    <definedName name="Z_66E11401_3E20_11D5_9ADD_00609724276F_.wvu.PrintArea" localSheetId="29" hidden="1">#REF!</definedName>
    <definedName name="Z_66E11401_3E20_11D5_9ADD_00609724276F_.wvu.PrintArea" localSheetId="32" hidden="1">#REF!</definedName>
    <definedName name="Z_66E11401_3E20_11D5_9ADD_00609724276F_.wvu.PrintArea" localSheetId="35" hidden="1">#REF!</definedName>
    <definedName name="Z_66E11401_3E20_11D5_9ADD_00609724276F_.wvu.PrintArea" localSheetId="21" hidden="1">#REF!</definedName>
    <definedName name="Z_66E11401_3E20_11D5_9ADD_00609724276F_.wvu.PrintArea" localSheetId="24" hidden="1">#REF!</definedName>
    <definedName name="Z_66E11401_3E20_11D5_9ADD_00609724276F_.wvu.PrintArea" localSheetId="44" hidden="1">#REF!</definedName>
    <definedName name="Z_66E11401_3E20_11D5_9ADD_00609724276F_.wvu.PrintArea" localSheetId="47" hidden="1">#REF!</definedName>
    <definedName name="Z_66E11401_3E20_11D5_9ADD_00609724276F_.wvu.PrintArea" localSheetId="36" hidden="1">#REF!</definedName>
    <definedName name="Z_66E11401_3E20_11D5_9ADD_00609724276F_.wvu.PrintArea" localSheetId="39" hidden="1">#REF!</definedName>
    <definedName name="Z_66E11401_3E20_11D5_9ADD_00609724276F_.wvu.PrintArea" localSheetId="42" hidden="1">#REF!</definedName>
    <definedName name="Z_66E11401_3E20_11D5_9ADD_00609724276F_.wvu.PrintArea" localSheetId="124" hidden="1">#REF!</definedName>
    <definedName name="Z_66E11401_3E20_11D5_9ADD_00609724276F_.wvu.PrintArea" localSheetId="127" hidden="1">#REF!</definedName>
    <definedName name="Z_66E11401_3E20_11D5_9ADD_00609724276F_.wvu.PrintArea" localSheetId="130" hidden="1">#REF!</definedName>
    <definedName name="Z_66E11401_3E20_11D5_9ADD_00609724276F_.wvu.PrintArea" localSheetId="133" hidden="1">#REF!</definedName>
    <definedName name="Z_66E11401_3E20_11D5_9ADD_00609724276F_.wvu.PrintArea" localSheetId="118" hidden="1">#REF!</definedName>
    <definedName name="Z_66E11401_3E20_11D5_9ADD_00609724276F_.wvu.PrintArea" localSheetId="121" hidden="1">#REF!</definedName>
    <definedName name="Z_66E11401_3E20_11D5_9ADD_00609724276F_.wvu.PrintArea" localSheetId="123" hidden="1">#REF!</definedName>
    <definedName name="Z_66E11401_3E20_11D5_9ADD_00609724276F_.wvu.PrintArea" localSheetId="107" hidden="1">#REF!</definedName>
    <definedName name="Z_66E11401_3E20_11D5_9ADD_00609724276F_.wvu.PrintArea" localSheetId="109" hidden="1">#REF!</definedName>
    <definedName name="Z_66E11401_3E20_11D5_9ADD_00609724276F_.wvu.PrintArea" localSheetId="112" hidden="1">#REF!</definedName>
    <definedName name="Z_66E11401_3E20_11D5_9ADD_00609724276F_.wvu.PrintArea" localSheetId="115" hidden="1">#REF!</definedName>
    <definedName name="Z_66E11401_3E20_11D5_9ADD_00609724276F_.wvu.PrintArea" localSheetId="101" hidden="1">#REF!</definedName>
    <definedName name="Z_66E11401_3E20_11D5_9ADD_00609724276F_.wvu.PrintArea" localSheetId="104" hidden="1">#REF!</definedName>
    <definedName name="Z_66E11401_3E20_11D5_9ADD_00609724276F_.wvu.PrintArea" localSheetId="50" hidden="1">#REF!</definedName>
    <definedName name="Z_66E11401_3E20_11D5_9ADD_00609724276F_.wvu.PrintArea" localSheetId="52" hidden="1">#REF!</definedName>
    <definedName name="Z_66E11401_3E20_11D5_9ADD_00609724276F_.wvu.PrintArea" localSheetId="54" hidden="1">#REF!</definedName>
    <definedName name="Z_66E11401_3E20_11D5_9ADD_00609724276F_.wvu.PrintArea" localSheetId="57" hidden="1">#REF!</definedName>
    <definedName name="Z_66E11401_3E20_11D5_9ADD_00609724276F_.wvu.PrintArea" localSheetId="60" hidden="1">#REF!</definedName>
    <definedName name="Z_66E11401_3E20_11D5_9ADD_00609724276F_.wvu.PrintArea" localSheetId="63" hidden="1">#REF!</definedName>
    <definedName name="Z_66E11401_3E20_11D5_9ADD_00609724276F_.wvu.PrintArea" localSheetId="83" hidden="1">#REF!</definedName>
    <definedName name="Z_66E11401_3E20_11D5_9ADD_00609724276F_.wvu.PrintArea" localSheetId="81" hidden="1">#REF!</definedName>
    <definedName name="Z_66E11401_3E20_11D5_9ADD_00609724276F_.wvu.PrintArea" localSheetId="86" hidden="1">#REF!</definedName>
    <definedName name="Z_66E11401_3E20_11D5_9ADD_00609724276F_.wvu.PrintArea" localSheetId="89" hidden="1">#REF!</definedName>
    <definedName name="Z_66E11401_3E20_11D5_9ADD_00609724276F_.wvu.PrintArea" localSheetId="92" hidden="1">#REF!</definedName>
    <definedName name="Z_66E11401_3E20_11D5_9ADD_00609724276F_.wvu.PrintArea" localSheetId="95" hidden="1">#REF!</definedName>
    <definedName name="Z_66E11401_3E20_11D5_9ADD_00609724276F_.wvu.PrintArea" localSheetId="98" hidden="1">#REF!</definedName>
    <definedName name="Z_66E11401_3E20_11D5_9ADD_00609724276F_.wvu.PrintArea" localSheetId="3" hidden="1">#REF!</definedName>
    <definedName name="Z_66E11401_3E20_11D5_9ADD_00609724276F_.wvu.PrintArea" localSheetId="9" hidden="1">#REF!</definedName>
    <definedName name="Z_66E11401_3E20_11D5_9ADD_00609724276F_.wvu.PrintArea" localSheetId="12" hidden="1">#REF!</definedName>
    <definedName name="Z_66E11401_3E20_11D5_9ADD_00609724276F_.wvu.PrintArea" localSheetId="15" hidden="1">#REF!</definedName>
    <definedName name="Z_66E11401_3E20_11D5_9ADD_00609724276F_.wvu.PrintArea" localSheetId="6" hidden="1">#REF!</definedName>
    <definedName name="Z_66E11401_3E20_11D5_9ADD_00609724276F_.wvu.PrintArea" localSheetId="18" hidden="1">#REF!</definedName>
    <definedName name="Z_66E11401_3E20_11D5_9ADD_00609724276F_.wvu.PrintArea" localSheetId="164" hidden="1">#REF!</definedName>
    <definedName name="Z_66E11401_3E20_11D5_9ADD_00609724276F_.wvu.PrintArea" localSheetId="167" hidden="1">#REF!</definedName>
    <definedName name="Z_66E11401_3E20_11D5_9ADD_00609724276F_.wvu.PrintArea" localSheetId="155" hidden="1">#REF!</definedName>
    <definedName name="Z_66E11401_3E20_11D5_9ADD_00609724276F_.wvu.PrintArea" localSheetId="170" hidden="1">#REF!</definedName>
    <definedName name="Z_66E11401_3E20_11D5_9ADD_00609724276F_.wvu.PrintArea" localSheetId="158" hidden="1">#REF!</definedName>
    <definedName name="Z_66E11401_3E20_11D5_9ADD_00609724276F_.wvu.PrintArea" localSheetId="161" hidden="1">#REF!</definedName>
    <definedName name="Z_66E11401_3E20_11D5_9ADD_00609724276F_.wvu.PrintArea" localSheetId="147" hidden="1">#REF!</definedName>
    <definedName name="Z_66E11401_3E20_11D5_9ADD_00609724276F_.wvu.PrintArea" localSheetId="144" hidden="1">#REF!</definedName>
    <definedName name="Z_66E11401_3E20_11D5_9ADD_00609724276F_.wvu.PrintArea" localSheetId="152" hidden="1">#REF!</definedName>
    <definedName name="Z_66E11401_3E20_11D5_9ADD_00609724276F_.wvu.PrintArea" localSheetId="154" hidden="1">#REF!</definedName>
    <definedName name="Z_66E11401_3E20_11D5_9ADD_00609724276F_.wvu.PrintArea" localSheetId="137" hidden="1">#REF!</definedName>
    <definedName name="Z_66E11401_3E20_11D5_9ADD_00609724276F_.wvu.PrintArea" localSheetId="140" hidden="1">#REF!</definedName>
    <definedName name="Z_66E11401_3E20_11D5_9ADD_00609724276F_.wvu.PrintArea" localSheetId="73" hidden="1">#REF!</definedName>
    <definedName name="Z_66E11401_3E20_11D5_9ADD_00609724276F_.wvu.PrintArea" localSheetId="76" hidden="1">#REF!</definedName>
    <definedName name="Z_66E11401_3E20_11D5_9ADD_00609724276F_.wvu.PrintArea" localSheetId="79" hidden="1">#REF!</definedName>
    <definedName name="Z_66E11401_3E20_11D5_9ADD_00609724276F_.wvu.PrintArea" localSheetId="65" hidden="1">#REF!</definedName>
    <definedName name="Z_66E11401_3E20_11D5_9ADD_00609724276F_.wvu.PrintArea" localSheetId="68" hidden="1">#REF!</definedName>
    <definedName name="Z_66E11401_3E20_11D5_9ADD_00609724276F_.wvu.PrintArea" localSheetId="30" hidden="1">#REF!</definedName>
    <definedName name="Z_66E11401_3E20_11D5_9ADD_00609724276F_.wvu.PrintArea" localSheetId="33" hidden="1">#REF!</definedName>
    <definedName name="Z_66E11401_3E20_11D5_9ADD_00609724276F_.wvu.PrintArea" localSheetId="22" hidden="1">#REF!</definedName>
    <definedName name="Z_66E11401_3E20_11D5_9ADD_00609724276F_.wvu.PrintArea" localSheetId="25" hidden="1">#REF!</definedName>
    <definedName name="Z_66E11401_3E20_11D5_9ADD_00609724276F_.wvu.PrintArea" localSheetId="45" hidden="1">#REF!</definedName>
    <definedName name="Z_66E11401_3E20_11D5_9ADD_00609724276F_.wvu.PrintArea" localSheetId="48" hidden="1">#REF!</definedName>
    <definedName name="Z_66E11401_3E20_11D5_9ADD_00609724276F_.wvu.PrintArea" localSheetId="37" hidden="1">#REF!</definedName>
    <definedName name="Z_66E11401_3E20_11D5_9ADD_00609724276F_.wvu.PrintArea" localSheetId="40" hidden="1">#REF!</definedName>
    <definedName name="Z_66E11401_3E20_11D5_9ADD_00609724276F_.wvu.PrintArea" localSheetId="43" hidden="1">#REF!</definedName>
    <definedName name="Z_66E11401_3E20_11D5_9ADD_00609724276F_.wvu.PrintArea" localSheetId="125" hidden="1">#REF!</definedName>
    <definedName name="Z_66E11401_3E20_11D5_9ADD_00609724276F_.wvu.PrintArea" localSheetId="128" hidden="1">#REF!</definedName>
    <definedName name="Z_66E11401_3E20_11D5_9ADD_00609724276F_.wvu.PrintArea" localSheetId="131" hidden="1">#REF!</definedName>
    <definedName name="Z_66E11401_3E20_11D5_9ADD_00609724276F_.wvu.PrintArea" localSheetId="134" hidden="1">#REF!</definedName>
    <definedName name="Z_66E11401_3E20_11D5_9ADD_00609724276F_.wvu.PrintArea" localSheetId="119" hidden="1">#REF!</definedName>
    <definedName name="Z_66E11401_3E20_11D5_9ADD_00609724276F_.wvu.PrintArea" localSheetId="122" hidden="1">#REF!</definedName>
    <definedName name="Z_66E11401_3E20_11D5_9ADD_00609724276F_.wvu.PrintArea" localSheetId="108" hidden="1">#REF!</definedName>
    <definedName name="Z_66E11401_3E20_11D5_9ADD_00609724276F_.wvu.PrintArea" localSheetId="110" hidden="1">#REF!</definedName>
    <definedName name="Z_66E11401_3E20_11D5_9ADD_00609724276F_.wvu.PrintArea" localSheetId="113" hidden="1">#REF!</definedName>
    <definedName name="Z_66E11401_3E20_11D5_9ADD_00609724276F_.wvu.PrintArea" localSheetId="116" hidden="1">#REF!</definedName>
    <definedName name="Z_66E11401_3E20_11D5_9ADD_00609724276F_.wvu.PrintArea" localSheetId="102" hidden="1">#REF!</definedName>
    <definedName name="Z_66E11401_3E20_11D5_9ADD_00609724276F_.wvu.PrintArea" localSheetId="105" hidden="1">#REF!</definedName>
    <definedName name="Z_66E11401_3E20_11D5_9ADD_00609724276F_.wvu.PrintArea" localSheetId="51" hidden="1">#REF!</definedName>
    <definedName name="Z_66E11401_3E20_11D5_9ADD_00609724276F_.wvu.PrintArea" localSheetId="56" hidden="1">#REF!</definedName>
    <definedName name="Z_66E11401_3E20_11D5_9ADD_00609724276F_.wvu.PrintArea" localSheetId="59" hidden="1">#REF!</definedName>
    <definedName name="Z_66E11401_3E20_11D5_9ADD_00609724276F_.wvu.PrintArea" localSheetId="61" hidden="1">#REF!</definedName>
    <definedName name="Z_66E11401_3E20_11D5_9ADD_00609724276F_.wvu.PrintArea" localSheetId="84" hidden="1">#REF!</definedName>
    <definedName name="Z_66E11401_3E20_11D5_9ADD_00609724276F_.wvu.PrintArea" localSheetId="82" hidden="1">#REF!</definedName>
    <definedName name="Z_66E11401_3E20_11D5_9ADD_00609724276F_.wvu.PrintArea" localSheetId="87" hidden="1">#REF!</definedName>
    <definedName name="Z_66E11401_3E20_11D5_9ADD_00609724276F_.wvu.PrintArea" localSheetId="90" hidden="1">#REF!</definedName>
    <definedName name="Z_66E11401_3E20_11D5_9ADD_00609724276F_.wvu.PrintArea" localSheetId="93" hidden="1">#REF!</definedName>
    <definedName name="Z_66E11401_3E20_11D5_9ADD_00609724276F_.wvu.PrintArea" localSheetId="96" hidden="1">#REF!</definedName>
    <definedName name="Z_66E11401_3E20_11D5_9ADD_00609724276F_.wvu.PrintArea" localSheetId="99" hidden="1">#REF!</definedName>
    <definedName name="Z_66E11401_3E20_11D5_9ADD_00609724276F_.wvu.PrintArea" localSheetId="4" hidden="1">#REF!</definedName>
    <definedName name="Z_66E11401_3E20_11D5_9ADD_00609724276F_.wvu.PrintArea" localSheetId="10" hidden="1">#REF!</definedName>
    <definedName name="Z_66E11401_3E20_11D5_9ADD_00609724276F_.wvu.PrintArea" localSheetId="13" hidden="1">#REF!</definedName>
    <definedName name="Z_66E11401_3E20_11D5_9ADD_00609724276F_.wvu.PrintArea" localSheetId="16" hidden="1">#REF!</definedName>
    <definedName name="Z_66E11401_3E20_11D5_9ADD_00609724276F_.wvu.PrintArea" localSheetId="7" hidden="1">#REF!</definedName>
    <definedName name="Z_66E11401_3E20_11D5_9ADD_00609724276F_.wvu.PrintArea" localSheetId="19" hidden="1">#REF!</definedName>
    <definedName name="Z_66E11401_3E20_11D5_9ADD_00609724276F_.wvu.PrintArea" localSheetId="165" hidden="1">#REF!</definedName>
    <definedName name="Z_66E11401_3E20_11D5_9ADD_00609724276F_.wvu.PrintArea" localSheetId="168" hidden="1">#REF!</definedName>
    <definedName name="Z_66E11401_3E20_11D5_9ADD_00609724276F_.wvu.PrintArea" localSheetId="156" hidden="1">#REF!</definedName>
    <definedName name="Z_66E11401_3E20_11D5_9ADD_00609724276F_.wvu.PrintArea" localSheetId="171" hidden="1">#REF!</definedName>
    <definedName name="Z_66E11401_3E20_11D5_9ADD_00609724276F_.wvu.PrintArea" localSheetId="159" hidden="1">#REF!</definedName>
    <definedName name="Z_66E11401_3E20_11D5_9ADD_00609724276F_.wvu.PrintArea" localSheetId="162" hidden="1">#REF!</definedName>
    <definedName name="Z_66E11401_3E20_11D5_9ADD_00609724276F_.wvu.PrintArea" hidden="1">#REF!</definedName>
    <definedName name="あ" localSheetId="145">#REF!</definedName>
    <definedName name="あ" localSheetId="149">#REF!</definedName>
    <definedName name="あ" localSheetId="153">#REF!</definedName>
    <definedName name="あ" localSheetId="138">#REF!</definedName>
    <definedName name="あ" localSheetId="141">#REF!</definedName>
    <definedName name="あ" localSheetId="71">#REF!</definedName>
    <definedName name="あ" localSheetId="74">#REF!</definedName>
    <definedName name="あ" localSheetId="77">#REF!</definedName>
    <definedName name="あ" localSheetId="80">#REF!</definedName>
    <definedName name="あ" localSheetId="66">#REF!</definedName>
    <definedName name="あ" localSheetId="69">#REF!</definedName>
    <definedName name="あ" localSheetId="126">#REF!</definedName>
    <definedName name="あ" localSheetId="129">#REF!</definedName>
    <definedName name="あ" localSheetId="132">#REF!</definedName>
    <definedName name="あ" localSheetId="135">#REF!</definedName>
    <definedName name="あ" localSheetId="120">#REF!</definedName>
    <definedName name="あ" localSheetId="111">#REF!</definedName>
    <definedName name="あ" localSheetId="114">#REF!</definedName>
    <definedName name="あ" localSheetId="117">#REF!</definedName>
    <definedName name="あ" localSheetId="103">#REF!</definedName>
    <definedName name="あ" localSheetId="106">#REF!</definedName>
    <definedName name="あ" localSheetId="53">#REF!</definedName>
    <definedName name="あ" localSheetId="55">#REF!</definedName>
    <definedName name="あ" localSheetId="58">#REF!</definedName>
    <definedName name="あ" localSheetId="62">#REF!</definedName>
    <definedName name="あ" localSheetId="64">#REF!</definedName>
    <definedName name="あ" localSheetId="85">#REF!</definedName>
    <definedName name="あ" localSheetId="88">#REF!</definedName>
    <definedName name="あ" localSheetId="91">#REF!</definedName>
    <definedName name="あ" localSheetId="94">#REF!</definedName>
    <definedName name="あ" localSheetId="97">#REF!</definedName>
    <definedName name="あ" localSheetId="100">#REF!</definedName>
    <definedName name="あ" localSheetId="166">#REF!</definedName>
    <definedName name="あ" localSheetId="169">#REF!</definedName>
    <definedName name="あ" localSheetId="157">#REF!</definedName>
    <definedName name="あ" localSheetId="172">#REF!</definedName>
    <definedName name="あ" localSheetId="160">#REF!</definedName>
    <definedName name="あ" localSheetId="163">#REF!</definedName>
    <definedName name="あ" localSheetId="143">#REF!</definedName>
    <definedName name="あ" localSheetId="146">#REF!</definedName>
    <definedName name="あ" localSheetId="148">#REF!</definedName>
    <definedName name="あ" localSheetId="150">#REF!</definedName>
    <definedName name="あ" localSheetId="151">#REF!</definedName>
    <definedName name="あ" localSheetId="136">#REF!</definedName>
    <definedName name="あ" localSheetId="139">#REF!</definedName>
    <definedName name="あ" localSheetId="142">#REF!</definedName>
    <definedName name="あ" localSheetId="70">#REF!</definedName>
    <definedName name="あ" localSheetId="72">#REF!</definedName>
    <definedName name="あ" localSheetId="75">#REF!</definedName>
    <definedName name="あ" localSheetId="78">#REF!</definedName>
    <definedName name="あ" localSheetId="67">#REF!</definedName>
    <definedName name="あ" localSheetId="124">#REF!</definedName>
    <definedName name="あ" localSheetId="127">#REF!</definedName>
    <definedName name="あ" localSheetId="130">#REF!</definedName>
    <definedName name="あ" localSheetId="133">#REF!</definedName>
    <definedName name="あ" localSheetId="118">#REF!</definedName>
    <definedName name="あ" localSheetId="121">#REF!</definedName>
    <definedName name="あ" localSheetId="123">#REF!</definedName>
    <definedName name="あ" localSheetId="107">#REF!</definedName>
    <definedName name="あ" localSheetId="109">#REF!</definedName>
    <definedName name="あ" localSheetId="112">#REF!</definedName>
    <definedName name="あ" localSheetId="115">#REF!</definedName>
    <definedName name="あ" localSheetId="101">#REF!</definedName>
    <definedName name="あ" localSheetId="104">#REF!</definedName>
    <definedName name="あ" localSheetId="52">#REF!</definedName>
    <definedName name="あ" localSheetId="54">#REF!</definedName>
    <definedName name="あ" localSheetId="57">#REF!</definedName>
    <definedName name="あ" localSheetId="60">#REF!</definedName>
    <definedName name="あ" localSheetId="63">#REF!</definedName>
    <definedName name="あ" localSheetId="83">#REF!</definedName>
    <definedName name="あ" localSheetId="81">#REF!</definedName>
    <definedName name="あ" localSheetId="86">#REF!</definedName>
    <definedName name="あ" localSheetId="89">#REF!</definedName>
    <definedName name="あ" localSheetId="92">#REF!</definedName>
    <definedName name="あ" localSheetId="95">#REF!</definedName>
    <definedName name="あ" localSheetId="98">#REF!</definedName>
    <definedName name="あ" localSheetId="164">#REF!</definedName>
    <definedName name="あ" localSheetId="167">#REF!</definedName>
    <definedName name="あ" localSheetId="155">#REF!</definedName>
    <definedName name="あ" localSheetId="170">#REF!</definedName>
    <definedName name="あ" localSheetId="158">#REF!</definedName>
    <definedName name="あ" localSheetId="161">#REF!</definedName>
    <definedName name="あ" localSheetId="147">#REF!</definedName>
    <definedName name="あ" localSheetId="144">#REF!</definedName>
    <definedName name="あ" localSheetId="152">#REF!</definedName>
    <definedName name="あ" localSheetId="154">#REF!</definedName>
    <definedName name="あ" localSheetId="137">#REF!</definedName>
    <definedName name="あ" localSheetId="140">#REF!</definedName>
    <definedName name="あ" localSheetId="73">#REF!</definedName>
    <definedName name="あ" localSheetId="76">#REF!</definedName>
    <definedName name="あ" localSheetId="79">#REF!</definedName>
    <definedName name="あ" localSheetId="65">#REF!</definedName>
    <definedName name="あ" localSheetId="68">#REF!</definedName>
    <definedName name="あ" localSheetId="125">#REF!</definedName>
    <definedName name="あ" localSheetId="128">#REF!</definedName>
    <definedName name="あ" localSheetId="131">#REF!</definedName>
    <definedName name="あ" localSheetId="134">#REF!</definedName>
    <definedName name="あ" localSheetId="119">#REF!</definedName>
    <definedName name="あ" localSheetId="122">#REF!</definedName>
    <definedName name="あ" localSheetId="108">#REF!</definedName>
    <definedName name="あ" localSheetId="110">#REF!</definedName>
    <definedName name="あ" localSheetId="113">#REF!</definedName>
    <definedName name="あ" localSheetId="116">#REF!</definedName>
    <definedName name="あ" localSheetId="102">#REF!</definedName>
    <definedName name="あ" localSheetId="105">#REF!</definedName>
    <definedName name="あ" localSheetId="56">#REF!</definedName>
    <definedName name="あ" localSheetId="59">#REF!</definedName>
    <definedName name="あ" localSheetId="61">#REF!</definedName>
    <definedName name="あ" localSheetId="84">#REF!</definedName>
    <definedName name="あ" localSheetId="82">#REF!</definedName>
    <definedName name="あ" localSheetId="87">#REF!</definedName>
    <definedName name="あ" localSheetId="90">#REF!</definedName>
    <definedName name="あ" localSheetId="93">#REF!</definedName>
    <definedName name="あ" localSheetId="96">#REF!</definedName>
    <definedName name="あ" localSheetId="99">#REF!</definedName>
    <definedName name="あ" localSheetId="165">#REF!</definedName>
    <definedName name="あ" localSheetId="168">#REF!</definedName>
    <definedName name="あ" localSheetId="156">#REF!</definedName>
    <definedName name="あ" localSheetId="171">#REF!</definedName>
    <definedName name="あ" localSheetId="159">#REF!</definedName>
    <definedName name="あ" localSheetId="162">#REF!</definedName>
    <definedName name="あ">#REF!</definedName>
    <definedName name="あ１２５" localSheetId="145">[21]MAIN時間見積り!#REF!</definedName>
    <definedName name="あ１２５" localSheetId="149">[21]MAIN時間見積り!#REF!</definedName>
    <definedName name="あ１２５" localSheetId="153">[21]MAIN時間見積り!#REF!</definedName>
    <definedName name="あ１２５" localSheetId="138">[21]MAIN時間見積り!#REF!</definedName>
    <definedName name="あ１２５" localSheetId="141">[21]MAIN時間見積り!#REF!</definedName>
    <definedName name="あ１２５" localSheetId="71">[21]MAIN時間見積り!#REF!</definedName>
    <definedName name="あ１２５" localSheetId="74">[21]MAIN時間見積り!#REF!</definedName>
    <definedName name="あ１２５" localSheetId="77">[21]MAIN時間見積り!#REF!</definedName>
    <definedName name="あ１２５" localSheetId="80">[21]MAIN時間見積り!#REF!</definedName>
    <definedName name="あ１２５" localSheetId="66">[21]MAIN時間見積り!#REF!</definedName>
    <definedName name="あ１２５" localSheetId="69">[21]MAIN時間見積り!#REF!</definedName>
    <definedName name="あ１２５" localSheetId="126">[21]MAIN時間見積り!#REF!</definedName>
    <definedName name="あ１２５" localSheetId="129">[21]MAIN時間見積り!#REF!</definedName>
    <definedName name="あ１２５" localSheetId="132">[21]MAIN時間見積り!#REF!</definedName>
    <definedName name="あ１２５" localSheetId="135">[21]MAIN時間見積り!#REF!</definedName>
    <definedName name="あ１２５" localSheetId="120">[21]MAIN時間見積り!#REF!</definedName>
    <definedName name="あ１２５" localSheetId="111">[21]MAIN時間見積り!#REF!</definedName>
    <definedName name="あ１２５" localSheetId="114">[21]MAIN時間見積り!#REF!</definedName>
    <definedName name="あ１２５" localSheetId="117">[21]MAIN時間見積り!#REF!</definedName>
    <definedName name="あ１２５" localSheetId="103">[21]MAIN時間見積り!#REF!</definedName>
    <definedName name="あ１２５" localSheetId="106">[21]MAIN時間見積り!#REF!</definedName>
    <definedName name="あ１２５" localSheetId="53">[21]MAIN時間見積り!#REF!</definedName>
    <definedName name="あ１２５" localSheetId="55">[21]MAIN時間見積り!#REF!</definedName>
    <definedName name="あ１２５" localSheetId="58">[21]MAIN時間見積り!#REF!</definedName>
    <definedName name="あ１２５" localSheetId="62">[21]MAIN時間見積り!#REF!</definedName>
    <definedName name="あ１２５" localSheetId="64">[21]MAIN時間見積り!#REF!</definedName>
    <definedName name="あ１２５" localSheetId="85">[21]MAIN時間見積り!#REF!</definedName>
    <definedName name="あ１２５" localSheetId="88">[21]MAIN時間見積り!#REF!</definedName>
    <definedName name="あ１２５" localSheetId="91">[21]MAIN時間見積り!#REF!</definedName>
    <definedName name="あ１２５" localSheetId="94">[21]MAIN時間見積り!#REF!</definedName>
    <definedName name="あ１２５" localSheetId="97">[21]MAIN時間見積り!#REF!</definedName>
    <definedName name="あ１２５" localSheetId="100">[21]MAIN時間見積り!#REF!</definedName>
    <definedName name="あ１２５" localSheetId="166">[21]MAIN時間見積り!#REF!</definedName>
    <definedName name="あ１２５" localSheetId="169">[21]MAIN時間見積り!#REF!</definedName>
    <definedName name="あ１２５" localSheetId="157">[21]MAIN時間見積り!#REF!</definedName>
    <definedName name="あ１２５" localSheetId="172">[21]MAIN時間見積り!#REF!</definedName>
    <definedName name="あ１２５" localSheetId="160">[21]MAIN時間見積り!#REF!</definedName>
    <definedName name="あ１２５" localSheetId="163">[21]MAIN時間見積り!#REF!</definedName>
    <definedName name="あ１２５" localSheetId="143">[21]MAIN時間見積り!#REF!</definedName>
    <definedName name="あ１２５" localSheetId="146">[21]MAIN時間見積り!#REF!</definedName>
    <definedName name="あ１２５" localSheetId="148">[21]MAIN時間見積り!#REF!</definedName>
    <definedName name="あ１２５" localSheetId="150">[21]MAIN時間見積り!#REF!</definedName>
    <definedName name="あ１２５" localSheetId="151">[21]MAIN時間見積り!#REF!</definedName>
    <definedName name="あ１２５" localSheetId="136">[21]MAIN時間見積り!#REF!</definedName>
    <definedName name="あ１２５" localSheetId="139">[21]MAIN時間見積り!#REF!</definedName>
    <definedName name="あ１２５" localSheetId="142">[21]MAIN時間見積り!#REF!</definedName>
    <definedName name="あ１２５" localSheetId="70">[21]MAIN時間見積り!#REF!</definedName>
    <definedName name="あ１２５" localSheetId="72">[21]MAIN時間見積り!#REF!</definedName>
    <definedName name="あ１２５" localSheetId="75">[21]MAIN時間見積り!#REF!</definedName>
    <definedName name="あ１２５" localSheetId="78">[21]MAIN時間見積り!#REF!</definedName>
    <definedName name="あ１２５" localSheetId="67">[21]MAIN時間見積り!#REF!</definedName>
    <definedName name="あ１２５" localSheetId="124">[21]MAIN時間見積り!#REF!</definedName>
    <definedName name="あ１２５" localSheetId="127">[21]MAIN時間見積り!#REF!</definedName>
    <definedName name="あ１２５" localSheetId="130">[21]MAIN時間見積り!#REF!</definedName>
    <definedName name="あ１２５" localSheetId="133">[21]MAIN時間見積り!#REF!</definedName>
    <definedName name="あ１２５" localSheetId="118">[21]MAIN時間見積り!#REF!</definedName>
    <definedName name="あ１２５" localSheetId="121">[21]MAIN時間見積り!#REF!</definedName>
    <definedName name="あ１２５" localSheetId="123">[21]MAIN時間見積り!#REF!</definedName>
    <definedName name="あ１２５" localSheetId="107">[21]MAIN時間見積り!#REF!</definedName>
    <definedName name="あ１２５" localSheetId="109">[21]MAIN時間見積り!#REF!</definedName>
    <definedName name="あ１２５" localSheetId="112">[21]MAIN時間見積り!#REF!</definedName>
    <definedName name="あ１２５" localSheetId="115">[21]MAIN時間見積り!#REF!</definedName>
    <definedName name="あ１２５" localSheetId="101">[21]MAIN時間見積り!#REF!</definedName>
    <definedName name="あ１２５" localSheetId="104">[21]MAIN時間見積り!#REF!</definedName>
    <definedName name="あ１２５" localSheetId="52">[21]MAIN時間見積り!#REF!</definedName>
    <definedName name="あ１２５" localSheetId="54">[21]MAIN時間見積り!#REF!</definedName>
    <definedName name="あ１２５" localSheetId="57">[21]MAIN時間見積り!#REF!</definedName>
    <definedName name="あ１２５" localSheetId="60">[21]MAIN時間見積り!#REF!</definedName>
    <definedName name="あ１２５" localSheetId="63">[21]MAIN時間見積り!#REF!</definedName>
    <definedName name="あ１２５" localSheetId="83">[21]MAIN時間見積り!#REF!</definedName>
    <definedName name="あ１２５" localSheetId="81">[21]MAIN時間見積り!#REF!</definedName>
    <definedName name="あ１２５" localSheetId="86">[21]MAIN時間見積り!#REF!</definedName>
    <definedName name="あ１２５" localSheetId="89">[21]MAIN時間見積り!#REF!</definedName>
    <definedName name="あ１２５" localSheetId="92">[21]MAIN時間見積り!#REF!</definedName>
    <definedName name="あ１２５" localSheetId="95">[21]MAIN時間見積り!#REF!</definedName>
    <definedName name="あ１２５" localSheetId="98">[21]MAIN時間見積り!#REF!</definedName>
    <definedName name="あ１２５" localSheetId="164">[21]MAIN時間見積り!#REF!</definedName>
    <definedName name="あ１２５" localSheetId="167">[21]MAIN時間見積り!#REF!</definedName>
    <definedName name="あ１２５" localSheetId="155">[21]MAIN時間見積り!#REF!</definedName>
    <definedName name="あ１２５" localSheetId="170">[21]MAIN時間見積り!#REF!</definedName>
    <definedName name="あ１２５" localSheetId="158">[21]MAIN時間見積り!#REF!</definedName>
    <definedName name="あ１２５" localSheetId="161">[21]MAIN時間見積り!#REF!</definedName>
    <definedName name="あ１２５" localSheetId="147">[21]MAIN時間見積り!#REF!</definedName>
    <definedName name="あ１２５" localSheetId="144">[21]MAIN時間見積り!#REF!</definedName>
    <definedName name="あ１２５" localSheetId="152">[21]MAIN時間見積り!#REF!</definedName>
    <definedName name="あ１２５" localSheetId="154">[21]MAIN時間見積り!#REF!</definedName>
    <definedName name="あ１２５" localSheetId="137">[21]MAIN時間見積り!#REF!</definedName>
    <definedName name="あ１２５" localSheetId="140">[21]MAIN時間見積り!#REF!</definedName>
    <definedName name="あ１２５" localSheetId="73">[21]MAIN時間見積り!#REF!</definedName>
    <definedName name="あ１２５" localSheetId="76">[21]MAIN時間見積り!#REF!</definedName>
    <definedName name="あ１２５" localSheetId="79">[21]MAIN時間見積り!#REF!</definedName>
    <definedName name="あ１２５" localSheetId="65">[21]MAIN時間見積り!#REF!</definedName>
    <definedName name="あ１２５" localSheetId="68">[21]MAIN時間見積り!#REF!</definedName>
    <definedName name="あ１２５" localSheetId="125">[21]MAIN時間見積り!#REF!</definedName>
    <definedName name="あ１２５" localSheetId="128">[21]MAIN時間見積り!#REF!</definedName>
    <definedName name="あ１２５" localSheetId="131">[21]MAIN時間見積り!#REF!</definedName>
    <definedName name="あ１２５" localSheetId="134">[21]MAIN時間見積り!#REF!</definedName>
    <definedName name="あ１２５" localSheetId="119">[21]MAIN時間見積り!#REF!</definedName>
    <definedName name="あ１２５" localSheetId="122">[21]MAIN時間見積り!#REF!</definedName>
    <definedName name="あ１２５" localSheetId="108">[21]MAIN時間見積り!#REF!</definedName>
    <definedName name="あ１２５" localSheetId="110">[21]MAIN時間見積り!#REF!</definedName>
    <definedName name="あ１２５" localSheetId="113">[21]MAIN時間見積り!#REF!</definedName>
    <definedName name="あ１２５" localSheetId="116">[21]MAIN時間見積り!#REF!</definedName>
    <definedName name="あ１２５" localSheetId="102">[21]MAIN時間見積り!#REF!</definedName>
    <definedName name="あ１２５" localSheetId="105">[21]MAIN時間見積り!#REF!</definedName>
    <definedName name="あ１２５" localSheetId="56">[21]MAIN時間見積り!#REF!</definedName>
    <definedName name="あ１２５" localSheetId="59">[21]MAIN時間見積り!#REF!</definedName>
    <definedName name="あ１２５" localSheetId="61">[21]MAIN時間見積り!#REF!</definedName>
    <definedName name="あ１２５" localSheetId="84">[21]MAIN時間見積り!#REF!</definedName>
    <definedName name="あ１２５" localSheetId="82">[21]MAIN時間見積り!#REF!</definedName>
    <definedName name="あ１２５" localSheetId="87">[21]MAIN時間見積り!#REF!</definedName>
    <definedName name="あ１２５" localSheetId="90">[21]MAIN時間見積り!#REF!</definedName>
    <definedName name="あ１２５" localSheetId="93">[21]MAIN時間見積り!#REF!</definedName>
    <definedName name="あ１２５" localSheetId="96">[21]MAIN時間見積り!#REF!</definedName>
    <definedName name="あ１２５" localSheetId="99">[21]MAIN時間見積り!#REF!</definedName>
    <definedName name="あ１２５" localSheetId="165">[21]MAIN時間見積り!#REF!</definedName>
    <definedName name="あ１２５" localSheetId="168">[21]MAIN時間見積り!#REF!</definedName>
    <definedName name="あ１２５" localSheetId="156">[21]MAIN時間見積り!#REF!</definedName>
    <definedName name="あ１２５" localSheetId="171">[21]MAIN時間見積り!#REF!</definedName>
    <definedName name="あ１２５" localSheetId="159">[21]MAIN時間見積り!#REF!</definedName>
    <definedName name="あ１２５" localSheetId="162">[21]MAIN時間見積り!#REF!</definedName>
    <definedName name="あ１２５">[21]MAIN時間見積り!#REF!</definedName>
    <definedName name="あ４２０" localSheetId="145">[22]処理機能記述!#REF!</definedName>
    <definedName name="あ４２０" localSheetId="149">[22]処理機能記述!#REF!</definedName>
    <definedName name="あ４２０" localSheetId="153">[22]処理機能記述!#REF!</definedName>
    <definedName name="あ４２０" localSheetId="138">[22]処理機能記述!#REF!</definedName>
    <definedName name="あ４２０" localSheetId="141">[22]処理機能記述!#REF!</definedName>
    <definedName name="あ４２０" localSheetId="71">[22]処理機能記述!#REF!</definedName>
    <definedName name="あ４２０" localSheetId="74">[22]処理機能記述!#REF!</definedName>
    <definedName name="あ４２０" localSheetId="77">[22]処理機能記述!#REF!</definedName>
    <definedName name="あ４２０" localSheetId="80">[22]処理機能記述!#REF!</definedName>
    <definedName name="あ４２０" localSheetId="66">[22]処理機能記述!#REF!</definedName>
    <definedName name="あ４２０" localSheetId="69">[22]処理機能記述!#REF!</definedName>
    <definedName name="あ４２０" localSheetId="126">[22]処理機能記述!#REF!</definedName>
    <definedName name="あ４２０" localSheetId="129">[22]処理機能記述!#REF!</definedName>
    <definedName name="あ４２０" localSheetId="132">[22]処理機能記述!#REF!</definedName>
    <definedName name="あ４２０" localSheetId="135">[22]処理機能記述!#REF!</definedName>
    <definedName name="あ４２０" localSheetId="120">[22]処理機能記述!#REF!</definedName>
    <definedName name="あ４２０" localSheetId="111">[22]処理機能記述!#REF!</definedName>
    <definedName name="あ４２０" localSheetId="114">[22]処理機能記述!#REF!</definedName>
    <definedName name="あ４２０" localSheetId="117">[22]処理機能記述!#REF!</definedName>
    <definedName name="あ４２０" localSheetId="103">[22]処理機能記述!#REF!</definedName>
    <definedName name="あ４２０" localSheetId="106">[22]処理機能記述!#REF!</definedName>
    <definedName name="あ４２０" localSheetId="53">[22]処理機能記述!#REF!</definedName>
    <definedName name="あ４２０" localSheetId="55">[22]処理機能記述!#REF!</definedName>
    <definedName name="あ４２０" localSheetId="58">[22]処理機能記述!#REF!</definedName>
    <definedName name="あ４２０" localSheetId="62">[22]処理機能記述!#REF!</definedName>
    <definedName name="あ４２０" localSheetId="64">[22]処理機能記述!#REF!</definedName>
    <definedName name="あ４２０" localSheetId="85">[22]処理機能記述!#REF!</definedName>
    <definedName name="あ４２０" localSheetId="88">[22]処理機能記述!#REF!</definedName>
    <definedName name="あ４２０" localSheetId="91">[22]処理機能記述!#REF!</definedName>
    <definedName name="あ４２０" localSheetId="94">[22]処理機能記述!#REF!</definedName>
    <definedName name="あ４２０" localSheetId="97">[22]処理機能記述!#REF!</definedName>
    <definedName name="あ４２０" localSheetId="100">[22]処理機能記述!#REF!</definedName>
    <definedName name="あ４２０" localSheetId="166">[22]処理機能記述!#REF!</definedName>
    <definedName name="あ４２０" localSheetId="169">[22]処理機能記述!#REF!</definedName>
    <definedName name="あ４２０" localSheetId="157">[22]処理機能記述!#REF!</definedName>
    <definedName name="あ４２０" localSheetId="172">[22]処理機能記述!#REF!</definedName>
    <definedName name="あ４２０" localSheetId="160">[22]処理機能記述!#REF!</definedName>
    <definedName name="あ４２０" localSheetId="163">[22]処理機能記述!#REF!</definedName>
    <definedName name="あ４２０" localSheetId="143">[22]処理機能記述!#REF!</definedName>
    <definedName name="あ４２０" localSheetId="146">[22]処理機能記述!#REF!</definedName>
    <definedName name="あ４２０" localSheetId="148">[22]処理機能記述!#REF!</definedName>
    <definedName name="あ４２０" localSheetId="150">[22]処理機能記述!#REF!</definedName>
    <definedName name="あ４２０" localSheetId="151">[22]処理機能記述!#REF!</definedName>
    <definedName name="あ４２０" localSheetId="136">[22]処理機能記述!#REF!</definedName>
    <definedName name="あ４２０" localSheetId="139">[22]処理機能記述!#REF!</definedName>
    <definedName name="あ４２０" localSheetId="142">[22]処理機能記述!#REF!</definedName>
    <definedName name="あ４２０" localSheetId="70">[22]処理機能記述!#REF!</definedName>
    <definedName name="あ４２０" localSheetId="72">[22]処理機能記述!#REF!</definedName>
    <definedName name="あ４２０" localSheetId="75">[22]処理機能記述!#REF!</definedName>
    <definedName name="あ４２０" localSheetId="78">[22]処理機能記述!#REF!</definedName>
    <definedName name="あ４２０" localSheetId="67">[22]処理機能記述!#REF!</definedName>
    <definedName name="あ４２０" localSheetId="124">[22]処理機能記述!#REF!</definedName>
    <definedName name="あ４２０" localSheetId="127">[22]処理機能記述!#REF!</definedName>
    <definedName name="あ４２０" localSheetId="130">[22]処理機能記述!#REF!</definedName>
    <definedName name="あ４２０" localSheetId="133">[22]処理機能記述!#REF!</definedName>
    <definedName name="あ４２０" localSheetId="118">[22]処理機能記述!#REF!</definedName>
    <definedName name="あ４２０" localSheetId="121">[22]処理機能記述!#REF!</definedName>
    <definedName name="あ４２０" localSheetId="123">[22]処理機能記述!#REF!</definedName>
    <definedName name="あ４２０" localSheetId="107">[22]処理機能記述!#REF!</definedName>
    <definedName name="あ４２０" localSheetId="109">[22]処理機能記述!#REF!</definedName>
    <definedName name="あ４２０" localSheetId="112">[22]処理機能記述!#REF!</definedName>
    <definedName name="あ４２０" localSheetId="115">[22]処理機能記述!#REF!</definedName>
    <definedName name="あ４２０" localSheetId="101">[22]処理機能記述!#REF!</definedName>
    <definedName name="あ４２０" localSheetId="104">[22]処理機能記述!#REF!</definedName>
    <definedName name="あ４２０" localSheetId="52">[22]処理機能記述!#REF!</definedName>
    <definedName name="あ４２０" localSheetId="54">[22]処理機能記述!#REF!</definedName>
    <definedName name="あ４２０" localSheetId="57">[22]処理機能記述!#REF!</definedName>
    <definedName name="あ４２０" localSheetId="60">[22]処理機能記述!#REF!</definedName>
    <definedName name="あ４２０" localSheetId="63">[22]処理機能記述!#REF!</definedName>
    <definedName name="あ４２０" localSheetId="83">[22]処理機能記述!#REF!</definedName>
    <definedName name="あ４２０" localSheetId="81">[22]処理機能記述!#REF!</definedName>
    <definedName name="あ４２０" localSheetId="86">[22]処理機能記述!#REF!</definedName>
    <definedName name="あ４２０" localSheetId="89">[22]処理機能記述!#REF!</definedName>
    <definedName name="あ４２０" localSheetId="92">[22]処理機能記述!#REF!</definedName>
    <definedName name="あ４２０" localSheetId="95">[22]処理機能記述!#REF!</definedName>
    <definedName name="あ４２０" localSheetId="98">[22]処理機能記述!#REF!</definedName>
    <definedName name="あ４２０" localSheetId="164">[22]処理機能記述!#REF!</definedName>
    <definedName name="あ４２０" localSheetId="167">[22]処理機能記述!#REF!</definedName>
    <definedName name="あ４２０" localSheetId="155">[22]処理機能記述!#REF!</definedName>
    <definedName name="あ４２０" localSheetId="170">[22]処理機能記述!#REF!</definedName>
    <definedName name="あ４２０" localSheetId="158">[22]処理機能記述!#REF!</definedName>
    <definedName name="あ４２０" localSheetId="161">[22]処理機能記述!#REF!</definedName>
    <definedName name="あ４２０" localSheetId="147">[22]処理機能記述!#REF!</definedName>
    <definedName name="あ４２０" localSheetId="144">[22]処理機能記述!#REF!</definedName>
    <definedName name="あ４２０" localSheetId="152">[22]処理機能記述!#REF!</definedName>
    <definedName name="あ４２０" localSheetId="154">[22]処理機能記述!#REF!</definedName>
    <definedName name="あ４２０" localSheetId="137">[22]処理機能記述!#REF!</definedName>
    <definedName name="あ４２０" localSheetId="140">[22]処理機能記述!#REF!</definedName>
    <definedName name="あ４２０" localSheetId="73">[22]処理機能記述!#REF!</definedName>
    <definedName name="あ４２０" localSheetId="76">[22]処理機能記述!#REF!</definedName>
    <definedName name="あ４２０" localSheetId="79">[22]処理機能記述!#REF!</definedName>
    <definedName name="あ４２０" localSheetId="65">[22]処理機能記述!#REF!</definedName>
    <definedName name="あ４２０" localSheetId="68">[22]処理機能記述!#REF!</definedName>
    <definedName name="あ４２０" localSheetId="125">[22]処理機能記述!#REF!</definedName>
    <definedName name="あ４２０" localSheetId="128">[22]処理機能記述!#REF!</definedName>
    <definedName name="あ４２０" localSheetId="131">[22]処理機能記述!#REF!</definedName>
    <definedName name="あ４２０" localSheetId="134">[22]処理機能記述!#REF!</definedName>
    <definedName name="あ４２０" localSheetId="119">[22]処理機能記述!#REF!</definedName>
    <definedName name="あ４２０" localSheetId="122">[22]処理機能記述!#REF!</definedName>
    <definedName name="あ４２０" localSheetId="108">[22]処理機能記述!#REF!</definedName>
    <definedName name="あ４２０" localSheetId="110">[22]処理機能記述!#REF!</definedName>
    <definedName name="あ４２０" localSheetId="113">[22]処理機能記述!#REF!</definedName>
    <definedName name="あ４２０" localSheetId="116">[22]処理機能記述!#REF!</definedName>
    <definedName name="あ４２０" localSheetId="102">[22]処理機能記述!#REF!</definedName>
    <definedName name="あ４２０" localSheetId="105">[22]処理機能記述!#REF!</definedName>
    <definedName name="あ４２０" localSheetId="56">[22]処理機能記述!#REF!</definedName>
    <definedName name="あ４２０" localSheetId="59">[22]処理機能記述!#REF!</definedName>
    <definedName name="あ４２０" localSheetId="61">[22]処理機能記述!#REF!</definedName>
    <definedName name="あ４２０" localSheetId="84">[22]処理機能記述!#REF!</definedName>
    <definedName name="あ４２０" localSheetId="82">[22]処理機能記述!#REF!</definedName>
    <definedName name="あ４２０" localSheetId="87">[22]処理機能記述!#REF!</definedName>
    <definedName name="あ４２０" localSheetId="90">[22]処理機能記述!#REF!</definedName>
    <definedName name="あ４２０" localSheetId="93">[22]処理機能記述!#REF!</definedName>
    <definedName name="あ４２０" localSheetId="96">[22]処理機能記述!#REF!</definedName>
    <definedName name="あ４２０" localSheetId="99">[22]処理機能記述!#REF!</definedName>
    <definedName name="あ４２０" localSheetId="165">[22]処理機能記述!#REF!</definedName>
    <definedName name="あ４２０" localSheetId="168">[22]処理機能記述!#REF!</definedName>
    <definedName name="あ４２０" localSheetId="156">[22]処理機能記述!#REF!</definedName>
    <definedName name="あ４２０" localSheetId="171">[22]処理機能記述!#REF!</definedName>
    <definedName name="あ４２０" localSheetId="159">[22]処理機能記述!#REF!</definedName>
    <definedName name="あ４２０" localSheetId="162">[22]処理機能記述!#REF!</definedName>
    <definedName name="あ４２０">[22]処理機能記述!#REF!</definedName>
    <definedName name="あ４５０" localSheetId="145">[22]処理機能記述!#REF!</definedName>
    <definedName name="あ４５０" localSheetId="149">[22]処理機能記述!#REF!</definedName>
    <definedName name="あ４５０" localSheetId="153">[22]処理機能記述!#REF!</definedName>
    <definedName name="あ４５０" localSheetId="138">[22]処理機能記述!#REF!</definedName>
    <definedName name="あ４５０" localSheetId="141">[22]処理機能記述!#REF!</definedName>
    <definedName name="あ４５０" localSheetId="71">[22]処理機能記述!#REF!</definedName>
    <definedName name="あ４５０" localSheetId="74">[22]処理機能記述!#REF!</definedName>
    <definedName name="あ４５０" localSheetId="77">[22]処理機能記述!#REF!</definedName>
    <definedName name="あ４５０" localSheetId="80">[22]処理機能記述!#REF!</definedName>
    <definedName name="あ４５０" localSheetId="66">[22]処理機能記述!#REF!</definedName>
    <definedName name="あ４５０" localSheetId="69">[22]処理機能記述!#REF!</definedName>
    <definedName name="あ４５０" localSheetId="126">[22]処理機能記述!#REF!</definedName>
    <definedName name="あ４５０" localSheetId="129">[22]処理機能記述!#REF!</definedName>
    <definedName name="あ４５０" localSheetId="132">[22]処理機能記述!#REF!</definedName>
    <definedName name="あ４５０" localSheetId="135">[22]処理機能記述!#REF!</definedName>
    <definedName name="あ４５０" localSheetId="120">[22]処理機能記述!#REF!</definedName>
    <definedName name="あ４５０" localSheetId="111">[22]処理機能記述!#REF!</definedName>
    <definedName name="あ４５０" localSheetId="114">[22]処理機能記述!#REF!</definedName>
    <definedName name="あ４５０" localSheetId="117">[22]処理機能記述!#REF!</definedName>
    <definedName name="あ４５０" localSheetId="103">[22]処理機能記述!#REF!</definedName>
    <definedName name="あ４５０" localSheetId="106">[22]処理機能記述!#REF!</definedName>
    <definedName name="あ４５０" localSheetId="53">[22]処理機能記述!#REF!</definedName>
    <definedName name="あ４５０" localSheetId="55">[22]処理機能記述!#REF!</definedName>
    <definedName name="あ４５０" localSheetId="58">[22]処理機能記述!#REF!</definedName>
    <definedName name="あ４５０" localSheetId="62">[22]処理機能記述!#REF!</definedName>
    <definedName name="あ４５０" localSheetId="64">[22]処理機能記述!#REF!</definedName>
    <definedName name="あ４５０" localSheetId="85">[22]処理機能記述!#REF!</definedName>
    <definedName name="あ４５０" localSheetId="88">[22]処理機能記述!#REF!</definedName>
    <definedName name="あ４５０" localSheetId="91">[22]処理機能記述!#REF!</definedName>
    <definedName name="あ４５０" localSheetId="94">[22]処理機能記述!#REF!</definedName>
    <definedName name="あ４５０" localSheetId="97">[22]処理機能記述!#REF!</definedName>
    <definedName name="あ４５０" localSheetId="100">[22]処理機能記述!#REF!</definedName>
    <definedName name="あ４５０" localSheetId="166">[22]処理機能記述!#REF!</definedName>
    <definedName name="あ４５０" localSheetId="169">[22]処理機能記述!#REF!</definedName>
    <definedName name="あ４５０" localSheetId="157">[22]処理機能記述!#REF!</definedName>
    <definedName name="あ４５０" localSheetId="172">[22]処理機能記述!#REF!</definedName>
    <definedName name="あ４５０" localSheetId="160">[22]処理機能記述!#REF!</definedName>
    <definedName name="あ４５０" localSheetId="163">[22]処理機能記述!#REF!</definedName>
    <definedName name="あ４５０" localSheetId="143">[22]処理機能記述!#REF!</definedName>
    <definedName name="あ４５０" localSheetId="146">[22]処理機能記述!#REF!</definedName>
    <definedName name="あ４５０" localSheetId="148">[22]処理機能記述!#REF!</definedName>
    <definedName name="あ４５０" localSheetId="150">[22]処理機能記述!#REF!</definedName>
    <definedName name="あ４５０" localSheetId="151">[22]処理機能記述!#REF!</definedName>
    <definedName name="あ４５０" localSheetId="136">[22]処理機能記述!#REF!</definedName>
    <definedName name="あ４５０" localSheetId="139">[22]処理機能記述!#REF!</definedName>
    <definedName name="あ４５０" localSheetId="142">[22]処理機能記述!#REF!</definedName>
    <definedName name="あ４５０" localSheetId="70">[22]処理機能記述!#REF!</definedName>
    <definedName name="あ４５０" localSheetId="72">[22]処理機能記述!#REF!</definedName>
    <definedName name="あ４５０" localSheetId="75">[22]処理機能記述!#REF!</definedName>
    <definedName name="あ４５０" localSheetId="78">[22]処理機能記述!#REF!</definedName>
    <definedName name="あ４５０" localSheetId="67">[22]処理機能記述!#REF!</definedName>
    <definedName name="あ４５０" localSheetId="124">[22]処理機能記述!#REF!</definedName>
    <definedName name="あ４５０" localSheetId="127">[22]処理機能記述!#REF!</definedName>
    <definedName name="あ４５０" localSheetId="130">[22]処理機能記述!#REF!</definedName>
    <definedName name="あ４５０" localSheetId="133">[22]処理機能記述!#REF!</definedName>
    <definedName name="あ４５０" localSheetId="118">[22]処理機能記述!#REF!</definedName>
    <definedName name="あ４５０" localSheetId="121">[22]処理機能記述!#REF!</definedName>
    <definedName name="あ４５０" localSheetId="123">[22]処理機能記述!#REF!</definedName>
    <definedName name="あ４５０" localSheetId="107">[22]処理機能記述!#REF!</definedName>
    <definedName name="あ４５０" localSheetId="109">[22]処理機能記述!#REF!</definedName>
    <definedName name="あ４５０" localSheetId="112">[22]処理機能記述!#REF!</definedName>
    <definedName name="あ４５０" localSheetId="115">[22]処理機能記述!#REF!</definedName>
    <definedName name="あ４５０" localSheetId="101">[22]処理機能記述!#REF!</definedName>
    <definedName name="あ４５０" localSheetId="104">[22]処理機能記述!#REF!</definedName>
    <definedName name="あ４５０" localSheetId="52">[22]処理機能記述!#REF!</definedName>
    <definedName name="あ４５０" localSheetId="54">[22]処理機能記述!#REF!</definedName>
    <definedName name="あ４５０" localSheetId="57">[22]処理機能記述!#REF!</definedName>
    <definedName name="あ４５０" localSheetId="60">[22]処理機能記述!#REF!</definedName>
    <definedName name="あ４５０" localSheetId="63">[22]処理機能記述!#REF!</definedName>
    <definedName name="あ４５０" localSheetId="83">[22]処理機能記述!#REF!</definedName>
    <definedName name="あ４５０" localSheetId="81">[22]処理機能記述!#REF!</definedName>
    <definedName name="あ４５０" localSheetId="86">[22]処理機能記述!#REF!</definedName>
    <definedName name="あ４５０" localSheetId="89">[22]処理機能記述!#REF!</definedName>
    <definedName name="あ４５０" localSheetId="92">[22]処理機能記述!#REF!</definedName>
    <definedName name="あ４５０" localSheetId="95">[22]処理機能記述!#REF!</definedName>
    <definedName name="あ４５０" localSheetId="98">[22]処理機能記述!#REF!</definedName>
    <definedName name="あ４５０" localSheetId="164">[22]処理機能記述!#REF!</definedName>
    <definedName name="あ４５０" localSheetId="167">[22]処理機能記述!#REF!</definedName>
    <definedName name="あ４５０" localSheetId="155">[22]処理機能記述!#REF!</definedName>
    <definedName name="あ４５０" localSheetId="170">[22]処理機能記述!#REF!</definedName>
    <definedName name="あ４５０" localSheetId="158">[22]処理機能記述!#REF!</definedName>
    <definedName name="あ４５０" localSheetId="161">[22]処理機能記述!#REF!</definedName>
    <definedName name="あ４５０" localSheetId="147">[22]処理機能記述!#REF!</definedName>
    <definedName name="あ４５０" localSheetId="144">[22]処理機能記述!#REF!</definedName>
    <definedName name="あ４５０" localSheetId="152">[22]処理機能記述!#REF!</definedName>
    <definedName name="あ４５０" localSheetId="154">[22]処理機能記述!#REF!</definedName>
    <definedName name="あ４５０" localSheetId="137">[22]処理機能記述!#REF!</definedName>
    <definedName name="あ４５０" localSheetId="140">[22]処理機能記述!#REF!</definedName>
    <definedName name="あ４５０" localSheetId="73">[22]処理機能記述!#REF!</definedName>
    <definedName name="あ４５０" localSheetId="76">[22]処理機能記述!#REF!</definedName>
    <definedName name="あ４５０" localSheetId="79">[22]処理機能記述!#REF!</definedName>
    <definedName name="あ４５０" localSheetId="65">[22]処理機能記述!#REF!</definedName>
    <definedName name="あ４５０" localSheetId="68">[22]処理機能記述!#REF!</definedName>
    <definedName name="あ４５０" localSheetId="125">[22]処理機能記述!#REF!</definedName>
    <definedName name="あ４５０" localSheetId="128">[22]処理機能記述!#REF!</definedName>
    <definedName name="あ４５０" localSheetId="131">[22]処理機能記述!#REF!</definedName>
    <definedName name="あ４５０" localSheetId="134">[22]処理機能記述!#REF!</definedName>
    <definedName name="あ４５０" localSheetId="119">[22]処理機能記述!#REF!</definedName>
    <definedName name="あ４５０" localSheetId="122">[22]処理機能記述!#REF!</definedName>
    <definedName name="あ４５０" localSheetId="108">[22]処理機能記述!#REF!</definedName>
    <definedName name="あ４５０" localSheetId="110">[22]処理機能記述!#REF!</definedName>
    <definedName name="あ４５０" localSheetId="113">[22]処理機能記述!#REF!</definedName>
    <definedName name="あ４５０" localSheetId="116">[22]処理機能記述!#REF!</definedName>
    <definedName name="あ４５０" localSheetId="102">[22]処理機能記述!#REF!</definedName>
    <definedName name="あ４５０" localSheetId="105">[22]処理機能記述!#REF!</definedName>
    <definedName name="あ４５０" localSheetId="56">[22]処理機能記述!#REF!</definedName>
    <definedName name="あ４５０" localSheetId="59">[22]処理機能記述!#REF!</definedName>
    <definedName name="あ４５０" localSheetId="61">[22]処理機能記述!#REF!</definedName>
    <definedName name="あ４５０" localSheetId="84">[22]処理機能記述!#REF!</definedName>
    <definedName name="あ４５０" localSheetId="82">[22]処理機能記述!#REF!</definedName>
    <definedName name="あ４５０" localSheetId="87">[22]処理機能記述!#REF!</definedName>
    <definedName name="あ４５０" localSheetId="90">[22]処理機能記述!#REF!</definedName>
    <definedName name="あ４５０" localSheetId="93">[22]処理機能記述!#REF!</definedName>
    <definedName name="あ４５０" localSheetId="96">[22]処理機能記述!#REF!</definedName>
    <definedName name="あ４５０" localSheetId="99">[22]処理機能記述!#REF!</definedName>
    <definedName name="あ４５０" localSheetId="165">[22]処理機能記述!#REF!</definedName>
    <definedName name="あ４５０" localSheetId="168">[22]処理機能記述!#REF!</definedName>
    <definedName name="あ４５０" localSheetId="156">[22]処理機能記述!#REF!</definedName>
    <definedName name="あ４５０" localSheetId="171">[22]処理機能記述!#REF!</definedName>
    <definedName name="あ４５０" localSheetId="159">[22]処理機能記述!#REF!</definedName>
    <definedName name="あ４５０" localSheetId="162">[22]処理機能記述!#REF!</definedName>
    <definedName name="あ４５０">[22]処理機能記述!#REF!</definedName>
    <definedName name="あ５００" localSheetId="145">#REF!</definedName>
    <definedName name="あ５００" localSheetId="149">#REF!</definedName>
    <definedName name="あ５００" localSheetId="153">#REF!</definedName>
    <definedName name="あ５００" localSheetId="138">#REF!</definedName>
    <definedName name="あ５００" localSheetId="141">#REF!</definedName>
    <definedName name="あ５００" localSheetId="71">#REF!</definedName>
    <definedName name="あ５００" localSheetId="74">#REF!</definedName>
    <definedName name="あ５００" localSheetId="77">#REF!</definedName>
    <definedName name="あ５００" localSheetId="80">#REF!</definedName>
    <definedName name="あ５００" localSheetId="66">#REF!</definedName>
    <definedName name="あ５００" localSheetId="69">#REF!</definedName>
    <definedName name="あ５００" localSheetId="126">#REF!</definedName>
    <definedName name="あ５００" localSheetId="129">#REF!</definedName>
    <definedName name="あ５００" localSheetId="132">#REF!</definedName>
    <definedName name="あ５００" localSheetId="135">#REF!</definedName>
    <definedName name="あ５００" localSheetId="120">#REF!</definedName>
    <definedName name="あ５００" localSheetId="111">#REF!</definedName>
    <definedName name="あ５００" localSheetId="114">#REF!</definedName>
    <definedName name="あ５００" localSheetId="117">#REF!</definedName>
    <definedName name="あ５００" localSheetId="103">#REF!</definedName>
    <definedName name="あ５００" localSheetId="106">#REF!</definedName>
    <definedName name="あ５００" localSheetId="53">#REF!</definedName>
    <definedName name="あ５００" localSheetId="55">#REF!</definedName>
    <definedName name="あ５００" localSheetId="58">#REF!</definedName>
    <definedName name="あ５００" localSheetId="62">#REF!</definedName>
    <definedName name="あ５００" localSheetId="64">#REF!</definedName>
    <definedName name="あ５００" localSheetId="85">#REF!</definedName>
    <definedName name="あ５００" localSheetId="88">#REF!</definedName>
    <definedName name="あ５００" localSheetId="91">#REF!</definedName>
    <definedName name="あ５００" localSheetId="94">#REF!</definedName>
    <definedName name="あ５００" localSheetId="97">#REF!</definedName>
    <definedName name="あ５００" localSheetId="100">#REF!</definedName>
    <definedName name="あ５００" localSheetId="166">#REF!</definedName>
    <definedName name="あ５００" localSheetId="169">#REF!</definedName>
    <definedName name="あ５００" localSheetId="157">#REF!</definedName>
    <definedName name="あ５００" localSheetId="172">#REF!</definedName>
    <definedName name="あ５００" localSheetId="160">#REF!</definedName>
    <definedName name="あ５００" localSheetId="163">#REF!</definedName>
    <definedName name="あ５００" localSheetId="143">#REF!</definedName>
    <definedName name="あ５００" localSheetId="146">#REF!</definedName>
    <definedName name="あ５００" localSheetId="148">#REF!</definedName>
    <definedName name="あ５００" localSheetId="150">#REF!</definedName>
    <definedName name="あ５００" localSheetId="151">#REF!</definedName>
    <definedName name="あ５００" localSheetId="136">#REF!</definedName>
    <definedName name="あ５００" localSheetId="139">#REF!</definedName>
    <definedName name="あ５００" localSheetId="142">#REF!</definedName>
    <definedName name="あ５００" localSheetId="70">#REF!</definedName>
    <definedName name="あ５００" localSheetId="72">#REF!</definedName>
    <definedName name="あ５００" localSheetId="75">#REF!</definedName>
    <definedName name="あ５００" localSheetId="78">#REF!</definedName>
    <definedName name="あ５００" localSheetId="67">#REF!</definedName>
    <definedName name="あ５００" localSheetId="124">#REF!</definedName>
    <definedName name="あ５００" localSheetId="127">#REF!</definedName>
    <definedName name="あ５００" localSheetId="130">#REF!</definedName>
    <definedName name="あ５００" localSheetId="133">#REF!</definedName>
    <definedName name="あ５００" localSheetId="118">#REF!</definedName>
    <definedName name="あ５００" localSheetId="121">#REF!</definedName>
    <definedName name="あ５００" localSheetId="123">#REF!</definedName>
    <definedName name="あ５００" localSheetId="107">#REF!</definedName>
    <definedName name="あ５００" localSheetId="109">#REF!</definedName>
    <definedName name="あ５００" localSheetId="112">#REF!</definedName>
    <definedName name="あ５００" localSheetId="115">#REF!</definedName>
    <definedName name="あ５００" localSheetId="101">#REF!</definedName>
    <definedName name="あ５００" localSheetId="104">#REF!</definedName>
    <definedName name="あ５００" localSheetId="52">#REF!</definedName>
    <definedName name="あ５００" localSheetId="54">#REF!</definedName>
    <definedName name="あ５００" localSheetId="57">#REF!</definedName>
    <definedName name="あ５００" localSheetId="60">#REF!</definedName>
    <definedName name="あ５００" localSheetId="63">#REF!</definedName>
    <definedName name="あ５００" localSheetId="83">#REF!</definedName>
    <definedName name="あ５００" localSheetId="81">#REF!</definedName>
    <definedName name="あ５００" localSheetId="86">#REF!</definedName>
    <definedName name="あ５００" localSheetId="89">#REF!</definedName>
    <definedName name="あ５００" localSheetId="92">#REF!</definedName>
    <definedName name="あ５００" localSheetId="95">#REF!</definedName>
    <definedName name="あ５００" localSheetId="98">#REF!</definedName>
    <definedName name="あ５００" localSheetId="164">#REF!</definedName>
    <definedName name="あ５００" localSheetId="167">#REF!</definedName>
    <definedName name="あ５００" localSheetId="155">#REF!</definedName>
    <definedName name="あ５００" localSheetId="170">#REF!</definedName>
    <definedName name="あ５００" localSheetId="158">#REF!</definedName>
    <definedName name="あ５００" localSheetId="161">#REF!</definedName>
    <definedName name="あ５００" localSheetId="147">#REF!</definedName>
    <definedName name="あ５００" localSheetId="144">#REF!</definedName>
    <definedName name="あ５００" localSheetId="152">#REF!</definedName>
    <definedName name="あ５００" localSheetId="154">#REF!</definedName>
    <definedName name="あ５００" localSheetId="137">#REF!</definedName>
    <definedName name="あ５００" localSheetId="140">#REF!</definedName>
    <definedName name="あ５００" localSheetId="73">#REF!</definedName>
    <definedName name="あ５００" localSheetId="76">#REF!</definedName>
    <definedName name="あ５００" localSheetId="79">#REF!</definedName>
    <definedName name="あ５００" localSheetId="65">#REF!</definedName>
    <definedName name="あ５００" localSheetId="68">#REF!</definedName>
    <definedName name="あ５００" localSheetId="125">#REF!</definedName>
    <definedName name="あ５００" localSheetId="128">#REF!</definedName>
    <definedName name="あ５００" localSheetId="131">#REF!</definedName>
    <definedName name="あ５００" localSheetId="134">#REF!</definedName>
    <definedName name="あ５００" localSheetId="119">#REF!</definedName>
    <definedName name="あ５００" localSheetId="122">#REF!</definedName>
    <definedName name="あ５００" localSheetId="108">#REF!</definedName>
    <definedName name="あ５００" localSheetId="110">#REF!</definedName>
    <definedName name="あ５００" localSheetId="113">#REF!</definedName>
    <definedName name="あ５００" localSheetId="116">#REF!</definedName>
    <definedName name="あ５００" localSheetId="102">#REF!</definedName>
    <definedName name="あ５００" localSheetId="105">#REF!</definedName>
    <definedName name="あ５００" localSheetId="56">#REF!</definedName>
    <definedName name="あ５００" localSheetId="59">#REF!</definedName>
    <definedName name="あ５００" localSheetId="61">#REF!</definedName>
    <definedName name="あ５００" localSheetId="84">#REF!</definedName>
    <definedName name="あ５００" localSheetId="82">#REF!</definedName>
    <definedName name="あ５００" localSheetId="87">#REF!</definedName>
    <definedName name="あ５００" localSheetId="90">#REF!</definedName>
    <definedName name="あ５００" localSheetId="93">#REF!</definedName>
    <definedName name="あ５００" localSheetId="96">#REF!</definedName>
    <definedName name="あ５００" localSheetId="99">#REF!</definedName>
    <definedName name="あ５００" localSheetId="165">#REF!</definedName>
    <definedName name="あ５００" localSheetId="168">#REF!</definedName>
    <definedName name="あ５００" localSheetId="156">#REF!</definedName>
    <definedName name="あ５００" localSheetId="171">#REF!</definedName>
    <definedName name="あ５００" localSheetId="159">#REF!</definedName>
    <definedName name="あ５００" localSheetId="162">#REF!</definedName>
    <definedName name="あ５００">#REF!</definedName>
    <definedName name="あああ" localSheetId="145">#REF!</definedName>
    <definedName name="あああ" localSheetId="149">#REF!</definedName>
    <definedName name="あああ" localSheetId="153">#REF!</definedName>
    <definedName name="あああ" localSheetId="138">#REF!</definedName>
    <definedName name="あああ" localSheetId="141">#REF!</definedName>
    <definedName name="あああ" localSheetId="71">#REF!</definedName>
    <definedName name="あああ" localSheetId="74">#REF!</definedName>
    <definedName name="あああ" localSheetId="77">#REF!</definedName>
    <definedName name="あああ" localSheetId="80">#REF!</definedName>
    <definedName name="あああ" localSheetId="66">#REF!</definedName>
    <definedName name="あああ" localSheetId="69">#REF!</definedName>
    <definedName name="あああ" localSheetId="126">#REF!</definedName>
    <definedName name="あああ" localSheetId="129">#REF!</definedName>
    <definedName name="あああ" localSheetId="132">#REF!</definedName>
    <definedName name="あああ" localSheetId="135">#REF!</definedName>
    <definedName name="あああ" localSheetId="120">#REF!</definedName>
    <definedName name="あああ" localSheetId="111">#REF!</definedName>
    <definedName name="あああ" localSheetId="114">#REF!</definedName>
    <definedName name="あああ" localSheetId="117">#REF!</definedName>
    <definedName name="あああ" localSheetId="103">#REF!</definedName>
    <definedName name="あああ" localSheetId="106">#REF!</definedName>
    <definedName name="あああ" localSheetId="53">#REF!</definedName>
    <definedName name="あああ" localSheetId="55">#REF!</definedName>
    <definedName name="あああ" localSheetId="58">#REF!</definedName>
    <definedName name="あああ" localSheetId="62">#REF!</definedName>
    <definedName name="あああ" localSheetId="64">#REF!</definedName>
    <definedName name="あああ" localSheetId="85">#REF!</definedName>
    <definedName name="あああ" localSheetId="88">#REF!</definedName>
    <definedName name="あああ" localSheetId="91">#REF!</definedName>
    <definedName name="あああ" localSheetId="94">#REF!</definedName>
    <definedName name="あああ" localSheetId="97">#REF!</definedName>
    <definedName name="あああ" localSheetId="100">#REF!</definedName>
    <definedName name="あああ" localSheetId="166">#REF!</definedName>
    <definedName name="あああ" localSheetId="169">#REF!</definedName>
    <definedName name="あああ" localSheetId="157">#REF!</definedName>
    <definedName name="あああ" localSheetId="172">#REF!</definedName>
    <definedName name="あああ" localSheetId="160">#REF!</definedName>
    <definedName name="あああ" localSheetId="163">#REF!</definedName>
    <definedName name="あああ" localSheetId="143">#REF!</definedName>
    <definedName name="あああ" localSheetId="146">#REF!</definedName>
    <definedName name="あああ" localSheetId="148">#REF!</definedName>
    <definedName name="あああ" localSheetId="150">#REF!</definedName>
    <definedName name="あああ" localSheetId="151">#REF!</definedName>
    <definedName name="あああ" localSheetId="136">#REF!</definedName>
    <definedName name="あああ" localSheetId="139">#REF!</definedName>
    <definedName name="あああ" localSheetId="142">#REF!</definedName>
    <definedName name="あああ" localSheetId="70">#REF!</definedName>
    <definedName name="あああ" localSheetId="72">#REF!</definedName>
    <definedName name="あああ" localSheetId="75">#REF!</definedName>
    <definedName name="あああ" localSheetId="78">#REF!</definedName>
    <definedName name="あああ" localSheetId="67">#REF!</definedName>
    <definedName name="あああ" localSheetId="124">#REF!</definedName>
    <definedName name="あああ" localSheetId="127">#REF!</definedName>
    <definedName name="あああ" localSheetId="130">#REF!</definedName>
    <definedName name="あああ" localSheetId="133">#REF!</definedName>
    <definedName name="あああ" localSheetId="118">#REF!</definedName>
    <definedName name="あああ" localSheetId="121">#REF!</definedName>
    <definedName name="あああ" localSheetId="123">#REF!</definedName>
    <definedName name="あああ" localSheetId="107">#REF!</definedName>
    <definedName name="あああ" localSheetId="109">#REF!</definedName>
    <definedName name="あああ" localSheetId="112">#REF!</definedName>
    <definedName name="あああ" localSheetId="115">#REF!</definedName>
    <definedName name="あああ" localSheetId="101">#REF!</definedName>
    <definedName name="あああ" localSheetId="104">#REF!</definedName>
    <definedName name="あああ" localSheetId="52">#REF!</definedName>
    <definedName name="あああ" localSheetId="54">#REF!</definedName>
    <definedName name="あああ" localSheetId="57">#REF!</definedName>
    <definedName name="あああ" localSheetId="60">#REF!</definedName>
    <definedName name="あああ" localSheetId="63">#REF!</definedName>
    <definedName name="あああ" localSheetId="83">#REF!</definedName>
    <definedName name="あああ" localSheetId="81">#REF!</definedName>
    <definedName name="あああ" localSheetId="86">#REF!</definedName>
    <definedName name="あああ" localSheetId="89">#REF!</definedName>
    <definedName name="あああ" localSheetId="92">#REF!</definedName>
    <definedName name="あああ" localSheetId="95">#REF!</definedName>
    <definedName name="あああ" localSheetId="98">#REF!</definedName>
    <definedName name="あああ" localSheetId="164">#REF!</definedName>
    <definedName name="あああ" localSheetId="167">#REF!</definedName>
    <definedName name="あああ" localSheetId="155">#REF!</definedName>
    <definedName name="あああ" localSheetId="170">#REF!</definedName>
    <definedName name="あああ" localSheetId="158">#REF!</definedName>
    <definedName name="あああ" localSheetId="161">#REF!</definedName>
    <definedName name="あああ" localSheetId="147">#REF!</definedName>
    <definedName name="あああ" localSheetId="144">#REF!</definedName>
    <definedName name="あああ" localSheetId="152">#REF!</definedName>
    <definedName name="あああ" localSheetId="154">#REF!</definedName>
    <definedName name="あああ" localSheetId="137">#REF!</definedName>
    <definedName name="あああ" localSheetId="140">#REF!</definedName>
    <definedName name="あああ" localSheetId="73">#REF!</definedName>
    <definedName name="あああ" localSheetId="76">#REF!</definedName>
    <definedName name="あああ" localSheetId="79">#REF!</definedName>
    <definedName name="あああ" localSheetId="65">#REF!</definedName>
    <definedName name="あああ" localSheetId="68">#REF!</definedName>
    <definedName name="あああ" localSheetId="125">#REF!</definedName>
    <definedName name="あああ" localSheetId="128">#REF!</definedName>
    <definedName name="あああ" localSheetId="131">#REF!</definedName>
    <definedName name="あああ" localSheetId="134">#REF!</definedName>
    <definedName name="あああ" localSheetId="119">#REF!</definedName>
    <definedName name="あああ" localSheetId="122">#REF!</definedName>
    <definedName name="あああ" localSheetId="108">#REF!</definedName>
    <definedName name="あああ" localSheetId="110">#REF!</definedName>
    <definedName name="あああ" localSheetId="113">#REF!</definedName>
    <definedName name="あああ" localSheetId="116">#REF!</definedName>
    <definedName name="あああ" localSheetId="102">#REF!</definedName>
    <definedName name="あああ" localSheetId="105">#REF!</definedName>
    <definedName name="あああ" localSheetId="56">#REF!</definedName>
    <definedName name="あああ" localSheetId="59">#REF!</definedName>
    <definedName name="あああ" localSheetId="61">#REF!</definedName>
    <definedName name="あああ" localSheetId="84">#REF!</definedName>
    <definedName name="あああ" localSheetId="82">#REF!</definedName>
    <definedName name="あああ" localSheetId="87">#REF!</definedName>
    <definedName name="あああ" localSheetId="90">#REF!</definedName>
    <definedName name="あああ" localSheetId="93">#REF!</definedName>
    <definedName name="あああ" localSheetId="96">#REF!</definedName>
    <definedName name="あああ" localSheetId="99">#REF!</definedName>
    <definedName name="あああ" localSheetId="165">#REF!</definedName>
    <definedName name="あああ" localSheetId="168">#REF!</definedName>
    <definedName name="あああ" localSheetId="156">#REF!</definedName>
    <definedName name="あああ" localSheetId="171">#REF!</definedName>
    <definedName name="あああ" localSheetId="159">#REF!</definedName>
    <definedName name="あああ" localSheetId="162">#REF!</definedName>
    <definedName name="あああ">#REF!</definedName>
    <definedName name="いいい" localSheetId="145">#REF!</definedName>
    <definedName name="いいい" localSheetId="149">#REF!</definedName>
    <definedName name="いいい" localSheetId="153">#REF!</definedName>
    <definedName name="いいい" localSheetId="138">#REF!</definedName>
    <definedName name="いいい" localSheetId="141">#REF!</definedName>
    <definedName name="いいい" localSheetId="71">#REF!</definedName>
    <definedName name="いいい" localSheetId="74">#REF!</definedName>
    <definedName name="いいい" localSheetId="77">#REF!</definedName>
    <definedName name="いいい" localSheetId="80">#REF!</definedName>
    <definedName name="いいい" localSheetId="66">#REF!</definedName>
    <definedName name="いいい" localSheetId="69">#REF!</definedName>
    <definedName name="いいい" localSheetId="126">#REF!</definedName>
    <definedName name="いいい" localSheetId="129">#REF!</definedName>
    <definedName name="いいい" localSheetId="132">#REF!</definedName>
    <definedName name="いいい" localSheetId="135">#REF!</definedName>
    <definedName name="いいい" localSheetId="120">#REF!</definedName>
    <definedName name="いいい" localSheetId="111">#REF!</definedName>
    <definedName name="いいい" localSheetId="114">#REF!</definedName>
    <definedName name="いいい" localSheetId="117">#REF!</definedName>
    <definedName name="いいい" localSheetId="103">#REF!</definedName>
    <definedName name="いいい" localSheetId="106">#REF!</definedName>
    <definedName name="いいい" localSheetId="53">#REF!</definedName>
    <definedName name="いいい" localSheetId="55">#REF!</definedName>
    <definedName name="いいい" localSheetId="58">#REF!</definedName>
    <definedName name="いいい" localSheetId="62">#REF!</definedName>
    <definedName name="いいい" localSheetId="64">#REF!</definedName>
    <definedName name="いいい" localSheetId="85">#REF!</definedName>
    <definedName name="いいい" localSheetId="88">#REF!</definedName>
    <definedName name="いいい" localSheetId="91">#REF!</definedName>
    <definedName name="いいい" localSheetId="94">#REF!</definedName>
    <definedName name="いいい" localSheetId="97">#REF!</definedName>
    <definedName name="いいい" localSheetId="100">#REF!</definedName>
    <definedName name="いいい" localSheetId="166">#REF!</definedName>
    <definedName name="いいい" localSheetId="169">#REF!</definedName>
    <definedName name="いいい" localSheetId="157">#REF!</definedName>
    <definedName name="いいい" localSheetId="172">#REF!</definedName>
    <definedName name="いいい" localSheetId="160">#REF!</definedName>
    <definedName name="いいい" localSheetId="163">#REF!</definedName>
    <definedName name="いいい" localSheetId="143">#REF!</definedName>
    <definedName name="いいい" localSheetId="146">#REF!</definedName>
    <definedName name="いいい" localSheetId="148">#REF!</definedName>
    <definedName name="いいい" localSheetId="150">#REF!</definedName>
    <definedName name="いいい" localSheetId="151">#REF!</definedName>
    <definedName name="いいい" localSheetId="136">#REF!</definedName>
    <definedName name="いいい" localSheetId="139">#REF!</definedName>
    <definedName name="いいい" localSheetId="142">#REF!</definedName>
    <definedName name="いいい" localSheetId="70">#REF!</definedName>
    <definedName name="いいい" localSheetId="72">#REF!</definedName>
    <definedName name="いいい" localSheetId="75">#REF!</definedName>
    <definedName name="いいい" localSheetId="78">#REF!</definedName>
    <definedName name="いいい" localSheetId="67">#REF!</definedName>
    <definedName name="いいい" localSheetId="124">#REF!</definedName>
    <definedName name="いいい" localSheetId="127">#REF!</definedName>
    <definedName name="いいい" localSheetId="130">#REF!</definedName>
    <definedName name="いいい" localSheetId="133">#REF!</definedName>
    <definedName name="いいい" localSheetId="118">#REF!</definedName>
    <definedName name="いいい" localSheetId="121">#REF!</definedName>
    <definedName name="いいい" localSheetId="123">#REF!</definedName>
    <definedName name="いいい" localSheetId="107">#REF!</definedName>
    <definedName name="いいい" localSheetId="109">#REF!</definedName>
    <definedName name="いいい" localSheetId="112">#REF!</definedName>
    <definedName name="いいい" localSheetId="115">#REF!</definedName>
    <definedName name="いいい" localSheetId="101">#REF!</definedName>
    <definedName name="いいい" localSheetId="104">#REF!</definedName>
    <definedName name="いいい" localSheetId="52">#REF!</definedName>
    <definedName name="いいい" localSheetId="54">#REF!</definedName>
    <definedName name="いいい" localSheetId="57">#REF!</definedName>
    <definedName name="いいい" localSheetId="60">#REF!</definedName>
    <definedName name="いいい" localSheetId="63">#REF!</definedName>
    <definedName name="いいい" localSheetId="83">#REF!</definedName>
    <definedName name="いいい" localSheetId="81">#REF!</definedName>
    <definedName name="いいい" localSheetId="86">#REF!</definedName>
    <definedName name="いいい" localSheetId="89">#REF!</definedName>
    <definedName name="いいい" localSheetId="92">#REF!</definedName>
    <definedName name="いいい" localSheetId="95">#REF!</definedName>
    <definedName name="いいい" localSheetId="98">#REF!</definedName>
    <definedName name="いいい" localSheetId="164">#REF!</definedName>
    <definedName name="いいい" localSheetId="167">#REF!</definedName>
    <definedName name="いいい" localSheetId="155">#REF!</definedName>
    <definedName name="いいい" localSheetId="170">#REF!</definedName>
    <definedName name="いいい" localSheetId="158">#REF!</definedName>
    <definedName name="いいい" localSheetId="161">#REF!</definedName>
    <definedName name="いいい" localSheetId="147">#REF!</definedName>
    <definedName name="いいい" localSheetId="144">#REF!</definedName>
    <definedName name="いいい" localSheetId="152">#REF!</definedName>
    <definedName name="いいい" localSheetId="154">#REF!</definedName>
    <definedName name="いいい" localSheetId="137">#REF!</definedName>
    <definedName name="いいい" localSheetId="140">#REF!</definedName>
    <definedName name="いいい" localSheetId="73">#REF!</definedName>
    <definedName name="いいい" localSheetId="76">#REF!</definedName>
    <definedName name="いいい" localSheetId="79">#REF!</definedName>
    <definedName name="いいい" localSheetId="65">#REF!</definedName>
    <definedName name="いいい" localSheetId="68">#REF!</definedName>
    <definedName name="いいい" localSheetId="125">#REF!</definedName>
    <definedName name="いいい" localSheetId="128">#REF!</definedName>
    <definedName name="いいい" localSheetId="131">#REF!</definedName>
    <definedName name="いいい" localSheetId="134">#REF!</definedName>
    <definedName name="いいい" localSheetId="119">#REF!</definedName>
    <definedName name="いいい" localSheetId="122">#REF!</definedName>
    <definedName name="いいい" localSheetId="108">#REF!</definedName>
    <definedName name="いいい" localSheetId="110">#REF!</definedName>
    <definedName name="いいい" localSheetId="113">#REF!</definedName>
    <definedName name="いいい" localSheetId="116">#REF!</definedName>
    <definedName name="いいい" localSheetId="102">#REF!</definedName>
    <definedName name="いいい" localSheetId="105">#REF!</definedName>
    <definedName name="いいい" localSheetId="56">#REF!</definedName>
    <definedName name="いいい" localSheetId="59">#REF!</definedName>
    <definedName name="いいい" localSheetId="61">#REF!</definedName>
    <definedName name="いいい" localSheetId="84">#REF!</definedName>
    <definedName name="いいい" localSheetId="82">#REF!</definedName>
    <definedName name="いいい" localSheetId="87">#REF!</definedName>
    <definedName name="いいい" localSheetId="90">#REF!</definedName>
    <definedName name="いいい" localSheetId="93">#REF!</definedName>
    <definedName name="いいい" localSheetId="96">#REF!</definedName>
    <definedName name="いいい" localSheetId="99">#REF!</definedName>
    <definedName name="いいい" localSheetId="165">#REF!</definedName>
    <definedName name="いいい" localSheetId="168">#REF!</definedName>
    <definedName name="いいい" localSheetId="156">#REF!</definedName>
    <definedName name="いいい" localSheetId="171">#REF!</definedName>
    <definedName name="いいい" localSheetId="159">#REF!</definedName>
    <definedName name="いいい" localSheetId="162">#REF!</definedName>
    <definedName name="いいい">#REF!</definedName>
    <definedName name="ｽﾐﾄﾛ材CIF単価ﾄﾞﾙ" localSheetId="145">#REF!</definedName>
    <definedName name="ｽﾐﾄﾛ材CIF単価ﾄﾞﾙ" localSheetId="149">#REF!</definedName>
    <definedName name="ｽﾐﾄﾛ材CIF単価ﾄﾞﾙ" localSheetId="153">#REF!</definedName>
    <definedName name="ｽﾐﾄﾛ材CIF単価ﾄﾞﾙ" localSheetId="138">#REF!</definedName>
    <definedName name="ｽﾐﾄﾛ材CIF単価ﾄﾞﾙ" localSheetId="141">#REF!</definedName>
    <definedName name="ｽﾐﾄﾛ材CIF単価ﾄﾞﾙ" localSheetId="71">#REF!</definedName>
    <definedName name="ｽﾐﾄﾛ材CIF単価ﾄﾞﾙ" localSheetId="74">#REF!</definedName>
    <definedName name="ｽﾐﾄﾛ材CIF単価ﾄﾞﾙ" localSheetId="77">#REF!</definedName>
    <definedName name="ｽﾐﾄﾛ材CIF単価ﾄﾞﾙ" localSheetId="80">#REF!</definedName>
    <definedName name="ｽﾐﾄﾛ材CIF単価ﾄﾞﾙ" localSheetId="66">#REF!</definedName>
    <definedName name="ｽﾐﾄﾛ材CIF単価ﾄﾞﾙ" localSheetId="69">#REF!</definedName>
    <definedName name="ｽﾐﾄﾛ材CIF単価ﾄﾞﾙ" localSheetId="126">#REF!</definedName>
    <definedName name="ｽﾐﾄﾛ材CIF単価ﾄﾞﾙ" localSheetId="129">#REF!</definedName>
    <definedName name="ｽﾐﾄﾛ材CIF単価ﾄﾞﾙ" localSheetId="132">#REF!</definedName>
    <definedName name="ｽﾐﾄﾛ材CIF単価ﾄﾞﾙ" localSheetId="135">#REF!</definedName>
    <definedName name="ｽﾐﾄﾛ材CIF単価ﾄﾞﾙ" localSheetId="120">#REF!</definedName>
    <definedName name="ｽﾐﾄﾛ材CIF単価ﾄﾞﾙ" localSheetId="111">#REF!</definedName>
    <definedName name="ｽﾐﾄﾛ材CIF単価ﾄﾞﾙ" localSheetId="114">#REF!</definedName>
    <definedName name="ｽﾐﾄﾛ材CIF単価ﾄﾞﾙ" localSheetId="117">#REF!</definedName>
    <definedName name="ｽﾐﾄﾛ材CIF単価ﾄﾞﾙ" localSheetId="103">#REF!</definedName>
    <definedName name="ｽﾐﾄﾛ材CIF単価ﾄﾞﾙ" localSheetId="106">#REF!</definedName>
    <definedName name="ｽﾐﾄﾛ材CIF単価ﾄﾞﾙ" localSheetId="53">#REF!</definedName>
    <definedName name="ｽﾐﾄﾛ材CIF単価ﾄﾞﾙ" localSheetId="55">#REF!</definedName>
    <definedName name="ｽﾐﾄﾛ材CIF単価ﾄﾞﾙ" localSheetId="58">#REF!</definedName>
    <definedName name="ｽﾐﾄﾛ材CIF単価ﾄﾞﾙ" localSheetId="62">#REF!</definedName>
    <definedName name="ｽﾐﾄﾛ材CIF単価ﾄﾞﾙ" localSheetId="64">#REF!</definedName>
    <definedName name="ｽﾐﾄﾛ材CIF単価ﾄﾞﾙ" localSheetId="85">#REF!</definedName>
    <definedName name="ｽﾐﾄﾛ材CIF単価ﾄﾞﾙ" localSheetId="88">#REF!</definedName>
    <definedName name="ｽﾐﾄﾛ材CIF単価ﾄﾞﾙ" localSheetId="91">#REF!</definedName>
    <definedName name="ｽﾐﾄﾛ材CIF単価ﾄﾞﾙ" localSheetId="94">#REF!</definedName>
    <definedName name="ｽﾐﾄﾛ材CIF単価ﾄﾞﾙ" localSheetId="97">#REF!</definedName>
    <definedName name="ｽﾐﾄﾛ材CIF単価ﾄﾞﾙ" localSheetId="100">#REF!</definedName>
    <definedName name="ｽﾐﾄﾛ材CIF単価ﾄﾞﾙ" localSheetId="166">#REF!</definedName>
    <definedName name="ｽﾐﾄﾛ材CIF単価ﾄﾞﾙ" localSheetId="169">#REF!</definedName>
    <definedName name="ｽﾐﾄﾛ材CIF単価ﾄﾞﾙ" localSheetId="157">#REF!</definedName>
    <definedName name="ｽﾐﾄﾛ材CIF単価ﾄﾞﾙ" localSheetId="172">#REF!</definedName>
    <definedName name="ｽﾐﾄﾛ材CIF単価ﾄﾞﾙ" localSheetId="160">#REF!</definedName>
    <definedName name="ｽﾐﾄﾛ材CIF単価ﾄﾞﾙ" localSheetId="163">#REF!</definedName>
    <definedName name="ｽﾐﾄﾛ材CIF単価ﾄﾞﾙ" localSheetId="143">#REF!</definedName>
    <definedName name="ｽﾐﾄﾛ材CIF単価ﾄﾞﾙ" localSheetId="146">#REF!</definedName>
    <definedName name="ｽﾐﾄﾛ材CIF単価ﾄﾞﾙ" localSheetId="148">#REF!</definedName>
    <definedName name="ｽﾐﾄﾛ材CIF単価ﾄﾞﾙ" localSheetId="150">#REF!</definedName>
    <definedName name="ｽﾐﾄﾛ材CIF単価ﾄﾞﾙ" localSheetId="151">#REF!</definedName>
    <definedName name="ｽﾐﾄﾛ材CIF単価ﾄﾞﾙ" localSheetId="136">#REF!</definedName>
    <definedName name="ｽﾐﾄﾛ材CIF単価ﾄﾞﾙ" localSheetId="139">#REF!</definedName>
    <definedName name="ｽﾐﾄﾛ材CIF単価ﾄﾞﾙ" localSheetId="142">#REF!</definedName>
    <definedName name="ｽﾐﾄﾛ材CIF単価ﾄﾞﾙ" localSheetId="70">#REF!</definedName>
    <definedName name="ｽﾐﾄﾛ材CIF単価ﾄﾞﾙ" localSheetId="72">#REF!</definedName>
    <definedName name="ｽﾐﾄﾛ材CIF単価ﾄﾞﾙ" localSheetId="75">#REF!</definedName>
    <definedName name="ｽﾐﾄﾛ材CIF単価ﾄﾞﾙ" localSheetId="78">#REF!</definedName>
    <definedName name="ｽﾐﾄﾛ材CIF単価ﾄﾞﾙ" localSheetId="67">#REF!</definedName>
    <definedName name="ｽﾐﾄﾛ材CIF単価ﾄﾞﾙ" localSheetId="124">#REF!</definedName>
    <definedName name="ｽﾐﾄﾛ材CIF単価ﾄﾞﾙ" localSheetId="127">#REF!</definedName>
    <definedName name="ｽﾐﾄﾛ材CIF単価ﾄﾞﾙ" localSheetId="130">#REF!</definedName>
    <definedName name="ｽﾐﾄﾛ材CIF単価ﾄﾞﾙ" localSheetId="133">#REF!</definedName>
    <definedName name="ｽﾐﾄﾛ材CIF単価ﾄﾞﾙ" localSheetId="118">#REF!</definedName>
    <definedName name="ｽﾐﾄﾛ材CIF単価ﾄﾞﾙ" localSheetId="121">#REF!</definedName>
    <definedName name="ｽﾐﾄﾛ材CIF単価ﾄﾞﾙ" localSheetId="123">#REF!</definedName>
    <definedName name="ｽﾐﾄﾛ材CIF単価ﾄﾞﾙ" localSheetId="107">#REF!</definedName>
    <definedName name="ｽﾐﾄﾛ材CIF単価ﾄﾞﾙ" localSheetId="109">#REF!</definedName>
    <definedName name="ｽﾐﾄﾛ材CIF単価ﾄﾞﾙ" localSheetId="112">#REF!</definedName>
    <definedName name="ｽﾐﾄﾛ材CIF単価ﾄﾞﾙ" localSheetId="115">#REF!</definedName>
    <definedName name="ｽﾐﾄﾛ材CIF単価ﾄﾞﾙ" localSheetId="101">#REF!</definedName>
    <definedName name="ｽﾐﾄﾛ材CIF単価ﾄﾞﾙ" localSheetId="104">#REF!</definedName>
    <definedName name="ｽﾐﾄﾛ材CIF単価ﾄﾞﾙ" localSheetId="52">#REF!</definedName>
    <definedName name="ｽﾐﾄﾛ材CIF単価ﾄﾞﾙ" localSheetId="54">#REF!</definedName>
    <definedName name="ｽﾐﾄﾛ材CIF単価ﾄﾞﾙ" localSheetId="57">#REF!</definedName>
    <definedName name="ｽﾐﾄﾛ材CIF単価ﾄﾞﾙ" localSheetId="60">#REF!</definedName>
    <definedName name="ｽﾐﾄﾛ材CIF単価ﾄﾞﾙ" localSheetId="63">#REF!</definedName>
    <definedName name="ｽﾐﾄﾛ材CIF単価ﾄﾞﾙ" localSheetId="83">#REF!</definedName>
    <definedName name="ｽﾐﾄﾛ材CIF単価ﾄﾞﾙ" localSheetId="81">#REF!</definedName>
    <definedName name="ｽﾐﾄﾛ材CIF単価ﾄﾞﾙ" localSheetId="86">#REF!</definedName>
    <definedName name="ｽﾐﾄﾛ材CIF単価ﾄﾞﾙ" localSheetId="89">#REF!</definedName>
    <definedName name="ｽﾐﾄﾛ材CIF単価ﾄﾞﾙ" localSheetId="92">#REF!</definedName>
    <definedName name="ｽﾐﾄﾛ材CIF単価ﾄﾞﾙ" localSheetId="95">#REF!</definedName>
    <definedName name="ｽﾐﾄﾛ材CIF単価ﾄﾞﾙ" localSheetId="98">#REF!</definedName>
    <definedName name="ｽﾐﾄﾛ材CIF単価ﾄﾞﾙ" localSheetId="164">#REF!</definedName>
    <definedName name="ｽﾐﾄﾛ材CIF単価ﾄﾞﾙ" localSheetId="167">#REF!</definedName>
    <definedName name="ｽﾐﾄﾛ材CIF単価ﾄﾞﾙ" localSheetId="155">#REF!</definedName>
    <definedName name="ｽﾐﾄﾛ材CIF単価ﾄﾞﾙ" localSheetId="170">#REF!</definedName>
    <definedName name="ｽﾐﾄﾛ材CIF単価ﾄﾞﾙ" localSheetId="158">#REF!</definedName>
    <definedName name="ｽﾐﾄﾛ材CIF単価ﾄﾞﾙ" localSheetId="161">#REF!</definedName>
    <definedName name="ｽﾐﾄﾛ材CIF単価ﾄﾞﾙ" localSheetId="147">#REF!</definedName>
    <definedName name="ｽﾐﾄﾛ材CIF単価ﾄﾞﾙ" localSheetId="144">#REF!</definedName>
    <definedName name="ｽﾐﾄﾛ材CIF単価ﾄﾞﾙ" localSheetId="152">#REF!</definedName>
    <definedName name="ｽﾐﾄﾛ材CIF単価ﾄﾞﾙ" localSheetId="154">#REF!</definedName>
    <definedName name="ｽﾐﾄﾛ材CIF単価ﾄﾞﾙ" localSheetId="137">#REF!</definedName>
    <definedName name="ｽﾐﾄﾛ材CIF単価ﾄﾞﾙ" localSheetId="140">#REF!</definedName>
    <definedName name="ｽﾐﾄﾛ材CIF単価ﾄﾞﾙ" localSheetId="73">#REF!</definedName>
    <definedName name="ｽﾐﾄﾛ材CIF単価ﾄﾞﾙ" localSheetId="76">#REF!</definedName>
    <definedName name="ｽﾐﾄﾛ材CIF単価ﾄﾞﾙ" localSheetId="79">#REF!</definedName>
    <definedName name="ｽﾐﾄﾛ材CIF単価ﾄﾞﾙ" localSheetId="65">#REF!</definedName>
    <definedName name="ｽﾐﾄﾛ材CIF単価ﾄﾞﾙ" localSheetId="68">#REF!</definedName>
    <definedName name="ｽﾐﾄﾛ材CIF単価ﾄﾞﾙ" localSheetId="125">#REF!</definedName>
    <definedName name="ｽﾐﾄﾛ材CIF単価ﾄﾞﾙ" localSheetId="128">#REF!</definedName>
    <definedName name="ｽﾐﾄﾛ材CIF単価ﾄﾞﾙ" localSheetId="131">#REF!</definedName>
    <definedName name="ｽﾐﾄﾛ材CIF単価ﾄﾞﾙ" localSheetId="134">#REF!</definedName>
    <definedName name="ｽﾐﾄﾛ材CIF単価ﾄﾞﾙ" localSheetId="119">#REF!</definedName>
    <definedName name="ｽﾐﾄﾛ材CIF単価ﾄﾞﾙ" localSheetId="122">#REF!</definedName>
    <definedName name="ｽﾐﾄﾛ材CIF単価ﾄﾞﾙ" localSheetId="108">#REF!</definedName>
    <definedName name="ｽﾐﾄﾛ材CIF単価ﾄﾞﾙ" localSheetId="110">#REF!</definedName>
    <definedName name="ｽﾐﾄﾛ材CIF単価ﾄﾞﾙ" localSheetId="113">#REF!</definedName>
    <definedName name="ｽﾐﾄﾛ材CIF単価ﾄﾞﾙ" localSheetId="116">#REF!</definedName>
    <definedName name="ｽﾐﾄﾛ材CIF単価ﾄﾞﾙ" localSheetId="102">#REF!</definedName>
    <definedName name="ｽﾐﾄﾛ材CIF単価ﾄﾞﾙ" localSheetId="105">#REF!</definedName>
    <definedName name="ｽﾐﾄﾛ材CIF単価ﾄﾞﾙ" localSheetId="56">#REF!</definedName>
    <definedName name="ｽﾐﾄﾛ材CIF単価ﾄﾞﾙ" localSheetId="59">#REF!</definedName>
    <definedName name="ｽﾐﾄﾛ材CIF単価ﾄﾞﾙ" localSheetId="61">#REF!</definedName>
    <definedName name="ｽﾐﾄﾛ材CIF単価ﾄﾞﾙ" localSheetId="84">#REF!</definedName>
    <definedName name="ｽﾐﾄﾛ材CIF単価ﾄﾞﾙ" localSheetId="82">#REF!</definedName>
    <definedName name="ｽﾐﾄﾛ材CIF単価ﾄﾞﾙ" localSheetId="87">#REF!</definedName>
    <definedName name="ｽﾐﾄﾛ材CIF単価ﾄﾞﾙ" localSheetId="90">#REF!</definedName>
    <definedName name="ｽﾐﾄﾛ材CIF単価ﾄﾞﾙ" localSheetId="93">#REF!</definedName>
    <definedName name="ｽﾐﾄﾛ材CIF単価ﾄﾞﾙ" localSheetId="96">#REF!</definedName>
    <definedName name="ｽﾐﾄﾛ材CIF単価ﾄﾞﾙ" localSheetId="99">#REF!</definedName>
    <definedName name="ｽﾐﾄﾛ材CIF単価ﾄﾞﾙ" localSheetId="165">#REF!</definedName>
    <definedName name="ｽﾐﾄﾛ材CIF単価ﾄﾞﾙ" localSheetId="168">#REF!</definedName>
    <definedName name="ｽﾐﾄﾛ材CIF単価ﾄﾞﾙ" localSheetId="156">#REF!</definedName>
    <definedName name="ｽﾐﾄﾛ材CIF単価ﾄﾞﾙ" localSheetId="171">#REF!</definedName>
    <definedName name="ｽﾐﾄﾛ材CIF単価ﾄﾞﾙ" localSheetId="159">#REF!</definedName>
    <definedName name="ｽﾐﾄﾛ材CIF単価ﾄﾞﾙ" localSheetId="162">#REF!</definedName>
    <definedName name="ｽﾐﾄﾛ材CIF単価ﾄﾞﾙ">#REF!</definedName>
    <definedName name="ｽﾐﾄﾛ材CIF率" localSheetId="145">#REF!</definedName>
    <definedName name="ｽﾐﾄﾛ材CIF率" localSheetId="149">#REF!</definedName>
    <definedName name="ｽﾐﾄﾛ材CIF率" localSheetId="153">#REF!</definedName>
    <definedName name="ｽﾐﾄﾛ材CIF率" localSheetId="138">#REF!</definedName>
    <definedName name="ｽﾐﾄﾛ材CIF率" localSheetId="141">#REF!</definedName>
    <definedName name="ｽﾐﾄﾛ材CIF率" localSheetId="71">#REF!</definedName>
    <definedName name="ｽﾐﾄﾛ材CIF率" localSheetId="74">#REF!</definedName>
    <definedName name="ｽﾐﾄﾛ材CIF率" localSheetId="77">#REF!</definedName>
    <definedName name="ｽﾐﾄﾛ材CIF率" localSheetId="80">#REF!</definedName>
    <definedName name="ｽﾐﾄﾛ材CIF率" localSheetId="66">#REF!</definedName>
    <definedName name="ｽﾐﾄﾛ材CIF率" localSheetId="69">#REF!</definedName>
    <definedName name="ｽﾐﾄﾛ材CIF率" localSheetId="126">#REF!</definedName>
    <definedName name="ｽﾐﾄﾛ材CIF率" localSheetId="129">#REF!</definedName>
    <definedName name="ｽﾐﾄﾛ材CIF率" localSheetId="132">#REF!</definedName>
    <definedName name="ｽﾐﾄﾛ材CIF率" localSheetId="135">#REF!</definedName>
    <definedName name="ｽﾐﾄﾛ材CIF率" localSheetId="120">#REF!</definedName>
    <definedName name="ｽﾐﾄﾛ材CIF率" localSheetId="111">#REF!</definedName>
    <definedName name="ｽﾐﾄﾛ材CIF率" localSheetId="114">#REF!</definedName>
    <definedName name="ｽﾐﾄﾛ材CIF率" localSheetId="117">#REF!</definedName>
    <definedName name="ｽﾐﾄﾛ材CIF率" localSheetId="103">#REF!</definedName>
    <definedName name="ｽﾐﾄﾛ材CIF率" localSheetId="106">#REF!</definedName>
    <definedName name="ｽﾐﾄﾛ材CIF率" localSheetId="53">#REF!</definedName>
    <definedName name="ｽﾐﾄﾛ材CIF率" localSheetId="55">#REF!</definedName>
    <definedName name="ｽﾐﾄﾛ材CIF率" localSheetId="58">#REF!</definedName>
    <definedName name="ｽﾐﾄﾛ材CIF率" localSheetId="62">#REF!</definedName>
    <definedName name="ｽﾐﾄﾛ材CIF率" localSheetId="64">#REF!</definedName>
    <definedName name="ｽﾐﾄﾛ材CIF率" localSheetId="85">#REF!</definedName>
    <definedName name="ｽﾐﾄﾛ材CIF率" localSheetId="88">#REF!</definedName>
    <definedName name="ｽﾐﾄﾛ材CIF率" localSheetId="91">#REF!</definedName>
    <definedName name="ｽﾐﾄﾛ材CIF率" localSheetId="94">#REF!</definedName>
    <definedName name="ｽﾐﾄﾛ材CIF率" localSheetId="97">#REF!</definedName>
    <definedName name="ｽﾐﾄﾛ材CIF率" localSheetId="100">#REF!</definedName>
    <definedName name="ｽﾐﾄﾛ材CIF率" localSheetId="166">#REF!</definedName>
    <definedName name="ｽﾐﾄﾛ材CIF率" localSheetId="169">#REF!</definedName>
    <definedName name="ｽﾐﾄﾛ材CIF率" localSheetId="157">#REF!</definedName>
    <definedName name="ｽﾐﾄﾛ材CIF率" localSheetId="172">#REF!</definedName>
    <definedName name="ｽﾐﾄﾛ材CIF率" localSheetId="160">#REF!</definedName>
    <definedName name="ｽﾐﾄﾛ材CIF率" localSheetId="163">#REF!</definedName>
    <definedName name="ｽﾐﾄﾛ材CIF率" localSheetId="143">#REF!</definedName>
    <definedName name="ｽﾐﾄﾛ材CIF率" localSheetId="146">#REF!</definedName>
    <definedName name="ｽﾐﾄﾛ材CIF率" localSheetId="148">#REF!</definedName>
    <definedName name="ｽﾐﾄﾛ材CIF率" localSheetId="150">#REF!</definedName>
    <definedName name="ｽﾐﾄﾛ材CIF率" localSheetId="151">#REF!</definedName>
    <definedName name="ｽﾐﾄﾛ材CIF率" localSheetId="136">#REF!</definedName>
    <definedName name="ｽﾐﾄﾛ材CIF率" localSheetId="139">#REF!</definedName>
    <definedName name="ｽﾐﾄﾛ材CIF率" localSheetId="142">#REF!</definedName>
    <definedName name="ｽﾐﾄﾛ材CIF率" localSheetId="70">#REF!</definedName>
    <definedName name="ｽﾐﾄﾛ材CIF率" localSheetId="72">#REF!</definedName>
    <definedName name="ｽﾐﾄﾛ材CIF率" localSheetId="75">#REF!</definedName>
    <definedName name="ｽﾐﾄﾛ材CIF率" localSheetId="78">#REF!</definedName>
    <definedName name="ｽﾐﾄﾛ材CIF率" localSheetId="67">#REF!</definedName>
    <definedName name="ｽﾐﾄﾛ材CIF率" localSheetId="124">#REF!</definedName>
    <definedName name="ｽﾐﾄﾛ材CIF率" localSheetId="127">#REF!</definedName>
    <definedName name="ｽﾐﾄﾛ材CIF率" localSheetId="130">#REF!</definedName>
    <definedName name="ｽﾐﾄﾛ材CIF率" localSheetId="133">#REF!</definedName>
    <definedName name="ｽﾐﾄﾛ材CIF率" localSheetId="118">#REF!</definedName>
    <definedName name="ｽﾐﾄﾛ材CIF率" localSheetId="121">#REF!</definedName>
    <definedName name="ｽﾐﾄﾛ材CIF率" localSheetId="123">#REF!</definedName>
    <definedName name="ｽﾐﾄﾛ材CIF率" localSheetId="107">#REF!</definedName>
    <definedName name="ｽﾐﾄﾛ材CIF率" localSheetId="109">#REF!</definedName>
    <definedName name="ｽﾐﾄﾛ材CIF率" localSheetId="112">#REF!</definedName>
    <definedName name="ｽﾐﾄﾛ材CIF率" localSheetId="115">#REF!</definedName>
    <definedName name="ｽﾐﾄﾛ材CIF率" localSheetId="101">#REF!</definedName>
    <definedName name="ｽﾐﾄﾛ材CIF率" localSheetId="104">#REF!</definedName>
    <definedName name="ｽﾐﾄﾛ材CIF率" localSheetId="52">#REF!</definedName>
    <definedName name="ｽﾐﾄﾛ材CIF率" localSheetId="54">#REF!</definedName>
    <definedName name="ｽﾐﾄﾛ材CIF率" localSheetId="57">#REF!</definedName>
    <definedName name="ｽﾐﾄﾛ材CIF率" localSheetId="60">#REF!</definedName>
    <definedName name="ｽﾐﾄﾛ材CIF率" localSheetId="63">#REF!</definedName>
    <definedName name="ｽﾐﾄﾛ材CIF率" localSheetId="83">#REF!</definedName>
    <definedName name="ｽﾐﾄﾛ材CIF率" localSheetId="81">#REF!</definedName>
    <definedName name="ｽﾐﾄﾛ材CIF率" localSheetId="86">#REF!</definedName>
    <definedName name="ｽﾐﾄﾛ材CIF率" localSheetId="89">#REF!</definedName>
    <definedName name="ｽﾐﾄﾛ材CIF率" localSheetId="92">#REF!</definedName>
    <definedName name="ｽﾐﾄﾛ材CIF率" localSheetId="95">#REF!</definedName>
    <definedName name="ｽﾐﾄﾛ材CIF率" localSheetId="98">#REF!</definedName>
    <definedName name="ｽﾐﾄﾛ材CIF率" localSheetId="164">#REF!</definedName>
    <definedName name="ｽﾐﾄﾛ材CIF率" localSheetId="167">#REF!</definedName>
    <definedName name="ｽﾐﾄﾛ材CIF率" localSheetId="155">#REF!</definedName>
    <definedName name="ｽﾐﾄﾛ材CIF率" localSheetId="170">#REF!</definedName>
    <definedName name="ｽﾐﾄﾛ材CIF率" localSheetId="158">#REF!</definedName>
    <definedName name="ｽﾐﾄﾛ材CIF率" localSheetId="161">#REF!</definedName>
    <definedName name="ｽﾐﾄﾛ材CIF率" localSheetId="147">#REF!</definedName>
    <definedName name="ｽﾐﾄﾛ材CIF率" localSheetId="144">#REF!</definedName>
    <definedName name="ｽﾐﾄﾛ材CIF率" localSheetId="152">#REF!</definedName>
    <definedName name="ｽﾐﾄﾛ材CIF率" localSheetId="154">#REF!</definedName>
    <definedName name="ｽﾐﾄﾛ材CIF率" localSheetId="137">#REF!</definedName>
    <definedName name="ｽﾐﾄﾛ材CIF率" localSheetId="140">#REF!</definedName>
    <definedName name="ｽﾐﾄﾛ材CIF率" localSheetId="73">#REF!</definedName>
    <definedName name="ｽﾐﾄﾛ材CIF率" localSheetId="76">#REF!</definedName>
    <definedName name="ｽﾐﾄﾛ材CIF率" localSheetId="79">#REF!</definedName>
    <definedName name="ｽﾐﾄﾛ材CIF率" localSheetId="65">#REF!</definedName>
    <definedName name="ｽﾐﾄﾛ材CIF率" localSheetId="68">#REF!</definedName>
    <definedName name="ｽﾐﾄﾛ材CIF率" localSheetId="125">#REF!</definedName>
    <definedName name="ｽﾐﾄﾛ材CIF率" localSheetId="128">#REF!</definedName>
    <definedName name="ｽﾐﾄﾛ材CIF率" localSheetId="131">#REF!</definedName>
    <definedName name="ｽﾐﾄﾛ材CIF率" localSheetId="134">#REF!</definedName>
    <definedName name="ｽﾐﾄﾛ材CIF率" localSheetId="119">#REF!</definedName>
    <definedName name="ｽﾐﾄﾛ材CIF率" localSheetId="122">#REF!</definedName>
    <definedName name="ｽﾐﾄﾛ材CIF率" localSheetId="108">#REF!</definedName>
    <definedName name="ｽﾐﾄﾛ材CIF率" localSheetId="110">#REF!</definedName>
    <definedName name="ｽﾐﾄﾛ材CIF率" localSheetId="113">#REF!</definedName>
    <definedName name="ｽﾐﾄﾛ材CIF率" localSheetId="116">#REF!</definedName>
    <definedName name="ｽﾐﾄﾛ材CIF率" localSheetId="102">#REF!</definedName>
    <definedName name="ｽﾐﾄﾛ材CIF率" localSheetId="105">#REF!</definedName>
    <definedName name="ｽﾐﾄﾛ材CIF率" localSheetId="56">#REF!</definedName>
    <definedName name="ｽﾐﾄﾛ材CIF率" localSheetId="59">#REF!</definedName>
    <definedName name="ｽﾐﾄﾛ材CIF率" localSheetId="61">#REF!</definedName>
    <definedName name="ｽﾐﾄﾛ材CIF率" localSheetId="84">#REF!</definedName>
    <definedName name="ｽﾐﾄﾛ材CIF率" localSheetId="82">#REF!</definedName>
    <definedName name="ｽﾐﾄﾛ材CIF率" localSheetId="87">#REF!</definedName>
    <definedName name="ｽﾐﾄﾛ材CIF率" localSheetId="90">#REF!</definedName>
    <definedName name="ｽﾐﾄﾛ材CIF率" localSheetId="93">#REF!</definedName>
    <definedName name="ｽﾐﾄﾛ材CIF率" localSheetId="96">#REF!</definedName>
    <definedName name="ｽﾐﾄﾛ材CIF率" localSheetId="99">#REF!</definedName>
    <definedName name="ｽﾐﾄﾛ材CIF率" localSheetId="165">#REF!</definedName>
    <definedName name="ｽﾐﾄﾛ材CIF率" localSheetId="168">#REF!</definedName>
    <definedName name="ｽﾐﾄﾛ材CIF率" localSheetId="156">#REF!</definedName>
    <definedName name="ｽﾐﾄﾛ材CIF率" localSheetId="171">#REF!</definedName>
    <definedName name="ｽﾐﾄﾛ材CIF率" localSheetId="159">#REF!</definedName>
    <definedName name="ｽﾐﾄﾛ材CIF率" localSheetId="162">#REF!</definedName>
    <definedName name="ｽﾐﾄﾛ材CIF率">#REF!</definedName>
    <definedName name="ｽﾐﾄﾛ材FOB率" localSheetId="145">#REF!</definedName>
    <definedName name="ｽﾐﾄﾛ材FOB率" localSheetId="149">#REF!</definedName>
    <definedName name="ｽﾐﾄﾛ材FOB率" localSheetId="153">#REF!</definedName>
    <definedName name="ｽﾐﾄﾛ材FOB率" localSheetId="138">#REF!</definedName>
    <definedName name="ｽﾐﾄﾛ材FOB率" localSheetId="141">#REF!</definedName>
    <definedName name="ｽﾐﾄﾛ材FOB率" localSheetId="71">#REF!</definedName>
    <definedName name="ｽﾐﾄﾛ材FOB率" localSheetId="74">#REF!</definedName>
    <definedName name="ｽﾐﾄﾛ材FOB率" localSheetId="77">#REF!</definedName>
    <definedName name="ｽﾐﾄﾛ材FOB率" localSheetId="80">#REF!</definedName>
    <definedName name="ｽﾐﾄﾛ材FOB率" localSheetId="66">#REF!</definedName>
    <definedName name="ｽﾐﾄﾛ材FOB率" localSheetId="69">#REF!</definedName>
    <definedName name="ｽﾐﾄﾛ材FOB率" localSheetId="126">#REF!</definedName>
    <definedName name="ｽﾐﾄﾛ材FOB率" localSheetId="129">#REF!</definedName>
    <definedName name="ｽﾐﾄﾛ材FOB率" localSheetId="132">#REF!</definedName>
    <definedName name="ｽﾐﾄﾛ材FOB率" localSheetId="135">#REF!</definedName>
    <definedName name="ｽﾐﾄﾛ材FOB率" localSheetId="120">#REF!</definedName>
    <definedName name="ｽﾐﾄﾛ材FOB率" localSheetId="111">#REF!</definedName>
    <definedName name="ｽﾐﾄﾛ材FOB率" localSheetId="114">#REF!</definedName>
    <definedName name="ｽﾐﾄﾛ材FOB率" localSheetId="117">#REF!</definedName>
    <definedName name="ｽﾐﾄﾛ材FOB率" localSheetId="103">#REF!</definedName>
    <definedName name="ｽﾐﾄﾛ材FOB率" localSheetId="106">#REF!</definedName>
    <definedName name="ｽﾐﾄﾛ材FOB率" localSheetId="53">#REF!</definedName>
    <definedName name="ｽﾐﾄﾛ材FOB率" localSheetId="55">#REF!</definedName>
    <definedName name="ｽﾐﾄﾛ材FOB率" localSheetId="58">#REF!</definedName>
    <definedName name="ｽﾐﾄﾛ材FOB率" localSheetId="62">#REF!</definedName>
    <definedName name="ｽﾐﾄﾛ材FOB率" localSheetId="64">#REF!</definedName>
    <definedName name="ｽﾐﾄﾛ材FOB率" localSheetId="85">#REF!</definedName>
    <definedName name="ｽﾐﾄﾛ材FOB率" localSheetId="88">#REF!</definedName>
    <definedName name="ｽﾐﾄﾛ材FOB率" localSheetId="91">#REF!</definedName>
    <definedName name="ｽﾐﾄﾛ材FOB率" localSheetId="94">#REF!</definedName>
    <definedName name="ｽﾐﾄﾛ材FOB率" localSheetId="97">#REF!</definedName>
    <definedName name="ｽﾐﾄﾛ材FOB率" localSheetId="100">#REF!</definedName>
    <definedName name="ｽﾐﾄﾛ材FOB率" localSheetId="166">#REF!</definedName>
    <definedName name="ｽﾐﾄﾛ材FOB率" localSheetId="169">#REF!</definedName>
    <definedName name="ｽﾐﾄﾛ材FOB率" localSheetId="157">#REF!</definedName>
    <definedName name="ｽﾐﾄﾛ材FOB率" localSheetId="172">#REF!</definedName>
    <definedName name="ｽﾐﾄﾛ材FOB率" localSheetId="160">#REF!</definedName>
    <definedName name="ｽﾐﾄﾛ材FOB率" localSheetId="163">#REF!</definedName>
    <definedName name="ｽﾐﾄﾛ材FOB率" localSheetId="143">#REF!</definedName>
    <definedName name="ｽﾐﾄﾛ材FOB率" localSheetId="146">#REF!</definedName>
    <definedName name="ｽﾐﾄﾛ材FOB率" localSheetId="148">#REF!</definedName>
    <definedName name="ｽﾐﾄﾛ材FOB率" localSheetId="150">#REF!</definedName>
    <definedName name="ｽﾐﾄﾛ材FOB率" localSheetId="151">#REF!</definedName>
    <definedName name="ｽﾐﾄﾛ材FOB率" localSheetId="136">#REF!</definedName>
    <definedName name="ｽﾐﾄﾛ材FOB率" localSheetId="139">#REF!</definedName>
    <definedName name="ｽﾐﾄﾛ材FOB率" localSheetId="142">#REF!</definedName>
    <definedName name="ｽﾐﾄﾛ材FOB率" localSheetId="70">#REF!</definedName>
    <definedName name="ｽﾐﾄﾛ材FOB率" localSheetId="72">#REF!</definedName>
    <definedName name="ｽﾐﾄﾛ材FOB率" localSheetId="75">#REF!</definedName>
    <definedName name="ｽﾐﾄﾛ材FOB率" localSheetId="78">#REF!</definedName>
    <definedName name="ｽﾐﾄﾛ材FOB率" localSheetId="67">#REF!</definedName>
    <definedName name="ｽﾐﾄﾛ材FOB率" localSheetId="124">#REF!</definedName>
    <definedName name="ｽﾐﾄﾛ材FOB率" localSheetId="127">#REF!</definedName>
    <definedName name="ｽﾐﾄﾛ材FOB率" localSheetId="130">#REF!</definedName>
    <definedName name="ｽﾐﾄﾛ材FOB率" localSheetId="133">#REF!</definedName>
    <definedName name="ｽﾐﾄﾛ材FOB率" localSheetId="118">#REF!</definedName>
    <definedName name="ｽﾐﾄﾛ材FOB率" localSheetId="121">#REF!</definedName>
    <definedName name="ｽﾐﾄﾛ材FOB率" localSheetId="123">#REF!</definedName>
    <definedName name="ｽﾐﾄﾛ材FOB率" localSheetId="107">#REF!</definedName>
    <definedName name="ｽﾐﾄﾛ材FOB率" localSheetId="109">#REF!</definedName>
    <definedName name="ｽﾐﾄﾛ材FOB率" localSheetId="112">#REF!</definedName>
    <definedName name="ｽﾐﾄﾛ材FOB率" localSheetId="115">#REF!</definedName>
    <definedName name="ｽﾐﾄﾛ材FOB率" localSheetId="101">#REF!</definedName>
    <definedName name="ｽﾐﾄﾛ材FOB率" localSheetId="104">#REF!</definedName>
    <definedName name="ｽﾐﾄﾛ材FOB率" localSheetId="52">#REF!</definedName>
    <definedName name="ｽﾐﾄﾛ材FOB率" localSheetId="54">#REF!</definedName>
    <definedName name="ｽﾐﾄﾛ材FOB率" localSheetId="57">#REF!</definedName>
    <definedName name="ｽﾐﾄﾛ材FOB率" localSheetId="60">#REF!</definedName>
    <definedName name="ｽﾐﾄﾛ材FOB率" localSheetId="63">#REF!</definedName>
    <definedName name="ｽﾐﾄﾛ材FOB率" localSheetId="83">#REF!</definedName>
    <definedName name="ｽﾐﾄﾛ材FOB率" localSheetId="81">#REF!</definedName>
    <definedName name="ｽﾐﾄﾛ材FOB率" localSheetId="86">#REF!</definedName>
    <definedName name="ｽﾐﾄﾛ材FOB率" localSheetId="89">#REF!</definedName>
    <definedName name="ｽﾐﾄﾛ材FOB率" localSheetId="92">#REF!</definedName>
    <definedName name="ｽﾐﾄﾛ材FOB率" localSheetId="95">#REF!</definedName>
    <definedName name="ｽﾐﾄﾛ材FOB率" localSheetId="98">#REF!</definedName>
    <definedName name="ｽﾐﾄﾛ材FOB率" localSheetId="164">#REF!</definedName>
    <definedName name="ｽﾐﾄﾛ材FOB率" localSheetId="167">#REF!</definedName>
    <definedName name="ｽﾐﾄﾛ材FOB率" localSheetId="155">#REF!</definedName>
    <definedName name="ｽﾐﾄﾛ材FOB率" localSheetId="170">#REF!</definedName>
    <definedName name="ｽﾐﾄﾛ材FOB率" localSheetId="158">#REF!</definedName>
    <definedName name="ｽﾐﾄﾛ材FOB率" localSheetId="161">#REF!</definedName>
    <definedName name="ｽﾐﾄﾛ材FOB率" localSheetId="147">#REF!</definedName>
    <definedName name="ｽﾐﾄﾛ材FOB率" localSheetId="144">#REF!</definedName>
    <definedName name="ｽﾐﾄﾛ材FOB率" localSheetId="152">#REF!</definedName>
    <definedName name="ｽﾐﾄﾛ材FOB率" localSheetId="154">#REF!</definedName>
    <definedName name="ｽﾐﾄﾛ材FOB率" localSheetId="137">#REF!</definedName>
    <definedName name="ｽﾐﾄﾛ材FOB率" localSheetId="140">#REF!</definedName>
    <definedName name="ｽﾐﾄﾛ材FOB率" localSheetId="73">#REF!</definedName>
    <definedName name="ｽﾐﾄﾛ材FOB率" localSheetId="76">#REF!</definedName>
    <definedName name="ｽﾐﾄﾛ材FOB率" localSheetId="79">#REF!</definedName>
    <definedName name="ｽﾐﾄﾛ材FOB率" localSheetId="65">#REF!</definedName>
    <definedName name="ｽﾐﾄﾛ材FOB率" localSheetId="68">#REF!</definedName>
    <definedName name="ｽﾐﾄﾛ材FOB率" localSheetId="125">#REF!</definedName>
    <definedName name="ｽﾐﾄﾛ材FOB率" localSheetId="128">#REF!</definedName>
    <definedName name="ｽﾐﾄﾛ材FOB率" localSheetId="131">#REF!</definedName>
    <definedName name="ｽﾐﾄﾛ材FOB率" localSheetId="134">#REF!</definedName>
    <definedName name="ｽﾐﾄﾛ材FOB率" localSheetId="119">#REF!</definedName>
    <definedName name="ｽﾐﾄﾛ材FOB率" localSheetId="122">#REF!</definedName>
    <definedName name="ｽﾐﾄﾛ材FOB率" localSheetId="108">#REF!</definedName>
    <definedName name="ｽﾐﾄﾛ材FOB率" localSheetId="110">#REF!</definedName>
    <definedName name="ｽﾐﾄﾛ材FOB率" localSheetId="113">#REF!</definedName>
    <definedName name="ｽﾐﾄﾛ材FOB率" localSheetId="116">#REF!</definedName>
    <definedName name="ｽﾐﾄﾛ材FOB率" localSheetId="102">#REF!</definedName>
    <definedName name="ｽﾐﾄﾛ材FOB率" localSheetId="105">#REF!</definedName>
    <definedName name="ｽﾐﾄﾛ材FOB率" localSheetId="56">#REF!</definedName>
    <definedName name="ｽﾐﾄﾛ材FOB率" localSheetId="59">#REF!</definedName>
    <definedName name="ｽﾐﾄﾛ材FOB率" localSheetId="61">#REF!</definedName>
    <definedName name="ｽﾐﾄﾛ材FOB率" localSheetId="84">#REF!</definedName>
    <definedName name="ｽﾐﾄﾛ材FOB率" localSheetId="82">#REF!</definedName>
    <definedName name="ｽﾐﾄﾛ材FOB率" localSheetId="87">#REF!</definedName>
    <definedName name="ｽﾐﾄﾛ材FOB率" localSheetId="90">#REF!</definedName>
    <definedName name="ｽﾐﾄﾛ材FOB率" localSheetId="93">#REF!</definedName>
    <definedName name="ｽﾐﾄﾛ材FOB率" localSheetId="96">#REF!</definedName>
    <definedName name="ｽﾐﾄﾛ材FOB率" localSheetId="99">#REF!</definedName>
    <definedName name="ｽﾐﾄﾛ材FOB率" localSheetId="165">#REF!</definedName>
    <definedName name="ｽﾐﾄﾛ材FOB率" localSheetId="168">#REF!</definedName>
    <definedName name="ｽﾐﾄﾛ材FOB率" localSheetId="156">#REF!</definedName>
    <definedName name="ｽﾐﾄﾛ材FOB率" localSheetId="171">#REF!</definedName>
    <definedName name="ｽﾐﾄﾛ材FOB率" localSheetId="159">#REF!</definedName>
    <definedName name="ｽﾐﾄﾛ材FOB率" localSheetId="162">#REF!</definedName>
    <definedName name="ｽﾐﾄﾛ材FOB率">#REF!</definedName>
    <definedName name="テーブルレイアウト作成" localSheetId="145">#REF!</definedName>
    <definedName name="テーブルレイアウト作成" localSheetId="149">#REF!</definedName>
    <definedName name="テーブルレイアウト作成" localSheetId="153">#REF!</definedName>
    <definedName name="テーブルレイアウト作成" localSheetId="138">#REF!</definedName>
    <definedName name="テーブルレイアウト作成" localSheetId="141">#REF!</definedName>
    <definedName name="テーブルレイアウト作成" localSheetId="71">#REF!</definedName>
    <definedName name="テーブルレイアウト作成" localSheetId="74">#REF!</definedName>
    <definedName name="テーブルレイアウト作成" localSheetId="77">#REF!</definedName>
    <definedName name="テーブルレイアウト作成" localSheetId="80">#REF!</definedName>
    <definedName name="テーブルレイアウト作成" localSheetId="66">#REF!</definedName>
    <definedName name="テーブルレイアウト作成" localSheetId="69">#REF!</definedName>
    <definedName name="テーブルレイアウト作成" localSheetId="126">#REF!</definedName>
    <definedName name="テーブルレイアウト作成" localSheetId="129">#REF!</definedName>
    <definedName name="テーブルレイアウト作成" localSheetId="132">#REF!</definedName>
    <definedName name="テーブルレイアウト作成" localSheetId="135">#REF!</definedName>
    <definedName name="テーブルレイアウト作成" localSheetId="120">#REF!</definedName>
    <definedName name="テーブルレイアウト作成" localSheetId="111">#REF!</definedName>
    <definedName name="テーブルレイアウト作成" localSheetId="114">#REF!</definedName>
    <definedName name="テーブルレイアウト作成" localSheetId="117">#REF!</definedName>
    <definedName name="テーブルレイアウト作成" localSheetId="103">#REF!</definedName>
    <definedName name="テーブルレイアウト作成" localSheetId="106">#REF!</definedName>
    <definedName name="テーブルレイアウト作成" localSheetId="53">#REF!</definedName>
    <definedName name="テーブルレイアウト作成" localSheetId="55">#REF!</definedName>
    <definedName name="テーブルレイアウト作成" localSheetId="58">#REF!</definedName>
    <definedName name="テーブルレイアウト作成" localSheetId="62">#REF!</definedName>
    <definedName name="テーブルレイアウト作成" localSheetId="64">#REF!</definedName>
    <definedName name="テーブルレイアウト作成" localSheetId="85">#REF!</definedName>
    <definedName name="テーブルレイアウト作成" localSheetId="88">#REF!</definedName>
    <definedName name="テーブルレイアウト作成" localSheetId="91">#REF!</definedName>
    <definedName name="テーブルレイアウト作成" localSheetId="94">#REF!</definedName>
    <definedName name="テーブルレイアウト作成" localSheetId="97">#REF!</definedName>
    <definedName name="テーブルレイアウト作成" localSheetId="100">#REF!</definedName>
    <definedName name="テーブルレイアウト作成" localSheetId="166">#REF!</definedName>
    <definedName name="テーブルレイアウト作成" localSheetId="169">#REF!</definedName>
    <definedName name="テーブルレイアウト作成" localSheetId="157">#REF!</definedName>
    <definedName name="テーブルレイアウト作成" localSheetId="172">#REF!</definedName>
    <definedName name="テーブルレイアウト作成" localSheetId="160">#REF!</definedName>
    <definedName name="テーブルレイアウト作成" localSheetId="163">#REF!</definedName>
    <definedName name="テーブルレイアウト作成" localSheetId="143">#REF!</definedName>
    <definedName name="テーブルレイアウト作成" localSheetId="146">#REF!</definedName>
    <definedName name="テーブルレイアウト作成" localSheetId="148">#REF!</definedName>
    <definedName name="テーブルレイアウト作成" localSheetId="150">#REF!</definedName>
    <definedName name="テーブルレイアウト作成" localSheetId="151">#REF!</definedName>
    <definedName name="テーブルレイアウト作成" localSheetId="136">#REF!</definedName>
    <definedName name="テーブルレイアウト作成" localSheetId="139">#REF!</definedName>
    <definedName name="テーブルレイアウト作成" localSheetId="142">#REF!</definedName>
    <definedName name="テーブルレイアウト作成" localSheetId="70">#REF!</definedName>
    <definedName name="テーブルレイアウト作成" localSheetId="72">#REF!</definedName>
    <definedName name="テーブルレイアウト作成" localSheetId="75">#REF!</definedName>
    <definedName name="テーブルレイアウト作成" localSheetId="78">#REF!</definedName>
    <definedName name="テーブルレイアウト作成" localSheetId="67">#REF!</definedName>
    <definedName name="テーブルレイアウト作成" localSheetId="124">#REF!</definedName>
    <definedName name="テーブルレイアウト作成" localSheetId="127">#REF!</definedName>
    <definedName name="テーブルレイアウト作成" localSheetId="130">#REF!</definedName>
    <definedName name="テーブルレイアウト作成" localSheetId="133">#REF!</definedName>
    <definedName name="テーブルレイアウト作成" localSheetId="118">#REF!</definedName>
    <definedName name="テーブルレイアウト作成" localSheetId="121">#REF!</definedName>
    <definedName name="テーブルレイアウト作成" localSheetId="123">#REF!</definedName>
    <definedName name="テーブルレイアウト作成" localSheetId="107">#REF!</definedName>
    <definedName name="テーブルレイアウト作成" localSheetId="109">#REF!</definedName>
    <definedName name="テーブルレイアウト作成" localSheetId="112">#REF!</definedName>
    <definedName name="テーブルレイアウト作成" localSheetId="115">#REF!</definedName>
    <definedName name="テーブルレイアウト作成" localSheetId="101">#REF!</definedName>
    <definedName name="テーブルレイアウト作成" localSheetId="104">#REF!</definedName>
    <definedName name="テーブルレイアウト作成" localSheetId="52">#REF!</definedName>
    <definedName name="テーブルレイアウト作成" localSheetId="54">#REF!</definedName>
    <definedName name="テーブルレイアウト作成" localSheetId="57">#REF!</definedName>
    <definedName name="テーブルレイアウト作成" localSheetId="60">#REF!</definedName>
    <definedName name="テーブルレイアウト作成" localSheetId="63">#REF!</definedName>
    <definedName name="テーブルレイアウト作成" localSheetId="83">#REF!</definedName>
    <definedName name="テーブルレイアウト作成" localSheetId="81">#REF!</definedName>
    <definedName name="テーブルレイアウト作成" localSheetId="86">#REF!</definedName>
    <definedName name="テーブルレイアウト作成" localSheetId="89">#REF!</definedName>
    <definedName name="テーブルレイアウト作成" localSheetId="92">#REF!</definedName>
    <definedName name="テーブルレイアウト作成" localSheetId="95">#REF!</definedName>
    <definedName name="テーブルレイアウト作成" localSheetId="98">#REF!</definedName>
    <definedName name="テーブルレイアウト作成" localSheetId="164">#REF!</definedName>
    <definedName name="テーブルレイアウト作成" localSheetId="167">#REF!</definedName>
    <definedName name="テーブルレイアウト作成" localSheetId="155">#REF!</definedName>
    <definedName name="テーブルレイアウト作成" localSheetId="170">#REF!</definedName>
    <definedName name="テーブルレイアウト作成" localSheetId="158">#REF!</definedName>
    <definedName name="テーブルレイアウト作成" localSheetId="161">#REF!</definedName>
    <definedName name="テーブルレイアウト作成" localSheetId="147">#REF!</definedName>
    <definedName name="テーブルレイアウト作成" localSheetId="144">#REF!</definedName>
    <definedName name="テーブルレイアウト作成" localSheetId="152">#REF!</definedName>
    <definedName name="テーブルレイアウト作成" localSheetId="154">#REF!</definedName>
    <definedName name="テーブルレイアウト作成" localSheetId="137">#REF!</definedName>
    <definedName name="テーブルレイアウト作成" localSheetId="140">#REF!</definedName>
    <definedName name="テーブルレイアウト作成" localSheetId="73">#REF!</definedName>
    <definedName name="テーブルレイアウト作成" localSheetId="76">#REF!</definedName>
    <definedName name="テーブルレイアウト作成" localSheetId="79">#REF!</definedName>
    <definedName name="テーブルレイアウト作成" localSheetId="65">#REF!</definedName>
    <definedName name="テーブルレイアウト作成" localSheetId="68">#REF!</definedName>
    <definedName name="テーブルレイアウト作成" localSheetId="125">#REF!</definedName>
    <definedName name="テーブルレイアウト作成" localSheetId="128">#REF!</definedName>
    <definedName name="テーブルレイアウト作成" localSheetId="131">#REF!</definedName>
    <definedName name="テーブルレイアウト作成" localSheetId="134">#REF!</definedName>
    <definedName name="テーブルレイアウト作成" localSheetId="119">#REF!</definedName>
    <definedName name="テーブルレイアウト作成" localSheetId="122">#REF!</definedName>
    <definedName name="テーブルレイアウト作成" localSheetId="108">#REF!</definedName>
    <definedName name="テーブルレイアウト作成" localSheetId="110">#REF!</definedName>
    <definedName name="テーブルレイアウト作成" localSheetId="113">#REF!</definedName>
    <definedName name="テーブルレイアウト作成" localSheetId="116">#REF!</definedName>
    <definedName name="テーブルレイアウト作成" localSheetId="102">#REF!</definedName>
    <definedName name="テーブルレイアウト作成" localSheetId="105">#REF!</definedName>
    <definedName name="テーブルレイアウト作成" localSheetId="56">#REF!</definedName>
    <definedName name="テーブルレイアウト作成" localSheetId="59">#REF!</definedName>
    <definedName name="テーブルレイアウト作成" localSheetId="61">#REF!</definedName>
    <definedName name="テーブルレイアウト作成" localSheetId="84">#REF!</definedName>
    <definedName name="テーブルレイアウト作成" localSheetId="82">#REF!</definedName>
    <definedName name="テーブルレイアウト作成" localSheetId="87">#REF!</definedName>
    <definedName name="テーブルレイアウト作成" localSheetId="90">#REF!</definedName>
    <definedName name="テーブルレイアウト作成" localSheetId="93">#REF!</definedName>
    <definedName name="テーブルレイアウト作成" localSheetId="96">#REF!</definedName>
    <definedName name="テーブルレイアウト作成" localSheetId="99">#REF!</definedName>
    <definedName name="テーブルレイアウト作成" localSheetId="165">#REF!</definedName>
    <definedName name="テーブルレイアウト作成" localSheetId="168">#REF!</definedName>
    <definedName name="テーブルレイアウト作成" localSheetId="156">#REF!</definedName>
    <definedName name="テーブルレイアウト作成" localSheetId="171">#REF!</definedName>
    <definedName name="テーブルレイアウト作成" localSheetId="159">#REF!</definedName>
    <definedName name="テーブルレイアウト作成" localSheetId="162">#REF!</definedName>
    <definedName name="テーブルレイアウト作成">#REF!</definedName>
    <definedName name="プログラム区分名称">[23]選択項目一覧!$A$1</definedName>
    <definedName name="ﾚｰﾄKD" localSheetId="145">#REF!</definedName>
    <definedName name="ﾚｰﾄKD" localSheetId="149">#REF!</definedName>
    <definedName name="ﾚｰﾄKD" localSheetId="153">#REF!</definedName>
    <definedName name="ﾚｰﾄKD" localSheetId="138">#REF!</definedName>
    <definedName name="ﾚｰﾄKD" localSheetId="141">#REF!</definedName>
    <definedName name="ﾚｰﾄKD" localSheetId="71">#REF!</definedName>
    <definedName name="ﾚｰﾄKD" localSheetId="74">#REF!</definedName>
    <definedName name="ﾚｰﾄKD" localSheetId="77">#REF!</definedName>
    <definedName name="ﾚｰﾄKD" localSheetId="80">#REF!</definedName>
    <definedName name="ﾚｰﾄKD" localSheetId="66">#REF!</definedName>
    <definedName name="ﾚｰﾄKD" localSheetId="69">#REF!</definedName>
    <definedName name="ﾚｰﾄKD" localSheetId="126">#REF!</definedName>
    <definedName name="ﾚｰﾄKD" localSheetId="129">#REF!</definedName>
    <definedName name="ﾚｰﾄKD" localSheetId="132">#REF!</definedName>
    <definedName name="ﾚｰﾄKD" localSheetId="135">#REF!</definedName>
    <definedName name="ﾚｰﾄKD" localSheetId="120">#REF!</definedName>
    <definedName name="ﾚｰﾄKD" localSheetId="111">#REF!</definedName>
    <definedName name="ﾚｰﾄKD" localSheetId="114">#REF!</definedName>
    <definedName name="ﾚｰﾄKD" localSheetId="117">#REF!</definedName>
    <definedName name="ﾚｰﾄKD" localSheetId="103">#REF!</definedName>
    <definedName name="ﾚｰﾄKD" localSheetId="106">#REF!</definedName>
    <definedName name="ﾚｰﾄKD" localSheetId="53">#REF!</definedName>
    <definedName name="ﾚｰﾄKD" localSheetId="55">#REF!</definedName>
    <definedName name="ﾚｰﾄKD" localSheetId="58">#REF!</definedName>
    <definedName name="ﾚｰﾄKD" localSheetId="62">#REF!</definedName>
    <definedName name="ﾚｰﾄKD" localSheetId="64">#REF!</definedName>
    <definedName name="ﾚｰﾄKD" localSheetId="85">#REF!</definedName>
    <definedName name="ﾚｰﾄKD" localSheetId="88">#REF!</definedName>
    <definedName name="ﾚｰﾄKD" localSheetId="91">#REF!</definedName>
    <definedName name="ﾚｰﾄKD" localSheetId="94">#REF!</definedName>
    <definedName name="ﾚｰﾄKD" localSheetId="97">#REF!</definedName>
    <definedName name="ﾚｰﾄKD" localSheetId="100">#REF!</definedName>
    <definedName name="ﾚｰﾄKD" localSheetId="166">#REF!</definedName>
    <definedName name="ﾚｰﾄKD" localSheetId="169">#REF!</definedName>
    <definedName name="ﾚｰﾄKD" localSheetId="157">#REF!</definedName>
    <definedName name="ﾚｰﾄKD" localSheetId="172">#REF!</definedName>
    <definedName name="ﾚｰﾄKD" localSheetId="160">#REF!</definedName>
    <definedName name="ﾚｰﾄKD" localSheetId="163">#REF!</definedName>
    <definedName name="ﾚｰﾄKD" localSheetId="143">#REF!</definedName>
    <definedName name="ﾚｰﾄKD" localSheetId="146">#REF!</definedName>
    <definedName name="ﾚｰﾄKD" localSheetId="148">#REF!</definedName>
    <definedName name="ﾚｰﾄKD" localSheetId="150">#REF!</definedName>
    <definedName name="ﾚｰﾄKD" localSheetId="151">#REF!</definedName>
    <definedName name="ﾚｰﾄKD" localSheetId="136">#REF!</definedName>
    <definedName name="ﾚｰﾄKD" localSheetId="139">#REF!</definedName>
    <definedName name="ﾚｰﾄKD" localSheetId="142">#REF!</definedName>
    <definedName name="ﾚｰﾄKD" localSheetId="70">#REF!</definedName>
    <definedName name="ﾚｰﾄKD" localSheetId="72">#REF!</definedName>
    <definedName name="ﾚｰﾄKD" localSheetId="75">#REF!</definedName>
    <definedName name="ﾚｰﾄKD" localSheetId="78">#REF!</definedName>
    <definedName name="ﾚｰﾄKD" localSheetId="67">#REF!</definedName>
    <definedName name="ﾚｰﾄKD" localSheetId="124">#REF!</definedName>
    <definedName name="ﾚｰﾄKD" localSheetId="127">#REF!</definedName>
    <definedName name="ﾚｰﾄKD" localSheetId="130">#REF!</definedName>
    <definedName name="ﾚｰﾄKD" localSheetId="133">#REF!</definedName>
    <definedName name="ﾚｰﾄKD" localSheetId="118">#REF!</definedName>
    <definedName name="ﾚｰﾄKD" localSheetId="121">#REF!</definedName>
    <definedName name="ﾚｰﾄKD" localSheetId="123">#REF!</definedName>
    <definedName name="ﾚｰﾄKD" localSheetId="107">#REF!</definedName>
    <definedName name="ﾚｰﾄKD" localSheetId="109">#REF!</definedName>
    <definedName name="ﾚｰﾄKD" localSheetId="112">#REF!</definedName>
    <definedName name="ﾚｰﾄKD" localSheetId="115">#REF!</definedName>
    <definedName name="ﾚｰﾄKD" localSheetId="101">#REF!</definedName>
    <definedName name="ﾚｰﾄKD" localSheetId="104">#REF!</definedName>
    <definedName name="ﾚｰﾄKD" localSheetId="52">#REF!</definedName>
    <definedName name="ﾚｰﾄKD" localSheetId="54">#REF!</definedName>
    <definedName name="ﾚｰﾄKD" localSheetId="57">#REF!</definedName>
    <definedName name="ﾚｰﾄKD" localSheetId="60">#REF!</definedName>
    <definedName name="ﾚｰﾄKD" localSheetId="63">#REF!</definedName>
    <definedName name="ﾚｰﾄKD" localSheetId="83">#REF!</definedName>
    <definedName name="ﾚｰﾄKD" localSheetId="81">#REF!</definedName>
    <definedName name="ﾚｰﾄKD" localSheetId="86">#REF!</definedName>
    <definedName name="ﾚｰﾄKD" localSheetId="89">#REF!</definedName>
    <definedName name="ﾚｰﾄKD" localSheetId="92">#REF!</definedName>
    <definedName name="ﾚｰﾄKD" localSheetId="95">#REF!</definedName>
    <definedName name="ﾚｰﾄKD" localSheetId="98">#REF!</definedName>
    <definedName name="ﾚｰﾄKD" localSheetId="164">#REF!</definedName>
    <definedName name="ﾚｰﾄKD" localSheetId="167">#REF!</definedName>
    <definedName name="ﾚｰﾄKD" localSheetId="155">#REF!</definedName>
    <definedName name="ﾚｰﾄKD" localSheetId="170">#REF!</definedName>
    <definedName name="ﾚｰﾄKD" localSheetId="158">#REF!</definedName>
    <definedName name="ﾚｰﾄKD" localSheetId="161">#REF!</definedName>
    <definedName name="ﾚｰﾄKD" localSheetId="147">#REF!</definedName>
    <definedName name="ﾚｰﾄKD" localSheetId="144">#REF!</definedName>
    <definedName name="ﾚｰﾄKD" localSheetId="152">#REF!</definedName>
    <definedName name="ﾚｰﾄKD" localSheetId="154">#REF!</definedName>
    <definedName name="ﾚｰﾄKD" localSheetId="137">#REF!</definedName>
    <definedName name="ﾚｰﾄKD" localSheetId="140">#REF!</definedName>
    <definedName name="ﾚｰﾄKD" localSheetId="73">#REF!</definedName>
    <definedName name="ﾚｰﾄKD" localSheetId="76">#REF!</definedName>
    <definedName name="ﾚｰﾄKD" localSheetId="79">#REF!</definedName>
    <definedName name="ﾚｰﾄKD" localSheetId="65">#REF!</definedName>
    <definedName name="ﾚｰﾄKD" localSheetId="68">#REF!</definedName>
    <definedName name="ﾚｰﾄKD" localSheetId="125">#REF!</definedName>
    <definedName name="ﾚｰﾄKD" localSheetId="128">#REF!</definedName>
    <definedName name="ﾚｰﾄKD" localSheetId="131">#REF!</definedName>
    <definedName name="ﾚｰﾄKD" localSheetId="134">#REF!</definedName>
    <definedName name="ﾚｰﾄKD" localSheetId="119">#REF!</definedName>
    <definedName name="ﾚｰﾄKD" localSheetId="122">#REF!</definedName>
    <definedName name="ﾚｰﾄKD" localSheetId="108">#REF!</definedName>
    <definedName name="ﾚｰﾄKD" localSheetId="110">#REF!</definedName>
    <definedName name="ﾚｰﾄKD" localSheetId="113">#REF!</definedName>
    <definedName name="ﾚｰﾄKD" localSheetId="116">#REF!</definedName>
    <definedName name="ﾚｰﾄKD" localSheetId="102">#REF!</definedName>
    <definedName name="ﾚｰﾄKD" localSheetId="105">#REF!</definedName>
    <definedName name="ﾚｰﾄKD" localSheetId="56">#REF!</definedName>
    <definedName name="ﾚｰﾄKD" localSheetId="59">#REF!</definedName>
    <definedName name="ﾚｰﾄKD" localSheetId="61">#REF!</definedName>
    <definedName name="ﾚｰﾄKD" localSheetId="84">#REF!</definedName>
    <definedName name="ﾚｰﾄKD" localSheetId="82">#REF!</definedName>
    <definedName name="ﾚｰﾄKD" localSheetId="87">#REF!</definedName>
    <definedName name="ﾚｰﾄKD" localSheetId="90">#REF!</definedName>
    <definedName name="ﾚｰﾄKD" localSheetId="93">#REF!</definedName>
    <definedName name="ﾚｰﾄKD" localSheetId="96">#REF!</definedName>
    <definedName name="ﾚｰﾄKD" localSheetId="99">#REF!</definedName>
    <definedName name="ﾚｰﾄKD" localSheetId="165">#REF!</definedName>
    <definedName name="ﾚｰﾄKD" localSheetId="168">#REF!</definedName>
    <definedName name="ﾚｰﾄKD" localSheetId="156">#REF!</definedName>
    <definedName name="ﾚｰﾄKD" localSheetId="171">#REF!</definedName>
    <definedName name="ﾚｰﾄKD" localSheetId="159">#REF!</definedName>
    <definedName name="ﾚｰﾄKD" localSheetId="162">#REF!</definedName>
    <definedName name="ﾚｰﾄKD">#REF!</definedName>
    <definedName name="ﾚｰﾄKD外" localSheetId="145">#REF!</definedName>
    <definedName name="ﾚｰﾄKD外" localSheetId="149">#REF!</definedName>
    <definedName name="ﾚｰﾄKD外" localSheetId="153">#REF!</definedName>
    <definedName name="ﾚｰﾄKD外" localSheetId="138">#REF!</definedName>
    <definedName name="ﾚｰﾄKD外" localSheetId="141">#REF!</definedName>
    <definedName name="ﾚｰﾄKD外" localSheetId="71">#REF!</definedName>
    <definedName name="ﾚｰﾄKD外" localSheetId="74">#REF!</definedName>
    <definedName name="ﾚｰﾄKD外" localSheetId="77">#REF!</definedName>
    <definedName name="ﾚｰﾄKD外" localSheetId="80">#REF!</definedName>
    <definedName name="ﾚｰﾄKD外" localSheetId="66">#REF!</definedName>
    <definedName name="ﾚｰﾄKD外" localSheetId="69">#REF!</definedName>
    <definedName name="ﾚｰﾄKD外" localSheetId="126">#REF!</definedName>
    <definedName name="ﾚｰﾄKD外" localSheetId="129">#REF!</definedName>
    <definedName name="ﾚｰﾄKD外" localSheetId="132">#REF!</definedName>
    <definedName name="ﾚｰﾄKD外" localSheetId="135">#REF!</definedName>
    <definedName name="ﾚｰﾄKD外" localSheetId="120">#REF!</definedName>
    <definedName name="ﾚｰﾄKD外" localSheetId="111">#REF!</definedName>
    <definedName name="ﾚｰﾄKD外" localSheetId="114">#REF!</definedName>
    <definedName name="ﾚｰﾄKD外" localSheetId="117">#REF!</definedName>
    <definedName name="ﾚｰﾄKD外" localSheetId="103">#REF!</definedName>
    <definedName name="ﾚｰﾄKD外" localSheetId="106">#REF!</definedName>
    <definedName name="ﾚｰﾄKD外" localSheetId="53">#REF!</definedName>
    <definedName name="ﾚｰﾄKD外" localSheetId="55">#REF!</definedName>
    <definedName name="ﾚｰﾄKD外" localSheetId="58">#REF!</definedName>
    <definedName name="ﾚｰﾄKD外" localSheetId="62">#REF!</definedName>
    <definedName name="ﾚｰﾄKD外" localSheetId="64">#REF!</definedName>
    <definedName name="ﾚｰﾄKD外" localSheetId="85">#REF!</definedName>
    <definedName name="ﾚｰﾄKD外" localSheetId="88">#REF!</definedName>
    <definedName name="ﾚｰﾄKD外" localSheetId="91">#REF!</definedName>
    <definedName name="ﾚｰﾄKD外" localSheetId="94">#REF!</definedName>
    <definedName name="ﾚｰﾄKD外" localSheetId="97">#REF!</definedName>
    <definedName name="ﾚｰﾄKD外" localSheetId="100">#REF!</definedName>
    <definedName name="ﾚｰﾄKD外" localSheetId="166">#REF!</definedName>
    <definedName name="ﾚｰﾄKD外" localSheetId="169">#REF!</definedName>
    <definedName name="ﾚｰﾄKD外" localSheetId="157">#REF!</definedName>
    <definedName name="ﾚｰﾄKD外" localSheetId="172">#REF!</definedName>
    <definedName name="ﾚｰﾄKD外" localSheetId="160">#REF!</definedName>
    <definedName name="ﾚｰﾄKD外" localSheetId="163">#REF!</definedName>
    <definedName name="ﾚｰﾄKD外" localSheetId="143">#REF!</definedName>
    <definedName name="ﾚｰﾄKD外" localSheetId="146">#REF!</definedName>
    <definedName name="ﾚｰﾄKD外" localSheetId="148">#REF!</definedName>
    <definedName name="ﾚｰﾄKD外" localSheetId="150">#REF!</definedName>
    <definedName name="ﾚｰﾄKD外" localSheetId="151">#REF!</definedName>
    <definedName name="ﾚｰﾄKD外" localSheetId="136">#REF!</definedName>
    <definedName name="ﾚｰﾄKD外" localSheetId="139">#REF!</definedName>
    <definedName name="ﾚｰﾄKD外" localSheetId="142">#REF!</definedName>
    <definedName name="ﾚｰﾄKD外" localSheetId="70">#REF!</definedName>
    <definedName name="ﾚｰﾄKD外" localSheetId="72">#REF!</definedName>
    <definedName name="ﾚｰﾄKD外" localSheetId="75">#REF!</definedName>
    <definedName name="ﾚｰﾄKD外" localSheetId="78">#REF!</definedName>
    <definedName name="ﾚｰﾄKD外" localSheetId="67">#REF!</definedName>
    <definedName name="ﾚｰﾄKD外" localSheetId="124">#REF!</definedName>
    <definedName name="ﾚｰﾄKD外" localSheetId="127">#REF!</definedName>
    <definedName name="ﾚｰﾄKD外" localSheetId="130">#REF!</definedName>
    <definedName name="ﾚｰﾄKD外" localSheetId="133">#REF!</definedName>
    <definedName name="ﾚｰﾄKD外" localSheetId="118">#REF!</definedName>
    <definedName name="ﾚｰﾄKD外" localSheetId="121">#REF!</definedName>
    <definedName name="ﾚｰﾄKD外" localSheetId="123">#REF!</definedName>
    <definedName name="ﾚｰﾄKD外" localSheetId="107">#REF!</definedName>
    <definedName name="ﾚｰﾄKD外" localSheetId="109">#REF!</definedName>
    <definedName name="ﾚｰﾄKD外" localSheetId="112">#REF!</definedName>
    <definedName name="ﾚｰﾄKD外" localSheetId="115">#REF!</definedName>
    <definedName name="ﾚｰﾄKD外" localSheetId="101">#REF!</definedName>
    <definedName name="ﾚｰﾄKD外" localSheetId="104">#REF!</definedName>
    <definedName name="ﾚｰﾄKD外" localSheetId="52">#REF!</definedName>
    <definedName name="ﾚｰﾄKD外" localSheetId="54">#REF!</definedName>
    <definedName name="ﾚｰﾄKD外" localSheetId="57">#REF!</definedName>
    <definedName name="ﾚｰﾄKD外" localSheetId="60">#REF!</definedName>
    <definedName name="ﾚｰﾄKD外" localSheetId="63">#REF!</definedName>
    <definedName name="ﾚｰﾄKD外" localSheetId="83">#REF!</definedName>
    <definedName name="ﾚｰﾄKD外" localSheetId="81">#REF!</definedName>
    <definedName name="ﾚｰﾄKD外" localSheetId="86">#REF!</definedName>
    <definedName name="ﾚｰﾄKD外" localSheetId="89">#REF!</definedName>
    <definedName name="ﾚｰﾄKD外" localSheetId="92">#REF!</definedName>
    <definedName name="ﾚｰﾄKD外" localSheetId="95">#REF!</definedName>
    <definedName name="ﾚｰﾄKD外" localSheetId="98">#REF!</definedName>
    <definedName name="ﾚｰﾄKD外" localSheetId="164">#REF!</definedName>
    <definedName name="ﾚｰﾄKD外" localSheetId="167">#REF!</definedName>
    <definedName name="ﾚｰﾄKD外" localSheetId="155">#REF!</definedName>
    <definedName name="ﾚｰﾄKD外" localSheetId="170">#REF!</definedName>
    <definedName name="ﾚｰﾄKD外" localSheetId="158">#REF!</definedName>
    <definedName name="ﾚｰﾄKD外" localSheetId="161">#REF!</definedName>
    <definedName name="ﾚｰﾄKD外" localSheetId="147">#REF!</definedName>
    <definedName name="ﾚｰﾄKD外" localSheetId="144">#REF!</definedName>
    <definedName name="ﾚｰﾄKD外" localSheetId="152">#REF!</definedName>
    <definedName name="ﾚｰﾄKD外" localSheetId="154">#REF!</definedName>
    <definedName name="ﾚｰﾄKD外" localSheetId="137">#REF!</definedName>
    <definedName name="ﾚｰﾄKD外" localSheetId="140">#REF!</definedName>
    <definedName name="ﾚｰﾄKD外" localSheetId="73">#REF!</definedName>
    <definedName name="ﾚｰﾄKD外" localSheetId="76">#REF!</definedName>
    <definedName name="ﾚｰﾄKD外" localSheetId="79">#REF!</definedName>
    <definedName name="ﾚｰﾄKD外" localSheetId="65">#REF!</definedName>
    <definedName name="ﾚｰﾄKD外" localSheetId="68">#REF!</definedName>
    <definedName name="ﾚｰﾄKD外" localSheetId="125">#REF!</definedName>
    <definedName name="ﾚｰﾄKD外" localSheetId="128">#REF!</definedName>
    <definedName name="ﾚｰﾄKD外" localSheetId="131">#REF!</definedName>
    <definedName name="ﾚｰﾄKD外" localSheetId="134">#REF!</definedName>
    <definedName name="ﾚｰﾄKD外" localSheetId="119">#REF!</definedName>
    <definedName name="ﾚｰﾄKD外" localSheetId="122">#REF!</definedName>
    <definedName name="ﾚｰﾄKD外" localSheetId="108">#REF!</definedName>
    <definedName name="ﾚｰﾄKD外" localSheetId="110">#REF!</definedName>
    <definedName name="ﾚｰﾄKD外" localSheetId="113">#REF!</definedName>
    <definedName name="ﾚｰﾄKD外" localSheetId="116">#REF!</definedName>
    <definedName name="ﾚｰﾄKD外" localSheetId="102">#REF!</definedName>
    <definedName name="ﾚｰﾄKD外" localSheetId="105">#REF!</definedName>
    <definedName name="ﾚｰﾄKD外" localSheetId="56">#REF!</definedName>
    <definedName name="ﾚｰﾄKD外" localSheetId="59">#REF!</definedName>
    <definedName name="ﾚｰﾄKD外" localSheetId="61">#REF!</definedName>
    <definedName name="ﾚｰﾄKD外" localSheetId="84">#REF!</definedName>
    <definedName name="ﾚｰﾄKD外" localSheetId="82">#REF!</definedName>
    <definedName name="ﾚｰﾄKD外" localSheetId="87">#REF!</definedName>
    <definedName name="ﾚｰﾄKD外" localSheetId="90">#REF!</definedName>
    <definedName name="ﾚｰﾄKD外" localSheetId="93">#REF!</definedName>
    <definedName name="ﾚｰﾄKD外" localSheetId="96">#REF!</definedName>
    <definedName name="ﾚｰﾄKD外" localSheetId="99">#REF!</definedName>
    <definedName name="ﾚｰﾄKD外" localSheetId="165">#REF!</definedName>
    <definedName name="ﾚｰﾄKD外" localSheetId="168">#REF!</definedName>
    <definedName name="ﾚｰﾄKD外" localSheetId="156">#REF!</definedName>
    <definedName name="ﾚｰﾄKD外" localSheetId="171">#REF!</definedName>
    <definedName name="ﾚｰﾄKD外" localSheetId="159">#REF!</definedName>
    <definedName name="ﾚｰﾄKD外" localSheetId="162">#REF!</definedName>
    <definedName name="ﾚｰﾄKD外">#REF!</definedName>
    <definedName name="為替レート">[24]D1BOX原価表!$C$6</definedName>
    <definedName name="為替ﾚﾄ円ﾄﾞﾙ" localSheetId="145">#REF!</definedName>
    <definedName name="為替ﾚﾄ円ﾄﾞﾙ" localSheetId="149">#REF!</definedName>
    <definedName name="為替ﾚﾄ円ﾄﾞﾙ" localSheetId="153">#REF!</definedName>
    <definedName name="為替ﾚﾄ円ﾄﾞﾙ" localSheetId="138">#REF!</definedName>
    <definedName name="為替ﾚﾄ円ﾄﾞﾙ" localSheetId="141">#REF!</definedName>
    <definedName name="為替ﾚﾄ円ﾄﾞﾙ" localSheetId="71">#REF!</definedName>
    <definedName name="為替ﾚﾄ円ﾄﾞﾙ" localSheetId="74">#REF!</definedName>
    <definedName name="為替ﾚﾄ円ﾄﾞﾙ" localSheetId="77">#REF!</definedName>
    <definedName name="為替ﾚﾄ円ﾄﾞﾙ" localSheetId="80">#REF!</definedName>
    <definedName name="為替ﾚﾄ円ﾄﾞﾙ" localSheetId="66">#REF!</definedName>
    <definedName name="為替ﾚﾄ円ﾄﾞﾙ" localSheetId="69">#REF!</definedName>
    <definedName name="為替ﾚﾄ円ﾄﾞﾙ" localSheetId="126">#REF!</definedName>
    <definedName name="為替ﾚﾄ円ﾄﾞﾙ" localSheetId="129">#REF!</definedName>
    <definedName name="為替ﾚﾄ円ﾄﾞﾙ" localSheetId="132">#REF!</definedName>
    <definedName name="為替ﾚﾄ円ﾄﾞﾙ" localSheetId="135">#REF!</definedName>
    <definedName name="為替ﾚﾄ円ﾄﾞﾙ" localSheetId="120">#REF!</definedName>
    <definedName name="為替ﾚﾄ円ﾄﾞﾙ" localSheetId="111">#REF!</definedName>
    <definedName name="為替ﾚﾄ円ﾄﾞﾙ" localSheetId="114">#REF!</definedName>
    <definedName name="為替ﾚﾄ円ﾄﾞﾙ" localSheetId="117">#REF!</definedName>
    <definedName name="為替ﾚﾄ円ﾄﾞﾙ" localSheetId="103">#REF!</definedName>
    <definedName name="為替ﾚﾄ円ﾄﾞﾙ" localSheetId="106">#REF!</definedName>
    <definedName name="為替ﾚﾄ円ﾄﾞﾙ" localSheetId="53">#REF!</definedName>
    <definedName name="為替ﾚﾄ円ﾄﾞﾙ" localSheetId="55">#REF!</definedName>
    <definedName name="為替ﾚﾄ円ﾄﾞﾙ" localSheetId="58">#REF!</definedName>
    <definedName name="為替ﾚﾄ円ﾄﾞﾙ" localSheetId="62">#REF!</definedName>
    <definedName name="為替ﾚﾄ円ﾄﾞﾙ" localSheetId="64">#REF!</definedName>
    <definedName name="為替ﾚﾄ円ﾄﾞﾙ" localSheetId="85">#REF!</definedName>
    <definedName name="為替ﾚﾄ円ﾄﾞﾙ" localSheetId="88">#REF!</definedName>
    <definedName name="為替ﾚﾄ円ﾄﾞﾙ" localSheetId="91">#REF!</definedName>
    <definedName name="為替ﾚﾄ円ﾄﾞﾙ" localSheetId="94">#REF!</definedName>
    <definedName name="為替ﾚﾄ円ﾄﾞﾙ" localSheetId="97">#REF!</definedName>
    <definedName name="為替ﾚﾄ円ﾄﾞﾙ" localSheetId="100">#REF!</definedName>
    <definedName name="為替ﾚﾄ円ﾄﾞﾙ" localSheetId="166">#REF!</definedName>
    <definedName name="為替ﾚﾄ円ﾄﾞﾙ" localSheetId="169">#REF!</definedName>
    <definedName name="為替ﾚﾄ円ﾄﾞﾙ" localSheetId="157">#REF!</definedName>
    <definedName name="為替ﾚﾄ円ﾄﾞﾙ" localSheetId="172">#REF!</definedName>
    <definedName name="為替ﾚﾄ円ﾄﾞﾙ" localSheetId="160">#REF!</definedName>
    <definedName name="為替ﾚﾄ円ﾄﾞﾙ" localSheetId="163">#REF!</definedName>
    <definedName name="為替ﾚﾄ円ﾄﾞﾙ" localSheetId="143">#REF!</definedName>
    <definedName name="為替ﾚﾄ円ﾄﾞﾙ" localSheetId="146">#REF!</definedName>
    <definedName name="為替ﾚﾄ円ﾄﾞﾙ" localSheetId="148">#REF!</definedName>
    <definedName name="為替ﾚﾄ円ﾄﾞﾙ" localSheetId="150">#REF!</definedName>
    <definedName name="為替ﾚﾄ円ﾄﾞﾙ" localSheetId="151">#REF!</definedName>
    <definedName name="為替ﾚﾄ円ﾄﾞﾙ" localSheetId="136">#REF!</definedName>
    <definedName name="為替ﾚﾄ円ﾄﾞﾙ" localSheetId="139">#REF!</definedName>
    <definedName name="為替ﾚﾄ円ﾄﾞﾙ" localSheetId="142">#REF!</definedName>
    <definedName name="為替ﾚﾄ円ﾄﾞﾙ" localSheetId="70">#REF!</definedName>
    <definedName name="為替ﾚﾄ円ﾄﾞﾙ" localSheetId="72">#REF!</definedName>
    <definedName name="為替ﾚﾄ円ﾄﾞﾙ" localSheetId="75">#REF!</definedName>
    <definedName name="為替ﾚﾄ円ﾄﾞﾙ" localSheetId="78">#REF!</definedName>
    <definedName name="為替ﾚﾄ円ﾄﾞﾙ" localSheetId="67">#REF!</definedName>
    <definedName name="為替ﾚﾄ円ﾄﾞﾙ" localSheetId="124">#REF!</definedName>
    <definedName name="為替ﾚﾄ円ﾄﾞﾙ" localSheetId="127">#REF!</definedName>
    <definedName name="為替ﾚﾄ円ﾄﾞﾙ" localSheetId="130">#REF!</definedName>
    <definedName name="為替ﾚﾄ円ﾄﾞﾙ" localSheetId="133">#REF!</definedName>
    <definedName name="為替ﾚﾄ円ﾄﾞﾙ" localSheetId="118">#REF!</definedName>
    <definedName name="為替ﾚﾄ円ﾄﾞﾙ" localSheetId="121">#REF!</definedName>
    <definedName name="為替ﾚﾄ円ﾄﾞﾙ" localSheetId="123">#REF!</definedName>
    <definedName name="為替ﾚﾄ円ﾄﾞﾙ" localSheetId="107">#REF!</definedName>
    <definedName name="為替ﾚﾄ円ﾄﾞﾙ" localSheetId="109">#REF!</definedName>
    <definedName name="為替ﾚﾄ円ﾄﾞﾙ" localSheetId="112">#REF!</definedName>
    <definedName name="為替ﾚﾄ円ﾄﾞﾙ" localSheetId="115">#REF!</definedName>
    <definedName name="為替ﾚﾄ円ﾄﾞﾙ" localSheetId="101">#REF!</definedName>
    <definedName name="為替ﾚﾄ円ﾄﾞﾙ" localSheetId="104">#REF!</definedName>
    <definedName name="為替ﾚﾄ円ﾄﾞﾙ" localSheetId="52">#REF!</definedName>
    <definedName name="為替ﾚﾄ円ﾄﾞﾙ" localSheetId="54">#REF!</definedName>
    <definedName name="為替ﾚﾄ円ﾄﾞﾙ" localSheetId="57">#REF!</definedName>
    <definedName name="為替ﾚﾄ円ﾄﾞﾙ" localSheetId="60">#REF!</definedName>
    <definedName name="為替ﾚﾄ円ﾄﾞﾙ" localSheetId="63">#REF!</definedName>
    <definedName name="為替ﾚﾄ円ﾄﾞﾙ" localSheetId="83">#REF!</definedName>
    <definedName name="為替ﾚﾄ円ﾄﾞﾙ" localSheetId="81">#REF!</definedName>
    <definedName name="為替ﾚﾄ円ﾄﾞﾙ" localSheetId="86">#REF!</definedName>
    <definedName name="為替ﾚﾄ円ﾄﾞﾙ" localSheetId="89">#REF!</definedName>
    <definedName name="為替ﾚﾄ円ﾄﾞﾙ" localSheetId="92">#REF!</definedName>
    <definedName name="為替ﾚﾄ円ﾄﾞﾙ" localSheetId="95">#REF!</definedName>
    <definedName name="為替ﾚﾄ円ﾄﾞﾙ" localSheetId="98">#REF!</definedName>
    <definedName name="為替ﾚﾄ円ﾄﾞﾙ" localSheetId="164">#REF!</definedName>
    <definedName name="為替ﾚﾄ円ﾄﾞﾙ" localSheetId="167">#REF!</definedName>
    <definedName name="為替ﾚﾄ円ﾄﾞﾙ" localSheetId="155">#REF!</definedName>
    <definedName name="為替ﾚﾄ円ﾄﾞﾙ" localSheetId="170">#REF!</definedName>
    <definedName name="為替ﾚﾄ円ﾄﾞﾙ" localSheetId="158">#REF!</definedName>
    <definedName name="為替ﾚﾄ円ﾄﾞﾙ" localSheetId="161">#REF!</definedName>
    <definedName name="為替ﾚﾄ円ﾄﾞﾙ" localSheetId="147">#REF!</definedName>
    <definedName name="為替ﾚﾄ円ﾄﾞﾙ" localSheetId="144">#REF!</definedName>
    <definedName name="為替ﾚﾄ円ﾄﾞﾙ" localSheetId="152">#REF!</definedName>
    <definedName name="為替ﾚﾄ円ﾄﾞﾙ" localSheetId="154">#REF!</definedName>
    <definedName name="為替ﾚﾄ円ﾄﾞﾙ" localSheetId="137">#REF!</definedName>
    <definedName name="為替ﾚﾄ円ﾄﾞﾙ" localSheetId="140">#REF!</definedName>
    <definedName name="為替ﾚﾄ円ﾄﾞﾙ" localSheetId="73">#REF!</definedName>
    <definedName name="為替ﾚﾄ円ﾄﾞﾙ" localSheetId="76">#REF!</definedName>
    <definedName name="為替ﾚﾄ円ﾄﾞﾙ" localSheetId="79">#REF!</definedName>
    <definedName name="為替ﾚﾄ円ﾄﾞﾙ" localSheetId="65">#REF!</definedName>
    <definedName name="為替ﾚﾄ円ﾄﾞﾙ" localSheetId="68">#REF!</definedName>
    <definedName name="為替ﾚﾄ円ﾄﾞﾙ" localSheetId="125">#REF!</definedName>
    <definedName name="為替ﾚﾄ円ﾄﾞﾙ" localSheetId="128">#REF!</definedName>
    <definedName name="為替ﾚﾄ円ﾄﾞﾙ" localSheetId="131">#REF!</definedName>
    <definedName name="為替ﾚﾄ円ﾄﾞﾙ" localSheetId="134">#REF!</definedName>
    <definedName name="為替ﾚﾄ円ﾄﾞﾙ" localSheetId="119">#REF!</definedName>
    <definedName name="為替ﾚﾄ円ﾄﾞﾙ" localSheetId="122">#REF!</definedName>
    <definedName name="為替ﾚﾄ円ﾄﾞﾙ" localSheetId="108">#REF!</definedName>
    <definedName name="為替ﾚﾄ円ﾄﾞﾙ" localSheetId="110">#REF!</definedName>
    <definedName name="為替ﾚﾄ円ﾄﾞﾙ" localSheetId="113">#REF!</definedName>
    <definedName name="為替ﾚﾄ円ﾄﾞﾙ" localSheetId="116">#REF!</definedName>
    <definedName name="為替ﾚﾄ円ﾄﾞﾙ" localSheetId="102">#REF!</definedName>
    <definedName name="為替ﾚﾄ円ﾄﾞﾙ" localSheetId="105">#REF!</definedName>
    <definedName name="為替ﾚﾄ円ﾄﾞﾙ" localSheetId="56">#REF!</definedName>
    <definedName name="為替ﾚﾄ円ﾄﾞﾙ" localSheetId="59">#REF!</definedName>
    <definedName name="為替ﾚﾄ円ﾄﾞﾙ" localSheetId="61">#REF!</definedName>
    <definedName name="為替ﾚﾄ円ﾄﾞﾙ" localSheetId="84">#REF!</definedName>
    <definedName name="為替ﾚﾄ円ﾄﾞﾙ" localSheetId="82">#REF!</definedName>
    <definedName name="為替ﾚﾄ円ﾄﾞﾙ" localSheetId="87">#REF!</definedName>
    <definedName name="為替ﾚﾄ円ﾄﾞﾙ" localSheetId="90">#REF!</definedName>
    <definedName name="為替ﾚﾄ円ﾄﾞﾙ" localSheetId="93">#REF!</definedName>
    <definedName name="為替ﾚﾄ円ﾄﾞﾙ" localSheetId="96">#REF!</definedName>
    <definedName name="為替ﾚﾄ円ﾄﾞﾙ" localSheetId="99">#REF!</definedName>
    <definedName name="為替ﾚﾄ円ﾄﾞﾙ" localSheetId="165">#REF!</definedName>
    <definedName name="為替ﾚﾄ円ﾄﾞﾙ" localSheetId="168">#REF!</definedName>
    <definedName name="為替ﾚﾄ円ﾄﾞﾙ" localSheetId="156">#REF!</definedName>
    <definedName name="為替ﾚﾄ円ﾄﾞﾙ" localSheetId="171">#REF!</definedName>
    <definedName name="為替ﾚﾄ円ﾄﾞﾙ" localSheetId="159">#REF!</definedName>
    <definedName name="為替ﾚﾄ円ﾄﾞﾙ" localSheetId="162">#REF!</definedName>
    <definedName name="為替ﾚﾄ円ﾄﾞﾙ">#REF!</definedName>
    <definedName name="為替ﾚﾄ円元" localSheetId="145">#REF!</definedName>
    <definedName name="為替ﾚﾄ円元" localSheetId="149">#REF!</definedName>
    <definedName name="為替ﾚﾄ円元" localSheetId="153">#REF!</definedName>
    <definedName name="為替ﾚﾄ円元" localSheetId="138">#REF!</definedName>
    <definedName name="為替ﾚﾄ円元" localSheetId="141">#REF!</definedName>
    <definedName name="為替ﾚﾄ円元" localSheetId="71">#REF!</definedName>
    <definedName name="為替ﾚﾄ円元" localSheetId="74">#REF!</definedName>
    <definedName name="為替ﾚﾄ円元" localSheetId="77">#REF!</definedName>
    <definedName name="為替ﾚﾄ円元" localSheetId="80">#REF!</definedName>
    <definedName name="為替ﾚﾄ円元" localSheetId="66">#REF!</definedName>
    <definedName name="為替ﾚﾄ円元" localSheetId="69">#REF!</definedName>
    <definedName name="為替ﾚﾄ円元" localSheetId="126">#REF!</definedName>
    <definedName name="為替ﾚﾄ円元" localSheetId="129">#REF!</definedName>
    <definedName name="為替ﾚﾄ円元" localSheetId="132">#REF!</definedName>
    <definedName name="為替ﾚﾄ円元" localSheetId="135">#REF!</definedName>
    <definedName name="為替ﾚﾄ円元" localSheetId="120">#REF!</definedName>
    <definedName name="為替ﾚﾄ円元" localSheetId="111">#REF!</definedName>
    <definedName name="為替ﾚﾄ円元" localSheetId="114">#REF!</definedName>
    <definedName name="為替ﾚﾄ円元" localSheetId="117">#REF!</definedName>
    <definedName name="為替ﾚﾄ円元" localSheetId="103">#REF!</definedName>
    <definedName name="為替ﾚﾄ円元" localSheetId="106">#REF!</definedName>
    <definedName name="為替ﾚﾄ円元" localSheetId="53">#REF!</definedName>
    <definedName name="為替ﾚﾄ円元" localSheetId="55">#REF!</definedName>
    <definedName name="為替ﾚﾄ円元" localSheetId="58">#REF!</definedName>
    <definedName name="為替ﾚﾄ円元" localSheetId="62">#REF!</definedName>
    <definedName name="為替ﾚﾄ円元" localSheetId="64">#REF!</definedName>
    <definedName name="為替ﾚﾄ円元" localSheetId="85">#REF!</definedName>
    <definedName name="為替ﾚﾄ円元" localSheetId="88">#REF!</definedName>
    <definedName name="為替ﾚﾄ円元" localSheetId="91">#REF!</definedName>
    <definedName name="為替ﾚﾄ円元" localSheetId="94">#REF!</definedName>
    <definedName name="為替ﾚﾄ円元" localSheetId="97">#REF!</definedName>
    <definedName name="為替ﾚﾄ円元" localSheetId="100">#REF!</definedName>
    <definedName name="為替ﾚﾄ円元" localSheetId="166">#REF!</definedName>
    <definedName name="為替ﾚﾄ円元" localSheetId="169">#REF!</definedName>
    <definedName name="為替ﾚﾄ円元" localSheetId="157">#REF!</definedName>
    <definedName name="為替ﾚﾄ円元" localSheetId="172">#REF!</definedName>
    <definedName name="為替ﾚﾄ円元" localSheetId="160">#REF!</definedName>
    <definedName name="為替ﾚﾄ円元" localSheetId="163">#REF!</definedName>
    <definedName name="為替ﾚﾄ円元" localSheetId="143">#REF!</definedName>
    <definedName name="為替ﾚﾄ円元" localSheetId="146">#REF!</definedName>
    <definedName name="為替ﾚﾄ円元" localSheetId="148">#REF!</definedName>
    <definedName name="為替ﾚﾄ円元" localSheetId="150">#REF!</definedName>
    <definedName name="為替ﾚﾄ円元" localSheetId="151">#REF!</definedName>
    <definedName name="為替ﾚﾄ円元" localSheetId="136">#REF!</definedName>
    <definedName name="為替ﾚﾄ円元" localSheetId="139">#REF!</definedName>
    <definedName name="為替ﾚﾄ円元" localSheetId="142">#REF!</definedName>
    <definedName name="為替ﾚﾄ円元" localSheetId="70">#REF!</definedName>
    <definedName name="為替ﾚﾄ円元" localSheetId="72">#REF!</definedName>
    <definedName name="為替ﾚﾄ円元" localSheetId="75">#REF!</definedName>
    <definedName name="為替ﾚﾄ円元" localSheetId="78">#REF!</definedName>
    <definedName name="為替ﾚﾄ円元" localSheetId="67">#REF!</definedName>
    <definedName name="為替ﾚﾄ円元" localSheetId="124">#REF!</definedName>
    <definedName name="為替ﾚﾄ円元" localSheetId="127">#REF!</definedName>
    <definedName name="為替ﾚﾄ円元" localSheetId="130">#REF!</definedName>
    <definedName name="為替ﾚﾄ円元" localSheetId="133">#REF!</definedName>
    <definedName name="為替ﾚﾄ円元" localSheetId="118">#REF!</definedName>
    <definedName name="為替ﾚﾄ円元" localSheetId="121">#REF!</definedName>
    <definedName name="為替ﾚﾄ円元" localSheetId="123">#REF!</definedName>
    <definedName name="為替ﾚﾄ円元" localSheetId="107">#REF!</definedName>
    <definedName name="為替ﾚﾄ円元" localSheetId="109">#REF!</definedName>
    <definedName name="為替ﾚﾄ円元" localSheetId="112">#REF!</definedName>
    <definedName name="為替ﾚﾄ円元" localSheetId="115">#REF!</definedName>
    <definedName name="為替ﾚﾄ円元" localSheetId="101">#REF!</definedName>
    <definedName name="為替ﾚﾄ円元" localSheetId="104">#REF!</definedName>
    <definedName name="為替ﾚﾄ円元" localSheetId="52">#REF!</definedName>
    <definedName name="為替ﾚﾄ円元" localSheetId="54">#REF!</definedName>
    <definedName name="為替ﾚﾄ円元" localSheetId="57">#REF!</definedName>
    <definedName name="為替ﾚﾄ円元" localSheetId="60">#REF!</definedName>
    <definedName name="為替ﾚﾄ円元" localSheetId="63">#REF!</definedName>
    <definedName name="為替ﾚﾄ円元" localSheetId="83">#REF!</definedName>
    <definedName name="為替ﾚﾄ円元" localSheetId="81">#REF!</definedName>
    <definedName name="為替ﾚﾄ円元" localSheetId="86">#REF!</definedName>
    <definedName name="為替ﾚﾄ円元" localSheetId="89">#REF!</definedName>
    <definedName name="為替ﾚﾄ円元" localSheetId="92">#REF!</definedName>
    <definedName name="為替ﾚﾄ円元" localSheetId="95">#REF!</definedName>
    <definedName name="為替ﾚﾄ円元" localSheetId="98">#REF!</definedName>
    <definedName name="為替ﾚﾄ円元" localSheetId="164">#REF!</definedName>
    <definedName name="為替ﾚﾄ円元" localSheetId="167">#REF!</definedName>
    <definedName name="為替ﾚﾄ円元" localSheetId="155">#REF!</definedName>
    <definedName name="為替ﾚﾄ円元" localSheetId="170">#REF!</definedName>
    <definedName name="為替ﾚﾄ円元" localSheetId="158">#REF!</definedName>
    <definedName name="為替ﾚﾄ円元" localSheetId="161">#REF!</definedName>
    <definedName name="為替ﾚﾄ円元" localSheetId="147">#REF!</definedName>
    <definedName name="為替ﾚﾄ円元" localSheetId="144">#REF!</definedName>
    <definedName name="為替ﾚﾄ円元" localSheetId="152">#REF!</definedName>
    <definedName name="為替ﾚﾄ円元" localSheetId="154">#REF!</definedName>
    <definedName name="為替ﾚﾄ円元" localSheetId="137">#REF!</definedName>
    <definedName name="為替ﾚﾄ円元" localSheetId="140">#REF!</definedName>
    <definedName name="為替ﾚﾄ円元" localSheetId="73">#REF!</definedName>
    <definedName name="為替ﾚﾄ円元" localSheetId="76">#REF!</definedName>
    <definedName name="為替ﾚﾄ円元" localSheetId="79">#REF!</definedName>
    <definedName name="為替ﾚﾄ円元" localSheetId="65">#REF!</definedName>
    <definedName name="為替ﾚﾄ円元" localSheetId="68">#REF!</definedName>
    <definedName name="為替ﾚﾄ円元" localSheetId="125">#REF!</definedName>
    <definedName name="為替ﾚﾄ円元" localSheetId="128">#REF!</definedName>
    <definedName name="為替ﾚﾄ円元" localSheetId="131">#REF!</definedName>
    <definedName name="為替ﾚﾄ円元" localSheetId="134">#REF!</definedName>
    <definedName name="為替ﾚﾄ円元" localSheetId="119">#REF!</definedName>
    <definedName name="為替ﾚﾄ円元" localSheetId="122">#REF!</definedName>
    <definedName name="為替ﾚﾄ円元" localSheetId="108">#REF!</definedName>
    <definedName name="為替ﾚﾄ円元" localSheetId="110">#REF!</definedName>
    <definedName name="為替ﾚﾄ円元" localSheetId="113">#REF!</definedName>
    <definedName name="為替ﾚﾄ円元" localSheetId="116">#REF!</definedName>
    <definedName name="為替ﾚﾄ円元" localSheetId="102">#REF!</definedName>
    <definedName name="為替ﾚﾄ円元" localSheetId="105">#REF!</definedName>
    <definedName name="為替ﾚﾄ円元" localSheetId="56">#REF!</definedName>
    <definedName name="為替ﾚﾄ円元" localSheetId="59">#REF!</definedName>
    <definedName name="為替ﾚﾄ円元" localSheetId="61">#REF!</definedName>
    <definedName name="為替ﾚﾄ円元" localSheetId="84">#REF!</definedName>
    <definedName name="為替ﾚﾄ円元" localSheetId="82">#REF!</definedName>
    <definedName name="為替ﾚﾄ円元" localSheetId="87">#REF!</definedName>
    <definedName name="為替ﾚﾄ円元" localSheetId="90">#REF!</definedName>
    <definedName name="為替ﾚﾄ円元" localSheetId="93">#REF!</definedName>
    <definedName name="為替ﾚﾄ円元" localSheetId="96">#REF!</definedName>
    <definedName name="為替ﾚﾄ円元" localSheetId="99">#REF!</definedName>
    <definedName name="為替ﾚﾄ円元" localSheetId="165">#REF!</definedName>
    <definedName name="為替ﾚﾄ円元" localSheetId="168">#REF!</definedName>
    <definedName name="為替ﾚﾄ円元" localSheetId="156">#REF!</definedName>
    <definedName name="為替ﾚﾄ円元" localSheetId="171">#REF!</definedName>
    <definedName name="為替ﾚﾄ円元" localSheetId="159">#REF!</definedName>
    <definedName name="為替ﾚﾄ円元" localSheetId="162">#REF!</definedName>
    <definedName name="為替ﾚﾄ円元">#REF!</definedName>
    <definedName name="為替ﾚﾄ元ﾄﾞﾙ" localSheetId="145">#REF!</definedName>
    <definedName name="為替ﾚﾄ元ﾄﾞﾙ" localSheetId="149">#REF!</definedName>
    <definedName name="為替ﾚﾄ元ﾄﾞﾙ" localSheetId="153">#REF!</definedName>
    <definedName name="為替ﾚﾄ元ﾄﾞﾙ" localSheetId="138">#REF!</definedName>
    <definedName name="為替ﾚﾄ元ﾄﾞﾙ" localSheetId="141">#REF!</definedName>
    <definedName name="為替ﾚﾄ元ﾄﾞﾙ" localSheetId="71">#REF!</definedName>
    <definedName name="為替ﾚﾄ元ﾄﾞﾙ" localSheetId="74">#REF!</definedName>
    <definedName name="為替ﾚﾄ元ﾄﾞﾙ" localSheetId="77">#REF!</definedName>
    <definedName name="為替ﾚﾄ元ﾄﾞﾙ" localSheetId="80">#REF!</definedName>
    <definedName name="為替ﾚﾄ元ﾄﾞﾙ" localSheetId="66">#REF!</definedName>
    <definedName name="為替ﾚﾄ元ﾄﾞﾙ" localSheetId="69">#REF!</definedName>
    <definedName name="為替ﾚﾄ元ﾄﾞﾙ" localSheetId="126">#REF!</definedName>
    <definedName name="為替ﾚﾄ元ﾄﾞﾙ" localSheetId="129">#REF!</definedName>
    <definedName name="為替ﾚﾄ元ﾄﾞﾙ" localSheetId="132">#REF!</definedName>
    <definedName name="為替ﾚﾄ元ﾄﾞﾙ" localSheetId="135">#REF!</definedName>
    <definedName name="為替ﾚﾄ元ﾄﾞﾙ" localSheetId="120">#REF!</definedName>
    <definedName name="為替ﾚﾄ元ﾄﾞﾙ" localSheetId="111">#REF!</definedName>
    <definedName name="為替ﾚﾄ元ﾄﾞﾙ" localSheetId="114">#REF!</definedName>
    <definedName name="為替ﾚﾄ元ﾄﾞﾙ" localSheetId="117">#REF!</definedName>
    <definedName name="為替ﾚﾄ元ﾄﾞﾙ" localSheetId="103">#REF!</definedName>
    <definedName name="為替ﾚﾄ元ﾄﾞﾙ" localSheetId="106">#REF!</definedName>
    <definedName name="為替ﾚﾄ元ﾄﾞﾙ" localSheetId="53">#REF!</definedName>
    <definedName name="為替ﾚﾄ元ﾄﾞﾙ" localSheetId="55">#REF!</definedName>
    <definedName name="為替ﾚﾄ元ﾄﾞﾙ" localSheetId="58">#REF!</definedName>
    <definedName name="為替ﾚﾄ元ﾄﾞﾙ" localSheetId="62">#REF!</definedName>
    <definedName name="為替ﾚﾄ元ﾄﾞﾙ" localSheetId="64">#REF!</definedName>
    <definedName name="為替ﾚﾄ元ﾄﾞﾙ" localSheetId="85">#REF!</definedName>
    <definedName name="為替ﾚﾄ元ﾄﾞﾙ" localSheetId="88">#REF!</definedName>
    <definedName name="為替ﾚﾄ元ﾄﾞﾙ" localSheetId="91">#REF!</definedName>
    <definedName name="為替ﾚﾄ元ﾄﾞﾙ" localSheetId="94">#REF!</definedName>
    <definedName name="為替ﾚﾄ元ﾄﾞﾙ" localSheetId="97">#REF!</definedName>
    <definedName name="為替ﾚﾄ元ﾄﾞﾙ" localSheetId="100">#REF!</definedName>
    <definedName name="為替ﾚﾄ元ﾄﾞﾙ" localSheetId="166">#REF!</definedName>
    <definedName name="為替ﾚﾄ元ﾄﾞﾙ" localSheetId="169">#REF!</definedName>
    <definedName name="為替ﾚﾄ元ﾄﾞﾙ" localSheetId="157">#REF!</definedName>
    <definedName name="為替ﾚﾄ元ﾄﾞﾙ" localSheetId="172">#REF!</definedName>
    <definedName name="為替ﾚﾄ元ﾄﾞﾙ" localSheetId="160">#REF!</definedName>
    <definedName name="為替ﾚﾄ元ﾄﾞﾙ" localSheetId="163">#REF!</definedName>
    <definedName name="為替ﾚﾄ元ﾄﾞﾙ" localSheetId="143">#REF!</definedName>
    <definedName name="為替ﾚﾄ元ﾄﾞﾙ" localSheetId="146">#REF!</definedName>
    <definedName name="為替ﾚﾄ元ﾄﾞﾙ" localSheetId="148">#REF!</definedName>
    <definedName name="為替ﾚﾄ元ﾄﾞﾙ" localSheetId="150">#REF!</definedName>
    <definedName name="為替ﾚﾄ元ﾄﾞﾙ" localSheetId="151">#REF!</definedName>
    <definedName name="為替ﾚﾄ元ﾄﾞﾙ" localSheetId="136">#REF!</definedName>
    <definedName name="為替ﾚﾄ元ﾄﾞﾙ" localSheetId="139">#REF!</definedName>
    <definedName name="為替ﾚﾄ元ﾄﾞﾙ" localSheetId="142">#REF!</definedName>
    <definedName name="為替ﾚﾄ元ﾄﾞﾙ" localSheetId="70">#REF!</definedName>
    <definedName name="為替ﾚﾄ元ﾄﾞﾙ" localSheetId="72">#REF!</definedName>
    <definedName name="為替ﾚﾄ元ﾄﾞﾙ" localSheetId="75">#REF!</definedName>
    <definedName name="為替ﾚﾄ元ﾄﾞﾙ" localSheetId="78">#REF!</definedName>
    <definedName name="為替ﾚﾄ元ﾄﾞﾙ" localSheetId="67">#REF!</definedName>
    <definedName name="為替ﾚﾄ元ﾄﾞﾙ" localSheetId="124">#REF!</definedName>
    <definedName name="為替ﾚﾄ元ﾄﾞﾙ" localSheetId="127">#REF!</definedName>
    <definedName name="為替ﾚﾄ元ﾄﾞﾙ" localSheetId="130">#REF!</definedName>
    <definedName name="為替ﾚﾄ元ﾄﾞﾙ" localSheetId="133">#REF!</definedName>
    <definedName name="為替ﾚﾄ元ﾄﾞﾙ" localSheetId="118">#REF!</definedName>
    <definedName name="為替ﾚﾄ元ﾄﾞﾙ" localSheetId="121">#REF!</definedName>
    <definedName name="為替ﾚﾄ元ﾄﾞﾙ" localSheetId="123">#REF!</definedName>
    <definedName name="為替ﾚﾄ元ﾄﾞﾙ" localSheetId="107">#REF!</definedName>
    <definedName name="為替ﾚﾄ元ﾄﾞﾙ" localSheetId="109">#REF!</definedName>
    <definedName name="為替ﾚﾄ元ﾄﾞﾙ" localSheetId="112">#REF!</definedName>
    <definedName name="為替ﾚﾄ元ﾄﾞﾙ" localSheetId="115">#REF!</definedName>
    <definedName name="為替ﾚﾄ元ﾄﾞﾙ" localSheetId="101">#REF!</definedName>
    <definedName name="為替ﾚﾄ元ﾄﾞﾙ" localSheetId="104">#REF!</definedName>
    <definedName name="為替ﾚﾄ元ﾄﾞﾙ" localSheetId="52">#REF!</definedName>
    <definedName name="為替ﾚﾄ元ﾄﾞﾙ" localSheetId="54">#REF!</definedName>
    <definedName name="為替ﾚﾄ元ﾄﾞﾙ" localSheetId="57">#REF!</definedName>
    <definedName name="為替ﾚﾄ元ﾄﾞﾙ" localSheetId="60">#REF!</definedName>
    <definedName name="為替ﾚﾄ元ﾄﾞﾙ" localSheetId="63">#REF!</definedName>
    <definedName name="為替ﾚﾄ元ﾄﾞﾙ" localSheetId="83">#REF!</definedName>
    <definedName name="為替ﾚﾄ元ﾄﾞﾙ" localSheetId="81">#REF!</definedName>
    <definedName name="為替ﾚﾄ元ﾄﾞﾙ" localSheetId="86">#REF!</definedName>
    <definedName name="為替ﾚﾄ元ﾄﾞﾙ" localSheetId="89">#REF!</definedName>
    <definedName name="為替ﾚﾄ元ﾄﾞﾙ" localSheetId="92">#REF!</definedName>
    <definedName name="為替ﾚﾄ元ﾄﾞﾙ" localSheetId="95">#REF!</definedName>
    <definedName name="為替ﾚﾄ元ﾄﾞﾙ" localSheetId="98">#REF!</definedName>
    <definedName name="為替ﾚﾄ元ﾄﾞﾙ" localSheetId="164">#REF!</definedName>
    <definedName name="為替ﾚﾄ元ﾄﾞﾙ" localSheetId="167">#REF!</definedName>
    <definedName name="為替ﾚﾄ元ﾄﾞﾙ" localSheetId="155">#REF!</definedName>
    <definedName name="為替ﾚﾄ元ﾄﾞﾙ" localSheetId="170">#REF!</definedName>
    <definedName name="為替ﾚﾄ元ﾄﾞﾙ" localSheetId="158">#REF!</definedName>
    <definedName name="為替ﾚﾄ元ﾄﾞﾙ" localSheetId="161">#REF!</definedName>
    <definedName name="為替ﾚﾄ元ﾄﾞﾙ" localSheetId="147">#REF!</definedName>
    <definedName name="為替ﾚﾄ元ﾄﾞﾙ" localSheetId="144">#REF!</definedName>
    <definedName name="為替ﾚﾄ元ﾄﾞﾙ" localSheetId="152">#REF!</definedName>
    <definedName name="為替ﾚﾄ元ﾄﾞﾙ" localSheetId="154">#REF!</definedName>
    <definedName name="為替ﾚﾄ元ﾄﾞﾙ" localSheetId="137">#REF!</definedName>
    <definedName name="為替ﾚﾄ元ﾄﾞﾙ" localSheetId="140">#REF!</definedName>
    <definedName name="為替ﾚﾄ元ﾄﾞﾙ" localSheetId="73">#REF!</definedName>
    <definedName name="為替ﾚﾄ元ﾄﾞﾙ" localSheetId="76">#REF!</definedName>
    <definedName name="為替ﾚﾄ元ﾄﾞﾙ" localSheetId="79">#REF!</definedName>
    <definedName name="為替ﾚﾄ元ﾄﾞﾙ" localSheetId="65">#REF!</definedName>
    <definedName name="為替ﾚﾄ元ﾄﾞﾙ" localSheetId="68">#REF!</definedName>
    <definedName name="為替ﾚﾄ元ﾄﾞﾙ" localSheetId="125">#REF!</definedName>
    <definedName name="為替ﾚﾄ元ﾄﾞﾙ" localSheetId="128">#REF!</definedName>
    <definedName name="為替ﾚﾄ元ﾄﾞﾙ" localSheetId="131">#REF!</definedName>
    <definedName name="為替ﾚﾄ元ﾄﾞﾙ" localSheetId="134">#REF!</definedName>
    <definedName name="為替ﾚﾄ元ﾄﾞﾙ" localSheetId="119">#REF!</definedName>
    <definedName name="為替ﾚﾄ元ﾄﾞﾙ" localSheetId="122">#REF!</definedName>
    <definedName name="為替ﾚﾄ元ﾄﾞﾙ" localSheetId="108">#REF!</definedName>
    <definedName name="為替ﾚﾄ元ﾄﾞﾙ" localSheetId="110">#REF!</definedName>
    <definedName name="為替ﾚﾄ元ﾄﾞﾙ" localSheetId="113">#REF!</definedName>
    <definedName name="為替ﾚﾄ元ﾄﾞﾙ" localSheetId="116">#REF!</definedName>
    <definedName name="為替ﾚﾄ元ﾄﾞﾙ" localSheetId="102">#REF!</definedName>
    <definedName name="為替ﾚﾄ元ﾄﾞﾙ" localSheetId="105">#REF!</definedName>
    <definedName name="為替ﾚﾄ元ﾄﾞﾙ" localSheetId="56">#REF!</definedName>
    <definedName name="為替ﾚﾄ元ﾄﾞﾙ" localSheetId="59">#REF!</definedName>
    <definedName name="為替ﾚﾄ元ﾄﾞﾙ" localSheetId="61">#REF!</definedName>
    <definedName name="為替ﾚﾄ元ﾄﾞﾙ" localSheetId="84">#REF!</definedName>
    <definedName name="為替ﾚﾄ元ﾄﾞﾙ" localSheetId="82">#REF!</definedName>
    <definedName name="為替ﾚﾄ元ﾄﾞﾙ" localSheetId="87">#REF!</definedName>
    <definedName name="為替ﾚﾄ元ﾄﾞﾙ" localSheetId="90">#REF!</definedName>
    <definedName name="為替ﾚﾄ元ﾄﾞﾙ" localSheetId="93">#REF!</definedName>
    <definedName name="為替ﾚﾄ元ﾄﾞﾙ" localSheetId="96">#REF!</definedName>
    <definedName name="為替ﾚﾄ元ﾄﾞﾙ" localSheetId="99">#REF!</definedName>
    <definedName name="為替ﾚﾄ元ﾄﾞﾙ" localSheetId="165">#REF!</definedName>
    <definedName name="為替ﾚﾄ元ﾄﾞﾙ" localSheetId="168">#REF!</definedName>
    <definedName name="為替ﾚﾄ元ﾄﾞﾙ" localSheetId="156">#REF!</definedName>
    <definedName name="為替ﾚﾄ元ﾄﾞﾙ" localSheetId="171">#REF!</definedName>
    <definedName name="為替ﾚﾄ元ﾄﾞﾙ" localSheetId="159">#REF!</definedName>
    <definedName name="為替ﾚﾄ元ﾄﾞﾙ" localSheetId="162">#REF!</definedName>
    <definedName name="為替ﾚﾄ元ﾄﾞﾙ">#REF!</definedName>
    <definedName name="移行" localSheetId="145">#REF!</definedName>
    <definedName name="移行" localSheetId="149">#REF!</definedName>
    <definedName name="移行" localSheetId="153">#REF!</definedName>
    <definedName name="移行" localSheetId="138">#REF!</definedName>
    <definedName name="移行" localSheetId="141">#REF!</definedName>
    <definedName name="移行" localSheetId="71">#REF!</definedName>
    <definedName name="移行" localSheetId="74">#REF!</definedName>
    <definedName name="移行" localSheetId="77">#REF!</definedName>
    <definedName name="移行" localSheetId="80">#REF!</definedName>
    <definedName name="移行" localSheetId="66">#REF!</definedName>
    <definedName name="移行" localSheetId="69">#REF!</definedName>
    <definedName name="移行" localSheetId="126">#REF!</definedName>
    <definedName name="移行" localSheetId="129">#REF!</definedName>
    <definedName name="移行" localSheetId="132">#REF!</definedName>
    <definedName name="移行" localSheetId="135">#REF!</definedName>
    <definedName name="移行" localSheetId="120">#REF!</definedName>
    <definedName name="移行" localSheetId="111">#REF!</definedName>
    <definedName name="移行" localSheetId="114">#REF!</definedName>
    <definedName name="移行" localSheetId="117">#REF!</definedName>
    <definedName name="移行" localSheetId="103">#REF!</definedName>
    <definedName name="移行" localSheetId="106">#REF!</definedName>
    <definedName name="移行" localSheetId="53">#REF!</definedName>
    <definedName name="移行" localSheetId="55">#REF!</definedName>
    <definedName name="移行" localSheetId="58">#REF!</definedName>
    <definedName name="移行" localSheetId="62">#REF!</definedName>
    <definedName name="移行" localSheetId="64">#REF!</definedName>
    <definedName name="移行" localSheetId="85">#REF!</definedName>
    <definedName name="移行" localSheetId="88">#REF!</definedName>
    <definedName name="移行" localSheetId="91">#REF!</definedName>
    <definedName name="移行" localSheetId="94">#REF!</definedName>
    <definedName name="移行" localSheetId="97">#REF!</definedName>
    <definedName name="移行" localSheetId="100">#REF!</definedName>
    <definedName name="移行" localSheetId="166">#REF!</definedName>
    <definedName name="移行" localSheetId="169">#REF!</definedName>
    <definedName name="移行" localSheetId="157">#REF!</definedName>
    <definedName name="移行" localSheetId="172">#REF!</definedName>
    <definedName name="移行" localSheetId="160">#REF!</definedName>
    <definedName name="移行" localSheetId="163">#REF!</definedName>
    <definedName name="移行" localSheetId="143">#REF!</definedName>
    <definedName name="移行" localSheetId="146">#REF!</definedName>
    <definedName name="移行" localSheetId="148">#REF!</definedName>
    <definedName name="移行" localSheetId="150">#REF!</definedName>
    <definedName name="移行" localSheetId="151">#REF!</definedName>
    <definedName name="移行" localSheetId="136">#REF!</definedName>
    <definedName name="移行" localSheetId="139">#REF!</definedName>
    <definedName name="移行" localSheetId="142">#REF!</definedName>
    <definedName name="移行" localSheetId="70">#REF!</definedName>
    <definedName name="移行" localSheetId="72">#REF!</definedName>
    <definedName name="移行" localSheetId="75">#REF!</definedName>
    <definedName name="移行" localSheetId="78">#REF!</definedName>
    <definedName name="移行" localSheetId="67">#REF!</definedName>
    <definedName name="移行" localSheetId="124">#REF!</definedName>
    <definedName name="移行" localSheetId="127">#REF!</definedName>
    <definedName name="移行" localSheetId="130">#REF!</definedName>
    <definedName name="移行" localSheetId="133">#REF!</definedName>
    <definedName name="移行" localSheetId="118">#REF!</definedName>
    <definedName name="移行" localSheetId="121">#REF!</definedName>
    <definedName name="移行" localSheetId="123">#REF!</definedName>
    <definedName name="移行" localSheetId="107">#REF!</definedName>
    <definedName name="移行" localSheetId="109">#REF!</definedName>
    <definedName name="移行" localSheetId="112">#REF!</definedName>
    <definedName name="移行" localSheetId="115">#REF!</definedName>
    <definedName name="移行" localSheetId="101">#REF!</definedName>
    <definedName name="移行" localSheetId="104">#REF!</definedName>
    <definedName name="移行" localSheetId="52">#REF!</definedName>
    <definedName name="移行" localSheetId="54">#REF!</definedName>
    <definedName name="移行" localSheetId="57">#REF!</definedName>
    <definedName name="移行" localSheetId="60">#REF!</definedName>
    <definedName name="移行" localSheetId="63">#REF!</definedName>
    <definedName name="移行" localSheetId="83">#REF!</definedName>
    <definedName name="移行" localSheetId="81">#REF!</definedName>
    <definedName name="移行" localSheetId="86">#REF!</definedName>
    <definedName name="移行" localSheetId="89">#REF!</definedName>
    <definedName name="移行" localSheetId="92">#REF!</definedName>
    <definedName name="移行" localSheetId="95">#REF!</definedName>
    <definedName name="移行" localSheetId="98">#REF!</definedName>
    <definedName name="移行" localSheetId="164">#REF!</definedName>
    <definedName name="移行" localSheetId="167">#REF!</definedName>
    <definedName name="移行" localSheetId="155">#REF!</definedName>
    <definedName name="移行" localSheetId="170">#REF!</definedName>
    <definedName name="移行" localSheetId="158">#REF!</definedName>
    <definedName name="移行" localSheetId="161">#REF!</definedName>
    <definedName name="移行" localSheetId="147">#REF!</definedName>
    <definedName name="移行" localSheetId="144">#REF!</definedName>
    <definedName name="移行" localSheetId="152">#REF!</definedName>
    <definedName name="移行" localSheetId="154">#REF!</definedName>
    <definedName name="移行" localSheetId="137">#REF!</definedName>
    <definedName name="移行" localSheetId="140">#REF!</definedName>
    <definedName name="移行" localSheetId="73">#REF!</definedName>
    <definedName name="移行" localSheetId="76">#REF!</definedName>
    <definedName name="移行" localSheetId="79">#REF!</definedName>
    <definedName name="移行" localSheetId="65">#REF!</definedName>
    <definedName name="移行" localSheetId="68">#REF!</definedName>
    <definedName name="移行" localSheetId="125">#REF!</definedName>
    <definedName name="移行" localSheetId="128">#REF!</definedName>
    <definedName name="移行" localSheetId="131">#REF!</definedName>
    <definedName name="移行" localSheetId="134">#REF!</definedName>
    <definedName name="移行" localSheetId="119">#REF!</definedName>
    <definedName name="移行" localSheetId="122">#REF!</definedName>
    <definedName name="移行" localSheetId="108">#REF!</definedName>
    <definedName name="移行" localSheetId="110">#REF!</definedName>
    <definedName name="移行" localSheetId="113">#REF!</definedName>
    <definedName name="移行" localSheetId="116">#REF!</definedName>
    <definedName name="移行" localSheetId="102">#REF!</definedName>
    <definedName name="移行" localSheetId="105">#REF!</definedName>
    <definedName name="移行" localSheetId="56">#REF!</definedName>
    <definedName name="移行" localSheetId="59">#REF!</definedName>
    <definedName name="移行" localSheetId="61">#REF!</definedName>
    <definedName name="移行" localSheetId="84">#REF!</definedName>
    <definedName name="移行" localSheetId="82">#REF!</definedName>
    <definedName name="移行" localSheetId="87">#REF!</definedName>
    <definedName name="移行" localSheetId="90">#REF!</definedName>
    <definedName name="移行" localSheetId="93">#REF!</definedName>
    <definedName name="移行" localSheetId="96">#REF!</definedName>
    <definedName name="移行" localSheetId="99">#REF!</definedName>
    <definedName name="移行" localSheetId="165">#REF!</definedName>
    <definedName name="移行" localSheetId="168">#REF!</definedName>
    <definedName name="移行" localSheetId="156">#REF!</definedName>
    <definedName name="移行" localSheetId="171">#REF!</definedName>
    <definedName name="移行" localSheetId="159">#REF!</definedName>
    <definedName name="移行" localSheetId="162">#REF!</definedName>
    <definedName name="移行">#REF!</definedName>
    <definedName name="一般為替ﾚｰﾄ円ﾄﾞﾙ" localSheetId="145">#REF!</definedName>
    <definedName name="一般為替ﾚｰﾄ円ﾄﾞﾙ" localSheetId="149">#REF!</definedName>
    <definedName name="一般為替ﾚｰﾄ円ﾄﾞﾙ" localSheetId="153">#REF!</definedName>
    <definedName name="一般為替ﾚｰﾄ円ﾄﾞﾙ" localSheetId="138">#REF!</definedName>
    <definedName name="一般為替ﾚｰﾄ円ﾄﾞﾙ" localSheetId="141">#REF!</definedName>
    <definedName name="一般為替ﾚｰﾄ円ﾄﾞﾙ" localSheetId="71">#REF!</definedName>
    <definedName name="一般為替ﾚｰﾄ円ﾄﾞﾙ" localSheetId="74">#REF!</definedName>
    <definedName name="一般為替ﾚｰﾄ円ﾄﾞﾙ" localSheetId="77">#REF!</definedName>
    <definedName name="一般為替ﾚｰﾄ円ﾄﾞﾙ" localSheetId="80">#REF!</definedName>
    <definedName name="一般為替ﾚｰﾄ円ﾄﾞﾙ" localSheetId="66">#REF!</definedName>
    <definedName name="一般為替ﾚｰﾄ円ﾄﾞﾙ" localSheetId="69">#REF!</definedName>
    <definedName name="一般為替ﾚｰﾄ円ﾄﾞﾙ" localSheetId="126">#REF!</definedName>
    <definedName name="一般為替ﾚｰﾄ円ﾄﾞﾙ" localSheetId="129">#REF!</definedName>
    <definedName name="一般為替ﾚｰﾄ円ﾄﾞﾙ" localSheetId="132">#REF!</definedName>
    <definedName name="一般為替ﾚｰﾄ円ﾄﾞﾙ" localSheetId="135">#REF!</definedName>
    <definedName name="一般為替ﾚｰﾄ円ﾄﾞﾙ" localSheetId="120">#REF!</definedName>
    <definedName name="一般為替ﾚｰﾄ円ﾄﾞﾙ" localSheetId="111">#REF!</definedName>
    <definedName name="一般為替ﾚｰﾄ円ﾄﾞﾙ" localSheetId="114">#REF!</definedName>
    <definedName name="一般為替ﾚｰﾄ円ﾄﾞﾙ" localSheetId="117">#REF!</definedName>
    <definedName name="一般為替ﾚｰﾄ円ﾄﾞﾙ" localSheetId="103">#REF!</definedName>
    <definedName name="一般為替ﾚｰﾄ円ﾄﾞﾙ" localSheetId="106">#REF!</definedName>
    <definedName name="一般為替ﾚｰﾄ円ﾄﾞﾙ" localSheetId="53">#REF!</definedName>
    <definedName name="一般為替ﾚｰﾄ円ﾄﾞﾙ" localSheetId="55">#REF!</definedName>
    <definedName name="一般為替ﾚｰﾄ円ﾄﾞﾙ" localSheetId="58">#REF!</definedName>
    <definedName name="一般為替ﾚｰﾄ円ﾄﾞﾙ" localSheetId="62">#REF!</definedName>
    <definedName name="一般為替ﾚｰﾄ円ﾄﾞﾙ" localSheetId="64">#REF!</definedName>
    <definedName name="一般為替ﾚｰﾄ円ﾄﾞﾙ" localSheetId="85">#REF!</definedName>
    <definedName name="一般為替ﾚｰﾄ円ﾄﾞﾙ" localSheetId="88">#REF!</definedName>
    <definedName name="一般為替ﾚｰﾄ円ﾄﾞﾙ" localSheetId="91">#REF!</definedName>
    <definedName name="一般為替ﾚｰﾄ円ﾄﾞﾙ" localSheetId="94">#REF!</definedName>
    <definedName name="一般為替ﾚｰﾄ円ﾄﾞﾙ" localSheetId="97">#REF!</definedName>
    <definedName name="一般為替ﾚｰﾄ円ﾄﾞﾙ" localSheetId="100">#REF!</definedName>
    <definedName name="一般為替ﾚｰﾄ円ﾄﾞﾙ" localSheetId="166">#REF!</definedName>
    <definedName name="一般為替ﾚｰﾄ円ﾄﾞﾙ" localSheetId="169">#REF!</definedName>
    <definedName name="一般為替ﾚｰﾄ円ﾄﾞﾙ" localSheetId="157">#REF!</definedName>
    <definedName name="一般為替ﾚｰﾄ円ﾄﾞﾙ" localSheetId="172">#REF!</definedName>
    <definedName name="一般為替ﾚｰﾄ円ﾄﾞﾙ" localSheetId="160">#REF!</definedName>
    <definedName name="一般為替ﾚｰﾄ円ﾄﾞﾙ" localSheetId="163">#REF!</definedName>
    <definedName name="一般為替ﾚｰﾄ円ﾄﾞﾙ" localSheetId="143">#REF!</definedName>
    <definedName name="一般為替ﾚｰﾄ円ﾄﾞﾙ" localSheetId="146">#REF!</definedName>
    <definedName name="一般為替ﾚｰﾄ円ﾄﾞﾙ" localSheetId="148">#REF!</definedName>
    <definedName name="一般為替ﾚｰﾄ円ﾄﾞﾙ" localSheetId="150">#REF!</definedName>
    <definedName name="一般為替ﾚｰﾄ円ﾄﾞﾙ" localSheetId="151">#REF!</definedName>
    <definedName name="一般為替ﾚｰﾄ円ﾄﾞﾙ" localSheetId="136">#REF!</definedName>
    <definedName name="一般為替ﾚｰﾄ円ﾄﾞﾙ" localSheetId="139">#REF!</definedName>
    <definedName name="一般為替ﾚｰﾄ円ﾄﾞﾙ" localSheetId="142">#REF!</definedName>
    <definedName name="一般為替ﾚｰﾄ円ﾄﾞﾙ" localSheetId="70">#REF!</definedName>
    <definedName name="一般為替ﾚｰﾄ円ﾄﾞﾙ" localSheetId="72">#REF!</definedName>
    <definedName name="一般為替ﾚｰﾄ円ﾄﾞﾙ" localSheetId="75">#REF!</definedName>
    <definedName name="一般為替ﾚｰﾄ円ﾄﾞﾙ" localSheetId="78">#REF!</definedName>
    <definedName name="一般為替ﾚｰﾄ円ﾄﾞﾙ" localSheetId="67">#REF!</definedName>
    <definedName name="一般為替ﾚｰﾄ円ﾄﾞﾙ" localSheetId="124">#REF!</definedName>
    <definedName name="一般為替ﾚｰﾄ円ﾄﾞﾙ" localSheetId="127">#REF!</definedName>
    <definedName name="一般為替ﾚｰﾄ円ﾄﾞﾙ" localSheetId="130">#REF!</definedName>
    <definedName name="一般為替ﾚｰﾄ円ﾄﾞﾙ" localSheetId="133">#REF!</definedName>
    <definedName name="一般為替ﾚｰﾄ円ﾄﾞﾙ" localSheetId="118">#REF!</definedName>
    <definedName name="一般為替ﾚｰﾄ円ﾄﾞﾙ" localSheetId="121">#REF!</definedName>
    <definedName name="一般為替ﾚｰﾄ円ﾄﾞﾙ" localSheetId="123">#REF!</definedName>
    <definedName name="一般為替ﾚｰﾄ円ﾄﾞﾙ" localSheetId="107">#REF!</definedName>
    <definedName name="一般為替ﾚｰﾄ円ﾄﾞﾙ" localSheetId="109">#REF!</definedName>
    <definedName name="一般為替ﾚｰﾄ円ﾄﾞﾙ" localSheetId="112">#REF!</definedName>
    <definedName name="一般為替ﾚｰﾄ円ﾄﾞﾙ" localSheetId="115">#REF!</definedName>
    <definedName name="一般為替ﾚｰﾄ円ﾄﾞﾙ" localSheetId="101">#REF!</definedName>
    <definedName name="一般為替ﾚｰﾄ円ﾄﾞﾙ" localSheetId="104">#REF!</definedName>
    <definedName name="一般為替ﾚｰﾄ円ﾄﾞﾙ" localSheetId="52">#REF!</definedName>
    <definedName name="一般為替ﾚｰﾄ円ﾄﾞﾙ" localSheetId="54">#REF!</definedName>
    <definedName name="一般為替ﾚｰﾄ円ﾄﾞﾙ" localSheetId="57">#REF!</definedName>
    <definedName name="一般為替ﾚｰﾄ円ﾄﾞﾙ" localSheetId="60">#REF!</definedName>
    <definedName name="一般為替ﾚｰﾄ円ﾄﾞﾙ" localSheetId="63">#REF!</definedName>
    <definedName name="一般為替ﾚｰﾄ円ﾄﾞﾙ" localSheetId="83">#REF!</definedName>
    <definedName name="一般為替ﾚｰﾄ円ﾄﾞﾙ" localSheetId="81">#REF!</definedName>
    <definedName name="一般為替ﾚｰﾄ円ﾄﾞﾙ" localSheetId="86">#REF!</definedName>
    <definedName name="一般為替ﾚｰﾄ円ﾄﾞﾙ" localSheetId="89">#REF!</definedName>
    <definedName name="一般為替ﾚｰﾄ円ﾄﾞﾙ" localSheetId="92">#REF!</definedName>
    <definedName name="一般為替ﾚｰﾄ円ﾄﾞﾙ" localSheetId="95">#REF!</definedName>
    <definedName name="一般為替ﾚｰﾄ円ﾄﾞﾙ" localSheetId="98">#REF!</definedName>
    <definedName name="一般為替ﾚｰﾄ円ﾄﾞﾙ" localSheetId="164">#REF!</definedName>
    <definedName name="一般為替ﾚｰﾄ円ﾄﾞﾙ" localSheetId="167">#REF!</definedName>
    <definedName name="一般為替ﾚｰﾄ円ﾄﾞﾙ" localSheetId="155">#REF!</definedName>
    <definedName name="一般為替ﾚｰﾄ円ﾄﾞﾙ" localSheetId="170">#REF!</definedName>
    <definedName name="一般為替ﾚｰﾄ円ﾄﾞﾙ" localSheetId="158">#REF!</definedName>
    <definedName name="一般為替ﾚｰﾄ円ﾄﾞﾙ" localSheetId="161">#REF!</definedName>
    <definedName name="一般為替ﾚｰﾄ円ﾄﾞﾙ" localSheetId="147">#REF!</definedName>
    <definedName name="一般為替ﾚｰﾄ円ﾄﾞﾙ" localSheetId="144">#REF!</definedName>
    <definedName name="一般為替ﾚｰﾄ円ﾄﾞﾙ" localSheetId="152">#REF!</definedName>
    <definedName name="一般為替ﾚｰﾄ円ﾄﾞﾙ" localSheetId="154">#REF!</definedName>
    <definedName name="一般為替ﾚｰﾄ円ﾄﾞﾙ" localSheetId="137">#REF!</definedName>
    <definedName name="一般為替ﾚｰﾄ円ﾄﾞﾙ" localSheetId="140">#REF!</definedName>
    <definedName name="一般為替ﾚｰﾄ円ﾄﾞﾙ" localSheetId="73">#REF!</definedName>
    <definedName name="一般為替ﾚｰﾄ円ﾄﾞﾙ" localSheetId="76">#REF!</definedName>
    <definedName name="一般為替ﾚｰﾄ円ﾄﾞﾙ" localSheetId="79">#REF!</definedName>
    <definedName name="一般為替ﾚｰﾄ円ﾄﾞﾙ" localSheetId="65">#REF!</definedName>
    <definedName name="一般為替ﾚｰﾄ円ﾄﾞﾙ" localSheetId="68">#REF!</definedName>
    <definedName name="一般為替ﾚｰﾄ円ﾄﾞﾙ" localSheetId="125">#REF!</definedName>
    <definedName name="一般為替ﾚｰﾄ円ﾄﾞﾙ" localSheetId="128">#REF!</definedName>
    <definedName name="一般為替ﾚｰﾄ円ﾄﾞﾙ" localSheetId="131">#REF!</definedName>
    <definedName name="一般為替ﾚｰﾄ円ﾄﾞﾙ" localSheetId="134">#REF!</definedName>
    <definedName name="一般為替ﾚｰﾄ円ﾄﾞﾙ" localSheetId="119">#REF!</definedName>
    <definedName name="一般為替ﾚｰﾄ円ﾄﾞﾙ" localSheetId="122">#REF!</definedName>
    <definedName name="一般為替ﾚｰﾄ円ﾄﾞﾙ" localSheetId="108">#REF!</definedName>
    <definedName name="一般為替ﾚｰﾄ円ﾄﾞﾙ" localSheetId="110">#REF!</definedName>
    <definedName name="一般為替ﾚｰﾄ円ﾄﾞﾙ" localSheetId="113">#REF!</definedName>
    <definedName name="一般為替ﾚｰﾄ円ﾄﾞﾙ" localSheetId="116">#REF!</definedName>
    <definedName name="一般為替ﾚｰﾄ円ﾄﾞﾙ" localSheetId="102">#REF!</definedName>
    <definedName name="一般為替ﾚｰﾄ円ﾄﾞﾙ" localSheetId="105">#REF!</definedName>
    <definedName name="一般為替ﾚｰﾄ円ﾄﾞﾙ" localSheetId="56">#REF!</definedName>
    <definedName name="一般為替ﾚｰﾄ円ﾄﾞﾙ" localSheetId="59">#REF!</definedName>
    <definedName name="一般為替ﾚｰﾄ円ﾄﾞﾙ" localSheetId="61">#REF!</definedName>
    <definedName name="一般為替ﾚｰﾄ円ﾄﾞﾙ" localSheetId="84">#REF!</definedName>
    <definedName name="一般為替ﾚｰﾄ円ﾄﾞﾙ" localSheetId="82">#REF!</definedName>
    <definedName name="一般為替ﾚｰﾄ円ﾄﾞﾙ" localSheetId="87">#REF!</definedName>
    <definedName name="一般為替ﾚｰﾄ円ﾄﾞﾙ" localSheetId="90">#REF!</definedName>
    <definedName name="一般為替ﾚｰﾄ円ﾄﾞﾙ" localSheetId="93">#REF!</definedName>
    <definedName name="一般為替ﾚｰﾄ円ﾄﾞﾙ" localSheetId="96">#REF!</definedName>
    <definedName name="一般為替ﾚｰﾄ円ﾄﾞﾙ" localSheetId="99">#REF!</definedName>
    <definedName name="一般為替ﾚｰﾄ円ﾄﾞﾙ" localSheetId="165">#REF!</definedName>
    <definedName name="一般為替ﾚｰﾄ円ﾄﾞﾙ" localSheetId="168">#REF!</definedName>
    <definedName name="一般為替ﾚｰﾄ円ﾄﾞﾙ" localSheetId="156">#REF!</definedName>
    <definedName name="一般為替ﾚｰﾄ円ﾄﾞﾙ" localSheetId="171">#REF!</definedName>
    <definedName name="一般為替ﾚｰﾄ円ﾄﾞﾙ" localSheetId="159">#REF!</definedName>
    <definedName name="一般為替ﾚｰﾄ円ﾄﾞﾙ" localSheetId="162">#REF!</definedName>
    <definedName name="一般為替ﾚｰﾄ円ﾄﾞﾙ">#REF!</definedName>
    <definedName name="一般為替ﾚｰﾄ円元" localSheetId="145">#REF!</definedName>
    <definedName name="一般為替ﾚｰﾄ円元" localSheetId="149">#REF!</definedName>
    <definedName name="一般為替ﾚｰﾄ円元" localSheetId="153">#REF!</definedName>
    <definedName name="一般為替ﾚｰﾄ円元" localSheetId="138">#REF!</definedName>
    <definedName name="一般為替ﾚｰﾄ円元" localSheetId="141">#REF!</definedName>
    <definedName name="一般為替ﾚｰﾄ円元" localSheetId="71">#REF!</definedName>
    <definedName name="一般為替ﾚｰﾄ円元" localSheetId="74">#REF!</definedName>
    <definedName name="一般為替ﾚｰﾄ円元" localSheetId="77">#REF!</definedName>
    <definedName name="一般為替ﾚｰﾄ円元" localSheetId="80">#REF!</definedName>
    <definedName name="一般為替ﾚｰﾄ円元" localSheetId="66">#REF!</definedName>
    <definedName name="一般為替ﾚｰﾄ円元" localSheetId="69">#REF!</definedName>
    <definedName name="一般為替ﾚｰﾄ円元" localSheetId="126">#REF!</definedName>
    <definedName name="一般為替ﾚｰﾄ円元" localSheetId="129">#REF!</definedName>
    <definedName name="一般為替ﾚｰﾄ円元" localSheetId="132">#REF!</definedName>
    <definedName name="一般為替ﾚｰﾄ円元" localSheetId="135">#REF!</definedName>
    <definedName name="一般為替ﾚｰﾄ円元" localSheetId="120">#REF!</definedName>
    <definedName name="一般為替ﾚｰﾄ円元" localSheetId="111">#REF!</definedName>
    <definedName name="一般為替ﾚｰﾄ円元" localSheetId="114">#REF!</definedName>
    <definedName name="一般為替ﾚｰﾄ円元" localSheetId="117">#REF!</definedName>
    <definedName name="一般為替ﾚｰﾄ円元" localSheetId="103">#REF!</definedName>
    <definedName name="一般為替ﾚｰﾄ円元" localSheetId="106">#REF!</definedName>
    <definedName name="一般為替ﾚｰﾄ円元" localSheetId="53">#REF!</definedName>
    <definedName name="一般為替ﾚｰﾄ円元" localSheetId="55">#REF!</definedName>
    <definedName name="一般為替ﾚｰﾄ円元" localSheetId="58">#REF!</definedName>
    <definedName name="一般為替ﾚｰﾄ円元" localSheetId="62">#REF!</definedName>
    <definedName name="一般為替ﾚｰﾄ円元" localSheetId="64">#REF!</definedName>
    <definedName name="一般為替ﾚｰﾄ円元" localSheetId="85">#REF!</definedName>
    <definedName name="一般為替ﾚｰﾄ円元" localSheetId="88">#REF!</definedName>
    <definedName name="一般為替ﾚｰﾄ円元" localSheetId="91">#REF!</definedName>
    <definedName name="一般為替ﾚｰﾄ円元" localSheetId="94">#REF!</definedName>
    <definedName name="一般為替ﾚｰﾄ円元" localSheetId="97">#REF!</definedName>
    <definedName name="一般為替ﾚｰﾄ円元" localSheetId="100">#REF!</definedName>
    <definedName name="一般為替ﾚｰﾄ円元" localSheetId="166">#REF!</definedName>
    <definedName name="一般為替ﾚｰﾄ円元" localSheetId="169">#REF!</definedName>
    <definedName name="一般為替ﾚｰﾄ円元" localSheetId="157">#REF!</definedName>
    <definedName name="一般為替ﾚｰﾄ円元" localSheetId="172">#REF!</definedName>
    <definedName name="一般為替ﾚｰﾄ円元" localSheetId="160">#REF!</definedName>
    <definedName name="一般為替ﾚｰﾄ円元" localSheetId="163">#REF!</definedName>
    <definedName name="一般為替ﾚｰﾄ円元" localSheetId="143">#REF!</definedName>
    <definedName name="一般為替ﾚｰﾄ円元" localSheetId="146">#REF!</definedName>
    <definedName name="一般為替ﾚｰﾄ円元" localSheetId="148">#REF!</definedName>
    <definedName name="一般為替ﾚｰﾄ円元" localSheetId="150">#REF!</definedName>
    <definedName name="一般為替ﾚｰﾄ円元" localSheetId="151">#REF!</definedName>
    <definedName name="一般為替ﾚｰﾄ円元" localSheetId="136">#REF!</definedName>
    <definedName name="一般為替ﾚｰﾄ円元" localSheetId="139">#REF!</definedName>
    <definedName name="一般為替ﾚｰﾄ円元" localSheetId="142">#REF!</definedName>
    <definedName name="一般為替ﾚｰﾄ円元" localSheetId="70">#REF!</definedName>
    <definedName name="一般為替ﾚｰﾄ円元" localSheetId="72">#REF!</definedName>
    <definedName name="一般為替ﾚｰﾄ円元" localSheetId="75">#REF!</definedName>
    <definedName name="一般為替ﾚｰﾄ円元" localSheetId="78">#REF!</definedName>
    <definedName name="一般為替ﾚｰﾄ円元" localSheetId="67">#REF!</definedName>
    <definedName name="一般為替ﾚｰﾄ円元" localSheetId="124">#REF!</definedName>
    <definedName name="一般為替ﾚｰﾄ円元" localSheetId="127">#REF!</definedName>
    <definedName name="一般為替ﾚｰﾄ円元" localSheetId="130">#REF!</definedName>
    <definedName name="一般為替ﾚｰﾄ円元" localSheetId="133">#REF!</definedName>
    <definedName name="一般為替ﾚｰﾄ円元" localSheetId="118">#REF!</definedName>
    <definedName name="一般為替ﾚｰﾄ円元" localSheetId="121">#REF!</definedName>
    <definedName name="一般為替ﾚｰﾄ円元" localSheetId="123">#REF!</definedName>
    <definedName name="一般為替ﾚｰﾄ円元" localSheetId="107">#REF!</definedName>
    <definedName name="一般為替ﾚｰﾄ円元" localSheetId="109">#REF!</definedName>
    <definedName name="一般為替ﾚｰﾄ円元" localSheetId="112">#REF!</definedName>
    <definedName name="一般為替ﾚｰﾄ円元" localSheetId="115">#REF!</definedName>
    <definedName name="一般為替ﾚｰﾄ円元" localSheetId="101">#REF!</definedName>
    <definedName name="一般為替ﾚｰﾄ円元" localSheetId="104">#REF!</definedName>
    <definedName name="一般為替ﾚｰﾄ円元" localSheetId="52">#REF!</definedName>
    <definedName name="一般為替ﾚｰﾄ円元" localSheetId="54">#REF!</definedName>
    <definedName name="一般為替ﾚｰﾄ円元" localSheetId="57">#REF!</definedName>
    <definedName name="一般為替ﾚｰﾄ円元" localSheetId="60">#REF!</definedName>
    <definedName name="一般為替ﾚｰﾄ円元" localSheetId="63">#REF!</definedName>
    <definedName name="一般為替ﾚｰﾄ円元" localSheetId="83">#REF!</definedName>
    <definedName name="一般為替ﾚｰﾄ円元" localSheetId="81">#REF!</definedName>
    <definedName name="一般為替ﾚｰﾄ円元" localSheetId="86">#REF!</definedName>
    <definedName name="一般為替ﾚｰﾄ円元" localSheetId="89">#REF!</definedName>
    <definedName name="一般為替ﾚｰﾄ円元" localSheetId="92">#REF!</definedName>
    <definedName name="一般為替ﾚｰﾄ円元" localSheetId="95">#REF!</definedName>
    <definedName name="一般為替ﾚｰﾄ円元" localSheetId="98">#REF!</definedName>
    <definedName name="一般為替ﾚｰﾄ円元" localSheetId="164">#REF!</definedName>
    <definedName name="一般為替ﾚｰﾄ円元" localSheetId="167">#REF!</definedName>
    <definedName name="一般為替ﾚｰﾄ円元" localSheetId="155">#REF!</definedName>
    <definedName name="一般為替ﾚｰﾄ円元" localSheetId="170">#REF!</definedName>
    <definedName name="一般為替ﾚｰﾄ円元" localSheetId="158">#REF!</definedName>
    <definedName name="一般為替ﾚｰﾄ円元" localSheetId="161">#REF!</definedName>
    <definedName name="一般為替ﾚｰﾄ円元" localSheetId="147">#REF!</definedName>
    <definedName name="一般為替ﾚｰﾄ円元" localSheetId="144">#REF!</definedName>
    <definedName name="一般為替ﾚｰﾄ円元" localSheetId="152">#REF!</definedName>
    <definedName name="一般為替ﾚｰﾄ円元" localSheetId="154">#REF!</definedName>
    <definedName name="一般為替ﾚｰﾄ円元" localSheetId="137">#REF!</definedName>
    <definedName name="一般為替ﾚｰﾄ円元" localSheetId="140">#REF!</definedName>
    <definedName name="一般為替ﾚｰﾄ円元" localSheetId="73">#REF!</definedName>
    <definedName name="一般為替ﾚｰﾄ円元" localSheetId="76">#REF!</definedName>
    <definedName name="一般為替ﾚｰﾄ円元" localSheetId="79">#REF!</definedName>
    <definedName name="一般為替ﾚｰﾄ円元" localSheetId="65">#REF!</definedName>
    <definedName name="一般為替ﾚｰﾄ円元" localSheetId="68">#REF!</definedName>
    <definedName name="一般為替ﾚｰﾄ円元" localSheetId="125">#REF!</definedName>
    <definedName name="一般為替ﾚｰﾄ円元" localSheetId="128">#REF!</definedName>
    <definedName name="一般為替ﾚｰﾄ円元" localSheetId="131">#REF!</definedName>
    <definedName name="一般為替ﾚｰﾄ円元" localSheetId="134">#REF!</definedName>
    <definedName name="一般為替ﾚｰﾄ円元" localSheetId="119">#REF!</definedName>
    <definedName name="一般為替ﾚｰﾄ円元" localSheetId="122">#REF!</definedName>
    <definedName name="一般為替ﾚｰﾄ円元" localSheetId="108">#REF!</definedName>
    <definedName name="一般為替ﾚｰﾄ円元" localSheetId="110">#REF!</definedName>
    <definedName name="一般為替ﾚｰﾄ円元" localSheetId="113">#REF!</definedName>
    <definedName name="一般為替ﾚｰﾄ円元" localSheetId="116">#REF!</definedName>
    <definedName name="一般為替ﾚｰﾄ円元" localSheetId="102">#REF!</definedName>
    <definedName name="一般為替ﾚｰﾄ円元" localSheetId="105">#REF!</definedName>
    <definedName name="一般為替ﾚｰﾄ円元" localSheetId="56">#REF!</definedName>
    <definedName name="一般為替ﾚｰﾄ円元" localSheetId="59">#REF!</definedName>
    <definedName name="一般為替ﾚｰﾄ円元" localSheetId="61">#REF!</definedName>
    <definedName name="一般為替ﾚｰﾄ円元" localSheetId="84">#REF!</definedName>
    <definedName name="一般為替ﾚｰﾄ円元" localSheetId="82">#REF!</definedName>
    <definedName name="一般為替ﾚｰﾄ円元" localSheetId="87">#REF!</definedName>
    <definedName name="一般為替ﾚｰﾄ円元" localSheetId="90">#REF!</definedName>
    <definedName name="一般為替ﾚｰﾄ円元" localSheetId="93">#REF!</definedName>
    <definedName name="一般為替ﾚｰﾄ円元" localSheetId="96">#REF!</definedName>
    <definedName name="一般為替ﾚｰﾄ円元" localSheetId="99">#REF!</definedName>
    <definedName name="一般為替ﾚｰﾄ円元" localSheetId="165">#REF!</definedName>
    <definedName name="一般為替ﾚｰﾄ円元" localSheetId="168">#REF!</definedName>
    <definedName name="一般為替ﾚｰﾄ円元" localSheetId="156">#REF!</definedName>
    <definedName name="一般為替ﾚｰﾄ円元" localSheetId="171">#REF!</definedName>
    <definedName name="一般為替ﾚｰﾄ円元" localSheetId="159">#REF!</definedName>
    <definedName name="一般為替ﾚｰﾄ円元" localSheetId="162">#REF!</definedName>
    <definedName name="一般為替ﾚｰﾄ円元">#REF!</definedName>
    <definedName name="一般為替ﾚｰﾄ元ﾄﾞﾙ" localSheetId="145">#REF!</definedName>
    <definedName name="一般為替ﾚｰﾄ元ﾄﾞﾙ" localSheetId="149">#REF!</definedName>
    <definedName name="一般為替ﾚｰﾄ元ﾄﾞﾙ" localSheetId="153">#REF!</definedName>
    <definedName name="一般為替ﾚｰﾄ元ﾄﾞﾙ" localSheetId="138">#REF!</definedName>
    <definedName name="一般為替ﾚｰﾄ元ﾄﾞﾙ" localSheetId="141">#REF!</definedName>
    <definedName name="一般為替ﾚｰﾄ元ﾄﾞﾙ" localSheetId="71">#REF!</definedName>
    <definedName name="一般為替ﾚｰﾄ元ﾄﾞﾙ" localSheetId="74">#REF!</definedName>
    <definedName name="一般為替ﾚｰﾄ元ﾄﾞﾙ" localSheetId="77">#REF!</definedName>
    <definedName name="一般為替ﾚｰﾄ元ﾄﾞﾙ" localSheetId="80">#REF!</definedName>
    <definedName name="一般為替ﾚｰﾄ元ﾄﾞﾙ" localSheetId="66">#REF!</definedName>
    <definedName name="一般為替ﾚｰﾄ元ﾄﾞﾙ" localSheetId="69">#REF!</definedName>
    <definedName name="一般為替ﾚｰﾄ元ﾄﾞﾙ" localSheetId="126">#REF!</definedName>
    <definedName name="一般為替ﾚｰﾄ元ﾄﾞﾙ" localSheetId="129">#REF!</definedName>
    <definedName name="一般為替ﾚｰﾄ元ﾄﾞﾙ" localSheetId="132">#REF!</definedName>
    <definedName name="一般為替ﾚｰﾄ元ﾄﾞﾙ" localSheetId="135">#REF!</definedName>
    <definedName name="一般為替ﾚｰﾄ元ﾄﾞﾙ" localSheetId="120">#REF!</definedName>
    <definedName name="一般為替ﾚｰﾄ元ﾄﾞﾙ" localSheetId="111">#REF!</definedName>
    <definedName name="一般為替ﾚｰﾄ元ﾄﾞﾙ" localSheetId="114">#REF!</definedName>
    <definedName name="一般為替ﾚｰﾄ元ﾄﾞﾙ" localSheetId="117">#REF!</definedName>
    <definedName name="一般為替ﾚｰﾄ元ﾄﾞﾙ" localSheetId="103">#REF!</definedName>
    <definedName name="一般為替ﾚｰﾄ元ﾄﾞﾙ" localSheetId="106">#REF!</definedName>
    <definedName name="一般為替ﾚｰﾄ元ﾄﾞﾙ" localSheetId="53">#REF!</definedName>
    <definedName name="一般為替ﾚｰﾄ元ﾄﾞﾙ" localSheetId="55">#REF!</definedName>
    <definedName name="一般為替ﾚｰﾄ元ﾄﾞﾙ" localSheetId="58">#REF!</definedName>
    <definedName name="一般為替ﾚｰﾄ元ﾄﾞﾙ" localSheetId="62">#REF!</definedName>
    <definedName name="一般為替ﾚｰﾄ元ﾄﾞﾙ" localSheetId="64">#REF!</definedName>
    <definedName name="一般為替ﾚｰﾄ元ﾄﾞﾙ" localSheetId="85">#REF!</definedName>
    <definedName name="一般為替ﾚｰﾄ元ﾄﾞﾙ" localSheetId="88">#REF!</definedName>
    <definedName name="一般為替ﾚｰﾄ元ﾄﾞﾙ" localSheetId="91">#REF!</definedName>
    <definedName name="一般為替ﾚｰﾄ元ﾄﾞﾙ" localSheetId="94">#REF!</definedName>
    <definedName name="一般為替ﾚｰﾄ元ﾄﾞﾙ" localSheetId="97">#REF!</definedName>
    <definedName name="一般為替ﾚｰﾄ元ﾄﾞﾙ" localSheetId="100">#REF!</definedName>
    <definedName name="一般為替ﾚｰﾄ元ﾄﾞﾙ" localSheetId="166">#REF!</definedName>
    <definedName name="一般為替ﾚｰﾄ元ﾄﾞﾙ" localSheetId="169">#REF!</definedName>
    <definedName name="一般為替ﾚｰﾄ元ﾄﾞﾙ" localSheetId="157">#REF!</definedName>
    <definedName name="一般為替ﾚｰﾄ元ﾄﾞﾙ" localSheetId="172">#REF!</definedName>
    <definedName name="一般為替ﾚｰﾄ元ﾄﾞﾙ" localSheetId="160">#REF!</definedName>
    <definedName name="一般為替ﾚｰﾄ元ﾄﾞﾙ" localSheetId="163">#REF!</definedName>
    <definedName name="一般為替ﾚｰﾄ元ﾄﾞﾙ" localSheetId="143">#REF!</definedName>
    <definedName name="一般為替ﾚｰﾄ元ﾄﾞﾙ" localSheetId="146">#REF!</definedName>
    <definedName name="一般為替ﾚｰﾄ元ﾄﾞﾙ" localSheetId="148">#REF!</definedName>
    <definedName name="一般為替ﾚｰﾄ元ﾄﾞﾙ" localSheetId="150">#REF!</definedName>
    <definedName name="一般為替ﾚｰﾄ元ﾄﾞﾙ" localSheetId="151">#REF!</definedName>
    <definedName name="一般為替ﾚｰﾄ元ﾄﾞﾙ" localSheetId="136">#REF!</definedName>
    <definedName name="一般為替ﾚｰﾄ元ﾄﾞﾙ" localSheetId="139">#REF!</definedName>
    <definedName name="一般為替ﾚｰﾄ元ﾄﾞﾙ" localSheetId="142">#REF!</definedName>
    <definedName name="一般為替ﾚｰﾄ元ﾄﾞﾙ" localSheetId="70">#REF!</definedName>
    <definedName name="一般為替ﾚｰﾄ元ﾄﾞﾙ" localSheetId="72">#REF!</definedName>
    <definedName name="一般為替ﾚｰﾄ元ﾄﾞﾙ" localSheetId="75">#REF!</definedName>
    <definedName name="一般為替ﾚｰﾄ元ﾄﾞﾙ" localSheetId="78">#REF!</definedName>
    <definedName name="一般為替ﾚｰﾄ元ﾄﾞﾙ" localSheetId="67">#REF!</definedName>
    <definedName name="一般為替ﾚｰﾄ元ﾄﾞﾙ" localSheetId="124">#REF!</definedName>
    <definedName name="一般為替ﾚｰﾄ元ﾄﾞﾙ" localSheetId="127">#REF!</definedName>
    <definedName name="一般為替ﾚｰﾄ元ﾄﾞﾙ" localSheetId="130">#REF!</definedName>
    <definedName name="一般為替ﾚｰﾄ元ﾄﾞﾙ" localSheetId="133">#REF!</definedName>
    <definedName name="一般為替ﾚｰﾄ元ﾄﾞﾙ" localSheetId="118">#REF!</definedName>
    <definedName name="一般為替ﾚｰﾄ元ﾄﾞﾙ" localSheetId="121">#REF!</definedName>
    <definedName name="一般為替ﾚｰﾄ元ﾄﾞﾙ" localSheetId="123">#REF!</definedName>
    <definedName name="一般為替ﾚｰﾄ元ﾄﾞﾙ" localSheetId="107">#REF!</definedName>
    <definedName name="一般為替ﾚｰﾄ元ﾄﾞﾙ" localSheetId="109">#REF!</definedName>
    <definedName name="一般為替ﾚｰﾄ元ﾄﾞﾙ" localSheetId="112">#REF!</definedName>
    <definedName name="一般為替ﾚｰﾄ元ﾄﾞﾙ" localSheetId="115">#REF!</definedName>
    <definedName name="一般為替ﾚｰﾄ元ﾄﾞﾙ" localSheetId="101">#REF!</definedName>
    <definedName name="一般為替ﾚｰﾄ元ﾄﾞﾙ" localSheetId="104">#REF!</definedName>
    <definedName name="一般為替ﾚｰﾄ元ﾄﾞﾙ" localSheetId="52">#REF!</definedName>
    <definedName name="一般為替ﾚｰﾄ元ﾄﾞﾙ" localSheetId="54">#REF!</definedName>
    <definedName name="一般為替ﾚｰﾄ元ﾄﾞﾙ" localSheetId="57">#REF!</definedName>
    <definedName name="一般為替ﾚｰﾄ元ﾄﾞﾙ" localSheetId="60">#REF!</definedName>
    <definedName name="一般為替ﾚｰﾄ元ﾄﾞﾙ" localSheetId="63">#REF!</definedName>
    <definedName name="一般為替ﾚｰﾄ元ﾄﾞﾙ" localSheetId="83">#REF!</definedName>
    <definedName name="一般為替ﾚｰﾄ元ﾄﾞﾙ" localSheetId="81">#REF!</definedName>
    <definedName name="一般為替ﾚｰﾄ元ﾄﾞﾙ" localSheetId="86">#REF!</definedName>
    <definedName name="一般為替ﾚｰﾄ元ﾄﾞﾙ" localSheetId="89">#REF!</definedName>
    <definedName name="一般為替ﾚｰﾄ元ﾄﾞﾙ" localSheetId="92">#REF!</definedName>
    <definedName name="一般為替ﾚｰﾄ元ﾄﾞﾙ" localSheetId="95">#REF!</definedName>
    <definedName name="一般為替ﾚｰﾄ元ﾄﾞﾙ" localSheetId="98">#REF!</definedName>
    <definedName name="一般為替ﾚｰﾄ元ﾄﾞﾙ" localSheetId="164">#REF!</definedName>
    <definedName name="一般為替ﾚｰﾄ元ﾄﾞﾙ" localSheetId="167">#REF!</definedName>
    <definedName name="一般為替ﾚｰﾄ元ﾄﾞﾙ" localSheetId="155">#REF!</definedName>
    <definedName name="一般為替ﾚｰﾄ元ﾄﾞﾙ" localSheetId="170">#REF!</definedName>
    <definedName name="一般為替ﾚｰﾄ元ﾄﾞﾙ" localSheetId="158">#REF!</definedName>
    <definedName name="一般為替ﾚｰﾄ元ﾄﾞﾙ" localSheetId="161">#REF!</definedName>
    <definedName name="一般為替ﾚｰﾄ元ﾄﾞﾙ" localSheetId="147">#REF!</definedName>
    <definedName name="一般為替ﾚｰﾄ元ﾄﾞﾙ" localSheetId="144">#REF!</definedName>
    <definedName name="一般為替ﾚｰﾄ元ﾄﾞﾙ" localSheetId="152">#REF!</definedName>
    <definedName name="一般為替ﾚｰﾄ元ﾄﾞﾙ" localSheetId="154">#REF!</definedName>
    <definedName name="一般為替ﾚｰﾄ元ﾄﾞﾙ" localSheetId="137">#REF!</definedName>
    <definedName name="一般為替ﾚｰﾄ元ﾄﾞﾙ" localSheetId="140">#REF!</definedName>
    <definedName name="一般為替ﾚｰﾄ元ﾄﾞﾙ" localSheetId="73">#REF!</definedName>
    <definedName name="一般為替ﾚｰﾄ元ﾄﾞﾙ" localSheetId="76">#REF!</definedName>
    <definedName name="一般為替ﾚｰﾄ元ﾄﾞﾙ" localSheetId="79">#REF!</definedName>
    <definedName name="一般為替ﾚｰﾄ元ﾄﾞﾙ" localSheetId="65">#REF!</definedName>
    <definedName name="一般為替ﾚｰﾄ元ﾄﾞﾙ" localSheetId="68">#REF!</definedName>
    <definedName name="一般為替ﾚｰﾄ元ﾄﾞﾙ" localSheetId="125">#REF!</definedName>
    <definedName name="一般為替ﾚｰﾄ元ﾄﾞﾙ" localSheetId="128">#REF!</definedName>
    <definedName name="一般為替ﾚｰﾄ元ﾄﾞﾙ" localSheetId="131">#REF!</definedName>
    <definedName name="一般為替ﾚｰﾄ元ﾄﾞﾙ" localSheetId="134">#REF!</definedName>
    <definedName name="一般為替ﾚｰﾄ元ﾄﾞﾙ" localSheetId="119">#REF!</definedName>
    <definedName name="一般為替ﾚｰﾄ元ﾄﾞﾙ" localSheetId="122">#REF!</definedName>
    <definedName name="一般為替ﾚｰﾄ元ﾄﾞﾙ" localSheetId="108">#REF!</definedName>
    <definedName name="一般為替ﾚｰﾄ元ﾄﾞﾙ" localSheetId="110">#REF!</definedName>
    <definedName name="一般為替ﾚｰﾄ元ﾄﾞﾙ" localSheetId="113">#REF!</definedName>
    <definedName name="一般為替ﾚｰﾄ元ﾄﾞﾙ" localSheetId="116">#REF!</definedName>
    <definedName name="一般為替ﾚｰﾄ元ﾄﾞﾙ" localSheetId="102">#REF!</definedName>
    <definedName name="一般為替ﾚｰﾄ元ﾄﾞﾙ" localSheetId="105">#REF!</definedName>
    <definedName name="一般為替ﾚｰﾄ元ﾄﾞﾙ" localSheetId="56">#REF!</definedName>
    <definedName name="一般為替ﾚｰﾄ元ﾄﾞﾙ" localSheetId="59">#REF!</definedName>
    <definedName name="一般為替ﾚｰﾄ元ﾄﾞﾙ" localSheetId="61">#REF!</definedName>
    <definedName name="一般為替ﾚｰﾄ元ﾄﾞﾙ" localSheetId="84">#REF!</definedName>
    <definedName name="一般為替ﾚｰﾄ元ﾄﾞﾙ" localSheetId="82">#REF!</definedName>
    <definedName name="一般為替ﾚｰﾄ元ﾄﾞﾙ" localSheetId="87">#REF!</definedName>
    <definedName name="一般為替ﾚｰﾄ元ﾄﾞﾙ" localSheetId="90">#REF!</definedName>
    <definedName name="一般為替ﾚｰﾄ元ﾄﾞﾙ" localSheetId="93">#REF!</definedName>
    <definedName name="一般為替ﾚｰﾄ元ﾄﾞﾙ" localSheetId="96">#REF!</definedName>
    <definedName name="一般為替ﾚｰﾄ元ﾄﾞﾙ" localSheetId="99">#REF!</definedName>
    <definedName name="一般為替ﾚｰﾄ元ﾄﾞﾙ" localSheetId="165">#REF!</definedName>
    <definedName name="一般為替ﾚｰﾄ元ﾄﾞﾙ" localSheetId="168">#REF!</definedName>
    <definedName name="一般為替ﾚｰﾄ元ﾄﾞﾙ" localSheetId="156">#REF!</definedName>
    <definedName name="一般為替ﾚｰﾄ元ﾄﾞﾙ" localSheetId="171">#REF!</definedName>
    <definedName name="一般為替ﾚｰﾄ元ﾄﾞﾙ" localSheetId="159">#REF!</definedName>
    <definedName name="一般為替ﾚｰﾄ元ﾄﾞﾙ" localSheetId="162">#REF!</definedName>
    <definedName name="一般為替ﾚｰﾄ元ﾄﾞﾙ">#REF!</definedName>
    <definedName name="印刷用" localSheetId="145">[25]レポートレイアウト!#REF!</definedName>
    <definedName name="印刷用" localSheetId="149">[25]レポートレイアウト!#REF!</definedName>
    <definedName name="印刷用" localSheetId="153">[25]レポートレイアウト!#REF!</definedName>
    <definedName name="印刷用" localSheetId="138">[25]レポートレイアウト!#REF!</definedName>
    <definedName name="印刷用" localSheetId="141">[25]レポートレイアウト!#REF!</definedName>
    <definedName name="印刷用" localSheetId="71">[25]レポートレイアウト!#REF!</definedName>
    <definedName name="印刷用" localSheetId="74">[25]レポートレイアウト!#REF!</definedName>
    <definedName name="印刷用" localSheetId="77">[25]レポートレイアウト!#REF!</definedName>
    <definedName name="印刷用" localSheetId="80">[25]レポートレイアウト!#REF!</definedName>
    <definedName name="印刷用" localSheetId="66">[25]レポートレイアウト!#REF!</definedName>
    <definedName name="印刷用" localSheetId="69">[25]レポートレイアウト!#REF!</definedName>
    <definedName name="印刷用" localSheetId="126">[25]レポートレイアウト!#REF!</definedName>
    <definedName name="印刷用" localSheetId="129">[25]レポートレイアウト!#REF!</definedName>
    <definedName name="印刷用" localSheetId="132">[25]レポートレイアウト!#REF!</definedName>
    <definedName name="印刷用" localSheetId="135">[25]レポートレイアウト!#REF!</definedName>
    <definedName name="印刷用" localSheetId="120">[25]レポートレイアウト!#REF!</definedName>
    <definedName name="印刷用" localSheetId="111">[25]レポートレイアウト!#REF!</definedName>
    <definedName name="印刷用" localSheetId="114">[25]レポートレイアウト!#REF!</definedName>
    <definedName name="印刷用" localSheetId="117">[25]レポートレイアウト!#REF!</definedName>
    <definedName name="印刷用" localSheetId="103">[25]レポートレイアウト!#REF!</definedName>
    <definedName name="印刷用" localSheetId="106">[25]レポートレイアウト!#REF!</definedName>
    <definedName name="印刷用" localSheetId="53">[25]レポートレイアウト!#REF!</definedName>
    <definedName name="印刷用" localSheetId="55">[25]レポートレイアウト!#REF!</definedName>
    <definedName name="印刷用" localSheetId="58">[25]レポートレイアウト!#REF!</definedName>
    <definedName name="印刷用" localSheetId="62">[25]レポートレイアウト!#REF!</definedName>
    <definedName name="印刷用" localSheetId="64">[25]レポートレイアウト!#REF!</definedName>
    <definedName name="印刷用" localSheetId="85">[25]レポートレイアウト!#REF!</definedName>
    <definedName name="印刷用" localSheetId="88">[25]レポートレイアウト!#REF!</definedName>
    <definedName name="印刷用" localSheetId="91">[25]レポートレイアウト!#REF!</definedName>
    <definedName name="印刷用" localSheetId="94">[25]レポートレイアウト!#REF!</definedName>
    <definedName name="印刷用" localSheetId="97">[25]レポートレイアウト!#REF!</definedName>
    <definedName name="印刷用" localSheetId="100">[25]レポートレイアウト!#REF!</definedName>
    <definedName name="印刷用" localSheetId="166">[25]レポートレイアウト!#REF!</definedName>
    <definedName name="印刷用" localSheetId="169">[25]レポートレイアウト!#REF!</definedName>
    <definedName name="印刷用" localSheetId="157">[25]レポートレイアウト!#REF!</definedName>
    <definedName name="印刷用" localSheetId="172">[25]レポートレイアウト!#REF!</definedName>
    <definedName name="印刷用" localSheetId="160">[25]レポートレイアウト!#REF!</definedName>
    <definedName name="印刷用" localSheetId="163">[25]レポートレイアウト!#REF!</definedName>
    <definedName name="印刷用" localSheetId="143">[25]レポートレイアウト!#REF!</definedName>
    <definedName name="印刷用" localSheetId="146">[25]レポートレイアウト!#REF!</definedName>
    <definedName name="印刷用" localSheetId="148">[25]レポートレイアウト!#REF!</definedName>
    <definedName name="印刷用" localSheetId="150">[25]レポートレイアウト!#REF!</definedName>
    <definedName name="印刷用" localSheetId="151">[25]レポートレイアウト!#REF!</definedName>
    <definedName name="印刷用" localSheetId="136">[25]レポートレイアウト!#REF!</definedName>
    <definedName name="印刷用" localSheetId="139">[25]レポートレイアウト!#REF!</definedName>
    <definedName name="印刷用" localSheetId="142">[25]レポートレイアウト!#REF!</definedName>
    <definedName name="印刷用" localSheetId="70">[25]レポートレイアウト!#REF!</definedName>
    <definedName name="印刷用" localSheetId="72">[25]レポートレイアウト!#REF!</definedName>
    <definedName name="印刷用" localSheetId="75">[25]レポートレイアウト!#REF!</definedName>
    <definedName name="印刷用" localSheetId="78">[25]レポートレイアウト!#REF!</definedName>
    <definedName name="印刷用" localSheetId="67">[25]レポートレイアウト!#REF!</definedName>
    <definedName name="印刷用" localSheetId="124">[25]レポートレイアウト!#REF!</definedName>
    <definedName name="印刷用" localSheetId="127">[25]レポートレイアウト!#REF!</definedName>
    <definedName name="印刷用" localSheetId="130">[25]レポートレイアウト!#REF!</definedName>
    <definedName name="印刷用" localSheetId="133">[25]レポートレイアウト!#REF!</definedName>
    <definedName name="印刷用" localSheetId="118">[25]レポートレイアウト!#REF!</definedName>
    <definedName name="印刷用" localSheetId="121">[25]レポートレイアウト!#REF!</definedName>
    <definedName name="印刷用" localSheetId="123">[25]レポートレイアウト!#REF!</definedName>
    <definedName name="印刷用" localSheetId="107">[25]レポートレイアウト!#REF!</definedName>
    <definedName name="印刷用" localSheetId="109">[25]レポートレイアウト!#REF!</definedName>
    <definedName name="印刷用" localSheetId="112">[25]レポートレイアウト!#REF!</definedName>
    <definedName name="印刷用" localSheetId="115">[25]レポートレイアウト!#REF!</definedName>
    <definedName name="印刷用" localSheetId="101">[25]レポートレイアウト!#REF!</definedName>
    <definedName name="印刷用" localSheetId="104">[25]レポートレイアウト!#REF!</definedName>
    <definedName name="印刷用" localSheetId="52">[25]レポートレイアウト!#REF!</definedName>
    <definedName name="印刷用" localSheetId="54">[25]レポートレイアウト!#REF!</definedName>
    <definedName name="印刷用" localSheetId="57">[25]レポートレイアウト!#REF!</definedName>
    <definedName name="印刷用" localSheetId="60">[25]レポートレイアウト!#REF!</definedName>
    <definedName name="印刷用" localSheetId="63">[25]レポートレイアウト!#REF!</definedName>
    <definedName name="印刷用" localSheetId="83">[25]レポートレイアウト!#REF!</definedName>
    <definedName name="印刷用" localSheetId="81">[25]レポートレイアウト!#REF!</definedName>
    <definedName name="印刷用" localSheetId="86">[25]レポートレイアウト!#REF!</definedName>
    <definedName name="印刷用" localSheetId="89">[25]レポートレイアウト!#REF!</definedName>
    <definedName name="印刷用" localSheetId="92">[25]レポートレイアウト!#REF!</definedName>
    <definedName name="印刷用" localSheetId="95">[25]レポートレイアウト!#REF!</definedName>
    <definedName name="印刷用" localSheetId="98">[25]レポートレイアウト!#REF!</definedName>
    <definedName name="印刷用" localSheetId="164">[25]レポートレイアウト!#REF!</definedName>
    <definedName name="印刷用" localSheetId="167">[25]レポートレイアウト!#REF!</definedName>
    <definedName name="印刷用" localSheetId="155">[25]レポートレイアウト!#REF!</definedName>
    <definedName name="印刷用" localSheetId="170">[25]レポートレイアウト!#REF!</definedName>
    <definedName name="印刷用" localSheetId="158">[25]レポートレイアウト!#REF!</definedName>
    <definedName name="印刷用" localSheetId="161">[25]レポートレイアウト!#REF!</definedName>
    <definedName name="印刷用" localSheetId="147">[25]レポートレイアウト!#REF!</definedName>
    <definedName name="印刷用" localSheetId="144">[25]レポートレイアウト!#REF!</definedName>
    <definedName name="印刷用" localSheetId="152">[25]レポートレイアウト!#REF!</definedName>
    <definedName name="印刷用" localSheetId="154">[25]レポートレイアウト!#REF!</definedName>
    <definedName name="印刷用" localSheetId="137">[25]レポートレイアウト!#REF!</definedName>
    <definedName name="印刷用" localSheetId="140">[25]レポートレイアウト!#REF!</definedName>
    <definedName name="印刷用" localSheetId="73">[25]レポートレイアウト!#REF!</definedName>
    <definedName name="印刷用" localSheetId="76">[25]レポートレイアウト!#REF!</definedName>
    <definedName name="印刷用" localSheetId="79">[25]レポートレイアウト!#REF!</definedName>
    <definedName name="印刷用" localSheetId="65">[25]レポートレイアウト!#REF!</definedName>
    <definedName name="印刷用" localSheetId="68">[25]レポートレイアウト!#REF!</definedName>
    <definedName name="印刷用" localSheetId="125">[25]レポートレイアウト!#REF!</definedName>
    <definedName name="印刷用" localSheetId="128">[25]レポートレイアウト!#REF!</definedName>
    <definedName name="印刷用" localSheetId="131">[25]レポートレイアウト!#REF!</definedName>
    <definedName name="印刷用" localSheetId="134">[25]レポートレイアウト!#REF!</definedName>
    <definedName name="印刷用" localSheetId="119">[25]レポートレイアウト!#REF!</definedName>
    <definedName name="印刷用" localSheetId="122">[25]レポートレイアウト!#REF!</definedName>
    <definedName name="印刷用" localSheetId="108">[25]レポートレイアウト!#REF!</definedName>
    <definedName name="印刷用" localSheetId="110">[25]レポートレイアウト!#REF!</definedName>
    <definedName name="印刷用" localSheetId="113">[25]レポートレイアウト!#REF!</definedName>
    <definedName name="印刷用" localSheetId="116">[25]レポートレイアウト!#REF!</definedName>
    <definedName name="印刷用" localSheetId="102">[25]レポートレイアウト!#REF!</definedName>
    <definedName name="印刷用" localSheetId="105">[25]レポートレイアウト!#REF!</definedName>
    <definedName name="印刷用" localSheetId="56">[25]レポートレイアウト!#REF!</definedName>
    <definedName name="印刷用" localSheetId="59">[25]レポートレイアウト!#REF!</definedName>
    <definedName name="印刷用" localSheetId="61">[25]レポートレイアウト!#REF!</definedName>
    <definedName name="印刷用" localSheetId="84">[25]レポートレイアウト!#REF!</definedName>
    <definedName name="印刷用" localSheetId="82">[25]レポートレイアウト!#REF!</definedName>
    <definedName name="印刷用" localSheetId="87">[25]レポートレイアウト!#REF!</definedName>
    <definedName name="印刷用" localSheetId="90">[25]レポートレイアウト!#REF!</definedName>
    <definedName name="印刷用" localSheetId="93">[25]レポートレイアウト!#REF!</definedName>
    <definedName name="印刷用" localSheetId="96">[25]レポートレイアウト!#REF!</definedName>
    <definedName name="印刷用" localSheetId="99">[25]レポートレイアウト!#REF!</definedName>
    <definedName name="印刷用" localSheetId="165">[25]レポートレイアウト!#REF!</definedName>
    <definedName name="印刷用" localSheetId="168">[25]レポートレイアウト!#REF!</definedName>
    <definedName name="印刷用" localSheetId="156">[25]レポートレイアウト!#REF!</definedName>
    <definedName name="印刷用" localSheetId="171">[25]レポートレイアウト!#REF!</definedName>
    <definedName name="印刷用" localSheetId="159">[25]レポートレイアウト!#REF!</definedName>
    <definedName name="印刷用" localSheetId="162">[25]レポートレイアウト!#REF!</definedName>
    <definedName name="印刷用">[25]レポートレイアウト!#REF!</definedName>
    <definedName name="円ドル" localSheetId="145">#REF!</definedName>
    <definedName name="円ドル" localSheetId="149">#REF!</definedName>
    <definedName name="円ドル" localSheetId="153">#REF!</definedName>
    <definedName name="円ドル" localSheetId="138">#REF!</definedName>
    <definedName name="円ドル" localSheetId="141">#REF!</definedName>
    <definedName name="円ドル" localSheetId="71">#REF!</definedName>
    <definedName name="円ドル" localSheetId="74">#REF!</definedName>
    <definedName name="円ドル" localSheetId="77">#REF!</definedName>
    <definedName name="円ドル" localSheetId="80">#REF!</definedName>
    <definedName name="円ドル" localSheetId="66">#REF!</definedName>
    <definedName name="円ドル" localSheetId="69">#REF!</definedName>
    <definedName name="円ドル" localSheetId="126">#REF!</definedName>
    <definedName name="円ドル" localSheetId="129">#REF!</definedName>
    <definedName name="円ドル" localSheetId="132">#REF!</definedName>
    <definedName name="円ドル" localSheetId="135">#REF!</definedName>
    <definedName name="円ドル" localSheetId="120">#REF!</definedName>
    <definedName name="円ドル" localSheetId="111">#REF!</definedName>
    <definedName name="円ドル" localSheetId="114">#REF!</definedName>
    <definedName name="円ドル" localSheetId="117">#REF!</definedName>
    <definedName name="円ドル" localSheetId="103">#REF!</definedName>
    <definedName name="円ドル" localSheetId="106">#REF!</definedName>
    <definedName name="円ドル" localSheetId="53">#REF!</definedName>
    <definedName name="円ドル" localSheetId="55">#REF!</definedName>
    <definedName name="円ドル" localSheetId="58">#REF!</definedName>
    <definedName name="円ドル" localSheetId="62">#REF!</definedName>
    <definedName name="円ドル" localSheetId="64">#REF!</definedName>
    <definedName name="円ドル" localSheetId="85">#REF!</definedName>
    <definedName name="円ドル" localSheetId="88">#REF!</definedName>
    <definedName name="円ドル" localSheetId="91">#REF!</definedName>
    <definedName name="円ドル" localSheetId="94">#REF!</definedName>
    <definedName name="円ドル" localSheetId="97">#REF!</definedName>
    <definedName name="円ドル" localSheetId="100">#REF!</definedName>
    <definedName name="円ドル" localSheetId="166">#REF!</definedName>
    <definedName name="円ドル" localSheetId="169">#REF!</definedName>
    <definedName name="円ドル" localSheetId="157">#REF!</definedName>
    <definedName name="円ドル" localSheetId="172">#REF!</definedName>
    <definedName name="円ドル" localSheetId="160">#REF!</definedName>
    <definedName name="円ドル" localSheetId="163">#REF!</definedName>
    <definedName name="円ドル" localSheetId="143">#REF!</definedName>
    <definedName name="円ドル" localSheetId="146">#REF!</definedName>
    <definedName name="円ドル" localSheetId="148">#REF!</definedName>
    <definedName name="円ドル" localSheetId="150">#REF!</definedName>
    <definedName name="円ドル" localSheetId="151">#REF!</definedName>
    <definedName name="円ドル" localSheetId="136">#REF!</definedName>
    <definedName name="円ドル" localSheetId="139">#REF!</definedName>
    <definedName name="円ドル" localSheetId="142">#REF!</definedName>
    <definedName name="円ドル" localSheetId="70">#REF!</definedName>
    <definedName name="円ドル" localSheetId="72">#REF!</definedName>
    <definedName name="円ドル" localSheetId="75">#REF!</definedName>
    <definedName name="円ドル" localSheetId="78">#REF!</definedName>
    <definedName name="円ドル" localSheetId="67">#REF!</definedName>
    <definedName name="円ドル" localSheetId="124">#REF!</definedName>
    <definedName name="円ドル" localSheetId="127">#REF!</definedName>
    <definedName name="円ドル" localSheetId="130">#REF!</definedName>
    <definedName name="円ドル" localSheetId="133">#REF!</definedName>
    <definedName name="円ドル" localSheetId="118">#REF!</definedName>
    <definedName name="円ドル" localSheetId="121">#REF!</definedName>
    <definedName name="円ドル" localSheetId="123">#REF!</definedName>
    <definedName name="円ドル" localSheetId="107">#REF!</definedName>
    <definedName name="円ドル" localSheetId="109">#REF!</definedName>
    <definedName name="円ドル" localSheetId="112">#REF!</definedName>
    <definedName name="円ドル" localSheetId="115">#REF!</definedName>
    <definedName name="円ドル" localSheetId="101">#REF!</definedName>
    <definedName name="円ドル" localSheetId="104">#REF!</definedName>
    <definedName name="円ドル" localSheetId="52">#REF!</definedName>
    <definedName name="円ドル" localSheetId="54">#REF!</definedName>
    <definedName name="円ドル" localSheetId="57">#REF!</definedName>
    <definedName name="円ドル" localSheetId="60">#REF!</definedName>
    <definedName name="円ドル" localSheetId="63">#REF!</definedName>
    <definedName name="円ドル" localSheetId="83">#REF!</definedName>
    <definedName name="円ドル" localSheetId="81">#REF!</definedName>
    <definedName name="円ドル" localSheetId="86">#REF!</definedName>
    <definedName name="円ドル" localSheetId="89">#REF!</definedName>
    <definedName name="円ドル" localSheetId="92">#REF!</definedName>
    <definedName name="円ドル" localSheetId="95">#REF!</definedName>
    <definedName name="円ドル" localSheetId="98">#REF!</definedName>
    <definedName name="円ドル" localSheetId="164">#REF!</definedName>
    <definedName name="円ドル" localSheetId="167">#REF!</definedName>
    <definedName name="円ドル" localSheetId="155">#REF!</definedName>
    <definedName name="円ドル" localSheetId="170">#REF!</definedName>
    <definedName name="円ドル" localSheetId="158">#REF!</definedName>
    <definedName name="円ドル" localSheetId="161">#REF!</definedName>
    <definedName name="円ドル" localSheetId="147">#REF!</definedName>
    <definedName name="円ドル" localSheetId="144">#REF!</definedName>
    <definedName name="円ドル" localSheetId="152">#REF!</definedName>
    <definedName name="円ドル" localSheetId="154">#REF!</definedName>
    <definedName name="円ドル" localSheetId="137">#REF!</definedName>
    <definedName name="円ドル" localSheetId="140">#REF!</definedName>
    <definedName name="円ドル" localSheetId="73">#REF!</definedName>
    <definedName name="円ドル" localSheetId="76">#REF!</definedName>
    <definedName name="円ドル" localSheetId="79">#REF!</definedName>
    <definedName name="円ドル" localSheetId="65">#REF!</definedName>
    <definedName name="円ドル" localSheetId="68">#REF!</definedName>
    <definedName name="円ドル" localSheetId="125">#REF!</definedName>
    <definedName name="円ドル" localSheetId="128">#REF!</definedName>
    <definedName name="円ドル" localSheetId="131">#REF!</definedName>
    <definedName name="円ドル" localSheetId="134">#REF!</definedName>
    <definedName name="円ドル" localSheetId="119">#REF!</definedName>
    <definedName name="円ドル" localSheetId="122">#REF!</definedName>
    <definedName name="円ドル" localSheetId="108">#REF!</definedName>
    <definedName name="円ドル" localSheetId="110">#REF!</definedName>
    <definedName name="円ドル" localSheetId="113">#REF!</definedName>
    <definedName name="円ドル" localSheetId="116">#REF!</definedName>
    <definedName name="円ドル" localSheetId="102">#REF!</definedName>
    <definedName name="円ドル" localSheetId="105">#REF!</definedName>
    <definedName name="円ドル" localSheetId="56">#REF!</definedName>
    <definedName name="円ドル" localSheetId="59">#REF!</definedName>
    <definedName name="円ドル" localSheetId="61">#REF!</definedName>
    <definedName name="円ドル" localSheetId="84">#REF!</definedName>
    <definedName name="円ドル" localSheetId="82">#REF!</definedName>
    <definedName name="円ドル" localSheetId="87">#REF!</definedName>
    <definedName name="円ドル" localSheetId="90">#REF!</definedName>
    <definedName name="円ドル" localSheetId="93">#REF!</definedName>
    <definedName name="円ドル" localSheetId="96">#REF!</definedName>
    <definedName name="円ドル" localSheetId="99">#REF!</definedName>
    <definedName name="円ドル" localSheetId="165">#REF!</definedName>
    <definedName name="円ドル" localSheetId="168">#REF!</definedName>
    <definedName name="円ドル" localSheetId="156">#REF!</definedName>
    <definedName name="円ドル" localSheetId="171">#REF!</definedName>
    <definedName name="円ドル" localSheetId="159">#REF!</definedName>
    <definedName name="円ドル" localSheetId="162">#REF!</definedName>
    <definedName name="円ドル">#REF!</definedName>
    <definedName name="海上運賃率" localSheetId="145">#REF!</definedName>
    <definedName name="海上運賃率" localSheetId="149">#REF!</definedName>
    <definedName name="海上運賃率" localSheetId="153">#REF!</definedName>
    <definedName name="海上運賃率" localSheetId="138">#REF!</definedName>
    <definedName name="海上運賃率" localSheetId="141">#REF!</definedName>
    <definedName name="海上運賃率" localSheetId="71">#REF!</definedName>
    <definedName name="海上運賃率" localSheetId="74">#REF!</definedName>
    <definedName name="海上運賃率" localSheetId="77">#REF!</definedName>
    <definedName name="海上運賃率" localSheetId="80">#REF!</definedName>
    <definedName name="海上運賃率" localSheetId="66">#REF!</definedName>
    <definedName name="海上運賃率" localSheetId="69">#REF!</definedName>
    <definedName name="海上運賃率" localSheetId="126">#REF!</definedName>
    <definedName name="海上運賃率" localSheetId="129">#REF!</definedName>
    <definedName name="海上運賃率" localSheetId="132">#REF!</definedName>
    <definedName name="海上運賃率" localSheetId="135">#REF!</definedName>
    <definedName name="海上運賃率" localSheetId="120">#REF!</definedName>
    <definedName name="海上運賃率" localSheetId="111">#REF!</definedName>
    <definedName name="海上運賃率" localSheetId="114">#REF!</definedName>
    <definedName name="海上運賃率" localSheetId="117">#REF!</definedName>
    <definedName name="海上運賃率" localSheetId="103">#REF!</definedName>
    <definedName name="海上運賃率" localSheetId="106">#REF!</definedName>
    <definedName name="海上運賃率" localSheetId="53">#REF!</definedName>
    <definedName name="海上運賃率" localSheetId="55">#REF!</definedName>
    <definedName name="海上運賃率" localSheetId="58">#REF!</definedName>
    <definedName name="海上運賃率" localSheetId="62">#REF!</definedName>
    <definedName name="海上運賃率" localSheetId="64">#REF!</definedName>
    <definedName name="海上運賃率" localSheetId="85">#REF!</definedName>
    <definedName name="海上運賃率" localSheetId="88">#REF!</definedName>
    <definedName name="海上運賃率" localSheetId="91">#REF!</definedName>
    <definedName name="海上運賃率" localSheetId="94">#REF!</definedName>
    <definedName name="海上運賃率" localSheetId="97">#REF!</definedName>
    <definedName name="海上運賃率" localSheetId="100">#REF!</definedName>
    <definedName name="海上運賃率" localSheetId="166">#REF!</definedName>
    <definedName name="海上運賃率" localSheetId="169">#REF!</definedName>
    <definedName name="海上運賃率" localSheetId="157">#REF!</definedName>
    <definedName name="海上運賃率" localSheetId="172">#REF!</definedName>
    <definedName name="海上運賃率" localSheetId="160">#REF!</definedName>
    <definedName name="海上運賃率" localSheetId="163">#REF!</definedName>
    <definedName name="海上運賃率" localSheetId="143">#REF!</definedName>
    <definedName name="海上運賃率" localSheetId="146">#REF!</definedName>
    <definedName name="海上運賃率" localSheetId="148">#REF!</definedName>
    <definedName name="海上運賃率" localSheetId="150">#REF!</definedName>
    <definedName name="海上運賃率" localSheetId="151">#REF!</definedName>
    <definedName name="海上運賃率" localSheetId="136">#REF!</definedName>
    <definedName name="海上運賃率" localSheetId="139">#REF!</definedName>
    <definedName name="海上運賃率" localSheetId="142">#REF!</definedName>
    <definedName name="海上運賃率" localSheetId="70">#REF!</definedName>
    <definedName name="海上運賃率" localSheetId="72">#REF!</definedName>
    <definedName name="海上運賃率" localSheetId="75">#REF!</definedName>
    <definedName name="海上運賃率" localSheetId="78">#REF!</definedName>
    <definedName name="海上運賃率" localSheetId="67">#REF!</definedName>
    <definedName name="海上運賃率" localSheetId="124">#REF!</definedName>
    <definedName name="海上運賃率" localSheetId="127">#REF!</definedName>
    <definedName name="海上運賃率" localSheetId="130">#REF!</definedName>
    <definedName name="海上運賃率" localSheetId="133">#REF!</definedName>
    <definedName name="海上運賃率" localSheetId="118">#REF!</definedName>
    <definedName name="海上運賃率" localSheetId="121">#REF!</definedName>
    <definedName name="海上運賃率" localSheetId="123">#REF!</definedName>
    <definedName name="海上運賃率" localSheetId="107">#REF!</definedName>
    <definedName name="海上運賃率" localSheetId="109">#REF!</definedName>
    <definedName name="海上運賃率" localSheetId="112">#REF!</definedName>
    <definedName name="海上運賃率" localSheetId="115">#REF!</definedName>
    <definedName name="海上運賃率" localSheetId="101">#REF!</definedName>
    <definedName name="海上運賃率" localSheetId="104">#REF!</definedName>
    <definedName name="海上運賃率" localSheetId="52">#REF!</definedName>
    <definedName name="海上運賃率" localSheetId="54">#REF!</definedName>
    <definedName name="海上運賃率" localSheetId="57">#REF!</definedName>
    <definedName name="海上運賃率" localSheetId="60">#REF!</definedName>
    <definedName name="海上運賃率" localSheetId="63">#REF!</definedName>
    <definedName name="海上運賃率" localSheetId="83">#REF!</definedName>
    <definedName name="海上運賃率" localSheetId="81">#REF!</definedName>
    <definedName name="海上運賃率" localSheetId="86">#REF!</definedName>
    <definedName name="海上運賃率" localSheetId="89">#REF!</definedName>
    <definedName name="海上運賃率" localSheetId="92">#REF!</definedName>
    <definedName name="海上運賃率" localSheetId="95">#REF!</definedName>
    <definedName name="海上運賃率" localSheetId="98">#REF!</definedName>
    <definedName name="海上運賃率" localSheetId="164">#REF!</definedName>
    <definedName name="海上運賃率" localSheetId="167">#REF!</definedName>
    <definedName name="海上運賃率" localSheetId="155">#REF!</definedName>
    <definedName name="海上運賃率" localSheetId="170">#REF!</definedName>
    <definedName name="海上運賃率" localSheetId="158">#REF!</definedName>
    <definedName name="海上運賃率" localSheetId="161">#REF!</definedName>
    <definedName name="海上運賃率" localSheetId="147">#REF!</definedName>
    <definedName name="海上運賃率" localSheetId="144">#REF!</definedName>
    <definedName name="海上運賃率" localSheetId="152">#REF!</definedName>
    <definedName name="海上運賃率" localSheetId="154">#REF!</definedName>
    <definedName name="海上運賃率" localSheetId="137">#REF!</definedName>
    <definedName name="海上運賃率" localSheetId="140">#REF!</definedName>
    <definedName name="海上運賃率" localSheetId="73">#REF!</definedName>
    <definedName name="海上運賃率" localSheetId="76">#REF!</definedName>
    <definedName name="海上運賃率" localSheetId="79">#REF!</definedName>
    <definedName name="海上運賃率" localSheetId="65">#REF!</definedName>
    <definedName name="海上運賃率" localSheetId="68">#REF!</definedName>
    <definedName name="海上運賃率" localSheetId="125">#REF!</definedName>
    <definedName name="海上運賃率" localSheetId="128">#REF!</definedName>
    <definedName name="海上運賃率" localSheetId="131">#REF!</definedName>
    <definedName name="海上運賃率" localSheetId="134">#REF!</definedName>
    <definedName name="海上運賃率" localSheetId="119">#REF!</definedName>
    <definedName name="海上運賃率" localSheetId="122">#REF!</definedName>
    <definedName name="海上運賃率" localSheetId="108">#REF!</definedName>
    <definedName name="海上運賃率" localSheetId="110">#REF!</definedName>
    <definedName name="海上運賃率" localSheetId="113">#REF!</definedName>
    <definedName name="海上運賃率" localSheetId="116">#REF!</definedName>
    <definedName name="海上運賃率" localSheetId="102">#REF!</definedName>
    <definedName name="海上運賃率" localSheetId="105">#REF!</definedName>
    <definedName name="海上運賃率" localSheetId="56">#REF!</definedName>
    <definedName name="海上運賃率" localSheetId="59">#REF!</definedName>
    <definedName name="海上運賃率" localSheetId="61">#REF!</definedName>
    <definedName name="海上運賃率" localSheetId="84">#REF!</definedName>
    <definedName name="海上運賃率" localSheetId="82">#REF!</definedName>
    <definedName name="海上運賃率" localSheetId="87">#REF!</definedName>
    <definedName name="海上運賃率" localSheetId="90">#REF!</definedName>
    <definedName name="海上運賃率" localSheetId="93">#REF!</definedName>
    <definedName name="海上運賃率" localSheetId="96">#REF!</definedName>
    <definedName name="海上運賃率" localSheetId="99">#REF!</definedName>
    <definedName name="海上運賃率" localSheetId="165">#REF!</definedName>
    <definedName name="海上運賃率" localSheetId="168">#REF!</definedName>
    <definedName name="海上運賃率" localSheetId="156">#REF!</definedName>
    <definedName name="海上運賃率" localSheetId="171">#REF!</definedName>
    <definedName name="海上運賃率" localSheetId="159">#REF!</definedName>
    <definedName name="海上運賃率" localSheetId="162">#REF!</definedName>
    <definedName name="海上運賃率">#REF!</definedName>
    <definedName name="開始行" localSheetId="145">[26]書換え条件!#REF!</definedName>
    <definedName name="開始行" localSheetId="149">[26]書換え条件!#REF!</definedName>
    <definedName name="開始行" localSheetId="153">[26]書換え条件!#REF!</definedName>
    <definedName name="開始行" localSheetId="138">[26]書換え条件!#REF!</definedName>
    <definedName name="開始行" localSheetId="141">[26]書換え条件!#REF!</definedName>
    <definedName name="開始行" localSheetId="71">[26]書換え条件!#REF!</definedName>
    <definedName name="開始行" localSheetId="74">[26]書換え条件!#REF!</definedName>
    <definedName name="開始行" localSheetId="77">[26]書換え条件!#REF!</definedName>
    <definedName name="開始行" localSheetId="80">[26]書換え条件!#REF!</definedName>
    <definedName name="開始行" localSheetId="66">[26]書換え条件!#REF!</definedName>
    <definedName name="開始行" localSheetId="69">[26]書換え条件!#REF!</definedName>
    <definedName name="開始行" localSheetId="126">[26]書換え条件!#REF!</definedName>
    <definedName name="開始行" localSheetId="129">[26]書換え条件!#REF!</definedName>
    <definedName name="開始行" localSheetId="132">[26]書換え条件!#REF!</definedName>
    <definedName name="開始行" localSheetId="135">[26]書換え条件!#REF!</definedName>
    <definedName name="開始行" localSheetId="120">[26]書換え条件!#REF!</definedName>
    <definedName name="開始行" localSheetId="111">[26]書換え条件!#REF!</definedName>
    <definedName name="開始行" localSheetId="114">[26]書換え条件!#REF!</definedName>
    <definedName name="開始行" localSheetId="117">[26]書換え条件!#REF!</definedName>
    <definedName name="開始行" localSheetId="103">[26]書換え条件!#REF!</definedName>
    <definedName name="開始行" localSheetId="106">[26]書換え条件!#REF!</definedName>
    <definedName name="開始行" localSheetId="53">[26]書換え条件!#REF!</definedName>
    <definedName name="開始行" localSheetId="55">[26]書換え条件!#REF!</definedName>
    <definedName name="開始行" localSheetId="58">[26]書換え条件!#REF!</definedName>
    <definedName name="開始行" localSheetId="62">[26]書換え条件!#REF!</definedName>
    <definedName name="開始行" localSheetId="64">[26]書換え条件!#REF!</definedName>
    <definedName name="開始行" localSheetId="85">[26]書換え条件!#REF!</definedName>
    <definedName name="開始行" localSheetId="88">[26]書換え条件!#REF!</definedName>
    <definedName name="開始行" localSheetId="91">[26]書換え条件!#REF!</definedName>
    <definedName name="開始行" localSheetId="94">[26]書換え条件!#REF!</definedName>
    <definedName name="開始行" localSheetId="97">[26]書換え条件!#REF!</definedName>
    <definedName name="開始行" localSheetId="100">[26]書換え条件!#REF!</definedName>
    <definedName name="開始行" localSheetId="166">[26]書換え条件!#REF!</definedName>
    <definedName name="開始行" localSheetId="169">[26]書換え条件!#REF!</definedName>
    <definedName name="開始行" localSheetId="157">[26]書換え条件!#REF!</definedName>
    <definedName name="開始行" localSheetId="172">[26]書換え条件!#REF!</definedName>
    <definedName name="開始行" localSheetId="160">[26]書換え条件!#REF!</definedName>
    <definedName name="開始行" localSheetId="163">[26]書換え条件!#REF!</definedName>
    <definedName name="開始行" localSheetId="143">[26]書換え条件!#REF!</definedName>
    <definedName name="開始行" localSheetId="146">[26]書換え条件!#REF!</definedName>
    <definedName name="開始行" localSheetId="148">[26]書換え条件!#REF!</definedName>
    <definedName name="開始行" localSheetId="150">[26]書換え条件!#REF!</definedName>
    <definedName name="開始行" localSheetId="151">[26]書換え条件!#REF!</definedName>
    <definedName name="開始行" localSheetId="136">[26]書換え条件!#REF!</definedName>
    <definedName name="開始行" localSheetId="139">[26]書換え条件!#REF!</definedName>
    <definedName name="開始行" localSheetId="142">[26]書換え条件!#REF!</definedName>
    <definedName name="開始行" localSheetId="70">[26]書換え条件!#REF!</definedName>
    <definedName name="開始行" localSheetId="72">[26]書換え条件!#REF!</definedName>
    <definedName name="開始行" localSheetId="75">[26]書換え条件!#REF!</definedName>
    <definedName name="開始行" localSheetId="78">[26]書換え条件!#REF!</definedName>
    <definedName name="開始行" localSheetId="67">[26]書換え条件!#REF!</definedName>
    <definedName name="開始行" localSheetId="124">[26]書換え条件!#REF!</definedName>
    <definedName name="開始行" localSheetId="127">[26]書換え条件!#REF!</definedName>
    <definedName name="開始行" localSheetId="130">[26]書換え条件!#REF!</definedName>
    <definedName name="開始行" localSheetId="133">[26]書換え条件!#REF!</definedName>
    <definedName name="開始行" localSheetId="118">[26]書換え条件!#REF!</definedName>
    <definedName name="開始行" localSheetId="121">[26]書換え条件!#REF!</definedName>
    <definedName name="開始行" localSheetId="123">[26]書換え条件!#REF!</definedName>
    <definedName name="開始行" localSheetId="107">[26]書換え条件!#REF!</definedName>
    <definedName name="開始行" localSheetId="109">[26]書換え条件!#REF!</definedName>
    <definedName name="開始行" localSheetId="112">[26]書換え条件!#REF!</definedName>
    <definedName name="開始行" localSheetId="115">[26]書換え条件!#REF!</definedName>
    <definedName name="開始行" localSheetId="101">[26]書換え条件!#REF!</definedName>
    <definedName name="開始行" localSheetId="104">[26]書換え条件!#REF!</definedName>
    <definedName name="開始行" localSheetId="52">[26]書換え条件!#REF!</definedName>
    <definedName name="開始行" localSheetId="54">[26]書換え条件!#REF!</definedName>
    <definedName name="開始行" localSheetId="57">[26]書換え条件!#REF!</definedName>
    <definedName name="開始行" localSheetId="60">[26]書換え条件!#REF!</definedName>
    <definedName name="開始行" localSheetId="63">[26]書換え条件!#REF!</definedName>
    <definedName name="開始行" localSheetId="83">[26]書換え条件!#REF!</definedName>
    <definedName name="開始行" localSheetId="81">[26]書換え条件!#REF!</definedName>
    <definedName name="開始行" localSheetId="86">[26]書換え条件!#REF!</definedName>
    <definedName name="開始行" localSheetId="89">[26]書換え条件!#REF!</definedName>
    <definedName name="開始行" localSheetId="92">[26]書換え条件!#REF!</definedName>
    <definedName name="開始行" localSheetId="95">[26]書換え条件!#REF!</definedName>
    <definedName name="開始行" localSheetId="98">[26]書換え条件!#REF!</definedName>
    <definedName name="開始行" localSheetId="164">[26]書換え条件!#REF!</definedName>
    <definedName name="開始行" localSheetId="167">[26]書換え条件!#REF!</definedName>
    <definedName name="開始行" localSheetId="155">[26]書換え条件!#REF!</definedName>
    <definedName name="開始行" localSheetId="170">[26]書換え条件!#REF!</definedName>
    <definedName name="開始行" localSheetId="158">[26]書換え条件!#REF!</definedName>
    <definedName name="開始行" localSheetId="161">[26]書換え条件!#REF!</definedName>
    <definedName name="開始行" localSheetId="147">[26]書換え条件!#REF!</definedName>
    <definedName name="開始行" localSheetId="144">[26]書換え条件!#REF!</definedName>
    <definedName name="開始行" localSheetId="152">[26]書換え条件!#REF!</definedName>
    <definedName name="開始行" localSheetId="154">[26]書換え条件!#REF!</definedName>
    <definedName name="開始行" localSheetId="137">[26]書換え条件!#REF!</definedName>
    <definedName name="開始行" localSheetId="140">[26]書換え条件!#REF!</definedName>
    <definedName name="開始行" localSheetId="73">[26]書換え条件!#REF!</definedName>
    <definedName name="開始行" localSheetId="76">[26]書換え条件!#REF!</definedName>
    <definedName name="開始行" localSheetId="79">[26]書換え条件!#REF!</definedName>
    <definedName name="開始行" localSheetId="65">[26]書換え条件!#REF!</definedName>
    <definedName name="開始行" localSheetId="68">[26]書換え条件!#REF!</definedName>
    <definedName name="開始行" localSheetId="125">[26]書換え条件!#REF!</definedName>
    <definedName name="開始行" localSheetId="128">[26]書換え条件!#REF!</definedName>
    <definedName name="開始行" localSheetId="131">[26]書換え条件!#REF!</definedName>
    <definedName name="開始行" localSheetId="134">[26]書換え条件!#REF!</definedName>
    <definedName name="開始行" localSheetId="119">[26]書換え条件!#REF!</definedName>
    <definedName name="開始行" localSheetId="122">[26]書換え条件!#REF!</definedName>
    <definedName name="開始行" localSheetId="108">[26]書換え条件!#REF!</definedName>
    <definedName name="開始行" localSheetId="110">[26]書換え条件!#REF!</definedName>
    <definedName name="開始行" localSheetId="113">[26]書換え条件!#REF!</definedName>
    <definedName name="開始行" localSheetId="116">[26]書換え条件!#REF!</definedName>
    <definedName name="開始行" localSheetId="102">[26]書換え条件!#REF!</definedName>
    <definedName name="開始行" localSheetId="105">[26]書換え条件!#REF!</definedName>
    <definedName name="開始行" localSheetId="56">[26]書換え条件!#REF!</definedName>
    <definedName name="開始行" localSheetId="59">[26]書換え条件!#REF!</definedName>
    <definedName name="開始行" localSheetId="61">[26]書換え条件!#REF!</definedName>
    <definedName name="開始行" localSheetId="84">[26]書換え条件!#REF!</definedName>
    <definedName name="開始行" localSheetId="82">[26]書換え条件!#REF!</definedName>
    <definedName name="開始行" localSheetId="87">[26]書換え条件!#REF!</definedName>
    <definedName name="開始行" localSheetId="90">[26]書換え条件!#REF!</definedName>
    <definedName name="開始行" localSheetId="93">[26]書換え条件!#REF!</definedName>
    <definedName name="開始行" localSheetId="96">[26]書換え条件!#REF!</definedName>
    <definedName name="開始行" localSheetId="99">[26]書換え条件!#REF!</definedName>
    <definedName name="開始行" localSheetId="165">[26]書換え条件!#REF!</definedName>
    <definedName name="開始行" localSheetId="168">[26]書換え条件!#REF!</definedName>
    <definedName name="開始行" localSheetId="156">[26]書換え条件!#REF!</definedName>
    <definedName name="開始行" localSheetId="171">[26]書換え条件!#REF!</definedName>
    <definedName name="開始行" localSheetId="159">[26]書換え条件!#REF!</definedName>
    <definedName name="開始行" localSheetId="162">[26]書換え条件!#REF!</definedName>
    <definedName name="開始行">[26]書換え条件!#REF!</definedName>
    <definedName name="基礎" localSheetId="145">#REF!</definedName>
    <definedName name="基礎" localSheetId="149">#REF!</definedName>
    <definedName name="基礎" localSheetId="153">#REF!</definedName>
    <definedName name="基礎" localSheetId="138">#REF!</definedName>
    <definedName name="基礎" localSheetId="141">#REF!</definedName>
    <definedName name="基礎" localSheetId="71">#REF!</definedName>
    <definedName name="基礎" localSheetId="74">#REF!</definedName>
    <definedName name="基礎" localSheetId="77">#REF!</definedName>
    <definedName name="基礎" localSheetId="80">#REF!</definedName>
    <definedName name="基礎" localSheetId="66">#REF!</definedName>
    <definedName name="基礎" localSheetId="69">#REF!</definedName>
    <definedName name="基礎" localSheetId="126">#REF!</definedName>
    <definedName name="基礎" localSheetId="129">#REF!</definedName>
    <definedName name="基礎" localSheetId="132">#REF!</definedName>
    <definedName name="基礎" localSheetId="135">#REF!</definedName>
    <definedName name="基礎" localSheetId="120">#REF!</definedName>
    <definedName name="基礎" localSheetId="111">#REF!</definedName>
    <definedName name="基礎" localSheetId="114">#REF!</definedName>
    <definedName name="基礎" localSheetId="117">#REF!</definedName>
    <definedName name="基礎" localSheetId="103">#REF!</definedName>
    <definedName name="基礎" localSheetId="106">#REF!</definedName>
    <definedName name="基礎" localSheetId="53">#REF!</definedName>
    <definedName name="基礎" localSheetId="55">#REF!</definedName>
    <definedName name="基礎" localSheetId="58">#REF!</definedName>
    <definedName name="基礎" localSheetId="62">#REF!</definedName>
    <definedName name="基礎" localSheetId="64">#REF!</definedName>
    <definedName name="基礎" localSheetId="85">#REF!</definedName>
    <definedName name="基礎" localSheetId="88">#REF!</definedName>
    <definedName name="基礎" localSheetId="91">#REF!</definedName>
    <definedName name="基礎" localSheetId="94">#REF!</definedName>
    <definedName name="基礎" localSheetId="97">#REF!</definedName>
    <definedName name="基礎" localSheetId="100">#REF!</definedName>
    <definedName name="基礎" localSheetId="166">#REF!</definedName>
    <definedName name="基礎" localSheetId="169">#REF!</definedName>
    <definedName name="基礎" localSheetId="157">#REF!</definedName>
    <definedName name="基礎" localSheetId="172">#REF!</definedName>
    <definedName name="基礎" localSheetId="160">#REF!</definedName>
    <definedName name="基礎" localSheetId="163">#REF!</definedName>
    <definedName name="基礎" localSheetId="143">#REF!</definedName>
    <definedName name="基礎" localSheetId="146">#REF!</definedName>
    <definedName name="基礎" localSheetId="148">#REF!</definedName>
    <definedName name="基礎" localSheetId="150">#REF!</definedName>
    <definedName name="基礎" localSheetId="151">#REF!</definedName>
    <definedName name="基礎" localSheetId="136">#REF!</definedName>
    <definedName name="基礎" localSheetId="139">#REF!</definedName>
    <definedName name="基礎" localSheetId="142">#REF!</definedName>
    <definedName name="基礎" localSheetId="70">#REF!</definedName>
    <definedName name="基礎" localSheetId="72">#REF!</definedName>
    <definedName name="基礎" localSheetId="75">#REF!</definedName>
    <definedName name="基礎" localSheetId="78">#REF!</definedName>
    <definedName name="基礎" localSheetId="67">#REF!</definedName>
    <definedName name="基礎" localSheetId="124">#REF!</definedName>
    <definedName name="基礎" localSheetId="127">#REF!</definedName>
    <definedName name="基礎" localSheetId="130">#REF!</definedName>
    <definedName name="基礎" localSheetId="133">#REF!</definedName>
    <definedName name="基礎" localSheetId="118">#REF!</definedName>
    <definedName name="基礎" localSheetId="121">#REF!</definedName>
    <definedName name="基礎" localSheetId="123">#REF!</definedName>
    <definedName name="基礎" localSheetId="107">#REF!</definedName>
    <definedName name="基礎" localSheetId="109">#REF!</definedName>
    <definedName name="基礎" localSheetId="112">#REF!</definedName>
    <definedName name="基礎" localSheetId="115">#REF!</definedName>
    <definedName name="基礎" localSheetId="101">#REF!</definedName>
    <definedName name="基礎" localSheetId="104">#REF!</definedName>
    <definedName name="基礎" localSheetId="52">#REF!</definedName>
    <definedName name="基礎" localSheetId="54">#REF!</definedName>
    <definedName name="基礎" localSheetId="57">#REF!</definedName>
    <definedName name="基礎" localSheetId="60">#REF!</definedName>
    <definedName name="基礎" localSheetId="63">#REF!</definedName>
    <definedName name="基礎" localSheetId="83">#REF!</definedName>
    <definedName name="基礎" localSheetId="81">#REF!</definedName>
    <definedName name="基礎" localSheetId="86">#REF!</definedName>
    <definedName name="基礎" localSheetId="89">#REF!</definedName>
    <definedName name="基礎" localSheetId="92">#REF!</definedName>
    <definedName name="基礎" localSheetId="95">#REF!</definedName>
    <definedName name="基礎" localSheetId="98">#REF!</definedName>
    <definedName name="基礎" localSheetId="164">#REF!</definedName>
    <definedName name="基礎" localSheetId="167">#REF!</definedName>
    <definedName name="基礎" localSheetId="155">#REF!</definedName>
    <definedName name="基礎" localSheetId="170">#REF!</definedName>
    <definedName name="基礎" localSheetId="158">#REF!</definedName>
    <definedName name="基礎" localSheetId="161">#REF!</definedName>
    <definedName name="基礎" localSheetId="147">#REF!</definedName>
    <definedName name="基礎" localSheetId="144">#REF!</definedName>
    <definedName name="基礎" localSheetId="152">#REF!</definedName>
    <definedName name="基礎" localSheetId="154">#REF!</definedName>
    <definedName name="基礎" localSheetId="137">#REF!</definedName>
    <definedName name="基礎" localSheetId="140">#REF!</definedName>
    <definedName name="基礎" localSheetId="73">#REF!</definedName>
    <definedName name="基礎" localSheetId="76">#REF!</definedName>
    <definedName name="基礎" localSheetId="79">#REF!</definedName>
    <definedName name="基礎" localSheetId="65">#REF!</definedName>
    <definedName name="基礎" localSheetId="68">#REF!</definedName>
    <definedName name="基礎" localSheetId="125">#REF!</definedName>
    <definedName name="基礎" localSheetId="128">#REF!</definedName>
    <definedName name="基礎" localSheetId="131">#REF!</definedName>
    <definedName name="基礎" localSheetId="134">#REF!</definedName>
    <definedName name="基礎" localSheetId="119">#REF!</definedName>
    <definedName name="基礎" localSheetId="122">#REF!</definedName>
    <definedName name="基礎" localSheetId="108">#REF!</definedName>
    <definedName name="基礎" localSheetId="110">#REF!</definedName>
    <definedName name="基礎" localSheetId="113">#REF!</definedName>
    <definedName name="基礎" localSheetId="116">#REF!</definedName>
    <definedName name="基礎" localSheetId="102">#REF!</definedName>
    <definedName name="基礎" localSheetId="105">#REF!</definedName>
    <definedName name="基礎" localSheetId="56">#REF!</definedName>
    <definedName name="基礎" localSheetId="59">#REF!</definedName>
    <definedName name="基礎" localSheetId="61">#REF!</definedName>
    <definedName name="基礎" localSheetId="84">#REF!</definedName>
    <definedName name="基礎" localSheetId="82">#REF!</definedName>
    <definedName name="基礎" localSheetId="87">#REF!</definedName>
    <definedName name="基礎" localSheetId="90">#REF!</definedName>
    <definedName name="基礎" localSheetId="93">#REF!</definedName>
    <definedName name="基礎" localSheetId="96">#REF!</definedName>
    <definedName name="基礎" localSheetId="99">#REF!</definedName>
    <definedName name="基礎" localSheetId="165">#REF!</definedName>
    <definedName name="基礎" localSheetId="168">#REF!</definedName>
    <definedName name="基礎" localSheetId="156">#REF!</definedName>
    <definedName name="基礎" localSheetId="171">#REF!</definedName>
    <definedName name="基礎" localSheetId="159">#REF!</definedName>
    <definedName name="基礎" localSheetId="162">#REF!</definedName>
    <definedName name="基礎">#REF!</definedName>
    <definedName name="機能" localSheetId="145">#REF!</definedName>
    <definedName name="機能" localSheetId="149">#REF!</definedName>
    <definedName name="機能" localSheetId="153">#REF!</definedName>
    <definedName name="機能" localSheetId="138">#REF!</definedName>
    <definedName name="機能" localSheetId="141">#REF!</definedName>
    <definedName name="機能" localSheetId="71">#REF!</definedName>
    <definedName name="機能" localSheetId="74">#REF!</definedName>
    <definedName name="機能" localSheetId="77">#REF!</definedName>
    <definedName name="機能" localSheetId="80">#REF!</definedName>
    <definedName name="機能" localSheetId="66">#REF!</definedName>
    <definedName name="機能" localSheetId="69">#REF!</definedName>
    <definedName name="機能" localSheetId="126">#REF!</definedName>
    <definedName name="機能" localSheetId="129">#REF!</definedName>
    <definedName name="機能" localSheetId="132">#REF!</definedName>
    <definedName name="機能" localSheetId="135">#REF!</definedName>
    <definedName name="機能" localSheetId="120">#REF!</definedName>
    <definedName name="機能" localSheetId="111">#REF!</definedName>
    <definedName name="機能" localSheetId="114">#REF!</definedName>
    <definedName name="機能" localSheetId="117">#REF!</definedName>
    <definedName name="機能" localSheetId="103">#REF!</definedName>
    <definedName name="機能" localSheetId="106">#REF!</definedName>
    <definedName name="機能" localSheetId="53">#REF!</definedName>
    <definedName name="機能" localSheetId="55">#REF!</definedName>
    <definedName name="機能" localSheetId="58">#REF!</definedName>
    <definedName name="機能" localSheetId="62">#REF!</definedName>
    <definedName name="機能" localSheetId="64">#REF!</definedName>
    <definedName name="機能" localSheetId="85">#REF!</definedName>
    <definedName name="機能" localSheetId="88">#REF!</definedName>
    <definedName name="機能" localSheetId="91">#REF!</definedName>
    <definedName name="機能" localSheetId="94">#REF!</definedName>
    <definedName name="機能" localSheetId="97">#REF!</definedName>
    <definedName name="機能" localSheetId="100">#REF!</definedName>
    <definedName name="機能" localSheetId="166">#REF!</definedName>
    <definedName name="機能" localSheetId="169">#REF!</definedName>
    <definedName name="機能" localSheetId="157">#REF!</definedName>
    <definedName name="機能" localSheetId="172">#REF!</definedName>
    <definedName name="機能" localSheetId="160">#REF!</definedName>
    <definedName name="機能" localSheetId="163">#REF!</definedName>
    <definedName name="機能" localSheetId="143">#REF!</definedName>
    <definedName name="機能" localSheetId="146">#REF!</definedName>
    <definedName name="機能" localSheetId="148">#REF!</definedName>
    <definedName name="機能" localSheetId="150">#REF!</definedName>
    <definedName name="機能" localSheetId="151">#REF!</definedName>
    <definedName name="機能" localSheetId="136">#REF!</definedName>
    <definedName name="機能" localSheetId="139">#REF!</definedName>
    <definedName name="機能" localSheetId="142">#REF!</definedName>
    <definedName name="機能" localSheetId="70">#REF!</definedName>
    <definedName name="機能" localSheetId="72">#REF!</definedName>
    <definedName name="機能" localSheetId="75">#REF!</definedName>
    <definedName name="機能" localSheetId="78">#REF!</definedName>
    <definedName name="機能" localSheetId="67">#REF!</definedName>
    <definedName name="機能" localSheetId="124">#REF!</definedName>
    <definedName name="機能" localSheetId="127">#REF!</definedName>
    <definedName name="機能" localSheetId="130">#REF!</definedName>
    <definedName name="機能" localSheetId="133">#REF!</definedName>
    <definedName name="機能" localSheetId="118">#REF!</definedName>
    <definedName name="機能" localSheetId="121">#REF!</definedName>
    <definedName name="機能" localSheetId="123">#REF!</definedName>
    <definedName name="機能" localSheetId="107">#REF!</definedName>
    <definedName name="機能" localSheetId="109">#REF!</definedName>
    <definedName name="機能" localSheetId="112">#REF!</definedName>
    <definedName name="機能" localSheetId="115">#REF!</definedName>
    <definedName name="機能" localSheetId="101">#REF!</definedName>
    <definedName name="機能" localSheetId="104">#REF!</definedName>
    <definedName name="機能" localSheetId="52">#REF!</definedName>
    <definedName name="機能" localSheetId="54">#REF!</definedName>
    <definedName name="機能" localSheetId="57">#REF!</definedName>
    <definedName name="機能" localSheetId="60">#REF!</definedName>
    <definedName name="機能" localSheetId="63">#REF!</definedName>
    <definedName name="機能" localSheetId="83">#REF!</definedName>
    <definedName name="機能" localSheetId="81">#REF!</definedName>
    <definedName name="機能" localSheetId="86">#REF!</definedName>
    <definedName name="機能" localSheetId="89">#REF!</definedName>
    <definedName name="機能" localSheetId="92">#REF!</definedName>
    <definedName name="機能" localSheetId="95">#REF!</definedName>
    <definedName name="機能" localSheetId="98">#REF!</definedName>
    <definedName name="機能" localSheetId="164">#REF!</definedName>
    <definedName name="機能" localSheetId="167">#REF!</definedName>
    <definedName name="機能" localSheetId="155">#REF!</definedName>
    <definedName name="機能" localSheetId="170">#REF!</definedName>
    <definedName name="機能" localSheetId="158">#REF!</definedName>
    <definedName name="機能" localSheetId="161">#REF!</definedName>
    <definedName name="機能" localSheetId="147">#REF!</definedName>
    <definedName name="機能" localSheetId="144">#REF!</definedName>
    <definedName name="機能" localSheetId="152">#REF!</definedName>
    <definedName name="機能" localSheetId="154">#REF!</definedName>
    <definedName name="機能" localSheetId="137">#REF!</definedName>
    <definedName name="機能" localSheetId="140">#REF!</definedName>
    <definedName name="機能" localSheetId="73">#REF!</definedName>
    <definedName name="機能" localSheetId="76">#REF!</definedName>
    <definedName name="機能" localSheetId="79">#REF!</definedName>
    <definedName name="機能" localSheetId="65">#REF!</definedName>
    <definedName name="機能" localSheetId="68">#REF!</definedName>
    <definedName name="機能" localSheetId="125">#REF!</definedName>
    <definedName name="機能" localSheetId="128">#REF!</definedName>
    <definedName name="機能" localSheetId="131">#REF!</definedName>
    <definedName name="機能" localSheetId="134">#REF!</definedName>
    <definedName name="機能" localSheetId="119">#REF!</definedName>
    <definedName name="機能" localSheetId="122">#REF!</definedName>
    <definedName name="機能" localSheetId="108">#REF!</definedName>
    <definedName name="機能" localSheetId="110">#REF!</definedName>
    <definedName name="機能" localSheetId="113">#REF!</definedName>
    <definedName name="機能" localSheetId="116">#REF!</definedName>
    <definedName name="機能" localSheetId="102">#REF!</definedName>
    <definedName name="機能" localSheetId="105">#REF!</definedName>
    <definedName name="機能" localSheetId="56">#REF!</definedName>
    <definedName name="機能" localSheetId="59">#REF!</definedName>
    <definedName name="機能" localSheetId="61">#REF!</definedName>
    <definedName name="機能" localSheetId="84">#REF!</definedName>
    <definedName name="機能" localSheetId="82">#REF!</definedName>
    <definedName name="機能" localSheetId="87">#REF!</definedName>
    <definedName name="機能" localSheetId="90">#REF!</definedName>
    <definedName name="機能" localSheetId="93">#REF!</definedName>
    <definedName name="機能" localSheetId="96">#REF!</definedName>
    <definedName name="機能" localSheetId="99">#REF!</definedName>
    <definedName name="機能" localSheetId="165">#REF!</definedName>
    <definedName name="機能" localSheetId="168">#REF!</definedName>
    <definedName name="機能" localSheetId="156">#REF!</definedName>
    <definedName name="機能" localSheetId="171">#REF!</definedName>
    <definedName name="機能" localSheetId="159">#REF!</definedName>
    <definedName name="機能" localSheetId="162">#REF!</definedName>
    <definedName name="機能">#REF!</definedName>
    <definedName name="検索" localSheetId="145">#REF!</definedName>
    <definedName name="検索" localSheetId="149">#REF!</definedName>
    <definedName name="検索" localSheetId="153">#REF!</definedName>
    <definedName name="検索" localSheetId="138">#REF!</definedName>
    <definedName name="検索" localSheetId="141">#REF!</definedName>
    <definedName name="検索" localSheetId="71">#REF!</definedName>
    <definedName name="検索" localSheetId="74">#REF!</definedName>
    <definedName name="検索" localSheetId="77">#REF!</definedName>
    <definedName name="検索" localSheetId="80">#REF!</definedName>
    <definedName name="検索" localSheetId="66">#REF!</definedName>
    <definedName name="検索" localSheetId="69">#REF!</definedName>
    <definedName name="検索" localSheetId="126">#REF!</definedName>
    <definedName name="検索" localSheetId="129">#REF!</definedName>
    <definedName name="検索" localSheetId="132">#REF!</definedName>
    <definedName name="検索" localSheetId="135">#REF!</definedName>
    <definedName name="検索" localSheetId="120">#REF!</definedName>
    <definedName name="検索" localSheetId="111">#REF!</definedName>
    <definedName name="検索" localSheetId="114">#REF!</definedName>
    <definedName name="検索" localSheetId="117">#REF!</definedName>
    <definedName name="検索" localSheetId="103">#REF!</definedName>
    <definedName name="検索" localSheetId="106">#REF!</definedName>
    <definedName name="検索" localSheetId="53">#REF!</definedName>
    <definedName name="検索" localSheetId="55">#REF!</definedName>
    <definedName name="検索" localSheetId="58">#REF!</definedName>
    <definedName name="検索" localSheetId="62">#REF!</definedName>
    <definedName name="検索" localSheetId="64">#REF!</definedName>
    <definedName name="検索" localSheetId="85">#REF!</definedName>
    <definedName name="検索" localSheetId="88">#REF!</definedName>
    <definedName name="検索" localSheetId="91">#REF!</definedName>
    <definedName name="検索" localSheetId="94">#REF!</definedName>
    <definedName name="検索" localSheetId="97">#REF!</definedName>
    <definedName name="検索" localSheetId="100">#REF!</definedName>
    <definedName name="検索" localSheetId="166">#REF!</definedName>
    <definedName name="検索" localSheetId="169">#REF!</definedName>
    <definedName name="検索" localSheetId="157">#REF!</definedName>
    <definedName name="検索" localSheetId="172">#REF!</definedName>
    <definedName name="検索" localSheetId="160">#REF!</definedName>
    <definedName name="検索" localSheetId="163">#REF!</definedName>
    <definedName name="検索" localSheetId="143">#REF!</definedName>
    <definedName name="検索" localSheetId="146">#REF!</definedName>
    <definedName name="検索" localSheetId="148">#REF!</definedName>
    <definedName name="検索" localSheetId="150">#REF!</definedName>
    <definedName name="検索" localSheetId="151">#REF!</definedName>
    <definedName name="検索" localSheetId="136">#REF!</definedName>
    <definedName name="検索" localSheetId="139">#REF!</definedName>
    <definedName name="検索" localSheetId="142">#REF!</definedName>
    <definedName name="検索" localSheetId="70">#REF!</definedName>
    <definedName name="検索" localSheetId="72">#REF!</definedName>
    <definedName name="検索" localSheetId="75">#REF!</definedName>
    <definedName name="検索" localSheetId="78">#REF!</definedName>
    <definedName name="検索" localSheetId="67">#REF!</definedName>
    <definedName name="検索" localSheetId="124">#REF!</definedName>
    <definedName name="検索" localSheetId="127">#REF!</definedName>
    <definedName name="検索" localSheetId="130">#REF!</definedName>
    <definedName name="検索" localSheetId="133">#REF!</definedName>
    <definedName name="検索" localSheetId="118">#REF!</definedName>
    <definedName name="検索" localSheetId="121">#REF!</definedName>
    <definedName name="検索" localSheetId="123">#REF!</definedName>
    <definedName name="検索" localSheetId="107">#REF!</definedName>
    <definedName name="検索" localSheetId="109">#REF!</definedName>
    <definedName name="検索" localSheetId="112">#REF!</definedName>
    <definedName name="検索" localSheetId="115">#REF!</definedName>
    <definedName name="検索" localSheetId="101">#REF!</definedName>
    <definedName name="検索" localSheetId="104">#REF!</definedName>
    <definedName name="検索" localSheetId="52">#REF!</definedName>
    <definedName name="検索" localSheetId="54">#REF!</definedName>
    <definedName name="検索" localSheetId="57">#REF!</definedName>
    <definedName name="検索" localSheetId="60">#REF!</definedName>
    <definedName name="検索" localSheetId="63">#REF!</definedName>
    <definedName name="検索" localSheetId="83">#REF!</definedName>
    <definedName name="検索" localSheetId="81">#REF!</definedName>
    <definedName name="検索" localSheetId="86">#REF!</definedName>
    <definedName name="検索" localSheetId="89">#REF!</definedName>
    <definedName name="検索" localSheetId="92">#REF!</definedName>
    <definedName name="検索" localSheetId="95">#REF!</definedName>
    <definedName name="検索" localSheetId="98">#REF!</definedName>
    <definedName name="検索" localSheetId="164">#REF!</definedName>
    <definedName name="検索" localSheetId="167">#REF!</definedName>
    <definedName name="検索" localSheetId="155">#REF!</definedName>
    <definedName name="検索" localSheetId="170">#REF!</definedName>
    <definedName name="検索" localSheetId="158">#REF!</definedName>
    <definedName name="検索" localSheetId="161">#REF!</definedName>
    <definedName name="検索" localSheetId="147">#REF!</definedName>
    <definedName name="検索" localSheetId="144">#REF!</definedName>
    <definedName name="検索" localSheetId="152">#REF!</definedName>
    <definedName name="検索" localSheetId="154">#REF!</definedName>
    <definedName name="検索" localSheetId="137">#REF!</definedName>
    <definedName name="検索" localSheetId="140">#REF!</definedName>
    <definedName name="検索" localSheetId="73">#REF!</definedName>
    <definedName name="検索" localSheetId="76">#REF!</definedName>
    <definedName name="検索" localSheetId="79">#REF!</definedName>
    <definedName name="検索" localSheetId="65">#REF!</definedName>
    <definedName name="検索" localSheetId="68">#REF!</definedName>
    <definedName name="検索" localSheetId="125">#REF!</definedName>
    <definedName name="検索" localSheetId="128">#REF!</definedName>
    <definedName name="検索" localSheetId="131">#REF!</definedName>
    <definedName name="検索" localSheetId="134">#REF!</definedName>
    <definedName name="検索" localSheetId="119">#REF!</definedName>
    <definedName name="検索" localSheetId="122">#REF!</definedName>
    <definedName name="検索" localSheetId="108">#REF!</definedName>
    <definedName name="検索" localSheetId="110">#REF!</definedName>
    <definedName name="検索" localSheetId="113">#REF!</definedName>
    <definedName name="検索" localSheetId="116">#REF!</definedName>
    <definedName name="検索" localSheetId="102">#REF!</definedName>
    <definedName name="検索" localSheetId="105">#REF!</definedName>
    <definedName name="検索" localSheetId="56">#REF!</definedName>
    <definedName name="検索" localSheetId="59">#REF!</definedName>
    <definedName name="検索" localSheetId="61">#REF!</definedName>
    <definedName name="検索" localSheetId="84">#REF!</definedName>
    <definedName name="検索" localSheetId="82">#REF!</definedName>
    <definedName name="検索" localSheetId="87">#REF!</definedName>
    <definedName name="検索" localSheetId="90">#REF!</definedName>
    <definedName name="検索" localSheetId="93">#REF!</definedName>
    <definedName name="検索" localSheetId="96">#REF!</definedName>
    <definedName name="検索" localSheetId="99">#REF!</definedName>
    <definedName name="検索" localSheetId="165">#REF!</definedName>
    <definedName name="検索" localSheetId="168">#REF!</definedName>
    <definedName name="検索" localSheetId="156">#REF!</definedName>
    <definedName name="検索" localSheetId="171">#REF!</definedName>
    <definedName name="検索" localSheetId="159">#REF!</definedName>
    <definedName name="検索" localSheetId="162">#REF!</definedName>
    <definedName name="検索">#REF!</definedName>
    <definedName name="現地共通費率" localSheetId="145">#REF!</definedName>
    <definedName name="現地共通費率" localSheetId="149">#REF!</definedName>
    <definedName name="現地共通費率" localSheetId="153">#REF!</definedName>
    <definedName name="現地共通費率" localSheetId="138">#REF!</definedName>
    <definedName name="現地共通費率" localSheetId="141">#REF!</definedName>
    <definedName name="現地共通費率" localSheetId="71">#REF!</definedName>
    <definedName name="現地共通費率" localSheetId="74">#REF!</definedName>
    <definedName name="現地共通費率" localSheetId="77">#REF!</definedName>
    <definedName name="現地共通費率" localSheetId="80">#REF!</definedName>
    <definedName name="現地共通費率" localSheetId="66">#REF!</definedName>
    <definedName name="現地共通費率" localSheetId="69">#REF!</definedName>
    <definedName name="現地共通費率" localSheetId="126">#REF!</definedName>
    <definedName name="現地共通費率" localSheetId="129">#REF!</definedName>
    <definedName name="現地共通費率" localSheetId="132">#REF!</definedName>
    <definedName name="現地共通費率" localSheetId="135">#REF!</definedName>
    <definedName name="現地共通費率" localSheetId="120">#REF!</definedName>
    <definedName name="現地共通費率" localSheetId="111">#REF!</definedName>
    <definedName name="現地共通費率" localSheetId="114">#REF!</definedName>
    <definedName name="現地共通費率" localSheetId="117">#REF!</definedName>
    <definedName name="現地共通費率" localSheetId="103">#REF!</definedName>
    <definedName name="現地共通費率" localSheetId="106">#REF!</definedName>
    <definedName name="現地共通費率" localSheetId="53">#REF!</definedName>
    <definedName name="現地共通費率" localSheetId="55">#REF!</definedName>
    <definedName name="現地共通費率" localSheetId="58">#REF!</definedName>
    <definedName name="現地共通費率" localSheetId="62">#REF!</definedName>
    <definedName name="現地共通費率" localSheetId="64">#REF!</definedName>
    <definedName name="現地共通費率" localSheetId="85">#REF!</definedName>
    <definedName name="現地共通費率" localSheetId="88">#REF!</definedName>
    <definedName name="現地共通費率" localSheetId="91">#REF!</definedName>
    <definedName name="現地共通費率" localSheetId="94">#REF!</definedName>
    <definedName name="現地共通費率" localSheetId="97">#REF!</definedName>
    <definedName name="現地共通費率" localSheetId="100">#REF!</definedName>
    <definedName name="現地共通費率" localSheetId="166">#REF!</definedName>
    <definedName name="現地共通費率" localSheetId="169">#REF!</definedName>
    <definedName name="現地共通費率" localSheetId="157">#REF!</definedName>
    <definedName name="現地共通費率" localSheetId="172">#REF!</definedName>
    <definedName name="現地共通費率" localSheetId="160">#REF!</definedName>
    <definedName name="現地共通費率" localSheetId="163">#REF!</definedName>
    <definedName name="現地共通費率" localSheetId="143">#REF!</definedName>
    <definedName name="現地共通費率" localSheetId="146">#REF!</definedName>
    <definedName name="現地共通費率" localSheetId="148">#REF!</definedName>
    <definedName name="現地共通費率" localSheetId="150">#REF!</definedName>
    <definedName name="現地共通費率" localSheetId="151">#REF!</definedName>
    <definedName name="現地共通費率" localSheetId="136">#REF!</definedName>
    <definedName name="現地共通費率" localSheetId="139">#REF!</definedName>
    <definedName name="現地共通費率" localSheetId="142">#REF!</definedName>
    <definedName name="現地共通費率" localSheetId="70">#REF!</definedName>
    <definedName name="現地共通費率" localSheetId="72">#REF!</definedName>
    <definedName name="現地共通費率" localSheetId="75">#REF!</definedName>
    <definedName name="現地共通費率" localSheetId="78">#REF!</definedName>
    <definedName name="現地共通費率" localSheetId="67">#REF!</definedName>
    <definedName name="現地共通費率" localSheetId="124">#REF!</definedName>
    <definedName name="現地共通費率" localSheetId="127">#REF!</definedName>
    <definedName name="現地共通費率" localSheetId="130">#REF!</definedName>
    <definedName name="現地共通費率" localSheetId="133">#REF!</definedName>
    <definedName name="現地共通費率" localSheetId="118">#REF!</definedName>
    <definedName name="現地共通費率" localSheetId="121">#REF!</definedName>
    <definedName name="現地共通費率" localSheetId="123">#REF!</definedName>
    <definedName name="現地共通費率" localSheetId="107">#REF!</definedName>
    <definedName name="現地共通費率" localSheetId="109">#REF!</definedName>
    <definedName name="現地共通費率" localSheetId="112">#REF!</definedName>
    <definedName name="現地共通費率" localSheetId="115">#REF!</definedName>
    <definedName name="現地共通費率" localSheetId="101">#REF!</definedName>
    <definedName name="現地共通費率" localSheetId="104">#REF!</definedName>
    <definedName name="現地共通費率" localSheetId="52">#REF!</definedName>
    <definedName name="現地共通費率" localSheetId="54">#REF!</definedName>
    <definedName name="現地共通費率" localSheetId="57">#REF!</definedName>
    <definedName name="現地共通費率" localSheetId="60">#REF!</definedName>
    <definedName name="現地共通費率" localSheetId="63">#REF!</definedName>
    <definedName name="現地共通費率" localSheetId="83">#REF!</definedName>
    <definedName name="現地共通費率" localSheetId="81">#REF!</definedName>
    <definedName name="現地共通費率" localSheetId="86">#REF!</definedName>
    <definedName name="現地共通費率" localSheetId="89">#REF!</definedName>
    <definedName name="現地共通費率" localSheetId="92">#REF!</definedName>
    <definedName name="現地共通費率" localSheetId="95">#REF!</definedName>
    <definedName name="現地共通費率" localSheetId="98">#REF!</definedName>
    <definedName name="現地共通費率" localSheetId="164">#REF!</definedName>
    <definedName name="現地共通費率" localSheetId="167">#REF!</definedName>
    <definedName name="現地共通費率" localSheetId="155">#REF!</definedName>
    <definedName name="現地共通費率" localSheetId="170">#REF!</definedName>
    <definedName name="現地共通費率" localSheetId="158">#REF!</definedName>
    <definedName name="現地共通費率" localSheetId="161">#REF!</definedName>
    <definedName name="現地共通費率" localSheetId="147">#REF!</definedName>
    <definedName name="現地共通費率" localSheetId="144">#REF!</definedName>
    <definedName name="現地共通費率" localSheetId="152">#REF!</definedName>
    <definedName name="現地共通費率" localSheetId="154">#REF!</definedName>
    <definedName name="現地共通費率" localSheetId="137">#REF!</definedName>
    <definedName name="現地共通費率" localSheetId="140">#REF!</definedName>
    <definedName name="現地共通費率" localSheetId="73">#REF!</definedName>
    <definedName name="現地共通費率" localSheetId="76">#REF!</definedName>
    <definedName name="現地共通費率" localSheetId="79">#REF!</definedName>
    <definedName name="現地共通費率" localSheetId="65">#REF!</definedName>
    <definedName name="現地共通費率" localSheetId="68">#REF!</definedName>
    <definedName name="現地共通費率" localSheetId="125">#REF!</definedName>
    <definedName name="現地共通費率" localSheetId="128">#REF!</definedName>
    <definedName name="現地共通費率" localSheetId="131">#REF!</definedName>
    <definedName name="現地共通費率" localSheetId="134">#REF!</definedName>
    <definedName name="現地共通費率" localSheetId="119">#REF!</definedName>
    <definedName name="現地共通費率" localSheetId="122">#REF!</definedName>
    <definedName name="現地共通費率" localSheetId="108">#REF!</definedName>
    <definedName name="現地共通費率" localSheetId="110">#REF!</definedName>
    <definedName name="現地共通費率" localSheetId="113">#REF!</definedName>
    <definedName name="現地共通費率" localSheetId="116">#REF!</definedName>
    <definedName name="現地共通費率" localSheetId="102">#REF!</definedName>
    <definedName name="現地共通費率" localSheetId="105">#REF!</definedName>
    <definedName name="現地共通費率" localSheetId="56">#REF!</definedName>
    <definedName name="現地共通費率" localSheetId="59">#REF!</definedName>
    <definedName name="現地共通費率" localSheetId="61">#REF!</definedName>
    <definedName name="現地共通費率" localSheetId="84">#REF!</definedName>
    <definedName name="現地共通費率" localSheetId="82">#REF!</definedName>
    <definedName name="現地共通費率" localSheetId="87">#REF!</definedName>
    <definedName name="現地共通費率" localSheetId="90">#REF!</definedName>
    <definedName name="現地共通費率" localSheetId="93">#REF!</definedName>
    <definedName name="現地共通費率" localSheetId="96">#REF!</definedName>
    <definedName name="現地共通費率" localSheetId="99">#REF!</definedName>
    <definedName name="現地共通費率" localSheetId="165">#REF!</definedName>
    <definedName name="現地共通費率" localSheetId="168">#REF!</definedName>
    <definedName name="現地共通費率" localSheetId="156">#REF!</definedName>
    <definedName name="現地共通費率" localSheetId="171">#REF!</definedName>
    <definedName name="現地共通費率" localSheetId="159">#REF!</definedName>
    <definedName name="現地共通費率" localSheetId="162">#REF!</definedName>
    <definedName name="現地共通費率">#REF!</definedName>
    <definedName name="現地材増値税除外品部品単価ﾄﾞﾙ" localSheetId="145">#REF!</definedName>
    <definedName name="現地材増値税除外品部品単価ﾄﾞﾙ" localSheetId="149">#REF!</definedName>
    <definedName name="現地材増値税除外品部品単価ﾄﾞﾙ" localSheetId="153">#REF!</definedName>
    <definedName name="現地材増値税除外品部品単価ﾄﾞﾙ" localSheetId="138">#REF!</definedName>
    <definedName name="現地材増値税除外品部品単価ﾄﾞﾙ" localSheetId="141">#REF!</definedName>
    <definedName name="現地材増値税除外品部品単価ﾄﾞﾙ" localSheetId="71">#REF!</definedName>
    <definedName name="現地材増値税除外品部品単価ﾄﾞﾙ" localSheetId="74">#REF!</definedName>
    <definedName name="現地材増値税除外品部品単価ﾄﾞﾙ" localSheetId="77">#REF!</definedName>
    <definedName name="現地材増値税除外品部品単価ﾄﾞﾙ" localSheetId="80">#REF!</definedName>
    <definedName name="現地材増値税除外品部品単価ﾄﾞﾙ" localSheetId="66">#REF!</definedName>
    <definedName name="現地材増値税除外品部品単価ﾄﾞﾙ" localSheetId="69">#REF!</definedName>
    <definedName name="現地材増値税除外品部品単価ﾄﾞﾙ" localSheetId="126">#REF!</definedName>
    <definedName name="現地材増値税除外品部品単価ﾄﾞﾙ" localSheetId="129">#REF!</definedName>
    <definedName name="現地材増値税除外品部品単価ﾄﾞﾙ" localSheetId="132">#REF!</definedName>
    <definedName name="現地材増値税除外品部品単価ﾄﾞﾙ" localSheetId="135">#REF!</definedName>
    <definedName name="現地材増値税除外品部品単価ﾄﾞﾙ" localSheetId="120">#REF!</definedName>
    <definedName name="現地材増値税除外品部品単価ﾄﾞﾙ" localSheetId="111">#REF!</definedName>
    <definedName name="現地材増値税除外品部品単価ﾄﾞﾙ" localSheetId="114">#REF!</definedName>
    <definedName name="現地材増値税除外品部品単価ﾄﾞﾙ" localSheetId="117">#REF!</definedName>
    <definedName name="現地材増値税除外品部品単価ﾄﾞﾙ" localSheetId="103">#REF!</definedName>
    <definedName name="現地材増値税除外品部品単価ﾄﾞﾙ" localSheetId="106">#REF!</definedName>
    <definedName name="現地材増値税除外品部品単価ﾄﾞﾙ" localSheetId="53">#REF!</definedName>
    <definedName name="現地材増値税除外品部品単価ﾄﾞﾙ" localSheetId="55">#REF!</definedName>
    <definedName name="現地材増値税除外品部品単価ﾄﾞﾙ" localSheetId="58">#REF!</definedName>
    <definedName name="現地材増値税除外品部品単価ﾄﾞﾙ" localSheetId="62">#REF!</definedName>
    <definedName name="現地材増値税除外品部品単価ﾄﾞﾙ" localSheetId="64">#REF!</definedName>
    <definedName name="現地材増値税除外品部品単価ﾄﾞﾙ" localSheetId="85">#REF!</definedName>
    <definedName name="現地材増値税除外品部品単価ﾄﾞﾙ" localSheetId="88">#REF!</definedName>
    <definedName name="現地材増値税除外品部品単価ﾄﾞﾙ" localSheetId="91">#REF!</definedName>
    <definedName name="現地材増値税除外品部品単価ﾄﾞﾙ" localSheetId="94">#REF!</definedName>
    <definedName name="現地材増値税除外品部品単価ﾄﾞﾙ" localSheetId="97">#REF!</definedName>
    <definedName name="現地材増値税除外品部品単価ﾄﾞﾙ" localSheetId="100">#REF!</definedName>
    <definedName name="現地材増値税除外品部品単価ﾄﾞﾙ" localSheetId="166">#REF!</definedName>
    <definedName name="現地材増値税除外品部品単価ﾄﾞﾙ" localSheetId="169">#REF!</definedName>
    <definedName name="現地材増値税除外品部品単価ﾄﾞﾙ" localSheetId="157">#REF!</definedName>
    <definedName name="現地材増値税除外品部品単価ﾄﾞﾙ" localSheetId="172">#REF!</definedName>
    <definedName name="現地材増値税除外品部品単価ﾄﾞﾙ" localSheetId="160">#REF!</definedName>
    <definedName name="現地材増値税除外品部品単価ﾄﾞﾙ" localSheetId="163">#REF!</definedName>
    <definedName name="現地材増値税除外品部品単価ﾄﾞﾙ" localSheetId="143">#REF!</definedName>
    <definedName name="現地材増値税除外品部品単価ﾄﾞﾙ" localSheetId="146">#REF!</definedName>
    <definedName name="現地材増値税除外品部品単価ﾄﾞﾙ" localSheetId="148">#REF!</definedName>
    <definedName name="現地材増値税除外品部品単価ﾄﾞﾙ" localSheetId="150">#REF!</definedName>
    <definedName name="現地材増値税除外品部品単価ﾄﾞﾙ" localSheetId="151">#REF!</definedName>
    <definedName name="現地材増値税除外品部品単価ﾄﾞﾙ" localSheetId="136">#REF!</definedName>
    <definedName name="現地材増値税除外品部品単価ﾄﾞﾙ" localSheetId="139">#REF!</definedName>
    <definedName name="現地材増値税除外品部品単価ﾄﾞﾙ" localSheetId="142">#REF!</definedName>
    <definedName name="現地材増値税除外品部品単価ﾄﾞﾙ" localSheetId="70">#REF!</definedName>
    <definedName name="現地材増値税除外品部品単価ﾄﾞﾙ" localSheetId="72">#REF!</definedName>
    <definedName name="現地材増値税除外品部品単価ﾄﾞﾙ" localSheetId="75">#REF!</definedName>
    <definedName name="現地材増値税除外品部品単価ﾄﾞﾙ" localSheetId="78">#REF!</definedName>
    <definedName name="現地材増値税除外品部品単価ﾄﾞﾙ" localSheetId="67">#REF!</definedName>
    <definedName name="現地材増値税除外品部品単価ﾄﾞﾙ" localSheetId="124">#REF!</definedName>
    <definedName name="現地材増値税除外品部品単価ﾄﾞﾙ" localSheetId="127">#REF!</definedName>
    <definedName name="現地材増値税除外品部品単価ﾄﾞﾙ" localSheetId="130">#REF!</definedName>
    <definedName name="現地材増値税除外品部品単価ﾄﾞﾙ" localSheetId="133">#REF!</definedName>
    <definedName name="現地材増値税除外品部品単価ﾄﾞﾙ" localSheetId="118">#REF!</definedName>
    <definedName name="現地材増値税除外品部品単価ﾄﾞﾙ" localSheetId="121">#REF!</definedName>
    <definedName name="現地材増値税除外品部品単価ﾄﾞﾙ" localSheetId="123">#REF!</definedName>
    <definedName name="現地材増値税除外品部品単価ﾄﾞﾙ" localSheetId="107">#REF!</definedName>
    <definedName name="現地材増値税除外品部品単価ﾄﾞﾙ" localSheetId="109">#REF!</definedName>
    <definedName name="現地材増値税除外品部品単価ﾄﾞﾙ" localSheetId="112">#REF!</definedName>
    <definedName name="現地材増値税除外品部品単価ﾄﾞﾙ" localSheetId="115">#REF!</definedName>
    <definedName name="現地材増値税除外品部品単価ﾄﾞﾙ" localSheetId="101">#REF!</definedName>
    <definedName name="現地材増値税除外品部品単価ﾄﾞﾙ" localSheetId="104">#REF!</definedName>
    <definedName name="現地材増値税除外品部品単価ﾄﾞﾙ" localSheetId="52">#REF!</definedName>
    <definedName name="現地材増値税除外品部品単価ﾄﾞﾙ" localSheetId="54">#REF!</definedName>
    <definedName name="現地材増値税除外品部品単価ﾄﾞﾙ" localSheetId="57">#REF!</definedName>
    <definedName name="現地材増値税除外品部品単価ﾄﾞﾙ" localSheetId="60">#REF!</definedName>
    <definedName name="現地材増値税除外品部品単価ﾄﾞﾙ" localSheetId="63">#REF!</definedName>
    <definedName name="現地材増値税除外品部品単価ﾄﾞﾙ" localSheetId="83">#REF!</definedName>
    <definedName name="現地材増値税除外品部品単価ﾄﾞﾙ" localSheetId="81">#REF!</definedName>
    <definedName name="現地材増値税除外品部品単価ﾄﾞﾙ" localSheetId="86">#REF!</definedName>
    <definedName name="現地材増値税除外品部品単価ﾄﾞﾙ" localSheetId="89">#REF!</definedName>
    <definedName name="現地材増値税除外品部品単価ﾄﾞﾙ" localSheetId="92">#REF!</definedName>
    <definedName name="現地材増値税除外品部品単価ﾄﾞﾙ" localSheetId="95">#REF!</definedName>
    <definedName name="現地材増値税除外品部品単価ﾄﾞﾙ" localSheetId="98">#REF!</definedName>
    <definedName name="現地材増値税除外品部品単価ﾄﾞﾙ" localSheetId="164">#REF!</definedName>
    <definedName name="現地材増値税除外品部品単価ﾄﾞﾙ" localSheetId="167">#REF!</definedName>
    <definedName name="現地材増値税除外品部品単価ﾄﾞﾙ" localSheetId="155">#REF!</definedName>
    <definedName name="現地材増値税除外品部品単価ﾄﾞﾙ" localSheetId="170">#REF!</definedName>
    <definedName name="現地材増値税除外品部品単価ﾄﾞﾙ" localSheetId="158">#REF!</definedName>
    <definedName name="現地材増値税除外品部品単価ﾄﾞﾙ" localSheetId="161">#REF!</definedName>
    <definedName name="現地材増値税除外品部品単価ﾄﾞﾙ" localSheetId="147">#REF!</definedName>
    <definedName name="現地材増値税除外品部品単価ﾄﾞﾙ" localSheetId="144">#REF!</definedName>
    <definedName name="現地材増値税除外品部品単価ﾄﾞﾙ" localSheetId="152">#REF!</definedName>
    <definedName name="現地材増値税除外品部品単価ﾄﾞﾙ" localSheetId="154">#REF!</definedName>
    <definedName name="現地材増値税除外品部品単価ﾄﾞﾙ" localSheetId="137">#REF!</definedName>
    <definedName name="現地材増値税除外品部品単価ﾄﾞﾙ" localSheetId="140">#REF!</definedName>
    <definedName name="現地材増値税除外品部品単価ﾄﾞﾙ" localSheetId="73">#REF!</definedName>
    <definedName name="現地材増値税除外品部品単価ﾄﾞﾙ" localSheetId="76">#REF!</definedName>
    <definedName name="現地材増値税除外品部品単価ﾄﾞﾙ" localSheetId="79">#REF!</definedName>
    <definedName name="現地材増値税除外品部品単価ﾄﾞﾙ" localSheetId="65">#REF!</definedName>
    <definedName name="現地材増値税除外品部品単価ﾄﾞﾙ" localSheetId="68">#REF!</definedName>
    <definedName name="現地材増値税除外品部品単価ﾄﾞﾙ" localSheetId="125">#REF!</definedName>
    <definedName name="現地材増値税除外品部品単価ﾄﾞﾙ" localSheetId="128">#REF!</definedName>
    <definedName name="現地材増値税除外品部品単価ﾄﾞﾙ" localSheetId="131">#REF!</definedName>
    <definedName name="現地材増値税除外品部品単価ﾄﾞﾙ" localSheetId="134">#REF!</definedName>
    <definedName name="現地材増値税除外品部品単価ﾄﾞﾙ" localSheetId="119">#REF!</definedName>
    <definedName name="現地材増値税除外品部品単価ﾄﾞﾙ" localSheetId="122">#REF!</definedName>
    <definedName name="現地材増値税除外品部品単価ﾄﾞﾙ" localSheetId="108">#REF!</definedName>
    <definedName name="現地材増値税除外品部品単価ﾄﾞﾙ" localSheetId="110">#REF!</definedName>
    <definedName name="現地材増値税除外品部品単価ﾄﾞﾙ" localSheetId="113">#REF!</definedName>
    <definedName name="現地材増値税除外品部品単価ﾄﾞﾙ" localSheetId="116">#REF!</definedName>
    <definedName name="現地材増値税除外品部品単価ﾄﾞﾙ" localSheetId="102">#REF!</definedName>
    <definedName name="現地材増値税除外品部品単価ﾄﾞﾙ" localSheetId="105">#REF!</definedName>
    <definedName name="現地材増値税除外品部品単価ﾄﾞﾙ" localSheetId="56">#REF!</definedName>
    <definedName name="現地材増値税除外品部品単価ﾄﾞﾙ" localSheetId="59">#REF!</definedName>
    <definedName name="現地材増値税除外品部品単価ﾄﾞﾙ" localSheetId="61">#REF!</definedName>
    <definedName name="現地材増値税除外品部品単価ﾄﾞﾙ" localSheetId="84">#REF!</definedName>
    <definedName name="現地材増値税除外品部品単価ﾄﾞﾙ" localSheetId="82">#REF!</definedName>
    <definedName name="現地材増値税除外品部品単価ﾄﾞﾙ" localSheetId="87">#REF!</definedName>
    <definedName name="現地材増値税除外品部品単価ﾄﾞﾙ" localSheetId="90">#REF!</definedName>
    <definedName name="現地材増値税除外品部品単価ﾄﾞﾙ" localSheetId="93">#REF!</definedName>
    <definedName name="現地材増値税除外品部品単価ﾄﾞﾙ" localSheetId="96">#REF!</definedName>
    <definedName name="現地材増値税除外品部品単価ﾄﾞﾙ" localSheetId="99">#REF!</definedName>
    <definedName name="現地材増値税除外品部品単価ﾄﾞﾙ" localSheetId="165">#REF!</definedName>
    <definedName name="現地材増値税除外品部品単価ﾄﾞﾙ" localSheetId="168">#REF!</definedName>
    <definedName name="現地材増値税除外品部品単価ﾄﾞﾙ" localSheetId="156">#REF!</definedName>
    <definedName name="現地材増値税除外品部品単価ﾄﾞﾙ" localSheetId="171">#REF!</definedName>
    <definedName name="現地材増値税除外品部品単価ﾄﾞﾙ" localSheetId="159">#REF!</definedName>
    <definedName name="現地材増値税除外品部品単価ﾄﾞﾙ" localSheetId="162">#REF!</definedName>
    <definedName name="現地材増値税除外品部品単価ﾄﾞﾙ">#REF!</definedName>
    <definedName name="現地材増値税対象部品単価元" localSheetId="145">#REF!</definedName>
    <definedName name="現地材増値税対象部品単価元" localSheetId="149">#REF!</definedName>
    <definedName name="現地材増値税対象部品単価元" localSheetId="153">#REF!</definedName>
    <definedName name="現地材増値税対象部品単価元" localSheetId="138">#REF!</definedName>
    <definedName name="現地材増値税対象部品単価元" localSheetId="141">#REF!</definedName>
    <definedName name="現地材増値税対象部品単価元" localSheetId="71">#REF!</definedName>
    <definedName name="現地材増値税対象部品単価元" localSheetId="74">#REF!</definedName>
    <definedName name="現地材増値税対象部品単価元" localSheetId="77">#REF!</definedName>
    <definedName name="現地材増値税対象部品単価元" localSheetId="80">#REF!</definedName>
    <definedName name="現地材増値税対象部品単価元" localSheetId="66">#REF!</definedName>
    <definedName name="現地材増値税対象部品単価元" localSheetId="69">#REF!</definedName>
    <definedName name="現地材増値税対象部品単価元" localSheetId="126">#REF!</definedName>
    <definedName name="現地材増値税対象部品単価元" localSheetId="129">#REF!</definedName>
    <definedName name="現地材増値税対象部品単価元" localSheetId="132">#REF!</definedName>
    <definedName name="現地材増値税対象部品単価元" localSheetId="135">#REF!</definedName>
    <definedName name="現地材増値税対象部品単価元" localSheetId="120">#REF!</definedName>
    <definedName name="現地材増値税対象部品単価元" localSheetId="111">#REF!</definedName>
    <definedName name="現地材増値税対象部品単価元" localSheetId="114">#REF!</definedName>
    <definedName name="現地材増値税対象部品単価元" localSheetId="117">#REF!</definedName>
    <definedName name="現地材増値税対象部品単価元" localSheetId="103">#REF!</definedName>
    <definedName name="現地材増値税対象部品単価元" localSheetId="106">#REF!</definedName>
    <definedName name="現地材増値税対象部品単価元" localSheetId="53">#REF!</definedName>
    <definedName name="現地材増値税対象部品単価元" localSheetId="55">#REF!</definedName>
    <definedName name="現地材増値税対象部品単価元" localSheetId="58">#REF!</definedName>
    <definedName name="現地材増値税対象部品単価元" localSheetId="62">#REF!</definedName>
    <definedName name="現地材増値税対象部品単価元" localSheetId="64">#REF!</definedName>
    <definedName name="現地材増値税対象部品単価元" localSheetId="85">#REF!</definedName>
    <definedName name="現地材増値税対象部品単価元" localSheetId="88">#REF!</definedName>
    <definedName name="現地材増値税対象部品単価元" localSheetId="91">#REF!</definedName>
    <definedName name="現地材増値税対象部品単価元" localSheetId="94">#REF!</definedName>
    <definedName name="現地材増値税対象部品単価元" localSheetId="97">#REF!</definedName>
    <definedName name="現地材増値税対象部品単価元" localSheetId="100">#REF!</definedName>
    <definedName name="現地材増値税対象部品単価元" localSheetId="166">#REF!</definedName>
    <definedName name="現地材増値税対象部品単価元" localSheetId="169">#REF!</definedName>
    <definedName name="現地材増値税対象部品単価元" localSheetId="157">#REF!</definedName>
    <definedName name="現地材増値税対象部品単価元" localSheetId="172">#REF!</definedName>
    <definedName name="現地材増値税対象部品単価元" localSheetId="160">#REF!</definedName>
    <definedName name="現地材増値税対象部品単価元" localSheetId="163">#REF!</definedName>
    <definedName name="現地材増値税対象部品単価元" localSheetId="143">#REF!</definedName>
    <definedName name="現地材増値税対象部品単価元" localSheetId="146">#REF!</definedName>
    <definedName name="現地材増値税対象部品単価元" localSheetId="148">#REF!</definedName>
    <definedName name="現地材増値税対象部品単価元" localSheetId="150">#REF!</definedName>
    <definedName name="現地材増値税対象部品単価元" localSheetId="151">#REF!</definedName>
    <definedName name="現地材増値税対象部品単価元" localSheetId="136">#REF!</definedName>
    <definedName name="現地材増値税対象部品単価元" localSheetId="139">#REF!</definedName>
    <definedName name="現地材増値税対象部品単価元" localSheetId="142">#REF!</definedName>
    <definedName name="現地材増値税対象部品単価元" localSheetId="70">#REF!</definedName>
    <definedName name="現地材増値税対象部品単価元" localSheetId="72">#REF!</definedName>
    <definedName name="現地材増値税対象部品単価元" localSheetId="75">#REF!</definedName>
    <definedName name="現地材増値税対象部品単価元" localSheetId="78">#REF!</definedName>
    <definedName name="現地材増値税対象部品単価元" localSheetId="67">#REF!</definedName>
    <definedName name="現地材増値税対象部品単価元" localSheetId="124">#REF!</definedName>
    <definedName name="現地材増値税対象部品単価元" localSheetId="127">#REF!</definedName>
    <definedName name="現地材増値税対象部品単価元" localSheetId="130">#REF!</definedName>
    <definedName name="現地材増値税対象部品単価元" localSheetId="133">#REF!</definedName>
    <definedName name="現地材増値税対象部品単価元" localSheetId="118">#REF!</definedName>
    <definedName name="現地材増値税対象部品単価元" localSheetId="121">#REF!</definedName>
    <definedName name="現地材増値税対象部品単価元" localSheetId="123">#REF!</definedName>
    <definedName name="現地材増値税対象部品単価元" localSheetId="107">#REF!</definedName>
    <definedName name="現地材増値税対象部品単価元" localSheetId="109">#REF!</definedName>
    <definedName name="現地材増値税対象部品単価元" localSheetId="112">#REF!</definedName>
    <definedName name="現地材増値税対象部品単価元" localSheetId="115">#REF!</definedName>
    <definedName name="現地材増値税対象部品単価元" localSheetId="101">#REF!</definedName>
    <definedName name="現地材増値税対象部品単価元" localSheetId="104">#REF!</definedName>
    <definedName name="現地材増値税対象部品単価元" localSheetId="52">#REF!</definedName>
    <definedName name="現地材増値税対象部品単価元" localSheetId="54">#REF!</definedName>
    <definedName name="現地材増値税対象部品単価元" localSheetId="57">#REF!</definedName>
    <definedName name="現地材増値税対象部品単価元" localSheetId="60">#REF!</definedName>
    <definedName name="現地材増値税対象部品単価元" localSheetId="63">#REF!</definedName>
    <definedName name="現地材増値税対象部品単価元" localSheetId="83">#REF!</definedName>
    <definedName name="現地材増値税対象部品単価元" localSheetId="81">#REF!</definedName>
    <definedName name="現地材増値税対象部品単価元" localSheetId="86">#REF!</definedName>
    <definedName name="現地材増値税対象部品単価元" localSheetId="89">#REF!</definedName>
    <definedName name="現地材増値税対象部品単価元" localSheetId="92">#REF!</definedName>
    <definedName name="現地材増値税対象部品単価元" localSheetId="95">#REF!</definedName>
    <definedName name="現地材増値税対象部品単価元" localSheetId="98">#REF!</definedName>
    <definedName name="現地材増値税対象部品単価元" localSheetId="164">#REF!</definedName>
    <definedName name="現地材増値税対象部品単価元" localSheetId="167">#REF!</definedName>
    <definedName name="現地材増値税対象部品単価元" localSheetId="155">#REF!</definedName>
    <definedName name="現地材増値税対象部品単価元" localSheetId="170">#REF!</definedName>
    <definedName name="現地材増値税対象部品単価元" localSheetId="158">#REF!</definedName>
    <definedName name="現地材増値税対象部品単価元" localSheetId="161">#REF!</definedName>
    <definedName name="現地材増値税対象部品単価元" localSheetId="147">#REF!</definedName>
    <definedName name="現地材増値税対象部品単価元" localSheetId="144">#REF!</definedName>
    <definedName name="現地材増値税対象部品単価元" localSheetId="152">#REF!</definedName>
    <definedName name="現地材増値税対象部品単価元" localSheetId="154">#REF!</definedName>
    <definedName name="現地材増値税対象部品単価元" localSheetId="137">#REF!</definedName>
    <definedName name="現地材増値税対象部品単価元" localSheetId="140">#REF!</definedName>
    <definedName name="現地材増値税対象部品単価元" localSheetId="73">#REF!</definedName>
    <definedName name="現地材増値税対象部品単価元" localSheetId="76">#REF!</definedName>
    <definedName name="現地材増値税対象部品単価元" localSheetId="79">#REF!</definedName>
    <definedName name="現地材増値税対象部品単価元" localSheetId="65">#REF!</definedName>
    <definedName name="現地材増値税対象部品単価元" localSheetId="68">#REF!</definedName>
    <definedName name="現地材増値税対象部品単価元" localSheetId="125">#REF!</definedName>
    <definedName name="現地材増値税対象部品単価元" localSheetId="128">#REF!</definedName>
    <definedName name="現地材増値税対象部品単価元" localSheetId="131">#REF!</definedName>
    <definedName name="現地材増値税対象部品単価元" localSheetId="134">#REF!</definedName>
    <definedName name="現地材増値税対象部品単価元" localSheetId="119">#REF!</definedName>
    <definedName name="現地材増値税対象部品単価元" localSheetId="122">#REF!</definedName>
    <definedName name="現地材増値税対象部品単価元" localSheetId="108">#REF!</definedName>
    <definedName name="現地材増値税対象部品単価元" localSheetId="110">#REF!</definedName>
    <definedName name="現地材増値税対象部品単価元" localSheetId="113">#REF!</definedName>
    <definedName name="現地材増値税対象部品単価元" localSheetId="116">#REF!</definedName>
    <definedName name="現地材増値税対象部品単価元" localSheetId="102">#REF!</definedName>
    <definedName name="現地材増値税対象部品単価元" localSheetId="105">#REF!</definedName>
    <definedName name="現地材増値税対象部品単価元" localSheetId="56">#REF!</definedName>
    <definedName name="現地材増値税対象部品単価元" localSheetId="59">#REF!</definedName>
    <definedName name="現地材増値税対象部品単価元" localSheetId="61">#REF!</definedName>
    <definedName name="現地材増値税対象部品単価元" localSheetId="84">#REF!</definedName>
    <definedName name="現地材増値税対象部品単価元" localSheetId="82">#REF!</definedName>
    <definedName name="現地材増値税対象部品単価元" localSheetId="87">#REF!</definedName>
    <definedName name="現地材増値税対象部品単価元" localSheetId="90">#REF!</definedName>
    <definedName name="現地材増値税対象部品単価元" localSheetId="93">#REF!</definedName>
    <definedName name="現地材増値税対象部品単価元" localSheetId="96">#REF!</definedName>
    <definedName name="現地材増値税対象部品単価元" localSheetId="99">#REF!</definedName>
    <definedName name="現地材増値税対象部品単価元" localSheetId="165">#REF!</definedName>
    <definedName name="現地材増値税対象部品単価元" localSheetId="168">#REF!</definedName>
    <definedName name="現地材増値税対象部品単価元" localSheetId="156">#REF!</definedName>
    <definedName name="現地材増値税対象部品単価元" localSheetId="171">#REF!</definedName>
    <definedName name="現地材増値税対象部品単価元" localSheetId="159">#REF!</definedName>
    <definedName name="現地材増値税対象部品単価元" localSheetId="162">#REF!</definedName>
    <definedName name="現地材増値税対象部品単価元">#REF!</definedName>
    <definedName name="現地調達材増値税率" localSheetId="145">#REF!</definedName>
    <definedName name="現地調達材増値税率" localSheetId="149">#REF!</definedName>
    <definedName name="現地調達材増値税率" localSheetId="153">#REF!</definedName>
    <definedName name="現地調達材増値税率" localSheetId="138">#REF!</definedName>
    <definedName name="現地調達材増値税率" localSheetId="141">#REF!</definedName>
    <definedName name="現地調達材増値税率" localSheetId="71">#REF!</definedName>
    <definedName name="現地調達材増値税率" localSheetId="74">#REF!</definedName>
    <definedName name="現地調達材増値税率" localSheetId="77">#REF!</definedName>
    <definedName name="現地調達材増値税率" localSheetId="80">#REF!</definedName>
    <definedName name="現地調達材増値税率" localSheetId="66">#REF!</definedName>
    <definedName name="現地調達材増値税率" localSheetId="69">#REF!</definedName>
    <definedName name="現地調達材増値税率" localSheetId="126">#REF!</definedName>
    <definedName name="現地調達材増値税率" localSheetId="129">#REF!</definedName>
    <definedName name="現地調達材増値税率" localSheetId="132">#REF!</definedName>
    <definedName name="現地調達材増値税率" localSheetId="135">#REF!</definedName>
    <definedName name="現地調達材増値税率" localSheetId="120">#REF!</definedName>
    <definedName name="現地調達材増値税率" localSheetId="111">#REF!</definedName>
    <definedName name="現地調達材増値税率" localSheetId="114">#REF!</definedName>
    <definedName name="現地調達材増値税率" localSheetId="117">#REF!</definedName>
    <definedName name="現地調達材増値税率" localSheetId="103">#REF!</definedName>
    <definedName name="現地調達材増値税率" localSheetId="106">#REF!</definedName>
    <definedName name="現地調達材増値税率" localSheetId="53">#REF!</definedName>
    <definedName name="現地調達材増値税率" localSheetId="55">#REF!</definedName>
    <definedName name="現地調達材増値税率" localSheetId="58">#REF!</definedName>
    <definedName name="現地調達材増値税率" localSheetId="62">#REF!</definedName>
    <definedName name="現地調達材増値税率" localSheetId="64">#REF!</definedName>
    <definedName name="現地調達材増値税率" localSheetId="85">#REF!</definedName>
    <definedName name="現地調達材増値税率" localSheetId="88">#REF!</definedName>
    <definedName name="現地調達材増値税率" localSheetId="91">#REF!</definedName>
    <definedName name="現地調達材増値税率" localSheetId="94">#REF!</definedName>
    <definedName name="現地調達材増値税率" localSheetId="97">#REF!</definedName>
    <definedName name="現地調達材増値税率" localSheetId="100">#REF!</definedName>
    <definedName name="現地調達材増値税率" localSheetId="166">#REF!</definedName>
    <definedName name="現地調達材増値税率" localSheetId="169">#REF!</definedName>
    <definedName name="現地調達材増値税率" localSheetId="157">#REF!</definedName>
    <definedName name="現地調達材増値税率" localSheetId="172">#REF!</definedName>
    <definedName name="現地調達材増値税率" localSheetId="160">#REF!</definedName>
    <definedName name="現地調達材増値税率" localSheetId="163">#REF!</definedName>
    <definedName name="現地調達材増値税率" localSheetId="143">#REF!</definedName>
    <definedName name="現地調達材増値税率" localSheetId="146">#REF!</definedName>
    <definedName name="現地調達材増値税率" localSheetId="148">#REF!</definedName>
    <definedName name="現地調達材増値税率" localSheetId="150">#REF!</definedName>
    <definedName name="現地調達材増値税率" localSheetId="151">#REF!</definedName>
    <definedName name="現地調達材増値税率" localSheetId="136">#REF!</definedName>
    <definedName name="現地調達材増値税率" localSheetId="139">#REF!</definedName>
    <definedName name="現地調達材増値税率" localSheetId="142">#REF!</definedName>
    <definedName name="現地調達材増値税率" localSheetId="70">#REF!</definedName>
    <definedName name="現地調達材増値税率" localSheetId="72">#REF!</definedName>
    <definedName name="現地調達材増値税率" localSheetId="75">#REF!</definedName>
    <definedName name="現地調達材増値税率" localSheetId="78">#REF!</definedName>
    <definedName name="現地調達材増値税率" localSheetId="67">#REF!</definedName>
    <definedName name="現地調達材増値税率" localSheetId="124">#REF!</definedName>
    <definedName name="現地調達材増値税率" localSheetId="127">#REF!</definedName>
    <definedName name="現地調達材増値税率" localSheetId="130">#REF!</definedName>
    <definedName name="現地調達材増値税率" localSheetId="133">#REF!</definedName>
    <definedName name="現地調達材増値税率" localSheetId="118">#REF!</definedName>
    <definedName name="現地調達材増値税率" localSheetId="121">#REF!</definedName>
    <definedName name="現地調達材増値税率" localSheetId="123">#REF!</definedName>
    <definedName name="現地調達材増値税率" localSheetId="107">#REF!</definedName>
    <definedName name="現地調達材増値税率" localSheetId="109">#REF!</definedName>
    <definedName name="現地調達材増値税率" localSheetId="112">#REF!</definedName>
    <definedName name="現地調達材増値税率" localSheetId="115">#REF!</definedName>
    <definedName name="現地調達材増値税率" localSheetId="101">#REF!</definedName>
    <definedName name="現地調達材増値税率" localSheetId="104">#REF!</definedName>
    <definedName name="現地調達材増値税率" localSheetId="52">#REF!</definedName>
    <definedName name="現地調達材増値税率" localSheetId="54">#REF!</definedName>
    <definedName name="現地調達材増値税率" localSheetId="57">#REF!</definedName>
    <definedName name="現地調達材増値税率" localSheetId="60">#REF!</definedName>
    <definedName name="現地調達材増値税率" localSheetId="63">#REF!</definedName>
    <definedName name="現地調達材増値税率" localSheetId="83">#REF!</definedName>
    <definedName name="現地調達材増値税率" localSheetId="81">#REF!</definedName>
    <definedName name="現地調達材増値税率" localSheetId="86">#REF!</definedName>
    <definedName name="現地調達材増値税率" localSheetId="89">#REF!</definedName>
    <definedName name="現地調達材増値税率" localSheetId="92">#REF!</definedName>
    <definedName name="現地調達材増値税率" localSheetId="95">#REF!</definedName>
    <definedName name="現地調達材増値税率" localSheetId="98">#REF!</definedName>
    <definedName name="現地調達材増値税率" localSheetId="164">#REF!</definedName>
    <definedName name="現地調達材増値税率" localSheetId="167">#REF!</definedName>
    <definedName name="現地調達材増値税率" localSheetId="155">#REF!</definedName>
    <definedName name="現地調達材増値税率" localSheetId="170">#REF!</definedName>
    <definedName name="現地調達材増値税率" localSheetId="158">#REF!</definedName>
    <definedName name="現地調達材増値税率" localSheetId="161">#REF!</definedName>
    <definedName name="現地調達材増値税率" localSheetId="147">#REF!</definedName>
    <definedName name="現地調達材増値税率" localSheetId="144">#REF!</definedName>
    <definedName name="現地調達材増値税率" localSheetId="152">#REF!</definedName>
    <definedName name="現地調達材増値税率" localSheetId="154">#REF!</definedName>
    <definedName name="現地調達材増値税率" localSheetId="137">#REF!</definedName>
    <definedName name="現地調達材増値税率" localSheetId="140">#REF!</definedName>
    <definedName name="現地調達材増値税率" localSheetId="73">#REF!</definedName>
    <definedName name="現地調達材増値税率" localSheetId="76">#REF!</definedName>
    <definedName name="現地調達材増値税率" localSheetId="79">#REF!</definedName>
    <definedName name="現地調達材増値税率" localSheetId="65">#REF!</definedName>
    <definedName name="現地調達材増値税率" localSheetId="68">#REF!</definedName>
    <definedName name="現地調達材増値税率" localSheetId="125">#REF!</definedName>
    <definedName name="現地調達材増値税率" localSheetId="128">#REF!</definedName>
    <definedName name="現地調達材増値税率" localSheetId="131">#REF!</definedName>
    <definedName name="現地調達材増値税率" localSheetId="134">#REF!</definedName>
    <definedName name="現地調達材増値税率" localSheetId="119">#REF!</definedName>
    <definedName name="現地調達材増値税率" localSheetId="122">#REF!</definedName>
    <definedName name="現地調達材増値税率" localSheetId="108">#REF!</definedName>
    <definedName name="現地調達材増値税率" localSheetId="110">#REF!</definedName>
    <definedName name="現地調達材増値税率" localSheetId="113">#REF!</definedName>
    <definedName name="現地調達材増値税率" localSheetId="116">#REF!</definedName>
    <definedName name="現地調達材増値税率" localSheetId="102">#REF!</definedName>
    <definedName name="現地調達材増値税率" localSheetId="105">#REF!</definedName>
    <definedName name="現地調達材増値税率" localSheetId="56">#REF!</definedName>
    <definedName name="現地調達材増値税率" localSheetId="59">#REF!</definedName>
    <definedName name="現地調達材増値税率" localSheetId="61">#REF!</definedName>
    <definedName name="現地調達材増値税率" localSheetId="84">#REF!</definedName>
    <definedName name="現地調達材増値税率" localSheetId="82">#REF!</definedName>
    <definedName name="現地調達材増値税率" localSheetId="87">#REF!</definedName>
    <definedName name="現地調達材増値税率" localSheetId="90">#REF!</definedName>
    <definedName name="現地調達材増値税率" localSheetId="93">#REF!</definedName>
    <definedName name="現地調達材増値税率" localSheetId="96">#REF!</definedName>
    <definedName name="現地調達材増値税率" localSheetId="99">#REF!</definedName>
    <definedName name="現地調達材増値税率" localSheetId="165">#REF!</definedName>
    <definedName name="現地調達材増値税率" localSheetId="168">#REF!</definedName>
    <definedName name="現地調達材増値税率" localSheetId="156">#REF!</definedName>
    <definedName name="現地調達材増値税率" localSheetId="171">#REF!</definedName>
    <definedName name="現地調達材増値税率" localSheetId="159">#REF!</definedName>
    <definedName name="現地調達材増値税率" localSheetId="162">#REF!</definedName>
    <definedName name="現地調達材増値税率">#REF!</definedName>
    <definedName name="現地販売管理費率" localSheetId="145">#REF!</definedName>
    <definedName name="現地販売管理費率" localSheetId="149">#REF!</definedName>
    <definedName name="現地販売管理費率" localSheetId="153">#REF!</definedName>
    <definedName name="現地販売管理費率" localSheetId="138">#REF!</definedName>
    <definedName name="現地販売管理費率" localSheetId="141">#REF!</definedName>
    <definedName name="現地販売管理費率" localSheetId="71">#REF!</definedName>
    <definedName name="現地販売管理費率" localSheetId="74">#REF!</definedName>
    <definedName name="現地販売管理費率" localSheetId="77">#REF!</definedName>
    <definedName name="現地販売管理費率" localSheetId="80">#REF!</definedName>
    <definedName name="現地販売管理費率" localSheetId="66">#REF!</definedName>
    <definedName name="現地販売管理費率" localSheetId="69">#REF!</definedName>
    <definedName name="現地販売管理費率" localSheetId="126">#REF!</definedName>
    <definedName name="現地販売管理費率" localSheetId="129">#REF!</definedName>
    <definedName name="現地販売管理費率" localSheetId="132">#REF!</definedName>
    <definedName name="現地販売管理費率" localSheetId="135">#REF!</definedName>
    <definedName name="現地販売管理費率" localSheetId="120">#REF!</definedName>
    <definedName name="現地販売管理費率" localSheetId="111">#REF!</definedName>
    <definedName name="現地販売管理費率" localSheetId="114">#REF!</definedName>
    <definedName name="現地販売管理費率" localSheetId="117">#REF!</definedName>
    <definedName name="現地販売管理費率" localSheetId="103">#REF!</definedName>
    <definedName name="現地販売管理費率" localSheetId="106">#REF!</definedName>
    <definedName name="現地販売管理費率" localSheetId="53">#REF!</definedName>
    <definedName name="現地販売管理費率" localSheetId="55">#REF!</definedName>
    <definedName name="現地販売管理費率" localSheetId="58">#REF!</definedName>
    <definedName name="現地販売管理費率" localSheetId="62">#REF!</definedName>
    <definedName name="現地販売管理費率" localSheetId="64">#REF!</definedName>
    <definedName name="現地販売管理費率" localSheetId="85">#REF!</definedName>
    <definedName name="現地販売管理費率" localSheetId="88">#REF!</definedName>
    <definedName name="現地販売管理費率" localSheetId="91">#REF!</definedName>
    <definedName name="現地販売管理費率" localSheetId="94">#REF!</definedName>
    <definedName name="現地販売管理費率" localSheetId="97">#REF!</definedName>
    <definedName name="現地販売管理費率" localSheetId="100">#REF!</definedName>
    <definedName name="現地販売管理費率" localSheetId="166">#REF!</definedName>
    <definedName name="現地販売管理費率" localSheetId="169">#REF!</definedName>
    <definedName name="現地販売管理費率" localSheetId="157">#REF!</definedName>
    <definedName name="現地販売管理費率" localSheetId="172">#REF!</definedName>
    <definedName name="現地販売管理費率" localSheetId="160">#REF!</definedName>
    <definedName name="現地販売管理費率" localSheetId="163">#REF!</definedName>
    <definedName name="現地販売管理費率" localSheetId="143">#REF!</definedName>
    <definedName name="現地販売管理費率" localSheetId="146">#REF!</definedName>
    <definedName name="現地販売管理費率" localSheetId="148">#REF!</definedName>
    <definedName name="現地販売管理費率" localSheetId="150">#REF!</definedName>
    <definedName name="現地販売管理費率" localSheetId="151">#REF!</definedName>
    <definedName name="現地販売管理費率" localSheetId="136">#REF!</definedName>
    <definedName name="現地販売管理費率" localSheetId="139">#REF!</definedName>
    <definedName name="現地販売管理費率" localSheetId="142">#REF!</definedName>
    <definedName name="現地販売管理費率" localSheetId="70">#REF!</definedName>
    <definedName name="現地販売管理費率" localSheetId="72">#REF!</definedName>
    <definedName name="現地販売管理費率" localSheetId="75">#REF!</definedName>
    <definedName name="現地販売管理費率" localSheetId="78">#REF!</definedName>
    <definedName name="現地販売管理費率" localSheetId="67">#REF!</definedName>
    <definedName name="現地販売管理費率" localSheetId="124">#REF!</definedName>
    <definedName name="現地販売管理費率" localSheetId="127">#REF!</definedName>
    <definedName name="現地販売管理費率" localSheetId="130">#REF!</definedName>
    <definedName name="現地販売管理費率" localSheetId="133">#REF!</definedName>
    <definedName name="現地販売管理費率" localSheetId="118">#REF!</definedName>
    <definedName name="現地販売管理費率" localSheetId="121">#REF!</definedName>
    <definedName name="現地販売管理費率" localSheetId="123">#REF!</definedName>
    <definedName name="現地販売管理費率" localSheetId="107">#REF!</definedName>
    <definedName name="現地販売管理費率" localSheetId="109">#REF!</definedName>
    <definedName name="現地販売管理費率" localSheetId="112">#REF!</definedName>
    <definedName name="現地販売管理費率" localSheetId="115">#REF!</definedName>
    <definedName name="現地販売管理費率" localSheetId="101">#REF!</definedName>
    <definedName name="現地販売管理費率" localSheetId="104">#REF!</definedName>
    <definedName name="現地販売管理費率" localSheetId="52">#REF!</definedName>
    <definedName name="現地販売管理費率" localSheetId="54">#REF!</definedName>
    <definedName name="現地販売管理費率" localSheetId="57">#REF!</definedName>
    <definedName name="現地販売管理費率" localSheetId="60">#REF!</definedName>
    <definedName name="現地販売管理費率" localSheetId="63">#REF!</definedName>
    <definedName name="現地販売管理費率" localSheetId="83">#REF!</definedName>
    <definedName name="現地販売管理費率" localSheetId="81">#REF!</definedName>
    <definedName name="現地販売管理費率" localSheetId="86">#REF!</definedName>
    <definedName name="現地販売管理費率" localSheetId="89">#REF!</definedName>
    <definedName name="現地販売管理費率" localSheetId="92">#REF!</definedName>
    <definedName name="現地販売管理費率" localSheetId="95">#REF!</definedName>
    <definedName name="現地販売管理費率" localSheetId="98">#REF!</definedName>
    <definedName name="現地販売管理費率" localSheetId="164">#REF!</definedName>
    <definedName name="現地販売管理費率" localSheetId="167">#REF!</definedName>
    <definedName name="現地販売管理費率" localSheetId="155">#REF!</definedName>
    <definedName name="現地販売管理費率" localSheetId="170">#REF!</definedName>
    <definedName name="現地販売管理費率" localSheetId="158">#REF!</definedName>
    <definedName name="現地販売管理費率" localSheetId="161">#REF!</definedName>
    <definedName name="現地販売管理費率" localSheetId="147">#REF!</definedName>
    <definedName name="現地販売管理費率" localSheetId="144">#REF!</definedName>
    <definedName name="現地販売管理費率" localSheetId="152">#REF!</definedName>
    <definedName name="現地販売管理費率" localSheetId="154">#REF!</definedName>
    <definedName name="現地販売管理費率" localSheetId="137">#REF!</definedName>
    <definedName name="現地販売管理費率" localSheetId="140">#REF!</definedName>
    <definedName name="現地販売管理費率" localSheetId="73">#REF!</definedName>
    <definedName name="現地販売管理費率" localSheetId="76">#REF!</definedName>
    <definedName name="現地販売管理費率" localSheetId="79">#REF!</definedName>
    <definedName name="現地販売管理費率" localSheetId="65">#REF!</definedName>
    <definedName name="現地販売管理費率" localSheetId="68">#REF!</definedName>
    <definedName name="現地販売管理費率" localSheetId="125">#REF!</definedName>
    <definedName name="現地販売管理費率" localSheetId="128">#REF!</definedName>
    <definedName name="現地販売管理費率" localSheetId="131">#REF!</definedName>
    <definedName name="現地販売管理費率" localSheetId="134">#REF!</definedName>
    <definedName name="現地販売管理費率" localSheetId="119">#REF!</definedName>
    <definedName name="現地販売管理費率" localSheetId="122">#REF!</definedName>
    <definedName name="現地販売管理費率" localSheetId="108">#REF!</definedName>
    <definedName name="現地販売管理費率" localSheetId="110">#REF!</definedName>
    <definedName name="現地販売管理費率" localSheetId="113">#REF!</definedName>
    <definedName name="現地販売管理費率" localSheetId="116">#REF!</definedName>
    <definedName name="現地販売管理費率" localSheetId="102">#REF!</definedName>
    <definedName name="現地販売管理費率" localSheetId="105">#REF!</definedName>
    <definedName name="現地販売管理費率" localSheetId="56">#REF!</definedName>
    <definedName name="現地販売管理費率" localSheetId="59">#REF!</definedName>
    <definedName name="現地販売管理費率" localSheetId="61">#REF!</definedName>
    <definedName name="現地販売管理費率" localSheetId="84">#REF!</definedName>
    <definedName name="現地販売管理費率" localSheetId="82">#REF!</definedName>
    <definedName name="現地販売管理費率" localSheetId="87">#REF!</definedName>
    <definedName name="現地販売管理費率" localSheetId="90">#REF!</definedName>
    <definedName name="現地販売管理費率" localSheetId="93">#REF!</definedName>
    <definedName name="現地販売管理費率" localSheetId="96">#REF!</definedName>
    <definedName name="現地販売管理費率" localSheetId="99">#REF!</definedName>
    <definedName name="現地販売管理費率" localSheetId="165">#REF!</definedName>
    <definedName name="現地販売管理費率" localSheetId="168">#REF!</definedName>
    <definedName name="現地販売管理費率" localSheetId="156">#REF!</definedName>
    <definedName name="現地販売管理費率" localSheetId="171">#REF!</definedName>
    <definedName name="現地販売管理費率" localSheetId="159">#REF!</definedName>
    <definedName name="現地販売管理費率" localSheetId="162">#REF!</definedName>
    <definedName name="現地販売管理費率">#REF!</definedName>
    <definedName name="現地補助費" localSheetId="145">#REF!</definedName>
    <definedName name="現地補助費" localSheetId="149">#REF!</definedName>
    <definedName name="現地補助費" localSheetId="153">#REF!</definedName>
    <definedName name="現地補助費" localSheetId="138">#REF!</definedName>
    <definedName name="現地補助費" localSheetId="141">#REF!</definedName>
    <definedName name="現地補助費" localSheetId="71">#REF!</definedName>
    <definedName name="現地補助費" localSheetId="74">#REF!</definedName>
    <definedName name="現地補助費" localSheetId="77">#REF!</definedName>
    <definedName name="現地補助費" localSheetId="80">#REF!</definedName>
    <definedName name="現地補助費" localSheetId="66">#REF!</definedName>
    <definedName name="現地補助費" localSheetId="69">#REF!</definedName>
    <definedName name="現地補助費" localSheetId="126">#REF!</definedName>
    <definedName name="現地補助費" localSheetId="129">#REF!</definedName>
    <definedName name="現地補助費" localSheetId="132">#REF!</definedName>
    <definedName name="現地補助費" localSheetId="135">#REF!</definedName>
    <definedName name="現地補助費" localSheetId="120">#REF!</definedName>
    <definedName name="現地補助費" localSheetId="111">#REF!</definedName>
    <definedName name="現地補助費" localSheetId="114">#REF!</definedName>
    <definedName name="現地補助費" localSheetId="117">#REF!</definedName>
    <definedName name="現地補助費" localSheetId="103">#REF!</definedName>
    <definedName name="現地補助費" localSheetId="106">#REF!</definedName>
    <definedName name="現地補助費" localSheetId="53">#REF!</definedName>
    <definedName name="現地補助費" localSheetId="55">#REF!</definedName>
    <definedName name="現地補助費" localSheetId="58">#REF!</definedName>
    <definedName name="現地補助費" localSheetId="62">#REF!</definedName>
    <definedName name="現地補助費" localSheetId="64">#REF!</definedName>
    <definedName name="現地補助費" localSheetId="85">#REF!</definedName>
    <definedName name="現地補助費" localSheetId="88">#REF!</definedName>
    <definedName name="現地補助費" localSheetId="91">#REF!</definedName>
    <definedName name="現地補助費" localSheetId="94">#REF!</definedName>
    <definedName name="現地補助費" localSheetId="97">#REF!</definedName>
    <definedName name="現地補助費" localSheetId="100">#REF!</definedName>
    <definedName name="現地補助費" localSheetId="166">#REF!</definedName>
    <definedName name="現地補助費" localSheetId="169">#REF!</definedName>
    <definedName name="現地補助費" localSheetId="157">#REF!</definedName>
    <definedName name="現地補助費" localSheetId="172">#REF!</definedName>
    <definedName name="現地補助費" localSheetId="160">#REF!</definedName>
    <definedName name="現地補助費" localSheetId="163">#REF!</definedName>
    <definedName name="現地補助費" localSheetId="143">#REF!</definedName>
    <definedName name="現地補助費" localSheetId="146">#REF!</definedName>
    <definedName name="現地補助費" localSheetId="148">#REF!</definedName>
    <definedName name="現地補助費" localSheetId="150">#REF!</definedName>
    <definedName name="現地補助費" localSheetId="151">#REF!</definedName>
    <definedName name="現地補助費" localSheetId="136">#REF!</definedName>
    <definedName name="現地補助費" localSheetId="139">#REF!</definedName>
    <definedName name="現地補助費" localSheetId="142">#REF!</definedName>
    <definedName name="現地補助費" localSheetId="70">#REF!</definedName>
    <definedName name="現地補助費" localSheetId="72">#REF!</definedName>
    <definedName name="現地補助費" localSheetId="75">#REF!</definedName>
    <definedName name="現地補助費" localSheetId="78">#REF!</definedName>
    <definedName name="現地補助費" localSheetId="67">#REF!</definedName>
    <definedName name="現地補助費" localSheetId="124">#REF!</definedName>
    <definedName name="現地補助費" localSheetId="127">#REF!</definedName>
    <definedName name="現地補助費" localSheetId="130">#REF!</definedName>
    <definedName name="現地補助費" localSheetId="133">#REF!</definedName>
    <definedName name="現地補助費" localSheetId="118">#REF!</definedName>
    <definedName name="現地補助費" localSheetId="121">#REF!</definedName>
    <definedName name="現地補助費" localSheetId="123">#REF!</definedName>
    <definedName name="現地補助費" localSheetId="107">#REF!</definedName>
    <definedName name="現地補助費" localSheetId="109">#REF!</definedName>
    <definedName name="現地補助費" localSheetId="112">#REF!</definedName>
    <definedName name="現地補助費" localSheetId="115">#REF!</definedName>
    <definedName name="現地補助費" localSheetId="101">#REF!</definedName>
    <definedName name="現地補助費" localSheetId="104">#REF!</definedName>
    <definedName name="現地補助費" localSheetId="52">#REF!</definedName>
    <definedName name="現地補助費" localSheetId="54">#REF!</definedName>
    <definedName name="現地補助費" localSheetId="57">#REF!</definedName>
    <definedName name="現地補助費" localSheetId="60">#REF!</definedName>
    <definedName name="現地補助費" localSheetId="63">#REF!</definedName>
    <definedName name="現地補助費" localSheetId="83">#REF!</definedName>
    <definedName name="現地補助費" localSheetId="81">#REF!</definedName>
    <definedName name="現地補助費" localSheetId="86">#REF!</definedName>
    <definedName name="現地補助費" localSheetId="89">#REF!</definedName>
    <definedName name="現地補助費" localSheetId="92">#REF!</definedName>
    <definedName name="現地補助費" localSheetId="95">#REF!</definedName>
    <definedName name="現地補助費" localSheetId="98">#REF!</definedName>
    <definedName name="現地補助費" localSheetId="164">#REF!</definedName>
    <definedName name="現地補助費" localSheetId="167">#REF!</definedName>
    <definedName name="現地補助費" localSheetId="155">#REF!</definedName>
    <definedName name="現地補助費" localSheetId="170">#REF!</definedName>
    <definedName name="現地補助費" localSheetId="158">#REF!</definedName>
    <definedName name="現地補助費" localSheetId="161">#REF!</definedName>
    <definedName name="現地補助費" localSheetId="147">#REF!</definedName>
    <definedName name="現地補助費" localSheetId="144">#REF!</definedName>
    <definedName name="現地補助費" localSheetId="152">#REF!</definedName>
    <definedName name="現地補助費" localSheetId="154">#REF!</definedName>
    <definedName name="現地補助費" localSheetId="137">#REF!</definedName>
    <definedName name="現地補助費" localSheetId="140">#REF!</definedName>
    <definedName name="現地補助費" localSheetId="73">#REF!</definedName>
    <definedName name="現地補助費" localSheetId="76">#REF!</definedName>
    <definedName name="現地補助費" localSheetId="79">#REF!</definedName>
    <definedName name="現地補助費" localSheetId="65">#REF!</definedName>
    <definedName name="現地補助費" localSheetId="68">#REF!</definedName>
    <definedName name="現地補助費" localSheetId="125">#REF!</definedName>
    <definedName name="現地補助費" localSheetId="128">#REF!</definedName>
    <definedName name="現地補助費" localSheetId="131">#REF!</definedName>
    <definedName name="現地補助費" localSheetId="134">#REF!</definedName>
    <definedName name="現地補助費" localSheetId="119">#REF!</definedName>
    <definedName name="現地補助費" localSheetId="122">#REF!</definedName>
    <definedName name="現地補助費" localSheetId="108">#REF!</definedName>
    <definedName name="現地補助費" localSheetId="110">#REF!</definedName>
    <definedName name="現地補助費" localSheetId="113">#REF!</definedName>
    <definedName name="現地補助費" localSheetId="116">#REF!</definedName>
    <definedName name="現地補助費" localSheetId="102">#REF!</definedName>
    <definedName name="現地補助費" localSheetId="105">#REF!</definedName>
    <definedName name="現地補助費" localSheetId="56">#REF!</definedName>
    <definedName name="現地補助費" localSheetId="59">#REF!</definedName>
    <definedName name="現地補助費" localSheetId="61">#REF!</definedName>
    <definedName name="現地補助費" localSheetId="84">#REF!</definedName>
    <definedName name="現地補助費" localSheetId="82">#REF!</definedName>
    <definedName name="現地補助費" localSheetId="87">#REF!</definedName>
    <definedName name="現地補助費" localSheetId="90">#REF!</definedName>
    <definedName name="現地補助費" localSheetId="93">#REF!</definedName>
    <definedName name="現地補助費" localSheetId="96">#REF!</definedName>
    <definedName name="現地補助費" localSheetId="99">#REF!</definedName>
    <definedName name="現地補助費" localSheetId="165">#REF!</definedName>
    <definedName name="現地補助費" localSheetId="168">#REF!</definedName>
    <definedName name="現地補助費" localSheetId="156">#REF!</definedName>
    <definedName name="現地補助費" localSheetId="171">#REF!</definedName>
    <definedName name="現地補助費" localSheetId="159">#REF!</definedName>
    <definedName name="現地補助費" localSheetId="162">#REF!</definedName>
    <definedName name="現地補助費">#REF!</definedName>
    <definedName name="現地補助部門費率" localSheetId="145">#REF!</definedName>
    <definedName name="現地補助部門費率" localSheetId="149">#REF!</definedName>
    <definedName name="現地補助部門費率" localSheetId="153">#REF!</definedName>
    <definedName name="現地補助部門費率" localSheetId="138">#REF!</definedName>
    <definedName name="現地補助部門費率" localSheetId="141">#REF!</definedName>
    <definedName name="現地補助部門費率" localSheetId="71">#REF!</definedName>
    <definedName name="現地補助部門費率" localSheetId="74">#REF!</definedName>
    <definedName name="現地補助部門費率" localSheetId="77">#REF!</definedName>
    <definedName name="現地補助部門費率" localSheetId="80">#REF!</definedName>
    <definedName name="現地補助部門費率" localSheetId="66">#REF!</definedName>
    <definedName name="現地補助部門費率" localSheetId="69">#REF!</definedName>
    <definedName name="現地補助部門費率" localSheetId="126">#REF!</definedName>
    <definedName name="現地補助部門費率" localSheetId="129">#REF!</definedName>
    <definedName name="現地補助部門費率" localSheetId="132">#REF!</definedName>
    <definedName name="現地補助部門費率" localSheetId="135">#REF!</definedName>
    <definedName name="現地補助部門費率" localSheetId="120">#REF!</definedName>
    <definedName name="現地補助部門費率" localSheetId="111">#REF!</definedName>
    <definedName name="現地補助部門費率" localSheetId="114">#REF!</definedName>
    <definedName name="現地補助部門費率" localSheetId="117">#REF!</definedName>
    <definedName name="現地補助部門費率" localSheetId="103">#REF!</definedName>
    <definedName name="現地補助部門費率" localSheetId="106">#REF!</definedName>
    <definedName name="現地補助部門費率" localSheetId="53">#REF!</definedName>
    <definedName name="現地補助部門費率" localSheetId="55">#REF!</definedName>
    <definedName name="現地補助部門費率" localSheetId="58">#REF!</definedName>
    <definedName name="現地補助部門費率" localSheetId="62">#REF!</definedName>
    <definedName name="現地補助部門費率" localSheetId="64">#REF!</definedName>
    <definedName name="現地補助部門費率" localSheetId="85">#REF!</definedName>
    <definedName name="現地補助部門費率" localSheetId="88">#REF!</definedName>
    <definedName name="現地補助部門費率" localSheetId="91">#REF!</definedName>
    <definedName name="現地補助部門費率" localSheetId="94">#REF!</definedName>
    <definedName name="現地補助部門費率" localSheetId="97">#REF!</definedName>
    <definedName name="現地補助部門費率" localSheetId="100">#REF!</definedName>
    <definedName name="現地補助部門費率" localSheetId="166">#REF!</definedName>
    <definedName name="現地補助部門費率" localSheetId="169">#REF!</definedName>
    <definedName name="現地補助部門費率" localSheetId="157">#REF!</definedName>
    <definedName name="現地補助部門費率" localSheetId="172">#REF!</definedName>
    <definedName name="現地補助部門費率" localSheetId="160">#REF!</definedName>
    <definedName name="現地補助部門費率" localSheetId="163">#REF!</definedName>
    <definedName name="現地補助部門費率" localSheetId="143">#REF!</definedName>
    <definedName name="現地補助部門費率" localSheetId="146">#REF!</definedName>
    <definedName name="現地補助部門費率" localSheetId="148">#REF!</definedName>
    <definedName name="現地補助部門費率" localSheetId="150">#REF!</definedName>
    <definedName name="現地補助部門費率" localSheetId="151">#REF!</definedName>
    <definedName name="現地補助部門費率" localSheetId="136">#REF!</definedName>
    <definedName name="現地補助部門費率" localSheetId="139">#REF!</definedName>
    <definedName name="現地補助部門費率" localSheetId="142">#REF!</definedName>
    <definedName name="現地補助部門費率" localSheetId="70">#REF!</definedName>
    <definedName name="現地補助部門費率" localSheetId="72">#REF!</definedName>
    <definedName name="現地補助部門費率" localSheetId="75">#REF!</definedName>
    <definedName name="現地補助部門費率" localSheetId="78">#REF!</definedName>
    <definedName name="現地補助部門費率" localSheetId="67">#REF!</definedName>
    <definedName name="現地補助部門費率" localSheetId="124">#REF!</definedName>
    <definedName name="現地補助部門費率" localSheetId="127">#REF!</definedName>
    <definedName name="現地補助部門費率" localSheetId="130">#REF!</definedName>
    <definedName name="現地補助部門費率" localSheetId="133">#REF!</definedName>
    <definedName name="現地補助部門費率" localSheetId="118">#REF!</definedName>
    <definedName name="現地補助部門費率" localSheetId="121">#REF!</definedName>
    <definedName name="現地補助部門費率" localSheetId="123">#REF!</definedName>
    <definedName name="現地補助部門費率" localSheetId="107">#REF!</definedName>
    <definedName name="現地補助部門費率" localSheetId="109">#REF!</definedName>
    <definedName name="現地補助部門費率" localSheetId="112">#REF!</definedName>
    <definedName name="現地補助部門費率" localSheetId="115">#REF!</definedName>
    <definedName name="現地補助部門費率" localSheetId="101">#REF!</definedName>
    <definedName name="現地補助部門費率" localSheetId="104">#REF!</definedName>
    <definedName name="現地補助部門費率" localSheetId="52">#REF!</definedName>
    <definedName name="現地補助部門費率" localSheetId="54">#REF!</definedName>
    <definedName name="現地補助部門費率" localSheetId="57">#REF!</definedName>
    <definedName name="現地補助部門費率" localSheetId="60">#REF!</definedName>
    <definedName name="現地補助部門費率" localSheetId="63">#REF!</definedName>
    <definedName name="現地補助部門費率" localSheetId="83">#REF!</definedName>
    <definedName name="現地補助部門費率" localSheetId="81">#REF!</definedName>
    <definedName name="現地補助部門費率" localSheetId="86">#REF!</definedName>
    <definedName name="現地補助部門費率" localSheetId="89">#REF!</definedName>
    <definedName name="現地補助部門費率" localSheetId="92">#REF!</definedName>
    <definedName name="現地補助部門費率" localSheetId="95">#REF!</definedName>
    <definedName name="現地補助部門費率" localSheetId="98">#REF!</definedName>
    <definedName name="現地補助部門費率" localSheetId="164">#REF!</definedName>
    <definedName name="現地補助部門費率" localSheetId="167">#REF!</definedName>
    <definedName name="現地補助部門費率" localSheetId="155">#REF!</definedName>
    <definedName name="現地補助部門費率" localSheetId="170">#REF!</definedName>
    <definedName name="現地補助部門費率" localSheetId="158">#REF!</definedName>
    <definedName name="現地補助部門費率" localSheetId="161">#REF!</definedName>
    <definedName name="現地補助部門費率" localSheetId="147">#REF!</definedName>
    <definedName name="現地補助部門費率" localSheetId="144">#REF!</definedName>
    <definedName name="現地補助部門費率" localSheetId="152">#REF!</definedName>
    <definedName name="現地補助部門費率" localSheetId="154">#REF!</definedName>
    <definedName name="現地補助部門費率" localSheetId="137">#REF!</definedName>
    <definedName name="現地補助部門費率" localSheetId="140">#REF!</definedName>
    <definedName name="現地補助部門費率" localSheetId="73">#REF!</definedName>
    <definedName name="現地補助部門費率" localSheetId="76">#REF!</definedName>
    <definedName name="現地補助部門費率" localSheetId="79">#REF!</definedName>
    <definedName name="現地補助部門費率" localSheetId="65">#REF!</definedName>
    <definedName name="現地補助部門費率" localSheetId="68">#REF!</definedName>
    <definedName name="現地補助部門費率" localSheetId="125">#REF!</definedName>
    <definedName name="現地補助部門費率" localSheetId="128">#REF!</definedName>
    <definedName name="現地補助部門費率" localSheetId="131">#REF!</definedName>
    <definedName name="現地補助部門費率" localSheetId="134">#REF!</definedName>
    <definedName name="現地補助部門費率" localSheetId="119">#REF!</definedName>
    <definedName name="現地補助部門費率" localSheetId="122">#REF!</definedName>
    <definedName name="現地補助部門費率" localSheetId="108">#REF!</definedName>
    <definedName name="現地補助部門費率" localSheetId="110">#REF!</definedName>
    <definedName name="現地補助部門費率" localSheetId="113">#REF!</definedName>
    <definedName name="現地補助部門費率" localSheetId="116">#REF!</definedName>
    <definedName name="現地補助部門費率" localSheetId="102">#REF!</definedName>
    <definedName name="現地補助部門費率" localSheetId="105">#REF!</definedName>
    <definedName name="現地補助部門費率" localSheetId="56">#REF!</definedName>
    <definedName name="現地補助部門費率" localSheetId="59">#REF!</definedName>
    <definedName name="現地補助部門費率" localSheetId="61">#REF!</definedName>
    <definedName name="現地補助部門費率" localSheetId="84">#REF!</definedName>
    <definedName name="現地補助部門費率" localSheetId="82">#REF!</definedName>
    <definedName name="現地補助部門費率" localSheetId="87">#REF!</definedName>
    <definedName name="現地補助部門費率" localSheetId="90">#REF!</definedName>
    <definedName name="現地補助部門費率" localSheetId="93">#REF!</definedName>
    <definedName name="現地補助部門費率" localSheetId="96">#REF!</definedName>
    <definedName name="現地補助部門費率" localSheetId="99">#REF!</definedName>
    <definedName name="現地補助部門費率" localSheetId="165">#REF!</definedName>
    <definedName name="現地補助部門費率" localSheetId="168">#REF!</definedName>
    <definedName name="現地補助部門費率" localSheetId="156">#REF!</definedName>
    <definedName name="現地補助部門費率" localSheetId="171">#REF!</definedName>
    <definedName name="現地補助部門費率" localSheetId="159">#REF!</definedName>
    <definedName name="現地補助部門費率" localSheetId="162">#REF!</definedName>
    <definedName name="現地補助部門費率">#REF!</definedName>
    <definedName name="現地利益率" localSheetId="145">#REF!</definedName>
    <definedName name="現地利益率" localSheetId="149">#REF!</definedName>
    <definedName name="現地利益率" localSheetId="153">#REF!</definedName>
    <definedName name="現地利益率" localSheetId="138">#REF!</definedName>
    <definedName name="現地利益率" localSheetId="141">#REF!</definedName>
    <definedName name="現地利益率" localSheetId="71">#REF!</definedName>
    <definedName name="現地利益率" localSheetId="74">#REF!</definedName>
    <definedName name="現地利益率" localSheetId="77">#REF!</definedName>
    <definedName name="現地利益率" localSheetId="80">#REF!</definedName>
    <definedName name="現地利益率" localSheetId="66">#REF!</definedName>
    <definedName name="現地利益率" localSheetId="69">#REF!</definedName>
    <definedName name="現地利益率" localSheetId="126">#REF!</definedName>
    <definedName name="現地利益率" localSheetId="129">#REF!</definedName>
    <definedName name="現地利益率" localSheetId="132">#REF!</definedName>
    <definedName name="現地利益率" localSheetId="135">#REF!</definedName>
    <definedName name="現地利益率" localSheetId="120">#REF!</definedName>
    <definedName name="現地利益率" localSheetId="111">#REF!</definedName>
    <definedName name="現地利益率" localSheetId="114">#REF!</definedName>
    <definedName name="現地利益率" localSheetId="117">#REF!</definedName>
    <definedName name="現地利益率" localSheetId="103">#REF!</definedName>
    <definedName name="現地利益率" localSheetId="106">#REF!</definedName>
    <definedName name="現地利益率" localSheetId="53">#REF!</definedName>
    <definedName name="現地利益率" localSheetId="55">#REF!</definedName>
    <definedName name="現地利益率" localSheetId="58">#REF!</definedName>
    <definedName name="現地利益率" localSheetId="62">#REF!</definedName>
    <definedName name="現地利益率" localSheetId="64">#REF!</definedName>
    <definedName name="現地利益率" localSheetId="85">#REF!</definedName>
    <definedName name="現地利益率" localSheetId="88">#REF!</definedName>
    <definedName name="現地利益率" localSheetId="91">#REF!</definedName>
    <definedName name="現地利益率" localSheetId="94">#REF!</definedName>
    <definedName name="現地利益率" localSheetId="97">#REF!</definedName>
    <definedName name="現地利益率" localSheetId="100">#REF!</definedName>
    <definedName name="現地利益率" localSheetId="166">#REF!</definedName>
    <definedName name="現地利益率" localSheetId="169">#REF!</definedName>
    <definedName name="現地利益率" localSheetId="157">#REF!</definedName>
    <definedName name="現地利益率" localSheetId="172">#REF!</definedName>
    <definedName name="現地利益率" localSheetId="160">#REF!</definedName>
    <definedName name="現地利益率" localSheetId="163">#REF!</definedName>
    <definedName name="現地利益率" localSheetId="143">#REF!</definedName>
    <definedName name="現地利益率" localSheetId="146">#REF!</definedName>
    <definedName name="現地利益率" localSheetId="148">#REF!</definedName>
    <definedName name="現地利益率" localSheetId="150">#REF!</definedName>
    <definedName name="現地利益率" localSheetId="151">#REF!</definedName>
    <definedName name="現地利益率" localSheetId="136">#REF!</definedName>
    <definedName name="現地利益率" localSheetId="139">#REF!</definedName>
    <definedName name="現地利益率" localSheetId="142">#REF!</definedName>
    <definedName name="現地利益率" localSheetId="70">#REF!</definedName>
    <definedName name="現地利益率" localSheetId="72">#REF!</definedName>
    <definedName name="現地利益率" localSheetId="75">#REF!</definedName>
    <definedName name="現地利益率" localSheetId="78">#REF!</definedName>
    <definedName name="現地利益率" localSheetId="67">#REF!</definedName>
    <definedName name="現地利益率" localSheetId="124">#REF!</definedName>
    <definedName name="現地利益率" localSheetId="127">#REF!</definedName>
    <definedName name="現地利益率" localSheetId="130">#REF!</definedName>
    <definedName name="現地利益率" localSheetId="133">#REF!</definedName>
    <definedName name="現地利益率" localSheetId="118">#REF!</definedName>
    <definedName name="現地利益率" localSheetId="121">#REF!</definedName>
    <definedName name="現地利益率" localSheetId="123">#REF!</definedName>
    <definedName name="現地利益率" localSheetId="107">#REF!</definedName>
    <definedName name="現地利益率" localSheetId="109">#REF!</definedName>
    <definedName name="現地利益率" localSheetId="112">#REF!</definedName>
    <definedName name="現地利益率" localSheetId="115">#REF!</definedName>
    <definedName name="現地利益率" localSheetId="101">#REF!</definedName>
    <definedName name="現地利益率" localSheetId="104">#REF!</definedName>
    <definedName name="現地利益率" localSheetId="52">#REF!</definedName>
    <definedName name="現地利益率" localSheetId="54">#REF!</definedName>
    <definedName name="現地利益率" localSheetId="57">#REF!</definedName>
    <definedName name="現地利益率" localSheetId="60">#REF!</definedName>
    <definedName name="現地利益率" localSheetId="63">#REF!</definedName>
    <definedName name="現地利益率" localSheetId="83">#REF!</definedName>
    <definedName name="現地利益率" localSheetId="81">#REF!</definedName>
    <definedName name="現地利益率" localSheetId="86">#REF!</definedName>
    <definedName name="現地利益率" localSheetId="89">#REF!</definedName>
    <definedName name="現地利益率" localSheetId="92">#REF!</definedName>
    <definedName name="現地利益率" localSheetId="95">#REF!</definedName>
    <definedName name="現地利益率" localSheetId="98">#REF!</definedName>
    <definedName name="現地利益率" localSheetId="164">#REF!</definedName>
    <definedName name="現地利益率" localSheetId="167">#REF!</definedName>
    <definedName name="現地利益率" localSheetId="155">#REF!</definedName>
    <definedName name="現地利益率" localSheetId="170">#REF!</definedName>
    <definedName name="現地利益率" localSheetId="158">#REF!</definedName>
    <definedName name="現地利益率" localSheetId="161">#REF!</definedName>
    <definedName name="現地利益率" localSheetId="147">#REF!</definedName>
    <definedName name="現地利益率" localSheetId="144">#REF!</definedName>
    <definedName name="現地利益率" localSheetId="152">#REF!</definedName>
    <definedName name="現地利益率" localSheetId="154">#REF!</definedName>
    <definedName name="現地利益率" localSheetId="137">#REF!</definedName>
    <definedName name="現地利益率" localSheetId="140">#REF!</definedName>
    <definedName name="現地利益率" localSheetId="73">#REF!</definedName>
    <definedName name="現地利益率" localSheetId="76">#REF!</definedName>
    <definedName name="現地利益率" localSheetId="79">#REF!</definedName>
    <definedName name="現地利益率" localSheetId="65">#REF!</definedName>
    <definedName name="現地利益率" localSheetId="68">#REF!</definedName>
    <definedName name="現地利益率" localSheetId="125">#REF!</definedName>
    <definedName name="現地利益率" localSheetId="128">#REF!</definedName>
    <definedName name="現地利益率" localSheetId="131">#REF!</definedName>
    <definedName name="現地利益率" localSheetId="134">#REF!</definedName>
    <definedName name="現地利益率" localSheetId="119">#REF!</definedName>
    <definedName name="現地利益率" localSheetId="122">#REF!</definedName>
    <definedName name="現地利益率" localSheetId="108">#REF!</definedName>
    <definedName name="現地利益率" localSheetId="110">#REF!</definedName>
    <definedName name="現地利益率" localSheetId="113">#REF!</definedName>
    <definedName name="現地利益率" localSheetId="116">#REF!</definedName>
    <definedName name="現地利益率" localSheetId="102">#REF!</definedName>
    <definedName name="現地利益率" localSheetId="105">#REF!</definedName>
    <definedName name="現地利益率" localSheetId="56">#REF!</definedName>
    <definedName name="現地利益率" localSheetId="59">#REF!</definedName>
    <definedName name="現地利益率" localSheetId="61">#REF!</definedName>
    <definedName name="現地利益率" localSheetId="84">#REF!</definedName>
    <definedName name="現地利益率" localSheetId="82">#REF!</definedName>
    <definedName name="現地利益率" localSheetId="87">#REF!</definedName>
    <definedName name="現地利益率" localSheetId="90">#REF!</definedName>
    <definedName name="現地利益率" localSheetId="93">#REF!</definedName>
    <definedName name="現地利益率" localSheetId="96">#REF!</definedName>
    <definedName name="現地利益率" localSheetId="99">#REF!</definedName>
    <definedName name="現地利益率" localSheetId="165">#REF!</definedName>
    <definedName name="現地利益率" localSheetId="168">#REF!</definedName>
    <definedName name="現地利益率" localSheetId="156">#REF!</definedName>
    <definedName name="現地利益率" localSheetId="171">#REF!</definedName>
    <definedName name="現地利益率" localSheetId="159">#REF!</definedName>
    <definedName name="現地利益率" localSheetId="162">#REF!</definedName>
    <definedName name="現地利益率">#REF!</definedName>
    <definedName name="更新" localSheetId="145">#REF!</definedName>
    <definedName name="更新" localSheetId="149">#REF!</definedName>
    <definedName name="更新" localSheetId="153">#REF!</definedName>
    <definedName name="更新" localSheetId="138">#REF!</definedName>
    <definedName name="更新" localSheetId="141">#REF!</definedName>
    <definedName name="更新" localSheetId="71">#REF!</definedName>
    <definedName name="更新" localSheetId="74">#REF!</definedName>
    <definedName name="更新" localSheetId="77">#REF!</definedName>
    <definedName name="更新" localSheetId="80">#REF!</definedName>
    <definedName name="更新" localSheetId="66">#REF!</definedName>
    <definedName name="更新" localSheetId="69">#REF!</definedName>
    <definedName name="更新" localSheetId="126">#REF!</definedName>
    <definedName name="更新" localSheetId="129">#REF!</definedName>
    <definedName name="更新" localSheetId="132">#REF!</definedName>
    <definedName name="更新" localSheetId="135">#REF!</definedName>
    <definedName name="更新" localSheetId="120">#REF!</definedName>
    <definedName name="更新" localSheetId="111">#REF!</definedName>
    <definedName name="更新" localSheetId="114">#REF!</definedName>
    <definedName name="更新" localSheetId="117">#REF!</definedName>
    <definedName name="更新" localSheetId="103">#REF!</definedName>
    <definedName name="更新" localSheetId="106">#REF!</definedName>
    <definedName name="更新" localSheetId="53">#REF!</definedName>
    <definedName name="更新" localSheetId="55">#REF!</definedName>
    <definedName name="更新" localSheetId="58">#REF!</definedName>
    <definedName name="更新" localSheetId="62">#REF!</definedName>
    <definedName name="更新" localSheetId="64">#REF!</definedName>
    <definedName name="更新" localSheetId="85">#REF!</definedName>
    <definedName name="更新" localSheetId="88">#REF!</definedName>
    <definedName name="更新" localSheetId="91">#REF!</definedName>
    <definedName name="更新" localSheetId="94">#REF!</definedName>
    <definedName name="更新" localSheetId="97">#REF!</definedName>
    <definedName name="更新" localSheetId="100">#REF!</definedName>
    <definedName name="更新" localSheetId="166">#REF!</definedName>
    <definedName name="更新" localSheetId="169">#REF!</definedName>
    <definedName name="更新" localSheetId="157">#REF!</definedName>
    <definedName name="更新" localSheetId="172">#REF!</definedName>
    <definedName name="更新" localSheetId="160">#REF!</definedName>
    <definedName name="更新" localSheetId="163">#REF!</definedName>
    <definedName name="更新" localSheetId="143">#REF!</definedName>
    <definedName name="更新" localSheetId="146">#REF!</definedName>
    <definedName name="更新" localSheetId="148">#REF!</definedName>
    <definedName name="更新" localSheetId="150">#REF!</definedName>
    <definedName name="更新" localSheetId="151">#REF!</definedName>
    <definedName name="更新" localSheetId="136">#REF!</definedName>
    <definedName name="更新" localSheetId="139">#REF!</definedName>
    <definedName name="更新" localSheetId="142">#REF!</definedName>
    <definedName name="更新" localSheetId="70">#REF!</definedName>
    <definedName name="更新" localSheetId="72">#REF!</definedName>
    <definedName name="更新" localSheetId="75">#REF!</definedName>
    <definedName name="更新" localSheetId="78">#REF!</definedName>
    <definedName name="更新" localSheetId="67">#REF!</definedName>
    <definedName name="更新" localSheetId="124">#REF!</definedName>
    <definedName name="更新" localSheetId="127">#REF!</definedName>
    <definedName name="更新" localSheetId="130">#REF!</definedName>
    <definedName name="更新" localSheetId="133">#REF!</definedName>
    <definedName name="更新" localSheetId="118">#REF!</definedName>
    <definedName name="更新" localSheetId="121">#REF!</definedName>
    <definedName name="更新" localSheetId="123">#REF!</definedName>
    <definedName name="更新" localSheetId="107">#REF!</definedName>
    <definedName name="更新" localSheetId="109">#REF!</definedName>
    <definedName name="更新" localSheetId="112">#REF!</definedName>
    <definedName name="更新" localSheetId="115">#REF!</definedName>
    <definedName name="更新" localSheetId="101">#REF!</definedName>
    <definedName name="更新" localSheetId="104">#REF!</definedName>
    <definedName name="更新" localSheetId="52">#REF!</definedName>
    <definedName name="更新" localSheetId="54">#REF!</definedName>
    <definedName name="更新" localSheetId="57">#REF!</definedName>
    <definedName name="更新" localSheetId="60">#REF!</definedName>
    <definedName name="更新" localSheetId="63">#REF!</definedName>
    <definedName name="更新" localSheetId="83">#REF!</definedName>
    <definedName name="更新" localSheetId="81">#REF!</definedName>
    <definedName name="更新" localSheetId="86">#REF!</definedName>
    <definedName name="更新" localSheetId="89">#REF!</definedName>
    <definedName name="更新" localSheetId="92">#REF!</definedName>
    <definedName name="更新" localSheetId="95">#REF!</definedName>
    <definedName name="更新" localSheetId="98">#REF!</definedName>
    <definedName name="更新" localSheetId="164">#REF!</definedName>
    <definedName name="更新" localSheetId="167">#REF!</definedName>
    <definedName name="更新" localSheetId="155">#REF!</definedName>
    <definedName name="更新" localSheetId="170">#REF!</definedName>
    <definedName name="更新" localSheetId="158">#REF!</definedName>
    <definedName name="更新" localSheetId="161">#REF!</definedName>
    <definedName name="更新" localSheetId="147">#REF!</definedName>
    <definedName name="更新" localSheetId="144">#REF!</definedName>
    <definedName name="更新" localSheetId="152">#REF!</definedName>
    <definedName name="更新" localSheetId="154">#REF!</definedName>
    <definedName name="更新" localSheetId="137">#REF!</definedName>
    <definedName name="更新" localSheetId="140">#REF!</definedName>
    <definedName name="更新" localSheetId="73">#REF!</definedName>
    <definedName name="更新" localSheetId="76">#REF!</definedName>
    <definedName name="更新" localSheetId="79">#REF!</definedName>
    <definedName name="更新" localSheetId="65">#REF!</definedName>
    <definedName name="更新" localSheetId="68">#REF!</definedName>
    <definedName name="更新" localSheetId="125">#REF!</definedName>
    <definedName name="更新" localSheetId="128">#REF!</definedName>
    <definedName name="更新" localSheetId="131">#REF!</definedName>
    <definedName name="更新" localSheetId="134">#REF!</definedName>
    <definedName name="更新" localSheetId="119">#REF!</definedName>
    <definedName name="更新" localSheetId="122">#REF!</definedName>
    <definedName name="更新" localSheetId="108">#REF!</definedName>
    <definedName name="更新" localSheetId="110">#REF!</definedName>
    <definedName name="更新" localSheetId="113">#REF!</definedName>
    <definedName name="更新" localSheetId="116">#REF!</definedName>
    <definedName name="更新" localSheetId="102">#REF!</definedName>
    <definedName name="更新" localSheetId="105">#REF!</definedName>
    <definedName name="更新" localSheetId="56">#REF!</definedName>
    <definedName name="更新" localSheetId="59">#REF!</definedName>
    <definedName name="更新" localSheetId="61">#REF!</definedName>
    <definedName name="更新" localSheetId="84">#REF!</definedName>
    <definedName name="更新" localSheetId="82">#REF!</definedName>
    <definedName name="更新" localSheetId="87">#REF!</definedName>
    <definedName name="更新" localSheetId="90">#REF!</definedName>
    <definedName name="更新" localSheetId="93">#REF!</definedName>
    <definedName name="更新" localSheetId="96">#REF!</definedName>
    <definedName name="更新" localSheetId="99">#REF!</definedName>
    <definedName name="更新" localSheetId="165">#REF!</definedName>
    <definedName name="更新" localSheetId="168">#REF!</definedName>
    <definedName name="更新" localSheetId="156">#REF!</definedName>
    <definedName name="更新" localSheetId="171">#REF!</definedName>
    <definedName name="更新" localSheetId="159">#REF!</definedName>
    <definedName name="更新" localSheetId="162">#REF!</definedName>
    <definedName name="更新">#REF!</definedName>
    <definedName name="材料減耗費率">'[27]125円ﾃﾞｰﾀ'!$E$119</definedName>
    <definedName name="材料減耗費率FOB" localSheetId="145">#REF!</definedName>
    <definedName name="材料減耗費率FOB" localSheetId="149">#REF!</definedName>
    <definedName name="材料減耗費率FOB" localSheetId="153">#REF!</definedName>
    <definedName name="材料減耗費率FOB" localSheetId="138">#REF!</definedName>
    <definedName name="材料減耗費率FOB" localSheetId="141">#REF!</definedName>
    <definedName name="材料減耗費率FOB" localSheetId="71">#REF!</definedName>
    <definedName name="材料減耗費率FOB" localSheetId="74">#REF!</definedName>
    <definedName name="材料減耗費率FOB" localSheetId="77">#REF!</definedName>
    <definedName name="材料減耗費率FOB" localSheetId="80">#REF!</definedName>
    <definedName name="材料減耗費率FOB" localSheetId="66">#REF!</definedName>
    <definedName name="材料減耗費率FOB" localSheetId="69">#REF!</definedName>
    <definedName name="材料減耗費率FOB" localSheetId="126">#REF!</definedName>
    <definedName name="材料減耗費率FOB" localSheetId="129">#REF!</definedName>
    <definedName name="材料減耗費率FOB" localSheetId="132">#REF!</definedName>
    <definedName name="材料減耗費率FOB" localSheetId="135">#REF!</definedName>
    <definedName name="材料減耗費率FOB" localSheetId="120">#REF!</definedName>
    <definedName name="材料減耗費率FOB" localSheetId="111">#REF!</definedName>
    <definedName name="材料減耗費率FOB" localSheetId="114">#REF!</definedName>
    <definedName name="材料減耗費率FOB" localSheetId="117">#REF!</definedName>
    <definedName name="材料減耗費率FOB" localSheetId="103">#REF!</definedName>
    <definedName name="材料減耗費率FOB" localSheetId="106">#REF!</definedName>
    <definedName name="材料減耗費率FOB" localSheetId="53">#REF!</definedName>
    <definedName name="材料減耗費率FOB" localSheetId="55">#REF!</definedName>
    <definedName name="材料減耗費率FOB" localSheetId="58">#REF!</definedName>
    <definedName name="材料減耗費率FOB" localSheetId="62">#REF!</definedName>
    <definedName name="材料減耗費率FOB" localSheetId="64">#REF!</definedName>
    <definedName name="材料減耗費率FOB" localSheetId="85">#REF!</definedName>
    <definedName name="材料減耗費率FOB" localSheetId="88">#REF!</definedName>
    <definedName name="材料減耗費率FOB" localSheetId="91">#REF!</definedName>
    <definedName name="材料減耗費率FOB" localSheetId="94">#REF!</definedName>
    <definedName name="材料減耗費率FOB" localSheetId="97">#REF!</definedName>
    <definedName name="材料減耗費率FOB" localSheetId="100">#REF!</definedName>
    <definedName name="材料減耗費率FOB" localSheetId="166">#REF!</definedName>
    <definedName name="材料減耗費率FOB" localSheetId="169">#REF!</definedName>
    <definedName name="材料減耗費率FOB" localSheetId="157">#REF!</definedName>
    <definedName name="材料減耗費率FOB" localSheetId="172">#REF!</definedName>
    <definedName name="材料減耗費率FOB" localSheetId="160">#REF!</definedName>
    <definedName name="材料減耗費率FOB" localSheetId="163">#REF!</definedName>
    <definedName name="材料減耗費率FOB" localSheetId="143">#REF!</definedName>
    <definedName name="材料減耗費率FOB" localSheetId="146">#REF!</definedName>
    <definedName name="材料減耗費率FOB" localSheetId="148">#REF!</definedName>
    <definedName name="材料減耗費率FOB" localSheetId="150">#REF!</definedName>
    <definedName name="材料減耗費率FOB" localSheetId="151">#REF!</definedName>
    <definedName name="材料減耗費率FOB" localSheetId="136">#REF!</definedName>
    <definedName name="材料減耗費率FOB" localSheetId="139">#REF!</definedName>
    <definedName name="材料減耗費率FOB" localSheetId="142">#REF!</definedName>
    <definedName name="材料減耗費率FOB" localSheetId="70">#REF!</definedName>
    <definedName name="材料減耗費率FOB" localSheetId="72">#REF!</definedName>
    <definedName name="材料減耗費率FOB" localSheetId="75">#REF!</definedName>
    <definedName name="材料減耗費率FOB" localSheetId="78">#REF!</definedName>
    <definedName name="材料減耗費率FOB" localSheetId="67">#REF!</definedName>
    <definedName name="材料減耗費率FOB" localSheetId="124">#REF!</definedName>
    <definedName name="材料減耗費率FOB" localSheetId="127">#REF!</definedName>
    <definedName name="材料減耗費率FOB" localSheetId="130">#REF!</definedName>
    <definedName name="材料減耗費率FOB" localSheetId="133">#REF!</definedName>
    <definedName name="材料減耗費率FOB" localSheetId="118">#REF!</definedName>
    <definedName name="材料減耗費率FOB" localSheetId="121">#REF!</definedName>
    <definedName name="材料減耗費率FOB" localSheetId="123">#REF!</definedName>
    <definedName name="材料減耗費率FOB" localSheetId="107">#REF!</definedName>
    <definedName name="材料減耗費率FOB" localSheetId="109">#REF!</definedName>
    <definedName name="材料減耗費率FOB" localSheetId="112">#REF!</definedName>
    <definedName name="材料減耗費率FOB" localSheetId="115">#REF!</definedName>
    <definedName name="材料減耗費率FOB" localSheetId="101">#REF!</definedName>
    <definedName name="材料減耗費率FOB" localSheetId="104">#REF!</definedName>
    <definedName name="材料減耗費率FOB" localSheetId="52">#REF!</definedName>
    <definedName name="材料減耗費率FOB" localSheetId="54">#REF!</definedName>
    <definedName name="材料減耗費率FOB" localSheetId="57">#REF!</definedName>
    <definedName name="材料減耗費率FOB" localSheetId="60">#REF!</definedName>
    <definedName name="材料減耗費率FOB" localSheetId="63">#REF!</definedName>
    <definedName name="材料減耗費率FOB" localSheetId="83">#REF!</definedName>
    <definedName name="材料減耗費率FOB" localSheetId="81">#REF!</definedName>
    <definedName name="材料減耗費率FOB" localSheetId="86">#REF!</definedName>
    <definedName name="材料減耗費率FOB" localSheetId="89">#REF!</definedName>
    <definedName name="材料減耗費率FOB" localSheetId="92">#REF!</definedName>
    <definedName name="材料減耗費率FOB" localSheetId="95">#REF!</definedName>
    <definedName name="材料減耗費率FOB" localSheetId="98">#REF!</definedName>
    <definedName name="材料減耗費率FOB" localSheetId="164">#REF!</definedName>
    <definedName name="材料減耗費率FOB" localSheetId="167">#REF!</definedName>
    <definedName name="材料減耗費率FOB" localSheetId="155">#REF!</definedName>
    <definedName name="材料減耗費率FOB" localSheetId="170">#REF!</definedName>
    <definedName name="材料減耗費率FOB" localSheetId="158">#REF!</definedName>
    <definedName name="材料減耗費率FOB" localSheetId="161">#REF!</definedName>
    <definedName name="材料減耗費率FOB" localSheetId="147">#REF!</definedName>
    <definedName name="材料減耗費率FOB" localSheetId="144">#REF!</definedName>
    <definedName name="材料減耗費率FOB" localSheetId="152">#REF!</definedName>
    <definedName name="材料減耗費率FOB" localSheetId="154">#REF!</definedName>
    <definedName name="材料減耗費率FOB" localSheetId="137">#REF!</definedName>
    <definedName name="材料減耗費率FOB" localSheetId="140">#REF!</definedName>
    <definedName name="材料減耗費率FOB" localSheetId="73">#REF!</definedName>
    <definedName name="材料減耗費率FOB" localSheetId="76">#REF!</definedName>
    <definedName name="材料減耗費率FOB" localSheetId="79">#REF!</definedName>
    <definedName name="材料減耗費率FOB" localSheetId="65">#REF!</definedName>
    <definedName name="材料減耗費率FOB" localSheetId="68">#REF!</definedName>
    <definedName name="材料減耗費率FOB" localSheetId="125">#REF!</definedName>
    <definedName name="材料減耗費率FOB" localSheetId="128">#REF!</definedName>
    <definedName name="材料減耗費率FOB" localSheetId="131">#REF!</definedName>
    <definedName name="材料減耗費率FOB" localSheetId="134">#REF!</definedName>
    <definedName name="材料減耗費率FOB" localSheetId="119">#REF!</definedName>
    <definedName name="材料減耗費率FOB" localSheetId="122">#REF!</definedName>
    <definedName name="材料減耗費率FOB" localSheetId="108">#REF!</definedName>
    <definedName name="材料減耗費率FOB" localSheetId="110">#REF!</definedName>
    <definedName name="材料減耗費率FOB" localSheetId="113">#REF!</definedName>
    <definedName name="材料減耗費率FOB" localSheetId="116">#REF!</definedName>
    <definedName name="材料減耗費率FOB" localSheetId="102">#REF!</definedName>
    <definedName name="材料減耗費率FOB" localSheetId="105">#REF!</definedName>
    <definedName name="材料減耗費率FOB" localSheetId="56">#REF!</definedName>
    <definedName name="材料減耗費率FOB" localSheetId="59">#REF!</definedName>
    <definedName name="材料減耗費率FOB" localSheetId="61">#REF!</definedName>
    <definedName name="材料減耗費率FOB" localSheetId="84">#REF!</definedName>
    <definedName name="材料減耗費率FOB" localSheetId="82">#REF!</definedName>
    <definedName name="材料減耗費率FOB" localSheetId="87">#REF!</definedName>
    <definedName name="材料減耗費率FOB" localSheetId="90">#REF!</definedName>
    <definedName name="材料減耗費率FOB" localSheetId="93">#REF!</definedName>
    <definedName name="材料減耗費率FOB" localSheetId="96">#REF!</definedName>
    <definedName name="材料減耗費率FOB" localSheetId="99">#REF!</definedName>
    <definedName name="材料減耗費率FOB" localSheetId="165">#REF!</definedName>
    <definedName name="材料減耗費率FOB" localSheetId="168">#REF!</definedName>
    <definedName name="材料減耗費率FOB" localSheetId="156">#REF!</definedName>
    <definedName name="材料減耗費率FOB" localSheetId="171">#REF!</definedName>
    <definedName name="材料減耗費率FOB" localSheetId="159">#REF!</definedName>
    <definedName name="材料減耗費率FOB" localSheetId="162">#REF!</definedName>
    <definedName name="材料減耗費率FOB">#REF!</definedName>
    <definedName name="材料総合率" localSheetId="145">#REF!</definedName>
    <definedName name="材料総合率" localSheetId="149">#REF!</definedName>
    <definedName name="材料総合率" localSheetId="153">#REF!</definedName>
    <definedName name="材料総合率" localSheetId="138">#REF!</definedName>
    <definedName name="材料総合率" localSheetId="141">#REF!</definedName>
    <definedName name="材料総合率" localSheetId="71">#REF!</definedName>
    <definedName name="材料総合率" localSheetId="74">#REF!</definedName>
    <definedName name="材料総合率" localSheetId="77">#REF!</definedName>
    <definedName name="材料総合率" localSheetId="80">#REF!</definedName>
    <definedName name="材料総合率" localSheetId="66">#REF!</definedName>
    <definedName name="材料総合率" localSheetId="69">#REF!</definedName>
    <definedName name="材料総合率" localSheetId="126">#REF!</definedName>
    <definedName name="材料総合率" localSheetId="129">#REF!</definedName>
    <definedName name="材料総合率" localSheetId="132">#REF!</definedName>
    <definedName name="材料総合率" localSheetId="135">#REF!</definedName>
    <definedName name="材料総合率" localSheetId="120">#REF!</definedName>
    <definedName name="材料総合率" localSheetId="111">#REF!</definedName>
    <definedName name="材料総合率" localSheetId="114">#REF!</definedName>
    <definedName name="材料総合率" localSheetId="117">#REF!</definedName>
    <definedName name="材料総合率" localSheetId="103">#REF!</definedName>
    <definedName name="材料総合率" localSheetId="106">#REF!</definedName>
    <definedName name="材料総合率" localSheetId="53">#REF!</definedName>
    <definedName name="材料総合率" localSheetId="55">#REF!</definedName>
    <definedName name="材料総合率" localSheetId="58">#REF!</definedName>
    <definedName name="材料総合率" localSheetId="62">#REF!</definedName>
    <definedName name="材料総合率" localSheetId="64">#REF!</definedName>
    <definedName name="材料総合率" localSheetId="85">#REF!</definedName>
    <definedName name="材料総合率" localSheetId="88">#REF!</definedName>
    <definedName name="材料総合率" localSheetId="91">#REF!</definedName>
    <definedName name="材料総合率" localSheetId="94">#REF!</definedName>
    <definedName name="材料総合率" localSheetId="97">#REF!</definedName>
    <definedName name="材料総合率" localSheetId="100">#REF!</definedName>
    <definedName name="材料総合率" localSheetId="166">#REF!</definedName>
    <definedName name="材料総合率" localSheetId="169">#REF!</definedName>
    <definedName name="材料総合率" localSheetId="157">#REF!</definedName>
    <definedName name="材料総合率" localSheetId="172">#REF!</definedName>
    <definedName name="材料総合率" localSheetId="160">#REF!</definedName>
    <definedName name="材料総合率" localSheetId="163">#REF!</definedName>
    <definedName name="材料総合率" localSheetId="143">#REF!</definedName>
    <definedName name="材料総合率" localSheetId="146">#REF!</definedName>
    <definedName name="材料総合率" localSheetId="148">#REF!</definedName>
    <definedName name="材料総合率" localSheetId="150">#REF!</definedName>
    <definedName name="材料総合率" localSheetId="151">#REF!</definedName>
    <definedName name="材料総合率" localSheetId="136">#REF!</definedName>
    <definedName name="材料総合率" localSheetId="139">#REF!</definedName>
    <definedName name="材料総合率" localSheetId="142">#REF!</definedName>
    <definedName name="材料総合率" localSheetId="70">#REF!</definedName>
    <definedName name="材料総合率" localSheetId="72">#REF!</definedName>
    <definedName name="材料総合率" localSheetId="75">#REF!</definedName>
    <definedName name="材料総合率" localSheetId="78">#REF!</definedName>
    <definedName name="材料総合率" localSheetId="67">#REF!</definedName>
    <definedName name="材料総合率" localSheetId="124">#REF!</definedName>
    <definedName name="材料総合率" localSheetId="127">#REF!</definedName>
    <definedName name="材料総合率" localSheetId="130">#REF!</definedName>
    <definedName name="材料総合率" localSheetId="133">#REF!</definedName>
    <definedName name="材料総合率" localSheetId="118">#REF!</definedName>
    <definedName name="材料総合率" localSheetId="121">#REF!</definedName>
    <definedName name="材料総合率" localSheetId="123">#REF!</definedName>
    <definedName name="材料総合率" localSheetId="107">#REF!</definedName>
    <definedName name="材料総合率" localSheetId="109">#REF!</definedName>
    <definedName name="材料総合率" localSheetId="112">#REF!</definedName>
    <definedName name="材料総合率" localSheetId="115">#REF!</definedName>
    <definedName name="材料総合率" localSheetId="101">#REF!</definedName>
    <definedName name="材料総合率" localSheetId="104">#REF!</definedName>
    <definedName name="材料総合率" localSheetId="52">#REF!</definedName>
    <definedName name="材料総合率" localSheetId="54">#REF!</definedName>
    <definedName name="材料総合率" localSheetId="57">#REF!</definedName>
    <definedName name="材料総合率" localSheetId="60">#REF!</definedName>
    <definedName name="材料総合率" localSheetId="63">#REF!</definedName>
    <definedName name="材料総合率" localSheetId="83">#REF!</definedName>
    <definedName name="材料総合率" localSheetId="81">#REF!</definedName>
    <definedName name="材料総合率" localSheetId="86">#REF!</definedName>
    <definedName name="材料総合率" localSheetId="89">#REF!</definedName>
    <definedName name="材料総合率" localSheetId="92">#REF!</definedName>
    <definedName name="材料総合率" localSheetId="95">#REF!</definedName>
    <definedName name="材料総合率" localSheetId="98">#REF!</definedName>
    <definedName name="材料総合率" localSheetId="164">#REF!</definedName>
    <definedName name="材料総合率" localSheetId="167">#REF!</definedName>
    <definedName name="材料総合率" localSheetId="155">#REF!</definedName>
    <definedName name="材料総合率" localSheetId="170">#REF!</definedName>
    <definedName name="材料総合率" localSheetId="158">#REF!</definedName>
    <definedName name="材料総合率" localSheetId="161">#REF!</definedName>
    <definedName name="材料総合率" localSheetId="147">#REF!</definedName>
    <definedName name="材料総合率" localSheetId="144">#REF!</definedName>
    <definedName name="材料総合率" localSheetId="152">#REF!</definedName>
    <definedName name="材料総合率" localSheetId="154">#REF!</definedName>
    <definedName name="材料総合率" localSheetId="137">#REF!</definedName>
    <definedName name="材料総合率" localSheetId="140">#REF!</definedName>
    <definedName name="材料総合率" localSheetId="73">#REF!</definedName>
    <definedName name="材料総合率" localSheetId="76">#REF!</definedName>
    <definedName name="材料総合率" localSheetId="79">#REF!</definedName>
    <definedName name="材料総合率" localSheetId="65">#REF!</definedName>
    <definedName name="材料総合率" localSheetId="68">#REF!</definedName>
    <definedName name="材料総合率" localSheetId="125">#REF!</definedName>
    <definedName name="材料総合率" localSheetId="128">#REF!</definedName>
    <definedName name="材料総合率" localSheetId="131">#REF!</definedName>
    <definedName name="材料総合率" localSheetId="134">#REF!</definedName>
    <definedName name="材料総合率" localSheetId="119">#REF!</definedName>
    <definedName name="材料総合率" localSheetId="122">#REF!</definedName>
    <definedName name="材料総合率" localSheetId="108">#REF!</definedName>
    <definedName name="材料総合率" localSheetId="110">#REF!</definedName>
    <definedName name="材料総合率" localSheetId="113">#REF!</definedName>
    <definedName name="材料総合率" localSheetId="116">#REF!</definedName>
    <definedName name="材料総合率" localSheetId="102">#REF!</definedName>
    <definedName name="材料総合率" localSheetId="105">#REF!</definedName>
    <definedName name="材料総合率" localSheetId="56">#REF!</definedName>
    <definedName name="材料総合率" localSheetId="59">#REF!</definedName>
    <definedName name="材料総合率" localSheetId="61">#REF!</definedName>
    <definedName name="材料総合率" localSheetId="84">#REF!</definedName>
    <definedName name="材料総合率" localSheetId="82">#REF!</definedName>
    <definedName name="材料総合率" localSheetId="87">#REF!</definedName>
    <definedName name="材料総合率" localSheetId="90">#REF!</definedName>
    <definedName name="材料総合率" localSheetId="93">#REF!</definedName>
    <definedName name="材料総合率" localSheetId="96">#REF!</definedName>
    <definedName name="材料総合率" localSheetId="99">#REF!</definedName>
    <definedName name="材料総合率" localSheetId="165">#REF!</definedName>
    <definedName name="材料総合率" localSheetId="168">#REF!</definedName>
    <definedName name="材料総合率" localSheetId="156">#REF!</definedName>
    <definedName name="材料総合率" localSheetId="171">#REF!</definedName>
    <definedName name="材料総合率" localSheetId="159">#REF!</definedName>
    <definedName name="材料総合率" localSheetId="162">#REF!</definedName>
    <definedName name="材料総合率">#REF!</definedName>
    <definedName name="材料調達資金金利率" localSheetId="145">#REF!</definedName>
    <definedName name="材料調達資金金利率" localSheetId="149">#REF!</definedName>
    <definedName name="材料調達資金金利率" localSheetId="153">#REF!</definedName>
    <definedName name="材料調達資金金利率" localSheetId="138">#REF!</definedName>
    <definedName name="材料調達資金金利率" localSheetId="141">#REF!</definedName>
    <definedName name="材料調達資金金利率" localSheetId="71">#REF!</definedName>
    <definedName name="材料調達資金金利率" localSheetId="74">#REF!</definedName>
    <definedName name="材料調達資金金利率" localSheetId="77">#REF!</definedName>
    <definedName name="材料調達資金金利率" localSheetId="80">#REF!</definedName>
    <definedName name="材料調達資金金利率" localSheetId="66">#REF!</definedName>
    <definedName name="材料調達資金金利率" localSheetId="69">#REF!</definedName>
    <definedName name="材料調達資金金利率" localSheetId="126">#REF!</definedName>
    <definedName name="材料調達資金金利率" localSheetId="129">#REF!</definedName>
    <definedName name="材料調達資金金利率" localSheetId="132">#REF!</definedName>
    <definedName name="材料調達資金金利率" localSheetId="135">#REF!</definedName>
    <definedName name="材料調達資金金利率" localSheetId="120">#REF!</definedName>
    <definedName name="材料調達資金金利率" localSheetId="111">#REF!</definedName>
    <definedName name="材料調達資金金利率" localSheetId="114">#REF!</definedName>
    <definedName name="材料調達資金金利率" localSheetId="117">#REF!</definedName>
    <definedName name="材料調達資金金利率" localSheetId="103">#REF!</definedName>
    <definedName name="材料調達資金金利率" localSheetId="106">#REF!</definedName>
    <definedName name="材料調達資金金利率" localSheetId="53">#REF!</definedName>
    <definedName name="材料調達資金金利率" localSheetId="55">#REF!</definedName>
    <definedName name="材料調達資金金利率" localSheetId="58">#REF!</definedName>
    <definedName name="材料調達資金金利率" localSheetId="62">#REF!</definedName>
    <definedName name="材料調達資金金利率" localSheetId="64">#REF!</definedName>
    <definedName name="材料調達資金金利率" localSheetId="85">#REF!</definedName>
    <definedName name="材料調達資金金利率" localSheetId="88">#REF!</definedName>
    <definedName name="材料調達資金金利率" localSheetId="91">#REF!</definedName>
    <definedName name="材料調達資金金利率" localSheetId="94">#REF!</definedName>
    <definedName name="材料調達資金金利率" localSheetId="97">#REF!</definedName>
    <definedName name="材料調達資金金利率" localSheetId="100">#REF!</definedName>
    <definedName name="材料調達資金金利率" localSheetId="166">#REF!</definedName>
    <definedName name="材料調達資金金利率" localSheetId="169">#REF!</definedName>
    <definedName name="材料調達資金金利率" localSheetId="157">#REF!</definedName>
    <definedName name="材料調達資金金利率" localSheetId="172">#REF!</definedName>
    <definedName name="材料調達資金金利率" localSheetId="160">#REF!</definedName>
    <definedName name="材料調達資金金利率" localSheetId="163">#REF!</definedName>
    <definedName name="材料調達資金金利率" localSheetId="143">#REF!</definedName>
    <definedName name="材料調達資金金利率" localSheetId="146">#REF!</definedName>
    <definedName name="材料調達資金金利率" localSheetId="148">#REF!</definedName>
    <definedName name="材料調達資金金利率" localSheetId="150">#REF!</definedName>
    <definedName name="材料調達資金金利率" localSheetId="151">#REF!</definedName>
    <definedName name="材料調達資金金利率" localSheetId="136">#REF!</definedName>
    <definedName name="材料調達資金金利率" localSheetId="139">#REF!</definedName>
    <definedName name="材料調達資金金利率" localSheetId="142">#REF!</definedName>
    <definedName name="材料調達資金金利率" localSheetId="70">#REF!</definedName>
    <definedName name="材料調達資金金利率" localSheetId="72">#REF!</definedName>
    <definedName name="材料調達資金金利率" localSheetId="75">#REF!</definedName>
    <definedName name="材料調達資金金利率" localSheetId="78">#REF!</definedName>
    <definedName name="材料調達資金金利率" localSheetId="67">#REF!</definedName>
    <definedName name="材料調達資金金利率" localSheetId="124">#REF!</definedName>
    <definedName name="材料調達資金金利率" localSheetId="127">#REF!</definedName>
    <definedName name="材料調達資金金利率" localSheetId="130">#REF!</definedName>
    <definedName name="材料調達資金金利率" localSheetId="133">#REF!</definedName>
    <definedName name="材料調達資金金利率" localSheetId="118">#REF!</definedName>
    <definedName name="材料調達資金金利率" localSheetId="121">#REF!</definedName>
    <definedName name="材料調達資金金利率" localSheetId="123">#REF!</definedName>
    <definedName name="材料調達資金金利率" localSheetId="107">#REF!</definedName>
    <definedName name="材料調達資金金利率" localSheetId="109">#REF!</definedName>
    <definedName name="材料調達資金金利率" localSheetId="112">#REF!</definedName>
    <definedName name="材料調達資金金利率" localSheetId="115">#REF!</definedName>
    <definedName name="材料調達資金金利率" localSheetId="101">#REF!</definedName>
    <definedName name="材料調達資金金利率" localSheetId="104">#REF!</definedName>
    <definedName name="材料調達資金金利率" localSheetId="52">#REF!</definedName>
    <definedName name="材料調達資金金利率" localSheetId="54">#REF!</definedName>
    <definedName name="材料調達資金金利率" localSheetId="57">#REF!</definedName>
    <definedName name="材料調達資金金利率" localSheetId="60">#REF!</definedName>
    <definedName name="材料調達資金金利率" localSheetId="63">#REF!</definedName>
    <definedName name="材料調達資金金利率" localSheetId="83">#REF!</definedName>
    <definedName name="材料調達資金金利率" localSheetId="81">#REF!</definedName>
    <definedName name="材料調達資金金利率" localSheetId="86">#REF!</definedName>
    <definedName name="材料調達資金金利率" localSheetId="89">#REF!</definedName>
    <definedName name="材料調達資金金利率" localSheetId="92">#REF!</definedName>
    <definedName name="材料調達資金金利率" localSheetId="95">#REF!</definedName>
    <definedName name="材料調達資金金利率" localSheetId="98">#REF!</definedName>
    <definedName name="材料調達資金金利率" localSheetId="164">#REF!</definedName>
    <definedName name="材料調達資金金利率" localSheetId="167">#REF!</definedName>
    <definedName name="材料調達資金金利率" localSheetId="155">#REF!</definedName>
    <definedName name="材料調達資金金利率" localSheetId="170">#REF!</definedName>
    <definedName name="材料調達資金金利率" localSheetId="158">#REF!</definedName>
    <definedName name="材料調達資金金利率" localSheetId="161">#REF!</definedName>
    <definedName name="材料調達資金金利率" localSheetId="147">#REF!</definedName>
    <definedName name="材料調達資金金利率" localSheetId="144">#REF!</definedName>
    <definedName name="材料調達資金金利率" localSheetId="152">#REF!</definedName>
    <definedName name="材料調達資金金利率" localSheetId="154">#REF!</definedName>
    <definedName name="材料調達資金金利率" localSheetId="137">#REF!</definedName>
    <definedName name="材料調達資金金利率" localSheetId="140">#REF!</definedName>
    <definedName name="材料調達資金金利率" localSheetId="73">#REF!</definedName>
    <definedName name="材料調達資金金利率" localSheetId="76">#REF!</definedName>
    <definedName name="材料調達資金金利率" localSheetId="79">#REF!</definedName>
    <definedName name="材料調達資金金利率" localSheetId="65">#REF!</definedName>
    <definedName name="材料調達資金金利率" localSheetId="68">#REF!</definedName>
    <definedName name="材料調達資金金利率" localSheetId="125">#REF!</definedName>
    <definedName name="材料調達資金金利率" localSheetId="128">#REF!</definedName>
    <definedName name="材料調達資金金利率" localSheetId="131">#REF!</definedName>
    <definedName name="材料調達資金金利率" localSheetId="134">#REF!</definedName>
    <definedName name="材料調達資金金利率" localSheetId="119">#REF!</definedName>
    <definedName name="材料調達資金金利率" localSheetId="122">#REF!</definedName>
    <definedName name="材料調達資金金利率" localSheetId="108">#REF!</definedName>
    <definedName name="材料調達資金金利率" localSheetId="110">#REF!</definedName>
    <definedName name="材料調達資金金利率" localSheetId="113">#REF!</definedName>
    <definedName name="材料調達資金金利率" localSheetId="116">#REF!</definedName>
    <definedName name="材料調達資金金利率" localSheetId="102">#REF!</definedName>
    <definedName name="材料調達資金金利率" localSheetId="105">#REF!</definedName>
    <definedName name="材料調達資金金利率" localSheetId="56">#REF!</definedName>
    <definedName name="材料調達資金金利率" localSheetId="59">#REF!</definedName>
    <definedName name="材料調達資金金利率" localSheetId="61">#REF!</definedName>
    <definedName name="材料調達資金金利率" localSheetId="84">#REF!</definedName>
    <definedName name="材料調達資金金利率" localSheetId="82">#REF!</definedName>
    <definedName name="材料調達資金金利率" localSheetId="87">#REF!</definedName>
    <definedName name="材料調達資金金利率" localSheetId="90">#REF!</definedName>
    <definedName name="材料調達資金金利率" localSheetId="93">#REF!</definedName>
    <definedName name="材料調達資金金利率" localSheetId="96">#REF!</definedName>
    <definedName name="材料調達資金金利率" localSheetId="99">#REF!</definedName>
    <definedName name="材料調達資金金利率" localSheetId="165">#REF!</definedName>
    <definedName name="材料調達資金金利率" localSheetId="168">#REF!</definedName>
    <definedName name="材料調達資金金利率" localSheetId="156">#REF!</definedName>
    <definedName name="材料調達資金金利率" localSheetId="171">#REF!</definedName>
    <definedName name="材料調達資金金利率" localSheetId="159">#REF!</definedName>
    <definedName name="材料調達資金金利率" localSheetId="162">#REF!</definedName>
    <definedName name="材料調達資金金利率">#REF!</definedName>
    <definedName name="社内加工賃率平均元分" localSheetId="145">#REF!</definedName>
    <definedName name="社内加工賃率平均元分" localSheetId="149">#REF!</definedName>
    <definedName name="社内加工賃率平均元分" localSheetId="153">#REF!</definedName>
    <definedName name="社内加工賃率平均元分" localSheetId="138">#REF!</definedName>
    <definedName name="社内加工賃率平均元分" localSheetId="141">#REF!</definedName>
    <definedName name="社内加工賃率平均元分" localSheetId="71">#REF!</definedName>
    <definedName name="社内加工賃率平均元分" localSheetId="74">#REF!</definedName>
    <definedName name="社内加工賃率平均元分" localSheetId="77">#REF!</definedName>
    <definedName name="社内加工賃率平均元分" localSheetId="80">#REF!</definedName>
    <definedName name="社内加工賃率平均元分" localSheetId="66">#REF!</definedName>
    <definedName name="社内加工賃率平均元分" localSheetId="69">#REF!</definedName>
    <definedName name="社内加工賃率平均元分" localSheetId="126">#REF!</definedName>
    <definedName name="社内加工賃率平均元分" localSheetId="129">#REF!</definedName>
    <definedName name="社内加工賃率平均元分" localSheetId="132">#REF!</definedName>
    <definedName name="社内加工賃率平均元分" localSheetId="135">#REF!</definedName>
    <definedName name="社内加工賃率平均元分" localSheetId="120">#REF!</definedName>
    <definedName name="社内加工賃率平均元分" localSheetId="111">#REF!</definedName>
    <definedName name="社内加工賃率平均元分" localSheetId="114">#REF!</definedName>
    <definedName name="社内加工賃率平均元分" localSheetId="117">#REF!</definedName>
    <definedName name="社内加工賃率平均元分" localSheetId="103">#REF!</definedName>
    <definedName name="社内加工賃率平均元分" localSheetId="106">#REF!</definedName>
    <definedName name="社内加工賃率平均元分" localSheetId="53">#REF!</definedName>
    <definedName name="社内加工賃率平均元分" localSheetId="55">#REF!</definedName>
    <definedName name="社内加工賃率平均元分" localSheetId="58">#REF!</definedName>
    <definedName name="社内加工賃率平均元分" localSheetId="62">#REF!</definedName>
    <definedName name="社内加工賃率平均元分" localSheetId="64">#REF!</definedName>
    <definedName name="社内加工賃率平均元分" localSheetId="85">#REF!</definedName>
    <definedName name="社内加工賃率平均元分" localSheetId="88">#REF!</definedName>
    <definedName name="社内加工賃率平均元分" localSheetId="91">#REF!</definedName>
    <definedName name="社内加工賃率平均元分" localSheetId="94">#REF!</definedName>
    <definedName name="社内加工賃率平均元分" localSheetId="97">#REF!</definedName>
    <definedName name="社内加工賃率平均元分" localSheetId="100">#REF!</definedName>
    <definedName name="社内加工賃率平均元分" localSheetId="166">#REF!</definedName>
    <definedName name="社内加工賃率平均元分" localSheetId="169">#REF!</definedName>
    <definedName name="社内加工賃率平均元分" localSheetId="157">#REF!</definedName>
    <definedName name="社内加工賃率平均元分" localSheetId="172">#REF!</definedName>
    <definedName name="社内加工賃率平均元分" localSheetId="160">#REF!</definedName>
    <definedName name="社内加工賃率平均元分" localSheetId="163">#REF!</definedName>
    <definedName name="社内加工賃率平均元分" localSheetId="143">#REF!</definedName>
    <definedName name="社内加工賃率平均元分" localSheetId="146">#REF!</definedName>
    <definedName name="社内加工賃率平均元分" localSheetId="148">#REF!</definedName>
    <definedName name="社内加工賃率平均元分" localSheetId="150">#REF!</definedName>
    <definedName name="社内加工賃率平均元分" localSheetId="151">#REF!</definedName>
    <definedName name="社内加工賃率平均元分" localSheetId="136">#REF!</definedName>
    <definedName name="社内加工賃率平均元分" localSheetId="139">#REF!</definedName>
    <definedName name="社内加工賃率平均元分" localSheetId="142">#REF!</definedName>
    <definedName name="社内加工賃率平均元分" localSheetId="70">#REF!</definedName>
    <definedName name="社内加工賃率平均元分" localSheetId="72">#REF!</definedName>
    <definedName name="社内加工賃率平均元分" localSheetId="75">#REF!</definedName>
    <definedName name="社内加工賃率平均元分" localSheetId="78">#REF!</definedName>
    <definedName name="社内加工賃率平均元分" localSheetId="67">#REF!</definedName>
    <definedName name="社内加工賃率平均元分" localSheetId="124">#REF!</definedName>
    <definedName name="社内加工賃率平均元分" localSheetId="127">#REF!</definedName>
    <definedName name="社内加工賃率平均元分" localSheetId="130">#REF!</definedName>
    <definedName name="社内加工賃率平均元分" localSheetId="133">#REF!</definedName>
    <definedName name="社内加工賃率平均元分" localSheetId="118">#REF!</definedName>
    <definedName name="社内加工賃率平均元分" localSheetId="121">#REF!</definedName>
    <definedName name="社内加工賃率平均元分" localSheetId="123">#REF!</definedName>
    <definedName name="社内加工賃率平均元分" localSheetId="107">#REF!</definedName>
    <definedName name="社内加工賃率平均元分" localSheetId="109">#REF!</definedName>
    <definedName name="社内加工賃率平均元分" localSheetId="112">#REF!</definedName>
    <definedName name="社内加工賃率平均元分" localSheetId="115">#REF!</definedName>
    <definedName name="社内加工賃率平均元分" localSheetId="101">#REF!</definedName>
    <definedName name="社内加工賃率平均元分" localSheetId="104">#REF!</definedName>
    <definedName name="社内加工賃率平均元分" localSheetId="52">#REF!</definedName>
    <definedName name="社内加工賃率平均元分" localSheetId="54">#REF!</definedName>
    <definedName name="社内加工賃率平均元分" localSheetId="57">#REF!</definedName>
    <definedName name="社内加工賃率平均元分" localSheetId="60">#REF!</definedName>
    <definedName name="社内加工賃率平均元分" localSheetId="63">#REF!</definedName>
    <definedName name="社内加工賃率平均元分" localSheetId="83">#REF!</definedName>
    <definedName name="社内加工賃率平均元分" localSheetId="81">#REF!</definedName>
    <definedName name="社内加工賃率平均元分" localSheetId="86">#REF!</definedName>
    <definedName name="社内加工賃率平均元分" localSheetId="89">#REF!</definedName>
    <definedName name="社内加工賃率平均元分" localSheetId="92">#REF!</definedName>
    <definedName name="社内加工賃率平均元分" localSheetId="95">#REF!</definedName>
    <definedName name="社内加工賃率平均元分" localSheetId="98">#REF!</definedName>
    <definedName name="社内加工賃率平均元分" localSheetId="164">#REF!</definedName>
    <definedName name="社内加工賃率平均元分" localSheetId="167">#REF!</definedName>
    <definedName name="社内加工賃率平均元分" localSheetId="155">#REF!</definedName>
    <definedName name="社内加工賃率平均元分" localSheetId="170">#REF!</definedName>
    <definedName name="社内加工賃率平均元分" localSheetId="158">#REF!</definedName>
    <definedName name="社内加工賃率平均元分" localSheetId="161">#REF!</definedName>
    <definedName name="社内加工賃率平均元分" localSheetId="147">#REF!</definedName>
    <definedName name="社内加工賃率平均元分" localSheetId="144">#REF!</definedName>
    <definedName name="社内加工賃率平均元分" localSheetId="152">#REF!</definedName>
    <definedName name="社内加工賃率平均元分" localSheetId="154">#REF!</definedName>
    <definedName name="社内加工賃率平均元分" localSheetId="137">#REF!</definedName>
    <definedName name="社内加工賃率平均元分" localSheetId="140">#REF!</definedName>
    <definedName name="社内加工賃率平均元分" localSheetId="73">#REF!</definedName>
    <definedName name="社内加工賃率平均元分" localSheetId="76">#REF!</definedName>
    <definedName name="社内加工賃率平均元分" localSheetId="79">#REF!</definedName>
    <definedName name="社内加工賃率平均元分" localSheetId="65">#REF!</definedName>
    <definedName name="社内加工賃率平均元分" localSheetId="68">#REF!</definedName>
    <definedName name="社内加工賃率平均元分" localSheetId="125">#REF!</definedName>
    <definedName name="社内加工賃率平均元分" localSheetId="128">#REF!</definedName>
    <definedName name="社内加工賃率平均元分" localSheetId="131">#REF!</definedName>
    <definedName name="社内加工賃率平均元分" localSheetId="134">#REF!</definedName>
    <definedName name="社内加工賃率平均元分" localSheetId="119">#REF!</definedName>
    <definedName name="社内加工賃率平均元分" localSheetId="122">#REF!</definedName>
    <definedName name="社内加工賃率平均元分" localSheetId="108">#REF!</definedName>
    <definedName name="社内加工賃率平均元分" localSheetId="110">#REF!</definedName>
    <definedName name="社内加工賃率平均元分" localSheetId="113">#REF!</definedName>
    <definedName name="社内加工賃率平均元分" localSheetId="116">#REF!</definedName>
    <definedName name="社内加工賃率平均元分" localSheetId="102">#REF!</definedName>
    <definedName name="社内加工賃率平均元分" localSheetId="105">#REF!</definedName>
    <definedName name="社内加工賃率平均元分" localSheetId="56">#REF!</definedName>
    <definedName name="社内加工賃率平均元分" localSheetId="59">#REF!</definedName>
    <definedName name="社内加工賃率平均元分" localSheetId="61">#REF!</definedName>
    <definedName name="社内加工賃率平均元分" localSheetId="84">#REF!</definedName>
    <definedName name="社内加工賃率平均元分" localSheetId="82">#REF!</definedName>
    <definedName name="社内加工賃率平均元分" localSheetId="87">#REF!</definedName>
    <definedName name="社内加工賃率平均元分" localSheetId="90">#REF!</definedName>
    <definedName name="社内加工賃率平均元分" localSheetId="93">#REF!</definedName>
    <definedName name="社内加工賃率平均元分" localSheetId="96">#REF!</definedName>
    <definedName name="社内加工賃率平均元分" localSheetId="99">#REF!</definedName>
    <definedName name="社内加工賃率平均元分" localSheetId="165">#REF!</definedName>
    <definedName name="社内加工賃率平均元分" localSheetId="168">#REF!</definedName>
    <definedName name="社内加工賃率平均元分" localSheetId="156">#REF!</definedName>
    <definedName name="社内加工賃率平均元分" localSheetId="171">#REF!</definedName>
    <definedName name="社内加工賃率平均元分" localSheetId="159">#REF!</definedName>
    <definedName name="社内加工賃率平均元分" localSheetId="162">#REF!</definedName>
    <definedName name="社内加工賃率平均元分">#REF!</definedName>
    <definedName name="社内梱包費率" localSheetId="145">#REF!</definedName>
    <definedName name="社内梱包費率" localSheetId="149">#REF!</definedName>
    <definedName name="社内梱包費率" localSheetId="153">#REF!</definedName>
    <definedName name="社内梱包費率" localSheetId="138">#REF!</definedName>
    <definedName name="社内梱包費率" localSheetId="141">#REF!</definedName>
    <definedName name="社内梱包費率" localSheetId="71">#REF!</definedName>
    <definedName name="社内梱包費率" localSheetId="74">#REF!</definedName>
    <definedName name="社内梱包費率" localSheetId="77">#REF!</definedName>
    <definedName name="社内梱包費率" localSheetId="80">#REF!</definedName>
    <definedName name="社内梱包費率" localSheetId="66">#REF!</definedName>
    <definedName name="社内梱包費率" localSheetId="69">#REF!</definedName>
    <definedName name="社内梱包費率" localSheetId="126">#REF!</definedName>
    <definedName name="社内梱包費率" localSheetId="129">#REF!</definedName>
    <definedName name="社内梱包費率" localSheetId="132">#REF!</definedName>
    <definedName name="社内梱包費率" localSheetId="135">#REF!</definedName>
    <definedName name="社内梱包費率" localSheetId="120">#REF!</definedName>
    <definedName name="社内梱包費率" localSheetId="111">#REF!</definedName>
    <definedName name="社内梱包費率" localSheetId="114">#REF!</definedName>
    <definedName name="社内梱包費率" localSheetId="117">#REF!</definedName>
    <definedName name="社内梱包費率" localSheetId="103">#REF!</definedName>
    <definedName name="社内梱包費率" localSheetId="106">#REF!</definedName>
    <definedName name="社内梱包費率" localSheetId="53">#REF!</definedName>
    <definedName name="社内梱包費率" localSheetId="55">#REF!</definedName>
    <definedName name="社内梱包費率" localSheetId="58">#REF!</definedName>
    <definedName name="社内梱包費率" localSheetId="62">#REF!</definedName>
    <definedName name="社内梱包費率" localSheetId="64">#REF!</definedName>
    <definedName name="社内梱包費率" localSheetId="85">#REF!</definedName>
    <definedName name="社内梱包費率" localSheetId="88">#REF!</definedName>
    <definedName name="社内梱包費率" localSheetId="91">#REF!</definedName>
    <definedName name="社内梱包費率" localSheetId="94">#REF!</definedName>
    <definedName name="社内梱包費率" localSheetId="97">#REF!</definedName>
    <definedName name="社内梱包費率" localSheetId="100">#REF!</definedName>
    <definedName name="社内梱包費率" localSheetId="166">#REF!</definedName>
    <definedName name="社内梱包費率" localSheetId="169">#REF!</definedName>
    <definedName name="社内梱包費率" localSheetId="157">#REF!</definedName>
    <definedName name="社内梱包費率" localSheetId="172">#REF!</definedName>
    <definedName name="社内梱包費率" localSheetId="160">#REF!</definedName>
    <definedName name="社内梱包費率" localSheetId="163">#REF!</definedName>
    <definedName name="社内梱包費率" localSheetId="143">#REF!</definedName>
    <definedName name="社内梱包費率" localSheetId="146">#REF!</definedName>
    <definedName name="社内梱包費率" localSheetId="148">#REF!</definedName>
    <definedName name="社内梱包費率" localSheetId="150">#REF!</definedName>
    <definedName name="社内梱包費率" localSheetId="151">#REF!</definedName>
    <definedName name="社内梱包費率" localSheetId="136">#REF!</definedName>
    <definedName name="社内梱包費率" localSheetId="139">#REF!</definedName>
    <definedName name="社内梱包費率" localSheetId="142">#REF!</definedName>
    <definedName name="社内梱包費率" localSheetId="70">#REF!</definedName>
    <definedName name="社内梱包費率" localSheetId="72">#REF!</definedName>
    <definedName name="社内梱包費率" localSheetId="75">#REF!</definedName>
    <definedName name="社内梱包費率" localSheetId="78">#REF!</definedName>
    <definedName name="社内梱包費率" localSheetId="67">#REF!</definedName>
    <definedName name="社内梱包費率" localSheetId="124">#REF!</definedName>
    <definedName name="社内梱包費率" localSheetId="127">#REF!</definedName>
    <definedName name="社内梱包費率" localSheetId="130">#REF!</definedName>
    <definedName name="社内梱包費率" localSheetId="133">#REF!</definedName>
    <definedName name="社内梱包費率" localSheetId="118">#REF!</definedName>
    <definedName name="社内梱包費率" localSheetId="121">#REF!</definedName>
    <definedName name="社内梱包費率" localSheetId="123">#REF!</definedName>
    <definedName name="社内梱包費率" localSheetId="107">#REF!</definedName>
    <definedName name="社内梱包費率" localSheetId="109">#REF!</definedName>
    <definedName name="社内梱包費率" localSheetId="112">#REF!</definedName>
    <definedName name="社内梱包費率" localSheetId="115">#REF!</definedName>
    <definedName name="社内梱包費率" localSheetId="101">#REF!</definedName>
    <definedName name="社内梱包費率" localSheetId="104">#REF!</definedName>
    <definedName name="社内梱包費率" localSheetId="52">#REF!</definedName>
    <definedName name="社内梱包費率" localSheetId="54">#REF!</definedName>
    <definedName name="社内梱包費率" localSheetId="57">#REF!</definedName>
    <definedName name="社内梱包費率" localSheetId="60">#REF!</definedName>
    <definedName name="社内梱包費率" localSheetId="63">#REF!</definedName>
    <definedName name="社内梱包費率" localSheetId="83">#REF!</definedName>
    <definedName name="社内梱包費率" localSheetId="81">#REF!</definedName>
    <definedName name="社内梱包費率" localSheetId="86">#REF!</definedName>
    <definedName name="社内梱包費率" localSheetId="89">#REF!</definedName>
    <definedName name="社内梱包費率" localSheetId="92">#REF!</definedName>
    <definedName name="社内梱包費率" localSheetId="95">#REF!</definedName>
    <definedName name="社内梱包費率" localSheetId="98">#REF!</definedName>
    <definedName name="社内梱包費率" localSheetId="164">#REF!</definedName>
    <definedName name="社内梱包費率" localSheetId="167">#REF!</definedName>
    <definedName name="社内梱包費率" localSheetId="155">#REF!</definedName>
    <definedName name="社内梱包費率" localSheetId="170">#REF!</definedName>
    <definedName name="社内梱包費率" localSheetId="158">#REF!</definedName>
    <definedName name="社内梱包費率" localSheetId="161">#REF!</definedName>
    <definedName name="社内梱包費率" localSheetId="147">#REF!</definedName>
    <definedName name="社内梱包費率" localSheetId="144">#REF!</definedName>
    <definedName name="社内梱包費率" localSheetId="152">#REF!</definedName>
    <definedName name="社内梱包費率" localSheetId="154">#REF!</definedName>
    <definedName name="社内梱包費率" localSheetId="137">#REF!</definedName>
    <definedName name="社内梱包費率" localSheetId="140">#REF!</definedName>
    <definedName name="社内梱包費率" localSheetId="73">#REF!</definedName>
    <definedName name="社内梱包費率" localSheetId="76">#REF!</definedName>
    <definedName name="社内梱包費率" localSheetId="79">#REF!</definedName>
    <definedName name="社内梱包費率" localSheetId="65">#REF!</definedName>
    <definedName name="社内梱包費率" localSheetId="68">#REF!</definedName>
    <definedName name="社内梱包費率" localSheetId="125">#REF!</definedName>
    <definedName name="社内梱包費率" localSheetId="128">#REF!</definedName>
    <definedName name="社内梱包費率" localSheetId="131">#REF!</definedName>
    <definedName name="社内梱包費率" localSheetId="134">#REF!</definedName>
    <definedName name="社内梱包費率" localSheetId="119">#REF!</definedName>
    <definedName name="社内梱包費率" localSheetId="122">#REF!</definedName>
    <definedName name="社内梱包費率" localSheetId="108">#REF!</definedName>
    <definedName name="社内梱包費率" localSheetId="110">#REF!</definedName>
    <definedName name="社内梱包費率" localSheetId="113">#REF!</definedName>
    <definedName name="社内梱包費率" localSheetId="116">#REF!</definedName>
    <definedName name="社内梱包費率" localSheetId="102">#REF!</definedName>
    <definedName name="社内梱包費率" localSheetId="105">#REF!</definedName>
    <definedName name="社内梱包費率" localSheetId="56">#REF!</definedName>
    <definedName name="社内梱包費率" localSheetId="59">#REF!</definedName>
    <definedName name="社内梱包費率" localSheetId="61">#REF!</definedName>
    <definedName name="社内梱包費率" localSheetId="84">#REF!</definedName>
    <definedName name="社内梱包費率" localSheetId="82">#REF!</definedName>
    <definedName name="社内梱包費率" localSheetId="87">#REF!</definedName>
    <definedName name="社内梱包費率" localSheetId="90">#REF!</definedName>
    <definedName name="社内梱包費率" localSheetId="93">#REF!</definedName>
    <definedName name="社内梱包費率" localSheetId="96">#REF!</definedName>
    <definedName name="社内梱包費率" localSheetId="99">#REF!</definedName>
    <definedName name="社内梱包費率" localSheetId="165">#REF!</definedName>
    <definedName name="社内梱包費率" localSheetId="168">#REF!</definedName>
    <definedName name="社内梱包費率" localSheetId="156">#REF!</definedName>
    <definedName name="社内梱包費率" localSheetId="171">#REF!</definedName>
    <definedName name="社内梱包費率" localSheetId="159">#REF!</definedName>
    <definedName name="社内梱包費率" localSheetId="162">#REF!</definedName>
    <definedName name="社内梱包費率">#REF!</definedName>
    <definedName name="終了行" localSheetId="145">[26]書換え条件!#REF!</definedName>
    <definedName name="終了行" localSheetId="149">[26]書換え条件!#REF!</definedName>
    <definedName name="終了行" localSheetId="153">[26]書換え条件!#REF!</definedName>
    <definedName name="終了行" localSheetId="138">[26]書換え条件!#REF!</definedName>
    <definedName name="終了行" localSheetId="141">[26]書換え条件!#REF!</definedName>
    <definedName name="終了行" localSheetId="71">[26]書換え条件!#REF!</definedName>
    <definedName name="終了行" localSheetId="74">[26]書換え条件!#REF!</definedName>
    <definedName name="終了行" localSheetId="77">[26]書換え条件!#REF!</definedName>
    <definedName name="終了行" localSheetId="80">[26]書換え条件!#REF!</definedName>
    <definedName name="終了行" localSheetId="66">[26]書換え条件!#REF!</definedName>
    <definedName name="終了行" localSheetId="69">[26]書換え条件!#REF!</definedName>
    <definedName name="終了行" localSheetId="126">[26]書換え条件!#REF!</definedName>
    <definedName name="終了行" localSheetId="129">[26]書換え条件!#REF!</definedName>
    <definedName name="終了行" localSheetId="132">[26]書換え条件!#REF!</definedName>
    <definedName name="終了行" localSheetId="135">[26]書換え条件!#REF!</definedName>
    <definedName name="終了行" localSheetId="120">[26]書換え条件!#REF!</definedName>
    <definedName name="終了行" localSheetId="111">[26]書換え条件!#REF!</definedName>
    <definedName name="終了行" localSheetId="114">[26]書換え条件!#REF!</definedName>
    <definedName name="終了行" localSheetId="117">[26]書換え条件!#REF!</definedName>
    <definedName name="終了行" localSheetId="103">[26]書換え条件!#REF!</definedName>
    <definedName name="終了行" localSheetId="106">[26]書換え条件!#REF!</definedName>
    <definedName name="終了行" localSheetId="53">[26]書換え条件!#REF!</definedName>
    <definedName name="終了行" localSheetId="55">[26]書換え条件!#REF!</definedName>
    <definedName name="終了行" localSheetId="58">[26]書換え条件!#REF!</definedName>
    <definedName name="終了行" localSheetId="62">[26]書換え条件!#REF!</definedName>
    <definedName name="終了行" localSheetId="64">[26]書換え条件!#REF!</definedName>
    <definedName name="終了行" localSheetId="85">[26]書換え条件!#REF!</definedName>
    <definedName name="終了行" localSheetId="88">[26]書換え条件!#REF!</definedName>
    <definedName name="終了行" localSheetId="91">[26]書換え条件!#REF!</definedName>
    <definedName name="終了行" localSheetId="94">[26]書換え条件!#REF!</definedName>
    <definedName name="終了行" localSheetId="97">[26]書換え条件!#REF!</definedName>
    <definedName name="終了行" localSheetId="100">[26]書換え条件!#REF!</definedName>
    <definedName name="終了行" localSheetId="166">[26]書換え条件!#REF!</definedName>
    <definedName name="終了行" localSheetId="169">[26]書換え条件!#REF!</definedName>
    <definedName name="終了行" localSheetId="157">[26]書換え条件!#REF!</definedName>
    <definedName name="終了行" localSheetId="172">[26]書換え条件!#REF!</definedName>
    <definedName name="終了行" localSheetId="160">[26]書換え条件!#REF!</definedName>
    <definedName name="終了行" localSheetId="163">[26]書換え条件!#REF!</definedName>
    <definedName name="終了行" localSheetId="143">[26]書換え条件!#REF!</definedName>
    <definedName name="終了行" localSheetId="146">[26]書換え条件!#REF!</definedName>
    <definedName name="終了行" localSheetId="148">[26]書換え条件!#REF!</definedName>
    <definedName name="終了行" localSheetId="150">[26]書換え条件!#REF!</definedName>
    <definedName name="終了行" localSheetId="151">[26]書換え条件!#REF!</definedName>
    <definedName name="終了行" localSheetId="136">[26]書換え条件!#REF!</definedName>
    <definedName name="終了行" localSheetId="139">[26]書換え条件!#REF!</definedName>
    <definedName name="終了行" localSheetId="142">[26]書換え条件!#REF!</definedName>
    <definedName name="終了行" localSheetId="70">[26]書換え条件!#REF!</definedName>
    <definedName name="終了行" localSheetId="72">[26]書換え条件!#REF!</definedName>
    <definedName name="終了行" localSheetId="75">[26]書換え条件!#REF!</definedName>
    <definedName name="終了行" localSheetId="78">[26]書換え条件!#REF!</definedName>
    <definedName name="終了行" localSheetId="67">[26]書換え条件!#REF!</definedName>
    <definedName name="終了行" localSheetId="124">[26]書換え条件!#REF!</definedName>
    <definedName name="終了行" localSheetId="127">[26]書換え条件!#REF!</definedName>
    <definedName name="終了行" localSheetId="130">[26]書換え条件!#REF!</definedName>
    <definedName name="終了行" localSheetId="133">[26]書換え条件!#REF!</definedName>
    <definedName name="終了行" localSheetId="118">[26]書換え条件!#REF!</definedName>
    <definedName name="終了行" localSheetId="121">[26]書換え条件!#REF!</definedName>
    <definedName name="終了行" localSheetId="123">[26]書換え条件!#REF!</definedName>
    <definedName name="終了行" localSheetId="107">[26]書換え条件!#REF!</definedName>
    <definedName name="終了行" localSheetId="109">[26]書換え条件!#REF!</definedName>
    <definedName name="終了行" localSheetId="112">[26]書換え条件!#REF!</definedName>
    <definedName name="終了行" localSheetId="115">[26]書換え条件!#REF!</definedName>
    <definedName name="終了行" localSheetId="101">[26]書換え条件!#REF!</definedName>
    <definedName name="終了行" localSheetId="104">[26]書換え条件!#REF!</definedName>
    <definedName name="終了行" localSheetId="52">[26]書換え条件!#REF!</definedName>
    <definedName name="終了行" localSheetId="54">[26]書換え条件!#REF!</definedName>
    <definedName name="終了行" localSheetId="57">[26]書換え条件!#REF!</definedName>
    <definedName name="終了行" localSheetId="60">[26]書換え条件!#REF!</definedName>
    <definedName name="終了行" localSheetId="63">[26]書換え条件!#REF!</definedName>
    <definedName name="終了行" localSheetId="83">[26]書換え条件!#REF!</definedName>
    <definedName name="終了行" localSheetId="81">[26]書換え条件!#REF!</definedName>
    <definedName name="終了行" localSheetId="86">[26]書換え条件!#REF!</definedName>
    <definedName name="終了行" localSheetId="89">[26]書換え条件!#REF!</definedName>
    <definedName name="終了行" localSheetId="92">[26]書換え条件!#REF!</definedName>
    <definedName name="終了行" localSheetId="95">[26]書換え条件!#REF!</definedName>
    <definedName name="終了行" localSheetId="98">[26]書換え条件!#REF!</definedName>
    <definedName name="終了行" localSheetId="164">[26]書換え条件!#REF!</definedName>
    <definedName name="終了行" localSheetId="167">[26]書換え条件!#REF!</definedName>
    <definedName name="終了行" localSheetId="155">[26]書換え条件!#REF!</definedName>
    <definedName name="終了行" localSheetId="170">[26]書換え条件!#REF!</definedName>
    <definedName name="終了行" localSheetId="158">[26]書換え条件!#REF!</definedName>
    <definedName name="終了行" localSheetId="161">[26]書換え条件!#REF!</definedName>
    <definedName name="終了行" localSheetId="147">[26]書換え条件!#REF!</definedName>
    <definedName name="終了行" localSheetId="144">[26]書換え条件!#REF!</definedName>
    <definedName name="終了行" localSheetId="152">[26]書換え条件!#REF!</definedName>
    <definedName name="終了行" localSheetId="154">[26]書換え条件!#REF!</definedName>
    <definedName name="終了行" localSheetId="137">[26]書換え条件!#REF!</definedName>
    <definedName name="終了行" localSheetId="140">[26]書換え条件!#REF!</definedName>
    <definedName name="終了行" localSheetId="73">[26]書換え条件!#REF!</definedName>
    <definedName name="終了行" localSheetId="76">[26]書換え条件!#REF!</definedName>
    <definedName name="終了行" localSheetId="79">[26]書換え条件!#REF!</definedName>
    <definedName name="終了行" localSheetId="65">[26]書換え条件!#REF!</definedName>
    <definedName name="終了行" localSheetId="68">[26]書換え条件!#REF!</definedName>
    <definedName name="終了行" localSheetId="125">[26]書換え条件!#REF!</definedName>
    <definedName name="終了行" localSheetId="128">[26]書換え条件!#REF!</definedName>
    <definedName name="終了行" localSheetId="131">[26]書換え条件!#REF!</definedName>
    <definedName name="終了行" localSheetId="134">[26]書換え条件!#REF!</definedName>
    <definedName name="終了行" localSheetId="119">[26]書換え条件!#REF!</definedName>
    <definedName name="終了行" localSheetId="122">[26]書換え条件!#REF!</definedName>
    <definedName name="終了行" localSheetId="108">[26]書換え条件!#REF!</definedName>
    <definedName name="終了行" localSheetId="110">[26]書換え条件!#REF!</definedName>
    <definedName name="終了行" localSheetId="113">[26]書換え条件!#REF!</definedName>
    <definedName name="終了行" localSheetId="116">[26]書換え条件!#REF!</definedName>
    <definedName name="終了行" localSheetId="102">[26]書換え条件!#REF!</definedName>
    <definedName name="終了行" localSheetId="105">[26]書換え条件!#REF!</definedName>
    <definedName name="終了行" localSheetId="56">[26]書換え条件!#REF!</definedName>
    <definedName name="終了行" localSheetId="59">[26]書換え条件!#REF!</definedName>
    <definedName name="終了行" localSheetId="61">[26]書換え条件!#REF!</definedName>
    <definedName name="終了行" localSheetId="84">[26]書換え条件!#REF!</definedName>
    <definedName name="終了行" localSheetId="82">[26]書換え条件!#REF!</definedName>
    <definedName name="終了行" localSheetId="87">[26]書換え条件!#REF!</definedName>
    <definedName name="終了行" localSheetId="90">[26]書換え条件!#REF!</definedName>
    <definedName name="終了行" localSheetId="93">[26]書換え条件!#REF!</definedName>
    <definedName name="終了行" localSheetId="96">[26]書換え条件!#REF!</definedName>
    <definedName name="終了行" localSheetId="99">[26]書換え条件!#REF!</definedName>
    <definedName name="終了行" localSheetId="165">[26]書換え条件!#REF!</definedName>
    <definedName name="終了行" localSheetId="168">[26]書換え条件!#REF!</definedName>
    <definedName name="終了行" localSheetId="156">[26]書換え条件!#REF!</definedName>
    <definedName name="終了行" localSheetId="171">[26]書換え条件!#REF!</definedName>
    <definedName name="終了行" localSheetId="159">[26]書換え条件!#REF!</definedName>
    <definedName name="終了行" localSheetId="162">[26]書換え条件!#REF!</definedName>
    <definedName name="終了行">[26]書換え条件!#REF!</definedName>
    <definedName name="所要量1" localSheetId="145">#REF!</definedName>
    <definedName name="所要量1" localSheetId="149">#REF!</definedName>
    <definedName name="所要量1" localSheetId="153">#REF!</definedName>
    <definedName name="所要量1" localSheetId="138">#REF!</definedName>
    <definedName name="所要量1" localSheetId="141">#REF!</definedName>
    <definedName name="所要量1" localSheetId="71">#REF!</definedName>
    <definedName name="所要量1" localSheetId="74">#REF!</definedName>
    <definedName name="所要量1" localSheetId="77">#REF!</definedName>
    <definedName name="所要量1" localSheetId="80">#REF!</definedName>
    <definedName name="所要量1" localSheetId="66">#REF!</definedName>
    <definedName name="所要量1" localSheetId="69">#REF!</definedName>
    <definedName name="所要量1" localSheetId="126">#REF!</definedName>
    <definedName name="所要量1" localSheetId="129">#REF!</definedName>
    <definedName name="所要量1" localSheetId="132">#REF!</definedName>
    <definedName name="所要量1" localSheetId="135">#REF!</definedName>
    <definedName name="所要量1" localSheetId="120">#REF!</definedName>
    <definedName name="所要量1" localSheetId="111">#REF!</definedName>
    <definedName name="所要量1" localSheetId="114">#REF!</definedName>
    <definedName name="所要量1" localSheetId="117">#REF!</definedName>
    <definedName name="所要量1" localSheetId="103">#REF!</definedName>
    <definedName name="所要量1" localSheetId="106">#REF!</definedName>
    <definedName name="所要量1" localSheetId="53">#REF!</definedName>
    <definedName name="所要量1" localSheetId="55">#REF!</definedName>
    <definedName name="所要量1" localSheetId="58">#REF!</definedName>
    <definedName name="所要量1" localSheetId="62">#REF!</definedName>
    <definedName name="所要量1" localSheetId="64">#REF!</definedName>
    <definedName name="所要量1" localSheetId="85">#REF!</definedName>
    <definedName name="所要量1" localSheetId="88">#REF!</definedName>
    <definedName name="所要量1" localSheetId="91">#REF!</definedName>
    <definedName name="所要量1" localSheetId="94">#REF!</definedName>
    <definedName name="所要量1" localSheetId="97">#REF!</definedName>
    <definedName name="所要量1" localSheetId="100">#REF!</definedName>
    <definedName name="所要量1" localSheetId="166">#REF!</definedName>
    <definedName name="所要量1" localSheetId="169">#REF!</definedName>
    <definedName name="所要量1" localSheetId="157">#REF!</definedName>
    <definedName name="所要量1" localSheetId="172">#REF!</definedName>
    <definedName name="所要量1" localSheetId="160">#REF!</definedName>
    <definedName name="所要量1" localSheetId="163">#REF!</definedName>
    <definedName name="所要量1" localSheetId="143">#REF!</definedName>
    <definedName name="所要量1" localSheetId="146">#REF!</definedName>
    <definedName name="所要量1" localSheetId="148">#REF!</definedName>
    <definedName name="所要量1" localSheetId="150">#REF!</definedName>
    <definedName name="所要量1" localSheetId="151">#REF!</definedName>
    <definedName name="所要量1" localSheetId="136">#REF!</definedName>
    <definedName name="所要量1" localSheetId="139">#REF!</definedName>
    <definedName name="所要量1" localSheetId="142">#REF!</definedName>
    <definedName name="所要量1" localSheetId="70">#REF!</definedName>
    <definedName name="所要量1" localSheetId="72">#REF!</definedName>
    <definedName name="所要量1" localSheetId="75">#REF!</definedName>
    <definedName name="所要量1" localSheetId="78">#REF!</definedName>
    <definedName name="所要量1" localSheetId="67">#REF!</definedName>
    <definedName name="所要量1" localSheetId="124">#REF!</definedName>
    <definedName name="所要量1" localSheetId="127">#REF!</definedName>
    <definedName name="所要量1" localSheetId="130">#REF!</definedName>
    <definedName name="所要量1" localSheetId="133">#REF!</definedName>
    <definedName name="所要量1" localSheetId="118">#REF!</definedName>
    <definedName name="所要量1" localSheetId="121">#REF!</definedName>
    <definedName name="所要量1" localSheetId="123">#REF!</definedName>
    <definedName name="所要量1" localSheetId="107">#REF!</definedName>
    <definedName name="所要量1" localSheetId="109">#REF!</definedName>
    <definedName name="所要量1" localSheetId="112">#REF!</definedName>
    <definedName name="所要量1" localSheetId="115">#REF!</definedName>
    <definedName name="所要量1" localSheetId="101">#REF!</definedName>
    <definedName name="所要量1" localSheetId="104">#REF!</definedName>
    <definedName name="所要量1" localSheetId="52">#REF!</definedName>
    <definedName name="所要量1" localSheetId="54">#REF!</definedName>
    <definedName name="所要量1" localSheetId="57">#REF!</definedName>
    <definedName name="所要量1" localSheetId="60">#REF!</definedName>
    <definedName name="所要量1" localSheetId="63">#REF!</definedName>
    <definedName name="所要量1" localSheetId="83">#REF!</definedName>
    <definedName name="所要量1" localSheetId="81">#REF!</definedName>
    <definedName name="所要量1" localSheetId="86">#REF!</definedName>
    <definedName name="所要量1" localSheetId="89">#REF!</definedName>
    <definedName name="所要量1" localSheetId="92">#REF!</definedName>
    <definedName name="所要量1" localSheetId="95">#REF!</definedName>
    <definedName name="所要量1" localSheetId="98">#REF!</definedName>
    <definedName name="所要量1" localSheetId="164">#REF!</definedName>
    <definedName name="所要量1" localSheetId="167">#REF!</definedName>
    <definedName name="所要量1" localSheetId="155">#REF!</definedName>
    <definedName name="所要量1" localSheetId="170">#REF!</definedName>
    <definedName name="所要量1" localSheetId="158">#REF!</definedName>
    <definedName name="所要量1" localSheetId="161">#REF!</definedName>
    <definedName name="所要量1" localSheetId="147">#REF!</definedName>
    <definedName name="所要量1" localSheetId="144">#REF!</definedName>
    <definedName name="所要量1" localSheetId="152">#REF!</definedName>
    <definedName name="所要量1" localSheetId="154">#REF!</definedName>
    <definedName name="所要量1" localSheetId="137">#REF!</definedName>
    <definedName name="所要量1" localSheetId="140">#REF!</definedName>
    <definedName name="所要量1" localSheetId="73">#REF!</definedName>
    <definedName name="所要量1" localSheetId="76">#REF!</definedName>
    <definedName name="所要量1" localSheetId="79">#REF!</definedName>
    <definedName name="所要量1" localSheetId="65">#REF!</definedName>
    <definedName name="所要量1" localSheetId="68">#REF!</definedName>
    <definedName name="所要量1" localSheetId="125">#REF!</definedName>
    <definedName name="所要量1" localSheetId="128">#REF!</definedName>
    <definedName name="所要量1" localSheetId="131">#REF!</definedName>
    <definedName name="所要量1" localSheetId="134">#REF!</definedName>
    <definedName name="所要量1" localSheetId="119">#REF!</definedName>
    <definedName name="所要量1" localSheetId="122">#REF!</definedName>
    <definedName name="所要量1" localSheetId="108">#REF!</definedName>
    <definedName name="所要量1" localSheetId="110">#REF!</definedName>
    <definedName name="所要量1" localSheetId="113">#REF!</definedName>
    <definedName name="所要量1" localSheetId="116">#REF!</definedName>
    <definedName name="所要量1" localSheetId="102">#REF!</definedName>
    <definedName name="所要量1" localSheetId="105">#REF!</definedName>
    <definedName name="所要量1" localSheetId="56">#REF!</definedName>
    <definedName name="所要量1" localSheetId="59">#REF!</definedName>
    <definedName name="所要量1" localSheetId="61">#REF!</definedName>
    <definedName name="所要量1" localSheetId="84">#REF!</definedName>
    <definedName name="所要量1" localSheetId="82">#REF!</definedName>
    <definedName name="所要量1" localSheetId="87">#REF!</definedName>
    <definedName name="所要量1" localSheetId="90">#REF!</definedName>
    <definedName name="所要量1" localSheetId="93">#REF!</definedName>
    <definedName name="所要量1" localSheetId="96">#REF!</definedName>
    <definedName name="所要量1" localSheetId="99">#REF!</definedName>
    <definedName name="所要量1" localSheetId="165">#REF!</definedName>
    <definedName name="所要量1" localSheetId="168">#REF!</definedName>
    <definedName name="所要量1" localSheetId="156">#REF!</definedName>
    <definedName name="所要量1" localSheetId="171">#REF!</definedName>
    <definedName name="所要量1" localSheetId="159">#REF!</definedName>
    <definedName name="所要量1" localSheetId="162">#REF!</definedName>
    <definedName name="所要量1">#REF!</definedName>
    <definedName name="所要量2" localSheetId="145">#REF!</definedName>
    <definedName name="所要量2" localSheetId="149">#REF!</definedName>
    <definedName name="所要量2" localSheetId="153">#REF!</definedName>
    <definedName name="所要量2" localSheetId="138">#REF!</definedName>
    <definedName name="所要量2" localSheetId="141">#REF!</definedName>
    <definedName name="所要量2" localSheetId="71">#REF!</definedName>
    <definedName name="所要量2" localSheetId="74">#REF!</definedName>
    <definedName name="所要量2" localSheetId="77">#REF!</definedName>
    <definedName name="所要量2" localSheetId="80">#REF!</definedName>
    <definedName name="所要量2" localSheetId="66">#REF!</definedName>
    <definedName name="所要量2" localSheetId="69">#REF!</definedName>
    <definedName name="所要量2" localSheetId="126">#REF!</definedName>
    <definedName name="所要量2" localSheetId="129">#REF!</definedName>
    <definedName name="所要量2" localSheetId="132">#REF!</definedName>
    <definedName name="所要量2" localSheetId="135">#REF!</definedName>
    <definedName name="所要量2" localSheetId="120">#REF!</definedName>
    <definedName name="所要量2" localSheetId="111">#REF!</definedName>
    <definedName name="所要量2" localSheetId="114">#REF!</definedName>
    <definedName name="所要量2" localSheetId="117">#REF!</definedName>
    <definedName name="所要量2" localSheetId="103">#REF!</definedName>
    <definedName name="所要量2" localSheetId="106">#REF!</definedName>
    <definedName name="所要量2" localSheetId="53">#REF!</definedName>
    <definedName name="所要量2" localSheetId="55">#REF!</definedName>
    <definedName name="所要量2" localSheetId="58">#REF!</definedName>
    <definedName name="所要量2" localSheetId="62">#REF!</definedName>
    <definedName name="所要量2" localSheetId="64">#REF!</definedName>
    <definedName name="所要量2" localSheetId="85">#REF!</definedName>
    <definedName name="所要量2" localSheetId="88">#REF!</definedName>
    <definedName name="所要量2" localSheetId="91">#REF!</definedName>
    <definedName name="所要量2" localSheetId="94">#REF!</definedName>
    <definedName name="所要量2" localSheetId="97">#REF!</definedName>
    <definedName name="所要量2" localSheetId="100">#REF!</definedName>
    <definedName name="所要量2" localSheetId="166">#REF!</definedName>
    <definedName name="所要量2" localSheetId="169">#REF!</definedName>
    <definedName name="所要量2" localSheetId="157">#REF!</definedName>
    <definedName name="所要量2" localSheetId="172">#REF!</definedName>
    <definedName name="所要量2" localSheetId="160">#REF!</definedName>
    <definedName name="所要量2" localSheetId="163">#REF!</definedName>
    <definedName name="所要量2" localSheetId="143">#REF!</definedName>
    <definedName name="所要量2" localSheetId="146">#REF!</definedName>
    <definedName name="所要量2" localSheetId="148">#REF!</definedName>
    <definedName name="所要量2" localSheetId="150">#REF!</definedName>
    <definedName name="所要量2" localSheetId="151">#REF!</definedName>
    <definedName name="所要量2" localSheetId="136">#REF!</definedName>
    <definedName name="所要量2" localSheetId="139">#REF!</definedName>
    <definedName name="所要量2" localSheetId="142">#REF!</definedName>
    <definedName name="所要量2" localSheetId="70">#REF!</definedName>
    <definedName name="所要量2" localSheetId="72">#REF!</definedName>
    <definedName name="所要量2" localSheetId="75">#REF!</definedName>
    <definedName name="所要量2" localSheetId="78">#REF!</definedName>
    <definedName name="所要量2" localSheetId="67">#REF!</definedName>
    <definedName name="所要量2" localSheetId="124">#REF!</definedName>
    <definedName name="所要量2" localSheetId="127">#REF!</definedName>
    <definedName name="所要量2" localSheetId="130">#REF!</definedName>
    <definedName name="所要量2" localSheetId="133">#REF!</definedName>
    <definedName name="所要量2" localSheetId="118">#REF!</definedName>
    <definedName name="所要量2" localSheetId="121">#REF!</definedName>
    <definedName name="所要量2" localSheetId="123">#REF!</definedName>
    <definedName name="所要量2" localSheetId="107">#REF!</definedName>
    <definedName name="所要量2" localSheetId="109">#REF!</definedName>
    <definedName name="所要量2" localSheetId="112">#REF!</definedName>
    <definedName name="所要量2" localSheetId="115">#REF!</definedName>
    <definedName name="所要量2" localSheetId="101">#REF!</definedName>
    <definedName name="所要量2" localSheetId="104">#REF!</definedName>
    <definedName name="所要量2" localSheetId="52">#REF!</definedName>
    <definedName name="所要量2" localSheetId="54">#REF!</definedName>
    <definedName name="所要量2" localSheetId="57">#REF!</definedName>
    <definedName name="所要量2" localSheetId="60">#REF!</definedName>
    <definedName name="所要量2" localSheetId="63">#REF!</definedName>
    <definedName name="所要量2" localSheetId="83">#REF!</definedName>
    <definedName name="所要量2" localSheetId="81">#REF!</definedName>
    <definedName name="所要量2" localSheetId="86">#REF!</definedName>
    <definedName name="所要量2" localSheetId="89">#REF!</definedName>
    <definedName name="所要量2" localSheetId="92">#REF!</definedName>
    <definedName name="所要量2" localSheetId="95">#REF!</definedName>
    <definedName name="所要量2" localSheetId="98">#REF!</definedName>
    <definedName name="所要量2" localSheetId="164">#REF!</definedName>
    <definedName name="所要量2" localSheetId="167">#REF!</definedName>
    <definedName name="所要量2" localSheetId="155">#REF!</definedName>
    <definedName name="所要量2" localSheetId="170">#REF!</definedName>
    <definedName name="所要量2" localSheetId="158">#REF!</definedName>
    <definedName name="所要量2" localSheetId="161">#REF!</definedName>
    <definedName name="所要量2" localSheetId="147">#REF!</definedName>
    <definedName name="所要量2" localSheetId="144">#REF!</definedName>
    <definedName name="所要量2" localSheetId="152">#REF!</definedName>
    <definedName name="所要量2" localSheetId="154">#REF!</definedName>
    <definedName name="所要量2" localSheetId="137">#REF!</definedName>
    <definedName name="所要量2" localSheetId="140">#REF!</definedName>
    <definedName name="所要量2" localSheetId="73">#REF!</definedName>
    <definedName name="所要量2" localSheetId="76">#REF!</definedName>
    <definedName name="所要量2" localSheetId="79">#REF!</definedName>
    <definedName name="所要量2" localSheetId="65">#REF!</definedName>
    <definedName name="所要量2" localSheetId="68">#REF!</definedName>
    <definedName name="所要量2" localSheetId="125">#REF!</definedName>
    <definedName name="所要量2" localSheetId="128">#REF!</definedName>
    <definedName name="所要量2" localSheetId="131">#REF!</definedName>
    <definedName name="所要量2" localSheetId="134">#REF!</definedName>
    <definedName name="所要量2" localSheetId="119">#REF!</definedName>
    <definedName name="所要量2" localSheetId="122">#REF!</definedName>
    <definedName name="所要量2" localSheetId="108">#REF!</definedName>
    <definedName name="所要量2" localSheetId="110">#REF!</definedName>
    <definedName name="所要量2" localSheetId="113">#REF!</definedName>
    <definedName name="所要量2" localSheetId="116">#REF!</definedName>
    <definedName name="所要量2" localSheetId="102">#REF!</definedName>
    <definedName name="所要量2" localSheetId="105">#REF!</definedName>
    <definedName name="所要量2" localSheetId="56">#REF!</definedName>
    <definedName name="所要量2" localSheetId="59">#REF!</definedName>
    <definedName name="所要量2" localSheetId="61">#REF!</definedName>
    <definedName name="所要量2" localSheetId="84">#REF!</definedName>
    <definedName name="所要量2" localSheetId="82">#REF!</definedName>
    <definedName name="所要量2" localSheetId="87">#REF!</definedName>
    <definedName name="所要量2" localSheetId="90">#REF!</definedName>
    <definedName name="所要量2" localSheetId="93">#REF!</definedName>
    <definedName name="所要量2" localSheetId="96">#REF!</definedName>
    <definedName name="所要量2" localSheetId="99">#REF!</definedName>
    <definedName name="所要量2" localSheetId="165">#REF!</definedName>
    <definedName name="所要量2" localSheetId="168">#REF!</definedName>
    <definedName name="所要量2" localSheetId="156">#REF!</definedName>
    <definedName name="所要量2" localSheetId="171">#REF!</definedName>
    <definedName name="所要量2" localSheetId="159">#REF!</definedName>
    <definedName name="所要量2" localSheetId="162">#REF!</definedName>
    <definedName name="所要量2">#REF!</definedName>
    <definedName name="所要量3" localSheetId="145">#REF!</definedName>
    <definedName name="所要量3" localSheetId="149">#REF!</definedName>
    <definedName name="所要量3" localSheetId="153">#REF!</definedName>
    <definedName name="所要量3" localSheetId="138">#REF!</definedName>
    <definedName name="所要量3" localSheetId="141">#REF!</definedName>
    <definedName name="所要量3" localSheetId="71">#REF!</definedName>
    <definedName name="所要量3" localSheetId="74">#REF!</definedName>
    <definedName name="所要量3" localSheetId="77">#REF!</definedName>
    <definedName name="所要量3" localSheetId="80">#REF!</definedName>
    <definedName name="所要量3" localSheetId="66">#REF!</definedName>
    <definedName name="所要量3" localSheetId="69">#REF!</definedName>
    <definedName name="所要量3" localSheetId="126">#REF!</definedName>
    <definedName name="所要量3" localSheetId="129">#REF!</definedName>
    <definedName name="所要量3" localSheetId="132">#REF!</definedName>
    <definedName name="所要量3" localSheetId="135">#REF!</definedName>
    <definedName name="所要量3" localSheetId="120">#REF!</definedName>
    <definedName name="所要量3" localSheetId="111">#REF!</definedName>
    <definedName name="所要量3" localSheetId="114">#REF!</definedName>
    <definedName name="所要量3" localSheetId="117">#REF!</definedName>
    <definedName name="所要量3" localSheetId="103">#REF!</definedName>
    <definedName name="所要量3" localSheetId="106">#REF!</definedName>
    <definedName name="所要量3" localSheetId="53">#REF!</definedName>
    <definedName name="所要量3" localSheetId="55">#REF!</definedName>
    <definedName name="所要量3" localSheetId="58">#REF!</definedName>
    <definedName name="所要量3" localSheetId="62">#REF!</definedName>
    <definedName name="所要量3" localSheetId="64">#REF!</definedName>
    <definedName name="所要量3" localSheetId="85">#REF!</definedName>
    <definedName name="所要量3" localSheetId="88">#REF!</definedName>
    <definedName name="所要量3" localSheetId="91">#REF!</definedName>
    <definedName name="所要量3" localSheetId="94">#REF!</definedName>
    <definedName name="所要量3" localSheetId="97">#REF!</definedName>
    <definedName name="所要量3" localSheetId="100">#REF!</definedName>
    <definedName name="所要量3" localSheetId="166">#REF!</definedName>
    <definedName name="所要量3" localSheetId="169">#REF!</definedName>
    <definedName name="所要量3" localSheetId="157">#REF!</definedName>
    <definedName name="所要量3" localSheetId="172">#REF!</definedName>
    <definedName name="所要量3" localSheetId="160">#REF!</definedName>
    <definedName name="所要量3" localSheetId="163">#REF!</definedName>
    <definedName name="所要量3" localSheetId="143">#REF!</definedName>
    <definedName name="所要量3" localSheetId="146">#REF!</definedName>
    <definedName name="所要量3" localSheetId="148">#REF!</definedName>
    <definedName name="所要量3" localSheetId="150">#REF!</definedName>
    <definedName name="所要量3" localSheetId="151">#REF!</definedName>
    <definedName name="所要量3" localSheetId="136">#REF!</definedName>
    <definedName name="所要量3" localSheetId="139">#REF!</definedName>
    <definedName name="所要量3" localSheetId="142">#REF!</definedName>
    <definedName name="所要量3" localSheetId="70">#REF!</definedName>
    <definedName name="所要量3" localSheetId="72">#REF!</definedName>
    <definedName name="所要量3" localSheetId="75">#REF!</definedName>
    <definedName name="所要量3" localSheetId="78">#REF!</definedName>
    <definedName name="所要量3" localSheetId="67">#REF!</definedName>
    <definedName name="所要量3" localSheetId="124">#REF!</definedName>
    <definedName name="所要量3" localSheetId="127">#REF!</definedName>
    <definedName name="所要量3" localSheetId="130">#REF!</definedName>
    <definedName name="所要量3" localSheetId="133">#REF!</definedName>
    <definedName name="所要量3" localSheetId="118">#REF!</definedName>
    <definedName name="所要量3" localSheetId="121">#REF!</definedName>
    <definedName name="所要量3" localSheetId="123">#REF!</definedName>
    <definedName name="所要量3" localSheetId="107">#REF!</definedName>
    <definedName name="所要量3" localSheetId="109">#REF!</definedName>
    <definedName name="所要量3" localSheetId="112">#REF!</definedName>
    <definedName name="所要量3" localSheetId="115">#REF!</definedName>
    <definedName name="所要量3" localSheetId="101">#REF!</definedName>
    <definedName name="所要量3" localSheetId="104">#REF!</definedName>
    <definedName name="所要量3" localSheetId="52">#REF!</definedName>
    <definedName name="所要量3" localSheetId="54">#REF!</definedName>
    <definedName name="所要量3" localSheetId="57">#REF!</definedName>
    <definedName name="所要量3" localSheetId="60">#REF!</definedName>
    <definedName name="所要量3" localSheetId="63">#REF!</definedName>
    <definedName name="所要量3" localSheetId="83">#REF!</definedName>
    <definedName name="所要量3" localSheetId="81">#REF!</definedName>
    <definedName name="所要量3" localSheetId="86">#REF!</definedName>
    <definedName name="所要量3" localSheetId="89">#REF!</definedName>
    <definedName name="所要量3" localSheetId="92">#REF!</definedName>
    <definedName name="所要量3" localSheetId="95">#REF!</definedName>
    <definedName name="所要量3" localSheetId="98">#REF!</definedName>
    <definedName name="所要量3" localSheetId="164">#REF!</definedName>
    <definedName name="所要量3" localSheetId="167">#REF!</definedName>
    <definedName name="所要量3" localSheetId="155">#REF!</definedName>
    <definedName name="所要量3" localSheetId="170">#REF!</definedName>
    <definedName name="所要量3" localSheetId="158">#REF!</definedName>
    <definedName name="所要量3" localSheetId="161">#REF!</definedName>
    <definedName name="所要量3" localSheetId="147">#REF!</definedName>
    <definedName name="所要量3" localSheetId="144">#REF!</definedName>
    <definedName name="所要量3" localSheetId="152">#REF!</definedName>
    <definedName name="所要量3" localSheetId="154">#REF!</definedName>
    <definedName name="所要量3" localSheetId="137">#REF!</definedName>
    <definedName name="所要量3" localSheetId="140">#REF!</definedName>
    <definedName name="所要量3" localSheetId="73">#REF!</definedName>
    <definedName name="所要量3" localSheetId="76">#REF!</definedName>
    <definedName name="所要量3" localSheetId="79">#REF!</definedName>
    <definedName name="所要量3" localSheetId="65">#REF!</definedName>
    <definedName name="所要量3" localSheetId="68">#REF!</definedName>
    <definedName name="所要量3" localSheetId="125">#REF!</definedName>
    <definedName name="所要量3" localSheetId="128">#REF!</definedName>
    <definedName name="所要量3" localSheetId="131">#REF!</definedName>
    <definedName name="所要量3" localSheetId="134">#REF!</definedName>
    <definedName name="所要量3" localSheetId="119">#REF!</definedName>
    <definedName name="所要量3" localSheetId="122">#REF!</definedName>
    <definedName name="所要量3" localSheetId="108">#REF!</definedName>
    <definedName name="所要量3" localSheetId="110">#REF!</definedName>
    <definedName name="所要量3" localSheetId="113">#REF!</definedName>
    <definedName name="所要量3" localSheetId="116">#REF!</definedName>
    <definedName name="所要量3" localSheetId="102">#REF!</definedName>
    <definedName name="所要量3" localSheetId="105">#REF!</definedName>
    <definedName name="所要量3" localSheetId="56">#REF!</definedName>
    <definedName name="所要量3" localSheetId="59">#REF!</definedName>
    <definedName name="所要量3" localSheetId="61">#REF!</definedName>
    <definedName name="所要量3" localSheetId="84">#REF!</definedName>
    <definedName name="所要量3" localSheetId="82">#REF!</definedName>
    <definedName name="所要量3" localSheetId="87">#REF!</definedName>
    <definedName name="所要量3" localSheetId="90">#REF!</definedName>
    <definedName name="所要量3" localSheetId="93">#REF!</definedName>
    <definedName name="所要量3" localSheetId="96">#REF!</definedName>
    <definedName name="所要量3" localSheetId="99">#REF!</definedName>
    <definedName name="所要量3" localSheetId="165">#REF!</definedName>
    <definedName name="所要量3" localSheetId="168">#REF!</definedName>
    <definedName name="所要量3" localSheetId="156">#REF!</definedName>
    <definedName name="所要量3" localSheetId="171">#REF!</definedName>
    <definedName name="所要量3" localSheetId="159">#REF!</definedName>
    <definedName name="所要量3" localSheetId="162">#REF!</definedName>
    <definedName name="所要量3">#REF!</definedName>
    <definedName name="所要量4" localSheetId="145">#REF!</definedName>
    <definedName name="所要量4" localSheetId="149">#REF!</definedName>
    <definedName name="所要量4" localSheetId="153">#REF!</definedName>
    <definedName name="所要量4" localSheetId="138">#REF!</definedName>
    <definedName name="所要量4" localSheetId="141">#REF!</definedName>
    <definedName name="所要量4" localSheetId="71">#REF!</definedName>
    <definedName name="所要量4" localSheetId="74">#REF!</definedName>
    <definedName name="所要量4" localSheetId="77">#REF!</definedName>
    <definedName name="所要量4" localSheetId="80">#REF!</definedName>
    <definedName name="所要量4" localSheetId="66">#REF!</definedName>
    <definedName name="所要量4" localSheetId="69">#REF!</definedName>
    <definedName name="所要量4" localSheetId="126">#REF!</definedName>
    <definedName name="所要量4" localSheetId="129">#REF!</definedName>
    <definedName name="所要量4" localSheetId="132">#REF!</definedName>
    <definedName name="所要量4" localSheetId="135">#REF!</definedName>
    <definedName name="所要量4" localSheetId="120">#REF!</definedName>
    <definedName name="所要量4" localSheetId="111">#REF!</definedName>
    <definedName name="所要量4" localSheetId="114">#REF!</definedName>
    <definedName name="所要量4" localSheetId="117">#REF!</definedName>
    <definedName name="所要量4" localSheetId="103">#REF!</definedName>
    <definedName name="所要量4" localSheetId="106">#REF!</definedName>
    <definedName name="所要量4" localSheetId="53">#REF!</definedName>
    <definedName name="所要量4" localSheetId="55">#REF!</definedName>
    <definedName name="所要量4" localSheetId="58">#REF!</definedName>
    <definedName name="所要量4" localSheetId="62">#REF!</definedName>
    <definedName name="所要量4" localSheetId="64">#REF!</definedName>
    <definedName name="所要量4" localSheetId="85">#REF!</definedName>
    <definedName name="所要量4" localSheetId="88">#REF!</definedName>
    <definedName name="所要量4" localSheetId="91">#REF!</definedName>
    <definedName name="所要量4" localSheetId="94">#REF!</definedName>
    <definedName name="所要量4" localSheetId="97">#REF!</definedName>
    <definedName name="所要量4" localSheetId="100">#REF!</definedName>
    <definedName name="所要量4" localSheetId="166">#REF!</definedName>
    <definedName name="所要量4" localSheetId="169">#REF!</definedName>
    <definedName name="所要量4" localSheetId="157">#REF!</definedName>
    <definedName name="所要量4" localSheetId="172">#REF!</definedName>
    <definedName name="所要量4" localSheetId="160">#REF!</definedName>
    <definedName name="所要量4" localSheetId="163">#REF!</definedName>
    <definedName name="所要量4" localSheetId="143">#REF!</definedName>
    <definedName name="所要量4" localSheetId="146">#REF!</definedName>
    <definedName name="所要量4" localSheetId="148">#REF!</definedName>
    <definedName name="所要量4" localSheetId="150">#REF!</definedName>
    <definedName name="所要量4" localSheetId="151">#REF!</definedName>
    <definedName name="所要量4" localSheetId="136">#REF!</definedName>
    <definedName name="所要量4" localSheetId="139">#REF!</definedName>
    <definedName name="所要量4" localSheetId="142">#REF!</definedName>
    <definedName name="所要量4" localSheetId="70">#REF!</definedName>
    <definedName name="所要量4" localSheetId="72">#REF!</definedName>
    <definedName name="所要量4" localSheetId="75">#REF!</definedName>
    <definedName name="所要量4" localSheetId="78">#REF!</definedName>
    <definedName name="所要量4" localSheetId="67">#REF!</definedName>
    <definedName name="所要量4" localSheetId="124">#REF!</definedName>
    <definedName name="所要量4" localSheetId="127">#REF!</definedName>
    <definedName name="所要量4" localSheetId="130">#REF!</definedName>
    <definedName name="所要量4" localSheetId="133">#REF!</definedName>
    <definedName name="所要量4" localSheetId="118">#REF!</definedName>
    <definedName name="所要量4" localSheetId="121">#REF!</definedName>
    <definedName name="所要量4" localSheetId="123">#REF!</definedName>
    <definedName name="所要量4" localSheetId="107">#REF!</definedName>
    <definedName name="所要量4" localSheetId="109">#REF!</definedName>
    <definedName name="所要量4" localSheetId="112">#REF!</definedName>
    <definedName name="所要量4" localSheetId="115">#REF!</definedName>
    <definedName name="所要量4" localSheetId="101">#REF!</definedName>
    <definedName name="所要量4" localSheetId="104">#REF!</definedName>
    <definedName name="所要量4" localSheetId="52">#REF!</definedName>
    <definedName name="所要量4" localSheetId="54">#REF!</definedName>
    <definedName name="所要量4" localSheetId="57">#REF!</definedName>
    <definedName name="所要量4" localSheetId="60">#REF!</definedName>
    <definedName name="所要量4" localSheetId="63">#REF!</definedName>
    <definedName name="所要量4" localSheetId="83">#REF!</definedName>
    <definedName name="所要量4" localSheetId="81">#REF!</definedName>
    <definedName name="所要量4" localSheetId="86">#REF!</definedName>
    <definedName name="所要量4" localSheetId="89">#REF!</definedName>
    <definedName name="所要量4" localSheetId="92">#REF!</definedName>
    <definedName name="所要量4" localSheetId="95">#REF!</definedName>
    <definedName name="所要量4" localSheetId="98">#REF!</definedName>
    <definedName name="所要量4" localSheetId="164">#REF!</definedName>
    <definedName name="所要量4" localSheetId="167">#REF!</definedName>
    <definedName name="所要量4" localSheetId="155">#REF!</definedName>
    <definedName name="所要量4" localSheetId="170">#REF!</definedName>
    <definedName name="所要量4" localSheetId="158">#REF!</definedName>
    <definedName name="所要量4" localSheetId="161">#REF!</definedName>
    <definedName name="所要量4" localSheetId="147">#REF!</definedName>
    <definedName name="所要量4" localSheetId="144">#REF!</definedName>
    <definedName name="所要量4" localSheetId="152">#REF!</definedName>
    <definedName name="所要量4" localSheetId="154">#REF!</definedName>
    <definedName name="所要量4" localSheetId="137">#REF!</definedName>
    <definedName name="所要量4" localSheetId="140">#REF!</definedName>
    <definedName name="所要量4" localSheetId="73">#REF!</definedName>
    <definedName name="所要量4" localSheetId="76">#REF!</definedName>
    <definedName name="所要量4" localSheetId="79">#REF!</definedName>
    <definedName name="所要量4" localSheetId="65">#REF!</definedName>
    <definedName name="所要量4" localSheetId="68">#REF!</definedName>
    <definedName name="所要量4" localSheetId="125">#REF!</definedName>
    <definedName name="所要量4" localSheetId="128">#REF!</definedName>
    <definedName name="所要量4" localSheetId="131">#REF!</definedName>
    <definedName name="所要量4" localSheetId="134">#REF!</definedName>
    <definedName name="所要量4" localSheetId="119">#REF!</definedName>
    <definedName name="所要量4" localSheetId="122">#REF!</definedName>
    <definedName name="所要量4" localSheetId="108">#REF!</definedName>
    <definedName name="所要量4" localSheetId="110">#REF!</definedName>
    <definedName name="所要量4" localSheetId="113">#REF!</definedName>
    <definedName name="所要量4" localSheetId="116">#REF!</definedName>
    <definedName name="所要量4" localSheetId="102">#REF!</definedName>
    <definedName name="所要量4" localSheetId="105">#REF!</definedName>
    <definedName name="所要量4" localSheetId="56">#REF!</definedName>
    <definedName name="所要量4" localSheetId="59">#REF!</definedName>
    <definedName name="所要量4" localSheetId="61">#REF!</definedName>
    <definedName name="所要量4" localSheetId="84">#REF!</definedName>
    <definedName name="所要量4" localSheetId="82">#REF!</definedName>
    <definedName name="所要量4" localSheetId="87">#REF!</definedName>
    <definedName name="所要量4" localSheetId="90">#REF!</definedName>
    <definedName name="所要量4" localSheetId="93">#REF!</definedName>
    <definedName name="所要量4" localSheetId="96">#REF!</definedName>
    <definedName name="所要量4" localSheetId="99">#REF!</definedName>
    <definedName name="所要量4" localSheetId="165">#REF!</definedName>
    <definedName name="所要量4" localSheetId="168">#REF!</definedName>
    <definedName name="所要量4" localSheetId="156">#REF!</definedName>
    <definedName name="所要量4" localSheetId="171">#REF!</definedName>
    <definedName name="所要量4" localSheetId="159">#REF!</definedName>
    <definedName name="所要量4" localSheetId="162">#REF!</definedName>
    <definedName name="所要量4">#REF!</definedName>
    <definedName name="所要量5" localSheetId="145">#REF!</definedName>
    <definedName name="所要量5" localSheetId="149">#REF!</definedName>
    <definedName name="所要量5" localSheetId="153">#REF!</definedName>
    <definedName name="所要量5" localSheetId="138">#REF!</definedName>
    <definedName name="所要量5" localSheetId="141">#REF!</definedName>
    <definedName name="所要量5" localSheetId="71">#REF!</definedName>
    <definedName name="所要量5" localSheetId="74">#REF!</definedName>
    <definedName name="所要量5" localSheetId="77">#REF!</definedName>
    <definedName name="所要量5" localSheetId="80">#REF!</definedName>
    <definedName name="所要量5" localSheetId="66">#REF!</definedName>
    <definedName name="所要量5" localSheetId="69">#REF!</definedName>
    <definedName name="所要量5" localSheetId="126">#REF!</definedName>
    <definedName name="所要量5" localSheetId="129">#REF!</definedName>
    <definedName name="所要量5" localSheetId="132">#REF!</definedName>
    <definedName name="所要量5" localSheetId="135">#REF!</definedName>
    <definedName name="所要量5" localSheetId="120">#REF!</definedName>
    <definedName name="所要量5" localSheetId="111">#REF!</definedName>
    <definedName name="所要量5" localSheetId="114">#REF!</definedName>
    <definedName name="所要量5" localSheetId="117">#REF!</definedName>
    <definedName name="所要量5" localSheetId="103">#REF!</definedName>
    <definedName name="所要量5" localSheetId="106">#REF!</definedName>
    <definedName name="所要量5" localSheetId="53">#REF!</definedName>
    <definedName name="所要量5" localSheetId="55">#REF!</definedName>
    <definedName name="所要量5" localSheetId="58">#REF!</definedName>
    <definedName name="所要量5" localSheetId="62">#REF!</definedName>
    <definedName name="所要量5" localSheetId="64">#REF!</definedName>
    <definedName name="所要量5" localSheetId="85">#REF!</definedName>
    <definedName name="所要量5" localSheetId="88">#REF!</definedName>
    <definedName name="所要量5" localSheetId="91">#REF!</definedName>
    <definedName name="所要量5" localSheetId="94">#REF!</definedName>
    <definedName name="所要量5" localSheetId="97">#REF!</definedName>
    <definedName name="所要量5" localSheetId="100">#REF!</definedName>
    <definedName name="所要量5" localSheetId="166">#REF!</definedName>
    <definedName name="所要量5" localSheetId="169">#REF!</definedName>
    <definedName name="所要量5" localSheetId="157">#REF!</definedName>
    <definedName name="所要量5" localSheetId="172">#REF!</definedName>
    <definedName name="所要量5" localSheetId="160">#REF!</definedName>
    <definedName name="所要量5" localSheetId="163">#REF!</definedName>
    <definedName name="所要量5" localSheetId="143">#REF!</definedName>
    <definedName name="所要量5" localSheetId="146">#REF!</definedName>
    <definedName name="所要量5" localSheetId="148">#REF!</definedName>
    <definedName name="所要量5" localSheetId="150">#REF!</definedName>
    <definedName name="所要量5" localSheetId="151">#REF!</definedName>
    <definedName name="所要量5" localSheetId="136">#REF!</definedName>
    <definedName name="所要量5" localSheetId="139">#REF!</definedName>
    <definedName name="所要量5" localSheetId="142">#REF!</definedName>
    <definedName name="所要量5" localSheetId="70">#REF!</definedName>
    <definedName name="所要量5" localSheetId="72">#REF!</definedName>
    <definedName name="所要量5" localSheetId="75">#REF!</definedName>
    <definedName name="所要量5" localSheetId="78">#REF!</definedName>
    <definedName name="所要量5" localSheetId="67">#REF!</definedName>
    <definedName name="所要量5" localSheetId="124">#REF!</definedName>
    <definedName name="所要量5" localSheetId="127">#REF!</definedName>
    <definedName name="所要量5" localSheetId="130">#REF!</definedName>
    <definedName name="所要量5" localSheetId="133">#REF!</definedName>
    <definedName name="所要量5" localSheetId="118">#REF!</definedName>
    <definedName name="所要量5" localSheetId="121">#REF!</definedName>
    <definedName name="所要量5" localSheetId="123">#REF!</definedName>
    <definedName name="所要量5" localSheetId="107">#REF!</definedName>
    <definedName name="所要量5" localSheetId="109">#REF!</definedName>
    <definedName name="所要量5" localSheetId="112">#REF!</definedName>
    <definedName name="所要量5" localSheetId="115">#REF!</definedName>
    <definedName name="所要量5" localSheetId="101">#REF!</definedName>
    <definedName name="所要量5" localSheetId="104">#REF!</definedName>
    <definedName name="所要量5" localSheetId="52">#REF!</definedName>
    <definedName name="所要量5" localSheetId="54">#REF!</definedName>
    <definedName name="所要量5" localSheetId="57">#REF!</definedName>
    <definedName name="所要量5" localSheetId="60">#REF!</definedName>
    <definedName name="所要量5" localSheetId="63">#REF!</definedName>
    <definedName name="所要量5" localSheetId="83">#REF!</definedName>
    <definedName name="所要量5" localSheetId="81">#REF!</definedName>
    <definedName name="所要量5" localSheetId="86">#REF!</definedName>
    <definedName name="所要量5" localSheetId="89">#REF!</definedName>
    <definedName name="所要量5" localSheetId="92">#REF!</definedName>
    <definedName name="所要量5" localSheetId="95">#REF!</definedName>
    <definedName name="所要量5" localSheetId="98">#REF!</definedName>
    <definedName name="所要量5" localSheetId="164">#REF!</definedName>
    <definedName name="所要量5" localSheetId="167">#REF!</definedName>
    <definedName name="所要量5" localSheetId="155">#REF!</definedName>
    <definedName name="所要量5" localSheetId="170">#REF!</definedName>
    <definedName name="所要量5" localSheetId="158">#REF!</definedName>
    <definedName name="所要量5" localSheetId="161">#REF!</definedName>
    <definedName name="所要量5" localSheetId="147">#REF!</definedName>
    <definedName name="所要量5" localSheetId="144">#REF!</definedName>
    <definedName name="所要量5" localSheetId="152">#REF!</definedName>
    <definedName name="所要量5" localSheetId="154">#REF!</definedName>
    <definedName name="所要量5" localSheetId="137">#REF!</definedName>
    <definedName name="所要量5" localSheetId="140">#REF!</definedName>
    <definedName name="所要量5" localSheetId="73">#REF!</definedName>
    <definedName name="所要量5" localSheetId="76">#REF!</definedName>
    <definedName name="所要量5" localSheetId="79">#REF!</definedName>
    <definedName name="所要量5" localSheetId="65">#REF!</definedName>
    <definedName name="所要量5" localSheetId="68">#REF!</definedName>
    <definedName name="所要量5" localSheetId="125">#REF!</definedName>
    <definedName name="所要量5" localSheetId="128">#REF!</definedName>
    <definedName name="所要量5" localSheetId="131">#REF!</definedName>
    <definedName name="所要量5" localSheetId="134">#REF!</definedName>
    <definedName name="所要量5" localSheetId="119">#REF!</definedName>
    <definedName name="所要量5" localSheetId="122">#REF!</definedName>
    <definedName name="所要量5" localSheetId="108">#REF!</definedName>
    <definedName name="所要量5" localSheetId="110">#REF!</definedName>
    <definedName name="所要量5" localSheetId="113">#REF!</definedName>
    <definedName name="所要量5" localSheetId="116">#REF!</definedName>
    <definedName name="所要量5" localSheetId="102">#REF!</definedName>
    <definedName name="所要量5" localSheetId="105">#REF!</definedName>
    <definedName name="所要量5" localSheetId="56">#REF!</definedName>
    <definedName name="所要量5" localSheetId="59">#REF!</definedName>
    <definedName name="所要量5" localSheetId="61">#REF!</definedName>
    <definedName name="所要量5" localSheetId="84">#REF!</definedName>
    <definedName name="所要量5" localSheetId="82">#REF!</definedName>
    <definedName name="所要量5" localSheetId="87">#REF!</definedName>
    <definedName name="所要量5" localSheetId="90">#REF!</definedName>
    <definedName name="所要量5" localSheetId="93">#REF!</definedName>
    <definedName name="所要量5" localSheetId="96">#REF!</definedName>
    <definedName name="所要量5" localSheetId="99">#REF!</definedName>
    <definedName name="所要量5" localSheetId="165">#REF!</definedName>
    <definedName name="所要量5" localSheetId="168">#REF!</definedName>
    <definedName name="所要量5" localSheetId="156">#REF!</definedName>
    <definedName name="所要量5" localSheetId="171">#REF!</definedName>
    <definedName name="所要量5" localSheetId="159">#REF!</definedName>
    <definedName name="所要量5" localSheetId="162">#REF!</definedName>
    <definedName name="所要量5">#REF!</definedName>
    <definedName name="身上" localSheetId="145">#REF!</definedName>
    <definedName name="身上" localSheetId="149">#REF!</definedName>
    <definedName name="身上" localSheetId="153">#REF!</definedName>
    <definedName name="身上" localSheetId="138">#REF!</definedName>
    <definedName name="身上" localSheetId="141">#REF!</definedName>
    <definedName name="身上" localSheetId="71">#REF!</definedName>
    <definedName name="身上" localSheetId="74">#REF!</definedName>
    <definedName name="身上" localSheetId="77">#REF!</definedName>
    <definedName name="身上" localSheetId="80">#REF!</definedName>
    <definedName name="身上" localSheetId="66">#REF!</definedName>
    <definedName name="身上" localSheetId="69">#REF!</definedName>
    <definedName name="身上" localSheetId="126">#REF!</definedName>
    <definedName name="身上" localSheetId="129">#REF!</definedName>
    <definedName name="身上" localSheetId="132">#REF!</definedName>
    <definedName name="身上" localSheetId="135">#REF!</definedName>
    <definedName name="身上" localSheetId="120">#REF!</definedName>
    <definedName name="身上" localSheetId="111">#REF!</definedName>
    <definedName name="身上" localSheetId="114">#REF!</definedName>
    <definedName name="身上" localSheetId="117">#REF!</definedName>
    <definedName name="身上" localSheetId="103">#REF!</definedName>
    <definedName name="身上" localSheetId="106">#REF!</definedName>
    <definedName name="身上" localSheetId="53">#REF!</definedName>
    <definedName name="身上" localSheetId="55">#REF!</definedName>
    <definedName name="身上" localSheetId="58">#REF!</definedName>
    <definedName name="身上" localSheetId="62">#REF!</definedName>
    <definedName name="身上" localSheetId="64">#REF!</definedName>
    <definedName name="身上" localSheetId="85">#REF!</definedName>
    <definedName name="身上" localSheetId="88">#REF!</definedName>
    <definedName name="身上" localSheetId="91">#REF!</definedName>
    <definedName name="身上" localSheetId="94">#REF!</definedName>
    <definedName name="身上" localSheetId="97">#REF!</definedName>
    <definedName name="身上" localSheetId="100">#REF!</definedName>
    <definedName name="身上" localSheetId="166">#REF!</definedName>
    <definedName name="身上" localSheetId="169">#REF!</definedName>
    <definedName name="身上" localSheetId="157">#REF!</definedName>
    <definedName name="身上" localSheetId="172">#REF!</definedName>
    <definedName name="身上" localSheetId="160">#REF!</definedName>
    <definedName name="身上" localSheetId="163">#REF!</definedName>
    <definedName name="身上" localSheetId="143">#REF!</definedName>
    <definedName name="身上" localSheetId="146">#REF!</definedName>
    <definedName name="身上" localSheetId="148">#REF!</definedName>
    <definedName name="身上" localSheetId="150">#REF!</definedName>
    <definedName name="身上" localSheetId="151">#REF!</definedName>
    <definedName name="身上" localSheetId="136">#REF!</definedName>
    <definedName name="身上" localSheetId="139">#REF!</definedName>
    <definedName name="身上" localSheetId="142">#REF!</definedName>
    <definedName name="身上" localSheetId="70">#REF!</definedName>
    <definedName name="身上" localSheetId="72">#REF!</definedName>
    <definedName name="身上" localSheetId="75">#REF!</definedName>
    <definedName name="身上" localSheetId="78">#REF!</definedName>
    <definedName name="身上" localSheetId="67">#REF!</definedName>
    <definedName name="身上" localSheetId="124">#REF!</definedName>
    <definedName name="身上" localSheetId="127">#REF!</definedName>
    <definedName name="身上" localSheetId="130">#REF!</definedName>
    <definedName name="身上" localSheetId="133">#REF!</definedName>
    <definedName name="身上" localSheetId="118">#REF!</definedName>
    <definedName name="身上" localSheetId="121">#REF!</definedName>
    <definedName name="身上" localSheetId="123">#REF!</definedName>
    <definedName name="身上" localSheetId="107">#REF!</definedName>
    <definedName name="身上" localSheetId="109">#REF!</definedName>
    <definedName name="身上" localSheetId="112">#REF!</definedName>
    <definedName name="身上" localSheetId="115">#REF!</definedName>
    <definedName name="身上" localSheetId="101">#REF!</definedName>
    <definedName name="身上" localSheetId="104">#REF!</definedName>
    <definedName name="身上" localSheetId="52">#REF!</definedName>
    <definedName name="身上" localSheetId="54">#REF!</definedName>
    <definedName name="身上" localSheetId="57">#REF!</definedName>
    <definedName name="身上" localSheetId="60">#REF!</definedName>
    <definedName name="身上" localSheetId="63">#REF!</definedName>
    <definedName name="身上" localSheetId="83">#REF!</definedName>
    <definedName name="身上" localSheetId="81">#REF!</definedName>
    <definedName name="身上" localSheetId="86">#REF!</definedName>
    <definedName name="身上" localSheetId="89">#REF!</definedName>
    <definedName name="身上" localSheetId="92">#REF!</definedName>
    <definedName name="身上" localSheetId="95">#REF!</definedName>
    <definedName name="身上" localSheetId="98">#REF!</definedName>
    <definedName name="身上" localSheetId="164">#REF!</definedName>
    <definedName name="身上" localSheetId="167">#REF!</definedName>
    <definedName name="身上" localSheetId="155">#REF!</definedName>
    <definedName name="身上" localSheetId="170">#REF!</definedName>
    <definedName name="身上" localSheetId="158">#REF!</definedName>
    <definedName name="身上" localSheetId="161">#REF!</definedName>
    <definedName name="身上" localSheetId="147">#REF!</definedName>
    <definedName name="身上" localSheetId="144">#REF!</definedName>
    <definedName name="身上" localSheetId="152">#REF!</definedName>
    <definedName name="身上" localSheetId="154">#REF!</definedName>
    <definedName name="身上" localSheetId="137">#REF!</definedName>
    <definedName name="身上" localSheetId="140">#REF!</definedName>
    <definedName name="身上" localSheetId="73">#REF!</definedName>
    <definedName name="身上" localSheetId="76">#REF!</definedName>
    <definedName name="身上" localSheetId="79">#REF!</definedName>
    <definedName name="身上" localSheetId="65">#REF!</definedName>
    <definedName name="身上" localSheetId="68">#REF!</definedName>
    <definedName name="身上" localSheetId="125">#REF!</definedName>
    <definedName name="身上" localSheetId="128">#REF!</definedName>
    <definedName name="身上" localSheetId="131">#REF!</definedName>
    <definedName name="身上" localSheetId="134">#REF!</definedName>
    <definedName name="身上" localSheetId="119">#REF!</definedName>
    <definedName name="身上" localSheetId="122">#REF!</definedName>
    <definedName name="身上" localSheetId="108">#REF!</definedName>
    <definedName name="身上" localSheetId="110">#REF!</definedName>
    <definedName name="身上" localSheetId="113">#REF!</definedName>
    <definedName name="身上" localSheetId="116">#REF!</definedName>
    <definedName name="身上" localSheetId="102">#REF!</definedName>
    <definedName name="身上" localSheetId="105">#REF!</definedName>
    <definedName name="身上" localSheetId="56">#REF!</definedName>
    <definedName name="身上" localSheetId="59">#REF!</definedName>
    <definedName name="身上" localSheetId="61">#REF!</definedName>
    <definedName name="身上" localSheetId="84">#REF!</definedName>
    <definedName name="身上" localSheetId="82">#REF!</definedName>
    <definedName name="身上" localSheetId="87">#REF!</definedName>
    <definedName name="身上" localSheetId="90">#REF!</definedName>
    <definedName name="身上" localSheetId="93">#REF!</definedName>
    <definedName name="身上" localSheetId="96">#REF!</definedName>
    <definedName name="身上" localSheetId="99">#REF!</definedName>
    <definedName name="身上" localSheetId="165">#REF!</definedName>
    <definedName name="身上" localSheetId="168">#REF!</definedName>
    <definedName name="身上" localSheetId="156">#REF!</definedName>
    <definedName name="身上" localSheetId="171">#REF!</definedName>
    <definedName name="身上" localSheetId="159">#REF!</definedName>
    <definedName name="身上" localSheetId="162">#REF!</definedName>
    <definedName name="身上">#REF!</definedName>
    <definedName name="設備投資2011.2.19" hidden="1">"P80"</definedName>
    <definedName name="損耗費" localSheetId="145">#REF!</definedName>
    <definedName name="損耗費" localSheetId="149">#REF!</definedName>
    <definedName name="損耗費" localSheetId="153">#REF!</definedName>
    <definedName name="損耗費" localSheetId="138">#REF!</definedName>
    <definedName name="損耗費" localSheetId="141">#REF!</definedName>
    <definedName name="損耗費" localSheetId="71">#REF!</definedName>
    <definedName name="損耗費" localSheetId="74">#REF!</definedName>
    <definedName name="損耗費" localSheetId="77">#REF!</definedName>
    <definedName name="損耗費" localSheetId="80">#REF!</definedName>
    <definedName name="損耗費" localSheetId="66">#REF!</definedName>
    <definedName name="損耗費" localSheetId="69">#REF!</definedName>
    <definedName name="損耗費" localSheetId="126">#REF!</definedName>
    <definedName name="損耗費" localSheetId="129">#REF!</definedName>
    <definedName name="損耗費" localSheetId="132">#REF!</definedName>
    <definedName name="損耗費" localSheetId="135">#REF!</definedName>
    <definedName name="損耗費" localSheetId="120">#REF!</definedName>
    <definedName name="損耗費" localSheetId="111">#REF!</definedName>
    <definedName name="損耗費" localSheetId="114">#REF!</definedName>
    <definedName name="損耗費" localSheetId="117">#REF!</definedName>
    <definedName name="損耗費" localSheetId="103">#REF!</definedName>
    <definedName name="損耗費" localSheetId="106">#REF!</definedName>
    <definedName name="損耗費" localSheetId="53">#REF!</definedName>
    <definedName name="損耗費" localSheetId="55">#REF!</definedName>
    <definedName name="損耗費" localSheetId="58">#REF!</definedName>
    <definedName name="損耗費" localSheetId="62">#REF!</definedName>
    <definedName name="損耗費" localSheetId="64">#REF!</definedName>
    <definedName name="損耗費" localSheetId="85">#REF!</definedName>
    <definedName name="損耗費" localSheetId="88">#REF!</definedName>
    <definedName name="損耗費" localSheetId="91">#REF!</definedName>
    <definedName name="損耗費" localSheetId="94">#REF!</definedName>
    <definedName name="損耗費" localSheetId="97">#REF!</definedName>
    <definedName name="損耗費" localSheetId="100">#REF!</definedName>
    <definedName name="損耗費" localSheetId="166">#REF!</definedName>
    <definedName name="損耗費" localSheetId="169">#REF!</definedName>
    <definedName name="損耗費" localSheetId="157">#REF!</definedName>
    <definedName name="損耗費" localSheetId="172">#REF!</definedName>
    <definedName name="損耗費" localSheetId="160">#REF!</definedName>
    <definedName name="損耗費" localSheetId="163">#REF!</definedName>
    <definedName name="損耗費" localSheetId="143">#REF!</definedName>
    <definedName name="損耗費" localSheetId="146">#REF!</definedName>
    <definedName name="損耗費" localSheetId="148">#REF!</definedName>
    <definedName name="損耗費" localSheetId="150">#REF!</definedName>
    <definedName name="損耗費" localSheetId="151">#REF!</definedName>
    <definedName name="損耗費" localSheetId="136">#REF!</definedName>
    <definedName name="損耗費" localSheetId="139">#REF!</definedName>
    <definedName name="損耗費" localSheetId="142">#REF!</definedName>
    <definedName name="損耗費" localSheetId="70">#REF!</definedName>
    <definedName name="損耗費" localSheetId="72">#REF!</definedName>
    <definedName name="損耗費" localSheetId="75">#REF!</definedName>
    <definedName name="損耗費" localSheetId="78">#REF!</definedName>
    <definedName name="損耗費" localSheetId="67">#REF!</definedName>
    <definedName name="損耗費" localSheetId="124">#REF!</definedName>
    <definedName name="損耗費" localSheetId="127">#REF!</definedName>
    <definedName name="損耗費" localSheetId="130">#REF!</definedName>
    <definedName name="損耗費" localSheetId="133">#REF!</definedName>
    <definedName name="損耗費" localSheetId="118">#REF!</definedName>
    <definedName name="損耗費" localSheetId="121">#REF!</definedName>
    <definedName name="損耗費" localSheetId="123">#REF!</definedName>
    <definedName name="損耗費" localSheetId="107">#REF!</definedName>
    <definedName name="損耗費" localSheetId="109">#REF!</definedName>
    <definedName name="損耗費" localSheetId="112">#REF!</definedName>
    <definedName name="損耗費" localSheetId="115">#REF!</definedName>
    <definedName name="損耗費" localSheetId="101">#REF!</definedName>
    <definedName name="損耗費" localSheetId="104">#REF!</definedName>
    <definedName name="損耗費" localSheetId="52">#REF!</definedName>
    <definedName name="損耗費" localSheetId="54">#REF!</definedName>
    <definedName name="損耗費" localSheetId="57">#REF!</definedName>
    <definedName name="損耗費" localSheetId="60">#REF!</definedName>
    <definedName name="損耗費" localSheetId="63">#REF!</definedName>
    <definedName name="損耗費" localSheetId="83">#REF!</definedName>
    <definedName name="損耗費" localSheetId="81">#REF!</definedName>
    <definedName name="損耗費" localSheetId="86">#REF!</definedName>
    <definedName name="損耗費" localSheetId="89">#REF!</definedName>
    <definedName name="損耗費" localSheetId="92">#REF!</definedName>
    <definedName name="損耗費" localSheetId="95">#REF!</definedName>
    <definedName name="損耗費" localSheetId="98">#REF!</definedName>
    <definedName name="損耗費" localSheetId="164">#REF!</definedName>
    <definedName name="損耗費" localSheetId="167">#REF!</definedName>
    <definedName name="損耗費" localSheetId="155">#REF!</definedName>
    <definedName name="損耗費" localSheetId="170">#REF!</definedName>
    <definedName name="損耗費" localSheetId="158">#REF!</definedName>
    <definedName name="損耗費" localSheetId="161">#REF!</definedName>
    <definedName name="損耗費" localSheetId="147">#REF!</definedName>
    <definedName name="損耗費" localSheetId="144">#REF!</definedName>
    <definedName name="損耗費" localSheetId="152">#REF!</definedName>
    <definedName name="損耗費" localSheetId="154">#REF!</definedName>
    <definedName name="損耗費" localSheetId="137">#REF!</definedName>
    <definedName name="損耗費" localSheetId="140">#REF!</definedName>
    <definedName name="損耗費" localSheetId="73">#REF!</definedName>
    <definedName name="損耗費" localSheetId="76">#REF!</definedName>
    <definedName name="損耗費" localSheetId="79">#REF!</definedName>
    <definedName name="損耗費" localSheetId="65">#REF!</definedName>
    <definedName name="損耗費" localSheetId="68">#REF!</definedName>
    <definedName name="損耗費" localSheetId="125">#REF!</definedName>
    <definedName name="損耗費" localSheetId="128">#REF!</definedName>
    <definedName name="損耗費" localSheetId="131">#REF!</definedName>
    <definedName name="損耗費" localSheetId="134">#REF!</definedName>
    <definedName name="損耗費" localSheetId="119">#REF!</definedName>
    <definedName name="損耗費" localSheetId="122">#REF!</definedName>
    <definedName name="損耗費" localSheetId="108">#REF!</definedName>
    <definedName name="損耗費" localSheetId="110">#REF!</definedName>
    <definedName name="損耗費" localSheetId="113">#REF!</definedName>
    <definedName name="損耗費" localSheetId="116">#REF!</definedName>
    <definedName name="損耗費" localSheetId="102">#REF!</definedName>
    <definedName name="損耗費" localSheetId="105">#REF!</definedName>
    <definedName name="損耗費" localSheetId="56">#REF!</definedName>
    <definedName name="損耗費" localSheetId="59">#REF!</definedName>
    <definedName name="損耗費" localSheetId="61">#REF!</definedName>
    <definedName name="損耗費" localSheetId="84">#REF!</definedName>
    <definedName name="損耗費" localSheetId="82">#REF!</definedName>
    <definedName name="損耗費" localSheetId="87">#REF!</definedName>
    <definedName name="損耗費" localSheetId="90">#REF!</definedName>
    <definedName name="損耗費" localSheetId="93">#REF!</definedName>
    <definedName name="損耗費" localSheetId="96">#REF!</definedName>
    <definedName name="損耗費" localSheetId="99">#REF!</definedName>
    <definedName name="損耗費" localSheetId="165">#REF!</definedName>
    <definedName name="損耗費" localSheetId="168">#REF!</definedName>
    <definedName name="損耗費" localSheetId="156">#REF!</definedName>
    <definedName name="損耗費" localSheetId="171">#REF!</definedName>
    <definedName name="損耗費" localSheetId="159">#REF!</definedName>
    <definedName name="損耗費" localSheetId="162">#REF!</definedName>
    <definedName name="損耗費">#REF!</definedName>
    <definedName name="他社輸入一般為替ﾚｰﾄ円ﾄﾞﾙ" localSheetId="145">#REF!</definedName>
    <definedName name="他社輸入一般為替ﾚｰﾄ円ﾄﾞﾙ" localSheetId="149">#REF!</definedName>
    <definedName name="他社輸入一般為替ﾚｰﾄ円ﾄﾞﾙ" localSheetId="153">#REF!</definedName>
    <definedName name="他社輸入一般為替ﾚｰﾄ円ﾄﾞﾙ" localSheetId="138">#REF!</definedName>
    <definedName name="他社輸入一般為替ﾚｰﾄ円ﾄﾞﾙ" localSheetId="141">#REF!</definedName>
    <definedName name="他社輸入一般為替ﾚｰﾄ円ﾄﾞﾙ" localSheetId="71">#REF!</definedName>
    <definedName name="他社輸入一般為替ﾚｰﾄ円ﾄﾞﾙ" localSheetId="74">#REF!</definedName>
    <definedName name="他社輸入一般為替ﾚｰﾄ円ﾄﾞﾙ" localSheetId="77">#REF!</definedName>
    <definedName name="他社輸入一般為替ﾚｰﾄ円ﾄﾞﾙ" localSheetId="80">#REF!</definedName>
    <definedName name="他社輸入一般為替ﾚｰﾄ円ﾄﾞﾙ" localSheetId="66">#REF!</definedName>
    <definedName name="他社輸入一般為替ﾚｰﾄ円ﾄﾞﾙ" localSheetId="69">#REF!</definedName>
    <definedName name="他社輸入一般為替ﾚｰﾄ円ﾄﾞﾙ" localSheetId="126">#REF!</definedName>
    <definedName name="他社輸入一般為替ﾚｰﾄ円ﾄﾞﾙ" localSheetId="129">#REF!</definedName>
    <definedName name="他社輸入一般為替ﾚｰﾄ円ﾄﾞﾙ" localSheetId="132">#REF!</definedName>
    <definedName name="他社輸入一般為替ﾚｰﾄ円ﾄﾞﾙ" localSheetId="135">#REF!</definedName>
    <definedName name="他社輸入一般為替ﾚｰﾄ円ﾄﾞﾙ" localSheetId="120">#REF!</definedName>
    <definedName name="他社輸入一般為替ﾚｰﾄ円ﾄﾞﾙ" localSheetId="111">#REF!</definedName>
    <definedName name="他社輸入一般為替ﾚｰﾄ円ﾄﾞﾙ" localSheetId="114">#REF!</definedName>
    <definedName name="他社輸入一般為替ﾚｰﾄ円ﾄﾞﾙ" localSheetId="117">#REF!</definedName>
    <definedName name="他社輸入一般為替ﾚｰﾄ円ﾄﾞﾙ" localSheetId="103">#REF!</definedName>
    <definedName name="他社輸入一般為替ﾚｰﾄ円ﾄﾞﾙ" localSheetId="106">#REF!</definedName>
    <definedName name="他社輸入一般為替ﾚｰﾄ円ﾄﾞﾙ" localSheetId="53">#REF!</definedName>
    <definedName name="他社輸入一般為替ﾚｰﾄ円ﾄﾞﾙ" localSheetId="55">#REF!</definedName>
    <definedName name="他社輸入一般為替ﾚｰﾄ円ﾄﾞﾙ" localSheetId="58">#REF!</definedName>
    <definedName name="他社輸入一般為替ﾚｰﾄ円ﾄﾞﾙ" localSheetId="62">#REF!</definedName>
    <definedName name="他社輸入一般為替ﾚｰﾄ円ﾄﾞﾙ" localSheetId="64">#REF!</definedName>
    <definedName name="他社輸入一般為替ﾚｰﾄ円ﾄﾞﾙ" localSheetId="85">#REF!</definedName>
    <definedName name="他社輸入一般為替ﾚｰﾄ円ﾄﾞﾙ" localSheetId="88">#REF!</definedName>
    <definedName name="他社輸入一般為替ﾚｰﾄ円ﾄﾞﾙ" localSheetId="91">#REF!</definedName>
    <definedName name="他社輸入一般為替ﾚｰﾄ円ﾄﾞﾙ" localSheetId="94">#REF!</definedName>
    <definedName name="他社輸入一般為替ﾚｰﾄ円ﾄﾞﾙ" localSheetId="97">#REF!</definedName>
    <definedName name="他社輸入一般為替ﾚｰﾄ円ﾄﾞﾙ" localSheetId="100">#REF!</definedName>
    <definedName name="他社輸入一般為替ﾚｰﾄ円ﾄﾞﾙ" localSheetId="166">#REF!</definedName>
    <definedName name="他社輸入一般為替ﾚｰﾄ円ﾄﾞﾙ" localSheetId="169">#REF!</definedName>
    <definedName name="他社輸入一般為替ﾚｰﾄ円ﾄﾞﾙ" localSheetId="157">#REF!</definedName>
    <definedName name="他社輸入一般為替ﾚｰﾄ円ﾄﾞﾙ" localSheetId="172">#REF!</definedName>
    <definedName name="他社輸入一般為替ﾚｰﾄ円ﾄﾞﾙ" localSheetId="160">#REF!</definedName>
    <definedName name="他社輸入一般為替ﾚｰﾄ円ﾄﾞﾙ" localSheetId="163">#REF!</definedName>
    <definedName name="他社輸入一般為替ﾚｰﾄ円ﾄﾞﾙ" localSheetId="143">#REF!</definedName>
    <definedName name="他社輸入一般為替ﾚｰﾄ円ﾄﾞﾙ" localSheetId="146">#REF!</definedName>
    <definedName name="他社輸入一般為替ﾚｰﾄ円ﾄﾞﾙ" localSheetId="148">#REF!</definedName>
    <definedName name="他社輸入一般為替ﾚｰﾄ円ﾄﾞﾙ" localSheetId="150">#REF!</definedName>
    <definedName name="他社輸入一般為替ﾚｰﾄ円ﾄﾞﾙ" localSheetId="151">#REF!</definedName>
    <definedName name="他社輸入一般為替ﾚｰﾄ円ﾄﾞﾙ" localSheetId="136">#REF!</definedName>
    <definedName name="他社輸入一般為替ﾚｰﾄ円ﾄﾞﾙ" localSheetId="139">#REF!</definedName>
    <definedName name="他社輸入一般為替ﾚｰﾄ円ﾄﾞﾙ" localSheetId="142">#REF!</definedName>
    <definedName name="他社輸入一般為替ﾚｰﾄ円ﾄﾞﾙ" localSheetId="70">#REF!</definedName>
    <definedName name="他社輸入一般為替ﾚｰﾄ円ﾄﾞﾙ" localSheetId="72">#REF!</definedName>
    <definedName name="他社輸入一般為替ﾚｰﾄ円ﾄﾞﾙ" localSheetId="75">#REF!</definedName>
    <definedName name="他社輸入一般為替ﾚｰﾄ円ﾄﾞﾙ" localSheetId="78">#REF!</definedName>
    <definedName name="他社輸入一般為替ﾚｰﾄ円ﾄﾞﾙ" localSheetId="67">#REF!</definedName>
    <definedName name="他社輸入一般為替ﾚｰﾄ円ﾄﾞﾙ" localSheetId="124">#REF!</definedName>
    <definedName name="他社輸入一般為替ﾚｰﾄ円ﾄﾞﾙ" localSheetId="127">#REF!</definedName>
    <definedName name="他社輸入一般為替ﾚｰﾄ円ﾄﾞﾙ" localSheetId="130">#REF!</definedName>
    <definedName name="他社輸入一般為替ﾚｰﾄ円ﾄﾞﾙ" localSheetId="133">#REF!</definedName>
    <definedName name="他社輸入一般為替ﾚｰﾄ円ﾄﾞﾙ" localSheetId="118">#REF!</definedName>
    <definedName name="他社輸入一般為替ﾚｰﾄ円ﾄﾞﾙ" localSheetId="121">#REF!</definedName>
    <definedName name="他社輸入一般為替ﾚｰﾄ円ﾄﾞﾙ" localSheetId="123">#REF!</definedName>
    <definedName name="他社輸入一般為替ﾚｰﾄ円ﾄﾞﾙ" localSheetId="107">#REF!</definedName>
    <definedName name="他社輸入一般為替ﾚｰﾄ円ﾄﾞﾙ" localSheetId="109">#REF!</definedName>
    <definedName name="他社輸入一般為替ﾚｰﾄ円ﾄﾞﾙ" localSheetId="112">#REF!</definedName>
    <definedName name="他社輸入一般為替ﾚｰﾄ円ﾄﾞﾙ" localSheetId="115">#REF!</definedName>
    <definedName name="他社輸入一般為替ﾚｰﾄ円ﾄﾞﾙ" localSheetId="101">#REF!</definedName>
    <definedName name="他社輸入一般為替ﾚｰﾄ円ﾄﾞﾙ" localSheetId="104">#REF!</definedName>
    <definedName name="他社輸入一般為替ﾚｰﾄ円ﾄﾞﾙ" localSheetId="52">#REF!</definedName>
    <definedName name="他社輸入一般為替ﾚｰﾄ円ﾄﾞﾙ" localSheetId="54">#REF!</definedName>
    <definedName name="他社輸入一般為替ﾚｰﾄ円ﾄﾞﾙ" localSheetId="57">#REF!</definedName>
    <definedName name="他社輸入一般為替ﾚｰﾄ円ﾄﾞﾙ" localSheetId="60">#REF!</definedName>
    <definedName name="他社輸入一般為替ﾚｰﾄ円ﾄﾞﾙ" localSheetId="63">#REF!</definedName>
    <definedName name="他社輸入一般為替ﾚｰﾄ円ﾄﾞﾙ" localSheetId="83">#REF!</definedName>
    <definedName name="他社輸入一般為替ﾚｰﾄ円ﾄﾞﾙ" localSheetId="81">#REF!</definedName>
    <definedName name="他社輸入一般為替ﾚｰﾄ円ﾄﾞﾙ" localSheetId="86">#REF!</definedName>
    <definedName name="他社輸入一般為替ﾚｰﾄ円ﾄﾞﾙ" localSheetId="89">#REF!</definedName>
    <definedName name="他社輸入一般為替ﾚｰﾄ円ﾄﾞﾙ" localSheetId="92">#REF!</definedName>
    <definedName name="他社輸入一般為替ﾚｰﾄ円ﾄﾞﾙ" localSheetId="95">#REF!</definedName>
    <definedName name="他社輸入一般為替ﾚｰﾄ円ﾄﾞﾙ" localSheetId="98">#REF!</definedName>
    <definedName name="他社輸入一般為替ﾚｰﾄ円ﾄﾞﾙ" localSheetId="164">#REF!</definedName>
    <definedName name="他社輸入一般為替ﾚｰﾄ円ﾄﾞﾙ" localSheetId="167">#REF!</definedName>
    <definedName name="他社輸入一般為替ﾚｰﾄ円ﾄﾞﾙ" localSheetId="155">#REF!</definedName>
    <definedName name="他社輸入一般為替ﾚｰﾄ円ﾄﾞﾙ" localSheetId="170">#REF!</definedName>
    <definedName name="他社輸入一般為替ﾚｰﾄ円ﾄﾞﾙ" localSheetId="158">#REF!</definedName>
    <definedName name="他社輸入一般為替ﾚｰﾄ円ﾄﾞﾙ" localSheetId="161">#REF!</definedName>
    <definedName name="他社輸入一般為替ﾚｰﾄ円ﾄﾞﾙ" localSheetId="147">#REF!</definedName>
    <definedName name="他社輸入一般為替ﾚｰﾄ円ﾄﾞﾙ" localSheetId="144">#REF!</definedName>
    <definedName name="他社輸入一般為替ﾚｰﾄ円ﾄﾞﾙ" localSheetId="152">#REF!</definedName>
    <definedName name="他社輸入一般為替ﾚｰﾄ円ﾄﾞﾙ" localSheetId="154">#REF!</definedName>
    <definedName name="他社輸入一般為替ﾚｰﾄ円ﾄﾞﾙ" localSheetId="137">#REF!</definedName>
    <definedName name="他社輸入一般為替ﾚｰﾄ円ﾄﾞﾙ" localSheetId="140">#REF!</definedName>
    <definedName name="他社輸入一般為替ﾚｰﾄ円ﾄﾞﾙ" localSheetId="73">#REF!</definedName>
    <definedName name="他社輸入一般為替ﾚｰﾄ円ﾄﾞﾙ" localSheetId="76">#REF!</definedName>
    <definedName name="他社輸入一般為替ﾚｰﾄ円ﾄﾞﾙ" localSheetId="79">#REF!</definedName>
    <definedName name="他社輸入一般為替ﾚｰﾄ円ﾄﾞﾙ" localSheetId="65">#REF!</definedName>
    <definedName name="他社輸入一般為替ﾚｰﾄ円ﾄﾞﾙ" localSheetId="68">#REF!</definedName>
    <definedName name="他社輸入一般為替ﾚｰﾄ円ﾄﾞﾙ" localSheetId="125">#REF!</definedName>
    <definedName name="他社輸入一般為替ﾚｰﾄ円ﾄﾞﾙ" localSheetId="128">#REF!</definedName>
    <definedName name="他社輸入一般為替ﾚｰﾄ円ﾄﾞﾙ" localSheetId="131">#REF!</definedName>
    <definedName name="他社輸入一般為替ﾚｰﾄ円ﾄﾞﾙ" localSheetId="134">#REF!</definedName>
    <definedName name="他社輸入一般為替ﾚｰﾄ円ﾄﾞﾙ" localSheetId="119">#REF!</definedName>
    <definedName name="他社輸入一般為替ﾚｰﾄ円ﾄﾞﾙ" localSheetId="122">#REF!</definedName>
    <definedName name="他社輸入一般為替ﾚｰﾄ円ﾄﾞﾙ" localSheetId="108">#REF!</definedName>
    <definedName name="他社輸入一般為替ﾚｰﾄ円ﾄﾞﾙ" localSheetId="110">#REF!</definedName>
    <definedName name="他社輸入一般為替ﾚｰﾄ円ﾄﾞﾙ" localSheetId="113">#REF!</definedName>
    <definedName name="他社輸入一般為替ﾚｰﾄ円ﾄﾞﾙ" localSheetId="116">#REF!</definedName>
    <definedName name="他社輸入一般為替ﾚｰﾄ円ﾄﾞﾙ" localSheetId="102">#REF!</definedName>
    <definedName name="他社輸入一般為替ﾚｰﾄ円ﾄﾞﾙ" localSheetId="105">#REF!</definedName>
    <definedName name="他社輸入一般為替ﾚｰﾄ円ﾄﾞﾙ" localSheetId="56">#REF!</definedName>
    <definedName name="他社輸入一般為替ﾚｰﾄ円ﾄﾞﾙ" localSheetId="59">#REF!</definedName>
    <definedName name="他社輸入一般為替ﾚｰﾄ円ﾄﾞﾙ" localSheetId="61">#REF!</definedName>
    <definedName name="他社輸入一般為替ﾚｰﾄ円ﾄﾞﾙ" localSheetId="84">#REF!</definedName>
    <definedName name="他社輸入一般為替ﾚｰﾄ円ﾄﾞﾙ" localSheetId="82">#REF!</definedName>
    <definedName name="他社輸入一般為替ﾚｰﾄ円ﾄﾞﾙ" localSheetId="87">#REF!</definedName>
    <definedName name="他社輸入一般為替ﾚｰﾄ円ﾄﾞﾙ" localSheetId="90">#REF!</definedName>
    <definedName name="他社輸入一般為替ﾚｰﾄ円ﾄﾞﾙ" localSheetId="93">#REF!</definedName>
    <definedName name="他社輸入一般為替ﾚｰﾄ円ﾄﾞﾙ" localSheetId="96">#REF!</definedName>
    <definedName name="他社輸入一般為替ﾚｰﾄ円ﾄﾞﾙ" localSheetId="99">#REF!</definedName>
    <definedName name="他社輸入一般為替ﾚｰﾄ円ﾄﾞﾙ" localSheetId="165">#REF!</definedName>
    <definedName name="他社輸入一般為替ﾚｰﾄ円ﾄﾞﾙ" localSheetId="168">#REF!</definedName>
    <definedName name="他社輸入一般為替ﾚｰﾄ円ﾄﾞﾙ" localSheetId="156">#REF!</definedName>
    <definedName name="他社輸入一般為替ﾚｰﾄ円ﾄﾞﾙ" localSheetId="171">#REF!</definedName>
    <definedName name="他社輸入一般為替ﾚｰﾄ円ﾄﾞﾙ" localSheetId="159">#REF!</definedName>
    <definedName name="他社輸入一般為替ﾚｰﾄ円ﾄﾞﾙ" localSheetId="162">#REF!</definedName>
    <definedName name="他社輸入一般為替ﾚｰﾄ円ﾄﾞﾙ">#REF!</definedName>
    <definedName name="他社輸入材CIF単価ﾄﾞﾙ" localSheetId="145">#REF!</definedName>
    <definedName name="他社輸入材CIF単価ﾄﾞﾙ" localSheetId="149">#REF!</definedName>
    <definedName name="他社輸入材CIF単価ﾄﾞﾙ" localSheetId="153">#REF!</definedName>
    <definedName name="他社輸入材CIF単価ﾄﾞﾙ" localSheetId="138">#REF!</definedName>
    <definedName name="他社輸入材CIF単価ﾄﾞﾙ" localSheetId="141">#REF!</definedName>
    <definedName name="他社輸入材CIF単価ﾄﾞﾙ" localSheetId="71">#REF!</definedName>
    <definedName name="他社輸入材CIF単価ﾄﾞﾙ" localSheetId="74">#REF!</definedName>
    <definedName name="他社輸入材CIF単価ﾄﾞﾙ" localSheetId="77">#REF!</definedName>
    <definedName name="他社輸入材CIF単価ﾄﾞﾙ" localSheetId="80">#REF!</definedName>
    <definedName name="他社輸入材CIF単価ﾄﾞﾙ" localSheetId="66">#REF!</definedName>
    <definedName name="他社輸入材CIF単価ﾄﾞﾙ" localSheetId="69">#REF!</definedName>
    <definedName name="他社輸入材CIF単価ﾄﾞﾙ" localSheetId="126">#REF!</definedName>
    <definedName name="他社輸入材CIF単価ﾄﾞﾙ" localSheetId="129">#REF!</definedName>
    <definedName name="他社輸入材CIF単価ﾄﾞﾙ" localSheetId="132">#REF!</definedName>
    <definedName name="他社輸入材CIF単価ﾄﾞﾙ" localSheetId="135">#REF!</definedName>
    <definedName name="他社輸入材CIF単価ﾄﾞﾙ" localSheetId="120">#REF!</definedName>
    <definedName name="他社輸入材CIF単価ﾄﾞﾙ" localSheetId="111">#REF!</definedName>
    <definedName name="他社輸入材CIF単価ﾄﾞﾙ" localSheetId="114">#REF!</definedName>
    <definedName name="他社輸入材CIF単価ﾄﾞﾙ" localSheetId="117">#REF!</definedName>
    <definedName name="他社輸入材CIF単価ﾄﾞﾙ" localSheetId="103">#REF!</definedName>
    <definedName name="他社輸入材CIF単価ﾄﾞﾙ" localSheetId="106">#REF!</definedName>
    <definedName name="他社輸入材CIF単価ﾄﾞﾙ" localSheetId="53">#REF!</definedName>
    <definedName name="他社輸入材CIF単価ﾄﾞﾙ" localSheetId="55">#REF!</definedName>
    <definedName name="他社輸入材CIF単価ﾄﾞﾙ" localSheetId="58">#REF!</definedName>
    <definedName name="他社輸入材CIF単価ﾄﾞﾙ" localSheetId="62">#REF!</definedName>
    <definedName name="他社輸入材CIF単価ﾄﾞﾙ" localSheetId="64">#REF!</definedName>
    <definedName name="他社輸入材CIF単価ﾄﾞﾙ" localSheetId="85">#REF!</definedName>
    <definedName name="他社輸入材CIF単価ﾄﾞﾙ" localSheetId="88">#REF!</definedName>
    <definedName name="他社輸入材CIF単価ﾄﾞﾙ" localSheetId="91">#REF!</definedName>
    <definedName name="他社輸入材CIF単価ﾄﾞﾙ" localSheetId="94">#REF!</definedName>
    <definedName name="他社輸入材CIF単価ﾄﾞﾙ" localSheetId="97">#REF!</definedName>
    <definedName name="他社輸入材CIF単価ﾄﾞﾙ" localSheetId="100">#REF!</definedName>
    <definedName name="他社輸入材CIF単価ﾄﾞﾙ" localSheetId="166">#REF!</definedName>
    <definedName name="他社輸入材CIF単価ﾄﾞﾙ" localSheetId="169">#REF!</definedName>
    <definedName name="他社輸入材CIF単価ﾄﾞﾙ" localSheetId="157">#REF!</definedName>
    <definedName name="他社輸入材CIF単価ﾄﾞﾙ" localSheetId="172">#REF!</definedName>
    <definedName name="他社輸入材CIF単価ﾄﾞﾙ" localSheetId="160">#REF!</definedName>
    <definedName name="他社輸入材CIF単価ﾄﾞﾙ" localSheetId="163">#REF!</definedName>
    <definedName name="他社輸入材CIF単価ﾄﾞﾙ" localSheetId="143">#REF!</definedName>
    <definedName name="他社輸入材CIF単価ﾄﾞﾙ" localSheetId="146">#REF!</definedName>
    <definedName name="他社輸入材CIF単価ﾄﾞﾙ" localSheetId="148">#REF!</definedName>
    <definedName name="他社輸入材CIF単価ﾄﾞﾙ" localSheetId="150">#REF!</definedName>
    <definedName name="他社輸入材CIF単価ﾄﾞﾙ" localSheetId="151">#REF!</definedName>
    <definedName name="他社輸入材CIF単価ﾄﾞﾙ" localSheetId="136">#REF!</definedName>
    <definedName name="他社輸入材CIF単価ﾄﾞﾙ" localSheetId="139">#REF!</definedName>
    <definedName name="他社輸入材CIF単価ﾄﾞﾙ" localSheetId="142">#REF!</definedName>
    <definedName name="他社輸入材CIF単価ﾄﾞﾙ" localSheetId="70">#REF!</definedName>
    <definedName name="他社輸入材CIF単価ﾄﾞﾙ" localSheetId="72">#REF!</definedName>
    <definedName name="他社輸入材CIF単価ﾄﾞﾙ" localSheetId="75">#REF!</definedName>
    <definedName name="他社輸入材CIF単価ﾄﾞﾙ" localSheetId="78">#REF!</definedName>
    <definedName name="他社輸入材CIF単価ﾄﾞﾙ" localSheetId="67">#REF!</definedName>
    <definedName name="他社輸入材CIF単価ﾄﾞﾙ" localSheetId="124">#REF!</definedName>
    <definedName name="他社輸入材CIF単価ﾄﾞﾙ" localSheetId="127">#REF!</definedName>
    <definedName name="他社輸入材CIF単価ﾄﾞﾙ" localSheetId="130">#REF!</definedName>
    <definedName name="他社輸入材CIF単価ﾄﾞﾙ" localSheetId="133">#REF!</definedName>
    <definedName name="他社輸入材CIF単価ﾄﾞﾙ" localSheetId="118">#REF!</definedName>
    <definedName name="他社輸入材CIF単価ﾄﾞﾙ" localSheetId="121">#REF!</definedName>
    <definedName name="他社輸入材CIF単価ﾄﾞﾙ" localSheetId="123">#REF!</definedName>
    <definedName name="他社輸入材CIF単価ﾄﾞﾙ" localSheetId="107">#REF!</definedName>
    <definedName name="他社輸入材CIF単価ﾄﾞﾙ" localSheetId="109">#REF!</definedName>
    <definedName name="他社輸入材CIF単価ﾄﾞﾙ" localSheetId="112">#REF!</definedName>
    <definedName name="他社輸入材CIF単価ﾄﾞﾙ" localSheetId="115">#REF!</definedName>
    <definedName name="他社輸入材CIF単価ﾄﾞﾙ" localSheetId="101">#REF!</definedName>
    <definedName name="他社輸入材CIF単価ﾄﾞﾙ" localSheetId="104">#REF!</definedName>
    <definedName name="他社輸入材CIF単価ﾄﾞﾙ" localSheetId="52">#REF!</definedName>
    <definedName name="他社輸入材CIF単価ﾄﾞﾙ" localSheetId="54">#REF!</definedName>
    <definedName name="他社輸入材CIF単価ﾄﾞﾙ" localSheetId="57">#REF!</definedName>
    <definedName name="他社輸入材CIF単価ﾄﾞﾙ" localSheetId="60">#REF!</definedName>
    <definedName name="他社輸入材CIF単価ﾄﾞﾙ" localSheetId="63">#REF!</definedName>
    <definedName name="他社輸入材CIF単価ﾄﾞﾙ" localSheetId="83">#REF!</definedName>
    <definedName name="他社輸入材CIF単価ﾄﾞﾙ" localSheetId="81">#REF!</definedName>
    <definedName name="他社輸入材CIF単価ﾄﾞﾙ" localSheetId="86">#REF!</definedName>
    <definedName name="他社輸入材CIF単価ﾄﾞﾙ" localSheetId="89">#REF!</definedName>
    <definedName name="他社輸入材CIF単価ﾄﾞﾙ" localSheetId="92">#REF!</definedName>
    <definedName name="他社輸入材CIF単価ﾄﾞﾙ" localSheetId="95">#REF!</definedName>
    <definedName name="他社輸入材CIF単価ﾄﾞﾙ" localSheetId="98">#REF!</definedName>
    <definedName name="他社輸入材CIF単価ﾄﾞﾙ" localSheetId="164">#REF!</definedName>
    <definedName name="他社輸入材CIF単価ﾄﾞﾙ" localSheetId="167">#REF!</definedName>
    <definedName name="他社輸入材CIF単価ﾄﾞﾙ" localSheetId="155">#REF!</definedName>
    <definedName name="他社輸入材CIF単価ﾄﾞﾙ" localSheetId="170">#REF!</definedName>
    <definedName name="他社輸入材CIF単価ﾄﾞﾙ" localSheetId="158">#REF!</definedName>
    <definedName name="他社輸入材CIF単価ﾄﾞﾙ" localSheetId="161">#REF!</definedName>
    <definedName name="他社輸入材CIF単価ﾄﾞﾙ" localSheetId="147">#REF!</definedName>
    <definedName name="他社輸入材CIF単価ﾄﾞﾙ" localSheetId="144">#REF!</definedName>
    <definedName name="他社輸入材CIF単価ﾄﾞﾙ" localSheetId="152">#REF!</definedName>
    <definedName name="他社輸入材CIF単価ﾄﾞﾙ" localSheetId="154">#REF!</definedName>
    <definedName name="他社輸入材CIF単価ﾄﾞﾙ" localSheetId="137">#REF!</definedName>
    <definedName name="他社輸入材CIF単価ﾄﾞﾙ" localSheetId="140">#REF!</definedName>
    <definedName name="他社輸入材CIF単価ﾄﾞﾙ" localSheetId="73">#REF!</definedName>
    <definedName name="他社輸入材CIF単価ﾄﾞﾙ" localSheetId="76">#REF!</definedName>
    <definedName name="他社輸入材CIF単価ﾄﾞﾙ" localSheetId="79">#REF!</definedName>
    <definedName name="他社輸入材CIF単価ﾄﾞﾙ" localSheetId="65">#REF!</definedName>
    <definedName name="他社輸入材CIF単価ﾄﾞﾙ" localSheetId="68">#REF!</definedName>
    <definedName name="他社輸入材CIF単価ﾄﾞﾙ" localSheetId="125">#REF!</definedName>
    <definedName name="他社輸入材CIF単価ﾄﾞﾙ" localSheetId="128">#REF!</definedName>
    <definedName name="他社輸入材CIF単価ﾄﾞﾙ" localSheetId="131">#REF!</definedName>
    <definedName name="他社輸入材CIF単価ﾄﾞﾙ" localSheetId="134">#REF!</definedName>
    <definedName name="他社輸入材CIF単価ﾄﾞﾙ" localSheetId="119">#REF!</definedName>
    <definedName name="他社輸入材CIF単価ﾄﾞﾙ" localSheetId="122">#REF!</definedName>
    <definedName name="他社輸入材CIF単価ﾄﾞﾙ" localSheetId="108">#REF!</definedName>
    <definedName name="他社輸入材CIF単価ﾄﾞﾙ" localSheetId="110">#REF!</definedName>
    <definedName name="他社輸入材CIF単価ﾄﾞﾙ" localSheetId="113">#REF!</definedName>
    <definedName name="他社輸入材CIF単価ﾄﾞﾙ" localSheetId="116">#REF!</definedName>
    <definedName name="他社輸入材CIF単価ﾄﾞﾙ" localSheetId="102">#REF!</definedName>
    <definedName name="他社輸入材CIF単価ﾄﾞﾙ" localSheetId="105">#REF!</definedName>
    <definedName name="他社輸入材CIF単価ﾄﾞﾙ" localSheetId="56">#REF!</definedName>
    <definedName name="他社輸入材CIF単価ﾄﾞﾙ" localSheetId="59">#REF!</definedName>
    <definedName name="他社輸入材CIF単価ﾄﾞﾙ" localSheetId="61">#REF!</definedName>
    <definedName name="他社輸入材CIF単価ﾄﾞﾙ" localSheetId="84">#REF!</definedName>
    <definedName name="他社輸入材CIF単価ﾄﾞﾙ" localSheetId="82">#REF!</definedName>
    <definedName name="他社輸入材CIF単価ﾄﾞﾙ" localSheetId="87">#REF!</definedName>
    <definedName name="他社輸入材CIF単価ﾄﾞﾙ" localSheetId="90">#REF!</definedName>
    <definedName name="他社輸入材CIF単価ﾄﾞﾙ" localSheetId="93">#REF!</definedName>
    <definedName name="他社輸入材CIF単価ﾄﾞﾙ" localSheetId="96">#REF!</definedName>
    <definedName name="他社輸入材CIF単価ﾄﾞﾙ" localSheetId="99">#REF!</definedName>
    <definedName name="他社輸入材CIF単価ﾄﾞﾙ" localSheetId="165">#REF!</definedName>
    <definedName name="他社輸入材CIF単価ﾄﾞﾙ" localSheetId="168">#REF!</definedName>
    <definedName name="他社輸入材CIF単価ﾄﾞﾙ" localSheetId="156">#REF!</definedName>
    <definedName name="他社輸入材CIF単価ﾄﾞﾙ" localSheetId="171">#REF!</definedName>
    <definedName name="他社輸入材CIF単価ﾄﾞﾙ" localSheetId="159">#REF!</definedName>
    <definedName name="他社輸入材CIF単価ﾄﾞﾙ" localSheetId="162">#REF!</definedName>
    <definedName name="他社輸入材CIF単価ﾄﾞﾙ">#REF!</definedName>
    <definedName name="他社輸入材一般CIF率" localSheetId="145">#REF!</definedName>
    <definedName name="他社輸入材一般CIF率" localSheetId="149">#REF!</definedName>
    <definedName name="他社輸入材一般CIF率" localSheetId="153">#REF!</definedName>
    <definedName name="他社輸入材一般CIF率" localSheetId="138">#REF!</definedName>
    <definedName name="他社輸入材一般CIF率" localSheetId="141">#REF!</definedName>
    <definedName name="他社輸入材一般CIF率" localSheetId="71">#REF!</definedName>
    <definedName name="他社輸入材一般CIF率" localSheetId="74">#REF!</definedName>
    <definedName name="他社輸入材一般CIF率" localSheetId="77">#REF!</definedName>
    <definedName name="他社輸入材一般CIF率" localSheetId="80">#REF!</definedName>
    <definedName name="他社輸入材一般CIF率" localSheetId="66">#REF!</definedName>
    <definedName name="他社輸入材一般CIF率" localSheetId="69">#REF!</definedName>
    <definedName name="他社輸入材一般CIF率" localSheetId="126">#REF!</definedName>
    <definedName name="他社輸入材一般CIF率" localSheetId="129">#REF!</definedName>
    <definedName name="他社輸入材一般CIF率" localSheetId="132">#REF!</definedName>
    <definedName name="他社輸入材一般CIF率" localSheetId="135">#REF!</definedName>
    <definedName name="他社輸入材一般CIF率" localSheetId="120">#REF!</definedName>
    <definedName name="他社輸入材一般CIF率" localSheetId="111">#REF!</definedName>
    <definedName name="他社輸入材一般CIF率" localSheetId="114">#REF!</definedName>
    <definedName name="他社輸入材一般CIF率" localSheetId="117">#REF!</definedName>
    <definedName name="他社輸入材一般CIF率" localSheetId="103">#REF!</definedName>
    <definedName name="他社輸入材一般CIF率" localSheetId="106">#REF!</definedName>
    <definedName name="他社輸入材一般CIF率" localSheetId="53">#REF!</definedName>
    <definedName name="他社輸入材一般CIF率" localSheetId="55">#REF!</definedName>
    <definedName name="他社輸入材一般CIF率" localSheetId="58">#REF!</definedName>
    <definedName name="他社輸入材一般CIF率" localSheetId="62">#REF!</definedName>
    <definedName name="他社輸入材一般CIF率" localSheetId="64">#REF!</definedName>
    <definedName name="他社輸入材一般CIF率" localSheetId="85">#REF!</definedName>
    <definedName name="他社輸入材一般CIF率" localSheetId="88">#REF!</definedName>
    <definedName name="他社輸入材一般CIF率" localSheetId="91">#REF!</definedName>
    <definedName name="他社輸入材一般CIF率" localSheetId="94">#REF!</definedName>
    <definedName name="他社輸入材一般CIF率" localSheetId="97">#REF!</definedName>
    <definedName name="他社輸入材一般CIF率" localSheetId="100">#REF!</definedName>
    <definedName name="他社輸入材一般CIF率" localSheetId="166">#REF!</definedName>
    <definedName name="他社輸入材一般CIF率" localSheetId="169">#REF!</definedName>
    <definedName name="他社輸入材一般CIF率" localSheetId="157">#REF!</definedName>
    <definedName name="他社輸入材一般CIF率" localSheetId="172">#REF!</definedName>
    <definedName name="他社輸入材一般CIF率" localSheetId="160">#REF!</definedName>
    <definedName name="他社輸入材一般CIF率" localSheetId="163">#REF!</definedName>
    <definedName name="他社輸入材一般CIF率" localSheetId="143">#REF!</definedName>
    <definedName name="他社輸入材一般CIF率" localSheetId="146">#REF!</definedName>
    <definedName name="他社輸入材一般CIF率" localSheetId="148">#REF!</definedName>
    <definedName name="他社輸入材一般CIF率" localSheetId="150">#REF!</definedName>
    <definedName name="他社輸入材一般CIF率" localSheetId="151">#REF!</definedName>
    <definedName name="他社輸入材一般CIF率" localSheetId="136">#REF!</definedName>
    <definedName name="他社輸入材一般CIF率" localSheetId="139">#REF!</definedName>
    <definedName name="他社輸入材一般CIF率" localSheetId="142">#REF!</definedName>
    <definedName name="他社輸入材一般CIF率" localSheetId="70">#REF!</definedName>
    <definedName name="他社輸入材一般CIF率" localSheetId="72">#REF!</definedName>
    <definedName name="他社輸入材一般CIF率" localSheetId="75">#REF!</definedName>
    <definedName name="他社輸入材一般CIF率" localSheetId="78">#REF!</definedName>
    <definedName name="他社輸入材一般CIF率" localSheetId="67">#REF!</definedName>
    <definedName name="他社輸入材一般CIF率" localSheetId="124">#REF!</definedName>
    <definedName name="他社輸入材一般CIF率" localSheetId="127">#REF!</definedName>
    <definedName name="他社輸入材一般CIF率" localSheetId="130">#REF!</definedName>
    <definedName name="他社輸入材一般CIF率" localSheetId="133">#REF!</definedName>
    <definedName name="他社輸入材一般CIF率" localSheetId="118">#REF!</definedName>
    <definedName name="他社輸入材一般CIF率" localSheetId="121">#REF!</definedName>
    <definedName name="他社輸入材一般CIF率" localSheetId="123">#REF!</definedName>
    <definedName name="他社輸入材一般CIF率" localSheetId="107">#REF!</definedName>
    <definedName name="他社輸入材一般CIF率" localSheetId="109">#REF!</definedName>
    <definedName name="他社輸入材一般CIF率" localSheetId="112">#REF!</definedName>
    <definedName name="他社輸入材一般CIF率" localSheetId="115">#REF!</definedName>
    <definedName name="他社輸入材一般CIF率" localSheetId="101">#REF!</definedName>
    <definedName name="他社輸入材一般CIF率" localSheetId="104">#REF!</definedName>
    <definedName name="他社輸入材一般CIF率" localSheetId="52">#REF!</definedName>
    <definedName name="他社輸入材一般CIF率" localSheetId="54">#REF!</definedName>
    <definedName name="他社輸入材一般CIF率" localSheetId="57">#REF!</definedName>
    <definedName name="他社輸入材一般CIF率" localSheetId="60">#REF!</definedName>
    <definedName name="他社輸入材一般CIF率" localSheetId="63">#REF!</definedName>
    <definedName name="他社輸入材一般CIF率" localSheetId="83">#REF!</definedName>
    <definedName name="他社輸入材一般CIF率" localSheetId="81">#REF!</definedName>
    <definedName name="他社輸入材一般CIF率" localSheetId="86">#REF!</definedName>
    <definedName name="他社輸入材一般CIF率" localSheetId="89">#REF!</definedName>
    <definedName name="他社輸入材一般CIF率" localSheetId="92">#REF!</definedName>
    <definedName name="他社輸入材一般CIF率" localSheetId="95">#REF!</definedName>
    <definedName name="他社輸入材一般CIF率" localSheetId="98">#REF!</definedName>
    <definedName name="他社輸入材一般CIF率" localSheetId="164">#REF!</definedName>
    <definedName name="他社輸入材一般CIF率" localSheetId="167">#REF!</definedName>
    <definedName name="他社輸入材一般CIF率" localSheetId="155">#REF!</definedName>
    <definedName name="他社輸入材一般CIF率" localSheetId="170">#REF!</definedName>
    <definedName name="他社輸入材一般CIF率" localSheetId="158">#REF!</definedName>
    <definedName name="他社輸入材一般CIF率" localSheetId="161">#REF!</definedName>
    <definedName name="他社輸入材一般CIF率" localSheetId="147">#REF!</definedName>
    <definedName name="他社輸入材一般CIF率" localSheetId="144">#REF!</definedName>
    <definedName name="他社輸入材一般CIF率" localSheetId="152">#REF!</definedName>
    <definedName name="他社輸入材一般CIF率" localSheetId="154">#REF!</definedName>
    <definedName name="他社輸入材一般CIF率" localSheetId="137">#REF!</definedName>
    <definedName name="他社輸入材一般CIF率" localSheetId="140">#REF!</definedName>
    <definedName name="他社輸入材一般CIF率" localSheetId="73">#REF!</definedName>
    <definedName name="他社輸入材一般CIF率" localSheetId="76">#REF!</definedName>
    <definedName name="他社輸入材一般CIF率" localSheetId="79">#REF!</definedName>
    <definedName name="他社輸入材一般CIF率" localSheetId="65">#REF!</definedName>
    <definedName name="他社輸入材一般CIF率" localSheetId="68">#REF!</definedName>
    <definedName name="他社輸入材一般CIF率" localSheetId="125">#REF!</definedName>
    <definedName name="他社輸入材一般CIF率" localSheetId="128">#REF!</definedName>
    <definedName name="他社輸入材一般CIF率" localSheetId="131">#REF!</definedName>
    <definedName name="他社輸入材一般CIF率" localSheetId="134">#REF!</definedName>
    <definedName name="他社輸入材一般CIF率" localSheetId="119">#REF!</definedName>
    <definedName name="他社輸入材一般CIF率" localSheetId="122">#REF!</definedName>
    <definedName name="他社輸入材一般CIF率" localSheetId="108">#REF!</definedName>
    <definedName name="他社輸入材一般CIF率" localSheetId="110">#REF!</definedName>
    <definedName name="他社輸入材一般CIF率" localSheetId="113">#REF!</definedName>
    <definedName name="他社輸入材一般CIF率" localSheetId="116">#REF!</definedName>
    <definedName name="他社輸入材一般CIF率" localSheetId="102">#REF!</definedName>
    <definedName name="他社輸入材一般CIF率" localSheetId="105">#REF!</definedName>
    <definedName name="他社輸入材一般CIF率" localSheetId="56">#REF!</definedName>
    <definedName name="他社輸入材一般CIF率" localSheetId="59">#REF!</definedName>
    <definedName name="他社輸入材一般CIF率" localSheetId="61">#REF!</definedName>
    <definedName name="他社輸入材一般CIF率" localSheetId="84">#REF!</definedName>
    <definedName name="他社輸入材一般CIF率" localSheetId="82">#REF!</definedName>
    <definedName name="他社輸入材一般CIF率" localSheetId="87">#REF!</definedName>
    <definedName name="他社輸入材一般CIF率" localSheetId="90">#REF!</definedName>
    <definedName name="他社輸入材一般CIF率" localSheetId="93">#REF!</definedName>
    <definedName name="他社輸入材一般CIF率" localSheetId="96">#REF!</definedName>
    <definedName name="他社輸入材一般CIF率" localSheetId="99">#REF!</definedName>
    <definedName name="他社輸入材一般CIF率" localSheetId="165">#REF!</definedName>
    <definedName name="他社輸入材一般CIF率" localSheetId="168">#REF!</definedName>
    <definedName name="他社輸入材一般CIF率" localSheetId="156">#REF!</definedName>
    <definedName name="他社輸入材一般CIF率" localSheetId="171">#REF!</definedName>
    <definedName name="他社輸入材一般CIF率" localSheetId="159">#REF!</definedName>
    <definedName name="他社輸入材一般CIF率" localSheetId="162">#REF!</definedName>
    <definedName name="他社輸入材一般CIF率">#REF!</definedName>
    <definedName name="帳票" localSheetId="145">#REF!</definedName>
    <definedName name="帳票" localSheetId="149">#REF!</definedName>
    <definedName name="帳票" localSheetId="153">#REF!</definedName>
    <definedName name="帳票" localSheetId="138">#REF!</definedName>
    <definedName name="帳票" localSheetId="141">#REF!</definedName>
    <definedName name="帳票" localSheetId="71">#REF!</definedName>
    <definedName name="帳票" localSheetId="74">#REF!</definedName>
    <definedName name="帳票" localSheetId="77">#REF!</definedName>
    <definedName name="帳票" localSheetId="80">#REF!</definedName>
    <definedName name="帳票" localSheetId="66">#REF!</definedName>
    <definedName name="帳票" localSheetId="69">#REF!</definedName>
    <definedName name="帳票" localSheetId="126">#REF!</definedName>
    <definedName name="帳票" localSheetId="129">#REF!</definedName>
    <definedName name="帳票" localSheetId="132">#REF!</definedName>
    <definedName name="帳票" localSheetId="135">#REF!</definedName>
    <definedName name="帳票" localSheetId="120">#REF!</definedName>
    <definedName name="帳票" localSheetId="111">#REF!</definedName>
    <definedName name="帳票" localSheetId="114">#REF!</definedName>
    <definedName name="帳票" localSheetId="117">#REF!</definedName>
    <definedName name="帳票" localSheetId="103">#REF!</definedName>
    <definedName name="帳票" localSheetId="106">#REF!</definedName>
    <definedName name="帳票" localSheetId="53">#REF!</definedName>
    <definedName name="帳票" localSheetId="55">#REF!</definedName>
    <definedName name="帳票" localSheetId="58">#REF!</definedName>
    <definedName name="帳票" localSheetId="62">#REF!</definedName>
    <definedName name="帳票" localSheetId="64">#REF!</definedName>
    <definedName name="帳票" localSheetId="85">#REF!</definedName>
    <definedName name="帳票" localSheetId="88">#REF!</definedName>
    <definedName name="帳票" localSheetId="91">#REF!</definedName>
    <definedName name="帳票" localSheetId="94">#REF!</definedName>
    <definedName name="帳票" localSheetId="97">#REF!</definedName>
    <definedName name="帳票" localSheetId="100">#REF!</definedName>
    <definedName name="帳票" localSheetId="166">#REF!</definedName>
    <definedName name="帳票" localSheetId="169">#REF!</definedName>
    <definedName name="帳票" localSheetId="157">#REF!</definedName>
    <definedName name="帳票" localSheetId="172">#REF!</definedName>
    <definedName name="帳票" localSheetId="160">#REF!</definedName>
    <definedName name="帳票" localSheetId="163">#REF!</definedName>
    <definedName name="帳票" localSheetId="143">#REF!</definedName>
    <definedName name="帳票" localSheetId="146">#REF!</definedName>
    <definedName name="帳票" localSheetId="148">#REF!</definedName>
    <definedName name="帳票" localSheetId="150">#REF!</definedName>
    <definedName name="帳票" localSheetId="151">#REF!</definedName>
    <definedName name="帳票" localSheetId="136">#REF!</definedName>
    <definedName name="帳票" localSheetId="139">#REF!</definedName>
    <definedName name="帳票" localSheetId="142">#REF!</definedName>
    <definedName name="帳票" localSheetId="70">#REF!</definedName>
    <definedName name="帳票" localSheetId="72">#REF!</definedName>
    <definedName name="帳票" localSheetId="75">#REF!</definedName>
    <definedName name="帳票" localSheetId="78">#REF!</definedName>
    <definedName name="帳票" localSheetId="67">#REF!</definedName>
    <definedName name="帳票" localSheetId="124">#REF!</definedName>
    <definedName name="帳票" localSheetId="127">#REF!</definedName>
    <definedName name="帳票" localSheetId="130">#REF!</definedName>
    <definedName name="帳票" localSheetId="133">#REF!</definedName>
    <definedName name="帳票" localSheetId="118">#REF!</definedName>
    <definedName name="帳票" localSheetId="121">#REF!</definedName>
    <definedName name="帳票" localSheetId="123">#REF!</definedName>
    <definedName name="帳票" localSheetId="107">#REF!</definedName>
    <definedName name="帳票" localSheetId="109">#REF!</definedName>
    <definedName name="帳票" localSheetId="112">#REF!</definedName>
    <definedName name="帳票" localSheetId="115">#REF!</definedName>
    <definedName name="帳票" localSheetId="101">#REF!</definedName>
    <definedName name="帳票" localSheetId="104">#REF!</definedName>
    <definedName name="帳票" localSheetId="52">#REF!</definedName>
    <definedName name="帳票" localSheetId="54">#REF!</definedName>
    <definedName name="帳票" localSheetId="57">#REF!</definedName>
    <definedName name="帳票" localSheetId="60">#REF!</definedName>
    <definedName name="帳票" localSheetId="63">#REF!</definedName>
    <definedName name="帳票" localSheetId="83">#REF!</definedName>
    <definedName name="帳票" localSheetId="81">#REF!</definedName>
    <definedName name="帳票" localSheetId="86">#REF!</definedName>
    <definedName name="帳票" localSheetId="89">#REF!</definedName>
    <definedName name="帳票" localSheetId="92">#REF!</definedName>
    <definedName name="帳票" localSheetId="95">#REF!</definedName>
    <definedName name="帳票" localSheetId="98">#REF!</definedName>
    <definedName name="帳票" localSheetId="164">#REF!</definedName>
    <definedName name="帳票" localSheetId="167">#REF!</definedName>
    <definedName name="帳票" localSheetId="155">#REF!</definedName>
    <definedName name="帳票" localSheetId="170">#REF!</definedName>
    <definedName name="帳票" localSheetId="158">#REF!</definedName>
    <definedName name="帳票" localSheetId="161">#REF!</definedName>
    <definedName name="帳票" localSheetId="147">#REF!</definedName>
    <definedName name="帳票" localSheetId="144">#REF!</definedName>
    <definedName name="帳票" localSheetId="152">#REF!</definedName>
    <definedName name="帳票" localSheetId="154">#REF!</definedName>
    <definedName name="帳票" localSheetId="137">#REF!</definedName>
    <definedName name="帳票" localSheetId="140">#REF!</definedName>
    <definedName name="帳票" localSheetId="73">#REF!</definedName>
    <definedName name="帳票" localSheetId="76">#REF!</definedName>
    <definedName name="帳票" localSheetId="79">#REF!</definedName>
    <definedName name="帳票" localSheetId="65">#REF!</definedName>
    <definedName name="帳票" localSheetId="68">#REF!</definedName>
    <definedName name="帳票" localSheetId="125">#REF!</definedName>
    <definedName name="帳票" localSheetId="128">#REF!</definedName>
    <definedName name="帳票" localSheetId="131">#REF!</definedName>
    <definedName name="帳票" localSheetId="134">#REF!</definedName>
    <definedName name="帳票" localSheetId="119">#REF!</definedName>
    <definedName name="帳票" localSheetId="122">#REF!</definedName>
    <definedName name="帳票" localSheetId="108">#REF!</definedName>
    <definedName name="帳票" localSheetId="110">#REF!</definedName>
    <definedName name="帳票" localSheetId="113">#REF!</definedName>
    <definedName name="帳票" localSheetId="116">#REF!</definedName>
    <definedName name="帳票" localSheetId="102">#REF!</definedName>
    <definedName name="帳票" localSheetId="105">#REF!</definedName>
    <definedName name="帳票" localSheetId="56">#REF!</definedName>
    <definedName name="帳票" localSheetId="59">#REF!</definedName>
    <definedName name="帳票" localSheetId="61">#REF!</definedName>
    <definedName name="帳票" localSheetId="84">#REF!</definedName>
    <definedName name="帳票" localSheetId="82">#REF!</definedName>
    <definedName name="帳票" localSheetId="87">#REF!</definedName>
    <definedName name="帳票" localSheetId="90">#REF!</definedName>
    <definedName name="帳票" localSheetId="93">#REF!</definedName>
    <definedName name="帳票" localSheetId="96">#REF!</definedName>
    <definedName name="帳票" localSheetId="99">#REF!</definedName>
    <definedName name="帳票" localSheetId="165">#REF!</definedName>
    <definedName name="帳票" localSheetId="168">#REF!</definedName>
    <definedName name="帳票" localSheetId="156">#REF!</definedName>
    <definedName name="帳票" localSheetId="171">#REF!</definedName>
    <definedName name="帳票" localSheetId="159">#REF!</definedName>
    <definedName name="帳票" localSheetId="162">#REF!</definedName>
    <definedName name="帳票">#REF!</definedName>
    <definedName name="賃率CLEL組立" localSheetId="145">#REF!</definedName>
    <definedName name="賃率CLEL組立" localSheetId="149">#REF!</definedName>
    <definedName name="賃率CLEL組立" localSheetId="153">#REF!</definedName>
    <definedName name="賃率CLEL組立" localSheetId="138">#REF!</definedName>
    <definedName name="賃率CLEL組立" localSheetId="141">#REF!</definedName>
    <definedName name="賃率CLEL組立" localSheetId="71">#REF!</definedName>
    <definedName name="賃率CLEL組立" localSheetId="74">#REF!</definedName>
    <definedName name="賃率CLEL組立" localSheetId="77">#REF!</definedName>
    <definedName name="賃率CLEL組立" localSheetId="80">#REF!</definedName>
    <definedName name="賃率CLEL組立" localSheetId="66">#REF!</definedName>
    <definedName name="賃率CLEL組立" localSheetId="69">#REF!</definedName>
    <definedName name="賃率CLEL組立" localSheetId="126">#REF!</definedName>
    <definedName name="賃率CLEL組立" localSheetId="129">#REF!</definedName>
    <definedName name="賃率CLEL組立" localSheetId="132">#REF!</definedName>
    <definedName name="賃率CLEL組立" localSheetId="135">#REF!</definedName>
    <definedName name="賃率CLEL組立" localSheetId="120">#REF!</definedName>
    <definedName name="賃率CLEL組立" localSheetId="111">#REF!</definedName>
    <definedName name="賃率CLEL組立" localSheetId="114">#REF!</definedName>
    <definedName name="賃率CLEL組立" localSheetId="117">#REF!</definedName>
    <definedName name="賃率CLEL組立" localSheetId="103">#REF!</definedName>
    <definedName name="賃率CLEL組立" localSheetId="106">#REF!</definedName>
    <definedName name="賃率CLEL組立" localSheetId="53">#REF!</definedName>
    <definedName name="賃率CLEL組立" localSheetId="55">#REF!</definedName>
    <definedName name="賃率CLEL組立" localSheetId="58">#REF!</definedName>
    <definedName name="賃率CLEL組立" localSheetId="62">#REF!</definedName>
    <definedName name="賃率CLEL組立" localSheetId="64">#REF!</definedName>
    <definedName name="賃率CLEL組立" localSheetId="85">#REF!</definedName>
    <definedName name="賃率CLEL組立" localSheetId="88">#REF!</definedName>
    <definedName name="賃率CLEL組立" localSheetId="91">#REF!</definedName>
    <definedName name="賃率CLEL組立" localSheetId="94">#REF!</definedName>
    <definedName name="賃率CLEL組立" localSheetId="97">#REF!</definedName>
    <definedName name="賃率CLEL組立" localSheetId="100">#REF!</definedName>
    <definedName name="賃率CLEL組立" localSheetId="166">#REF!</definedName>
    <definedName name="賃率CLEL組立" localSheetId="169">#REF!</definedName>
    <definedName name="賃率CLEL組立" localSheetId="157">#REF!</definedName>
    <definedName name="賃率CLEL組立" localSheetId="172">#REF!</definedName>
    <definedName name="賃率CLEL組立" localSheetId="160">#REF!</definedName>
    <definedName name="賃率CLEL組立" localSheetId="163">#REF!</definedName>
    <definedName name="賃率CLEL組立" localSheetId="143">#REF!</definedName>
    <definedName name="賃率CLEL組立" localSheetId="146">#REF!</definedName>
    <definedName name="賃率CLEL組立" localSheetId="148">#REF!</definedName>
    <definedName name="賃率CLEL組立" localSheetId="150">#REF!</definedName>
    <definedName name="賃率CLEL組立" localSheetId="151">#REF!</definedName>
    <definedName name="賃率CLEL組立" localSheetId="136">#REF!</definedName>
    <definedName name="賃率CLEL組立" localSheetId="139">#REF!</definedName>
    <definedName name="賃率CLEL組立" localSheetId="142">#REF!</definedName>
    <definedName name="賃率CLEL組立" localSheetId="70">#REF!</definedName>
    <definedName name="賃率CLEL組立" localSheetId="72">#REF!</definedName>
    <definedName name="賃率CLEL組立" localSheetId="75">#REF!</definedName>
    <definedName name="賃率CLEL組立" localSheetId="78">#REF!</definedName>
    <definedName name="賃率CLEL組立" localSheetId="67">#REF!</definedName>
    <definedName name="賃率CLEL組立" localSheetId="124">#REF!</definedName>
    <definedName name="賃率CLEL組立" localSheetId="127">#REF!</definedName>
    <definedName name="賃率CLEL組立" localSheetId="130">#REF!</definedName>
    <definedName name="賃率CLEL組立" localSheetId="133">#REF!</definedName>
    <definedName name="賃率CLEL組立" localSheetId="118">#REF!</definedName>
    <definedName name="賃率CLEL組立" localSheetId="121">#REF!</definedName>
    <definedName name="賃率CLEL組立" localSheetId="123">#REF!</definedName>
    <definedName name="賃率CLEL組立" localSheetId="107">#REF!</definedName>
    <definedName name="賃率CLEL組立" localSheetId="109">#REF!</definedName>
    <definedName name="賃率CLEL組立" localSheetId="112">#REF!</definedName>
    <definedName name="賃率CLEL組立" localSheetId="115">#REF!</definedName>
    <definedName name="賃率CLEL組立" localSheetId="101">#REF!</definedName>
    <definedName name="賃率CLEL組立" localSheetId="104">#REF!</definedName>
    <definedName name="賃率CLEL組立" localSheetId="52">#REF!</definedName>
    <definedName name="賃率CLEL組立" localSheetId="54">#REF!</definedName>
    <definedName name="賃率CLEL組立" localSheetId="57">#REF!</definedName>
    <definedName name="賃率CLEL組立" localSheetId="60">#REF!</definedName>
    <definedName name="賃率CLEL組立" localSheetId="63">#REF!</definedName>
    <definedName name="賃率CLEL組立" localSheetId="83">#REF!</definedName>
    <definedName name="賃率CLEL組立" localSheetId="81">#REF!</definedName>
    <definedName name="賃率CLEL組立" localSheetId="86">#REF!</definedName>
    <definedName name="賃率CLEL組立" localSheetId="89">#REF!</definedName>
    <definedName name="賃率CLEL組立" localSheetId="92">#REF!</definedName>
    <definedName name="賃率CLEL組立" localSheetId="95">#REF!</definedName>
    <definedName name="賃率CLEL組立" localSheetId="98">#REF!</definedName>
    <definedName name="賃率CLEL組立" localSheetId="164">#REF!</definedName>
    <definedName name="賃率CLEL組立" localSheetId="167">#REF!</definedName>
    <definedName name="賃率CLEL組立" localSheetId="155">#REF!</definedName>
    <definedName name="賃率CLEL組立" localSheetId="170">#REF!</definedName>
    <definedName name="賃率CLEL組立" localSheetId="158">#REF!</definedName>
    <definedName name="賃率CLEL組立" localSheetId="161">#REF!</definedName>
    <definedName name="賃率CLEL組立" localSheetId="147">#REF!</definedName>
    <definedName name="賃率CLEL組立" localSheetId="144">#REF!</definedName>
    <definedName name="賃率CLEL組立" localSheetId="152">#REF!</definedName>
    <definedName name="賃率CLEL組立" localSheetId="154">#REF!</definedName>
    <definedName name="賃率CLEL組立" localSheetId="137">#REF!</definedName>
    <definedName name="賃率CLEL組立" localSheetId="140">#REF!</definedName>
    <definedName name="賃率CLEL組立" localSheetId="73">#REF!</definedName>
    <definedName name="賃率CLEL組立" localSheetId="76">#REF!</definedName>
    <definedName name="賃率CLEL組立" localSheetId="79">#REF!</definedName>
    <definedName name="賃率CLEL組立" localSheetId="65">#REF!</definedName>
    <definedName name="賃率CLEL組立" localSheetId="68">#REF!</definedName>
    <definedName name="賃率CLEL組立" localSheetId="125">#REF!</definedName>
    <definedName name="賃率CLEL組立" localSheetId="128">#REF!</definedName>
    <definedName name="賃率CLEL組立" localSheetId="131">#REF!</definedName>
    <definedName name="賃率CLEL組立" localSheetId="134">#REF!</definedName>
    <definedName name="賃率CLEL組立" localSheetId="119">#REF!</definedName>
    <definedName name="賃率CLEL組立" localSheetId="122">#REF!</definedName>
    <definedName name="賃率CLEL組立" localSheetId="108">#REF!</definedName>
    <definedName name="賃率CLEL組立" localSheetId="110">#REF!</definedName>
    <definedName name="賃率CLEL組立" localSheetId="113">#REF!</definedName>
    <definedName name="賃率CLEL組立" localSheetId="116">#REF!</definedName>
    <definedName name="賃率CLEL組立" localSheetId="102">#REF!</definedName>
    <definedName name="賃率CLEL組立" localSheetId="105">#REF!</definedName>
    <definedName name="賃率CLEL組立" localSheetId="56">#REF!</definedName>
    <definedName name="賃率CLEL組立" localSheetId="59">#REF!</definedName>
    <definedName name="賃率CLEL組立" localSheetId="61">#REF!</definedName>
    <definedName name="賃率CLEL組立" localSheetId="84">#REF!</definedName>
    <definedName name="賃率CLEL組立" localSheetId="82">#REF!</definedName>
    <definedName name="賃率CLEL組立" localSheetId="87">#REF!</definedName>
    <definedName name="賃率CLEL組立" localSheetId="90">#REF!</definedName>
    <definedName name="賃率CLEL組立" localSheetId="93">#REF!</definedName>
    <definedName name="賃率CLEL組立" localSheetId="96">#REF!</definedName>
    <definedName name="賃率CLEL組立" localSheetId="99">#REF!</definedName>
    <definedName name="賃率CLEL組立" localSheetId="165">#REF!</definedName>
    <definedName name="賃率CLEL組立" localSheetId="168">#REF!</definedName>
    <definedName name="賃率CLEL組立" localSheetId="156">#REF!</definedName>
    <definedName name="賃率CLEL組立" localSheetId="171">#REF!</definedName>
    <definedName name="賃率CLEL組立" localSheetId="159">#REF!</definedName>
    <definedName name="賃率CLEL組立" localSheetId="162">#REF!</definedName>
    <definedName name="賃率CLEL組立">#REF!</definedName>
    <definedName name="賃率MKｹｰｽ成形" localSheetId="145">#REF!</definedName>
    <definedName name="賃率MKｹｰｽ成形" localSheetId="149">#REF!</definedName>
    <definedName name="賃率MKｹｰｽ成形" localSheetId="153">#REF!</definedName>
    <definedName name="賃率MKｹｰｽ成形" localSheetId="138">#REF!</definedName>
    <definedName name="賃率MKｹｰｽ成形" localSheetId="141">#REF!</definedName>
    <definedName name="賃率MKｹｰｽ成形" localSheetId="71">#REF!</definedName>
    <definedName name="賃率MKｹｰｽ成形" localSheetId="74">#REF!</definedName>
    <definedName name="賃率MKｹｰｽ成形" localSheetId="77">#REF!</definedName>
    <definedName name="賃率MKｹｰｽ成形" localSheetId="80">#REF!</definedName>
    <definedName name="賃率MKｹｰｽ成形" localSheetId="66">#REF!</definedName>
    <definedName name="賃率MKｹｰｽ成形" localSheetId="69">#REF!</definedName>
    <definedName name="賃率MKｹｰｽ成形" localSheetId="126">#REF!</definedName>
    <definedName name="賃率MKｹｰｽ成形" localSheetId="129">#REF!</definedName>
    <definedName name="賃率MKｹｰｽ成形" localSheetId="132">#REF!</definedName>
    <definedName name="賃率MKｹｰｽ成形" localSheetId="135">#REF!</definedName>
    <definedName name="賃率MKｹｰｽ成形" localSheetId="120">#REF!</definedName>
    <definedName name="賃率MKｹｰｽ成形" localSheetId="111">#REF!</definedName>
    <definedName name="賃率MKｹｰｽ成形" localSheetId="114">#REF!</definedName>
    <definedName name="賃率MKｹｰｽ成形" localSheetId="117">#REF!</definedName>
    <definedName name="賃率MKｹｰｽ成形" localSheetId="103">#REF!</definedName>
    <definedName name="賃率MKｹｰｽ成形" localSheetId="106">#REF!</definedName>
    <definedName name="賃率MKｹｰｽ成形" localSheetId="53">#REF!</definedName>
    <definedName name="賃率MKｹｰｽ成形" localSheetId="55">#REF!</definedName>
    <definedName name="賃率MKｹｰｽ成形" localSheetId="58">#REF!</definedName>
    <definedName name="賃率MKｹｰｽ成形" localSheetId="62">#REF!</definedName>
    <definedName name="賃率MKｹｰｽ成形" localSheetId="64">#REF!</definedName>
    <definedName name="賃率MKｹｰｽ成形" localSheetId="85">#REF!</definedName>
    <definedName name="賃率MKｹｰｽ成形" localSheetId="88">#REF!</definedName>
    <definedName name="賃率MKｹｰｽ成形" localSheetId="91">#REF!</definedName>
    <definedName name="賃率MKｹｰｽ成形" localSheetId="94">#REF!</definedName>
    <definedName name="賃率MKｹｰｽ成形" localSheetId="97">#REF!</definedName>
    <definedName name="賃率MKｹｰｽ成形" localSheetId="100">#REF!</definedName>
    <definedName name="賃率MKｹｰｽ成形" localSheetId="166">#REF!</definedName>
    <definedName name="賃率MKｹｰｽ成形" localSheetId="169">#REF!</definedName>
    <definedName name="賃率MKｹｰｽ成形" localSheetId="157">#REF!</definedName>
    <definedName name="賃率MKｹｰｽ成形" localSheetId="172">#REF!</definedName>
    <definedName name="賃率MKｹｰｽ成形" localSheetId="160">#REF!</definedName>
    <definedName name="賃率MKｹｰｽ成形" localSheetId="163">#REF!</definedName>
    <definedName name="賃率MKｹｰｽ成形" localSheetId="143">#REF!</definedName>
    <definedName name="賃率MKｹｰｽ成形" localSheetId="146">#REF!</definedName>
    <definedName name="賃率MKｹｰｽ成形" localSheetId="148">#REF!</definedName>
    <definedName name="賃率MKｹｰｽ成形" localSheetId="150">#REF!</definedName>
    <definedName name="賃率MKｹｰｽ成形" localSheetId="151">#REF!</definedName>
    <definedName name="賃率MKｹｰｽ成形" localSheetId="136">#REF!</definedName>
    <definedName name="賃率MKｹｰｽ成形" localSheetId="139">#REF!</definedName>
    <definedName name="賃率MKｹｰｽ成形" localSheetId="142">#REF!</definedName>
    <definedName name="賃率MKｹｰｽ成形" localSheetId="70">#REF!</definedName>
    <definedName name="賃率MKｹｰｽ成形" localSheetId="72">#REF!</definedName>
    <definedName name="賃率MKｹｰｽ成形" localSheetId="75">#REF!</definedName>
    <definedName name="賃率MKｹｰｽ成形" localSheetId="78">#REF!</definedName>
    <definedName name="賃率MKｹｰｽ成形" localSheetId="67">#REF!</definedName>
    <definedName name="賃率MKｹｰｽ成形" localSheetId="124">#REF!</definedName>
    <definedName name="賃率MKｹｰｽ成形" localSheetId="127">#REF!</definedName>
    <definedName name="賃率MKｹｰｽ成形" localSheetId="130">#REF!</definedName>
    <definedName name="賃率MKｹｰｽ成形" localSheetId="133">#REF!</definedName>
    <definedName name="賃率MKｹｰｽ成形" localSheetId="118">#REF!</definedName>
    <definedName name="賃率MKｹｰｽ成形" localSheetId="121">#REF!</definedName>
    <definedName name="賃率MKｹｰｽ成形" localSheetId="123">#REF!</definedName>
    <definedName name="賃率MKｹｰｽ成形" localSheetId="107">#REF!</definedName>
    <definedName name="賃率MKｹｰｽ成形" localSheetId="109">#REF!</definedName>
    <definedName name="賃率MKｹｰｽ成形" localSheetId="112">#REF!</definedName>
    <definedName name="賃率MKｹｰｽ成形" localSheetId="115">#REF!</definedName>
    <definedName name="賃率MKｹｰｽ成形" localSheetId="101">#REF!</definedName>
    <definedName name="賃率MKｹｰｽ成形" localSheetId="104">#REF!</definedName>
    <definedName name="賃率MKｹｰｽ成形" localSheetId="52">#REF!</definedName>
    <definedName name="賃率MKｹｰｽ成形" localSheetId="54">#REF!</definedName>
    <definedName name="賃率MKｹｰｽ成形" localSheetId="57">#REF!</definedName>
    <definedName name="賃率MKｹｰｽ成形" localSheetId="60">#REF!</definedName>
    <definedName name="賃率MKｹｰｽ成形" localSheetId="63">#REF!</definedName>
    <definedName name="賃率MKｹｰｽ成形" localSheetId="83">#REF!</definedName>
    <definedName name="賃率MKｹｰｽ成形" localSheetId="81">#REF!</definedName>
    <definedName name="賃率MKｹｰｽ成形" localSheetId="86">#REF!</definedName>
    <definedName name="賃率MKｹｰｽ成形" localSheetId="89">#REF!</definedName>
    <definedName name="賃率MKｹｰｽ成形" localSheetId="92">#REF!</definedName>
    <definedName name="賃率MKｹｰｽ成形" localSheetId="95">#REF!</definedName>
    <definedName name="賃率MKｹｰｽ成形" localSheetId="98">#REF!</definedName>
    <definedName name="賃率MKｹｰｽ成形" localSheetId="164">#REF!</definedName>
    <definedName name="賃率MKｹｰｽ成形" localSheetId="167">#REF!</definedName>
    <definedName name="賃率MKｹｰｽ成形" localSheetId="155">#REF!</definedName>
    <definedName name="賃率MKｹｰｽ成形" localSheetId="170">#REF!</definedName>
    <definedName name="賃率MKｹｰｽ成形" localSheetId="158">#REF!</definedName>
    <definedName name="賃率MKｹｰｽ成形" localSheetId="161">#REF!</definedName>
    <definedName name="賃率MKｹｰｽ成形" localSheetId="147">#REF!</definedName>
    <definedName name="賃率MKｹｰｽ成形" localSheetId="144">#REF!</definedName>
    <definedName name="賃率MKｹｰｽ成形" localSheetId="152">#REF!</definedName>
    <definedName name="賃率MKｹｰｽ成形" localSheetId="154">#REF!</definedName>
    <definedName name="賃率MKｹｰｽ成形" localSheetId="137">#REF!</definedName>
    <definedName name="賃率MKｹｰｽ成形" localSheetId="140">#REF!</definedName>
    <definedName name="賃率MKｹｰｽ成形" localSheetId="73">#REF!</definedName>
    <definedName name="賃率MKｹｰｽ成形" localSheetId="76">#REF!</definedName>
    <definedName name="賃率MKｹｰｽ成形" localSheetId="79">#REF!</definedName>
    <definedName name="賃率MKｹｰｽ成形" localSheetId="65">#REF!</definedName>
    <definedName name="賃率MKｹｰｽ成形" localSheetId="68">#REF!</definedName>
    <definedName name="賃率MKｹｰｽ成形" localSheetId="125">#REF!</definedName>
    <definedName name="賃率MKｹｰｽ成形" localSheetId="128">#REF!</definedName>
    <definedName name="賃率MKｹｰｽ成形" localSheetId="131">#REF!</definedName>
    <definedName name="賃率MKｹｰｽ成形" localSheetId="134">#REF!</definedName>
    <definedName name="賃率MKｹｰｽ成形" localSheetId="119">#REF!</definedName>
    <definedName name="賃率MKｹｰｽ成形" localSheetId="122">#REF!</definedName>
    <definedName name="賃率MKｹｰｽ成形" localSheetId="108">#REF!</definedName>
    <definedName name="賃率MKｹｰｽ成形" localSheetId="110">#REF!</definedName>
    <definedName name="賃率MKｹｰｽ成形" localSheetId="113">#REF!</definedName>
    <definedName name="賃率MKｹｰｽ成形" localSheetId="116">#REF!</definedName>
    <definedName name="賃率MKｹｰｽ成形" localSheetId="102">#REF!</definedName>
    <definedName name="賃率MKｹｰｽ成形" localSheetId="105">#REF!</definedName>
    <definedName name="賃率MKｹｰｽ成形" localSheetId="56">#REF!</definedName>
    <definedName name="賃率MKｹｰｽ成形" localSheetId="59">#REF!</definedName>
    <definedName name="賃率MKｹｰｽ成形" localSheetId="61">#REF!</definedName>
    <definedName name="賃率MKｹｰｽ成形" localSheetId="84">#REF!</definedName>
    <definedName name="賃率MKｹｰｽ成形" localSheetId="82">#REF!</definedName>
    <definedName name="賃率MKｹｰｽ成形" localSheetId="87">#REF!</definedName>
    <definedName name="賃率MKｹｰｽ成形" localSheetId="90">#REF!</definedName>
    <definedName name="賃率MKｹｰｽ成形" localSheetId="93">#REF!</definedName>
    <definedName name="賃率MKｹｰｽ成形" localSheetId="96">#REF!</definedName>
    <definedName name="賃率MKｹｰｽ成形" localSheetId="99">#REF!</definedName>
    <definedName name="賃率MKｹｰｽ成形" localSheetId="165">#REF!</definedName>
    <definedName name="賃率MKｹｰｽ成形" localSheetId="168">#REF!</definedName>
    <definedName name="賃率MKｹｰｽ成形" localSheetId="156">#REF!</definedName>
    <definedName name="賃率MKｹｰｽ成形" localSheetId="171">#REF!</definedName>
    <definedName name="賃率MKｹｰｽ成形" localSheetId="159">#REF!</definedName>
    <definedName name="賃率MKｹｰｽ成形" localSheetId="162">#REF!</definedName>
    <definedName name="賃率MKｹｰｽ成形">#REF!</definedName>
    <definedName name="賃率MKｹｰｽ塗装" localSheetId="145">#REF!</definedName>
    <definedName name="賃率MKｹｰｽ塗装" localSheetId="149">#REF!</definedName>
    <definedName name="賃率MKｹｰｽ塗装" localSheetId="153">#REF!</definedName>
    <definedName name="賃率MKｹｰｽ塗装" localSheetId="138">#REF!</definedName>
    <definedName name="賃率MKｹｰｽ塗装" localSheetId="141">#REF!</definedName>
    <definedName name="賃率MKｹｰｽ塗装" localSheetId="71">#REF!</definedName>
    <definedName name="賃率MKｹｰｽ塗装" localSheetId="74">#REF!</definedName>
    <definedName name="賃率MKｹｰｽ塗装" localSheetId="77">#REF!</definedName>
    <definedName name="賃率MKｹｰｽ塗装" localSheetId="80">#REF!</definedName>
    <definedName name="賃率MKｹｰｽ塗装" localSheetId="66">#REF!</definedName>
    <definedName name="賃率MKｹｰｽ塗装" localSheetId="69">#REF!</definedName>
    <definedName name="賃率MKｹｰｽ塗装" localSheetId="126">#REF!</definedName>
    <definedName name="賃率MKｹｰｽ塗装" localSheetId="129">#REF!</definedName>
    <definedName name="賃率MKｹｰｽ塗装" localSheetId="132">#REF!</definedName>
    <definedName name="賃率MKｹｰｽ塗装" localSheetId="135">#REF!</definedName>
    <definedName name="賃率MKｹｰｽ塗装" localSheetId="120">#REF!</definedName>
    <definedName name="賃率MKｹｰｽ塗装" localSheetId="111">#REF!</definedName>
    <definedName name="賃率MKｹｰｽ塗装" localSheetId="114">#REF!</definedName>
    <definedName name="賃率MKｹｰｽ塗装" localSheetId="117">#REF!</definedName>
    <definedName name="賃率MKｹｰｽ塗装" localSheetId="103">#REF!</definedName>
    <definedName name="賃率MKｹｰｽ塗装" localSheetId="106">#REF!</definedName>
    <definedName name="賃率MKｹｰｽ塗装" localSheetId="53">#REF!</definedName>
    <definedName name="賃率MKｹｰｽ塗装" localSheetId="55">#REF!</definedName>
    <definedName name="賃率MKｹｰｽ塗装" localSheetId="58">#REF!</definedName>
    <definedName name="賃率MKｹｰｽ塗装" localSheetId="62">#REF!</definedName>
    <definedName name="賃率MKｹｰｽ塗装" localSheetId="64">#REF!</definedName>
    <definedName name="賃率MKｹｰｽ塗装" localSheetId="85">#REF!</definedName>
    <definedName name="賃率MKｹｰｽ塗装" localSheetId="88">#REF!</definedName>
    <definedName name="賃率MKｹｰｽ塗装" localSheetId="91">#REF!</definedName>
    <definedName name="賃率MKｹｰｽ塗装" localSheetId="94">#REF!</definedName>
    <definedName name="賃率MKｹｰｽ塗装" localSheetId="97">#REF!</definedName>
    <definedName name="賃率MKｹｰｽ塗装" localSheetId="100">#REF!</definedName>
    <definedName name="賃率MKｹｰｽ塗装" localSheetId="166">#REF!</definedName>
    <definedName name="賃率MKｹｰｽ塗装" localSheetId="169">#REF!</definedName>
    <definedName name="賃率MKｹｰｽ塗装" localSheetId="157">#REF!</definedName>
    <definedName name="賃率MKｹｰｽ塗装" localSheetId="172">#REF!</definedName>
    <definedName name="賃率MKｹｰｽ塗装" localSheetId="160">#REF!</definedName>
    <definedName name="賃率MKｹｰｽ塗装" localSheetId="163">#REF!</definedName>
    <definedName name="賃率MKｹｰｽ塗装" localSheetId="143">#REF!</definedName>
    <definedName name="賃率MKｹｰｽ塗装" localSheetId="146">#REF!</definedName>
    <definedName name="賃率MKｹｰｽ塗装" localSheetId="148">#REF!</definedName>
    <definedName name="賃率MKｹｰｽ塗装" localSheetId="150">#REF!</definedName>
    <definedName name="賃率MKｹｰｽ塗装" localSheetId="151">#REF!</definedName>
    <definedName name="賃率MKｹｰｽ塗装" localSheetId="136">#REF!</definedName>
    <definedName name="賃率MKｹｰｽ塗装" localSheetId="139">#REF!</definedName>
    <definedName name="賃率MKｹｰｽ塗装" localSheetId="142">#REF!</definedName>
    <definedName name="賃率MKｹｰｽ塗装" localSheetId="70">#REF!</definedName>
    <definedName name="賃率MKｹｰｽ塗装" localSheetId="72">#REF!</definedName>
    <definedName name="賃率MKｹｰｽ塗装" localSheetId="75">#REF!</definedName>
    <definedName name="賃率MKｹｰｽ塗装" localSheetId="78">#REF!</definedName>
    <definedName name="賃率MKｹｰｽ塗装" localSheetId="67">#REF!</definedName>
    <definedName name="賃率MKｹｰｽ塗装" localSheetId="124">#REF!</definedName>
    <definedName name="賃率MKｹｰｽ塗装" localSheetId="127">#REF!</definedName>
    <definedName name="賃率MKｹｰｽ塗装" localSheetId="130">#REF!</definedName>
    <definedName name="賃率MKｹｰｽ塗装" localSheetId="133">#REF!</definedName>
    <definedName name="賃率MKｹｰｽ塗装" localSheetId="118">#REF!</definedName>
    <definedName name="賃率MKｹｰｽ塗装" localSheetId="121">#REF!</definedName>
    <definedName name="賃率MKｹｰｽ塗装" localSheetId="123">#REF!</definedName>
    <definedName name="賃率MKｹｰｽ塗装" localSheetId="107">#REF!</definedName>
    <definedName name="賃率MKｹｰｽ塗装" localSheetId="109">#REF!</definedName>
    <definedName name="賃率MKｹｰｽ塗装" localSheetId="112">#REF!</definedName>
    <definedName name="賃率MKｹｰｽ塗装" localSheetId="115">#REF!</definedName>
    <definedName name="賃率MKｹｰｽ塗装" localSheetId="101">#REF!</definedName>
    <definedName name="賃率MKｹｰｽ塗装" localSheetId="104">#REF!</definedName>
    <definedName name="賃率MKｹｰｽ塗装" localSheetId="52">#REF!</definedName>
    <definedName name="賃率MKｹｰｽ塗装" localSheetId="54">#REF!</definedName>
    <definedName name="賃率MKｹｰｽ塗装" localSheetId="57">#REF!</definedName>
    <definedName name="賃率MKｹｰｽ塗装" localSheetId="60">#REF!</definedName>
    <definedName name="賃率MKｹｰｽ塗装" localSheetId="63">#REF!</definedName>
    <definedName name="賃率MKｹｰｽ塗装" localSheetId="83">#REF!</definedName>
    <definedName name="賃率MKｹｰｽ塗装" localSheetId="81">#REF!</definedName>
    <definedName name="賃率MKｹｰｽ塗装" localSheetId="86">#REF!</definedName>
    <definedName name="賃率MKｹｰｽ塗装" localSheetId="89">#REF!</definedName>
    <definedName name="賃率MKｹｰｽ塗装" localSheetId="92">#REF!</definedName>
    <definedName name="賃率MKｹｰｽ塗装" localSheetId="95">#REF!</definedName>
    <definedName name="賃率MKｹｰｽ塗装" localSheetId="98">#REF!</definedName>
    <definedName name="賃率MKｹｰｽ塗装" localSheetId="164">#REF!</definedName>
    <definedName name="賃率MKｹｰｽ塗装" localSheetId="167">#REF!</definedName>
    <definedName name="賃率MKｹｰｽ塗装" localSheetId="155">#REF!</definedName>
    <definedName name="賃率MKｹｰｽ塗装" localSheetId="170">#REF!</definedName>
    <definedName name="賃率MKｹｰｽ塗装" localSheetId="158">#REF!</definedName>
    <definedName name="賃率MKｹｰｽ塗装" localSheetId="161">#REF!</definedName>
    <definedName name="賃率MKｹｰｽ塗装" localSheetId="147">#REF!</definedName>
    <definedName name="賃率MKｹｰｽ塗装" localSheetId="144">#REF!</definedName>
    <definedName name="賃率MKｹｰｽ塗装" localSheetId="152">#REF!</definedName>
    <definedName name="賃率MKｹｰｽ塗装" localSheetId="154">#REF!</definedName>
    <definedName name="賃率MKｹｰｽ塗装" localSheetId="137">#REF!</definedName>
    <definedName name="賃率MKｹｰｽ塗装" localSheetId="140">#REF!</definedName>
    <definedName name="賃率MKｹｰｽ塗装" localSheetId="73">#REF!</definedName>
    <definedName name="賃率MKｹｰｽ塗装" localSheetId="76">#REF!</definedName>
    <definedName name="賃率MKｹｰｽ塗装" localSheetId="79">#REF!</definedName>
    <definedName name="賃率MKｹｰｽ塗装" localSheetId="65">#REF!</definedName>
    <definedName name="賃率MKｹｰｽ塗装" localSheetId="68">#REF!</definedName>
    <definedName name="賃率MKｹｰｽ塗装" localSheetId="125">#REF!</definedName>
    <definedName name="賃率MKｹｰｽ塗装" localSheetId="128">#REF!</definedName>
    <definedName name="賃率MKｹｰｽ塗装" localSheetId="131">#REF!</definedName>
    <definedName name="賃率MKｹｰｽ塗装" localSheetId="134">#REF!</definedName>
    <definedName name="賃率MKｹｰｽ塗装" localSheetId="119">#REF!</definedName>
    <definedName name="賃率MKｹｰｽ塗装" localSheetId="122">#REF!</definedName>
    <definedName name="賃率MKｹｰｽ塗装" localSheetId="108">#REF!</definedName>
    <definedName name="賃率MKｹｰｽ塗装" localSheetId="110">#REF!</definedName>
    <definedName name="賃率MKｹｰｽ塗装" localSheetId="113">#REF!</definedName>
    <definedName name="賃率MKｹｰｽ塗装" localSheetId="116">#REF!</definedName>
    <definedName name="賃率MKｹｰｽ塗装" localSheetId="102">#REF!</definedName>
    <definedName name="賃率MKｹｰｽ塗装" localSheetId="105">#REF!</definedName>
    <definedName name="賃率MKｹｰｽ塗装" localSheetId="56">#REF!</definedName>
    <definedName name="賃率MKｹｰｽ塗装" localSheetId="59">#REF!</definedName>
    <definedName name="賃率MKｹｰｽ塗装" localSheetId="61">#REF!</definedName>
    <definedName name="賃率MKｹｰｽ塗装" localSheetId="84">#REF!</definedName>
    <definedName name="賃率MKｹｰｽ塗装" localSheetId="82">#REF!</definedName>
    <definedName name="賃率MKｹｰｽ塗装" localSheetId="87">#REF!</definedName>
    <definedName name="賃率MKｹｰｽ塗装" localSheetId="90">#REF!</definedName>
    <definedName name="賃率MKｹｰｽ塗装" localSheetId="93">#REF!</definedName>
    <definedName name="賃率MKｹｰｽ塗装" localSheetId="96">#REF!</definedName>
    <definedName name="賃率MKｹｰｽ塗装" localSheetId="99">#REF!</definedName>
    <definedName name="賃率MKｹｰｽ塗装" localSheetId="165">#REF!</definedName>
    <definedName name="賃率MKｹｰｽ塗装" localSheetId="168">#REF!</definedName>
    <definedName name="賃率MKｹｰｽ塗装" localSheetId="156">#REF!</definedName>
    <definedName name="賃率MKｹｰｽ塗装" localSheetId="171">#REF!</definedName>
    <definedName name="賃率MKｹｰｽ塗装" localSheetId="159">#REF!</definedName>
    <definedName name="賃率MKｹｰｽ塗装" localSheetId="162">#REF!</definedName>
    <definedName name="賃率MKｹｰｽ塗装">#REF!</definedName>
    <definedName name="賃率MK組立GH" localSheetId="145">#REF!</definedName>
    <definedName name="賃率MK組立GH" localSheetId="149">#REF!</definedName>
    <definedName name="賃率MK組立GH" localSheetId="153">#REF!</definedName>
    <definedName name="賃率MK組立GH" localSheetId="138">#REF!</definedName>
    <definedName name="賃率MK組立GH" localSheetId="141">#REF!</definedName>
    <definedName name="賃率MK組立GH" localSheetId="71">#REF!</definedName>
    <definedName name="賃率MK組立GH" localSheetId="74">#REF!</definedName>
    <definedName name="賃率MK組立GH" localSheetId="77">#REF!</definedName>
    <definedName name="賃率MK組立GH" localSheetId="80">#REF!</definedName>
    <definedName name="賃率MK組立GH" localSheetId="66">#REF!</definedName>
    <definedName name="賃率MK組立GH" localSheetId="69">#REF!</definedName>
    <definedName name="賃率MK組立GH" localSheetId="126">#REF!</definedName>
    <definedName name="賃率MK組立GH" localSheetId="129">#REF!</definedName>
    <definedName name="賃率MK組立GH" localSheetId="132">#REF!</definedName>
    <definedName name="賃率MK組立GH" localSheetId="135">#REF!</definedName>
    <definedName name="賃率MK組立GH" localSheetId="120">#REF!</definedName>
    <definedName name="賃率MK組立GH" localSheetId="111">#REF!</definedName>
    <definedName name="賃率MK組立GH" localSheetId="114">#REF!</definedName>
    <definedName name="賃率MK組立GH" localSheetId="117">#REF!</definedName>
    <definedName name="賃率MK組立GH" localSheetId="103">#REF!</definedName>
    <definedName name="賃率MK組立GH" localSheetId="106">#REF!</definedName>
    <definedName name="賃率MK組立GH" localSheetId="53">#REF!</definedName>
    <definedName name="賃率MK組立GH" localSheetId="55">#REF!</definedName>
    <definedName name="賃率MK組立GH" localSheetId="58">#REF!</definedName>
    <definedName name="賃率MK組立GH" localSheetId="62">#REF!</definedName>
    <definedName name="賃率MK組立GH" localSheetId="64">#REF!</definedName>
    <definedName name="賃率MK組立GH" localSheetId="85">#REF!</definedName>
    <definedName name="賃率MK組立GH" localSheetId="88">#REF!</definedName>
    <definedName name="賃率MK組立GH" localSheetId="91">#REF!</definedName>
    <definedName name="賃率MK組立GH" localSheetId="94">#REF!</definedName>
    <definedName name="賃率MK組立GH" localSheetId="97">#REF!</definedName>
    <definedName name="賃率MK組立GH" localSheetId="100">#REF!</definedName>
    <definedName name="賃率MK組立GH" localSheetId="166">#REF!</definedName>
    <definedName name="賃率MK組立GH" localSheetId="169">#REF!</definedName>
    <definedName name="賃率MK組立GH" localSheetId="157">#REF!</definedName>
    <definedName name="賃率MK組立GH" localSheetId="172">#REF!</definedName>
    <definedName name="賃率MK組立GH" localSheetId="160">#REF!</definedName>
    <definedName name="賃率MK組立GH" localSheetId="163">#REF!</definedName>
    <definedName name="賃率MK組立GH" localSheetId="143">#REF!</definedName>
    <definedName name="賃率MK組立GH" localSheetId="146">#REF!</definedName>
    <definedName name="賃率MK組立GH" localSheetId="148">#REF!</definedName>
    <definedName name="賃率MK組立GH" localSheetId="150">#REF!</definedName>
    <definedName name="賃率MK組立GH" localSheetId="151">#REF!</definedName>
    <definedName name="賃率MK組立GH" localSheetId="136">#REF!</definedName>
    <definedName name="賃率MK組立GH" localSheetId="139">#REF!</definedName>
    <definedName name="賃率MK組立GH" localSheetId="142">#REF!</definedName>
    <definedName name="賃率MK組立GH" localSheetId="70">#REF!</definedName>
    <definedName name="賃率MK組立GH" localSheetId="72">#REF!</definedName>
    <definedName name="賃率MK組立GH" localSheetId="75">#REF!</definedName>
    <definedName name="賃率MK組立GH" localSheetId="78">#REF!</definedName>
    <definedName name="賃率MK組立GH" localSheetId="67">#REF!</definedName>
    <definedName name="賃率MK組立GH" localSheetId="124">#REF!</definedName>
    <definedName name="賃率MK組立GH" localSheetId="127">#REF!</definedName>
    <definedName name="賃率MK組立GH" localSheetId="130">#REF!</definedName>
    <definedName name="賃率MK組立GH" localSheetId="133">#REF!</definedName>
    <definedName name="賃率MK組立GH" localSheetId="118">#REF!</definedName>
    <definedName name="賃率MK組立GH" localSheetId="121">#REF!</definedName>
    <definedName name="賃率MK組立GH" localSheetId="123">#REF!</definedName>
    <definedName name="賃率MK組立GH" localSheetId="107">#REF!</definedName>
    <definedName name="賃率MK組立GH" localSheetId="109">#REF!</definedName>
    <definedName name="賃率MK組立GH" localSheetId="112">#REF!</definedName>
    <definedName name="賃率MK組立GH" localSheetId="115">#REF!</definedName>
    <definedName name="賃率MK組立GH" localSheetId="101">#REF!</definedName>
    <definedName name="賃率MK組立GH" localSheetId="104">#REF!</definedName>
    <definedName name="賃率MK組立GH" localSheetId="52">#REF!</definedName>
    <definedName name="賃率MK組立GH" localSheetId="54">#REF!</definedName>
    <definedName name="賃率MK組立GH" localSheetId="57">#REF!</definedName>
    <definedName name="賃率MK組立GH" localSheetId="60">#REF!</definedName>
    <definedName name="賃率MK組立GH" localSheetId="63">#REF!</definedName>
    <definedName name="賃率MK組立GH" localSheetId="83">#REF!</definedName>
    <definedName name="賃率MK組立GH" localSheetId="81">#REF!</definedName>
    <definedName name="賃率MK組立GH" localSheetId="86">#REF!</definedName>
    <definedName name="賃率MK組立GH" localSheetId="89">#REF!</definedName>
    <definedName name="賃率MK組立GH" localSheetId="92">#REF!</definedName>
    <definedName name="賃率MK組立GH" localSheetId="95">#REF!</definedName>
    <definedName name="賃率MK組立GH" localSheetId="98">#REF!</definedName>
    <definedName name="賃率MK組立GH" localSheetId="164">#REF!</definedName>
    <definedName name="賃率MK組立GH" localSheetId="167">#REF!</definedName>
    <definedName name="賃率MK組立GH" localSheetId="155">#REF!</definedName>
    <definedName name="賃率MK組立GH" localSheetId="170">#REF!</definedName>
    <definedName name="賃率MK組立GH" localSheetId="158">#REF!</definedName>
    <definedName name="賃率MK組立GH" localSheetId="161">#REF!</definedName>
    <definedName name="賃率MK組立GH" localSheetId="147">#REF!</definedName>
    <definedName name="賃率MK組立GH" localSheetId="144">#REF!</definedName>
    <definedName name="賃率MK組立GH" localSheetId="152">#REF!</definedName>
    <definedName name="賃率MK組立GH" localSheetId="154">#REF!</definedName>
    <definedName name="賃率MK組立GH" localSheetId="137">#REF!</definedName>
    <definedName name="賃率MK組立GH" localSheetId="140">#REF!</definedName>
    <definedName name="賃率MK組立GH" localSheetId="73">#REF!</definedName>
    <definedName name="賃率MK組立GH" localSheetId="76">#REF!</definedName>
    <definedName name="賃率MK組立GH" localSheetId="79">#REF!</definedName>
    <definedName name="賃率MK組立GH" localSheetId="65">#REF!</definedName>
    <definedName name="賃率MK組立GH" localSheetId="68">#REF!</definedName>
    <definedName name="賃率MK組立GH" localSheetId="125">#REF!</definedName>
    <definedName name="賃率MK組立GH" localSheetId="128">#REF!</definedName>
    <definedName name="賃率MK組立GH" localSheetId="131">#REF!</definedName>
    <definedName name="賃率MK組立GH" localSheetId="134">#REF!</definedName>
    <definedName name="賃率MK組立GH" localSheetId="119">#REF!</definedName>
    <definedName name="賃率MK組立GH" localSheetId="122">#REF!</definedName>
    <definedName name="賃率MK組立GH" localSheetId="108">#REF!</definedName>
    <definedName name="賃率MK組立GH" localSheetId="110">#REF!</definedName>
    <definedName name="賃率MK組立GH" localSheetId="113">#REF!</definedName>
    <definedName name="賃率MK組立GH" localSheetId="116">#REF!</definedName>
    <definedName name="賃率MK組立GH" localSheetId="102">#REF!</definedName>
    <definedName name="賃率MK組立GH" localSheetId="105">#REF!</definedName>
    <definedName name="賃率MK組立GH" localSheetId="56">#REF!</definedName>
    <definedName name="賃率MK組立GH" localSheetId="59">#REF!</definedName>
    <definedName name="賃率MK組立GH" localSheetId="61">#REF!</definedName>
    <definedName name="賃率MK組立GH" localSheetId="84">#REF!</definedName>
    <definedName name="賃率MK組立GH" localSheetId="82">#REF!</definedName>
    <definedName name="賃率MK組立GH" localSheetId="87">#REF!</definedName>
    <definedName name="賃率MK組立GH" localSheetId="90">#REF!</definedName>
    <definedName name="賃率MK組立GH" localSheetId="93">#REF!</definedName>
    <definedName name="賃率MK組立GH" localSheetId="96">#REF!</definedName>
    <definedName name="賃率MK組立GH" localSheetId="99">#REF!</definedName>
    <definedName name="賃率MK組立GH" localSheetId="165">#REF!</definedName>
    <definedName name="賃率MK組立GH" localSheetId="168">#REF!</definedName>
    <definedName name="賃率MK組立GH" localSheetId="156">#REF!</definedName>
    <definedName name="賃率MK組立GH" localSheetId="171">#REF!</definedName>
    <definedName name="賃率MK組立GH" localSheetId="159">#REF!</definedName>
    <definedName name="賃率MK組立GH" localSheetId="162">#REF!</definedName>
    <definedName name="賃率MK組立GH">#REF!</definedName>
    <definedName name="賃率MK部品GH" localSheetId="145">#REF!</definedName>
    <definedName name="賃率MK部品GH" localSheetId="149">#REF!</definedName>
    <definedName name="賃率MK部品GH" localSheetId="153">#REF!</definedName>
    <definedName name="賃率MK部品GH" localSheetId="138">#REF!</definedName>
    <definedName name="賃率MK部品GH" localSheetId="141">#REF!</definedName>
    <definedName name="賃率MK部品GH" localSheetId="71">#REF!</definedName>
    <definedName name="賃率MK部品GH" localSheetId="74">#REF!</definedName>
    <definedName name="賃率MK部品GH" localSheetId="77">#REF!</definedName>
    <definedName name="賃率MK部品GH" localSheetId="80">#REF!</definedName>
    <definedName name="賃率MK部品GH" localSheetId="66">#REF!</definedName>
    <definedName name="賃率MK部品GH" localSheetId="69">#REF!</definedName>
    <definedName name="賃率MK部品GH" localSheetId="126">#REF!</definedName>
    <definedName name="賃率MK部品GH" localSheetId="129">#REF!</definedName>
    <definedName name="賃率MK部品GH" localSheetId="132">#REF!</definedName>
    <definedName name="賃率MK部品GH" localSheetId="135">#REF!</definedName>
    <definedName name="賃率MK部品GH" localSheetId="120">#REF!</definedName>
    <definedName name="賃率MK部品GH" localSheetId="111">#REF!</definedName>
    <definedName name="賃率MK部品GH" localSheetId="114">#REF!</definedName>
    <definedName name="賃率MK部品GH" localSheetId="117">#REF!</definedName>
    <definedName name="賃率MK部品GH" localSheetId="103">#REF!</definedName>
    <definedName name="賃率MK部品GH" localSheetId="106">#REF!</definedName>
    <definedName name="賃率MK部品GH" localSheetId="53">#REF!</definedName>
    <definedName name="賃率MK部品GH" localSheetId="55">#REF!</definedName>
    <definedName name="賃率MK部品GH" localSheetId="58">#REF!</definedName>
    <definedName name="賃率MK部品GH" localSheetId="62">#REF!</definedName>
    <definedName name="賃率MK部品GH" localSheetId="64">#REF!</definedName>
    <definedName name="賃率MK部品GH" localSheetId="85">#REF!</definedName>
    <definedName name="賃率MK部品GH" localSheetId="88">#REF!</definedName>
    <definedName name="賃率MK部品GH" localSheetId="91">#REF!</definedName>
    <definedName name="賃率MK部品GH" localSheetId="94">#REF!</definedName>
    <definedName name="賃率MK部品GH" localSheetId="97">#REF!</definedName>
    <definedName name="賃率MK部品GH" localSheetId="100">#REF!</definedName>
    <definedName name="賃率MK部品GH" localSheetId="166">#REF!</definedName>
    <definedName name="賃率MK部品GH" localSheetId="169">#REF!</definedName>
    <definedName name="賃率MK部品GH" localSheetId="157">#REF!</definedName>
    <definedName name="賃率MK部品GH" localSheetId="172">#REF!</definedName>
    <definedName name="賃率MK部品GH" localSheetId="160">#REF!</definedName>
    <definedName name="賃率MK部品GH" localSheetId="163">#REF!</definedName>
    <definedName name="賃率MK部品GH" localSheetId="143">#REF!</definedName>
    <definedName name="賃率MK部品GH" localSheetId="146">#REF!</definedName>
    <definedName name="賃率MK部品GH" localSheetId="148">#REF!</definedName>
    <definedName name="賃率MK部品GH" localSheetId="150">#REF!</definedName>
    <definedName name="賃率MK部品GH" localSheetId="151">#REF!</definedName>
    <definedName name="賃率MK部品GH" localSheetId="136">#REF!</definedName>
    <definedName name="賃率MK部品GH" localSheetId="139">#REF!</definedName>
    <definedName name="賃率MK部品GH" localSheetId="142">#REF!</definedName>
    <definedName name="賃率MK部品GH" localSheetId="70">#REF!</definedName>
    <definedName name="賃率MK部品GH" localSheetId="72">#REF!</definedName>
    <definedName name="賃率MK部品GH" localSheetId="75">#REF!</definedName>
    <definedName name="賃率MK部品GH" localSheetId="78">#REF!</definedName>
    <definedName name="賃率MK部品GH" localSheetId="67">#REF!</definedName>
    <definedName name="賃率MK部品GH" localSheetId="124">#REF!</definedName>
    <definedName name="賃率MK部品GH" localSheetId="127">#REF!</definedName>
    <definedName name="賃率MK部品GH" localSheetId="130">#REF!</definedName>
    <definedName name="賃率MK部品GH" localSheetId="133">#REF!</definedName>
    <definedName name="賃率MK部品GH" localSheetId="118">#REF!</definedName>
    <definedName name="賃率MK部品GH" localSheetId="121">#REF!</definedName>
    <definedName name="賃率MK部品GH" localSheetId="123">#REF!</definedName>
    <definedName name="賃率MK部品GH" localSheetId="107">#REF!</definedName>
    <definedName name="賃率MK部品GH" localSheetId="109">#REF!</definedName>
    <definedName name="賃率MK部品GH" localSheetId="112">#REF!</definedName>
    <definedName name="賃率MK部品GH" localSheetId="115">#REF!</definedName>
    <definedName name="賃率MK部品GH" localSheetId="101">#REF!</definedName>
    <definedName name="賃率MK部品GH" localSheetId="104">#REF!</definedName>
    <definedName name="賃率MK部品GH" localSheetId="52">#REF!</definedName>
    <definedName name="賃率MK部品GH" localSheetId="54">#REF!</definedName>
    <definedName name="賃率MK部品GH" localSheetId="57">#REF!</definedName>
    <definedName name="賃率MK部品GH" localSheetId="60">#REF!</definedName>
    <definedName name="賃率MK部品GH" localSheetId="63">#REF!</definedName>
    <definedName name="賃率MK部品GH" localSheetId="83">#REF!</definedName>
    <definedName name="賃率MK部品GH" localSheetId="81">#REF!</definedName>
    <definedName name="賃率MK部品GH" localSheetId="86">#REF!</definedName>
    <definedName name="賃率MK部品GH" localSheetId="89">#REF!</definedName>
    <definedName name="賃率MK部品GH" localSheetId="92">#REF!</definedName>
    <definedName name="賃率MK部品GH" localSheetId="95">#REF!</definedName>
    <definedName name="賃率MK部品GH" localSheetId="98">#REF!</definedName>
    <definedName name="賃率MK部品GH" localSheetId="164">#REF!</definedName>
    <definedName name="賃率MK部品GH" localSheetId="167">#REF!</definedName>
    <definedName name="賃率MK部品GH" localSheetId="155">#REF!</definedName>
    <definedName name="賃率MK部品GH" localSheetId="170">#REF!</definedName>
    <definedName name="賃率MK部品GH" localSheetId="158">#REF!</definedName>
    <definedName name="賃率MK部品GH" localSheetId="161">#REF!</definedName>
    <definedName name="賃率MK部品GH" localSheetId="147">#REF!</definedName>
    <definedName name="賃率MK部品GH" localSheetId="144">#REF!</definedName>
    <definedName name="賃率MK部品GH" localSheetId="152">#REF!</definedName>
    <definedName name="賃率MK部品GH" localSheetId="154">#REF!</definedName>
    <definedName name="賃率MK部品GH" localSheetId="137">#REF!</definedName>
    <definedName name="賃率MK部品GH" localSheetId="140">#REF!</definedName>
    <definedName name="賃率MK部品GH" localSheetId="73">#REF!</definedName>
    <definedName name="賃率MK部品GH" localSheetId="76">#REF!</definedName>
    <definedName name="賃率MK部品GH" localSheetId="79">#REF!</definedName>
    <definedName name="賃率MK部品GH" localSheetId="65">#REF!</definedName>
    <definedName name="賃率MK部品GH" localSheetId="68">#REF!</definedName>
    <definedName name="賃率MK部品GH" localSheetId="125">#REF!</definedName>
    <definedName name="賃率MK部品GH" localSheetId="128">#REF!</definedName>
    <definedName name="賃率MK部品GH" localSheetId="131">#REF!</definedName>
    <definedName name="賃率MK部品GH" localSheetId="134">#REF!</definedName>
    <definedName name="賃率MK部品GH" localSheetId="119">#REF!</definedName>
    <definedName name="賃率MK部品GH" localSheetId="122">#REF!</definedName>
    <definedName name="賃率MK部品GH" localSheetId="108">#REF!</definedName>
    <definedName name="賃率MK部品GH" localSheetId="110">#REF!</definedName>
    <definedName name="賃率MK部品GH" localSheetId="113">#REF!</definedName>
    <definedName name="賃率MK部品GH" localSheetId="116">#REF!</definedName>
    <definedName name="賃率MK部品GH" localSheetId="102">#REF!</definedName>
    <definedName name="賃率MK部品GH" localSheetId="105">#REF!</definedName>
    <definedName name="賃率MK部品GH" localSheetId="56">#REF!</definedName>
    <definedName name="賃率MK部品GH" localSheetId="59">#REF!</definedName>
    <definedName name="賃率MK部品GH" localSheetId="61">#REF!</definedName>
    <definedName name="賃率MK部品GH" localSheetId="84">#REF!</definedName>
    <definedName name="賃率MK部品GH" localSheetId="82">#REF!</definedName>
    <definedName name="賃率MK部品GH" localSheetId="87">#REF!</definedName>
    <definedName name="賃率MK部品GH" localSheetId="90">#REF!</definedName>
    <definedName name="賃率MK部品GH" localSheetId="93">#REF!</definedName>
    <definedName name="賃率MK部品GH" localSheetId="96">#REF!</definedName>
    <definedName name="賃率MK部品GH" localSheetId="99">#REF!</definedName>
    <definedName name="賃率MK部品GH" localSheetId="165">#REF!</definedName>
    <definedName name="賃率MK部品GH" localSheetId="168">#REF!</definedName>
    <definedName name="賃率MK部品GH" localSheetId="156">#REF!</definedName>
    <definedName name="賃率MK部品GH" localSheetId="171">#REF!</definedName>
    <definedName name="賃率MK部品GH" localSheetId="159">#REF!</definedName>
    <definedName name="賃率MK部品GH" localSheetId="162">#REF!</definedName>
    <definedName name="賃率MK部品GH">#REF!</definedName>
    <definedName name="賃率ｼｰﾄSMT" localSheetId="145">#REF!</definedName>
    <definedName name="賃率ｼｰﾄSMT" localSheetId="149">#REF!</definedName>
    <definedName name="賃率ｼｰﾄSMT" localSheetId="153">#REF!</definedName>
    <definedName name="賃率ｼｰﾄSMT" localSheetId="138">#REF!</definedName>
    <definedName name="賃率ｼｰﾄSMT" localSheetId="141">#REF!</definedName>
    <definedName name="賃率ｼｰﾄSMT" localSheetId="71">#REF!</definedName>
    <definedName name="賃率ｼｰﾄSMT" localSheetId="74">#REF!</definedName>
    <definedName name="賃率ｼｰﾄSMT" localSheetId="77">#REF!</definedName>
    <definedName name="賃率ｼｰﾄSMT" localSheetId="80">#REF!</definedName>
    <definedName name="賃率ｼｰﾄSMT" localSheetId="66">#REF!</definedName>
    <definedName name="賃率ｼｰﾄSMT" localSheetId="69">#REF!</definedName>
    <definedName name="賃率ｼｰﾄSMT" localSheetId="126">#REF!</definedName>
    <definedName name="賃率ｼｰﾄSMT" localSheetId="129">#REF!</definedName>
    <definedName name="賃率ｼｰﾄSMT" localSheetId="132">#REF!</definedName>
    <definedName name="賃率ｼｰﾄSMT" localSheetId="135">#REF!</definedName>
    <definedName name="賃率ｼｰﾄSMT" localSheetId="120">#REF!</definedName>
    <definedName name="賃率ｼｰﾄSMT" localSheetId="111">#REF!</definedName>
    <definedName name="賃率ｼｰﾄSMT" localSheetId="114">#REF!</definedName>
    <definedName name="賃率ｼｰﾄSMT" localSheetId="117">#REF!</definedName>
    <definedName name="賃率ｼｰﾄSMT" localSheetId="103">#REF!</definedName>
    <definedName name="賃率ｼｰﾄSMT" localSheetId="106">#REF!</definedName>
    <definedName name="賃率ｼｰﾄSMT" localSheetId="53">#REF!</definedName>
    <definedName name="賃率ｼｰﾄSMT" localSheetId="55">#REF!</definedName>
    <definedName name="賃率ｼｰﾄSMT" localSheetId="58">#REF!</definedName>
    <definedName name="賃率ｼｰﾄSMT" localSheetId="62">#REF!</definedName>
    <definedName name="賃率ｼｰﾄSMT" localSheetId="64">#REF!</definedName>
    <definedName name="賃率ｼｰﾄSMT" localSheetId="85">#REF!</definedName>
    <definedName name="賃率ｼｰﾄSMT" localSheetId="88">#REF!</definedName>
    <definedName name="賃率ｼｰﾄSMT" localSheetId="91">#REF!</definedName>
    <definedName name="賃率ｼｰﾄSMT" localSheetId="94">#REF!</definedName>
    <definedName name="賃率ｼｰﾄSMT" localSheetId="97">#REF!</definedName>
    <definedName name="賃率ｼｰﾄSMT" localSheetId="100">#REF!</definedName>
    <definedName name="賃率ｼｰﾄSMT" localSheetId="166">#REF!</definedName>
    <definedName name="賃率ｼｰﾄSMT" localSheetId="169">#REF!</definedName>
    <definedName name="賃率ｼｰﾄSMT" localSheetId="157">#REF!</definedName>
    <definedName name="賃率ｼｰﾄSMT" localSheetId="172">#REF!</definedName>
    <definedName name="賃率ｼｰﾄSMT" localSheetId="160">#REF!</definedName>
    <definedName name="賃率ｼｰﾄSMT" localSheetId="163">#REF!</definedName>
    <definedName name="賃率ｼｰﾄSMT" localSheetId="143">#REF!</definedName>
    <definedName name="賃率ｼｰﾄSMT" localSheetId="146">#REF!</definedName>
    <definedName name="賃率ｼｰﾄSMT" localSheetId="148">#REF!</definedName>
    <definedName name="賃率ｼｰﾄSMT" localSheetId="150">#REF!</definedName>
    <definedName name="賃率ｼｰﾄSMT" localSheetId="151">#REF!</definedName>
    <definedName name="賃率ｼｰﾄSMT" localSheetId="136">#REF!</definedName>
    <definedName name="賃率ｼｰﾄSMT" localSheetId="139">#REF!</definedName>
    <definedName name="賃率ｼｰﾄSMT" localSheetId="142">#REF!</definedName>
    <definedName name="賃率ｼｰﾄSMT" localSheetId="70">#REF!</definedName>
    <definedName name="賃率ｼｰﾄSMT" localSheetId="72">#REF!</definedName>
    <definedName name="賃率ｼｰﾄSMT" localSheetId="75">#REF!</definedName>
    <definedName name="賃率ｼｰﾄSMT" localSheetId="78">#REF!</definedName>
    <definedName name="賃率ｼｰﾄSMT" localSheetId="67">#REF!</definedName>
    <definedName name="賃率ｼｰﾄSMT" localSheetId="124">#REF!</definedName>
    <definedName name="賃率ｼｰﾄSMT" localSheetId="127">#REF!</definedName>
    <definedName name="賃率ｼｰﾄSMT" localSheetId="130">#REF!</definedName>
    <definedName name="賃率ｼｰﾄSMT" localSheetId="133">#REF!</definedName>
    <definedName name="賃率ｼｰﾄSMT" localSheetId="118">#REF!</definedName>
    <definedName name="賃率ｼｰﾄSMT" localSheetId="121">#REF!</definedName>
    <definedName name="賃率ｼｰﾄSMT" localSheetId="123">#REF!</definedName>
    <definedName name="賃率ｼｰﾄSMT" localSheetId="107">#REF!</definedName>
    <definedName name="賃率ｼｰﾄSMT" localSheetId="109">#REF!</definedName>
    <definedName name="賃率ｼｰﾄSMT" localSheetId="112">#REF!</definedName>
    <definedName name="賃率ｼｰﾄSMT" localSheetId="115">#REF!</definedName>
    <definedName name="賃率ｼｰﾄSMT" localSheetId="101">#REF!</definedName>
    <definedName name="賃率ｼｰﾄSMT" localSheetId="104">#REF!</definedName>
    <definedName name="賃率ｼｰﾄSMT" localSheetId="52">#REF!</definedName>
    <definedName name="賃率ｼｰﾄSMT" localSheetId="54">#REF!</definedName>
    <definedName name="賃率ｼｰﾄSMT" localSheetId="57">#REF!</definedName>
    <definedName name="賃率ｼｰﾄSMT" localSheetId="60">#REF!</definedName>
    <definedName name="賃率ｼｰﾄSMT" localSheetId="63">#REF!</definedName>
    <definedName name="賃率ｼｰﾄSMT" localSheetId="83">#REF!</definedName>
    <definedName name="賃率ｼｰﾄSMT" localSheetId="81">#REF!</definedName>
    <definedName name="賃率ｼｰﾄSMT" localSheetId="86">#REF!</definedName>
    <definedName name="賃率ｼｰﾄSMT" localSheetId="89">#REF!</definedName>
    <definedName name="賃率ｼｰﾄSMT" localSheetId="92">#REF!</definedName>
    <definedName name="賃率ｼｰﾄSMT" localSheetId="95">#REF!</definedName>
    <definedName name="賃率ｼｰﾄSMT" localSheetId="98">#REF!</definedName>
    <definedName name="賃率ｼｰﾄSMT" localSheetId="164">#REF!</definedName>
    <definedName name="賃率ｼｰﾄSMT" localSheetId="167">#REF!</definedName>
    <definedName name="賃率ｼｰﾄSMT" localSheetId="155">#REF!</definedName>
    <definedName name="賃率ｼｰﾄSMT" localSheetId="170">#REF!</definedName>
    <definedName name="賃率ｼｰﾄSMT" localSheetId="158">#REF!</definedName>
    <definedName name="賃率ｼｰﾄSMT" localSheetId="161">#REF!</definedName>
    <definedName name="賃率ｼｰﾄSMT" localSheetId="147">#REF!</definedName>
    <definedName name="賃率ｼｰﾄSMT" localSheetId="144">#REF!</definedName>
    <definedName name="賃率ｼｰﾄSMT" localSheetId="152">#REF!</definedName>
    <definedName name="賃率ｼｰﾄSMT" localSheetId="154">#REF!</definedName>
    <definedName name="賃率ｼｰﾄSMT" localSheetId="137">#REF!</definedName>
    <definedName name="賃率ｼｰﾄSMT" localSheetId="140">#REF!</definedName>
    <definedName name="賃率ｼｰﾄSMT" localSheetId="73">#REF!</definedName>
    <definedName name="賃率ｼｰﾄSMT" localSheetId="76">#REF!</definedName>
    <definedName name="賃率ｼｰﾄSMT" localSheetId="79">#REF!</definedName>
    <definedName name="賃率ｼｰﾄSMT" localSheetId="65">#REF!</definedName>
    <definedName name="賃率ｼｰﾄSMT" localSheetId="68">#REF!</definedName>
    <definedName name="賃率ｼｰﾄSMT" localSheetId="125">#REF!</definedName>
    <definedName name="賃率ｼｰﾄSMT" localSheetId="128">#REF!</definedName>
    <definedName name="賃率ｼｰﾄSMT" localSheetId="131">#REF!</definedName>
    <definedName name="賃率ｼｰﾄSMT" localSheetId="134">#REF!</definedName>
    <definedName name="賃率ｼｰﾄSMT" localSheetId="119">#REF!</definedName>
    <definedName name="賃率ｼｰﾄSMT" localSheetId="122">#REF!</definedName>
    <definedName name="賃率ｼｰﾄSMT" localSheetId="108">#REF!</definedName>
    <definedName name="賃率ｼｰﾄSMT" localSheetId="110">#REF!</definedName>
    <definedName name="賃率ｼｰﾄSMT" localSheetId="113">#REF!</definedName>
    <definedName name="賃率ｼｰﾄSMT" localSheetId="116">#REF!</definedName>
    <definedName name="賃率ｼｰﾄSMT" localSheetId="102">#REF!</definedName>
    <definedName name="賃率ｼｰﾄSMT" localSheetId="105">#REF!</definedName>
    <definedName name="賃率ｼｰﾄSMT" localSheetId="56">#REF!</definedName>
    <definedName name="賃率ｼｰﾄSMT" localSheetId="59">#REF!</definedName>
    <definedName name="賃率ｼｰﾄSMT" localSheetId="61">#REF!</definedName>
    <definedName name="賃率ｼｰﾄSMT" localSheetId="84">#REF!</definedName>
    <definedName name="賃率ｼｰﾄSMT" localSheetId="82">#REF!</definedName>
    <definedName name="賃率ｼｰﾄSMT" localSheetId="87">#REF!</definedName>
    <definedName name="賃率ｼｰﾄSMT" localSheetId="90">#REF!</definedName>
    <definedName name="賃率ｼｰﾄSMT" localSheetId="93">#REF!</definedName>
    <definedName name="賃率ｼｰﾄSMT" localSheetId="96">#REF!</definedName>
    <definedName name="賃率ｼｰﾄSMT" localSheetId="99">#REF!</definedName>
    <definedName name="賃率ｼｰﾄSMT" localSheetId="165">#REF!</definedName>
    <definedName name="賃率ｼｰﾄSMT" localSheetId="168">#REF!</definedName>
    <definedName name="賃率ｼｰﾄSMT" localSheetId="156">#REF!</definedName>
    <definedName name="賃率ｼｰﾄSMT" localSheetId="171">#REF!</definedName>
    <definedName name="賃率ｼｰﾄSMT" localSheetId="159">#REF!</definedName>
    <definedName name="賃率ｼｰﾄSMT" localSheetId="162">#REF!</definedName>
    <definedName name="賃率ｼｰﾄSMT">#REF!</definedName>
    <definedName name="賃率ｼｰﾄ自挿" localSheetId="145">#REF!</definedName>
    <definedName name="賃率ｼｰﾄ自挿" localSheetId="149">#REF!</definedName>
    <definedName name="賃率ｼｰﾄ自挿" localSheetId="153">#REF!</definedName>
    <definedName name="賃率ｼｰﾄ自挿" localSheetId="138">#REF!</definedName>
    <definedName name="賃率ｼｰﾄ自挿" localSheetId="141">#REF!</definedName>
    <definedName name="賃率ｼｰﾄ自挿" localSheetId="71">#REF!</definedName>
    <definedName name="賃率ｼｰﾄ自挿" localSheetId="74">#REF!</definedName>
    <definedName name="賃率ｼｰﾄ自挿" localSheetId="77">#REF!</definedName>
    <definedName name="賃率ｼｰﾄ自挿" localSheetId="80">#REF!</definedName>
    <definedName name="賃率ｼｰﾄ自挿" localSheetId="66">#REF!</definedName>
    <definedName name="賃率ｼｰﾄ自挿" localSheetId="69">#REF!</definedName>
    <definedName name="賃率ｼｰﾄ自挿" localSheetId="126">#REF!</definedName>
    <definedName name="賃率ｼｰﾄ自挿" localSheetId="129">#REF!</definedName>
    <definedName name="賃率ｼｰﾄ自挿" localSheetId="132">#REF!</definedName>
    <definedName name="賃率ｼｰﾄ自挿" localSheetId="135">#REF!</definedName>
    <definedName name="賃率ｼｰﾄ自挿" localSheetId="120">#REF!</definedName>
    <definedName name="賃率ｼｰﾄ自挿" localSheetId="111">#REF!</definedName>
    <definedName name="賃率ｼｰﾄ自挿" localSheetId="114">#REF!</definedName>
    <definedName name="賃率ｼｰﾄ自挿" localSheetId="117">#REF!</definedName>
    <definedName name="賃率ｼｰﾄ自挿" localSheetId="103">#REF!</definedName>
    <definedName name="賃率ｼｰﾄ自挿" localSheetId="106">#REF!</definedName>
    <definedName name="賃率ｼｰﾄ自挿" localSheetId="53">#REF!</definedName>
    <definedName name="賃率ｼｰﾄ自挿" localSheetId="55">#REF!</definedName>
    <definedName name="賃率ｼｰﾄ自挿" localSheetId="58">#REF!</definedName>
    <definedName name="賃率ｼｰﾄ自挿" localSheetId="62">#REF!</definedName>
    <definedName name="賃率ｼｰﾄ自挿" localSheetId="64">#REF!</definedName>
    <definedName name="賃率ｼｰﾄ自挿" localSheetId="85">#REF!</definedName>
    <definedName name="賃率ｼｰﾄ自挿" localSheetId="88">#REF!</definedName>
    <definedName name="賃率ｼｰﾄ自挿" localSheetId="91">#REF!</definedName>
    <definedName name="賃率ｼｰﾄ自挿" localSheetId="94">#REF!</definedName>
    <definedName name="賃率ｼｰﾄ自挿" localSheetId="97">#REF!</definedName>
    <definedName name="賃率ｼｰﾄ自挿" localSheetId="100">#REF!</definedName>
    <definedName name="賃率ｼｰﾄ自挿" localSheetId="166">#REF!</definedName>
    <definedName name="賃率ｼｰﾄ自挿" localSheetId="169">#REF!</definedName>
    <definedName name="賃率ｼｰﾄ自挿" localSheetId="157">#REF!</definedName>
    <definedName name="賃率ｼｰﾄ自挿" localSheetId="172">#REF!</definedName>
    <definedName name="賃率ｼｰﾄ自挿" localSheetId="160">#REF!</definedName>
    <definedName name="賃率ｼｰﾄ自挿" localSheetId="163">#REF!</definedName>
    <definedName name="賃率ｼｰﾄ自挿" localSheetId="143">#REF!</definedName>
    <definedName name="賃率ｼｰﾄ自挿" localSheetId="146">#REF!</definedName>
    <definedName name="賃率ｼｰﾄ自挿" localSheetId="148">#REF!</definedName>
    <definedName name="賃率ｼｰﾄ自挿" localSheetId="150">#REF!</definedName>
    <definedName name="賃率ｼｰﾄ自挿" localSheetId="151">#REF!</definedName>
    <definedName name="賃率ｼｰﾄ自挿" localSheetId="136">#REF!</definedName>
    <definedName name="賃率ｼｰﾄ自挿" localSheetId="139">#REF!</definedName>
    <definedName name="賃率ｼｰﾄ自挿" localSheetId="142">#REF!</definedName>
    <definedName name="賃率ｼｰﾄ自挿" localSheetId="70">#REF!</definedName>
    <definedName name="賃率ｼｰﾄ自挿" localSheetId="72">#REF!</definedName>
    <definedName name="賃率ｼｰﾄ自挿" localSheetId="75">#REF!</definedName>
    <definedName name="賃率ｼｰﾄ自挿" localSheetId="78">#REF!</definedName>
    <definedName name="賃率ｼｰﾄ自挿" localSheetId="67">#REF!</definedName>
    <definedName name="賃率ｼｰﾄ自挿" localSheetId="124">#REF!</definedName>
    <definedName name="賃率ｼｰﾄ自挿" localSheetId="127">#REF!</definedName>
    <definedName name="賃率ｼｰﾄ自挿" localSheetId="130">#REF!</definedName>
    <definedName name="賃率ｼｰﾄ自挿" localSheetId="133">#REF!</definedName>
    <definedName name="賃率ｼｰﾄ自挿" localSheetId="118">#REF!</definedName>
    <definedName name="賃率ｼｰﾄ自挿" localSheetId="121">#REF!</definedName>
    <definedName name="賃率ｼｰﾄ自挿" localSheetId="123">#REF!</definedName>
    <definedName name="賃率ｼｰﾄ自挿" localSheetId="107">#REF!</definedName>
    <definedName name="賃率ｼｰﾄ自挿" localSheetId="109">#REF!</definedName>
    <definedName name="賃率ｼｰﾄ自挿" localSheetId="112">#REF!</definedName>
    <definedName name="賃率ｼｰﾄ自挿" localSheetId="115">#REF!</definedName>
    <definedName name="賃率ｼｰﾄ自挿" localSheetId="101">#REF!</definedName>
    <definedName name="賃率ｼｰﾄ自挿" localSheetId="104">#REF!</definedName>
    <definedName name="賃率ｼｰﾄ自挿" localSheetId="52">#REF!</definedName>
    <definedName name="賃率ｼｰﾄ自挿" localSheetId="54">#REF!</definedName>
    <definedName name="賃率ｼｰﾄ自挿" localSheetId="57">#REF!</definedName>
    <definedName name="賃率ｼｰﾄ自挿" localSheetId="60">#REF!</definedName>
    <definedName name="賃率ｼｰﾄ自挿" localSheetId="63">#REF!</definedName>
    <definedName name="賃率ｼｰﾄ自挿" localSheetId="83">#REF!</definedName>
    <definedName name="賃率ｼｰﾄ自挿" localSheetId="81">#REF!</definedName>
    <definedName name="賃率ｼｰﾄ自挿" localSheetId="86">#REF!</definedName>
    <definedName name="賃率ｼｰﾄ自挿" localSheetId="89">#REF!</definedName>
    <definedName name="賃率ｼｰﾄ自挿" localSheetId="92">#REF!</definedName>
    <definedName name="賃率ｼｰﾄ自挿" localSheetId="95">#REF!</definedName>
    <definedName name="賃率ｼｰﾄ自挿" localSheetId="98">#REF!</definedName>
    <definedName name="賃率ｼｰﾄ自挿" localSheetId="164">#REF!</definedName>
    <definedName name="賃率ｼｰﾄ自挿" localSheetId="167">#REF!</definedName>
    <definedName name="賃率ｼｰﾄ自挿" localSheetId="155">#REF!</definedName>
    <definedName name="賃率ｼｰﾄ自挿" localSheetId="170">#REF!</definedName>
    <definedName name="賃率ｼｰﾄ自挿" localSheetId="158">#REF!</definedName>
    <definedName name="賃率ｼｰﾄ自挿" localSheetId="161">#REF!</definedName>
    <definedName name="賃率ｼｰﾄ自挿" localSheetId="147">#REF!</definedName>
    <definedName name="賃率ｼｰﾄ自挿" localSheetId="144">#REF!</definedName>
    <definedName name="賃率ｼｰﾄ自挿" localSheetId="152">#REF!</definedName>
    <definedName name="賃率ｼｰﾄ自挿" localSheetId="154">#REF!</definedName>
    <definedName name="賃率ｼｰﾄ自挿" localSheetId="137">#REF!</definedName>
    <definedName name="賃率ｼｰﾄ自挿" localSheetId="140">#REF!</definedName>
    <definedName name="賃率ｼｰﾄ自挿" localSheetId="73">#REF!</definedName>
    <definedName name="賃率ｼｰﾄ自挿" localSheetId="76">#REF!</definedName>
    <definedName name="賃率ｼｰﾄ自挿" localSheetId="79">#REF!</definedName>
    <definedName name="賃率ｼｰﾄ自挿" localSheetId="65">#REF!</definedName>
    <definedName name="賃率ｼｰﾄ自挿" localSheetId="68">#REF!</definedName>
    <definedName name="賃率ｼｰﾄ自挿" localSheetId="125">#REF!</definedName>
    <definedName name="賃率ｼｰﾄ自挿" localSheetId="128">#REF!</definedName>
    <definedName name="賃率ｼｰﾄ自挿" localSheetId="131">#REF!</definedName>
    <definedName name="賃率ｼｰﾄ自挿" localSheetId="134">#REF!</definedName>
    <definedName name="賃率ｼｰﾄ自挿" localSheetId="119">#REF!</definedName>
    <definedName name="賃率ｼｰﾄ自挿" localSheetId="122">#REF!</definedName>
    <definedName name="賃率ｼｰﾄ自挿" localSheetId="108">#REF!</definedName>
    <definedName name="賃率ｼｰﾄ自挿" localSheetId="110">#REF!</definedName>
    <definedName name="賃率ｼｰﾄ自挿" localSheetId="113">#REF!</definedName>
    <definedName name="賃率ｼｰﾄ自挿" localSheetId="116">#REF!</definedName>
    <definedName name="賃率ｼｰﾄ自挿" localSheetId="102">#REF!</definedName>
    <definedName name="賃率ｼｰﾄ自挿" localSheetId="105">#REF!</definedName>
    <definedName name="賃率ｼｰﾄ自挿" localSheetId="56">#REF!</definedName>
    <definedName name="賃率ｼｰﾄ自挿" localSheetId="59">#REF!</definedName>
    <definedName name="賃率ｼｰﾄ自挿" localSheetId="61">#REF!</definedName>
    <definedName name="賃率ｼｰﾄ自挿" localSheetId="84">#REF!</definedName>
    <definedName name="賃率ｼｰﾄ自挿" localSheetId="82">#REF!</definedName>
    <definedName name="賃率ｼｰﾄ自挿" localSheetId="87">#REF!</definedName>
    <definedName name="賃率ｼｰﾄ自挿" localSheetId="90">#REF!</definedName>
    <definedName name="賃率ｼｰﾄ自挿" localSheetId="93">#REF!</definedName>
    <definedName name="賃率ｼｰﾄ自挿" localSheetId="96">#REF!</definedName>
    <definedName name="賃率ｼｰﾄ自挿" localSheetId="99">#REF!</definedName>
    <definedName name="賃率ｼｰﾄ自挿" localSheetId="165">#REF!</definedName>
    <definedName name="賃率ｼｰﾄ自挿" localSheetId="168">#REF!</definedName>
    <definedName name="賃率ｼｰﾄ自挿" localSheetId="156">#REF!</definedName>
    <definedName name="賃率ｼｰﾄ自挿" localSheetId="171">#REF!</definedName>
    <definedName name="賃率ｼｰﾄ自挿" localSheetId="159">#REF!</definedName>
    <definedName name="賃率ｼｰﾄ自挿" localSheetId="162">#REF!</definedName>
    <definedName name="賃率ｼｰﾄ自挿">#REF!</definedName>
    <definedName name="賃率ｼｰﾄ手挿" localSheetId="145">#REF!</definedName>
    <definedName name="賃率ｼｰﾄ手挿" localSheetId="149">#REF!</definedName>
    <definedName name="賃率ｼｰﾄ手挿" localSheetId="153">#REF!</definedName>
    <definedName name="賃率ｼｰﾄ手挿" localSheetId="138">#REF!</definedName>
    <definedName name="賃率ｼｰﾄ手挿" localSheetId="141">#REF!</definedName>
    <definedName name="賃率ｼｰﾄ手挿" localSheetId="71">#REF!</definedName>
    <definedName name="賃率ｼｰﾄ手挿" localSheetId="74">#REF!</definedName>
    <definedName name="賃率ｼｰﾄ手挿" localSheetId="77">#REF!</definedName>
    <definedName name="賃率ｼｰﾄ手挿" localSheetId="80">#REF!</definedName>
    <definedName name="賃率ｼｰﾄ手挿" localSheetId="66">#REF!</definedName>
    <definedName name="賃率ｼｰﾄ手挿" localSheetId="69">#REF!</definedName>
    <definedName name="賃率ｼｰﾄ手挿" localSheetId="126">#REF!</definedName>
    <definedName name="賃率ｼｰﾄ手挿" localSheetId="129">#REF!</definedName>
    <definedName name="賃率ｼｰﾄ手挿" localSheetId="132">#REF!</definedName>
    <definedName name="賃率ｼｰﾄ手挿" localSheetId="135">#REF!</definedName>
    <definedName name="賃率ｼｰﾄ手挿" localSheetId="120">#REF!</definedName>
    <definedName name="賃率ｼｰﾄ手挿" localSheetId="111">#REF!</definedName>
    <definedName name="賃率ｼｰﾄ手挿" localSheetId="114">#REF!</definedName>
    <definedName name="賃率ｼｰﾄ手挿" localSheetId="117">#REF!</definedName>
    <definedName name="賃率ｼｰﾄ手挿" localSheetId="103">#REF!</definedName>
    <definedName name="賃率ｼｰﾄ手挿" localSheetId="106">#REF!</definedName>
    <definedName name="賃率ｼｰﾄ手挿" localSheetId="53">#REF!</definedName>
    <definedName name="賃率ｼｰﾄ手挿" localSheetId="55">#REF!</definedName>
    <definedName name="賃率ｼｰﾄ手挿" localSheetId="58">#REF!</definedName>
    <definedName name="賃率ｼｰﾄ手挿" localSheetId="62">#REF!</definedName>
    <definedName name="賃率ｼｰﾄ手挿" localSheetId="64">#REF!</definedName>
    <definedName name="賃率ｼｰﾄ手挿" localSheetId="85">#REF!</definedName>
    <definedName name="賃率ｼｰﾄ手挿" localSheetId="88">#REF!</definedName>
    <definedName name="賃率ｼｰﾄ手挿" localSheetId="91">#REF!</definedName>
    <definedName name="賃率ｼｰﾄ手挿" localSheetId="94">#REF!</definedName>
    <definedName name="賃率ｼｰﾄ手挿" localSheetId="97">#REF!</definedName>
    <definedName name="賃率ｼｰﾄ手挿" localSheetId="100">#REF!</definedName>
    <definedName name="賃率ｼｰﾄ手挿" localSheetId="166">#REF!</definedName>
    <definedName name="賃率ｼｰﾄ手挿" localSheetId="169">#REF!</definedName>
    <definedName name="賃率ｼｰﾄ手挿" localSheetId="157">#REF!</definedName>
    <definedName name="賃率ｼｰﾄ手挿" localSheetId="172">#REF!</definedName>
    <definedName name="賃率ｼｰﾄ手挿" localSheetId="160">#REF!</definedName>
    <definedName name="賃率ｼｰﾄ手挿" localSheetId="163">#REF!</definedName>
    <definedName name="賃率ｼｰﾄ手挿" localSheetId="143">#REF!</definedName>
    <definedName name="賃率ｼｰﾄ手挿" localSheetId="146">#REF!</definedName>
    <definedName name="賃率ｼｰﾄ手挿" localSheetId="148">#REF!</definedName>
    <definedName name="賃率ｼｰﾄ手挿" localSheetId="150">#REF!</definedName>
    <definedName name="賃率ｼｰﾄ手挿" localSheetId="151">#REF!</definedName>
    <definedName name="賃率ｼｰﾄ手挿" localSheetId="136">#REF!</definedName>
    <definedName name="賃率ｼｰﾄ手挿" localSheetId="139">#REF!</definedName>
    <definedName name="賃率ｼｰﾄ手挿" localSheetId="142">#REF!</definedName>
    <definedName name="賃率ｼｰﾄ手挿" localSheetId="70">#REF!</definedName>
    <definedName name="賃率ｼｰﾄ手挿" localSheetId="72">#REF!</definedName>
    <definedName name="賃率ｼｰﾄ手挿" localSheetId="75">#REF!</definedName>
    <definedName name="賃率ｼｰﾄ手挿" localSheetId="78">#REF!</definedName>
    <definedName name="賃率ｼｰﾄ手挿" localSheetId="67">#REF!</definedName>
    <definedName name="賃率ｼｰﾄ手挿" localSheetId="124">#REF!</definedName>
    <definedName name="賃率ｼｰﾄ手挿" localSheetId="127">#REF!</definedName>
    <definedName name="賃率ｼｰﾄ手挿" localSheetId="130">#REF!</definedName>
    <definedName name="賃率ｼｰﾄ手挿" localSheetId="133">#REF!</definedName>
    <definedName name="賃率ｼｰﾄ手挿" localSheetId="118">#REF!</definedName>
    <definedName name="賃率ｼｰﾄ手挿" localSheetId="121">#REF!</definedName>
    <definedName name="賃率ｼｰﾄ手挿" localSheetId="123">#REF!</definedName>
    <definedName name="賃率ｼｰﾄ手挿" localSheetId="107">#REF!</definedName>
    <definedName name="賃率ｼｰﾄ手挿" localSheetId="109">#REF!</definedName>
    <definedName name="賃率ｼｰﾄ手挿" localSheetId="112">#REF!</definedName>
    <definedName name="賃率ｼｰﾄ手挿" localSheetId="115">#REF!</definedName>
    <definedName name="賃率ｼｰﾄ手挿" localSheetId="101">#REF!</definedName>
    <definedName name="賃率ｼｰﾄ手挿" localSheetId="104">#REF!</definedName>
    <definedName name="賃率ｼｰﾄ手挿" localSheetId="52">#REF!</definedName>
    <definedName name="賃率ｼｰﾄ手挿" localSheetId="54">#REF!</definedName>
    <definedName name="賃率ｼｰﾄ手挿" localSheetId="57">#REF!</definedName>
    <definedName name="賃率ｼｰﾄ手挿" localSheetId="60">#REF!</definedName>
    <definedName name="賃率ｼｰﾄ手挿" localSheetId="63">#REF!</definedName>
    <definedName name="賃率ｼｰﾄ手挿" localSheetId="83">#REF!</definedName>
    <definedName name="賃率ｼｰﾄ手挿" localSheetId="81">#REF!</definedName>
    <definedName name="賃率ｼｰﾄ手挿" localSheetId="86">#REF!</definedName>
    <definedName name="賃率ｼｰﾄ手挿" localSheetId="89">#REF!</definedName>
    <definedName name="賃率ｼｰﾄ手挿" localSheetId="92">#REF!</definedName>
    <definedName name="賃率ｼｰﾄ手挿" localSheetId="95">#REF!</definedName>
    <definedName name="賃率ｼｰﾄ手挿" localSheetId="98">#REF!</definedName>
    <definedName name="賃率ｼｰﾄ手挿" localSheetId="164">#REF!</definedName>
    <definedName name="賃率ｼｰﾄ手挿" localSheetId="167">#REF!</definedName>
    <definedName name="賃率ｼｰﾄ手挿" localSheetId="155">#REF!</definedName>
    <definedName name="賃率ｼｰﾄ手挿" localSheetId="170">#REF!</definedName>
    <definedName name="賃率ｼｰﾄ手挿" localSheetId="158">#REF!</definedName>
    <definedName name="賃率ｼｰﾄ手挿" localSheetId="161">#REF!</definedName>
    <definedName name="賃率ｼｰﾄ手挿" localSheetId="147">#REF!</definedName>
    <definedName name="賃率ｼｰﾄ手挿" localSheetId="144">#REF!</definedName>
    <definedName name="賃率ｼｰﾄ手挿" localSheetId="152">#REF!</definedName>
    <definedName name="賃率ｼｰﾄ手挿" localSheetId="154">#REF!</definedName>
    <definedName name="賃率ｼｰﾄ手挿" localSheetId="137">#REF!</definedName>
    <definedName name="賃率ｼｰﾄ手挿" localSheetId="140">#REF!</definedName>
    <definedName name="賃率ｼｰﾄ手挿" localSheetId="73">#REF!</definedName>
    <definedName name="賃率ｼｰﾄ手挿" localSheetId="76">#REF!</definedName>
    <definedName name="賃率ｼｰﾄ手挿" localSheetId="79">#REF!</definedName>
    <definedName name="賃率ｼｰﾄ手挿" localSheetId="65">#REF!</definedName>
    <definedName name="賃率ｼｰﾄ手挿" localSheetId="68">#REF!</definedName>
    <definedName name="賃率ｼｰﾄ手挿" localSheetId="125">#REF!</definedName>
    <definedName name="賃率ｼｰﾄ手挿" localSheetId="128">#REF!</definedName>
    <definedName name="賃率ｼｰﾄ手挿" localSheetId="131">#REF!</definedName>
    <definedName name="賃率ｼｰﾄ手挿" localSheetId="134">#REF!</definedName>
    <definedName name="賃率ｼｰﾄ手挿" localSheetId="119">#REF!</definedName>
    <definedName name="賃率ｼｰﾄ手挿" localSheetId="122">#REF!</definedName>
    <definedName name="賃率ｼｰﾄ手挿" localSheetId="108">#REF!</definedName>
    <definedName name="賃率ｼｰﾄ手挿" localSheetId="110">#REF!</definedName>
    <definedName name="賃率ｼｰﾄ手挿" localSheetId="113">#REF!</definedName>
    <definedName name="賃率ｼｰﾄ手挿" localSheetId="116">#REF!</definedName>
    <definedName name="賃率ｼｰﾄ手挿" localSheetId="102">#REF!</definedName>
    <definedName name="賃率ｼｰﾄ手挿" localSheetId="105">#REF!</definedName>
    <definedName name="賃率ｼｰﾄ手挿" localSheetId="56">#REF!</definedName>
    <definedName name="賃率ｼｰﾄ手挿" localSheetId="59">#REF!</definedName>
    <definedName name="賃率ｼｰﾄ手挿" localSheetId="61">#REF!</definedName>
    <definedName name="賃率ｼｰﾄ手挿" localSheetId="84">#REF!</definedName>
    <definedName name="賃率ｼｰﾄ手挿" localSheetId="82">#REF!</definedName>
    <definedName name="賃率ｼｰﾄ手挿" localSheetId="87">#REF!</definedName>
    <definedName name="賃率ｼｰﾄ手挿" localSheetId="90">#REF!</definedName>
    <definedName name="賃率ｼｰﾄ手挿" localSheetId="93">#REF!</definedName>
    <definedName name="賃率ｼｰﾄ手挿" localSheetId="96">#REF!</definedName>
    <definedName name="賃率ｼｰﾄ手挿" localSheetId="99">#REF!</definedName>
    <definedName name="賃率ｼｰﾄ手挿" localSheetId="165">#REF!</definedName>
    <definedName name="賃率ｼｰﾄ手挿" localSheetId="168">#REF!</definedName>
    <definedName name="賃率ｼｰﾄ手挿" localSheetId="156">#REF!</definedName>
    <definedName name="賃率ｼｰﾄ手挿" localSheetId="171">#REF!</definedName>
    <definedName name="賃率ｼｰﾄ手挿" localSheetId="159">#REF!</definedName>
    <definedName name="賃率ｼｰﾄ手挿" localSheetId="162">#REF!</definedName>
    <definedName name="賃率ｼｰﾄ手挿">#REF!</definedName>
    <definedName name="賃率木工機械" localSheetId="145">#REF!</definedName>
    <definedName name="賃率木工機械" localSheetId="149">#REF!</definedName>
    <definedName name="賃率木工機械" localSheetId="153">#REF!</definedName>
    <definedName name="賃率木工機械" localSheetId="138">#REF!</definedName>
    <definedName name="賃率木工機械" localSheetId="141">#REF!</definedName>
    <definedName name="賃率木工機械" localSheetId="71">#REF!</definedName>
    <definedName name="賃率木工機械" localSheetId="74">#REF!</definedName>
    <definedName name="賃率木工機械" localSheetId="77">#REF!</definedName>
    <definedName name="賃率木工機械" localSheetId="80">#REF!</definedName>
    <definedName name="賃率木工機械" localSheetId="66">#REF!</definedName>
    <definedName name="賃率木工機械" localSheetId="69">#REF!</definedName>
    <definedName name="賃率木工機械" localSheetId="126">#REF!</definedName>
    <definedName name="賃率木工機械" localSheetId="129">#REF!</definedName>
    <definedName name="賃率木工機械" localSheetId="132">#REF!</definedName>
    <definedName name="賃率木工機械" localSheetId="135">#REF!</definedName>
    <definedName name="賃率木工機械" localSheetId="120">#REF!</definedName>
    <definedName name="賃率木工機械" localSheetId="111">#REF!</definedName>
    <definedName name="賃率木工機械" localSheetId="114">#REF!</definedName>
    <definedName name="賃率木工機械" localSheetId="117">#REF!</definedName>
    <definedName name="賃率木工機械" localSheetId="103">#REF!</definedName>
    <definedName name="賃率木工機械" localSheetId="106">#REF!</definedName>
    <definedName name="賃率木工機械" localSheetId="53">#REF!</definedName>
    <definedName name="賃率木工機械" localSheetId="55">#REF!</definedName>
    <definedName name="賃率木工機械" localSheetId="58">#REF!</definedName>
    <definedName name="賃率木工機械" localSheetId="62">#REF!</definedName>
    <definedName name="賃率木工機械" localSheetId="64">#REF!</definedName>
    <definedName name="賃率木工機械" localSheetId="85">#REF!</definedName>
    <definedName name="賃率木工機械" localSheetId="88">#REF!</definedName>
    <definedName name="賃率木工機械" localSheetId="91">#REF!</definedName>
    <definedName name="賃率木工機械" localSheetId="94">#REF!</definedName>
    <definedName name="賃率木工機械" localSheetId="97">#REF!</definedName>
    <definedName name="賃率木工機械" localSheetId="100">#REF!</definedName>
    <definedName name="賃率木工機械" localSheetId="166">#REF!</definedName>
    <definedName name="賃率木工機械" localSheetId="169">#REF!</definedName>
    <definedName name="賃率木工機械" localSheetId="157">#REF!</definedName>
    <definedName name="賃率木工機械" localSheetId="172">#REF!</definedName>
    <definedName name="賃率木工機械" localSheetId="160">#REF!</definedName>
    <definedName name="賃率木工機械" localSheetId="163">#REF!</definedName>
    <definedName name="賃率木工機械" localSheetId="143">#REF!</definedName>
    <definedName name="賃率木工機械" localSheetId="146">#REF!</definedName>
    <definedName name="賃率木工機械" localSheetId="148">#REF!</definedName>
    <definedName name="賃率木工機械" localSheetId="150">#REF!</definedName>
    <definedName name="賃率木工機械" localSheetId="151">#REF!</definedName>
    <definedName name="賃率木工機械" localSheetId="136">#REF!</definedName>
    <definedName name="賃率木工機械" localSheetId="139">#REF!</definedName>
    <definedName name="賃率木工機械" localSheetId="142">#REF!</definedName>
    <definedName name="賃率木工機械" localSheetId="70">#REF!</definedName>
    <definedName name="賃率木工機械" localSheetId="72">#REF!</definedName>
    <definedName name="賃率木工機械" localSheetId="75">#REF!</definedName>
    <definedName name="賃率木工機械" localSheetId="78">#REF!</definedName>
    <definedName name="賃率木工機械" localSheetId="67">#REF!</definedName>
    <definedName name="賃率木工機械" localSheetId="124">#REF!</definedName>
    <definedName name="賃率木工機械" localSheetId="127">#REF!</definedName>
    <definedName name="賃率木工機械" localSheetId="130">#REF!</definedName>
    <definedName name="賃率木工機械" localSheetId="133">#REF!</definedName>
    <definedName name="賃率木工機械" localSheetId="118">#REF!</definedName>
    <definedName name="賃率木工機械" localSheetId="121">#REF!</definedName>
    <definedName name="賃率木工機械" localSheetId="123">#REF!</definedName>
    <definedName name="賃率木工機械" localSheetId="107">#REF!</definedName>
    <definedName name="賃率木工機械" localSheetId="109">#REF!</definedName>
    <definedName name="賃率木工機械" localSheetId="112">#REF!</definedName>
    <definedName name="賃率木工機械" localSheetId="115">#REF!</definedName>
    <definedName name="賃率木工機械" localSheetId="101">#REF!</definedName>
    <definedName name="賃率木工機械" localSheetId="104">#REF!</definedName>
    <definedName name="賃率木工機械" localSheetId="52">#REF!</definedName>
    <definedName name="賃率木工機械" localSheetId="54">#REF!</definedName>
    <definedName name="賃率木工機械" localSheetId="57">#REF!</definedName>
    <definedName name="賃率木工機械" localSheetId="60">#REF!</definedName>
    <definedName name="賃率木工機械" localSheetId="63">#REF!</definedName>
    <definedName name="賃率木工機械" localSheetId="83">#REF!</definedName>
    <definedName name="賃率木工機械" localSheetId="81">#REF!</definedName>
    <definedName name="賃率木工機械" localSheetId="86">#REF!</definedName>
    <definedName name="賃率木工機械" localSheetId="89">#REF!</definedName>
    <definedName name="賃率木工機械" localSheetId="92">#REF!</definedName>
    <definedName name="賃率木工機械" localSheetId="95">#REF!</definedName>
    <definedName name="賃率木工機械" localSheetId="98">#REF!</definedName>
    <definedName name="賃率木工機械" localSheetId="164">#REF!</definedName>
    <definedName name="賃率木工機械" localSheetId="167">#REF!</definedName>
    <definedName name="賃率木工機械" localSheetId="155">#REF!</definedName>
    <definedName name="賃率木工機械" localSheetId="170">#REF!</definedName>
    <definedName name="賃率木工機械" localSheetId="158">#REF!</definedName>
    <definedName name="賃率木工機械" localSheetId="161">#REF!</definedName>
    <definedName name="賃率木工機械" localSheetId="147">#REF!</definedName>
    <definedName name="賃率木工機械" localSheetId="144">#REF!</definedName>
    <definedName name="賃率木工機械" localSheetId="152">#REF!</definedName>
    <definedName name="賃率木工機械" localSheetId="154">#REF!</definedName>
    <definedName name="賃率木工機械" localSheetId="137">#REF!</definedName>
    <definedName name="賃率木工機械" localSheetId="140">#REF!</definedName>
    <definedName name="賃率木工機械" localSheetId="73">#REF!</definedName>
    <definedName name="賃率木工機械" localSheetId="76">#REF!</definedName>
    <definedName name="賃率木工機械" localSheetId="79">#REF!</definedName>
    <definedName name="賃率木工機械" localSheetId="65">#REF!</definedName>
    <definedName name="賃率木工機械" localSheetId="68">#REF!</definedName>
    <definedName name="賃率木工機械" localSheetId="125">#REF!</definedName>
    <definedName name="賃率木工機械" localSheetId="128">#REF!</definedName>
    <definedName name="賃率木工機械" localSheetId="131">#REF!</definedName>
    <definedName name="賃率木工機械" localSheetId="134">#REF!</definedName>
    <definedName name="賃率木工機械" localSheetId="119">#REF!</definedName>
    <definedName name="賃率木工機械" localSheetId="122">#REF!</definedName>
    <definedName name="賃率木工機械" localSheetId="108">#REF!</definedName>
    <definedName name="賃率木工機械" localSheetId="110">#REF!</definedName>
    <definedName name="賃率木工機械" localSheetId="113">#REF!</definedName>
    <definedName name="賃率木工機械" localSheetId="116">#REF!</definedName>
    <definedName name="賃率木工機械" localSheetId="102">#REF!</definedName>
    <definedName name="賃率木工機械" localSheetId="105">#REF!</definedName>
    <definedName name="賃率木工機械" localSheetId="56">#REF!</definedName>
    <definedName name="賃率木工機械" localSheetId="59">#REF!</definedName>
    <definedName name="賃率木工機械" localSheetId="61">#REF!</definedName>
    <definedName name="賃率木工機械" localSheetId="84">#REF!</definedName>
    <definedName name="賃率木工機械" localSheetId="82">#REF!</definedName>
    <definedName name="賃率木工機械" localSheetId="87">#REF!</definedName>
    <definedName name="賃率木工機械" localSheetId="90">#REF!</definedName>
    <definedName name="賃率木工機械" localSheetId="93">#REF!</definedName>
    <definedName name="賃率木工機械" localSheetId="96">#REF!</definedName>
    <definedName name="賃率木工機械" localSheetId="99">#REF!</definedName>
    <definedName name="賃率木工機械" localSheetId="165">#REF!</definedName>
    <definedName name="賃率木工機械" localSheetId="168">#REF!</definedName>
    <definedName name="賃率木工機械" localSheetId="156">#REF!</definedName>
    <definedName name="賃率木工機械" localSheetId="171">#REF!</definedName>
    <definedName name="賃率木工機械" localSheetId="159">#REF!</definedName>
    <definedName name="賃率木工機械" localSheetId="162">#REF!</definedName>
    <definedName name="賃率木工機械">#REF!</definedName>
    <definedName name="賃率木工組立" localSheetId="145">#REF!</definedName>
    <definedName name="賃率木工組立" localSheetId="149">#REF!</definedName>
    <definedName name="賃率木工組立" localSheetId="153">#REF!</definedName>
    <definedName name="賃率木工組立" localSheetId="138">#REF!</definedName>
    <definedName name="賃率木工組立" localSheetId="141">#REF!</definedName>
    <definedName name="賃率木工組立" localSheetId="71">#REF!</definedName>
    <definedName name="賃率木工組立" localSheetId="74">#REF!</definedName>
    <definedName name="賃率木工組立" localSheetId="77">#REF!</definedName>
    <definedName name="賃率木工組立" localSheetId="80">#REF!</definedName>
    <definedName name="賃率木工組立" localSheetId="66">#REF!</definedName>
    <definedName name="賃率木工組立" localSheetId="69">#REF!</definedName>
    <definedName name="賃率木工組立" localSheetId="126">#REF!</definedName>
    <definedName name="賃率木工組立" localSheetId="129">#REF!</definedName>
    <definedName name="賃率木工組立" localSheetId="132">#REF!</definedName>
    <definedName name="賃率木工組立" localSheetId="135">#REF!</definedName>
    <definedName name="賃率木工組立" localSheetId="120">#REF!</definedName>
    <definedName name="賃率木工組立" localSheetId="111">#REF!</definedName>
    <definedName name="賃率木工組立" localSheetId="114">#REF!</definedName>
    <definedName name="賃率木工組立" localSheetId="117">#REF!</definedName>
    <definedName name="賃率木工組立" localSheetId="103">#REF!</definedName>
    <definedName name="賃率木工組立" localSheetId="106">#REF!</definedName>
    <definedName name="賃率木工組立" localSheetId="53">#REF!</definedName>
    <definedName name="賃率木工組立" localSheetId="55">#REF!</definedName>
    <definedName name="賃率木工組立" localSheetId="58">#REF!</definedName>
    <definedName name="賃率木工組立" localSheetId="62">#REF!</definedName>
    <definedName name="賃率木工組立" localSheetId="64">#REF!</definedName>
    <definedName name="賃率木工組立" localSheetId="85">#REF!</definedName>
    <definedName name="賃率木工組立" localSheetId="88">#REF!</definedName>
    <definedName name="賃率木工組立" localSheetId="91">#REF!</definedName>
    <definedName name="賃率木工組立" localSheetId="94">#REF!</definedName>
    <definedName name="賃率木工組立" localSheetId="97">#REF!</definedName>
    <definedName name="賃率木工組立" localSheetId="100">#REF!</definedName>
    <definedName name="賃率木工組立" localSheetId="166">#REF!</definedName>
    <definedName name="賃率木工組立" localSheetId="169">#REF!</definedName>
    <definedName name="賃率木工組立" localSheetId="157">#REF!</definedName>
    <definedName name="賃率木工組立" localSheetId="172">#REF!</definedName>
    <definedName name="賃率木工組立" localSheetId="160">#REF!</definedName>
    <definedName name="賃率木工組立" localSheetId="163">#REF!</definedName>
    <definedName name="賃率木工組立" localSheetId="143">#REF!</definedName>
    <definedName name="賃率木工組立" localSheetId="146">#REF!</definedName>
    <definedName name="賃率木工組立" localSheetId="148">#REF!</definedName>
    <definedName name="賃率木工組立" localSheetId="150">#REF!</definedName>
    <definedName name="賃率木工組立" localSheetId="151">#REF!</definedName>
    <definedName name="賃率木工組立" localSheetId="136">#REF!</definedName>
    <definedName name="賃率木工組立" localSheetId="139">#REF!</definedName>
    <definedName name="賃率木工組立" localSheetId="142">#REF!</definedName>
    <definedName name="賃率木工組立" localSheetId="70">#REF!</definedName>
    <definedName name="賃率木工組立" localSheetId="72">#REF!</definedName>
    <definedName name="賃率木工組立" localSheetId="75">#REF!</definedName>
    <definedName name="賃率木工組立" localSheetId="78">#REF!</definedName>
    <definedName name="賃率木工組立" localSheetId="67">#REF!</definedName>
    <definedName name="賃率木工組立" localSheetId="124">#REF!</definedName>
    <definedName name="賃率木工組立" localSheetId="127">#REF!</definedName>
    <definedName name="賃率木工組立" localSheetId="130">#REF!</definedName>
    <definedName name="賃率木工組立" localSheetId="133">#REF!</definedName>
    <definedName name="賃率木工組立" localSheetId="118">#REF!</definedName>
    <definedName name="賃率木工組立" localSheetId="121">#REF!</definedName>
    <definedName name="賃率木工組立" localSheetId="123">#REF!</definedName>
    <definedName name="賃率木工組立" localSheetId="107">#REF!</definedName>
    <definedName name="賃率木工組立" localSheetId="109">#REF!</definedName>
    <definedName name="賃率木工組立" localSheetId="112">#REF!</definedName>
    <definedName name="賃率木工組立" localSheetId="115">#REF!</definedName>
    <definedName name="賃率木工組立" localSheetId="101">#REF!</definedName>
    <definedName name="賃率木工組立" localSheetId="104">#REF!</definedName>
    <definedName name="賃率木工組立" localSheetId="52">#REF!</definedName>
    <definedName name="賃率木工組立" localSheetId="54">#REF!</definedName>
    <definedName name="賃率木工組立" localSheetId="57">#REF!</definedName>
    <definedName name="賃率木工組立" localSheetId="60">#REF!</definedName>
    <definedName name="賃率木工組立" localSheetId="63">#REF!</definedName>
    <definedName name="賃率木工組立" localSheetId="83">#REF!</definedName>
    <definedName name="賃率木工組立" localSheetId="81">#REF!</definedName>
    <definedName name="賃率木工組立" localSheetId="86">#REF!</definedName>
    <definedName name="賃率木工組立" localSheetId="89">#REF!</definedName>
    <definedName name="賃率木工組立" localSheetId="92">#REF!</definedName>
    <definedName name="賃率木工組立" localSheetId="95">#REF!</definedName>
    <definedName name="賃率木工組立" localSheetId="98">#REF!</definedName>
    <definedName name="賃率木工組立" localSheetId="164">#REF!</definedName>
    <definedName name="賃率木工組立" localSheetId="167">#REF!</definedName>
    <definedName name="賃率木工組立" localSheetId="155">#REF!</definedName>
    <definedName name="賃率木工組立" localSheetId="170">#REF!</definedName>
    <definedName name="賃率木工組立" localSheetId="158">#REF!</definedName>
    <definedName name="賃率木工組立" localSheetId="161">#REF!</definedName>
    <definedName name="賃率木工組立" localSheetId="147">#REF!</definedName>
    <definedName name="賃率木工組立" localSheetId="144">#REF!</definedName>
    <definedName name="賃率木工組立" localSheetId="152">#REF!</definedName>
    <definedName name="賃率木工組立" localSheetId="154">#REF!</definedName>
    <definedName name="賃率木工組立" localSheetId="137">#REF!</definedName>
    <definedName name="賃率木工組立" localSheetId="140">#REF!</definedName>
    <definedName name="賃率木工組立" localSheetId="73">#REF!</definedName>
    <definedName name="賃率木工組立" localSheetId="76">#REF!</definedName>
    <definedName name="賃率木工組立" localSheetId="79">#REF!</definedName>
    <definedName name="賃率木工組立" localSheetId="65">#REF!</definedName>
    <definedName name="賃率木工組立" localSheetId="68">#REF!</definedName>
    <definedName name="賃率木工組立" localSheetId="125">#REF!</definedName>
    <definedName name="賃率木工組立" localSheetId="128">#REF!</definedName>
    <definedName name="賃率木工組立" localSheetId="131">#REF!</definedName>
    <definedName name="賃率木工組立" localSheetId="134">#REF!</definedName>
    <definedName name="賃率木工組立" localSheetId="119">#REF!</definedName>
    <definedName name="賃率木工組立" localSheetId="122">#REF!</definedName>
    <definedName name="賃率木工組立" localSheetId="108">#REF!</definedName>
    <definedName name="賃率木工組立" localSheetId="110">#REF!</definedName>
    <definedName name="賃率木工組立" localSheetId="113">#REF!</definedName>
    <definedName name="賃率木工組立" localSheetId="116">#REF!</definedName>
    <definedName name="賃率木工組立" localSheetId="102">#REF!</definedName>
    <definedName name="賃率木工組立" localSheetId="105">#REF!</definedName>
    <definedName name="賃率木工組立" localSheetId="56">#REF!</definedName>
    <definedName name="賃率木工組立" localSheetId="59">#REF!</definedName>
    <definedName name="賃率木工組立" localSheetId="61">#REF!</definedName>
    <definedName name="賃率木工組立" localSheetId="84">#REF!</definedName>
    <definedName name="賃率木工組立" localSheetId="82">#REF!</definedName>
    <definedName name="賃率木工組立" localSheetId="87">#REF!</definedName>
    <definedName name="賃率木工組立" localSheetId="90">#REF!</definedName>
    <definedName name="賃率木工組立" localSheetId="93">#REF!</definedName>
    <definedName name="賃率木工組立" localSheetId="96">#REF!</definedName>
    <definedName name="賃率木工組立" localSheetId="99">#REF!</definedName>
    <definedName name="賃率木工組立" localSheetId="165">#REF!</definedName>
    <definedName name="賃率木工組立" localSheetId="168">#REF!</definedName>
    <definedName name="賃率木工組立" localSheetId="156">#REF!</definedName>
    <definedName name="賃率木工組立" localSheetId="171">#REF!</definedName>
    <definedName name="賃率木工組立" localSheetId="159">#REF!</definedName>
    <definedName name="賃率木工組立" localSheetId="162">#REF!</definedName>
    <definedName name="賃率木工組立">#REF!</definedName>
    <definedName name="日本支給材CIF単価ﾄﾞﾙ" localSheetId="145">#REF!</definedName>
    <definedName name="日本支給材CIF単価ﾄﾞﾙ" localSheetId="149">#REF!</definedName>
    <definedName name="日本支給材CIF単価ﾄﾞﾙ" localSheetId="153">#REF!</definedName>
    <definedName name="日本支給材CIF単価ﾄﾞﾙ" localSheetId="138">#REF!</definedName>
    <definedName name="日本支給材CIF単価ﾄﾞﾙ" localSheetId="141">#REF!</definedName>
    <definedName name="日本支給材CIF単価ﾄﾞﾙ" localSheetId="71">#REF!</definedName>
    <definedName name="日本支給材CIF単価ﾄﾞﾙ" localSheetId="74">#REF!</definedName>
    <definedName name="日本支給材CIF単価ﾄﾞﾙ" localSheetId="77">#REF!</definedName>
    <definedName name="日本支給材CIF単価ﾄﾞﾙ" localSheetId="80">#REF!</definedName>
    <definedName name="日本支給材CIF単価ﾄﾞﾙ" localSheetId="66">#REF!</definedName>
    <definedName name="日本支給材CIF単価ﾄﾞﾙ" localSheetId="69">#REF!</definedName>
    <definedName name="日本支給材CIF単価ﾄﾞﾙ" localSheetId="126">#REF!</definedName>
    <definedName name="日本支給材CIF単価ﾄﾞﾙ" localSheetId="129">#REF!</definedName>
    <definedName name="日本支給材CIF単価ﾄﾞﾙ" localSheetId="132">#REF!</definedName>
    <definedName name="日本支給材CIF単価ﾄﾞﾙ" localSheetId="135">#REF!</definedName>
    <definedName name="日本支給材CIF単価ﾄﾞﾙ" localSheetId="120">#REF!</definedName>
    <definedName name="日本支給材CIF単価ﾄﾞﾙ" localSheetId="111">#REF!</definedName>
    <definedName name="日本支給材CIF単価ﾄﾞﾙ" localSheetId="114">#REF!</definedName>
    <definedName name="日本支給材CIF単価ﾄﾞﾙ" localSheetId="117">#REF!</definedName>
    <definedName name="日本支給材CIF単価ﾄﾞﾙ" localSheetId="103">#REF!</definedName>
    <definedName name="日本支給材CIF単価ﾄﾞﾙ" localSheetId="106">#REF!</definedName>
    <definedName name="日本支給材CIF単価ﾄﾞﾙ" localSheetId="53">#REF!</definedName>
    <definedName name="日本支給材CIF単価ﾄﾞﾙ" localSheetId="55">#REF!</definedName>
    <definedName name="日本支給材CIF単価ﾄﾞﾙ" localSheetId="58">#REF!</definedName>
    <definedName name="日本支給材CIF単価ﾄﾞﾙ" localSheetId="62">#REF!</definedName>
    <definedName name="日本支給材CIF単価ﾄﾞﾙ" localSheetId="64">#REF!</definedName>
    <definedName name="日本支給材CIF単価ﾄﾞﾙ" localSheetId="85">#REF!</definedName>
    <definedName name="日本支給材CIF単価ﾄﾞﾙ" localSheetId="88">#REF!</definedName>
    <definedName name="日本支給材CIF単価ﾄﾞﾙ" localSheetId="91">#REF!</definedName>
    <definedName name="日本支給材CIF単価ﾄﾞﾙ" localSheetId="94">#REF!</definedName>
    <definedName name="日本支給材CIF単価ﾄﾞﾙ" localSheetId="97">#REF!</definedName>
    <definedName name="日本支給材CIF単価ﾄﾞﾙ" localSheetId="100">#REF!</definedName>
    <definedName name="日本支給材CIF単価ﾄﾞﾙ" localSheetId="166">#REF!</definedName>
    <definedName name="日本支給材CIF単価ﾄﾞﾙ" localSheetId="169">#REF!</definedName>
    <definedName name="日本支給材CIF単価ﾄﾞﾙ" localSheetId="157">#REF!</definedName>
    <definedName name="日本支給材CIF単価ﾄﾞﾙ" localSheetId="172">#REF!</definedName>
    <definedName name="日本支給材CIF単価ﾄﾞﾙ" localSheetId="160">#REF!</definedName>
    <definedName name="日本支給材CIF単価ﾄﾞﾙ" localSheetId="163">#REF!</definedName>
    <definedName name="日本支給材CIF単価ﾄﾞﾙ" localSheetId="143">#REF!</definedName>
    <definedName name="日本支給材CIF単価ﾄﾞﾙ" localSheetId="146">#REF!</definedName>
    <definedName name="日本支給材CIF単価ﾄﾞﾙ" localSheetId="148">#REF!</definedName>
    <definedName name="日本支給材CIF単価ﾄﾞﾙ" localSheetId="150">#REF!</definedName>
    <definedName name="日本支給材CIF単価ﾄﾞﾙ" localSheetId="151">#REF!</definedName>
    <definedName name="日本支給材CIF単価ﾄﾞﾙ" localSheetId="136">#REF!</definedName>
    <definedName name="日本支給材CIF単価ﾄﾞﾙ" localSheetId="139">#REF!</definedName>
    <definedName name="日本支給材CIF単価ﾄﾞﾙ" localSheetId="142">#REF!</definedName>
    <definedName name="日本支給材CIF単価ﾄﾞﾙ" localSheetId="70">#REF!</definedName>
    <definedName name="日本支給材CIF単価ﾄﾞﾙ" localSheetId="72">#REF!</definedName>
    <definedName name="日本支給材CIF単価ﾄﾞﾙ" localSheetId="75">#REF!</definedName>
    <definedName name="日本支給材CIF単価ﾄﾞﾙ" localSheetId="78">#REF!</definedName>
    <definedName name="日本支給材CIF単価ﾄﾞﾙ" localSheetId="67">#REF!</definedName>
    <definedName name="日本支給材CIF単価ﾄﾞﾙ" localSheetId="124">#REF!</definedName>
    <definedName name="日本支給材CIF単価ﾄﾞﾙ" localSheetId="127">#REF!</definedName>
    <definedName name="日本支給材CIF単価ﾄﾞﾙ" localSheetId="130">#REF!</definedName>
    <definedName name="日本支給材CIF単価ﾄﾞﾙ" localSheetId="133">#REF!</definedName>
    <definedName name="日本支給材CIF単価ﾄﾞﾙ" localSheetId="118">#REF!</definedName>
    <definedName name="日本支給材CIF単価ﾄﾞﾙ" localSheetId="121">#REF!</definedName>
    <definedName name="日本支給材CIF単価ﾄﾞﾙ" localSheetId="123">#REF!</definedName>
    <definedName name="日本支給材CIF単価ﾄﾞﾙ" localSheetId="107">#REF!</definedName>
    <definedName name="日本支給材CIF単価ﾄﾞﾙ" localSheetId="109">#REF!</definedName>
    <definedName name="日本支給材CIF単価ﾄﾞﾙ" localSheetId="112">#REF!</definedName>
    <definedName name="日本支給材CIF単価ﾄﾞﾙ" localSheetId="115">#REF!</definedName>
    <definedName name="日本支給材CIF単価ﾄﾞﾙ" localSheetId="101">#REF!</definedName>
    <definedName name="日本支給材CIF単価ﾄﾞﾙ" localSheetId="104">#REF!</definedName>
    <definedName name="日本支給材CIF単価ﾄﾞﾙ" localSheetId="52">#REF!</definedName>
    <definedName name="日本支給材CIF単価ﾄﾞﾙ" localSheetId="54">#REF!</definedName>
    <definedName name="日本支給材CIF単価ﾄﾞﾙ" localSheetId="57">#REF!</definedName>
    <definedName name="日本支給材CIF単価ﾄﾞﾙ" localSheetId="60">#REF!</definedName>
    <definedName name="日本支給材CIF単価ﾄﾞﾙ" localSheetId="63">#REF!</definedName>
    <definedName name="日本支給材CIF単価ﾄﾞﾙ" localSheetId="83">#REF!</definedName>
    <definedName name="日本支給材CIF単価ﾄﾞﾙ" localSheetId="81">#REF!</definedName>
    <definedName name="日本支給材CIF単価ﾄﾞﾙ" localSheetId="86">#REF!</definedName>
    <definedName name="日本支給材CIF単価ﾄﾞﾙ" localSheetId="89">#REF!</definedName>
    <definedName name="日本支給材CIF単価ﾄﾞﾙ" localSheetId="92">#REF!</definedName>
    <definedName name="日本支給材CIF単価ﾄﾞﾙ" localSheetId="95">#REF!</definedName>
    <definedName name="日本支給材CIF単価ﾄﾞﾙ" localSheetId="98">#REF!</definedName>
    <definedName name="日本支給材CIF単価ﾄﾞﾙ" localSheetId="164">#REF!</definedName>
    <definedName name="日本支給材CIF単価ﾄﾞﾙ" localSheetId="167">#REF!</definedName>
    <definedName name="日本支給材CIF単価ﾄﾞﾙ" localSheetId="155">#REF!</definedName>
    <definedName name="日本支給材CIF単価ﾄﾞﾙ" localSheetId="170">#REF!</definedName>
    <definedName name="日本支給材CIF単価ﾄﾞﾙ" localSheetId="158">#REF!</definedName>
    <definedName name="日本支給材CIF単価ﾄﾞﾙ" localSheetId="161">#REF!</definedName>
    <definedName name="日本支給材CIF単価ﾄﾞﾙ" localSheetId="147">#REF!</definedName>
    <definedName name="日本支給材CIF単価ﾄﾞﾙ" localSheetId="144">#REF!</definedName>
    <definedName name="日本支給材CIF単価ﾄﾞﾙ" localSheetId="152">#REF!</definedName>
    <definedName name="日本支給材CIF単価ﾄﾞﾙ" localSheetId="154">#REF!</definedName>
    <definedName name="日本支給材CIF単価ﾄﾞﾙ" localSheetId="137">#REF!</definedName>
    <definedName name="日本支給材CIF単価ﾄﾞﾙ" localSheetId="140">#REF!</definedName>
    <definedName name="日本支給材CIF単価ﾄﾞﾙ" localSheetId="73">#REF!</definedName>
    <definedName name="日本支給材CIF単価ﾄﾞﾙ" localSheetId="76">#REF!</definedName>
    <definedName name="日本支給材CIF単価ﾄﾞﾙ" localSheetId="79">#REF!</definedName>
    <definedName name="日本支給材CIF単価ﾄﾞﾙ" localSheetId="65">#REF!</definedName>
    <definedName name="日本支給材CIF単価ﾄﾞﾙ" localSheetId="68">#REF!</definedName>
    <definedName name="日本支給材CIF単価ﾄﾞﾙ" localSheetId="125">#REF!</definedName>
    <definedName name="日本支給材CIF単価ﾄﾞﾙ" localSheetId="128">#REF!</definedName>
    <definedName name="日本支給材CIF単価ﾄﾞﾙ" localSheetId="131">#REF!</definedName>
    <definedName name="日本支給材CIF単価ﾄﾞﾙ" localSheetId="134">#REF!</definedName>
    <definedName name="日本支給材CIF単価ﾄﾞﾙ" localSheetId="119">#REF!</definedName>
    <definedName name="日本支給材CIF単価ﾄﾞﾙ" localSheetId="122">#REF!</definedName>
    <definedName name="日本支給材CIF単価ﾄﾞﾙ" localSheetId="108">#REF!</definedName>
    <definedName name="日本支給材CIF単価ﾄﾞﾙ" localSheetId="110">#REF!</definedName>
    <definedName name="日本支給材CIF単価ﾄﾞﾙ" localSheetId="113">#REF!</definedName>
    <definedName name="日本支給材CIF単価ﾄﾞﾙ" localSheetId="116">#REF!</definedName>
    <definedName name="日本支給材CIF単価ﾄﾞﾙ" localSheetId="102">#REF!</definedName>
    <definedName name="日本支給材CIF単価ﾄﾞﾙ" localSheetId="105">#REF!</definedName>
    <definedName name="日本支給材CIF単価ﾄﾞﾙ" localSheetId="56">#REF!</definedName>
    <definedName name="日本支給材CIF単価ﾄﾞﾙ" localSheetId="59">#REF!</definedName>
    <definedName name="日本支給材CIF単価ﾄﾞﾙ" localSheetId="61">#REF!</definedName>
    <definedName name="日本支給材CIF単価ﾄﾞﾙ" localSheetId="84">#REF!</definedName>
    <definedName name="日本支給材CIF単価ﾄﾞﾙ" localSheetId="82">#REF!</definedName>
    <definedName name="日本支給材CIF単価ﾄﾞﾙ" localSheetId="87">#REF!</definedName>
    <definedName name="日本支給材CIF単価ﾄﾞﾙ" localSheetId="90">#REF!</definedName>
    <definedName name="日本支給材CIF単価ﾄﾞﾙ" localSheetId="93">#REF!</definedName>
    <definedName name="日本支給材CIF単価ﾄﾞﾙ" localSheetId="96">#REF!</definedName>
    <definedName name="日本支給材CIF単価ﾄﾞﾙ" localSheetId="99">#REF!</definedName>
    <definedName name="日本支給材CIF単価ﾄﾞﾙ" localSheetId="165">#REF!</definedName>
    <definedName name="日本支給材CIF単価ﾄﾞﾙ" localSheetId="168">#REF!</definedName>
    <definedName name="日本支給材CIF単価ﾄﾞﾙ" localSheetId="156">#REF!</definedName>
    <definedName name="日本支給材CIF単価ﾄﾞﾙ" localSheetId="171">#REF!</definedName>
    <definedName name="日本支給材CIF単価ﾄﾞﾙ" localSheetId="159">#REF!</definedName>
    <definedName name="日本支給材CIF単価ﾄﾞﾙ" localSheetId="162">#REF!</definedName>
    <definedName name="日本支給材CIF単価ﾄﾞﾙ">#REF!</definedName>
    <definedName name="日本支給材KDCIF率" localSheetId="145">#REF!</definedName>
    <definedName name="日本支給材KDCIF率" localSheetId="149">#REF!</definedName>
    <definedName name="日本支給材KDCIF率" localSheetId="153">#REF!</definedName>
    <definedName name="日本支給材KDCIF率" localSheetId="138">#REF!</definedName>
    <definedName name="日本支給材KDCIF率" localSheetId="141">#REF!</definedName>
    <definedName name="日本支給材KDCIF率" localSheetId="71">#REF!</definedName>
    <definedName name="日本支給材KDCIF率" localSheetId="74">#REF!</definedName>
    <definedName name="日本支給材KDCIF率" localSheetId="77">#REF!</definedName>
    <definedName name="日本支給材KDCIF率" localSheetId="80">#REF!</definedName>
    <definedName name="日本支給材KDCIF率" localSheetId="66">#REF!</definedName>
    <definedName name="日本支給材KDCIF率" localSheetId="69">#REF!</definedName>
    <definedName name="日本支給材KDCIF率" localSheetId="126">#REF!</definedName>
    <definedName name="日本支給材KDCIF率" localSheetId="129">#REF!</definedName>
    <definedName name="日本支給材KDCIF率" localSheetId="132">#REF!</definedName>
    <definedName name="日本支給材KDCIF率" localSheetId="135">#REF!</definedName>
    <definedName name="日本支給材KDCIF率" localSheetId="120">#REF!</definedName>
    <definedName name="日本支給材KDCIF率" localSheetId="111">#REF!</definedName>
    <definedName name="日本支給材KDCIF率" localSheetId="114">#REF!</definedName>
    <definedName name="日本支給材KDCIF率" localSheetId="117">#REF!</definedName>
    <definedName name="日本支給材KDCIF率" localSheetId="103">#REF!</definedName>
    <definedName name="日本支給材KDCIF率" localSheetId="106">#REF!</definedName>
    <definedName name="日本支給材KDCIF率" localSheetId="53">#REF!</definedName>
    <definedName name="日本支給材KDCIF率" localSheetId="55">#REF!</definedName>
    <definedName name="日本支給材KDCIF率" localSheetId="58">#REF!</definedName>
    <definedName name="日本支給材KDCIF率" localSheetId="62">#REF!</definedName>
    <definedName name="日本支給材KDCIF率" localSheetId="64">#REF!</definedName>
    <definedName name="日本支給材KDCIF率" localSheetId="85">#REF!</definedName>
    <definedName name="日本支給材KDCIF率" localSheetId="88">#REF!</definedName>
    <definedName name="日本支給材KDCIF率" localSheetId="91">#REF!</definedName>
    <definedName name="日本支給材KDCIF率" localSheetId="94">#REF!</definedName>
    <definedName name="日本支給材KDCIF率" localSheetId="97">#REF!</definedName>
    <definedName name="日本支給材KDCIF率" localSheetId="100">#REF!</definedName>
    <definedName name="日本支給材KDCIF率" localSheetId="166">#REF!</definedName>
    <definedName name="日本支給材KDCIF率" localSheetId="169">#REF!</definedName>
    <definedName name="日本支給材KDCIF率" localSheetId="157">#REF!</definedName>
    <definedName name="日本支給材KDCIF率" localSheetId="172">#REF!</definedName>
    <definedName name="日本支給材KDCIF率" localSheetId="160">#REF!</definedName>
    <definedName name="日本支給材KDCIF率" localSheetId="163">#REF!</definedName>
    <definedName name="日本支給材KDCIF率" localSheetId="143">#REF!</definedName>
    <definedName name="日本支給材KDCIF率" localSheetId="146">#REF!</definedName>
    <definedName name="日本支給材KDCIF率" localSheetId="148">#REF!</definedName>
    <definedName name="日本支給材KDCIF率" localSheetId="150">#REF!</definedName>
    <definedName name="日本支給材KDCIF率" localSheetId="151">#REF!</definedName>
    <definedName name="日本支給材KDCIF率" localSheetId="136">#REF!</definedName>
    <definedName name="日本支給材KDCIF率" localSheetId="139">#REF!</definedName>
    <definedName name="日本支給材KDCIF率" localSheetId="142">#REF!</definedName>
    <definedName name="日本支給材KDCIF率" localSheetId="70">#REF!</definedName>
    <definedName name="日本支給材KDCIF率" localSheetId="72">#REF!</definedName>
    <definedName name="日本支給材KDCIF率" localSheetId="75">#REF!</definedName>
    <definedName name="日本支給材KDCIF率" localSheetId="78">#REF!</definedName>
    <definedName name="日本支給材KDCIF率" localSheetId="67">#REF!</definedName>
    <definedName name="日本支給材KDCIF率" localSheetId="124">#REF!</definedName>
    <definedName name="日本支給材KDCIF率" localSheetId="127">#REF!</definedName>
    <definedName name="日本支給材KDCIF率" localSheetId="130">#REF!</definedName>
    <definedName name="日本支給材KDCIF率" localSheetId="133">#REF!</definedName>
    <definedName name="日本支給材KDCIF率" localSheetId="118">#REF!</definedName>
    <definedName name="日本支給材KDCIF率" localSheetId="121">#REF!</definedName>
    <definedName name="日本支給材KDCIF率" localSheetId="123">#REF!</definedName>
    <definedName name="日本支給材KDCIF率" localSheetId="107">#REF!</definedName>
    <definedName name="日本支給材KDCIF率" localSheetId="109">#REF!</definedName>
    <definedName name="日本支給材KDCIF率" localSheetId="112">#REF!</definedName>
    <definedName name="日本支給材KDCIF率" localSheetId="115">#REF!</definedName>
    <definedName name="日本支給材KDCIF率" localSheetId="101">#REF!</definedName>
    <definedName name="日本支給材KDCIF率" localSheetId="104">#REF!</definedName>
    <definedName name="日本支給材KDCIF率" localSheetId="52">#REF!</definedName>
    <definedName name="日本支給材KDCIF率" localSheetId="54">#REF!</definedName>
    <definedName name="日本支給材KDCIF率" localSheetId="57">#REF!</definedName>
    <definedName name="日本支給材KDCIF率" localSheetId="60">#REF!</definedName>
    <definedName name="日本支給材KDCIF率" localSheetId="63">#REF!</definedName>
    <definedName name="日本支給材KDCIF率" localSheetId="83">#REF!</definedName>
    <definedName name="日本支給材KDCIF率" localSheetId="81">#REF!</definedName>
    <definedName name="日本支給材KDCIF率" localSheetId="86">#REF!</definedName>
    <definedName name="日本支給材KDCIF率" localSheetId="89">#REF!</definedName>
    <definedName name="日本支給材KDCIF率" localSheetId="92">#REF!</definedName>
    <definedName name="日本支給材KDCIF率" localSheetId="95">#REF!</definedName>
    <definedName name="日本支給材KDCIF率" localSheetId="98">#REF!</definedName>
    <definedName name="日本支給材KDCIF率" localSheetId="164">#REF!</definedName>
    <definedName name="日本支給材KDCIF率" localSheetId="167">#REF!</definedName>
    <definedName name="日本支給材KDCIF率" localSheetId="155">#REF!</definedName>
    <definedName name="日本支給材KDCIF率" localSheetId="170">#REF!</definedName>
    <definedName name="日本支給材KDCIF率" localSheetId="158">#REF!</definedName>
    <definedName name="日本支給材KDCIF率" localSheetId="161">#REF!</definedName>
    <definedName name="日本支給材KDCIF率" localSheetId="147">#REF!</definedName>
    <definedName name="日本支給材KDCIF率" localSheetId="144">#REF!</definedName>
    <definedName name="日本支給材KDCIF率" localSheetId="152">#REF!</definedName>
    <definedName name="日本支給材KDCIF率" localSheetId="154">#REF!</definedName>
    <definedName name="日本支給材KDCIF率" localSheetId="137">#REF!</definedName>
    <definedName name="日本支給材KDCIF率" localSheetId="140">#REF!</definedName>
    <definedName name="日本支給材KDCIF率" localSheetId="73">#REF!</definedName>
    <definedName name="日本支給材KDCIF率" localSheetId="76">#REF!</definedName>
    <definedName name="日本支給材KDCIF率" localSheetId="79">#REF!</definedName>
    <definedName name="日本支給材KDCIF率" localSheetId="65">#REF!</definedName>
    <definedName name="日本支給材KDCIF率" localSheetId="68">#REF!</definedName>
    <definedName name="日本支給材KDCIF率" localSheetId="125">#REF!</definedName>
    <definedName name="日本支給材KDCIF率" localSheetId="128">#REF!</definedName>
    <definedName name="日本支給材KDCIF率" localSheetId="131">#REF!</definedName>
    <definedName name="日本支給材KDCIF率" localSheetId="134">#REF!</definedName>
    <definedName name="日本支給材KDCIF率" localSheetId="119">#REF!</definedName>
    <definedName name="日本支給材KDCIF率" localSheetId="122">#REF!</definedName>
    <definedName name="日本支給材KDCIF率" localSheetId="108">#REF!</definedName>
    <definedName name="日本支給材KDCIF率" localSheetId="110">#REF!</definedName>
    <definedName name="日本支給材KDCIF率" localSheetId="113">#REF!</definedName>
    <definedName name="日本支給材KDCIF率" localSheetId="116">#REF!</definedName>
    <definedName name="日本支給材KDCIF率" localSheetId="102">#REF!</definedName>
    <definedName name="日本支給材KDCIF率" localSheetId="105">#REF!</definedName>
    <definedName name="日本支給材KDCIF率" localSheetId="56">#REF!</definedName>
    <definedName name="日本支給材KDCIF率" localSheetId="59">#REF!</definedName>
    <definedName name="日本支給材KDCIF率" localSheetId="61">#REF!</definedName>
    <definedName name="日本支給材KDCIF率" localSheetId="84">#REF!</definedName>
    <definedName name="日本支給材KDCIF率" localSheetId="82">#REF!</definedName>
    <definedName name="日本支給材KDCIF率" localSheetId="87">#REF!</definedName>
    <definedName name="日本支給材KDCIF率" localSheetId="90">#REF!</definedName>
    <definedName name="日本支給材KDCIF率" localSheetId="93">#REF!</definedName>
    <definedName name="日本支給材KDCIF率" localSheetId="96">#REF!</definedName>
    <definedName name="日本支給材KDCIF率" localSheetId="99">#REF!</definedName>
    <definedName name="日本支給材KDCIF率" localSheetId="165">#REF!</definedName>
    <definedName name="日本支給材KDCIF率" localSheetId="168">#REF!</definedName>
    <definedName name="日本支給材KDCIF率" localSheetId="156">#REF!</definedName>
    <definedName name="日本支給材KDCIF率" localSheetId="171">#REF!</definedName>
    <definedName name="日本支給材KDCIF率" localSheetId="159">#REF!</definedName>
    <definedName name="日本支給材KDCIF率" localSheetId="162">#REF!</definedName>
    <definedName name="日本支給材KDCIF率">#REF!</definedName>
    <definedName name="日本支給材KD為替円ﾄﾞﾙ" localSheetId="145">#REF!</definedName>
    <definedName name="日本支給材KD為替円ﾄﾞﾙ" localSheetId="149">#REF!</definedName>
    <definedName name="日本支給材KD為替円ﾄﾞﾙ" localSheetId="153">#REF!</definedName>
    <definedName name="日本支給材KD為替円ﾄﾞﾙ" localSheetId="138">#REF!</definedName>
    <definedName name="日本支給材KD為替円ﾄﾞﾙ" localSheetId="141">#REF!</definedName>
    <definedName name="日本支給材KD為替円ﾄﾞﾙ" localSheetId="71">#REF!</definedName>
    <definedName name="日本支給材KD為替円ﾄﾞﾙ" localSheetId="74">#REF!</definedName>
    <definedName name="日本支給材KD為替円ﾄﾞﾙ" localSheetId="77">#REF!</definedName>
    <definedName name="日本支給材KD為替円ﾄﾞﾙ" localSheetId="80">#REF!</definedName>
    <definedName name="日本支給材KD為替円ﾄﾞﾙ" localSheetId="66">#REF!</definedName>
    <definedName name="日本支給材KD為替円ﾄﾞﾙ" localSheetId="69">#REF!</definedName>
    <definedName name="日本支給材KD為替円ﾄﾞﾙ" localSheetId="126">#REF!</definedName>
    <definedName name="日本支給材KD為替円ﾄﾞﾙ" localSheetId="129">#REF!</definedName>
    <definedName name="日本支給材KD為替円ﾄﾞﾙ" localSheetId="132">#REF!</definedName>
    <definedName name="日本支給材KD為替円ﾄﾞﾙ" localSheetId="135">#REF!</definedName>
    <definedName name="日本支給材KD為替円ﾄﾞﾙ" localSheetId="120">#REF!</definedName>
    <definedName name="日本支給材KD為替円ﾄﾞﾙ" localSheetId="111">#REF!</definedName>
    <definedName name="日本支給材KD為替円ﾄﾞﾙ" localSheetId="114">#REF!</definedName>
    <definedName name="日本支給材KD為替円ﾄﾞﾙ" localSheetId="117">#REF!</definedName>
    <definedName name="日本支給材KD為替円ﾄﾞﾙ" localSheetId="103">#REF!</definedName>
    <definedName name="日本支給材KD為替円ﾄﾞﾙ" localSheetId="106">#REF!</definedName>
    <definedName name="日本支給材KD為替円ﾄﾞﾙ" localSheetId="53">#REF!</definedName>
    <definedName name="日本支給材KD為替円ﾄﾞﾙ" localSheetId="55">#REF!</definedName>
    <definedName name="日本支給材KD為替円ﾄﾞﾙ" localSheetId="58">#REF!</definedName>
    <definedName name="日本支給材KD為替円ﾄﾞﾙ" localSheetId="62">#REF!</definedName>
    <definedName name="日本支給材KD為替円ﾄﾞﾙ" localSheetId="64">#REF!</definedName>
    <definedName name="日本支給材KD為替円ﾄﾞﾙ" localSheetId="85">#REF!</definedName>
    <definedName name="日本支給材KD為替円ﾄﾞﾙ" localSheetId="88">#REF!</definedName>
    <definedName name="日本支給材KD為替円ﾄﾞﾙ" localSheetId="91">#REF!</definedName>
    <definedName name="日本支給材KD為替円ﾄﾞﾙ" localSheetId="94">#REF!</definedName>
    <definedName name="日本支給材KD為替円ﾄﾞﾙ" localSheetId="97">#REF!</definedName>
    <definedName name="日本支給材KD為替円ﾄﾞﾙ" localSheetId="100">#REF!</definedName>
    <definedName name="日本支給材KD為替円ﾄﾞﾙ" localSheetId="166">#REF!</definedName>
    <definedName name="日本支給材KD為替円ﾄﾞﾙ" localSheetId="169">#REF!</definedName>
    <definedName name="日本支給材KD為替円ﾄﾞﾙ" localSheetId="157">#REF!</definedName>
    <definedName name="日本支給材KD為替円ﾄﾞﾙ" localSheetId="172">#REF!</definedName>
    <definedName name="日本支給材KD為替円ﾄﾞﾙ" localSheetId="160">#REF!</definedName>
    <definedName name="日本支給材KD為替円ﾄﾞﾙ" localSheetId="163">#REF!</definedName>
    <definedName name="日本支給材KD為替円ﾄﾞﾙ" localSheetId="143">#REF!</definedName>
    <definedName name="日本支給材KD為替円ﾄﾞﾙ" localSheetId="146">#REF!</definedName>
    <definedName name="日本支給材KD為替円ﾄﾞﾙ" localSheetId="148">#REF!</definedName>
    <definedName name="日本支給材KD為替円ﾄﾞﾙ" localSheetId="150">#REF!</definedName>
    <definedName name="日本支給材KD為替円ﾄﾞﾙ" localSheetId="151">#REF!</definedName>
    <definedName name="日本支給材KD為替円ﾄﾞﾙ" localSheetId="136">#REF!</definedName>
    <definedName name="日本支給材KD為替円ﾄﾞﾙ" localSheetId="139">#REF!</definedName>
    <definedName name="日本支給材KD為替円ﾄﾞﾙ" localSheetId="142">#REF!</definedName>
    <definedName name="日本支給材KD為替円ﾄﾞﾙ" localSheetId="70">#REF!</definedName>
    <definedName name="日本支給材KD為替円ﾄﾞﾙ" localSheetId="72">#REF!</definedName>
    <definedName name="日本支給材KD為替円ﾄﾞﾙ" localSheetId="75">#REF!</definedName>
    <definedName name="日本支給材KD為替円ﾄﾞﾙ" localSheetId="78">#REF!</definedName>
    <definedName name="日本支給材KD為替円ﾄﾞﾙ" localSheetId="67">#REF!</definedName>
    <definedName name="日本支給材KD為替円ﾄﾞﾙ" localSheetId="124">#REF!</definedName>
    <definedName name="日本支給材KD為替円ﾄﾞﾙ" localSheetId="127">#REF!</definedName>
    <definedName name="日本支給材KD為替円ﾄﾞﾙ" localSheetId="130">#REF!</definedName>
    <definedName name="日本支給材KD為替円ﾄﾞﾙ" localSheetId="133">#REF!</definedName>
    <definedName name="日本支給材KD為替円ﾄﾞﾙ" localSheetId="118">#REF!</definedName>
    <definedName name="日本支給材KD為替円ﾄﾞﾙ" localSheetId="121">#REF!</definedName>
    <definedName name="日本支給材KD為替円ﾄﾞﾙ" localSheetId="123">#REF!</definedName>
    <definedName name="日本支給材KD為替円ﾄﾞﾙ" localSheetId="107">#REF!</definedName>
    <definedName name="日本支給材KD為替円ﾄﾞﾙ" localSheetId="109">#REF!</definedName>
    <definedName name="日本支給材KD為替円ﾄﾞﾙ" localSheetId="112">#REF!</definedName>
    <definedName name="日本支給材KD為替円ﾄﾞﾙ" localSheetId="115">#REF!</definedName>
    <definedName name="日本支給材KD為替円ﾄﾞﾙ" localSheetId="101">#REF!</definedName>
    <definedName name="日本支給材KD為替円ﾄﾞﾙ" localSheetId="104">#REF!</definedName>
    <definedName name="日本支給材KD為替円ﾄﾞﾙ" localSheetId="52">#REF!</definedName>
    <definedName name="日本支給材KD為替円ﾄﾞﾙ" localSheetId="54">#REF!</definedName>
    <definedName name="日本支給材KD為替円ﾄﾞﾙ" localSheetId="57">#REF!</definedName>
    <definedName name="日本支給材KD為替円ﾄﾞﾙ" localSheetId="60">#REF!</definedName>
    <definedName name="日本支給材KD為替円ﾄﾞﾙ" localSheetId="63">#REF!</definedName>
    <definedName name="日本支給材KD為替円ﾄﾞﾙ" localSheetId="83">#REF!</definedName>
    <definedName name="日本支給材KD為替円ﾄﾞﾙ" localSheetId="81">#REF!</definedName>
    <definedName name="日本支給材KD為替円ﾄﾞﾙ" localSheetId="86">#REF!</definedName>
    <definedName name="日本支給材KD為替円ﾄﾞﾙ" localSheetId="89">#REF!</definedName>
    <definedName name="日本支給材KD為替円ﾄﾞﾙ" localSheetId="92">#REF!</definedName>
    <definedName name="日本支給材KD為替円ﾄﾞﾙ" localSheetId="95">#REF!</definedName>
    <definedName name="日本支給材KD為替円ﾄﾞﾙ" localSheetId="98">#REF!</definedName>
    <definedName name="日本支給材KD為替円ﾄﾞﾙ" localSheetId="164">#REF!</definedName>
    <definedName name="日本支給材KD為替円ﾄﾞﾙ" localSheetId="167">#REF!</definedName>
    <definedName name="日本支給材KD為替円ﾄﾞﾙ" localSheetId="155">#REF!</definedName>
    <definedName name="日本支給材KD為替円ﾄﾞﾙ" localSheetId="170">#REF!</definedName>
    <definedName name="日本支給材KD為替円ﾄﾞﾙ" localSheetId="158">#REF!</definedName>
    <definedName name="日本支給材KD為替円ﾄﾞﾙ" localSheetId="161">#REF!</definedName>
    <definedName name="日本支給材KD為替円ﾄﾞﾙ" localSheetId="147">#REF!</definedName>
    <definedName name="日本支給材KD為替円ﾄﾞﾙ" localSheetId="144">#REF!</definedName>
    <definedName name="日本支給材KD為替円ﾄﾞﾙ" localSheetId="152">#REF!</definedName>
    <definedName name="日本支給材KD為替円ﾄﾞﾙ" localSheetId="154">#REF!</definedName>
    <definedName name="日本支給材KD為替円ﾄﾞﾙ" localSheetId="137">#REF!</definedName>
    <definedName name="日本支給材KD為替円ﾄﾞﾙ" localSheetId="140">#REF!</definedName>
    <definedName name="日本支給材KD為替円ﾄﾞﾙ" localSheetId="73">#REF!</definedName>
    <definedName name="日本支給材KD為替円ﾄﾞﾙ" localSheetId="76">#REF!</definedName>
    <definedName name="日本支給材KD為替円ﾄﾞﾙ" localSheetId="79">#REF!</definedName>
    <definedName name="日本支給材KD為替円ﾄﾞﾙ" localSheetId="65">#REF!</definedName>
    <definedName name="日本支給材KD為替円ﾄﾞﾙ" localSheetId="68">#REF!</definedName>
    <definedName name="日本支給材KD為替円ﾄﾞﾙ" localSheetId="125">#REF!</definedName>
    <definedName name="日本支給材KD為替円ﾄﾞﾙ" localSheetId="128">#REF!</definedName>
    <definedName name="日本支給材KD為替円ﾄﾞﾙ" localSheetId="131">#REF!</definedName>
    <definedName name="日本支給材KD為替円ﾄﾞﾙ" localSheetId="134">#REF!</definedName>
    <definedName name="日本支給材KD為替円ﾄﾞﾙ" localSheetId="119">#REF!</definedName>
    <definedName name="日本支給材KD為替円ﾄﾞﾙ" localSheetId="122">#REF!</definedName>
    <definedName name="日本支給材KD為替円ﾄﾞﾙ" localSheetId="108">#REF!</definedName>
    <definedName name="日本支給材KD為替円ﾄﾞﾙ" localSheetId="110">#REF!</definedName>
    <definedName name="日本支給材KD為替円ﾄﾞﾙ" localSheetId="113">#REF!</definedName>
    <definedName name="日本支給材KD為替円ﾄﾞﾙ" localSheetId="116">#REF!</definedName>
    <definedName name="日本支給材KD為替円ﾄﾞﾙ" localSheetId="102">#REF!</definedName>
    <definedName name="日本支給材KD為替円ﾄﾞﾙ" localSheetId="105">#REF!</definedName>
    <definedName name="日本支給材KD為替円ﾄﾞﾙ" localSheetId="56">#REF!</definedName>
    <definedName name="日本支給材KD為替円ﾄﾞﾙ" localSheetId="59">#REF!</definedName>
    <definedName name="日本支給材KD為替円ﾄﾞﾙ" localSheetId="61">#REF!</definedName>
    <definedName name="日本支給材KD為替円ﾄﾞﾙ" localSheetId="84">#REF!</definedName>
    <definedName name="日本支給材KD為替円ﾄﾞﾙ" localSheetId="82">#REF!</definedName>
    <definedName name="日本支給材KD為替円ﾄﾞﾙ" localSheetId="87">#REF!</definedName>
    <definedName name="日本支給材KD為替円ﾄﾞﾙ" localSheetId="90">#REF!</definedName>
    <definedName name="日本支給材KD為替円ﾄﾞﾙ" localSheetId="93">#REF!</definedName>
    <definedName name="日本支給材KD為替円ﾄﾞﾙ" localSheetId="96">#REF!</definedName>
    <definedName name="日本支給材KD為替円ﾄﾞﾙ" localSheetId="99">#REF!</definedName>
    <definedName name="日本支給材KD為替円ﾄﾞﾙ" localSheetId="165">#REF!</definedName>
    <definedName name="日本支給材KD為替円ﾄﾞﾙ" localSheetId="168">#REF!</definedName>
    <definedName name="日本支給材KD為替円ﾄﾞﾙ" localSheetId="156">#REF!</definedName>
    <definedName name="日本支給材KD為替円ﾄﾞﾙ" localSheetId="171">#REF!</definedName>
    <definedName name="日本支給材KD為替円ﾄﾞﾙ" localSheetId="159">#REF!</definedName>
    <definedName name="日本支給材KD為替円ﾄﾞﾙ" localSheetId="162">#REF!</definedName>
    <definedName name="日本支給材KD為替円ﾄﾞﾙ">#REF!</definedName>
    <definedName name="日本支給材為替ﾚﾄ円ﾄﾞﾙ" localSheetId="145">#REF!</definedName>
    <definedName name="日本支給材為替ﾚﾄ円ﾄﾞﾙ" localSheetId="149">#REF!</definedName>
    <definedName name="日本支給材為替ﾚﾄ円ﾄﾞﾙ" localSheetId="153">#REF!</definedName>
    <definedName name="日本支給材為替ﾚﾄ円ﾄﾞﾙ" localSheetId="138">#REF!</definedName>
    <definedName name="日本支給材為替ﾚﾄ円ﾄﾞﾙ" localSheetId="141">#REF!</definedName>
    <definedName name="日本支給材為替ﾚﾄ円ﾄﾞﾙ" localSheetId="71">#REF!</definedName>
    <definedName name="日本支給材為替ﾚﾄ円ﾄﾞﾙ" localSheetId="74">#REF!</definedName>
    <definedName name="日本支給材為替ﾚﾄ円ﾄﾞﾙ" localSheetId="77">#REF!</definedName>
    <definedName name="日本支給材為替ﾚﾄ円ﾄﾞﾙ" localSheetId="80">#REF!</definedName>
    <definedName name="日本支給材為替ﾚﾄ円ﾄﾞﾙ" localSheetId="66">#REF!</definedName>
    <definedName name="日本支給材為替ﾚﾄ円ﾄﾞﾙ" localSheetId="69">#REF!</definedName>
    <definedName name="日本支給材為替ﾚﾄ円ﾄﾞﾙ" localSheetId="126">#REF!</definedName>
    <definedName name="日本支給材為替ﾚﾄ円ﾄﾞﾙ" localSheetId="129">#REF!</definedName>
    <definedName name="日本支給材為替ﾚﾄ円ﾄﾞﾙ" localSheetId="132">#REF!</definedName>
    <definedName name="日本支給材為替ﾚﾄ円ﾄﾞﾙ" localSheetId="135">#REF!</definedName>
    <definedName name="日本支給材為替ﾚﾄ円ﾄﾞﾙ" localSheetId="120">#REF!</definedName>
    <definedName name="日本支給材為替ﾚﾄ円ﾄﾞﾙ" localSheetId="111">#REF!</definedName>
    <definedName name="日本支給材為替ﾚﾄ円ﾄﾞﾙ" localSheetId="114">#REF!</definedName>
    <definedName name="日本支給材為替ﾚﾄ円ﾄﾞﾙ" localSheetId="117">#REF!</definedName>
    <definedName name="日本支給材為替ﾚﾄ円ﾄﾞﾙ" localSheetId="103">#REF!</definedName>
    <definedName name="日本支給材為替ﾚﾄ円ﾄﾞﾙ" localSheetId="106">#REF!</definedName>
    <definedName name="日本支給材為替ﾚﾄ円ﾄﾞﾙ" localSheetId="53">#REF!</definedName>
    <definedName name="日本支給材為替ﾚﾄ円ﾄﾞﾙ" localSheetId="55">#REF!</definedName>
    <definedName name="日本支給材為替ﾚﾄ円ﾄﾞﾙ" localSheetId="58">#REF!</definedName>
    <definedName name="日本支給材為替ﾚﾄ円ﾄﾞﾙ" localSheetId="62">#REF!</definedName>
    <definedName name="日本支給材為替ﾚﾄ円ﾄﾞﾙ" localSheetId="64">#REF!</definedName>
    <definedName name="日本支給材為替ﾚﾄ円ﾄﾞﾙ" localSheetId="85">#REF!</definedName>
    <definedName name="日本支給材為替ﾚﾄ円ﾄﾞﾙ" localSheetId="88">#REF!</definedName>
    <definedName name="日本支給材為替ﾚﾄ円ﾄﾞﾙ" localSheetId="91">#REF!</definedName>
    <definedName name="日本支給材為替ﾚﾄ円ﾄﾞﾙ" localSheetId="94">#REF!</definedName>
    <definedName name="日本支給材為替ﾚﾄ円ﾄﾞﾙ" localSheetId="97">#REF!</definedName>
    <definedName name="日本支給材為替ﾚﾄ円ﾄﾞﾙ" localSheetId="100">#REF!</definedName>
    <definedName name="日本支給材為替ﾚﾄ円ﾄﾞﾙ" localSheetId="166">#REF!</definedName>
    <definedName name="日本支給材為替ﾚﾄ円ﾄﾞﾙ" localSheetId="169">#REF!</definedName>
    <definedName name="日本支給材為替ﾚﾄ円ﾄﾞﾙ" localSheetId="157">#REF!</definedName>
    <definedName name="日本支給材為替ﾚﾄ円ﾄﾞﾙ" localSheetId="172">#REF!</definedName>
    <definedName name="日本支給材為替ﾚﾄ円ﾄﾞﾙ" localSheetId="160">#REF!</definedName>
    <definedName name="日本支給材為替ﾚﾄ円ﾄﾞﾙ" localSheetId="163">#REF!</definedName>
    <definedName name="日本支給材為替ﾚﾄ円ﾄﾞﾙ" localSheetId="143">#REF!</definedName>
    <definedName name="日本支給材為替ﾚﾄ円ﾄﾞﾙ" localSheetId="146">#REF!</definedName>
    <definedName name="日本支給材為替ﾚﾄ円ﾄﾞﾙ" localSheetId="148">#REF!</definedName>
    <definedName name="日本支給材為替ﾚﾄ円ﾄﾞﾙ" localSheetId="150">#REF!</definedName>
    <definedName name="日本支給材為替ﾚﾄ円ﾄﾞﾙ" localSheetId="151">#REF!</definedName>
    <definedName name="日本支給材為替ﾚﾄ円ﾄﾞﾙ" localSheetId="136">#REF!</definedName>
    <definedName name="日本支給材為替ﾚﾄ円ﾄﾞﾙ" localSheetId="139">#REF!</definedName>
    <definedName name="日本支給材為替ﾚﾄ円ﾄﾞﾙ" localSheetId="142">#REF!</definedName>
    <definedName name="日本支給材為替ﾚﾄ円ﾄﾞﾙ" localSheetId="70">#REF!</definedName>
    <definedName name="日本支給材為替ﾚﾄ円ﾄﾞﾙ" localSheetId="72">#REF!</definedName>
    <definedName name="日本支給材為替ﾚﾄ円ﾄﾞﾙ" localSheetId="75">#REF!</definedName>
    <definedName name="日本支給材為替ﾚﾄ円ﾄﾞﾙ" localSheetId="78">#REF!</definedName>
    <definedName name="日本支給材為替ﾚﾄ円ﾄﾞﾙ" localSheetId="67">#REF!</definedName>
    <definedName name="日本支給材為替ﾚﾄ円ﾄﾞﾙ" localSheetId="124">#REF!</definedName>
    <definedName name="日本支給材為替ﾚﾄ円ﾄﾞﾙ" localSheetId="127">#REF!</definedName>
    <definedName name="日本支給材為替ﾚﾄ円ﾄﾞﾙ" localSheetId="130">#REF!</definedName>
    <definedName name="日本支給材為替ﾚﾄ円ﾄﾞﾙ" localSheetId="133">#REF!</definedName>
    <definedName name="日本支給材為替ﾚﾄ円ﾄﾞﾙ" localSheetId="118">#REF!</definedName>
    <definedName name="日本支給材為替ﾚﾄ円ﾄﾞﾙ" localSheetId="121">#REF!</definedName>
    <definedName name="日本支給材為替ﾚﾄ円ﾄﾞﾙ" localSheetId="123">#REF!</definedName>
    <definedName name="日本支給材為替ﾚﾄ円ﾄﾞﾙ" localSheetId="107">#REF!</definedName>
    <definedName name="日本支給材為替ﾚﾄ円ﾄﾞﾙ" localSheetId="109">#REF!</definedName>
    <definedName name="日本支給材為替ﾚﾄ円ﾄﾞﾙ" localSheetId="112">#REF!</definedName>
    <definedName name="日本支給材為替ﾚﾄ円ﾄﾞﾙ" localSheetId="115">#REF!</definedName>
    <definedName name="日本支給材為替ﾚﾄ円ﾄﾞﾙ" localSheetId="101">#REF!</definedName>
    <definedName name="日本支給材為替ﾚﾄ円ﾄﾞﾙ" localSheetId="104">#REF!</definedName>
    <definedName name="日本支給材為替ﾚﾄ円ﾄﾞﾙ" localSheetId="52">#REF!</definedName>
    <definedName name="日本支給材為替ﾚﾄ円ﾄﾞﾙ" localSheetId="54">#REF!</definedName>
    <definedName name="日本支給材為替ﾚﾄ円ﾄﾞﾙ" localSheetId="57">#REF!</definedName>
    <definedName name="日本支給材為替ﾚﾄ円ﾄﾞﾙ" localSheetId="60">#REF!</definedName>
    <definedName name="日本支給材為替ﾚﾄ円ﾄﾞﾙ" localSheetId="63">#REF!</definedName>
    <definedName name="日本支給材為替ﾚﾄ円ﾄﾞﾙ" localSheetId="83">#REF!</definedName>
    <definedName name="日本支給材為替ﾚﾄ円ﾄﾞﾙ" localSheetId="81">#REF!</definedName>
    <definedName name="日本支給材為替ﾚﾄ円ﾄﾞﾙ" localSheetId="86">#REF!</definedName>
    <definedName name="日本支給材為替ﾚﾄ円ﾄﾞﾙ" localSheetId="89">#REF!</definedName>
    <definedName name="日本支給材為替ﾚﾄ円ﾄﾞﾙ" localSheetId="92">#REF!</definedName>
    <definedName name="日本支給材為替ﾚﾄ円ﾄﾞﾙ" localSheetId="95">#REF!</definedName>
    <definedName name="日本支給材為替ﾚﾄ円ﾄﾞﾙ" localSheetId="98">#REF!</definedName>
    <definedName name="日本支給材為替ﾚﾄ円ﾄﾞﾙ" localSheetId="164">#REF!</definedName>
    <definedName name="日本支給材為替ﾚﾄ円ﾄﾞﾙ" localSheetId="167">#REF!</definedName>
    <definedName name="日本支給材為替ﾚﾄ円ﾄﾞﾙ" localSheetId="155">#REF!</definedName>
    <definedName name="日本支給材為替ﾚﾄ円ﾄﾞﾙ" localSheetId="170">#REF!</definedName>
    <definedName name="日本支給材為替ﾚﾄ円ﾄﾞﾙ" localSheetId="158">#REF!</definedName>
    <definedName name="日本支給材為替ﾚﾄ円ﾄﾞﾙ" localSheetId="161">#REF!</definedName>
    <definedName name="日本支給材為替ﾚﾄ円ﾄﾞﾙ" localSheetId="147">#REF!</definedName>
    <definedName name="日本支給材為替ﾚﾄ円ﾄﾞﾙ" localSheetId="144">#REF!</definedName>
    <definedName name="日本支給材為替ﾚﾄ円ﾄﾞﾙ" localSheetId="152">#REF!</definedName>
    <definedName name="日本支給材為替ﾚﾄ円ﾄﾞﾙ" localSheetId="154">#REF!</definedName>
    <definedName name="日本支給材為替ﾚﾄ円ﾄﾞﾙ" localSheetId="137">#REF!</definedName>
    <definedName name="日本支給材為替ﾚﾄ円ﾄﾞﾙ" localSheetId="140">#REF!</definedName>
    <definedName name="日本支給材為替ﾚﾄ円ﾄﾞﾙ" localSheetId="73">#REF!</definedName>
    <definedName name="日本支給材為替ﾚﾄ円ﾄﾞﾙ" localSheetId="76">#REF!</definedName>
    <definedName name="日本支給材為替ﾚﾄ円ﾄﾞﾙ" localSheetId="79">#REF!</definedName>
    <definedName name="日本支給材為替ﾚﾄ円ﾄﾞﾙ" localSheetId="65">#REF!</definedName>
    <definedName name="日本支給材為替ﾚﾄ円ﾄﾞﾙ" localSheetId="68">#REF!</definedName>
    <definedName name="日本支給材為替ﾚﾄ円ﾄﾞﾙ" localSheetId="125">#REF!</definedName>
    <definedName name="日本支給材為替ﾚﾄ円ﾄﾞﾙ" localSheetId="128">#REF!</definedName>
    <definedName name="日本支給材為替ﾚﾄ円ﾄﾞﾙ" localSheetId="131">#REF!</definedName>
    <definedName name="日本支給材為替ﾚﾄ円ﾄﾞﾙ" localSheetId="134">#REF!</definedName>
    <definedName name="日本支給材為替ﾚﾄ円ﾄﾞﾙ" localSheetId="119">#REF!</definedName>
    <definedName name="日本支給材為替ﾚﾄ円ﾄﾞﾙ" localSheetId="122">#REF!</definedName>
    <definedName name="日本支給材為替ﾚﾄ円ﾄﾞﾙ" localSheetId="108">#REF!</definedName>
    <definedName name="日本支給材為替ﾚﾄ円ﾄﾞﾙ" localSheetId="110">#REF!</definedName>
    <definedName name="日本支給材為替ﾚﾄ円ﾄﾞﾙ" localSheetId="113">#REF!</definedName>
    <definedName name="日本支給材為替ﾚﾄ円ﾄﾞﾙ" localSheetId="116">#REF!</definedName>
    <definedName name="日本支給材為替ﾚﾄ円ﾄﾞﾙ" localSheetId="102">#REF!</definedName>
    <definedName name="日本支給材為替ﾚﾄ円ﾄﾞﾙ" localSheetId="105">#REF!</definedName>
    <definedName name="日本支給材為替ﾚﾄ円ﾄﾞﾙ" localSheetId="56">#REF!</definedName>
    <definedName name="日本支給材為替ﾚﾄ円ﾄﾞﾙ" localSheetId="59">#REF!</definedName>
    <definedName name="日本支給材為替ﾚﾄ円ﾄﾞﾙ" localSheetId="61">#REF!</definedName>
    <definedName name="日本支給材為替ﾚﾄ円ﾄﾞﾙ" localSheetId="84">#REF!</definedName>
    <definedName name="日本支給材為替ﾚﾄ円ﾄﾞﾙ" localSheetId="82">#REF!</definedName>
    <definedName name="日本支給材為替ﾚﾄ円ﾄﾞﾙ" localSheetId="87">#REF!</definedName>
    <definedName name="日本支給材為替ﾚﾄ円ﾄﾞﾙ" localSheetId="90">#REF!</definedName>
    <definedName name="日本支給材為替ﾚﾄ円ﾄﾞﾙ" localSheetId="93">#REF!</definedName>
    <definedName name="日本支給材為替ﾚﾄ円ﾄﾞﾙ" localSheetId="96">#REF!</definedName>
    <definedName name="日本支給材為替ﾚﾄ円ﾄﾞﾙ" localSheetId="99">#REF!</definedName>
    <definedName name="日本支給材為替ﾚﾄ円ﾄﾞﾙ" localSheetId="165">#REF!</definedName>
    <definedName name="日本支給材為替ﾚﾄ円ﾄﾞﾙ" localSheetId="168">#REF!</definedName>
    <definedName name="日本支給材為替ﾚﾄ円ﾄﾞﾙ" localSheetId="156">#REF!</definedName>
    <definedName name="日本支給材為替ﾚﾄ円ﾄﾞﾙ" localSheetId="171">#REF!</definedName>
    <definedName name="日本支給材為替ﾚﾄ円ﾄﾞﾙ" localSheetId="159">#REF!</definedName>
    <definedName name="日本支給材為替ﾚﾄ円ﾄﾞﾙ" localSheetId="162">#REF!</definedName>
    <definedName name="日本支給材為替ﾚﾄ円ﾄﾞﾙ">#REF!</definedName>
    <definedName name="日本支給材確定単価円" localSheetId="145">#REF!</definedName>
    <definedName name="日本支給材確定単価円" localSheetId="149">#REF!</definedName>
    <definedName name="日本支給材確定単価円" localSheetId="153">#REF!</definedName>
    <definedName name="日本支給材確定単価円" localSheetId="138">#REF!</definedName>
    <definedName name="日本支給材確定単価円" localSheetId="141">#REF!</definedName>
    <definedName name="日本支給材確定単価円" localSheetId="71">#REF!</definedName>
    <definedName name="日本支給材確定単価円" localSheetId="74">#REF!</definedName>
    <definedName name="日本支給材確定単価円" localSheetId="77">#REF!</definedName>
    <definedName name="日本支給材確定単価円" localSheetId="80">#REF!</definedName>
    <definedName name="日本支給材確定単価円" localSheetId="66">#REF!</definedName>
    <definedName name="日本支給材確定単価円" localSheetId="69">#REF!</definedName>
    <definedName name="日本支給材確定単価円" localSheetId="126">#REF!</definedName>
    <definedName name="日本支給材確定単価円" localSheetId="129">#REF!</definedName>
    <definedName name="日本支給材確定単価円" localSheetId="132">#REF!</definedName>
    <definedName name="日本支給材確定単価円" localSheetId="135">#REF!</definedName>
    <definedName name="日本支給材確定単価円" localSheetId="120">#REF!</definedName>
    <definedName name="日本支給材確定単価円" localSheetId="111">#REF!</definedName>
    <definedName name="日本支給材確定単価円" localSheetId="114">#REF!</definedName>
    <definedName name="日本支給材確定単価円" localSheetId="117">#REF!</definedName>
    <definedName name="日本支給材確定単価円" localSheetId="103">#REF!</definedName>
    <definedName name="日本支給材確定単価円" localSheetId="106">#REF!</definedName>
    <definedName name="日本支給材確定単価円" localSheetId="53">#REF!</definedName>
    <definedName name="日本支給材確定単価円" localSheetId="55">#REF!</definedName>
    <definedName name="日本支給材確定単価円" localSheetId="58">#REF!</definedName>
    <definedName name="日本支給材確定単価円" localSheetId="62">#REF!</definedName>
    <definedName name="日本支給材確定単価円" localSheetId="64">#REF!</definedName>
    <definedName name="日本支給材確定単価円" localSheetId="85">#REF!</definedName>
    <definedName name="日本支給材確定単価円" localSheetId="88">#REF!</definedName>
    <definedName name="日本支給材確定単価円" localSheetId="91">#REF!</definedName>
    <definedName name="日本支給材確定単価円" localSheetId="94">#REF!</definedName>
    <definedName name="日本支給材確定単価円" localSheetId="97">#REF!</definedName>
    <definedName name="日本支給材確定単価円" localSheetId="100">#REF!</definedName>
    <definedName name="日本支給材確定単価円" localSheetId="166">#REF!</definedName>
    <definedName name="日本支給材確定単価円" localSheetId="169">#REF!</definedName>
    <definedName name="日本支給材確定単価円" localSheetId="157">#REF!</definedName>
    <definedName name="日本支給材確定単価円" localSheetId="172">#REF!</definedName>
    <definedName name="日本支給材確定単価円" localSheetId="160">#REF!</definedName>
    <definedName name="日本支給材確定単価円" localSheetId="163">#REF!</definedName>
    <definedName name="日本支給材確定単価円" localSheetId="143">#REF!</definedName>
    <definedName name="日本支給材確定単価円" localSheetId="146">#REF!</definedName>
    <definedName name="日本支給材確定単価円" localSheetId="148">#REF!</definedName>
    <definedName name="日本支給材確定単価円" localSheetId="150">#REF!</definedName>
    <definedName name="日本支給材確定単価円" localSheetId="151">#REF!</definedName>
    <definedName name="日本支給材確定単価円" localSheetId="136">#REF!</definedName>
    <definedName name="日本支給材確定単価円" localSheetId="139">#REF!</definedName>
    <definedName name="日本支給材確定単価円" localSheetId="142">#REF!</definedName>
    <definedName name="日本支給材確定単価円" localSheetId="70">#REF!</definedName>
    <definedName name="日本支給材確定単価円" localSheetId="72">#REF!</definedName>
    <definedName name="日本支給材確定単価円" localSheetId="75">#REF!</definedName>
    <definedName name="日本支給材確定単価円" localSheetId="78">#REF!</definedName>
    <definedName name="日本支給材確定単価円" localSheetId="67">#REF!</definedName>
    <definedName name="日本支給材確定単価円" localSheetId="124">#REF!</definedName>
    <definedName name="日本支給材確定単価円" localSheetId="127">#REF!</definedName>
    <definedName name="日本支給材確定単価円" localSheetId="130">#REF!</definedName>
    <definedName name="日本支給材確定単価円" localSheetId="133">#REF!</definedName>
    <definedName name="日本支給材確定単価円" localSheetId="118">#REF!</definedName>
    <definedName name="日本支給材確定単価円" localSheetId="121">#REF!</definedName>
    <definedName name="日本支給材確定単価円" localSheetId="123">#REF!</definedName>
    <definedName name="日本支給材確定単価円" localSheetId="107">#REF!</definedName>
    <definedName name="日本支給材確定単価円" localSheetId="109">#REF!</definedName>
    <definedName name="日本支給材確定単価円" localSheetId="112">#REF!</definedName>
    <definedName name="日本支給材確定単価円" localSheetId="115">#REF!</definedName>
    <definedName name="日本支給材確定単価円" localSheetId="101">#REF!</definedName>
    <definedName name="日本支給材確定単価円" localSheetId="104">#REF!</definedName>
    <definedName name="日本支給材確定単価円" localSheetId="52">#REF!</definedName>
    <definedName name="日本支給材確定単価円" localSheetId="54">#REF!</definedName>
    <definedName name="日本支給材確定単価円" localSheetId="57">#REF!</definedName>
    <definedName name="日本支給材確定単価円" localSheetId="60">#REF!</definedName>
    <definedName name="日本支給材確定単価円" localSheetId="63">#REF!</definedName>
    <definedName name="日本支給材確定単価円" localSheetId="83">#REF!</definedName>
    <definedName name="日本支給材確定単価円" localSheetId="81">#REF!</definedName>
    <definedName name="日本支給材確定単価円" localSheetId="86">#REF!</definedName>
    <definedName name="日本支給材確定単価円" localSheetId="89">#REF!</definedName>
    <definedName name="日本支給材確定単価円" localSheetId="92">#REF!</definedName>
    <definedName name="日本支給材確定単価円" localSheetId="95">#REF!</definedName>
    <definedName name="日本支給材確定単価円" localSheetId="98">#REF!</definedName>
    <definedName name="日本支給材確定単価円" localSheetId="164">#REF!</definedName>
    <definedName name="日本支給材確定単価円" localSheetId="167">#REF!</definedName>
    <definedName name="日本支給材確定単価円" localSheetId="155">#REF!</definedName>
    <definedName name="日本支給材確定単価円" localSheetId="170">#REF!</definedName>
    <definedName name="日本支給材確定単価円" localSheetId="158">#REF!</definedName>
    <definedName name="日本支給材確定単価円" localSheetId="161">#REF!</definedName>
    <definedName name="日本支給材確定単価円" localSheetId="147">#REF!</definedName>
    <definedName name="日本支給材確定単価円" localSheetId="144">#REF!</definedName>
    <definedName name="日本支給材確定単価円" localSheetId="152">#REF!</definedName>
    <definedName name="日本支給材確定単価円" localSheetId="154">#REF!</definedName>
    <definedName name="日本支給材確定単価円" localSheetId="137">#REF!</definedName>
    <definedName name="日本支給材確定単価円" localSheetId="140">#REF!</definedName>
    <definedName name="日本支給材確定単価円" localSheetId="73">#REF!</definedName>
    <definedName name="日本支給材確定単価円" localSheetId="76">#REF!</definedName>
    <definedName name="日本支給材確定単価円" localSheetId="79">#REF!</definedName>
    <definedName name="日本支給材確定単価円" localSheetId="65">#REF!</definedName>
    <definedName name="日本支給材確定単価円" localSheetId="68">#REF!</definedName>
    <definedName name="日本支給材確定単価円" localSheetId="125">#REF!</definedName>
    <definedName name="日本支給材確定単価円" localSheetId="128">#REF!</definedName>
    <definedName name="日本支給材確定単価円" localSheetId="131">#REF!</definedName>
    <definedName name="日本支給材確定単価円" localSheetId="134">#REF!</definedName>
    <definedName name="日本支給材確定単価円" localSheetId="119">#REF!</definedName>
    <definedName name="日本支給材確定単価円" localSheetId="122">#REF!</definedName>
    <definedName name="日本支給材確定単価円" localSheetId="108">#REF!</definedName>
    <definedName name="日本支給材確定単価円" localSheetId="110">#REF!</definedName>
    <definedName name="日本支給材確定単価円" localSheetId="113">#REF!</definedName>
    <definedName name="日本支給材確定単価円" localSheetId="116">#REF!</definedName>
    <definedName name="日本支給材確定単価円" localSheetId="102">#REF!</definedName>
    <definedName name="日本支給材確定単価円" localSheetId="105">#REF!</definedName>
    <definedName name="日本支給材確定単価円" localSheetId="56">#REF!</definedName>
    <definedName name="日本支給材確定単価円" localSheetId="59">#REF!</definedName>
    <definedName name="日本支給材確定単価円" localSheetId="61">#REF!</definedName>
    <definedName name="日本支給材確定単価円" localSheetId="84">#REF!</definedName>
    <definedName name="日本支給材確定単価円" localSheetId="82">#REF!</definedName>
    <definedName name="日本支給材確定単価円" localSheetId="87">#REF!</definedName>
    <definedName name="日本支給材確定単価円" localSheetId="90">#REF!</definedName>
    <definedName name="日本支給材確定単価円" localSheetId="93">#REF!</definedName>
    <definedName name="日本支給材確定単価円" localSheetId="96">#REF!</definedName>
    <definedName name="日本支給材確定単価円" localSheetId="99">#REF!</definedName>
    <definedName name="日本支給材確定単価円" localSheetId="165">#REF!</definedName>
    <definedName name="日本支給材確定単価円" localSheetId="168">#REF!</definedName>
    <definedName name="日本支給材確定単価円" localSheetId="156">#REF!</definedName>
    <definedName name="日本支給材確定単価円" localSheetId="171">#REF!</definedName>
    <definedName name="日本支給材確定単価円" localSheetId="159">#REF!</definedName>
    <definedName name="日本支給材確定単価円" localSheetId="162">#REF!</definedName>
    <definedName name="日本支給材確定単価円">#REF!</definedName>
    <definedName name="日本支給材実勢単価計円" localSheetId="145">#REF!</definedName>
    <definedName name="日本支給材実勢単価計円" localSheetId="149">#REF!</definedName>
    <definedName name="日本支給材実勢単価計円" localSheetId="153">#REF!</definedName>
    <definedName name="日本支給材実勢単価計円" localSheetId="138">#REF!</definedName>
    <definedName name="日本支給材実勢単価計円" localSheetId="141">#REF!</definedName>
    <definedName name="日本支給材実勢単価計円" localSheetId="71">#REF!</definedName>
    <definedName name="日本支給材実勢単価計円" localSheetId="74">#REF!</definedName>
    <definedName name="日本支給材実勢単価計円" localSheetId="77">#REF!</definedName>
    <definedName name="日本支給材実勢単価計円" localSheetId="80">#REF!</definedName>
    <definedName name="日本支給材実勢単価計円" localSheetId="66">#REF!</definedName>
    <definedName name="日本支給材実勢単価計円" localSheetId="69">#REF!</definedName>
    <definedName name="日本支給材実勢単価計円" localSheetId="126">#REF!</definedName>
    <definedName name="日本支給材実勢単価計円" localSheetId="129">#REF!</definedName>
    <definedName name="日本支給材実勢単価計円" localSheetId="132">#REF!</definedName>
    <definedName name="日本支給材実勢単価計円" localSheetId="135">#REF!</definedName>
    <definedName name="日本支給材実勢単価計円" localSheetId="120">#REF!</definedName>
    <definedName name="日本支給材実勢単価計円" localSheetId="111">#REF!</definedName>
    <definedName name="日本支給材実勢単価計円" localSheetId="114">#REF!</definedName>
    <definedName name="日本支給材実勢単価計円" localSheetId="117">#REF!</definedName>
    <definedName name="日本支給材実勢単価計円" localSheetId="103">#REF!</definedName>
    <definedName name="日本支給材実勢単価計円" localSheetId="106">#REF!</definedName>
    <definedName name="日本支給材実勢単価計円" localSheetId="53">#REF!</definedName>
    <definedName name="日本支給材実勢単価計円" localSheetId="55">#REF!</definedName>
    <definedName name="日本支給材実勢単価計円" localSheetId="58">#REF!</definedName>
    <definedName name="日本支給材実勢単価計円" localSheetId="62">#REF!</definedName>
    <definedName name="日本支給材実勢単価計円" localSheetId="64">#REF!</definedName>
    <definedName name="日本支給材実勢単価計円" localSheetId="85">#REF!</definedName>
    <definedName name="日本支給材実勢単価計円" localSheetId="88">#REF!</definedName>
    <definedName name="日本支給材実勢単価計円" localSheetId="91">#REF!</definedName>
    <definedName name="日本支給材実勢単価計円" localSheetId="94">#REF!</definedName>
    <definedName name="日本支給材実勢単価計円" localSheetId="97">#REF!</definedName>
    <definedName name="日本支給材実勢単価計円" localSheetId="100">#REF!</definedName>
    <definedName name="日本支給材実勢単価計円" localSheetId="166">#REF!</definedName>
    <definedName name="日本支給材実勢単価計円" localSheetId="169">#REF!</definedName>
    <definedName name="日本支給材実勢単価計円" localSheetId="157">#REF!</definedName>
    <definedName name="日本支給材実勢単価計円" localSheetId="172">#REF!</definedName>
    <definedName name="日本支給材実勢単価計円" localSheetId="160">#REF!</definedName>
    <definedName name="日本支給材実勢単価計円" localSheetId="163">#REF!</definedName>
    <definedName name="日本支給材実勢単価計円" localSheetId="143">#REF!</definedName>
    <definedName name="日本支給材実勢単価計円" localSheetId="146">#REF!</definedName>
    <definedName name="日本支給材実勢単価計円" localSheetId="148">#REF!</definedName>
    <definedName name="日本支給材実勢単価計円" localSheetId="150">#REF!</definedName>
    <definedName name="日本支給材実勢単価計円" localSheetId="151">#REF!</definedName>
    <definedName name="日本支給材実勢単価計円" localSheetId="136">#REF!</definedName>
    <definedName name="日本支給材実勢単価計円" localSheetId="139">#REF!</definedName>
    <definedName name="日本支給材実勢単価計円" localSheetId="142">#REF!</definedName>
    <definedName name="日本支給材実勢単価計円" localSheetId="70">#REF!</definedName>
    <definedName name="日本支給材実勢単価計円" localSheetId="72">#REF!</definedName>
    <definedName name="日本支給材実勢単価計円" localSheetId="75">#REF!</definedName>
    <definedName name="日本支給材実勢単価計円" localSheetId="78">#REF!</definedName>
    <definedName name="日本支給材実勢単価計円" localSheetId="67">#REF!</definedName>
    <definedName name="日本支給材実勢単価計円" localSheetId="124">#REF!</definedName>
    <definedName name="日本支給材実勢単価計円" localSheetId="127">#REF!</definedName>
    <definedName name="日本支給材実勢単価計円" localSheetId="130">#REF!</definedName>
    <definedName name="日本支給材実勢単価計円" localSheetId="133">#REF!</definedName>
    <definedName name="日本支給材実勢単価計円" localSheetId="118">#REF!</definedName>
    <definedName name="日本支給材実勢単価計円" localSheetId="121">#REF!</definedName>
    <definedName name="日本支給材実勢単価計円" localSheetId="123">#REF!</definedName>
    <definedName name="日本支給材実勢単価計円" localSheetId="107">#REF!</definedName>
    <definedName name="日本支給材実勢単価計円" localSheetId="109">#REF!</definedName>
    <definedName name="日本支給材実勢単価計円" localSheetId="112">#REF!</definedName>
    <definedName name="日本支給材実勢単価計円" localSheetId="115">#REF!</definedName>
    <definedName name="日本支給材実勢単価計円" localSheetId="101">#REF!</definedName>
    <definedName name="日本支給材実勢単価計円" localSheetId="104">#REF!</definedName>
    <definedName name="日本支給材実勢単価計円" localSheetId="52">#REF!</definedName>
    <definedName name="日本支給材実勢単価計円" localSheetId="54">#REF!</definedName>
    <definedName name="日本支給材実勢単価計円" localSheetId="57">#REF!</definedName>
    <definedName name="日本支給材実勢単価計円" localSheetId="60">#REF!</definedName>
    <definedName name="日本支給材実勢単価計円" localSheetId="63">#REF!</definedName>
    <definedName name="日本支給材実勢単価計円" localSheetId="83">#REF!</definedName>
    <definedName name="日本支給材実勢単価計円" localSheetId="81">#REF!</definedName>
    <definedName name="日本支給材実勢単価計円" localSheetId="86">#REF!</definedName>
    <definedName name="日本支給材実勢単価計円" localSheetId="89">#REF!</definedName>
    <definedName name="日本支給材実勢単価計円" localSheetId="92">#REF!</definedName>
    <definedName name="日本支給材実勢単価計円" localSheetId="95">#REF!</definedName>
    <definedName name="日本支給材実勢単価計円" localSheetId="98">#REF!</definedName>
    <definedName name="日本支給材実勢単価計円" localSheetId="164">#REF!</definedName>
    <definedName name="日本支給材実勢単価計円" localSheetId="167">#REF!</definedName>
    <definedName name="日本支給材実勢単価計円" localSheetId="155">#REF!</definedName>
    <definedName name="日本支給材実勢単価計円" localSheetId="170">#REF!</definedName>
    <definedName name="日本支給材実勢単価計円" localSheetId="158">#REF!</definedName>
    <definedName name="日本支給材実勢単価計円" localSheetId="161">#REF!</definedName>
    <definedName name="日本支給材実勢単価計円" localSheetId="147">#REF!</definedName>
    <definedName name="日本支給材実勢単価計円" localSheetId="144">#REF!</definedName>
    <definedName name="日本支給材実勢単価計円" localSheetId="152">#REF!</definedName>
    <definedName name="日本支給材実勢単価計円" localSheetId="154">#REF!</definedName>
    <definedName name="日本支給材実勢単価計円" localSheetId="137">#REF!</definedName>
    <definedName name="日本支給材実勢単価計円" localSheetId="140">#REF!</definedName>
    <definedName name="日本支給材実勢単価計円" localSheetId="73">#REF!</definedName>
    <definedName name="日本支給材実勢単価計円" localSheetId="76">#REF!</definedName>
    <definedName name="日本支給材実勢単価計円" localSheetId="79">#REF!</definedName>
    <definedName name="日本支給材実勢単価計円" localSheetId="65">#REF!</definedName>
    <definedName name="日本支給材実勢単価計円" localSheetId="68">#REF!</definedName>
    <definedName name="日本支給材実勢単価計円" localSheetId="125">#REF!</definedName>
    <definedName name="日本支給材実勢単価計円" localSheetId="128">#REF!</definedName>
    <definedName name="日本支給材実勢単価計円" localSheetId="131">#REF!</definedName>
    <definedName name="日本支給材実勢単価計円" localSheetId="134">#REF!</definedName>
    <definedName name="日本支給材実勢単価計円" localSheetId="119">#REF!</definedName>
    <definedName name="日本支給材実勢単価計円" localSheetId="122">#REF!</definedName>
    <definedName name="日本支給材実勢単価計円" localSheetId="108">#REF!</definedName>
    <definedName name="日本支給材実勢単価計円" localSheetId="110">#REF!</definedName>
    <definedName name="日本支給材実勢単価計円" localSheetId="113">#REF!</definedName>
    <definedName name="日本支給材実勢単価計円" localSheetId="116">#REF!</definedName>
    <definedName name="日本支給材実勢単価計円" localSheetId="102">#REF!</definedName>
    <definedName name="日本支給材実勢単価計円" localSheetId="105">#REF!</definedName>
    <definedName name="日本支給材実勢単価計円" localSheetId="56">#REF!</definedName>
    <definedName name="日本支給材実勢単価計円" localSheetId="59">#REF!</definedName>
    <definedName name="日本支給材実勢単価計円" localSheetId="61">#REF!</definedName>
    <definedName name="日本支給材実勢単価計円" localSheetId="84">#REF!</definedName>
    <definedName name="日本支給材実勢単価計円" localSheetId="82">#REF!</definedName>
    <definedName name="日本支給材実勢単価計円" localSheetId="87">#REF!</definedName>
    <definedName name="日本支給材実勢単価計円" localSheetId="90">#REF!</definedName>
    <definedName name="日本支給材実勢単価計円" localSheetId="93">#REF!</definedName>
    <definedName name="日本支給材実勢単価計円" localSheetId="96">#REF!</definedName>
    <definedName name="日本支給材実勢単価計円" localSheetId="99">#REF!</definedName>
    <definedName name="日本支給材実勢単価計円" localSheetId="165">#REF!</definedName>
    <definedName name="日本支給材実勢単価計円" localSheetId="168">#REF!</definedName>
    <definedName name="日本支給材実勢単価計円" localSheetId="156">#REF!</definedName>
    <definedName name="日本支給材実勢単価計円" localSheetId="171">#REF!</definedName>
    <definedName name="日本支給材実勢単価計円" localSheetId="159">#REF!</definedName>
    <definedName name="日本支給材実勢単価計円" localSheetId="162">#REF!</definedName>
    <definedName name="日本支給材実勢単価計円">#REF!</definedName>
    <definedName name="能率CLEL組立て" localSheetId="145">#REF!</definedName>
    <definedName name="能率CLEL組立て" localSheetId="149">#REF!</definedName>
    <definedName name="能率CLEL組立て" localSheetId="153">#REF!</definedName>
    <definedName name="能率CLEL組立て" localSheetId="138">#REF!</definedName>
    <definedName name="能率CLEL組立て" localSheetId="141">#REF!</definedName>
    <definedName name="能率CLEL組立て" localSheetId="71">#REF!</definedName>
    <definedName name="能率CLEL組立て" localSheetId="74">#REF!</definedName>
    <definedName name="能率CLEL組立て" localSheetId="77">#REF!</definedName>
    <definedName name="能率CLEL組立て" localSheetId="80">#REF!</definedName>
    <definedName name="能率CLEL組立て" localSheetId="66">#REF!</definedName>
    <definedName name="能率CLEL組立て" localSheetId="69">#REF!</definedName>
    <definedName name="能率CLEL組立て" localSheetId="126">#REF!</definedName>
    <definedName name="能率CLEL組立て" localSheetId="129">#REF!</definedName>
    <definedName name="能率CLEL組立て" localSheetId="132">#REF!</definedName>
    <definedName name="能率CLEL組立て" localSheetId="135">#REF!</definedName>
    <definedName name="能率CLEL組立て" localSheetId="120">#REF!</definedName>
    <definedName name="能率CLEL組立て" localSheetId="111">#REF!</definedName>
    <definedName name="能率CLEL組立て" localSheetId="114">#REF!</definedName>
    <definedName name="能率CLEL組立て" localSheetId="117">#REF!</definedName>
    <definedName name="能率CLEL組立て" localSheetId="103">#REF!</definedName>
    <definedName name="能率CLEL組立て" localSheetId="106">#REF!</definedName>
    <definedName name="能率CLEL組立て" localSheetId="53">#REF!</definedName>
    <definedName name="能率CLEL組立て" localSheetId="55">#REF!</definedName>
    <definedName name="能率CLEL組立て" localSheetId="58">#REF!</definedName>
    <definedName name="能率CLEL組立て" localSheetId="62">#REF!</definedName>
    <definedName name="能率CLEL組立て" localSheetId="64">#REF!</definedName>
    <definedName name="能率CLEL組立て" localSheetId="85">#REF!</definedName>
    <definedName name="能率CLEL組立て" localSheetId="88">#REF!</definedName>
    <definedName name="能率CLEL組立て" localSheetId="91">#REF!</definedName>
    <definedName name="能率CLEL組立て" localSheetId="94">#REF!</definedName>
    <definedName name="能率CLEL組立て" localSheetId="97">#REF!</definedName>
    <definedName name="能率CLEL組立て" localSheetId="100">#REF!</definedName>
    <definedName name="能率CLEL組立て" localSheetId="166">#REF!</definedName>
    <definedName name="能率CLEL組立て" localSheetId="169">#REF!</definedName>
    <definedName name="能率CLEL組立て" localSheetId="157">#REF!</definedName>
    <definedName name="能率CLEL組立て" localSheetId="172">#REF!</definedName>
    <definedName name="能率CLEL組立て" localSheetId="160">#REF!</definedName>
    <definedName name="能率CLEL組立て" localSheetId="163">#REF!</definedName>
    <definedName name="能率CLEL組立て" localSheetId="143">#REF!</definedName>
    <definedName name="能率CLEL組立て" localSheetId="146">#REF!</definedName>
    <definedName name="能率CLEL組立て" localSheetId="148">#REF!</definedName>
    <definedName name="能率CLEL組立て" localSheetId="150">#REF!</definedName>
    <definedName name="能率CLEL組立て" localSheetId="151">#REF!</definedName>
    <definedName name="能率CLEL組立て" localSheetId="136">#REF!</definedName>
    <definedName name="能率CLEL組立て" localSheetId="139">#REF!</definedName>
    <definedName name="能率CLEL組立て" localSheetId="142">#REF!</definedName>
    <definedName name="能率CLEL組立て" localSheetId="70">#REF!</definedName>
    <definedName name="能率CLEL組立て" localSheetId="72">#REF!</definedName>
    <definedName name="能率CLEL組立て" localSheetId="75">#REF!</definedName>
    <definedName name="能率CLEL組立て" localSheetId="78">#REF!</definedName>
    <definedName name="能率CLEL組立て" localSheetId="67">#REF!</definedName>
    <definedName name="能率CLEL組立て" localSheetId="124">#REF!</definedName>
    <definedName name="能率CLEL組立て" localSheetId="127">#REF!</definedName>
    <definedName name="能率CLEL組立て" localSheetId="130">#REF!</definedName>
    <definedName name="能率CLEL組立て" localSheetId="133">#REF!</definedName>
    <definedName name="能率CLEL組立て" localSheetId="118">#REF!</definedName>
    <definedName name="能率CLEL組立て" localSheetId="121">#REF!</definedName>
    <definedName name="能率CLEL組立て" localSheetId="123">#REF!</definedName>
    <definedName name="能率CLEL組立て" localSheetId="107">#REF!</definedName>
    <definedName name="能率CLEL組立て" localSheetId="109">#REF!</definedName>
    <definedName name="能率CLEL組立て" localSheetId="112">#REF!</definedName>
    <definedName name="能率CLEL組立て" localSheetId="115">#REF!</definedName>
    <definedName name="能率CLEL組立て" localSheetId="101">#REF!</definedName>
    <definedName name="能率CLEL組立て" localSheetId="104">#REF!</definedName>
    <definedName name="能率CLEL組立て" localSheetId="52">#REF!</definedName>
    <definedName name="能率CLEL組立て" localSheetId="54">#REF!</definedName>
    <definedName name="能率CLEL組立て" localSheetId="57">#REF!</definedName>
    <definedName name="能率CLEL組立て" localSheetId="60">#REF!</definedName>
    <definedName name="能率CLEL組立て" localSheetId="63">#REF!</definedName>
    <definedName name="能率CLEL組立て" localSheetId="83">#REF!</definedName>
    <definedName name="能率CLEL組立て" localSheetId="81">#REF!</definedName>
    <definedName name="能率CLEL組立て" localSheetId="86">#REF!</definedName>
    <definedName name="能率CLEL組立て" localSheetId="89">#REF!</definedName>
    <definedName name="能率CLEL組立て" localSheetId="92">#REF!</definedName>
    <definedName name="能率CLEL組立て" localSheetId="95">#REF!</definedName>
    <definedName name="能率CLEL組立て" localSheetId="98">#REF!</definedName>
    <definedName name="能率CLEL組立て" localSheetId="164">#REF!</definedName>
    <definedName name="能率CLEL組立て" localSheetId="167">#REF!</definedName>
    <definedName name="能率CLEL組立て" localSheetId="155">#REF!</definedName>
    <definedName name="能率CLEL組立て" localSheetId="170">#REF!</definedName>
    <definedName name="能率CLEL組立て" localSheetId="158">#REF!</definedName>
    <definedName name="能率CLEL組立て" localSheetId="161">#REF!</definedName>
    <definedName name="能率CLEL組立て" localSheetId="147">#REF!</definedName>
    <definedName name="能率CLEL組立て" localSheetId="144">#REF!</definedName>
    <definedName name="能率CLEL組立て" localSheetId="152">#REF!</definedName>
    <definedName name="能率CLEL組立て" localSheetId="154">#REF!</definedName>
    <definedName name="能率CLEL組立て" localSheetId="137">#REF!</definedName>
    <definedName name="能率CLEL組立て" localSheetId="140">#REF!</definedName>
    <definedName name="能率CLEL組立て" localSheetId="73">#REF!</definedName>
    <definedName name="能率CLEL組立て" localSheetId="76">#REF!</definedName>
    <definedName name="能率CLEL組立て" localSheetId="79">#REF!</definedName>
    <definedName name="能率CLEL組立て" localSheetId="65">#REF!</definedName>
    <definedName name="能率CLEL組立て" localSheetId="68">#REF!</definedName>
    <definedName name="能率CLEL組立て" localSheetId="125">#REF!</definedName>
    <definedName name="能率CLEL組立て" localSheetId="128">#REF!</definedName>
    <definedName name="能率CLEL組立て" localSheetId="131">#REF!</definedName>
    <definedName name="能率CLEL組立て" localSheetId="134">#REF!</definedName>
    <definedName name="能率CLEL組立て" localSheetId="119">#REF!</definedName>
    <definedName name="能率CLEL組立て" localSheetId="122">#REF!</definedName>
    <definedName name="能率CLEL組立て" localSheetId="108">#REF!</definedName>
    <definedName name="能率CLEL組立て" localSheetId="110">#REF!</definedName>
    <definedName name="能率CLEL組立て" localSheetId="113">#REF!</definedName>
    <definedName name="能率CLEL組立て" localSheetId="116">#REF!</definedName>
    <definedName name="能率CLEL組立て" localSheetId="102">#REF!</definedName>
    <definedName name="能率CLEL組立て" localSheetId="105">#REF!</definedName>
    <definedName name="能率CLEL組立て" localSheetId="56">#REF!</definedName>
    <definedName name="能率CLEL組立て" localSheetId="59">#REF!</definedName>
    <definedName name="能率CLEL組立て" localSheetId="61">#REF!</definedName>
    <definedName name="能率CLEL組立て" localSheetId="84">#REF!</definedName>
    <definedName name="能率CLEL組立て" localSheetId="82">#REF!</definedName>
    <definedName name="能率CLEL組立て" localSheetId="87">#REF!</definedName>
    <definedName name="能率CLEL組立て" localSheetId="90">#REF!</definedName>
    <definedName name="能率CLEL組立て" localSheetId="93">#REF!</definedName>
    <definedName name="能率CLEL組立て" localSheetId="96">#REF!</definedName>
    <definedName name="能率CLEL組立て" localSheetId="99">#REF!</definedName>
    <definedName name="能率CLEL組立て" localSheetId="165">#REF!</definedName>
    <definedName name="能率CLEL組立て" localSheetId="168">#REF!</definedName>
    <definedName name="能率CLEL組立て" localSheetId="156">#REF!</definedName>
    <definedName name="能率CLEL組立て" localSheetId="171">#REF!</definedName>
    <definedName name="能率CLEL組立て" localSheetId="159">#REF!</definedName>
    <definedName name="能率CLEL組立て" localSheetId="162">#REF!</definedName>
    <definedName name="能率CLEL組立て">#REF!</definedName>
    <definedName name="能率MK組立GH" localSheetId="145">#REF!</definedName>
    <definedName name="能率MK組立GH" localSheetId="149">#REF!</definedName>
    <definedName name="能率MK組立GH" localSheetId="153">#REF!</definedName>
    <definedName name="能率MK組立GH" localSheetId="138">#REF!</definedName>
    <definedName name="能率MK組立GH" localSheetId="141">#REF!</definedName>
    <definedName name="能率MK組立GH" localSheetId="71">#REF!</definedName>
    <definedName name="能率MK組立GH" localSheetId="74">#REF!</definedName>
    <definedName name="能率MK組立GH" localSheetId="77">#REF!</definedName>
    <definedName name="能率MK組立GH" localSheetId="80">#REF!</definedName>
    <definedName name="能率MK組立GH" localSheetId="66">#REF!</definedName>
    <definedName name="能率MK組立GH" localSheetId="69">#REF!</definedName>
    <definedName name="能率MK組立GH" localSheetId="126">#REF!</definedName>
    <definedName name="能率MK組立GH" localSheetId="129">#REF!</definedName>
    <definedName name="能率MK組立GH" localSheetId="132">#REF!</definedName>
    <definedName name="能率MK組立GH" localSheetId="135">#REF!</definedName>
    <definedName name="能率MK組立GH" localSheetId="120">#REF!</definedName>
    <definedName name="能率MK組立GH" localSheetId="111">#REF!</definedName>
    <definedName name="能率MK組立GH" localSheetId="114">#REF!</definedName>
    <definedName name="能率MK組立GH" localSheetId="117">#REF!</definedName>
    <definedName name="能率MK組立GH" localSheetId="103">#REF!</definedName>
    <definedName name="能率MK組立GH" localSheetId="106">#REF!</definedName>
    <definedName name="能率MK組立GH" localSheetId="53">#REF!</definedName>
    <definedName name="能率MK組立GH" localSheetId="55">#REF!</definedName>
    <definedName name="能率MK組立GH" localSheetId="58">#REF!</definedName>
    <definedName name="能率MK組立GH" localSheetId="62">#REF!</definedName>
    <definedName name="能率MK組立GH" localSheetId="64">#REF!</definedName>
    <definedName name="能率MK組立GH" localSheetId="85">#REF!</definedName>
    <definedName name="能率MK組立GH" localSheetId="88">#REF!</definedName>
    <definedName name="能率MK組立GH" localSheetId="91">#REF!</definedName>
    <definedName name="能率MK組立GH" localSheetId="94">#REF!</definedName>
    <definedName name="能率MK組立GH" localSheetId="97">#REF!</definedName>
    <definedName name="能率MK組立GH" localSheetId="100">#REF!</definedName>
    <definedName name="能率MK組立GH" localSheetId="166">#REF!</definedName>
    <definedName name="能率MK組立GH" localSheetId="169">#REF!</definedName>
    <definedName name="能率MK組立GH" localSheetId="157">#REF!</definedName>
    <definedName name="能率MK組立GH" localSheetId="172">#REF!</definedName>
    <definedName name="能率MK組立GH" localSheetId="160">#REF!</definedName>
    <definedName name="能率MK組立GH" localSheetId="163">#REF!</definedName>
    <definedName name="能率MK組立GH" localSheetId="143">#REF!</definedName>
    <definedName name="能率MK組立GH" localSheetId="146">#REF!</definedName>
    <definedName name="能率MK組立GH" localSheetId="148">#REF!</definedName>
    <definedName name="能率MK組立GH" localSheetId="150">#REF!</definedName>
    <definedName name="能率MK組立GH" localSheetId="151">#REF!</definedName>
    <definedName name="能率MK組立GH" localSheetId="136">#REF!</definedName>
    <definedName name="能率MK組立GH" localSheetId="139">#REF!</definedName>
    <definedName name="能率MK組立GH" localSheetId="142">#REF!</definedName>
    <definedName name="能率MK組立GH" localSheetId="70">#REF!</definedName>
    <definedName name="能率MK組立GH" localSheetId="72">#REF!</definedName>
    <definedName name="能率MK組立GH" localSheetId="75">#REF!</definedName>
    <definedName name="能率MK組立GH" localSheetId="78">#REF!</definedName>
    <definedName name="能率MK組立GH" localSheetId="67">#REF!</definedName>
    <definedName name="能率MK組立GH" localSheetId="124">#REF!</definedName>
    <definedName name="能率MK組立GH" localSheetId="127">#REF!</definedName>
    <definedName name="能率MK組立GH" localSheetId="130">#REF!</definedName>
    <definedName name="能率MK組立GH" localSheetId="133">#REF!</definedName>
    <definedName name="能率MK組立GH" localSheetId="118">#REF!</definedName>
    <definedName name="能率MK組立GH" localSheetId="121">#REF!</definedName>
    <definedName name="能率MK組立GH" localSheetId="123">#REF!</definedName>
    <definedName name="能率MK組立GH" localSheetId="107">#REF!</definedName>
    <definedName name="能率MK組立GH" localSheetId="109">#REF!</definedName>
    <definedName name="能率MK組立GH" localSheetId="112">#REF!</definedName>
    <definedName name="能率MK組立GH" localSheetId="115">#REF!</definedName>
    <definedName name="能率MK組立GH" localSheetId="101">#REF!</definedName>
    <definedName name="能率MK組立GH" localSheetId="104">#REF!</definedName>
    <definedName name="能率MK組立GH" localSheetId="52">#REF!</definedName>
    <definedName name="能率MK組立GH" localSheetId="54">#REF!</definedName>
    <definedName name="能率MK組立GH" localSheetId="57">#REF!</definedName>
    <definedName name="能率MK組立GH" localSheetId="60">#REF!</definedName>
    <definedName name="能率MK組立GH" localSheetId="63">#REF!</definedName>
    <definedName name="能率MK組立GH" localSheetId="83">#REF!</definedName>
    <definedName name="能率MK組立GH" localSheetId="81">#REF!</definedName>
    <definedName name="能率MK組立GH" localSheetId="86">#REF!</definedName>
    <definedName name="能率MK組立GH" localSheetId="89">#REF!</definedName>
    <definedName name="能率MK組立GH" localSheetId="92">#REF!</definedName>
    <definedName name="能率MK組立GH" localSheetId="95">#REF!</definedName>
    <definedName name="能率MK組立GH" localSheetId="98">#REF!</definedName>
    <definedName name="能率MK組立GH" localSheetId="164">#REF!</definedName>
    <definedName name="能率MK組立GH" localSheetId="167">#REF!</definedName>
    <definedName name="能率MK組立GH" localSheetId="155">#REF!</definedName>
    <definedName name="能率MK組立GH" localSheetId="170">#REF!</definedName>
    <definedName name="能率MK組立GH" localSheetId="158">#REF!</definedName>
    <definedName name="能率MK組立GH" localSheetId="161">#REF!</definedName>
    <definedName name="能率MK組立GH" localSheetId="147">#REF!</definedName>
    <definedName name="能率MK組立GH" localSheetId="144">#REF!</definedName>
    <definedName name="能率MK組立GH" localSheetId="152">#REF!</definedName>
    <definedName name="能率MK組立GH" localSheetId="154">#REF!</definedName>
    <definedName name="能率MK組立GH" localSheetId="137">#REF!</definedName>
    <definedName name="能率MK組立GH" localSheetId="140">#REF!</definedName>
    <definedName name="能率MK組立GH" localSheetId="73">#REF!</definedName>
    <definedName name="能率MK組立GH" localSheetId="76">#REF!</definedName>
    <definedName name="能率MK組立GH" localSheetId="79">#REF!</definedName>
    <definedName name="能率MK組立GH" localSheetId="65">#REF!</definedName>
    <definedName name="能率MK組立GH" localSheetId="68">#REF!</definedName>
    <definedName name="能率MK組立GH" localSheetId="125">#REF!</definedName>
    <definedName name="能率MK組立GH" localSheetId="128">#REF!</definedName>
    <definedName name="能率MK組立GH" localSheetId="131">#REF!</definedName>
    <definedName name="能率MK組立GH" localSheetId="134">#REF!</definedName>
    <definedName name="能率MK組立GH" localSheetId="119">#REF!</definedName>
    <definedName name="能率MK組立GH" localSheetId="122">#REF!</definedName>
    <definedName name="能率MK組立GH" localSheetId="108">#REF!</definedName>
    <definedName name="能率MK組立GH" localSheetId="110">#REF!</definedName>
    <definedName name="能率MK組立GH" localSheetId="113">#REF!</definedName>
    <definedName name="能率MK組立GH" localSheetId="116">#REF!</definedName>
    <definedName name="能率MK組立GH" localSheetId="102">#REF!</definedName>
    <definedName name="能率MK組立GH" localSheetId="105">#REF!</definedName>
    <definedName name="能率MK組立GH" localSheetId="56">#REF!</definedName>
    <definedName name="能率MK組立GH" localSheetId="59">#REF!</definedName>
    <definedName name="能率MK組立GH" localSheetId="61">#REF!</definedName>
    <definedName name="能率MK組立GH" localSheetId="84">#REF!</definedName>
    <definedName name="能率MK組立GH" localSheetId="82">#REF!</definedName>
    <definedName name="能率MK組立GH" localSheetId="87">#REF!</definedName>
    <definedName name="能率MK組立GH" localSheetId="90">#REF!</definedName>
    <definedName name="能率MK組立GH" localSheetId="93">#REF!</definedName>
    <definedName name="能率MK組立GH" localSheetId="96">#REF!</definedName>
    <definedName name="能率MK組立GH" localSheetId="99">#REF!</definedName>
    <definedName name="能率MK組立GH" localSheetId="165">#REF!</definedName>
    <definedName name="能率MK組立GH" localSheetId="168">#REF!</definedName>
    <definedName name="能率MK組立GH" localSheetId="156">#REF!</definedName>
    <definedName name="能率MK組立GH" localSheetId="171">#REF!</definedName>
    <definedName name="能率MK組立GH" localSheetId="159">#REF!</definedName>
    <definedName name="能率MK組立GH" localSheetId="162">#REF!</definedName>
    <definedName name="能率MK組立GH">#REF!</definedName>
    <definedName name="能率MK部品GH" localSheetId="145">#REF!</definedName>
    <definedName name="能率MK部品GH" localSheetId="149">#REF!</definedName>
    <definedName name="能率MK部品GH" localSheetId="153">#REF!</definedName>
    <definedName name="能率MK部品GH" localSheetId="138">#REF!</definedName>
    <definedName name="能率MK部品GH" localSheetId="141">#REF!</definedName>
    <definedName name="能率MK部品GH" localSheetId="71">#REF!</definedName>
    <definedName name="能率MK部品GH" localSheetId="74">#REF!</definedName>
    <definedName name="能率MK部品GH" localSheetId="77">#REF!</definedName>
    <definedName name="能率MK部品GH" localSheetId="80">#REF!</definedName>
    <definedName name="能率MK部品GH" localSheetId="66">#REF!</definedName>
    <definedName name="能率MK部品GH" localSheetId="69">#REF!</definedName>
    <definedName name="能率MK部品GH" localSheetId="126">#REF!</definedName>
    <definedName name="能率MK部品GH" localSheetId="129">#REF!</definedName>
    <definedName name="能率MK部品GH" localSheetId="132">#REF!</definedName>
    <definedName name="能率MK部品GH" localSheetId="135">#REF!</definedName>
    <definedName name="能率MK部品GH" localSheetId="120">#REF!</definedName>
    <definedName name="能率MK部品GH" localSheetId="111">#REF!</definedName>
    <definedName name="能率MK部品GH" localSheetId="114">#REF!</definedName>
    <definedName name="能率MK部品GH" localSheetId="117">#REF!</definedName>
    <definedName name="能率MK部品GH" localSheetId="103">#REF!</definedName>
    <definedName name="能率MK部品GH" localSheetId="106">#REF!</definedName>
    <definedName name="能率MK部品GH" localSheetId="53">#REF!</definedName>
    <definedName name="能率MK部品GH" localSheetId="55">#REF!</definedName>
    <definedName name="能率MK部品GH" localSheetId="58">#REF!</definedName>
    <definedName name="能率MK部品GH" localSheetId="62">#REF!</definedName>
    <definedName name="能率MK部品GH" localSheetId="64">#REF!</definedName>
    <definedName name="能率MK部品GH" localSheetId="85">#REF!</definedName>
    <definedName name="能率MK部品GH" localSheetId="88">#REF!</definedName>
    <definedName name="能率MK部品GH" localSheetId="91">#REF!</definedName>
    <definedName name="能率MK部品GH" localSheetId="94">#REF!</definedName>
    <definedName name="能率MK部品GH" localSheetId="97">#REF!</definedName>
    <definedName name="能率MK部品GH" localSheetId="100">#REF!</definedName>
    <definedName name="能率MK部品GH" localSheetId="166">#REF!</definedName>
    <definedName name="能率MK部品GH" localSheetId="169">#REF!</definedName>
    <definedName name="能率MK部品GH" localSheetId="157">#REF!</definedName>
    <definedName name="能率MK部品GH" localSheetId="172">#REF!</definedName>
    <definedName name="能率MK部品GH" localSheetId="160">#REF!</definedName>
    <definedName name="能率MK部品GH" localSheetId="163">#REF!</definedName>
    <definedName name="能率MK部品GH" localSheetId="143">#REF!</definedName>
    <definedName name="能率MK部品GH" localSheetId="146">#REF!</definedName>
    <definedName name="能率MK部品GH" localSheetId="148">#REF!</definedName>
    <definedName name="能率MK部品GH" localSheetId="150">#REF!</definedName>
    <definedName name="能率MK部品GH" localSheetId="151">#REF!</definedName>
    <definedName name="能率MK部品GH" localSheetId="136">#REF!</definedName>
    <definedName name="能率MK部品GH" localSheetId="139">#REF!</definedName>
    <definedName name="能率MK部品GH" localSheetId="142">#REF!</definedName>
    <definedName name="能率MK部品GH" localSheetId="70">#REF!</definedName>
    <definedName name="能率MK部品GH" localSheetId="72">#REF!</definedName>
    <definedName name="能率MK部品GH" localSheetId="75">#REF!</definedName>
    <definedName name="能率MK部品GH" localSheetId="78">#REF!</definedName>
    <definedName name="能率MK部品GH" localSheetId="67">#REF!</definedName>
    <definedName name="能率MK部品GH" localSheetId="124">#REF!</definedName>
    <definedName name="能率MK部品GH" localSheetId="127">#REF!</definedName>
    <definedName name="能率MK部品GH" localSheetId="130">#REF!</definedName>
    <definedName name="能率MK部品GH" localSheetId="133">#REF!</definedName>
    <definedName name="能率MK部品GH" localSheetId="118">#REF!</definedName>
    <definedName name="能率MK部品GH" localSheetId="121">#REF!</definedName>
    <definedName name="能率MK部品GH" localSheetId="123">#REF!</definedName>
    <definedName name="能率MK部品GH" localSheetId="107">#REF!</definedName>
    <definedName name="能率MK部品GH" localSheetId="109">#REF!</definedName>
    <definedName name="能率MK部品GH" localSheetId="112">#REF!</definedName>
    <definedName name="能率MK部品GH" localSheetId="115">#REF!</definedName>
    <definedName name="能率MK部品GH" localSheetId="101">#REF!</definedName>
    <definedName name="能率MK部品GH" localSheetId="104">#REF!</definedName>
    <definedName name="能率MK部品GH" localSheetId="52">#REF!</definedName>
    <definedName name="能率MK部品GH" localSheetId="54">#REF!</definedName>
    <definedName name="能率MK部品GH" localSheetId="57">#REF!</definedName>
    <definedName name="能率MK部品GH" localSheetId="60">#REF!</definedName>
    <definedName name="能率MK部品GH" localSheetId="63">#REF!</definedName>
    <definedName name="能率MK部品GH" localSheetId="83">#REF!</definedName>
    <definedName name="能率MK部品GH" localSheetId="81">#REF!</definedName>
    <definedName name="能率MK部品GH" localSheetId="86">#REF!</definedName>
    <definedName name="能率MK部品GH" localSheetId="89">#REF!</definedName>
    <definedName name="能率MK部品GH" localSheetId="92">#REF!</definedName>
    <definedName name="能率MK部品GH" localSheetId="95">#REF!</definedName>
    <definedName name="能率MK部品GH" localSheetId="98">#REF!</definedName>
    <definedName name="能率MK部品GH" localSheetId="164">#REF!</definedName>
    <definedName name="能率MK部品GH" localSheetId="167">#REF!</definedName>
    <definedName name="能率MK部品GH" localSheetId="155">#REF!</definedName>
    <definedName name="能率MK部品GH" localSheetId="170">#REF!</definedName>
    <definedName name="能率MK部品GH" localSheetId="158">#REF!</definedName>
    <definedName name="能率MK部品GH" localSheetId="161">#REF!</definedName>
    <definedName name="能率MK部品GH" localSheetId="147">#REF!</definedName>
    <definedName name="能率MK部品GH" localSheetId="144">#REF!</definedName>
    <definedName name="能率MK部品GH" localSheetId="152">#REF!</definedName>
    <definedName name="能率MK部品GH" localSheetId="154">#REF!</definedName>
    <definedName name="能率MK部品GH" localSheetId="137">#REF!</definedName>
    <definedName name="能率MK部品GH" localSheetId="140">#REF!</definedName>
    <definedName name="能率MK部品GH" localSheetId="73">#REF!</definedName>
    <definedName name="能率MK部品GH" localSheetId="76">#REF!</definedName>
    <definedName name="能率MK部品GH" localSheetId="79">#REF!</definedName>
    <definedName name="能率MK部品GH" localSheetId="65">#REF!</definedName>
    <definedName name="能率MK部品GH" localSheetId="68">#REF!</definedName>
    <definedName name="能率MK部品GH" localSheetId="125">#REF!</definedName>
    <definedName name="能率MK部品GH" localSheetId="128">#REF!</definedName>
    <definedName name="能率MK部品GH" localSheetId="131">#REF!</definedName>
    <definedName name="能率MK部品GH" localSheetId="134">#REF!</definedName>
    <definedName name="能率MK部品GH" localSheetId="119">#REF!</definedName>
    <definedName name="能率MK部品GH" localSheetId="122">#REF!</definedName>
    <definedName name="能率MK部品GH" localSheetId="108">#REF!</definedName>
    <definedName name="能率MK部品GH" localSheetId="110">#REF!</definedName>
    <definedName name="能率MK部品GH" localSheetId="113">#REF!</definedName>
    <definedName name="能率MK部品GH" localSheetId="116">#REF!</definedName>
    <definedName name="能率MK部品GH" localSheetId="102">#REF!</definedName>
    <definedName name="能率MK部品GH" localSheetId="105">#REF!</definedName>
    <definedName name="能率MK部品GH" localSheetId="56">#REF!</definedName>
    <definedName name="能率MK部品GH" localSheetId="59">#REF!</definedName>
    <definedName name="能率MK部品GH" localSheetId="61">#REF!</definedName>
    <definedName name="能率MK部品GH" localSheetId="84">#REF!</definedName>
    <definedName name="能率MK部品GH" localSheetId="82">#REF!</definedName>
    <definedName name="能率MK部品GH" localSheetId="87">#REF!</definedName>
    <definedName name="能率MK部品GH" localSheetId="90">#REF!</definedName>
    <definedName name="能率MK部品GH" localSheetId="93">#REF!</definedName>
    <definedName name="能率MK部品GH" localSheetId="96">#REF!</definedName>
    <definedName name="能率MK部品GH" localSheetId="99">#REF!</definedName>
    <definedName name="能率MK部品GH" localSheetId="165">#REF!</definedName>
    <definedName name="能率MK部品GH" localSheetId="168">#REF!</definedName>
    <definedName name="能率MK部品GH" localSheetId="156">#REF!</definedName>
    <definedName name="能率MK部品GH" localSheetId="171">#REF!</definedName>
    <definedName name="能率MK部品GH" localSheetId="159">#REF!</definedName>
    <definedName name="能率MK部品GH" localSheetId="162">#REF!</definedName>
    <definedName name="能率MK部品GH">#REF!</definedName>
    <definedName name="能率ｹｰｽ成形" localSheetId="145">#REF!</definedName>
    <definedName name="能率ｹｰｽ成形" localSheetId="149">#REF!</definedName>
    <definedName name="能率ｹｰｽ成形" localSheetId="153">#REF!</definedName>
    <definedName name="能率ｹｰｽ成形" localSheetId="138">#REF!</definedName>
    <definedName name="能率ｹｰｽ成形" localSheetId="141">#REF!</definedName>
    <definedName name="能率ｹｰｽ成形" localSheetId="71">#REF!</definedName>
    <definedName name="能率ｹｰｽ成形" localSheetId="74">#REF!</definedName>
    <definedName name="能率ｹｰｽ成形" localSheetId="77">#REF!</definedName>
    <definedName name="能率ｹｰｽ成形" localSheetId="80">#REF!</definedName>
    <definedName name="能率ｹｰｽ成形" localSheetId="66">#REF!</definedName>
    <definedName name="能率ｹｰｽ成形" localSheetId="69">#REF!</definedName>
    <definedName name="能率ｹｰｽ成形" localSheetId="126">#REF!</definedName>
    <definedName name="能率ｹｰｽ成形" localSheetId="129">#REF!</definedName>
    <definedName name="能率ｹｰｽ成形" localSheetId="132">#REF!</definedName>
    <definedName name="能率ｹｰｽ成形" localSheetId="135">#REF!</definedName>
    <definedName name="能率ｹｰｽ成形" localSheetId="120">#REF!</definedName>
    <definedName name="能率ｹｰｽ成形" localSheetId="111">#REF!</definedName>
    <definedName name="能率ｹｰｽ成形" localSheetId="114">#REF!</definedName>
    <definedName name="能率ｹｰｽ成形" localSheetId="117">#REF!</definedName>
    <definedName name="能率ｹｰｽ成形" localSheetId="103">#REF!</definedName>
    <definedName name="能率ｹｰｽ成形" localSheetId="106">#REF!</definedName>
    <definedName name="能率ｹｰｽ成形" localSheetId="53">#REF!</definedName>
    <definedName name="能率ｹｰｽ成形" localSheetId="55">#REF!</definedName>
    <definedName name="能率ｹｰｽ成形" localSheetId="58">#REF!</definedName>
    <definedName name="能率ｹｰｽ成形" localSheetId="62">#REF!</definedName>
    <definedName name="能率ｹｰｽ成形" localSheetId="64">#REF!</definedName>
    <definedName name="能率ｹｰｽ成形" localSheetId="85">#REF!</definedName>
    <definedName name="能率ｹｰｽ成形" localSheetId="88">#REF!</definedName>
    <definedName name="能率ｹｰｽ成形" localSheetId="91">#REF!</definedName>
    <definedName name="能率ｹｰｽ成形" localSheetId="94">#REF!</definedName>
    <definedName name="能率ｹｰｽ成形" localSheetId="97">#REF!</definedName>
    <definedName name="能率ｹｰｽ成形" localSheetId="100">#REF!</definedName>
    <definedName name="能率ｹｰｽ成形" localSheetId="166">#REF!</definedName>
    <definedName name="能率ｹｰｽ成形" localSheetId="169">#REF!</definedName>
    <definedName name="能率ｹｰｽ成形" localSheetId="157">#REF!</definedName>
    <definedName name="能率ｹｰｽ成形" localSheetId="172">#REF!</definedName>
    <definedName name="能率ｹｰｽ成形" localSheetId="160">#REF!</definedName>
    <definedName name="能率ｹｰｽ成形" localSheetId="163">#REF!</definedName>
    <definedName name="能率ｹｰｽ成形" localSheetId="143">#REF!</definedName>
    <definedName name="能率ｹｰｽ成形" localSheetId="146">#REF!</definedName>
    <definedName name="能率ｹｰｽ成形" localSheetId="148">#REF!</definedName>
    <definedName name="能率ｹｰｽ成形" localSheetId="150">#REF!</definedName>
    <definedName name="能率ｹｰｽ成形" localSheetId="151">#REF!</definedName>
    <definedName name="能率ｹｰｽ成形" localSheetId="136">#REF!</definedName>
    <definedName name="能率ｹｰｽ成形" localSheetId="139">#REF!</definedName>
    <definedName name="能率ｹｰｽ成形" localSheetId="142">#REF!</definedName>
    <definedName name="能率ｹｰｽ成形" localSheetId="70">#REF!</definedName>
    <definedName name="能率ｹｰｽ成形" localSheetId="72">#REF!</definedName>
    <definedName name="能率ｹｰｽ成形" localSheetId="75">#REF!</definedName>
    <definedName name="能率ｹｰｽ成形" localSheetId="78">#REF!</definedName>
    <definedName name="能率ｹｰｽ成形" localSheetId="67">#REF!</definedName>
    <definedName name="能率ｹｰｽ成形" localSheetId="124">#REF!</definedName>
    <definedName name="能率ｹｰｽ成形" localSheetId="127">#REF!</definedName>
    <definedName name="能率ｹｰｽ成形" localSheetId="130">#REF!</definedName>
    <definedName name="能率ｹｰｽ成形" localSheetId="133">#REF!</definedName>
    <definedName name="能率ｹｰｽ成形" localSheetId="118">#REF!</definedName>
    <definedName name="能率ｹｰｽ成形" localSheetId="121">#REF!</definedName>
    <definedName name="能率ｹｰｽ成形" localSheetId="123">#REF!</definedName>
    <definedName name="能率ｹｰｽ成形" localSheetId="107">#REF!</definedName>
    <definedName name="能率ｹｰｽ成形" localSheetId="109">#REF!</definedName>
    <definedName name="能率ｹｰｽ成形" localSheetId="112">#REF!</definedName>
    <definedName name="能率ｹｰｽ成形" localSheetId="115">#REF!</definedName>
    <definedName name="能率ｹｰｽ成形" localSheetId="101">#REF!</definedName>
    <definedName name="能率ｹｰｽ成形" localSheetId="104">#REF!</definedName>
    <definedName name="能率ｹｰｽ成形" localSheetId="52">#REF!</definedName>
    <definedName name="能率ｹｰｽ成形" localSheetId="54">#REF!</definedName>
    <definedName name="能率ｹｰｽ成形" localSheetId="57">#REF!</definedName>
    <definedName name="能率ｹｰｽ成形" localSheetId="60">#REF!</definedName>
    <definedName name="能率ｹｰｽ成形" localSheetId="63">#REF!</definedName>
    <definedName name="能率ｹｰｽ成形" localSheetId="83">#REF!</definedName>
    <definedName name="能率ｹｰｽ成形" localSheetId="81">#REF!</definedName>
    <definedName name="能率ｹｰｽ成形" localSheetId="86">#REF!</definedName>
    <definedName name="能率ｹｰｽ成形" localSheetId="89">#REF!</definedName>
    <definedName name="能率ｹｰｽ成形" localSheetId="92">#REF!</definedName>
    <definedName name="能率ｹｰｽ成形" localSheetId="95">#REF!</definedName>
    <definedName name="能率ｹｰｽ成形" localSheetId="98">#REF!</definedName>
    <definedName name="能率ｹｰｽ成形" localSheetId="164">#REF!</definedName>
    <definedName name="能率ｹｰｽ成形" localSheetId="167">#REF!</definedName>
    <definedName name="能率ｹｰｽ成形" localSheetId="155">#REF!</definedName>
    <definedName name="能率ｹｰｽ成形" localSheetId="170">#REF!</definedName>
    <definedName name="能率ｹｰｽ成形" localSheetId="158">#REF!</definedName>
    <definedName name="能率ｹｰｽ成形" localSheetId="161">#REF!</definedName>
    <definedName name="能率ｹｰｽ成形" localSheetId="147">#REF!</definedName>
    <definedName name="能率ｹｰｽ成形" localSheetId="144">#REF!</definedName>
    <definedName name="能率ｹｰｽ成形" localSheetId="152">#REF!</definedName>
    <definedName name="能率ｹｰｽ成形" localSheetId="154">#REF!</definedName>
    <definedName name="能率ｹｰｽ成形" localSheetId="137">#REF!</definedName>
    <definedName name="能率ｹｰｽ成形" localSheetId="140">#REF!</definedName>
    <definedName name="能率ｹｰｽ成形" localSheetId="73">#REF!</definedName>
    <definedName name="能率ｹｰｽ成形" localSheetId="76">#REF!</definedName>
    <definedName name="能率ｹｰｽ成形" localSheetId="79">#REF!</definedName>
    <definedName name="能率ｹｰｽ成形" localSheetId="65">#REF!</definedName>
    <definedName name="能率ｹｰｽ成形" localSheetId="68">#REF!</definedName>
    <definedName name="能率ｹｰｽ成形" localSheetId="125">#REF!</definedName>
    <definedName name="能率ｹｰｽ成形" localSheetId="128">#REF!</definedName>
    <definedName name="能率ｹｰｽ成形" localSheetId="131">#REF!</definedName>
    <definedName name="能率ｹｰｽ成形" localSheetId="134">#REF!</definedName>
    <definedName name="能率ｹｰｽ成形" localSheetId="119">#REF!</definedName>
    <definedName name="能率ｹｰｽ成形" localSheetId="122">#REF!</definedName>
    <definedName name="能率ｹｰｽ成形" localSheetId="108">#REF!</definedName>
    <definedName name="能率ｹｰｽ成形" localSheetId="110">#REF!</definedName>
    <definedName name="能率ｹｰｽ成形" localSheetId="113">#REF!</definedName>
    <definedName name="能率ｹｰｽ成形" localSheetId="116">#REF!</definedName>
    <definedName name="能率ｹｰｽ成形" localSheetId="102">#REF!</definedName>
    <definedName name="能率ｹｰｽ成形" localSheetId="105">#REF!</definedName>
    <definedName name="能率ｹｰｽ成形" localSheetId="56">#REF!</definedName>
    <definedName name="能率ｹｰｽ成形" localSheetId="59">#REF!</definedName>
    <definedName name="能率ｹｰｽ成形" localSheetId="61">#REF!</definedName>
    <definedName name="能率ｹｰｽ成形" localSheetId="84">#REF!</definedName>
    <definedName name="能率ｹｰｽ成形" localSheetId="82">#REF!</definedName>
    <definedName name="能率ｹｰｽ成形" localSheetId="87">#REF!</definedName>
    <definedName name="能率ｹｰｽ成形" localSheetId="90">#REF!</definedName>
    <definedName name="能率ｹｰｽ成形" localSheetId="93">#REF!</definedName>
    <definedName name="能率ｹｰｽ成形" localSheetId="96">#REF!</definedName>
    <definedName name="能率ｹｰｽ成形" localSheetId="99">#REF!</definedName>
    <definedName name="能率ｹｰｽ成形" localSheetId="165">#REF!</definedName>
    <definedName name="能率ｹｰｽ成形" localSheetId="168">#REF!</definedName>
    <definedName name="能率ｹｰｽ成形" localSheetId="156">#REF!</definedName>
    <definedName name="能率ｹｰｽ成形" localSheetId="171">#REF!</definedName>
    <definedName name="能率ｹｰｽ成形" localSheetId="159">#REF!</definedName>
    <definedName name="能率ｹｰｽ成形" localSheetId="162">#REF!</definedName>
    <definedName name="能率ｹｰｽ成形">#REF!</definedName>
    <definedName name="能率ｹｰｽ塗装" localSheetId="145">#REF!</definedName>
    <definedName name="能率ｹｰｽ塗装" localSheetId="149">#REF!</definedName>
    <definedName name="能率ｹｰｽ塗装" localSheetId="153">#REF!</definedName>
    <definedName name="能率ｹｰｽ塗装" localSheetId="138">#REF!</definedName>
    <definedName name="能率ｹｰｽ塗装" localSheetId="141">#REF!</definedName>
    <definedName name="能率ｹｰｽ塗装" localSheetId="71">#REF!</definedName>
    <definedName name="能率ｹｰｽ塗装" localSheetId="74">#REF!</definedName>
    <definedName name="能率ｹｰｽ塗装" localSheetId="77">#REF!</definedName>
    <definedName name="能率ｹｰｽ塗装" localSheetId="80">#REF!</definedName>
    <definedName name="能率ｹｰｽ塗装" localSheetId="66">#REF!</definedName>
    <definedName name="能率ｹｰｽ塗装" localSheetId="69">#REF!</definedName>
    <definedName name="能率ｹｰｽ塗装" localSheetId="126">#REF!</definedName>
    <definedName name="能率ｹｰｽ塗装" localSheetId="129">#REF!</definedName>
    <definedName name="能率ｹｰｽ塗装" localSheetId="132">#REF!</definedName>
    <definedName name="能率ｹｰｽ塗装" localSheetId="135">#REF!</definedName>
    <definedName name="能率ｹｰｽ塗装" localSheetId="120">#REF!</definedName>
    <definedName name="能率ｹｰｽ塗装" localSheetId="111">#REF!</definedName>
    <definedName name="能率ｹｰｽ塗装" localSheetId="114">#REF!</definedName>
    <definedName name="能率ｹｰｽ塗装" localSheetId="117">#REF!</definedName>
    <definedName name="能率ｹｰｽ塗装" localSheetId="103">#REF!</definedName>
    <definedName name="能率ｹｰｽ塗装" localSheetId="106">#REF!</definedName>
    <definedName name="能率ｹｰｽ塗装" localSheetId="53">#REF!</definedName>
    <definedName name="能率ｹｰｽ塗装" localSheetId="55">#REF!</definedName>
    <definedName name="能率ｹｰｽ塗装" localSheetId="58">#REF!</definedName>
    <definedName name="能率ｹｰｽ塗装" localSheetId="62">#REF!</definedName>
    <definedName name="能率ｹｰｽ塗装" localSheetId="64">#REF!</definedName>
    <definedName name="能率ｹｰｽ塗装" localSheetId="85">#REF!</definedName>
    <definedName name="能率ｹｰｽ塗装" localSheetId="88">#REF!</definedName>
    <definedName name="能率ｹｰｽ塗装" localSheetId="91">#REF!</definedName>
    <definedName name="能率ｹｰｽ塗装" localSheetId="94">#REF!</definedName>
    <definedName name="能率ｹｰｽ塗装" localSheetId="97">#REF!</definedName>
    <definedName name="能率ｹｰｽ塗装" localSheetId="100">#REF!</definedName>
    <definedName name="能率ｹｰｽ塗装" localSheetId="166">#REF!</definedName>
    <definedName name="能率ｹｰｽ塗装" localSheetId="169">#REF!</definedName>
    <definedName name="能率ｹｰｽ塗装" localSheetId="157">#REF!</definedName>
    <definedName name="能率ｹｰｽ塗装" localSheetId="172">#REF!</definedName>
    <definedName name="能率ｹｰｽ塗装" localSheetId="160">#REF!</definedName>
    <definedName name="能率ｹｰｽ塗装" localSheetId="163">#REF!</definedName>
    <definedName name="能率ｹｰｽ塗装" localSheetId="143">#REF!</definedName>
    <definedName name="能率ｹｰｽ塗装" localSheetId="146">#REF!</definedName>
    <definedName name="能率ｹｰｽ塗装" localSheetId="148">#REF!</definedName>
    <definedName name="能率ｹｰｽ塗装" localSheetId="150">#REF!</definedName>
    <definedName name="能率ｹｰｽ塗装" localSheetId="151">#REF!</definedName>
    <definedName name="能率ｹｰｽ塗装" localSheetId="136">#REF!</definedName>
    <definedName name="能率ｹｰｽ塗装" localSheetId="139">#REF!</definedName>
    <definedName name="能率ｹｰｽ塗装" localSheetId="142">#REF!</definedName>
    <definedName name="能率ｹｰｽ塗装" localSheetId="70">#REF!</definedName>
    <definedName name="能率ｹｰｽ塗装" localSheetId="72">#REF!</definedName>
    <definedName name="能率ｹｰｽ塗装" localSheetId="75">#REF!</definedName>
    <definedName name="能率ｹｰｽ塗装" localSheetId="78">#REF!</definedName>
    <definedName name="能率ｹｰｽ塗装" localSheetId="67">#REF!</definedName>
    <definedName name="能率ｹｰｽ塗装" localSheetId="124">#REF!</definedName>
    <definedName name="能率ｹｰｽ塗装" localSheetId="127">#REF!</definedName>
    <definedName name="能率ｹｰｽ塗装" localSheetId="130">#REF!</definedName>
    <definedName name="能率ｹｰｽ塗装" localSheetId="133">#REF!</definedName>
    <definedName name="能率ｹｰｽ塗装" localSheetId="118">#REF!</definedName>
    <definedName name="能率ｹｰｽ塗装" localSheetId="121">#REF!</definedName>
    <definedName name="能率ｹｰｽ塗装" localSheetId="123">#REF!</definedName>
    <definedName name="能率ｹｰｽ塗装" localSheetId="107">#REF!</definedName>
    <definedName name="能率ｹｰｽ塗装" localSheetId="109">#REF!</definedName>
    <definedName name="能率ｹｰｽ塗装" localSheetId="112">#REF!</definedName>
    <definedName name="能率ｹｰｽ塗装" localSheetId="115">#REF!</definedName>
    <definedName name="能率ｹｰｽ塗装" localSheetId="101">#REF!</definedName>
    <definedName name="能率ｹｰｽ塗装" localSheetId="104">#REF!</definedName>
    <definedName name="能率ｹｰｽ塗装" localSheetId="52">#REF!</definedName>
    <definedName name="能率ｹｰｽ塗装" localSheetId="54">#REF!</definedName>
    <definedName name="能率ｹｰｽ塗装" localSheetId="57">#REF!</definedName>
    <definedName name="能率ｹｰｽ塗装" localSheetId="60">#REF!</definedName>
    <definedName name="能率ｹｰｽ塗装" localSheetId="63">#REF!</definedName>
    <definedName name="能率ｹｰｽ塗装" localSheetId="83">#REF!</definedName>
    <definedName name="能率ｹｰｽ塗装" localSheetId="81">#REF!</definedName>
    <definedName name="能率ｹｰｽ塗装" localSheetId="86">#REF!</definedName>
    <definedName name="能率ｹｰｽ塗装" localSheetId="89">#REF!</definedName>
    <definedName name="能率ｹｰｽ塗装" localSheetId="92">#REF!</definedName>
    <definedName name="能率ｹｰｽ塗装" localSheetId="95">#REF!</definedName>
    <definedName name="能率ｹｰｽ塗装" localSheetId="98">#REF!</definedName>
    <definedName name="能率ｹｰｽ塗装" localSheetId="164">#REF!</definedName>
    <definedName name="能率ｹｰｽ塗装" localSheetId="167">#REF!</definedName>
    <definedName name="能率ｹｰｽ塗装" localSheetId="155">#REF!</definedName>
    <definedName name="能率ｹｰｽ塗装" localSheetId="170">#REF!</definedName>
    <definedName name="能率ｹｰｽ塗装" localSheetId="158">#REF!</definedName>
    <definedName name="能率ｹｰｽ塗装" localSheetId="161">#REF!</definedName>
    <definedName name="能率ｹｰｽ塗装" localSheetId="147">#REF!</definedName>
    <definedName name="能率ｹｰｽ塗装" localSheetId="144">#REF!</definedName>
    <definedName name="能率ｹｰｽ塗装" localSheetId="152">#REF!</definedName>
    <definedName name="能率ｹｰｽ塗装" localSheetId="154">#REF!</definedName>
    <definedName name="能率ｹｰｽ塗装" localSheetId="137">#REF!</definedName>
    <definedName name="能率ｹｰｽ塗装" localSheetId="140">#REF!</definedName>
    <definedName name="能率ｹｰｽ塗装" localSheetId="73">#REF!</definedName>
    <definedName name="能率ｹｰｽ塗装" localSheetId="76">#REF!</definedName>
    <definedName name="能率ｹｰｽ塗装" localSheetId="79">#REF!</definedName>
    <definedName name="能率ｹｰｽ塗装" localSheetId="65">#REF!</definedName>
    <definedName name="能率ｹｰｽ塗装" localSheetId="68">#REF!</definedName>
    <definedName name="能率ｹｰｽ塗装" localSheetId="125">#REF!</definedName>
    <definedName name="能率ｹｰｽ塗装" localSheetId="128">#REF!</definedName>
    <definedName name="能率ｹｰｽ塗装" localSheetId="131">#REF!</definedName>
    <definedName name="能率ｹｰｽ塗装" localSheetId="134">#REF!</definedName>
    <definedName name="能率ｹｰｽ塗装" localSheetId="119">#REF!</definedName>
    <definedName name="能率ｹｰｽ塗装" localSheetId="122">#REF!</definedName>
    <definedName name="能率ｹｰｽ塗装" localSheetId="108">#REF!</definedName>
    <definedName name="能率ｹｰｽ塗装" localSheetId="110">#REF!</definedName>
    <definedName name="能率ｹｰｽ塗装" localSheetId="113">#REF!</definedName>
    <definedName name="能率ｹｰｽ塗装" localSheetId="116">#REF!</definedName>
    <definedName name="能率ｹｰｽ塗装" localSheetId="102">#REF!</definedName>
    <definedName name="能率ｹｰｽ塗装" localSheetId="105">#REF!</definedName>
    <definedName name="能率ｹｰｽ塗装" localSheetId="56">#REF!</definedName>
    <definedName name="能率ｹｰｽ塗装" localSheetId="59">#REF!</definedName>
    <definedName name="能率ｹｰｽ塗装" localSheetId="61">#REF!</definedName>
    <definedName name="能率ｹｰｽ塗装" localSheetId="84">#REF!</definedName>
    <definedName name="能率ｹｰｽ塗装" localSheetId="82">#REF!</definedName>
    <definedName name="能率ｹｰｽ塗装" localSheetId="87">#REF!</definedName>
    <definedName name="能率ｹｰｽ塗装" localSheetId="90">#REF!</definedName>
    <definedName name="能率ｹｰｽ塗装" localSheetId="93">#REF!</definedName>
    <definedName name="能率ｹｰｽ塗装" localSheetId="96">#REF!</definedName>
    <definedName name="能率ｹｰｽ塗装" localSheetId="99">#REF!</definedName>
    <definedName name="能率ｹｰｽ塗装" localSheetId="165">#REF!</definedName>
    <definedName name="能率ｹｰｽ塗装" localSheetId="168">#REF!</definedName>
    <definedName name="能率ｹｰｽ塗装" localSheetId="156">#REF!</definedName>
    <definedName name="能率ｹｰｽ塗装" localSheetId="171">#REF!</definedName>
    <definedName name="能率ｹｰｽ塗装" localSheetId="159">#REF!</definedName>
    <definedName name="能率ｹｰｽ塗装" localSheetId="162">#REF!</definedName>
    <definedName name="能率ｹｰｽ塗装">#REF!</definedName>
    <definedName name="能率ｼｰﾄSMT" localSheetId="145">#REF!</definedName>
    <definedName name="能率ｼｰﾄSMT" localSheetId="149">#REF!</definedName>
    <definedName name="能率ｼｰﾄSMT" localSheetId="153">#REF!</definedName>
    <definedName name="能率ｼｰﾄSMT" localSheetId="138">#REF!</definedName>
    <definedName name="能率ｼｰﾄSMT" localSheetId="141">#REF!</definedName>
    <definedName name="能率ｼｰﾄSMT" localSheetId="71">#REF!</definedName>
    <definedName name="能率ｼｰﾄSMT" localSheetId="74">#REF!</definedName>
    <definedName name="能率ｼｰﾄSMT" localSheetId="77">#REF!</definedName>
    <definedName name="能率ｼｰﾄSMT" localSheetId="80">#REF!</definedName>
    <definedName name="能率ｼｰﾄSMT" localSheetId="66">#REF!</definedName>
    <definedName name="能率ｼｰﾄSMT" localSheetId="69">#REF!</definedName>
    <definedName name="能率ｼｰﾄSMT" localSheetId="126">#REF!</definedName>
    <definedName name="能率ｼｰﾄSMT" localSheetId="129">#REF!</definedName>
    <definedName name="能率ｼｰﾄSMT" localSheetId="132">#REF!</definedName>
    <definedName name="能率ｼｰﾄSMT" localSheetId="135">#REF!</definedName>
    <definedName name="能率ｼｰﾄSMT" localSheetId="120">#REF!</definedName>
    <definedName name="能率ｼｰﾄSMT" localSheetId="111">#REF!</definedName>
    <definedName name="能率ｼｰﾄSMT" localSheetId="114">#REF!</definedName>
    <definedName name="能率ｼｰﾄSMT" localSheetId="117">#REF!</definedName>
    <definedName name="能率ｼｰﾄSMT" localSheetId="103">#REF!</definedName>
    <definedName name="能率ｼｰﾄSMT" localSheetId="106">#REF!</definedName>
    <definedName name="能率ｼｰﾄSMT" localSheetId="53">#REF!</definedName>
    <definedName name="能率ｼｰﾄSMT" localSheetId="55">#REF!</definedName>
    <definedName name="能率ｼｰﾄSMT" localSheetId="58">#REF!</definedName>
    <definedName name="能率ｼｰﾄSMT" localSheetId="62">#REF!</definedName>
    <definedName name="能率ｼｰﾄSMT" localSheetId="64">#REF!</definedName>
    <definedName name="能率ｼｰﾄSMT" localSheetId="85">#REF!</definedName>
    <definedName name="能率ｼｰﾄSMT" localSheetId="88">#REF!</definedName>
    <definedName name="能率ｼｰﾄSMT" localSheetId="91">#REF!</definedName>
    <definedName name="能率ｼｰﾄSMT" localSheetId="94">#REF!</definedName>
    <definedName name="能率ｼｰﾄSMT" localSheetId="97">#REF!</definedName>
    <definedName name="能率ｼｰﾄSMT" localSheetId="100">#REF!</definedName>
    <definedName name="能率ｼｰﾄSMT" localSheetId="166">#REF!</definedName>
    <definedName name="能率ｼｰﾄSMT" localSheetId="169">#REF!</definedName>
    <definedName name="能率ｼｰﾄSMT" localSheetId="157">#REF!</definedName>
    <definedName name="能率ｼｰﾄSMT" localSheetId="172">#REF!</definedName>
    <definedName name="能率ｼｰﾄSMT" localSheetId="160">#REF!</definedName>
    <definedName name="能率ｼｰﾄSMT" localSheetId="163">#REF!</definedName>
    <definedName name="能率ｼｰﾄSMT" localSheetId="143">#REF!</definedName>
    <definedName name="能率ｼｰﾄSMT" localSheetId="146">#REF!</definedName>
    <definedName name="能率ｼｰﾄSMT" localSheetId="148">#REF!</definedName>
    <definedName name="能率ｼｰﾄSMT" localSheetId="150">#REF!</definedName>
    <definedName name="能率ｼｰﾄSMT" localSheetId="151">#REF!</definedName>
    <definedName name="能率ｼｰﾄSMT" localSheetId="136">#REF!</definedName>
    <definedName name="能率ｼｰﾄSMT" localSheetId="139">#REF!</definedName>
    <definedName name="能率ｼｰﾄSMT" localSheetId="142">#REF!</definedName>
    <definedName name="能率ｼｰﾄSMT" localSheetId="70">#REF!</definedName>
    <definedName name="能率ｼｰﾄSMT" localSheetId="72">#REF!</definedName>
    <definedName name="能率ｼｰﾄSMT" localSheetId="75">#REF!</definedName>
    <definedName name="能率ｼｰﾄSMT" localSheetId="78">#REF!</definedName>
    <definedName name="能率ｼｰﾄSMT" localSheetId="67">#REF!</definedName>
    <definedName name="能率ｼｰﾄSMT" localSheetId="124">#REF!</definedName>
    <definedName name="能率ｼｰﾄSMT" localSheetId="127">#REF!</definedName>
    <definedName name="能率ｼｰﾄSMT" localSheetId="130">#REF!</definedName>
    <definedName name="能率ｼｰﾄSMT" localSheetId="133">#REF!</definedName>
    <definedName name="能率ｼｰﾄSMT" localSheetId="118">#REF!</definedName>
    <definedName name="能率ｼｰﾄSMT" localSheetId="121">#REF!</definedName>
    <definedName name="能率ｼｰﾄSMT" localSheetId="123">#REF!</definedName>
    <definedName name="能率ｼｰﾄSMT" localSheetId="107">#REF!</definedName>
    <definedName name="能率ｼｰﾄSMT" localSheetId="109">#REF!</definedName>
    <definedName name="能率ｼｰﾄSMT" localSheetId="112">#REF!</definedName>
    <definedName name="能率ｼｰﾄSMT" localSheetId="115">#REF!</definedName>
    <definedName name="能率ｼｰﾄSMT" localSheetId="101">#REF!</definedName>
    <definedName name="能率ｼｰﾄSMT" localSheetId="104">#REF!</definedName>
    <definedName name="能率ｼｰﾄSMT" localSheetId="52">#REF!</definedName>
    <definedName name="能率ｼｰﾄSMT" localSheetId="54">#REF!</definedName>
    <definedName name="能率ｼｰﾄSMT" localSheetId="57">#REF!</definedName>
    <definedName name="能率ｼｰﾄSMT" localSheetId="60">#REF!</definedName>
    <definedName name="能率ｼｰﾄSMT" localSheetId="63">#REF!</definedName>
    <definedName name="能率ｼｰﾄSMT" localSheetId="83">#REF!</definedName>
    <definedName name="能率ｼｰﾄSMT" localSheetId="81">#REF!</definedName>
    <definedName name="能率ｼｰﾄSMT" localSheetId="86">#REF!</definedName>
    <definedName name="能率ｼｰﾄSMT" localSheetId="89">#REF!</definedName>
    <definedName name="能率ｼｰﾄSMT" localSheetId="92">#REF!</definedName>
    <definedName name="能率ｼｰﾄSMT" localSheetId="95">#REF!</definedName>
    <definedName name="能率ｼｰﾄSMT" localSheetId="98">#REF!</definedName>
    <definedName name="能率ｼｰﾄSMT" localSheetId="164">#REF!</definedName>
    <definedName name="能率ｼｰﾄSMT" localSheetId="167">#REF!</definedName>
    <definedName name="能率ｼｰﾄSMT" localSheetId="155">#REF!</definedName>
    <definedName name="能率ｼｰﾄSMT" localSheetId="170">#REF!</definedName>
    <definedName name="能率ｼｰﾄSMT" localSheetId="158">#REF!</definedName>
    <definedName name="能率ｼｰﾄSMT" localSheetId="161">#REF!</definedName>
    <definedName name="能率ｼｰﾄSMT" localSheetId="147">#REF!</definedName>
    <definedName name="能率ｼｰﾄSMT" localSheetId="144">#REF!</definedName>
    <definedName name="能率ｼｰﾄSMT" localSheetId="152">#REF!</definedName>
    <definedName name="能率ｼｰﾄSMT" localSheetId="154">#REF!</definedName>
    <definedName name="能率ｼｰﾄSMT" localSheetId="137">#REF!</definedName>
    <definedName name="能率ｼｰﾄSMT" localSheetId="140">#REF!</definedName>
    <definedName name="能率ｼｰﾄSMT" localSheetId="73">#REF!</definedName>
    <definedName name="能率ｼｰﾄSMT" localSheetId="76">#REF!</definedName>
    <definedName name="能率ｼｰﾄSMT" localSheetId="79">#REF!</definedName>
    <definedName name="能率ｼｰﾄSMT" localSheetId="65">#REF!</definedName>
    <definedName name="能率ｼｰﾄSMT" localSheetId="68">#REF!</definedName>
    <definedName name="能率ｼｰﾄSMT" localSheetId="125">#REF!</definedName>
    <definedName name="能率ｼｰﾄSMT" localSheetId="128">#REF!</definedName>
    <definedName name="能率ｼｰﾄSMT" localSheetId="131">#REF!</definedName>
    <definedName name="能率ｼｰﾄSMT" localSheetId="134">#REF!</definedName>
    <definedName name="能率ｼｰﾄSMT" localSheetId="119">#REF!</definedName>
    <definedName name="能率ｼｰﾄSMT" localSheetId="122">#REF!</definedName>
    <definedName name="能率ｼｰﾄSMT" localSheetId="108">#REF!</definedName>
    <definedName name="能率ｼｰﾄSMT" localSheetId="110">#REF!</definedName>
    <definedName name="能率ｼｰﾄSMT" localSheetId="113">#REF!</definedName>
    <definedName name="能率ｼｰﾄSMT" localSheetId="116">#REF!</definedName>
    <definedName name="能率ｼｰﾄSMT" localSheetId="102">#REF!</definedName>
    <definedName name="能率ｼｰﾄSMT" localSheetId="105">#REF!</definedName>
    <definedName name="能率ｼｰﾄSMT" localSheetId="56">#REF!</definedName>
    <definedName name="能率ｼｰﾄSMT" localSheetId="59">#REF!</definedName>
    <definedName name="能率ｼｰﾄSMT" localSheetId="61">#REF!</definedName>
    <definedName name="能率ｼｰﾄSMT" localSheetId="84">#REF!</definedName>
    <definedName name="能率ｼｰﾄSMT" localSheetId="82">#REF!</definedName>
    <definedName name="能率ｼｰﾄSMT" localSheetId="87">#REF!</definedName>
    <definedName name="能率ｼｰﾄSMT" localSheetId="90">#REF!</definedName>
    <definedName name="能率ｼｰﾄSMT" localSheetId="93">#REF!</definedName>
    <definedName name="能率ｼｰﾄSMT" localSheetId="96">#REF!</definedName>
    <definedName name="能率ｼｰﾄSMT" localSheetId="99">#REF!</definedName>
    <definedName name="能率ｼｰﾄSMT" localSheetId="165">#REF!</definedName>
    <definedName name="能率ｼｰﾄSMT" localSheetId="168">#REF!</definedName>
    <definedName name="能率ｼｰﾄSMT" localSheetId="156">#REF!</definedName>
    <definedName name="能率ｼｰﾄSMT" localSheetId="171">#REF!</definedName>
    <definedName name="能率ｼｰﾄSMT" localSheetId="159">#REF!</definedName>
    <definedName name="能率ｼｰﾄSMT" localSheetId="162">#REF!</definedName>
    <definedName name="能率ｼｰﾄSMT">#REF!</definedName>
    <definedName name="能率ｼｰﾄ自挿" localSheetId="145">#REF!</definedName>
    <definedName name="能率ｼｰﾄ自挿" localSheetId="149">#REF!</definedName>
    <definedName name="能率ｼｰﾄ自挿" localSheetId="153">#REF!</definedName>
    <definedName name="能率ｼｰﾄ自挿" localSheetId="138">#REF!</definedName>
    <definedName name="能率ｼｰﾄ自挿" localSheetId="141">#REF!</definedName>
    <definedName name="能率ｼｰﾄ自挿" localSheetId="71">#REF!</definedName>
    <definedName name="能率ｼｰﾄ自挿" localSheetId="74">#REF!</definedName>
    <definedName name="能率ｼｰﾄ自挿" localSheetId="77">#REF!</definedName>
    <definedName name="能率ｼｰﾄ自挿" localSheetId="80">#REF!</definedName>
    <definedName name="能率ｼｰﾄ自挿" localSheetId="66">#REF!</definedName>
    <definedName name="能率ｼｰﾄ自挿" localSheetId="69">#REF!</definedName>
    <definedName name="能率ｼｰﾄ自挿" localSheetId="126">#REF!</definedName>
    <definedName name="能率ｼｰﾄ自挿" localSheetId="129">#REF!</definedName>
    <definedName name="能率ｼｰﾄ自挿" localSheetId="132">#REF!</definedName>
    <definedName name="能率ｼｰﾄ自挿" localSheetId="135">#REF!</definedName>
    <definedName name="能率ｼｰﾄ自挿" localSheetId="120">#REF!</definedName>
    <definedName name="能率ｼｰﾄ自挿" localSheetId="111">#REF!</definedName>
    <definedName name="能率ｼｰﾄ自挿" localSheetId="114">#REF!</definedName>
    <definedName name="能率ｼｰﾄ自挿" localSheetId="117">#REF!</definedName>
    <definedName name="能率ｼｰﾄ自挿" localSheetId="103">#REF!</definedName>
    <definedName name="能率ｼｰﾄ自挿" localSheetId="106">#REF!</definedName>
    <definedName name="能率ｼｰﾄ自挿" localSheetId="53">#REF!</definedName>
    <definedName name="能率ｼｰﾄ自挿" localSheetId="55">#REF!</definedName>
    <definedName name="能率ｼｰﾄ自挿" localSheetId="58">#REF!</definedName>
    <definedName name="能率ｼｰﾄ自挿" localSheetId="62">#REF!</definedName>
    <definedName name="能率ｼｰﾄ自挿" localSheetId="64">#REF!</definedName>
    <definedName name="能率ｼｰﾄ自挿" localSheetId="85">#REF!</definedName>
    <definedName name="能率ｼｰﾄ自挿" localSheetId="88">#REF!</definedName>
    <definedName name="能率ｼｰﾄ自挿" localSheetId="91">#REF!</definedName>
    <definedName name="能率ｼｰﾄ自挿" localSheetId="94">#REF!</definedName>
    <definedName name="能率ｼｰﾄ自挿" localSheetId="97">#REF!</definedName>
    <definedName name="能率ｼｰﾄ自挿" localSheetId="100">#REF!</definedName>
    <definedName name="能率ｼｰﾄ自挿" localSheetId="166">#REF!</definedName>
    <definedName name="能率ｼｰﾄ自挿" localSheetId="169">#REF!</definedName>
    <definedName name="能率ｼｰﾄ自挿" localSheetId="157">#REF!</definedName>
    <definedName name="能率ｼｰﾄ自挿" localSheetId="172">#REF!</definedName>
    <definedName name="能率ｼｰﾄ自挿" localSheetId="160">#REF!</definedName>
    <definedName name="能率ｼｰﾄ自挿" localSheetId="163">#REF!</definedName>
    <definedName name="能率ｼｰﾄ自挿" localSheetId="143">#REF!</definedName>
    <definedName name="能率ｼｰﾄ自挿" localSheetId="146">#REF!</definedName>
    <definedName name="能率ｼｰﾄ自挿" localSheetId="148">#REF!</definedName>
    <definedName name="能率ｼｰﾄ自挿" localSheetId="150">#REF!</definedName>
    <definedName name="能率ｼｰﾄ自挿" localSheetId="151">#REF!</definedName>
    <definedName name="能率ｼｰﾄ自挿" localSheetId="136">#REF!</definedName>
    <definedName name="能率ｼｰﾄ自挿" localSheetId="139">#REF!</definedName>
    <definedName name="能率ｼｰﾄ自挿" localSheetId="142">#REF!</definedName>
    <definedName name="能率ｼｰﾄ自挿" localSheetId="70">#REF!</definedName>
    <definedName name="能率ｼｰﾄ自挿" localSheetId="72">#REF!</definedName>
    <definedName name="能率ｼｰﾄ自挿" localSheetId="75">#REF!</definedName>
    <definedName name="能率ｼｰﾄ自挿" localSheetId="78">#REF!</definedName>
    <definedName name="能率ｼｰﾄ自挿" localSheetId="67">#REF!</definedName>
    <definedName name="能率ｼｰﾄ自挿" localSheetId="124">#REF!</definedName>
    <definedName name="能率ｼｰﾄ自挿" localSheetId="127">#REF!</definedName>
    <definedName name="能率ｼｰﾄ自挿" localSheetId="130">#REF!</definedName>
    <definedName name="能率ｼｰﾄ自挿" localSheetId="133">#REF!</definedName>
    <definedName name="能率ｼｰﾄ自挿" localSheetId="118">#REF!</definedName>
    <definedName name="能率ｼｰﾄ自挿" localSheetId="121">#REF!</definedName>
    <definedName name="能率ｼｰﾄ自挿" localSheetId="123">#REF!</definedName>
    <definedName name="能率ｼｰﾄ自挿" localSheetId="107">#REF!</definedName>
    <definedName name="能率ｼｰﾄ自挿" localSheetId="109">#REF!</definedName>
    <definedName name="能率ｼｰﾄ自挿" localSheetId="112">#REF!</definedName>
    <definedName name="能率ｼｰﾄ自挿" localSheetId="115">#REF!</definedName>
    <definedName name="能率ｼｰﾄ自挿" localSheetId="101">#REF!</definedName>
    <definedName name="能率ｼｰﾄ自挿" localSheetId="104">#REF!</definedName>
    <definedName name="能率ｼｰﾄ自挿" localSheetId="52">#REF!</definedName>
    <definedName name="能率ｼｰﾄ自挿" localSheetId="54">#REF!</definedName>
    <definedName name="能率ｼｰﾄ自挿" localSheetId="57">#REF!</definedName>
    <definedName name="能率ｼｰﾄ自挿" localSheetId="60">#REF!</definedName>
    <definedName name="能率ｼｰﾄ自挿" localSheetId="63">#REF!</definedName>
    <definedName name="能率ｼｰﾄ自挿" localSheetId="83">#REF!</definedName>
    <definedName name="能率ｼｰﾄ自挿" localSheetId="81">#REF!</definedName>
    <definedName name="能率ｼｰﾄ自挿" localSheetId="86">#REF!</definedName>
    <definedName name="能率ｼｰﾄ自挿" localSheetId="89">#REF!</definedName>
    <definedName name="能率ｼｰﾄ自挿" localSheetId="92">#REF!</definedName>
    <definedName name="能率ｼｰﾄ自挿" localSheetId="95">#REF!</definedName>
    <definedName name="能率ｼｰﾄ自挿" localSheetId="98">#REF!</definedName>
    <definedName name="能率ｼｰﾄ自挿" localSheetId="164">#REF!</definedName>
    <definedName name="能率ｼｰﾄ自挿" localSheetId="167">#REF!</definedName>
    <definedName name="能率ｼｰﾄ自挿" localSheetId="155">#REF!</definedName>
    <definedName name="能率ｼｰﾄ自挿" localSheetId="170">#REF!</definedName>
    <definedName name="能率ｼｰﾄ自挿" localSheetId="158">#REF!</definedName>
    <definedName name="能率ｼｰﾄ自挿" localSheetId="161">#REF!</definedName>
    <definedName name="能率ｼｰﾄ自挿" localSheetId="147">#REF!</definedName>
    <definedName name="能率ｼｰﾄ自挿" localSheetId="144">#REF!</definedName>
    <definedName name="能率ｼｰﾄ自挿" localSheetId="152">#REF!</definedName>
    <definedName name="能率ｼｰﾄ自挿" localSheetId="154">#REF!</definedName>
    <definedName name="能率ｼｰﾄ自挿" localSheetId="137">#REF!</definedName>
    <definedName name="能率ｼｰﾄ自挿" localSheetId="140">#REF!</definedName>
    <definedName name="能率ｼｰﾄ自挿" localSheetId="73">#REF!</definedName>
    <definedName name="能率ｼｰﾄ自挿" localSheetId="76">#REF!</definedName>
    <definedName name="能率ｼｰﾄ自挿" localSheetId="79">#REF!</definedName>
    <definedName name="能率ｼｰﾄ自挿" localSheetId="65">#REF!</definedName>
    <definedName name="能率ｼｰﾄ自挿" localSheetId="68">#REF!</definedName>
    <definedName name="能率ｼｰﾄ自挿" localSheetId="125">#REF!</definedName>
    <definedName name="能率ｼｰﾄ自挿" localSheetId="128">#REF!</definedName>
    <definedName name="能率ｼｰﾄ自挿" localSheetId="131">#REF!</definedName>
    <definedName name="能率ｼｰﾄ自挿" localSheetId="134">#REF!</definedName>
    <definedName name="能率ｼｰﾄ自挿" localSheetId="119">#REF!</definedName>
    <definedName name="能率ｼｰﾄ自挿" localSheetId="122">#REF!</definedName>
    <definedName name="能率ｼｰﾄ自挿" localSheetId="108">#REF!</definedName>
    <definedName name="能率ｼｰﾄ自挿" localSheetId="110">#REF!</definedName>
    <definedName name="能率ｼｰﾄ自挿" localSheetId="113">#REF!</definedName>
    <definedName name="能率ｼｰﾄ自挿" localSheetId="116">#REF!</definedName>
    <definedName name="能率ｼｰﾄ自挿" localSheetId="102">#REF!</definedName>
    <definedName name="能率ｼｰﾄ自挿" localSheetId="105">#REF!</definedName>
    <definedName name="能率ｼｰﾄ自挿" localSheetId="56">#REF!</definedName>
    <definedName name="能率ｼｰﾄ自挿" localSheetId="59">#REF!</definedName>
    <definedName name="能率ｼｰﾄ自挿" localSheetId="61">#REF!</definedName>
    <definedName name="能率ｼｰﾄ自挿" localSheetId="84">#REF!</definedName>
    <definedName name="能率ｼｰﾄ自挿" localSheetId="82">#REF!</definedName>
    <definedName name="能率ｼｰﾄ自挿" localSheetId="87">#REF!</definedName>
    <definedName name="能率ｼｰﾄ自挿" localSheetId="90">#REF!</definedName>
    <definedName name="能率ｼｰﾄ自挿" localSheetId="93">#REF!</definedName>
    <definedName name="能率ｼｰﾄ自挿" localSheetId="96">#REF!</definedName>
    <definedName name="能率ｼｰﾄ自挿" localSheetId="99">#REF!</definedName>
    <definedName name="能率ｼｰﾄ自挿" localSheetId="165">#REF!</definedName>
    <definedName name="能率ｼｰﾄ自挿" localSheetId="168">#REF!</definedName>
    <definedName name="能率ｼｰﾄ自挿" localSheetId="156">#REF!</definedName>
    <definedName name="能率ｼｰﾄ自挿" localSheetId="171">#REF!</definedName>
    <definedName name="能率ｼｰﾄ自挿" localSheetId="159">#REF!</definedName>
    <definedName name="能率ｼｰﾄ自挿" localSheetId="162">#REF!</definedName>
    <definedName name="能率ｼｰﾄ自挿">#REF!</definedName>
    <definedName name="能率ｼｰﾄ手挿" localSheetId="145">#REF!</definedName>
    <definedName name="能率ｼｰﾄ手挿" localSheetId="149">#REF!</definedName>
    <definedName name="能率ｼｰﾄ手挿" localSheetId="153">#REF!</definedName>
    <definedName name="能率ｼｰﾄ手挿" localSheetId="138">#REF!</definedName>
    <definedName name="能率ｼｰﾄ手挿" localSheetId="141">#REF!</definedName>
    <definedName name="能率ｼｰﾄ手挿" localSheetId="71">#REF!</definedName>
    <definedName name="能率ｼｰﾄ手挿" localSheetId="74">#REF!</definedName>
    <definedName name="能率ｼｰﾄ手挿" localSheetId="77">#REF!</definedName>
    <definedName name="能率ｼｰﾄ手挿" localSheetId="80">#REF!</definedName>
    <definedName name="能率ｼｰﾄ手挿" localSheetId="66">#REF!</definedName>
    <definedName name="能率ｼｰﾄ手挿" localSheetId="69">#REF!</definedName>
    <definedName name="能率ｼｰﾄ手挿" localSheetId="126">#REF!</definedName>
    <definedName name="能率ｼｰﾄ手挿" localSheetId="129">#REF!</definedName>
    <definedName name="能率ｼｰﾄ手挿" localSheetId="132">#REF!</definedName>
    <definedName name="能率ｼｰﾄ手挿" localSheetId="135">#REF!</definedName>
    <definedName name="能率ｼｰﾄ手挿" localSheetId="120">#REF!</definedName>
    <definedName name="能率ｼｰﾄ手挿" localSheetId="111">#REF!</definedName>
    <definedName name="能率ｼｰﾄ手挿" localSheetId="114">#REF!</definedName>
    <definedName name="能率ｼｰﾄ手挿" localSheetId="117">#REF!</definedName>
    <definedName name="能率ｼｰﾄ手挿" localSheetId="103">#REF!</definedName>
    <definedName name="能率ｼｰﾄ手挿" localSheetId="106">#REF!</definedName>
    <definedName name="能率ｼｰﾄ手挿" localSheetId="53">#REF!</definedName>
    <definedName name="能率ｼｰﾄ手挿" localSheetId="55">#REF!</definedName>
    <definedName name="能率ｼｰﾄ手挿" localSheetId="58">#REF!</definedName>
    <definedName name="能率ｼｰﾄ手挿" localSheetId="62">#REF!</definedName>
    <definedName name="能率ｼｰﾄ手挿" localSheetId="64">#REF!</definedName>
    <definedName name="能率ｼｰﾄ手挿" localSheetId="85">#REF!</definedName>
    <definedName name="能率ｼｰﾄ手挿" localSheetId="88">#REF!</definedName>
    <definedName name="能率ｼｰﾄ手挿" localSheetId="91">#REF!</definedName>
    <definedName name="能率ｼｰﾄ手挿" localSheetId="94">#REF!</definedName>
    <definedName name="能率ｼｰﾄ手挿" localSheetId="97">#REF!</definedName>
    <definedName name="能率ｼｰﾄ手挿" localSheetId="100">#REF!</definedName>
    <definedName name="能率ｼｰﾄ手挿" localSheetId="166">#REF!</definedName>
    <definedName name="能率ｼｰﾄ手挿" localSheetId="169">#REF!</definedName>
    <definedName name="能率ｼｰﾄ手挿" localSheetId="157">#REF!</definedName>
    <definedName name="能率ｼｰﾄ手挿" localSheetId="172">#REF!</definedName>
    <definedName name="能率ｼｰﾄ手挿" localSheetId="160">#REF!</definedName>
    <definedName name="能率ｼｰﾄ手挿" localSheetId="163">#REF!</definedName>
    <definedName name="能率ｼｰﾄ手挿" localSheetId="143">#REF!</definedName>
    <definedName name="能率ｼｰﾄ手挿" localSheetId="146">#REF!</definedName>
    <definedName name="能率ｼｰﾄ手挿" localSheetId="148">#REF!</definedName>
    <definedName name="能率ｼｰﾄ手挿" localSheetId="150">#REF!</definedName>
    <definedName name="能率ｼｰﾄ手挿" localSheetId="151">#REF!</definedName>
    <definedName name="能率ｼｰﾄ手挿" localSheetId="136">#REF!</definedName>
    <definedName name="能率ｼｰﾄ手挿" localSheetId="139">#REF!</definedName>
    <definedName name="能率ｼｰﾄ手挿" localSheetId="142">#REF!</definedName>
    <definedName name="能率ｼｰﾄ手挿" localSheetId="70">#REF!</definedName>
    <definedName name="能率ｼｰﾄ手挿" localSheetId="72">#REF!</definedName>
    <definedName name="能率ｼｰﾄ手挿" localSheetId="75">#REF!</definedName>
    <definedName name="能率ｼｰﾄ手挿" localSheetId="78">#REF!</definedName>
    <definedName name="能率ｼｰﾄ手挿" localSheetId="67">#REF!</definedName>
    <definedName name="能率ｼｰﾄ手挿" localSheetId="124">#REF!</definedName>
    <definedName name="能率ｼｰﾄ手挿" localSheetId="127">#REF!</definedName>
    <definedName name="能率ｼｰﾄ手挿" localSheetId="130">#REF!</definedName>
    <definedName name="能率ｼｰﾄ手挿" localSheetId="133">#REF!</definedName>
    <definedName name="能率ｼｰﾄ手挿" localSheetId="118">#REF!</definedName>
    <definedName name="能率ｼｰﾄ手挿" localSheetId="121">#REF!</definedName>
    <definedName name="能率ｼｰﾄ手挿" localSheetId="123">#REF!</definedName>
    <definedName name="能率ｼｰﾄ手挿" localSheetId="107">#REF!</definedName>
    <definedName name="能率ｼｰﾄ手挿" localSheetId="109">#REF!</definedName>
    <definedName name="能率ｼｰﾄ手挿" localSheetId="112">#REF!</definedName>
    <definedName name="能率ｼｰﾄ手挿" localSheetId="115">#REF!</definedName>
    <definedName name="能率ｼｰﾄ手挿" localSheetId="101">#REF!</definedName>
    <definedName name="能率ｼｰﾄ手挿" localSheetId="104">#REF!</definedName>
    <definedName name="能率ｼｰﾄ手挿" localSheetId="52">#REF!</definedName>
    <definedName name="能率ｼｰﾄ手挿" localSheetId="54">#REF!</definedName>
    <definedName name="能率ｼｰﾄ手挿" localSheetId="57">#REF!</definedName>
    <definedName name="能率ｼｰﾄ手挿" localSheetId="60">#REF!</definedName>
    <definedName name="能率ｼｰﾄ手挿" localSheetId="63">#REF!</definedName>
    <definedName name="能率ｼｰﾄ手挿" localSheetId="83">#REF!</definedName>
    <definedName name="能率ｼｰﾄ手挿" localSheetId="81">#REF!</definedName>
    <definedName name="能率ｼｰﾄ手挿" localSheetId="86">#REF!</definedName>
    <definedName name="能率ｼｰﾄ手挿" localSheetId="89">#REF!</definedName>
    <definedName name="能率ｼｰﾄ手挿" localSheetId="92">#REF!</definedName>
    <definedName name="能率ｼｰﾄ手挿" localSheetId="95">#REF!</definedName>
    <definedName name="能率ｼｰﾄ手挿" localSheetId="98">#REF!</definedName>
    <definedName name="能率ｼｰﾄ手挿" localSheetId="164">#REF!</definedName>
    <definedName name="能率ｼｰﾄ手挿" localSheetId="167">#REF!</definedName>
    <definedName name="能率ｼｰﾄ手挿" localSheetId="155">#REF!</definedName>
    <definedName name="能率ｼｰﾄ手挿" localSheetId="170">#REF!</definedName>
    <definedName name="能率ｼｰﾄ手挿" localSheetId="158">#REF!</definedName>
    <definedName name="能率ｼｰﾄ手挿" localSheetId="161">#REF!</definedName>
    <definedName name="能率ｼｰﾄ手挿" localSheetId="147">#REF!</definedName>
    <definedName name="能率ｼｰﾄ手挿" localSheetId="144">#REF!</definedName>
    <definedName name="能率ｼｰﾄ手挿" localSheetId="152">#REF!</definedName>
    <definedName name="能率ｼｰﾄ手挿" localSheetId="154">#REF!</definedName>
    <definedName name="能率ｼｰﾄ手挿" localSheetId="137">#REF!</definedName>
    <definedName name="能率ｼｰﾄ手挿" localSheetId="140">#REF!</definedName>
    <definedName name="能率ｼｰﾄ手挿" localSheetId="73">#REF!</definedName>
    <definedName name="能率ｼｰﾄ手挿" localSheetId="76">#REF!</definedName>
    <definedName name="能率ｼｰﾄ手挿" localSheetId="79">#REF!</definedName>
    <definedName name="能率ｼｰﾄ手挿" localSheetId="65">#REF!</definedName>
    <definedName name="能率ｼｰﾄ手挿" localSheetId="68">#REF!</definedName>
    <definedName name="能率ｼｰﾄ手挿" localSheetId="125">#REF!</definedName>
    <definedName name="能率ｼｰﾄ手挿" localSheetId="128">#REF!</definedName>
    <definedName name="能率ｼｰﾄ手挿" localSheetId="131">#REF!</definedName>
    <definedName name="能率ｼｰﾄ手挿" localSheetId="134">#REF!</definedName>
    <definedName name="能率ｼｰﾄ手挿" localSheetId="119">#REF!</definedName>
    <definedName name="能率ｼｰﾄ手挿" localSheetId="122">#REF!</definedName>
    <definedName name="能率ｼｰﾄ手挿" localSheetId="108">#REF!</definedName>
    <definedName name="能率ｼｰﾄ手挿" localSheetId="110">#REF!</definedName>
    <definedName name="能率ｼｰﾄ手挿" localSheetId="113">#REF!</definedName>
    <definedName name="能率ｼｰﾄ手挿" localSheetId="116">#REF!</definedName>
    <definedName name="能率ｼｰﾄ手挿" localSheetId="102">#REF!</definedName>
    <definedName name="能率ｼｰﾄ手挿" localSheetId="105">#REF!</definedName>
    <definedName name="能率ｼｰﾄ手挿" localSheetId="56">#REF!</definedName>
    <definedName name="能率ｼｰﾄ手挿" localSheetId="59">#REF!</definedName>
    <definedName name="能率ｼｰﾄ手挿" localSheetId="61">#REF!</definedName>
    <definedName name="能率ｼｰﾄ手挿" localSheetId="84">#REF!</definedName>
    <definedName name="能率ｼｰﾄ手挿" localSheetId="82">#REF!</definedName>
    <definedName name="能率ｼｰﾄ手挿" localSheetId="87">#REF!</definedName>
    <definedName name="能率ｼｰﾄ手挿" localSheetId="90">#REF!</definedName>
    <definedName name="能率ｼｰﾄ手挿" localSheetId="93">#REF!</definedName>
    <definedName name="能率ｼｰﾄ手挿" localSheetId="96">#REF!</definedName>
    <definedName name="能率ｼｰﾄ手挿" localSheetId="99">#REF!</definedName>
    <definedName name="能率ｼｰﾄ手挿" localSheetId="165">#REF!</definedName>
    <definedName name="能率ｼｰﾄ手挿" localSheetId="168">#REF!</definedName>
    <definedName name="能率ｼｰﾄ手挿" localSheetId="156">#REF!</definedName>
    <definedName name="能率ｼｰﾄ手挿" localSheetId="171">#REF!</definedName>
    <definedName name="能率ｼｰﾄ手挿" localSheetId="159">#REF!</definedName>
    <definedName name="能率ｼｰﾄ手挿" localSheetId="162">#REF!</definedName>
    <definedName name="能率ｼｰﾄ手挿">#REF!</definedName>
    <definedName name="能率木工機械" localSheetId="145">#REF!</definedName>
    <definedName name="能率木工機械" localSheetId="149">#REF!</definedName>
    <definedName name="能率木工機械" localSheetId="153">#REF!</definedName>
    <definedName name="能率木工機械" localSheetId="138">#REF!</definedName>
    <definedName name="能率木工機械" localSheetId="141">#REF!</definedName>
    <definedName name="能率木工機械" localSheetId="71">#REF!</definedName>
    <definedName name="能率木工機械" localSheetId="74">#REF!</definedName>
    <definedName name="能率木工機械" localSheetId="77">#REF!</definedName>
    <definedName name="能率木工機械" localSheetId="80">#REF!</definedName>
    <definedName name="能率木工機械" localSheetId="66">#REF!</definedName>
    <definedName name="能率木工機械" localSheetId="69">#REF!</definedName>
    <definedName name="能率木工機械" localSheetId="126">#REF!</definedName>
    <definedName name="能率木工機械" localSheetId="129">#REF!</definedName>
    <definedName name="能率木工機械" localSheetId="132">#REF!</definedName>
    <definedName name="能率木工機械" localSheetId="135">#REF!</definedName>
    <definedName name="能率木工機械" localSheetId="120">#REF!</definedName>
    <definedName name="能率木工機械" localSheetId="111">#REF!</definedName>
    <definedName name="能率木工機械" localSheetId="114">#REF!</definedName>
    <definedName name="能率木工機械" localSheetId="117">#REF!</definedName>
    <definedName name="能率木工機械" localSheetId="103">#REF!</definedName>
    <definedName name="能率木工機械" localSheetId="106">#REF!</definedName>
    <definedName name="能率木工機械" localSheetId="53">#REF!</definedName>
    <definedName name="能率木工機械" localSheetId="55">#REF!</definedName>
    <definedName name="能率木工機械" localSheetId="58">#REF!</definedName>
    <definedName name="能率木工機械" localSheetId="62">#REF!</definedName>
    <definedName name="能率木工機械" localSheetId="64">#REF!</definedName>
    <definedName name="能率木工機械" localSheetId="85">#REF!</definedName>
    <definedName name="能率木工機械" localSheetId="88">#REF!</definedName>
    <definedName name="能率木工機械" localSheetId="91">#REF!</definedName>
    <definedName name="能率木工機械" localSheetId="94">#REF!</definedName>
    <definedName name="能率木工機械" localSheetId="97">#REF!</definedName>
    <definedName name="能率木工機械" localSheetId="100">#REF!</definedName>
    <definedName name="能率木工機械" localSheetId="166">#REF!</definedName>
    <definedName name="能率木工機械" localSheetId="169">#REF!</definedName>
    <definedName name="能率木工機械" localSheetId="157">#REF!</definedName>
    <definedName name="能率木工機械" localSheetId="172">#REF!</definedName>
    <definedName name="能率木工機械" localSheetId="160">#REF!</definedName>
    <definedName name="能率木工機械" localSheetId="163">#REF!</definedName>
    <definedName name="能率木工機械" localSheetId="143">#REF!</definedName>
    <definedName name="能率木工機械" localSheetId="146">#REF!</definedName>
    <definedName name="能率木工機械" localSheetId="148">#REF!</definedName>
    <definedName name="能率木工機械" localSheetId="150">#REF!</definedName>
    <definedName name="能率木工機械" localSheetId="151">#REF!</definedName>
    <definedName name="能率木工機械" localSheetId="136">#REF!</definedName>
    <definedName name="能率木工機械" localSheetId="139">#REF!</definedName>
    <definedName name="能率木工機械" localSheetId="142">#REF!</definedName>
    <definedName name="能率木工機械" localSheetId="70">#REF!</definedName>
    <definedName name="能率木工機械" localSheetId="72">#REF!</definedName>
    <definedName name="能率木工機械" localSheetId="75">#REF!</definedName>
    <definedName name="能率木工機械" localSheetId="78">#REF!</definedName>
    <definedName name="能率木工機械" localSheetId="67">#REF!</definedName>
    <definedName name="能率木工機械" localSheetId="124">#REF!</definedName>
    <definedName name="能率木工機械" localSheetId="127">#REF!</definedName>
    <definedName name="能率木工機械" localSheetId="130">#REF!</definedName>
    <definedName name="能率木工機械" localSheetId="133">#REF!</definedName>
    <definedName name="能率木工機械" localSheetId="118">#REF!</definedName>
    <definedName name="能率木工機械" localSheetId="121">#REF!</definedName>
    <definedName name="能率木工機械" localSheetId="123">#REF!</definedName>
    <definedName name="能率木工機械" localSheetId="107">#REF!</definedName>
    <definedName name="能率木工機械" localSheetId="109">#REF!</definedName>
    <definedName name="能率木工機械" localSheetId="112">#REF!</definedName>
    <definedName name="能率木工機械" localSheetId="115">#REF!</definedName>
    <definedName name="能率木工機械" localSheetId="101">#REF!</definedName>
    <definedName name="能率木工機械" localSheetId="104">#REF!</definedName>
    <definedName name="能率木工機械" localSheetId="52">#REF!</definedName>
    <definedName name="能率木工機械" localSheetId="54">#REF!</definedName>
    <definedName name="能率木工機械" localSheetId="57">#REF!</definedName>
    <definedName name="能率木工機械" localSheetId="60">#REF!</definedName>
    <definedName name="能率木工機械" localSheetId="63">#REF!</definedName>
    <definedName name="能率木工機械" localSheetId="83">#REF!</definedName>
    <definedName name="能率木工機械" localSheetId="81">#REF!</definedName>
    <definedName name="能率木工機械" localSheetId="86">#REF!</definedName>
    <definedName name="能率木工機械" localSheetId="89">#REF!</definedName>
    <definedName name="能率木工機械" localSheetId="92">#REF!</definedName>
    <definedName name="能率木工機械" localSheetId="95">#REF!</definedName>
    <definedName name="能率木工機械" localSheetId="98">#REF!</definedName>
    <definedName name="能率木工機械" localSheetId="164">#REF!</definedName>
    <definedName name="能率木工機械" localSheetId="167">#REF!</definedName>
    <definedName name="能率木工機械" localSheetId="155">#REF!</definedName>
    <definedName name="能率木工機械" localSheetId="170">#REF!</definedName>
    <definedName name="能率木工機械" localSheetId="158">#REF!</definedName>
    <definedName name="能率木工機械" localSheetId="161">#REF!</definedName>
    <definedName name="能率木工機械" localSheetId="147">#REF!</definedName>
    <definedName name="能率木工機械" localSheetId="144">#REF!</definedName>
    <definedName name="能率木工機械" localSheetId="152">#REF!</definedName>
    <definedName name="能率木工機械" localSheetId="154">#REF!</definedName>
    <definedName name="能率木工機械" localSheetId="137">#REF!</definedName>
    <definedName name="能率木工機械" localSheetId="140">#REF!</definedName>
    <definedName name="能率木工機械" localSheetId="73">#REF!</definedName>
    <definedName name="能率木工機械" localSheetId="76">#REF!</definedName>
    <definedName name="能率木工機械" localSheetId="79">#REF!</definedName>
    <definedName name="能率木工機械" localSheetId="65">#REF!</definedName>
    <definedName name="能率木工機械" localSheetId="68">#REF!</definedName>
    <definedName name="能率木工機械" localSheetId="125">#REF!</definedName>
    <definedName name="能率木工機械" localSheetId="128">#REF!</definedName>
    <definedName name="能率木工機械" localSheetId="131">#REF!</definedName>
    <definedName name="能率木工機械" localSheetId="134">#REF!</definedName>
    <definedName name="能率木工機械" localSheetId="119">#REF!</definedName>
    <definedName name="能率木工機械" localSheetId="122">#REF!</definedName>
    <definedName name="能率木工機械" localSheetId="108">#REF!</definedName>
    <definedName name="能率木工機械" localSheetId="110">#REF!</definedName>
    <definedName name="能率木工機械" localSheetId="113">#REF!</definedName>
    <definedName name="能率木工機械" localSheetId="116">#REF!</definedName>
    <definedName name="能率木工機械" localSheetId="102">#REF!</definedName>
    <definedName name="能率木工機械" localSheetId="105">#REF!</definedName>
    <definedName name="能率木工機械" localSheetId="56">#REF!</definedName>
    <definedName name="能率木工機械" localSheetId="59">#REF!</definedName>
    <definedName name="能率木工機械" localSheetId="61">#REF!</definedName>
    <definedName name="能率木工機械" localSheetId="84">#REF!</definedName>
    <definedName name="能率木工機械" localSheetId="82">#REF!</definedName>
    <definedName name="能率木工機械" localSheetId="87">#REF!</definedName>
    <definedName name="能率木工機械" localSheetId="90">#REF!</definedName>
    <definedName name="能率木工機械" localSheetId="93">#REF!</definedName>
    <definedName name="能率木工機械" localSheetId="96">#REF!</definedName>
    <definedName name="能率木工機械" localSheetId="99">#REF!</definedName>
    <definedName name="能率木工機械" localSheetId="165">#REF!</definedName>
    <definedName name="能率木工機械" localSheetId="168">#REF!</definedName>
    <definedName name="能率木工機械" localSheetId="156">#REF!</definedName>
    <definedName name="能率木工機械" localSheetId="171">#REF!</definedName>
    <definedName name="能率木工機械" localSheetId="159">#REF!</definedName>
    <definedName name="能率木工機械" localSheetId="162">#REF!</definedName>
    <definedName name="能率木工機械">#REF!</definedName>
    <definedName name="能率木工組立" localSheetId="145">#REF!</definedName>
    <definedName name="能率木工組立" localSheetId="149">#REF!</definedName>
    <definedName name="能率木工組立" localSheetId="153">#REF!</definedName>
    <definedName name="能率木工組立" localSheetId="138">#REF!</definedName>
    <definedName name="能率木工組立" localSheetId="141">#REF!</definedName>
    <definedName name="能率木工組立" localSheetId="71">#REF!</definedName>
    <definedName name="能率木工組立" localSheetId="74">#REF!</definedName>
    <definedName name="能率木工組立" localSheetId="77">#REF!</definedName>
    <definedName name="能率木工組立" localSheetId="80">#REF!</definedName>
    <definedName name="能率木工組立" localSheetId="66">#REF!</definedName>
    <definedName name="能率木工組立" localSheetId="69">#REF!</definedName>
    <definedName name="能率木工組立" localSheetId="126">#REF!</definedName>
    <definedName name="能率木工組立" localSheetId="129">#REF!</definedName>
    <definedName name="能率木工組立" localSheetId="132">#REF!</definedName>
    <definedName name="能率木工組立" localSheetId="135">#REF!</definedName>
    <definedName name="能率木工組立" localSheetId="120">#REF!</definedName>
    <definedName name="能率木工組立" localSheetId="111">#REF!</definedName>
    <definedName name="能率木工組立" localSheetId="114">#REF!</definedName>
    <definedName name="能率木工組立" localSheetId="117">#REF!</definedName>
    <definedName name="能率木工組立" localSheetId="103">#REF!</definedName>
    <definedName name="能率木工組立" localSheetId="106">#REF!</definedName>
    <definedName name="能率木工組立" localSheetId="53">#REF!</definedName>
    <definedName name="能率木工組立" localSheetId="55">#REF!</definedName>
    <definedName name="能率木工組立" localSheetId="58">#REF!</definedName>
    <definedName name="能率木工組立" localSheetId="62">#REF!</definedName>
    <definedName name="能率木工組立" localSheetId="64">#REF!</definedName>
    <definedName name="能率木工組立" localSheetId="85">#REF!</definedName>
    <definedName name="能率木工組立" localSheetId="88">#REF!</definedName>
    <definedName name="能率木工組立" localSheetId="91">#REF!</definedName>
    <definedName name="能率木工組立" localSheetId="94">#REF!</definedName>
    <definedName name="能率木工組立" localSheetId="97">#REF!</definedName>
    <definedName name="能率木工組立" localSheetId="100">#REF!</definedName>
    <definedName name="能率木工組立" localSheetId="166">#REF!</definedName>
    <definedName name="能率木工組立" localSheetId="169">#REF!</definedName>
    <definedName name="能率木工組立" localSheetId="157">#REF!</definedName>
    <definedName name="能率木工組立" localSheetId="172">#REF!</definedName>
    <definedName name="能率木工組立" localSheetId="160">#REF!</definedName>
    <definedName name="能率木工組立" localSheetId="163">#REF!</definedName>
    <definedName name="能率木工組立" localSheetId="143">#REF!</definedName>
    <definedName name="能率木工組立" localSheetId="146">#REF!</definedName>
    <definedName name="能率木工組立" localSheetId="148">#REF!</definedName>
    <definedName name="能率木工組立" localSheetId="150">#REF!</definedName>
    <definedName name="能率木工組立" localSheetId="151">#REF!</definedName>
    <definedName name="能率木工組立" localSheetId="136">#REF!</definedName>
    <definedName name="能率木工組立" localSheetId="139">#REF!</definedName>
    <definedName name="能率木工組立" localSheetId="142">#REF!</definedName>
    <definedName name="能率木工組立" localSheetId="70">#REF!</definedName>
    <definedName name="能率木工組立" localSheetId="72">#REF!</definedName>
    <definedName name="能率木工組立" localSheetId="75">#REF!</definedName>
    <definedName name="能率木工組立" localSheetId="78">#REF!</definedName>
    <definedName name="能率木工組立" localSheetId="67">#REF!</definedName>
    <definedName name="能率木工組立" localSheetId="124">#REF!</definedName>
    <definedName name="能率木工組立" localSheetId="127">#REF!</definedName>
    <definedName name="能率木工組立" localSheetId="130">#REF!</definedName>
    <definedName name="能率木工組立" localSheetId="133">#REF!</definedName>
    <definedName name="能率木工組立" localSheetId="118">#REF!</definedName>
    <definedName name="能率木工組立" localSheetId="121">#REF!</definedName>
    <definedName name="能率木工組立" localSheetId="123">#REF!</definedName>
    <definedName name="能率木工組立" localSheetId="107">#REF!</definedName>
    <definedName name="能率木工組立" localSheetId="109">#REF!</definedName>
    <definedName name="能率木工組立" localSheetId="112">#REF!</definedName>
    <definedName name="能率木工組立" localSheetId="115">#REF!</definedName>
    <definedName name="能率木工組立" localSheetId="101">#REF!</definedName>
    <definedName name="能率木工組立" localSheetId="104">#REF!</definedName>
    <definedName name="能率木工組立" localSheetId="52">#REF!</definedName>
    <definedName name="能率木工組立" localSheetId="54">#REF!</definedName>
    <definedName name="能率木工組立" localSheetId="57">#REF!</definedName>
    <definedName name="能率木工組立" localSheetId="60">#REF!</definedName>
    <definedName name="能率木工組立" localSheetId="63">#REF!</definedName>
    <definedName name="能率木工組立" localSheetId="83">#REF!</definedName>
    <definedName name="能率木工組立" localSheetId="81">#REF!</definedName>
    <definedName name="能率木工組立" localSheetId="86">#REF!</definedName>
    <definedName name="能率木工組立" localSheetId="89">#REF!</definedName>
    <definedName name="能率木工組立" localSheetId="92">#REF!</definedName>
    <definedName name="能率木工組立" localSheetId="95">#REF!</definedName>
    <definedName name="能率木工組立" localSheetId="98">#REF!</definedName>
    <definedName name="能率木工組立" localSheetId="164">#REF!</definedName>
    <definedName name="能率木工組立" localSheetId="167">#REF!</definedName>
    <definedName name="能率木工組立" localSheetId="155">#REF!</definedName>
    <definedName name="能率木工組立" localSheetId="170">#REF!</definedName>
    <definedName name="能率木工組立" localSheetId="158">#REF!</definedName>
    <definedName name="能率木工組立" localSheetId="161">#REF!</definedName>
    <definedName name="能率木工組立" localSheetId="147">#REF!</definedName>
    <definedName name="能率木工組立" localSheetId="144">#REF!</definedName>
    <definedName name="能率木工組立" localSheetId="152">#REF!</definedName>
    <definedName name="能率木工組立" localSheetId="154">#REF!</definedName>
    <definedName name="能率木工組立" localSheetId="137">#REF!</definedName>
    <definedName name="能率木工組立" localSheetId="140">#REF!</definedName>
    <definedName name="能率木工組立" localSheetId="73">#REF!</definedName>
    <definedName name="能率木工組立" localSheetId="76">#REF!</definedName>
    <definedName name="能率木工組立" localSheetId="79">#REF!</definedName>
    <definedName name="能率木工組立" localSheetId="65">#REF!</definedName>
    <definedName name="能率木工組立" localSheetId="68">#REF!</definedName>
    <definedName name="能率木工組立" localSheetId="125">#REF!</definedName>
    <definedName name="能率木工組立" localSheetId="128">#REF!</definedName>
    <definedName name="能率木工組立" localSheetId="131">#REF!</definedName>
    <definedName name="能率木工組立" localSheetId="134">#REF!</definedName>
    <definedName name="能率木工組立" localSheetId="119">#REF!</definedName>
    <definedName name="能率木工組立" localSheetId="122">#REF!</definedName>
    <definedName name="能率木工組立" localSheetId="108">#REF!</definedName>
    <definedName name="能率木工組立" localSheetId="110">#REF!</definedName>
    <definedName name="能率木工組立" localSheetId="113">#REF!</definedName>
    <definedName name="能率木工組立" localSheetId="116">#REF!</definedName>
    <definedName name="能率木工組立" localSheetId="102">#REF!</definedName>
    <definedName name="能率木工組立" localSheetId="105">#REF!</definedName>
    <definedName name="能率木工組立" localSheetId="56">#REF!</definedName>
    <definedName name="能率木工組立" localSheetId="59">#REF!</definedName>
    <definedName name="能率木工組立" localSheetId="61">#REF!</definedName>
    <definedName name="能率木工組立" localSheetId="84">#REF!</definedName>
    <definedName name="能率木工組立" localSheetId="82">#REF!</definedName>
    <definedName name="能率木工組立" localSheetId="87">#REF!</definedName>
    <definedName name="能率木工組立" localSheetId="90">#REF!</definedName>
    <definedName name="能率木工組立" localSheetId="93">#REF!</definedName>
    <definedName name="能率木工組立" localSheetId="96">#REF!</definedName>
    <definedName name="能率木工組立" localSheetId="99">#REF!</definedName>
    <definedName name="能率木工組立" localSheetId="165">#REF!</definedName>
    <definedName name="能率木工組立" localSheetId="168">#REF!</definedName>
    <definedName name="能率木工組立" localSheetId="156">#REF!</definedName>
    <definedName name="能率木工組立" localSheetId="171">#REF!</definedName>
    <definedName name="能率木工組立" localSheetId="159">#REF!</definedName>
    <definedName name="能率木工組立" localSheetId="162">#REF!</definedName>
    <definedName name="能率木工組立">#REF!</definedName>
    <definedName name="保険料率" localSheetId="145">#REF!</definedName>
    <definedName name="保険料率" localSheetId="149">#REF!</definedName>
    <definedName name="保険料率" localSheetId="153">#REF!</definedName>
    <definedName name="保険料率" localSheetId="138">#REF!</definedName>
    <definedName name="保険料率" localSheetId="141">#REF!</definedName>
    <definedName name="保険料率" localSheetId="71">#REF!</definedName>
    <definedName name="保険料率" localSheetId="74">#REF!</definedName>
    <definedName name="保険料率" localSheetId="77">#REF!</definedName>
    <definedName name="保険料率" localSheetId="80">#REF!</definedName>
    <definedName name="保険料率" localSheetId="66">#REF!</definedName>
    <definedName name="保険料率" localSheetId="69">#REF!</definedName>
    <definedName name="保険料率" localSheetId="126">#REF!</definedName>
    <definedName name="保険料率" localSheetId="129">#REF!</definedName>
    <definedName name="保険料率" localSheetId="132">#REF!</definedName>
    <definedName name="保険料率" localSheetId="135">#REF!</definedName>
    <definedName name="保険料率" localSheetId="120">#REF!</definedName>
    <definedName name="保険料率" localSheetId="111">#REF!</definedName>
    <definedName name="保険料率" localSheetId="114">#REF!</definedName>
    <definedName name="保険料率" localSheetId="117">#REF!</definedName>
    <definedName name="保険料率" localSheetId="103">#REF!</definedName>
    <definedName name="保険料率" localSheetId="106">#REF!</definedName>
    <definedName name="保険料率" localSheetId="53">#REF!</definedName>
    <definedName name="保険料率" localSheetId="55">#REF!</definedName>
    <definedName name="保険料率" localSheetId="58">#REF!</definedName>
    <definedName name="保険料率" localSheetId="62">#REF!</definedName>
    <definedName name="保険料率" localSheetId="64">#REF!</definedName>
    <definedName name="保険料率" localSheetId="85">#REF!</definedName>
    <definedName name="保険料率" localSheetId="88">#REF!</definedName>
    <definedName name="保険料率" localSheetId="91">#REF!</definedName>
    <definedName name="保険料率" localSheetId="94">#REF!</definedName>
    <definedName name="保険料率" localSheetId="97">#REF!</definedName>
    <definedName name="保険料率" localSheetId="100">#REF!</definedName>
    <definedName name="保険料率" localSheetId="166">#REF!</definedName>
    <definedName name="保険料率" localSheetId="169">#REF!</definedName>
    <definedName name="保険料率" localSheetId="157">#REF!</definedName>
    <definedName name="保険料率" localSheetId="172">#REF!</definedName>
    <definedName name="保険料率" localSheetId="160">#REF!</definedName>
    <definedName name="保険料率" localSheetId="163">#REF!</definedName>
    <definedName name="保険料率" localSheetId="143">#REF!</definedName>
    <definedName name="保険料率" localSheetId="146">#REF!</definedName>
    <definedName name="保険料率" localSheetId="148">#REF!</definedName>
    <definedName name="保険料率" localSheetId="150">#REF!</definedName>
    <definedName name="保険料率" localSheetId="151">#REF!</definedName>
    <definedName name="保険料率" localSheetId="136">#REF!</definedName>
    <definedName name="保険料率" localSheetId="139">#REF!</definedName>
    <definedName name="保険料率" localSheetId="142">#REF!</definedName>
    <definedName name="保険料率" localSheetId="70">#REF!</definedName>
    <definedName name="保険料率" localSheetId="72">#REF!</definedName>
    <definedName name="保険料率" localSheetId="75">#REF!</definedName>
    <definedName name="保険料率" localSheetId="78">#REF!</definedName>
    <definedName name="保険料率" localSheetId="67">#REF!</definedName>
    <definedName name="保険料率" localSheetId="124">#REF!</definedName>
    <definedName name="保険料率" localSheetId="127">#REF!</definedName>
    <definedName name="保険料率" localSheetId="130">#REF!</definedName>
    <definedName name="保険料率" localSheetId="133">#REF!</definedName>
    <definedName name="保険料率" localSheetId="118">#REF!</definedName>
    <definedName name="保険料率" localSheetId="121">#REF!</definedName>
    <definedName name="保険料率" localSheetId="123">#REF!</definedName>
    <definedName name="保険料率" localSheetId="107">#REF!</definedName>
    <definedName name="保険料率" localSheetId="109">#REF!</definedName>
    <definedName name="保険料率" localSheetId="112">#REF!</definedName>
    <definedName name="保険料率" localSheetId="115">#REF!</definedName>
    <definedName name="保険料率" localSheetId="101">#REF!</definedName>
    <definedName name="保険料率" localSheetId="104">#REF!</definedName>
    <definedName name="保険料率" localSheetId="52">#REF!</definedName>
    <definedName name="保険料率" localSheetId="54">#REF!</definedName>
    <definedName name="保険料率" localSheetId="57">#REF!</definedName>
    <definedName name="保険料率" localSheetId="60">#REF!</definedName>
    <definedName name="保険料率" localSheetId="63">#REF!</definedName>
    <definedName name="保険料率" localSheetId="83">#REF!</definedName>
    <definedName name="保険料率" localSheetId="81">#REF!</definedName>
    <definedName name="保険料率" localSheetId="86">#REF!</definedName>
    <definedName name="保険料率" localSheetId="89">#REF!</definedName>
    <definedName name="保険料率" localSheetId="92">#REF!</definedName>
    <definedName name="保険料率" localSheetId="95">#REF!</definedName>
    <definedName name="保険料率" localSheetId="98">#REF!</definedName>
    <definedName name="保険料率" localSheetId="164">#REF!</definedName>
    <definedName name="保険料率" localSheetId="167">#REF!</definedName>
    <definedName name="保険料率" localSheetId="155">#REF!</definedName>
    <definedName name="保険料率" localSheetId="170">#REF!</definedName>
    <definedName name="保険料率" localSheetId="158">#REF!</definedName>
    <definedName name="保険料率" localSheetId="161">#REF!</definedName>
    <definedName name="保険料率" localSheetId="147">#REF!</definedName>
    <definedName name="保険料率" localSheetId="144">#REF!</definedName>
    <definedName name="保険料率" localSheetId="152">#REF!</definedName>
    <definedName name="保険料率" localSheetId="154">#REF!</definedName>
    <definedName name="保険料率" localSheetId="137">#REF!</definedName>
    <definedName name="保険料率" localSheetId="140">#REF!</definedName>
    <definedName name="保険料率" localSheetId="73">#REF!</definedName>
    <definedName name="保険料率" localSheetId="76">#REF!</definedName>
    <definedName name="保険料率" localSheetId="79">#REF!</definedName>
    <definedName name="保険料率" localSheetId="65">#REF!</definedName>
    <definedName name="保険料率" localSheetId="68">#REF!</definedName>
    <definedName name="保険料率" localSheetId="125">#REF!</definedName>
    <definedName name="保険料率" localSheetId="128">#REF!</definedName>
    <definedName name="保険料率" localSheetId="131">#REF!</definedName>
    <definedName name="保険料率" localSheetId="134">#REF!</definedName>
    <definedName name="保険料率" localSheetId="119">#REF!</definedName>
    <definedName name="保険料率" localSheetId="122">#REF!</definedName>
    <definedName name="保険料率" localSheetId="108">#REF!</definedName>
    <definedName name="保険料率" localSheetId="110">#REF!</definedName>
    <definedName name="保険料率" localSheetId="113">#REF!</definedName>
    <definedName name="保険料率" localSheetId="116">#REF!</definedName>
    <definedName name="保険料率" localSheetId="102">#REF!</definedName>
    <definedName name="保険料率" localSheetId="105">#REF!</definedName>
    <definedName name="保険料率" localSheetId="56">#REF!</definedName>
    <definedName name="保険料率" localSheetId="59">#REF!</definedName>
    <definedName name="保険料率" localSheetId="61">#REF!</definedName>
    <definedName name="保険料率" localSheetId="84">#REF!</definedName>
    <definedName name="保険料率" localSheetId="82">#REF!</definedName>
    <definedName name="保険料率" localSheetId="87">#REF!</definedName>
    <definedName name="保険料率" localSheetId="90">#REF!</definedName>
    <definedName name="保険料率" localSheetId="93">#REF!</definedName>
    <definedName name="保険料率" localSheetId="96">#REF!</definedName>
    <definedName name="保険料率" localSheetId="99">#REF!</definedName>
    <definedName name="保険料率" localSheetId="165">#REF!</definedName>
    <definedName name="保険料率" localSheetId="168">#REF!</definedName>
    <definedName name="保険料率" localSheetId="156">#REF!</definedName>
    <definedName name="保険料率" localSheetId="171">#REF!</definedName>
    <definedName name="保険料率" localSheetId="159">#REF!</definedName>
    <definedName name="保険料率" localSheetId="162">#REF!</definedName>
    <definedName name="保険料率">#REF!</definedName>
    <definedName name="本社管理費率" localSheetId="145">#REF!</definedName>
    <definedName name="本社管理費率" localSheetId="149">#REF!</definedName>
    <definedName name="本社管理費率" localSheetId="153">#REF!</definedName>
    <definedName name="本社管理費率" localSheetId="138">#REF!</definedName>
    <definedName name="本社管理費率" localSheetId="141">#REF!</definedName>
    <definedName name="本社管理費率" localSheetId="71">#REF!</definedName>
    <definedName name="本社管理費率" localSheetId="74">#REF!</definedName>
    <definedName name="本社管理費率" localSheetId="77">#REF!</definedName>
    <definedName name="本社管理費率" localSheetId="80">#REF!</definedName>
    <definedName name="本社管理費率" localSheetId="66">#REF!</definedName>
    <definedName name="本社管理費率" localSheetId="69">#REF!</definedName>
    <definedName name="本社管理費率" localSheetId="126">#REF!</definedName>
    <definedName name="本社管理費率" localSheetId="129">#REF!</definedName>
    <definedName name="本社管理費率" localSheetId="132">#REF!</definedName>
    <definedName name="本社管理費率" localSheetId="135">#REF!</definedName>
    <definedName name="本社管理費率" localSheetId="120">#REF!</definedName>
    <definedName name="本社管理費率" localSheetId="111">#REF!</definedName>
    <definedName name="本社管理費率" localSheetId="114">#REF!</definedName>
    <definedName name="本社管理費率" localSheetId="117">#REF!</definedName>
    <definedName name="本社管理費率" localSheetId="103">#REF!</definedName>
    <definedName name="本社管理費率" localSheetId="106">#REF!</definedName>
    <definedName name="本社管理費率" localSheetId="53">#REF!</definedName>
    <definedName name="本社管理費率" localSheetId="55">#REF!</definedName>
    <definedName name="本社管理費率" localSheetId="58">#REF!</definedName>
    <definedName name="本社管理費率" localSheetId="62">#REF!</definedName>
    <definedName name="本社管理費率" localSheetId="64">#REF!</definedName>
    <definedName name="本社管理費率" localSheetId="85">#REF!</definedName>
    <definedName name="本社管理費率" localSheetId="88">#REF!</definedName>
    <definedName name="本社管理費率" localSheetId="91">#REF!</definedName>
    <definedName name="本社管理費率" localSheetId="94">#REF!</definedName>
    <definedName name="本社管理費率" localSheetId="97">#REF!</definedName>
    <definedName name="本社管理費率" localSheetId="100">#REF!</definedName>
    <definedName name="本社管理費率" localSheetId="166">#REF!</definedName>
    <definedName name="本社管理費率" localSheetId="169">#REF!</definedName>
    <definedName name="本社管理費率" localSheetId="157">#REF!</definedName>
    <definedName name="本社管理費率" localSheetId="172">#REF!</definedName>
    <definedName name="本社管理費率" localSheetId="160">#REF!</definedName>
    <definedName name="本社管理費率" localSheetId="163">#REF!</definedName>
    <definedName name="本社管理費率" localSheetId="143">#REF!</definedName>
    <definedName name="本社管理費率" localSheetId="146">#REF!</definedName>
    <definedName name="本社管理費率" localSheetId="148">#REF!</definedName>
    <definedName name="本社管理費率" localSheetId="150">#REF!</definedName>
    <definedName name="本社管理費率" localSheetId="151">#REF!</definedName>
    <definedName name="本社管理費率" localSheetId="136">#REF!</definedName>
    <definedName name="本社管理費率" localSheetId="139">#REF!</definedName>
    <definedName name="本社管理費率" localSheetId="142">#REF!</definedName>
    <definedName name="本社管理費率" localSheetId="70">#REF!</definedName>
    <definedName name="本社管理費率" localSheetId="72">#REF!</definedName>
    <definedName name="本社管理費率" localSheetId="75">#REF!</definedName>
    <definedName name="本社管理費率" localSheetId="78">#REF!</definedName>
    <definedName name="本社管理費率" localSheetId="67">#REF!</definedName>
    <definedName name="本社管理費率" localSheetId="124">#REF!</definedName>
    <definedName name="本社管理費率" localSheetId="127">#REF!</definedName>
    <definedName name="本社管理費率" localSheetId="130">#REF!</definedName>
    <definedName name="本社管理費率" localSheetId="133">#REF!</definedName>
    <definedName name="本社管理費率" localSheetId="118">#REF!</definedName>
    <definedName name="本社管理費率" localSheetId="121">#REF!</definedName>
    <definedName name="本社管理費率" localSheetId="123">#REF!</definedName>
    <definedName name="本社管理費率" localSheetId="107">#REF!</definedName>
    <definedName name="本社管理費率" localSheetId="109">#REF!</definedName>
    <definedName name="本社管理費率" localSheetId="112">#REF!</definedName>
    <definedName name="本社管理費率" localSheetId="115">#REF!</definedName>
    <definedName name="本社管理費率" localSheetId="101">#REF!</definedName>
    <definedName name="本社管理費率" localSheetId="104">#REF!</definedName>
    <definedName name="本社管理費率" localSheetId="52">#REF!</definedName>
    <definedName name="本社管理費率" localSheetId="54">#REF!</definedName>
    <definedName name="本社管理費率" localSheetId="57">#REF!</definedName>
    <definedName name="本社管理費率" localSheetId="60">#REF!</definedName>
    <definedName name="本社管理費率" localSheetId="63">#REF!</definedName>
    <definedName name="本社管理費率" localSheetId="83">#REF!</definedName>
    <definedName name="本社管理費率" localSheetId="81">#REF!</definedName>
    <definedName name="本社管理費率" localSheetId="86">#REF!</definedName>
    <definedName name="本社管理費率" localSheetId="89">#REF!</definedName>
    <definedName name="本社管理費率" localSheetId="92">#REF!</definedName>
    <definedName name="本社管理費率" localSheetId="95">#REF!</definedName>
    <definedName name="本社管理費率" localSheetId="98">#REF!</definedName>
    <definedName name="本社管理費率" localSheetId="164">#REF!</definedName>
    <definedName name="本社管理費率" localSheetId="167">#REF!</definedName>
    <definedName name="本社管理費率" localSheetId="155">#REF!</definedName>
    <definedName name="本社管理費率" localSheetId="170">#REF!</definedName>
    <definedName name="本社管理費率" localSheetId="158">#REF!</definedName>
    <definedName name="本社管理費率" localSheetId="161">#REF!</definedName>
    <definedName name="本社管理費率" localSheetId="147">#REF!</definedName>
    <definedName name="本社管理費率" localSheetId="144">#REF!</definedName>
    <definedName name="本社管理費率" localSheetId="152">#REF!</definedName>
    <definedName name="本社管理費率" localSheetId="154">#REF!</definedName>
    <definedName name="本社管理費率" localSheetId="137">#REF!</definedName>
    <definedName name="本社管理費率" localSheetId="140">#REF!</definedName>
    <definedName name="本社管理費率" localSheetId="73">#REF!</definedName>
    <definedName name="本社管理費率" localSheetId="76">#REF!</definedName>
    <definedName name="本社管理費率" localSheetId="79">#REF!</definedName>
    <definedName name="本社管理費率" localSheetId="65">#REF!</definedName>
    <definedName name="本社管理費率" localSheetId="68">#REF!</definedName>
    <definedName name="本社管理費率" localSheetId="125">#REF!</definedName>
    <definedName name="本社管理費率" localSheetId="128">#REF!</definedName>
    <definedName name="本社管理費率" localSheetId="131">#REF!</definedName>
    <definedName name="本社管理費率" localSheetId="134">#REF!</definedName>
    <definedName name="本社管理費率" localSheetId="119">#REF!</definedName>
    <definedName name="本社管理費率" localSheetId="122">#REF!</definedName>
    <definedName name="本社管理費率" localSheetId="108">#REF!</definedName>
    <definedName name="本社管理費率" localSheetId="110">#REF!</definedName>
    <definedName name="本社管理費率" localSheetId="113">#REF!</definedName>
    <definedName name="本社管理費率" localSheetId="116">#REF!</definedName>
    <definedName name="本社管理費率" localSheetId="102">#REF!</definedName>
    <definedName name="本社管理費率" localSheetId="105">#REF!</definedName>
    <definedName name="本社管理費率" localSheetId="56">#REF!</definedName>
    <definedName name="本社管理費率" localSheetId="59">#REF!</definedName>
    <definedName name="本社管理費率" localSheetId="61">#REF!</definedName>
    <definedName name="本社管理費率" localSheetId="84">#REF!</definedName>
    <definedName name="本社管理費率" localSheetId="82">#REF!</definedName>
    <definedName name="本社管理費率" localSheetId="87">#REF!</definedName>
    <definedName name="本社管理費率" localSheetId="90">#REF!</definedName>
    <definedName name="本社管理費率" localSheetId="93">#REF!</definedName>
    <definedName name="本社管理費率" localSheetId="96">#REF!</definedName>
    <definedName name="本社管理費率" localSheetId="99">#REF!</definedName>
    <definedName name="本社管理費率" localSheetId="165">#REF!</definedName>
    <definedName name="本社管理費率" localSheetId="168">#REF!</definedName>
    <definedName name="本社管理費率" localSheetId="156">#REF!</definedName>
    <definedName name="本社管理費率" localSheetId="171">#REF!</definedName>
    <definedName name="本社管理費率" localSheetId="159">#REF!</definedName>
    <definedName name="本社管理費率" localSheetId="162">#REF!</definedName>
    <definedName name="本社管理費率">#REF!</definedName>
    <definedName name="本社生産共通費率" localSheetId="145">#REF!</definedName>
    <definedName name="本社生産共通費率" localSheetId="149">#REF!</definedName>
    <definedName name="本社生産共通費率" localSheetId="153">#REF!</definedName>
    <definedName name="本社生産共通費率" localSheetId="138">#REF!</definedName>
    <definedName name="本社生産共通費率" localSheetId="141">#REF!</definedName>
    <definedName name="本社生産共通費率" localSheetId="71">#REF!</definedName>
    <definedName name="本社生産共通費率" localSheetId="74">#REF!</definedName>
    <definedName name="本社生産共通費率" localSheetId="77">#REF!</definedName>
    <definedName name="本社生産共通費率" localSheetId="80">#REF!</definedName>
    <definedName name="本社生産共通費率" localSheetId="66">#REF!</definedName>
    <definedName name="本社生産共通費率" localSheetId="69">#REF!</definedName>
    <definedName name="本社生産共通費率" localSheetId="126">#REF!</definedName>
    <definedName name="本社生産共通費率" localSheetId="129">#REF!</definedName>
    <definedName name="本社生産共通費率" localSheetId="132">#REF!</definedName>
    <definedName name="本社生産共通費率" localSheetId="135">#REF!</definedName>
    <definedName name="本社生産共通費率" localSheetId="120">#REF!</definedName>
    <definedName name="本社生産共通費率" localSheetId="111">#REF!</definedName>
    <definedName name="本社生産共通費率" localSheetId="114">#REF!</definedName>
    <definedName name="本社生産共通費率" localSheetId="117">#REF!</definedName>
    <definedName name="本社生産共通費率" localSheetId="103">#REF!</definedName>
    <definedName name="本社生産共通費率" localSheetId="106">#REF!</definedName>
    <definedName name="本社生産共通費率" localSheetId="53">#REF!</definedName>
    <definedName name="本社生産共通費率" localSheetId="55">#REF!</definedName>
    <definedName name="本社生産共通費率" localSheetId="58">#REF!</definedName>
    <definedName name="本社生産共通費率" localSheetId="62">#REF!</definedName>
    <definedName name="本社生産共通費率" localSheetId="64">#REF!</definedName>
    <definedName name="本社生産共通費率" localSheetId="85">#REF!</definedName>
    <definedName name="本社生産共通費率" localSheetId="88">#REF!</definedName>
    <definedName name="本社生産共通費率" localSheetId="91">#REF!</definedName>
    <definedName name="本社生産共通費率" localSheetId="94">#REF!</definedName>
    <definedName name="本社生産共通費率" localSheetId="97">#REF!</definedName>
    <definedName name="本社生産共通費率" localSheetId="100">#REF!</definedName>
    <definedName name="本社生産共通費率" localSheetId="166">#REF!</definedName>
    <definedName name="本社生産共通費率" localSheetId="169">#REF!</definedName>
    <definedName name="本社生産共通費率" localSheetId="157">#REF!</definedName>
    <definedName name="本社生産共通費率" localSheetId="172">#REF!</definedName>
    <definedName name="本社生産共通費率" localSheetId="160">#REF!</definedName>
    <definedName name="本社生産共通費率" localSheetId="163">#REF!</definedName>
    <definedName name="本社生産共通費率" localSheetId="143">#REF!</definedName>
    <definedName name="本社生産共通費率" localSheetId="146">#REF!</definedName>
    <definedName name="本社生産共通費率" localSheetId="148">#REF!</definedName>
    <definedName name="本社生産共通費率" localSheetId="150">#REF!</definedName>
    <definedName name="本社生産共通費率" localSheetId="151">#REF!</definedName>
    <definedName name="本社生産共通費率" localSheetId="136">#REF!</definedName>
    <definedName name="本社生産共通費率" localSheetId="139">#REF!</definedName>
    <definedName name="本社生産共通費率" localSheetId="142">#REF!</definedName>
    <definedName name="本社生産共通費率" localSheetId="70">#REF!</definedName>
    <definedName name="本社生産共通費率" localSheetId="72">#REF!</definedName>
    <definedName name="本社生産共通費率" localSheetId="75">#REF!</definedName>
    <definedName name="本社生産共通費率" localSheetId="78">#REF!</definedName>
    <definedName name="本社生産共通費率" localSheetId="67">#REF!</definedName>
    <definedName name="本社生産共通費率" localSheetId="124">#REF!</definedName>
    <definedName name="本社生産共通費率" localSheetId="127">#REF!</definedName>
    <definedName name="本社生産共通費率" localSheetId="130">#REF!</definedName>
    <definedName name="本社生産共通費率" localSheetId="133">#REF!</definedName>
    <definedName name="本社生産共通費率" localSheetId="118">#REF!</definedName>
    <definedName name="本社生産共通費率" localSheetId="121">#REF!</definedName>
    <definedName name="本社生産共通費率" localSheetId="123">#REF!</definedName>
    <definedName name="本社生産共通費率" localSheetId="107">#REF!</definedName>
    <definedName name="本社生産共通費率" localSheetId="109">#REF!</definedName>
    <definedName name="本社生産共通費率" localSheetId="112">#REF!</definedName>
    <definedName name="本社生産共通費率" localSheetId="115">#REF!</definedName>
    <definedName name="本社生産共通費率" localSheetId="101">#REF!</definedName>
    <definedName name="本社生産共通費率" localSheetId="104">#REF!</definedName>
    <definedName name="本社生産共通費率" localSheetId="52">#REF!</definedName>
    <definedName name="本社生産共通費率" localSheetId="54">#REF!</definedName>
    <definedName name="本社生産共通費率" localSheetId="57">#REF!</definedName>
    <definedName name="本社生産共通費率" localSheetId="60">#REF!</definedName>
    <definedName name="本社生産共通費率" localSheetId="63">#REF!</definedName>
    <definedName name="本社生産共通費率" localSheetId="83">#REF!</definedName>
    <definedName name="本社生産共通費率" localSheetId="81">#REF!</definedName>
    <definedName name="本社生産共通費率" localSheetId="86">#REF!</definedName>
    <definedName name="本社生産共通費率" localSheetId="89">#REF!</definedName>
    <definedName name="本社生産共通費率" localSheetId="92">#REF!</definedName>
    <definedName name="本社生産共通費率" localSheetId="95">#REF!</definedName>
    <definedName name="本社生産共通費率" localSheetId="98">#REF!</definedName>
    <definedName name="本社生産共通費率" localSheetId="164">#REF!</definedName>
    <definedName name="本社生産共通費率" localSheetId="167">#REF!</definedName>
    <definedName name="本社生産共通費率" localSheetId="155">#REF!</definedName>
    <definedName name="本社生産共通費率" localSheetId="170">#REF!</definedName>
    <definedName name="本社生産共通費率" localSheetId="158">#REF!</definedName>
    <definedName name="本社生産共通費率" localSheetId="161">#REF!</definedName>
    <definedName name="本社生産共通費率" localSheetId="147">#REF!</definedName>
    <definedName name="本社生産共通費率" localSheetId="144">#REF!</definedName>
    <definedName name="本社生産共通費率" localSheetId="152">#REF!</definedName>
    <definedName name="本社生産共通費率" localSheetId="154">#REF!</definedName>
    <definedName name="本社生産共通費率" localSheetId="137">#REF!</definedName>
    <definedName name="本社生産共通費率" localSheetId="140">#REF!</definedName>
    <definedName name="本社生産共通費率" localSheetId="73">#REF!</definedName>
    <definedName name="本社生産共通費率" localSheetId="76">#REF!</definedName>
    <definedName name="本社生産共通費率" localSheetId="79">#REF!</definedName>
    <definedName name="本社生産共通費率" localSheetId="65">#REF!</definedName>
    <definedName name="本社生産共通費率" localSheetId="68">#REF!</definedName>
    <definedName name="本社生産共通費率" localSheetId="125">#REF!</definedName>
    <definedName name="本社生産共通費率" localSheetId="128">#REF!</definedName>
    <definedName name="本社生産共通費率" localSheetId="131">#REF!</definedName>
    <definedName name="本社生産共通費率" localSheetId="134">#REF!</definedName>
    <definedName name="本社生産共通費率" localSheetId="119">#REF!</definedName>
    <definedName name="本社生産共通費率" localSheetId="122">#REF!</definedName>
    <definedName name="本社生産共通費率" localSheetId="108">#REF!</definedName>
    <definedName name="本社生産共通費率" localSheetId="110">#REF!</definedName>
    <definedName name="本社生産共通費率" localSheetId="113">#REF!</definedName>
    <definedName name="本社生産共通費率" localSheetId="116">#REF!</definedName>
    <definedName name="本社生産共通費率" localSheetId="102">#REF!</definedName>
    <definedName name="本社生産共通費率" localSheetId="105">#REF!</definedName>
    <definedName name="本社生産共通費率" localSheetId="56">#REF!</definedName>
    <definedName name="本社生産共通費率" localSheetId="59">#REF!</definedName>
    <definedName name="本社生産共通費率" localSheetId="61">#REF!</definedName>
    <definedName name="本社生産共通費率" localSheetId="84">#REF!</definedName>
    <definedName name="本社生産共通費率" localSheetId="82">#REF!</definedName>
    <definedName name="本社生産共通費率" localSheetId="87">#REF!</definedName>
    <definedName name="本社生産共通費率" localSheetId="90">#REF!</definedName>
    <definedName name="本社生産共通費率" localSheetId="93">#REF!</definedName>
    <definedName name="本社生産共通費率" localSheetId="96">#REF!</definedName>
    <definedName name="本社生産共通費率" localSheetId="99">#REF!</definedName>
    <definedName name="本社生産共通費率" localSheetId="165">#REF!</definedName>
    <definedName name="本社生産共通費率" localSheetId="168">#REF!</definedName>
    <definedName name="本社生産共通費率" localSheetId="156">#REF!</definedName>
    <definedName name="本社生産共通費率" localSheetId="171">#REF!</definedName>
    <definedName name="本社生産共通費率" localSheetId="159">#REF!</definedName>
    <definedName name="本社生産共通費率" localSheetId="162">#REF!</definedName>
    <definedName name="本社生産共通費率">#REF!</definedName>
    <definedName name="本社補助部門費率" localSheetId="145">#REF!</definedName>
    <definedName name="本社補助部門費率" localSheetId="149">#REF!</definedName>
    <definedName name="本社補助部門費率" localSheetId="153">#REF!</definedName>
    <definedName name="本社補助部門費率" localSheetId="138">#REF!</definedName>
    <definedName name="本社補助部門費率" localSheetId="141">#REF!</definedName>
    <definedName name="本社補助部門費率" localSheetId="71">#REF!</definedName>
    <definedName name="本社補助部門費率" localSheetId="74">#REF!</definedName>
    <definedName name="本社補助部門費率" localSheetId="77">#REF!</definedName>
    <definedName name="本社補助部門費率" localSheetId="80">#REF!</definedName>
    <definedName name="本社補助部門費率" localSheetId="66">#REF!</definedName>
    <definedName name="本社補助部門費率" localSheetId="69">#REF!</definedName>
    <definedName name="本社補助部門費率" localSheetId="126">#REF!</definedName>
    <definedName name="本社補助部門費率" localSheetId="129">#REF!</definedName>
    <definedName name="本社補助部門費率" localSheetId="132">#REF!</definedName>
    <definedName name="本社補助部門費率" localSheetId="135">#REF!</definedName>
    <definedName name="本社補助部門費率" localSheetId="120">#REF!</definedName>
    <definedName name="本社補助部門費率" localSheetId="111">#REF!</definedName>
    <definedName name="本社補助部門費率" localSheetId="114">#REF!</definedName>
    <definedName name="本社補助部門費率" localSheetId="117">#REF!</definedName>
    <definedName name="本社補助部門費率" localSheetId="103">#REF!</definedName>
    <definedName name="本社補助部門費率" localSheetId="106">#REF!</definedName>
    <definedName name="本社補助部門費率" localSheetId="53">#REF!</definedName>
    <definedName name="本社補助部門費率" localSheetId="55">#REF!</definedName>
    <definedName name="本社補助部門費率" localSheetId="58">#REF!</definedName>
    <definedName name="本社補助部門費率" localSheetId="62">#REF!</definedName>
    <definedName name="本社補助部門費率" localSheetId="64">#REF!</definedName>
    <definedName name="本社補助部門費率" localSheetId="85">#REF!</definedName>
    <definedName name="本社補助部門費率" localSheetId="88">#REF!</definedName>
    <definedName name="本社補助部門費率" localSheetId="91">#REF!</definedName>
    <definedName name="本社補助部門費率" localSheetId="94">#REF!</definedName>
    <definedName name="本社補助部門費率" localSheetId="97">#REF!</definedName>
    <definedName name="本社補助部門費率" localSheetId="100">#REF!</definedName>
    <definedName name="本社補助部門費率" localSheetId="166">#REF!</definedName>
    <definedName name="本社補助部門費率" localSheetId="169">#REF!</definedName>
    <definedName name="本社補助部門費率" localSheetId="157">#REF!</definedName>
    <definedName name="本社補助部門費率" localSheetId="172">#REF!</definedName>
    <definedName name="本社補助部門費率" localSheetId="160">#REF!</definedName>
    <definedName name="本社補助部門費率" localSheetId="163">#REF!</definedName>
    <definedName name="本社補助部門費率" localSheetId="143">#REF!</definedName>
    <definedName name="本社補助部門費率" localSheetId="146">#REF!</definedName>
    <definedName name="本社補助部門費率" localSheetId="148">#REF!</definedName>
    <definedName name="本社補助部門費率" localSheetId="150">#REF!</definedName>
    <definedName name="本社補助部門費率" localSheetId="151">#REF!</definedName>
    <definedName name="本社補助部門費率" localSheetId="136">#REF!</definedName>
    <definedName name="本社補助部門費率" localSheetId="139">#REF!</definedName>
    <definedName name="本社補助部門費率" localSheetId="142">#REF!</definedName>
    <definedName name="本社補助部門費率" localSheetId="70">#REF!</definedName>
    <definedName name="本社補助部門費率" localSheetId="72">#REF!</definedName>
    <definedName name="本社補助部門費率" localSheetId="75">#REF!</definedName>
    <definedName name="本社補助部門費率" localSheetId="78">#REF!</definedName>
    <definedName name="本社補助部門費率" localSheetId="67">#REF!</definedName>
    <definedName name="本社補助部門費率" localSheetId="124">#REF!</definedName>
    <definedName name="本社補助部門費率" localSheetId="127">#REF!</definedName>
    <definedName name="本社補助部門費率" localSheetId="130">#REF!</definedName>
    <definedName name="本社補助部門費率" localSheetId="133">#REF!</definedName>
    <definedName name="本社補助部門費率" localSheetId="118">#REF!</definedName>
    <definedName name="本社補助部門費率" localSheetId="121">#REF!</definedName>
    <definedName name="本社補助部門費率" localSheetId="123">#REF!</definedName>
    <definedName name="本社補助部門費率" localSheetId="107">#REF!</definedName>
    <definedName name="本社補助部門費率" localSheetId="109">#REF!</definedName>
    <definedName name="本社補助部門費率" localSheetId="112">#REF!</definedName>
    <definedName name="本社補助部門費率" localSheetId="115">#REF!</definedName>
    <definedName name="本社補助部門費率" localSheetId="101">#REF!</definedName>
    <definedName name="本社補助部門費率" localSheetId="104">#REF!</definedName>
    <definedName name="本社補助部門費率" localSheetId="52">#REF!</definedName>
    <definedName name="本社補助部門費率" localSheetId="54">#REF!</definedName>
    <definedName name="本社補助部門費率" localSheetId="57">#REF!</definedName>
    <definedName name="本社補助部門費率" localSheetId="60">#REF!</definedName>
    <definedName name="本社補助部門費率" localSheetId="63">#REF!</definedName>
    <definedName name="本社補助部門費率" localSheetId="83">#REF!</definedName>
    <definedName name="本社補助部門費率" localSheetId="81">#REF!</definedName>
    <definedName name="本社補助部門費率" localSheetId="86">#REF!</definedName>
    <definedName name="本社補助部門費率" localSheetId="89">#REF!</definedName>
    <definedName name="本社補助部門費率" localSheetId="92">#REF!</definedName>
    <definedName name="本社補助部門費率" localSheetId="95">#REF!</definedName>
    <definedName name="本社補助部門費率" localSheetId="98">#REF!</definedName>
    <definedName name="本社補助部門費率" localSheetId="164">#REF!</definedName>
    <definedName name="本社補助部門費率" localSheetId="167">#REF!</definedName>
    <definedName name="本社補助部門費率" localSheetId="155">#REF!</definedName>
    <definedName name="本社補助部門費率" localSheetId="170">#REF!</definedName>
    <definedName name="本社補助部門費率" localSheetId="158">#REF!</definedName>
    <definedName name="本社補助部門費率" localSheetId="161">#REF!</definedName>
    <definedName name="本社補助部門費率" localSheetId="147">#REF!</definedName>
    <definedName name="本社補助部門費率" localSheetId="144">#REF!</definedName>
    <definedName name="本社補助部門費率" localSheetId="152">#REF!</definedName>
    <definedName name="本社補助部門費率" localSheetId="154">#REF!</definedName>
    <definedName name="本社補助部門費率" localSheetId="137">#REF!</definedName>
    <definedName name="本社補助部門費率" localSheetId="140">#REF!</definedName>
    <definedName name="本社補助部門費率" localSheetId="73">#REF!</definedName>
    <definedName name="本社補助部門費率" localSheetId="76">#REF!</definedName>
    <definedName name="本社補助部門費率" localSheetId="79">#REF!</definedName>
    <definedName name="本社補助部門費率" localSheetId="65">#REF!</definedName>
    <definedName name="本社補助部門費率" localSheetId="68">#REF!</definedName>
    <definedName name="本社補助部門費率" localSheetId="125">#REF!</definedName>
    <definedName name="本社補助部門費率" localSheetId="128">#REF!</definedName>
    <definedName name="本社補助部門費率" localSheetId="131">#REF!</definedName>
    <definedName name="本社補助部門費率" localSheetId="134">#REF!</definedName>
    <definedName name="本社補助部門費率" localSheetId="119">#REF!</definedName>
    <definedName name="本社補助部門費率" localSheetId="122">#REF!</definedName>
    <definedName name="本社補助部門費率" localSheetId="108">#REF!</definedName>
    <definedName name="本社補助部門費率" localSheetId="110">#REF!</definedName>
    <definedName name="本社補助部門費率" localSheetId="113">#REF!</definedName>
    <definedName name="本社補助部門費率" localSheetId="116">#REF!</definedName>
    <definedName name="本社補助部門費率" localSheetId="102">#REF!</definedName>
    <definedName name="本社補助部門費率" localSheetId="105">#REF!</definedName>
    <definedName name="本社補助部門費率" localSheetId="56">#REF!</definedName>
    <definedName name="本社補助部門費率" localSheetId="59">#REF!</definedName>
    <definedName name="本社補助部門費率" localSheetId="61">#REF!</definedName>
    <definedName name="本社補助部門費率" localSheetId="84">#REF!</definedName>
    <definedName name="本社補助部門費率" localSheetId="82">#REF!</definedName>
    <definedName name="本社補助部門費率" localSheetId="87">#REF!</definedName>
    <definedName name="本社補助部門費率" localSheetId="90">#REF!</definedName>
    <definedName name="本社補助部門費率" localSheetId="93">#REF!</definedName>
    <definedName name="本社補助部門費率" localSheetId="96">#REF!</definedName>
    <definedName name="本社補助部門費率" localSheetId="99">#REF!</definedName>
    <definedName name="本社補助部門費率" localSheetId="165">#REF!</definedName>
    <definedName name="本社補助部門費率" localSheetId="168">#REF!</definedName>
    <definedName name="本社補助部門費率" localSheetId="156">#REF!</definedName>
    <definedName name="本社補助部門費率" localSheetId="171">#REF!</definedName>
    <definedName name="本社補助部門費率" localSheetId="159">#REF!</definedName>
    <definedName name="本社補助部門費率" localSheetId="162">#REF!</definedName>
    <definedName name="本社補助部門費率">#REF!</definedName>
    <definedName name="輸送．輸出諸掛率" localSheetId="145">#REF!</definedName>
    <definedName name="輸送．輸出諸掛率" localSheetId="149">#REF!</definedName>
    <definedName name="輸送．輸出諸掛率" localSheetId="153">#REF!</definedName>
    <definedName name="輸送．輸出諸掛率" localSheetId="138">#REF!</definedName>
    <definedName name="輸送．輸出諸掛率" localSheetId="141">#REF!</definedName>
    <definedName name="輸送．輸出諸掛率" localSheetId="71">#REF!</definedName>
    <definedName name="輸送．輸出諸掛率" localSheetId="74">#REF!</definedName>
    <definedName name="輸送．輸出諸掛率" localSheetId="77">#REF!</definedName>
    <definedName name="輸送．輸出諸掛率" localSheetId="80">#REF!</definedName>
    <definedName name="輸送．輸出諸掛率" localSheetId="66">#REF!</definedName>
    <definedName name="輸送．輸出諸掛率" localSheetId="69">#REF!</definedName>
    <definedName name="輸送．輸出諸掛率" localSheetId="126">#REF!</definedName>
    <definedName name="輸送．輸出諸掛率" localSheetId="129">#REF!</definedName>
    <definedName name="輸送．輸出諸掛率" localSheetId="132">#REF!</definedName>
    <definedName name="輸送．輸出諸掛率" localSheetId="135">#REF!</definedName>
    <definedName name="輸送．輸出諸掛率" localSheetId="120">#REF!</definedName>
    <definedName name="輸送．輸出諸掛率" localSheetId="111">#REF!</definedName>
    <definedName name="輸送．輸出諸掛率" localSheetId="114">#REF!</definedName>
    <definedName name="輸送．輸出諸掛率" localSheetId="117">#REF!</definedName>
    <definedName name="輸送．輸出諸掛率" localSheetId="103">#REF!</definedName>
    <definedName name="輸送．輸出諸掛率" localSheetId="106">#REF!</definedName>
    <definedName name="輸送．輸出諸掛率" localSheetId="53">#REF!</definedName>
    <definedName name="輸送．輸出諸掛率" localSheetId="55">#REF!</definedName>
    <definedName name="輸送．輸出諸掛率" localSheetId="58">#REF!</definedName>
    <definedName name="輸送．輸出諸掛率" localSheetId="62">#REF!</definedName>
    <definedName name="輸送．輸出諸掛率" localSheetId="64">#REF!</definedName>
    <definedName name="輸送．輸出諸掛率" localSheetId="85">#REF!</definedName>
    <definedName name="輸送．輸出諸掛率" localSheetId="88">#REF!</definedName>
    <definedName name="輸送．輸出諸掛率" localSheetId="91">#REF!</definedName>
    <definedName name="輸送．輸出諸掛率" localSheetId="94">#REF!</definedName>
    <definedName name="輸送．輸出諸掛率" localSheetId="97">#REF!</definedName>
    <definedName name="輸送．輸出諸掛率" localSheetId="100">#REF!</definedName>
    <definedName name="輸送．輸出諸掛率" localSheetId="166">#REF!</definedName>
    <definedName name="輸送．輸出諸掛率" localSheetId="169">#REF!</definedName>
    <definedName name="輸送．輸出諸掛率" localSheetId="157">#REF!</definedName>
    <definedName name="輸送．輸出諸掛率" localSheetId="172">#REF!</definedName>
    <definedName name="輸送．輸出諸掛率" localSheetId="160">#REF!</definedName>
    <definedName name="輸送．輸出諸掛率" localSheetId="163">#REF!</definedName>
    <definedName name="輸送．輸出諸掛率" localSheetId="143">#REF!</definedName>
    <definedName name="輸送．輸出諸掛率" localSheetId="146">#REF!</definedName>
    <definedName name="輸送．輸出諸掛率" localSheetId="148">#REF!</definedName>
    <definedName name="輸送．輸出諸掛率" localSheetId="150">#REF!</definedName>
    <definedName name="輸送．輸出諸掛率" localSheetId="151">#REF!</definedName>
    <definedName name="輸送．輸出諸掛率" localSheetId="136">#REF!</definedName>
    <definedName name="輸送．輸出諸掛率" localSheetId="139">#REF!</definedName>
    <definedName name="輸送．輸出諸掛率" localSheetId="142">#REF!</definedName>
    <definedName name="輸送．輸出諸掛率" localSheetId="70">#REF!</definedName>
    <definedName name="輸送．輸出諸掛率" localSheetId="72">#REF!</definedName>
    <definedName name="輸送．輸出諸掛率" localSheetId="75">#REF!</definedName>
    <definedName name="輸送．輸出諸掛率" localSheetId="78">#REF!</definedName>
    <definedName name="輸送．輸出諸掛率" localSheetId="67">#REF!</definedName>
    <definedName name="輸送．輸出諸掛率" localSheetId="124">#REF!</definedName>
    <definedName name="輸送．輸出諸掛率" localSheetId="127">#REF!</definedName>
    <definedName name="輸送．輸出諸掛率" localSheetId="130">#REF!</definedName>
    <definedName name="輸送．輸出諸掛率" localSheetId="133">#REF!</definedName>
    <definedName name="輸送．輸出諸掛率" localSheetId="118">#REF!</definedName>
    <definedName name="輸送．輸出諸掛率" localSheetId="121">#REF!</definedName>
    <definedName name="輸送．輸出諸掛率" localSheetId="123">#REF!</definedName>
    <definedName name="輸送．輸出諸掛率" localSheetId="107">#REF!</definedName>
    <definedName name="輸送．輸出諸掛率" localSheetId="109">#REF!</definedName>
    <definedName name="輸送．輸出諸掛率" localSheetId="112">#REF!</definedName>
    <definedName name="輸送．輸出諸掛率" localSheetId="115">#REF!</definedName>
    <definedName name="輸送．輸出諸掛率" localSheetId="101">#REF!</definedName>
    <definedName name="輸送．輸出諸掛率" localSheetId="104">#REF!</definedName>
    <definedName name="輸送．輸出諸掛率" localSheetId="52">#REF!</definedName>
    <definedName name="輸送．輸出諸掛率" localSheetId="54">#REF!</definedName>
    <definedName name="輸送．輸出諸掛率" localSheetId="57">#REF!</definedName>
    <definedName name="輸送．輸出諸掛率" localSheetId="60">#REF!</definedName>
    <definedName name="輸送．輸出諸掛率" localSheetId="63">#REF!</definedName>
    <definedName name="輸送．輸出諸掛率" localSheetId="83">#REF!</definedName>
    <definedName name="輸送．輸出諸掛率" localSheetId="81">#REF!</definedName>
    <definedName name="輸送．輸出諸掛率" localSheetId="86">#REF!</definedName>
    <definedName name="輸送．輸出諸掛率" localSheetId="89">#REF!</definedName>
    <definedName name="輸送．輸出諸掛率" localSheetId="92">#REF!</definedName>
    <definedName name="輸送．輸出諸掛率" localSheetId="95">#REF!</definedName>
    <definedName name="輸送．輸出諸掛率" localSheetId="98">#REF!</definedName>
    <definedName name="輸送．輸出諸掛率" localSheetId="164">#REF!</definedName>
    <definedName name="輸送．輸出諸掛率" localSheetId="167">#REF!</definedName>
    <definedName name="輸送．輸出諸掛率" localSheetId="155">#REF!</definedName>
    <definedName name="輸送．輸出諸掛率" localSheetId="170">#REF!</definedName>
    <definedName name="輸送．輸出諸掛率" localSheetId="158">#REF!</definedName>
    <definedName name="輸送．輸出諸掛率" localSheetId="161">#REF!</definedName>
    <definedName name="輸送．輸出諸掛率" localSheetId="147">#REF!</definedName>
    <definedName name="輸送．輸出諸掛率" localSheetId="144">#REF!</definedName>
    <definedName name="輸送．輸出諸掛率" localSheetId="152">#REF!</definedName>
    <definedName name="輸送．輸出諸掛率" localSheetId="154">#REF!</definedName>
    <definedName name="輸送．輸出諸掛率" localSheetId="137">#REF!</definedName>
    <definedName name="輸送．輸出諸掛率" localSheetId="140">#REF!</definedName>
    <definedName name="輸送．輸出諸掛率" localSheetId="73">#REF!</definedName>
    <definedName name="輸送．輸出諸掛率" localSheetId="76">#REF!</definedName>
    <definedName name="輸送．輸出諸掛率" localSheetId="79">#REF!</definedName>
    <definedName name="輸送．輸出諸掛率" localSheetId="65">#REF!</definedName>
    <definedName name="輸送．輸出諸掛率" localSheetId="68">#REF!</definedName>
    <definedName name="輸送．輸出諸掛率" localSheetId="125">#REF!</definedName>
    <definedName name="輸送．輸出諸掛率" localSheetId="128">#REF!</definedName>
    <definedName name="輸送．輸出諸掛率" localSheetId="131">#REF!</definedName>
    <definedName name="輸送．輸出諸掛率" localSheetId="134">#REF!</definedName>
    <definedName name="輸送．輸出諸掛率" localSheetId="119">#REF!</definedName>
    <definedName name="輸送．輸出諸掛率" localSheetId="122">#REF!</definedName>
    <definedName name="輸送．輸出諸掛率" localSheetId="108">#REF!</definedName>
    <definedName name="輸送．輸出諸掛率" localSheetId="110">#REF!</definedName>
    <definedName name="輸送．輸出諸掛率" localSheetId="113">#REF!</definedName>
    <definedName name="輸送．輸出諸掛率" localSheetId="116">#REF!</definedName>
    <definedName name="輸送．輸出諸掛率" localSheetId="102">#REF!</definedName>
    <definedName name="輸送．輸出諸掛率" localSheetId="105">#REF!</definedName>
    <definedName name="輸送．輸出諸掛率" localSheetId="56">#REF!</definedName>
    <definedName name="輸送．輸出諸掛率" localSheetId="59">#REF!</definedName>
    <definedName name="輸送．輸出諸掛率" localSheetId="61">#REF!</definedName>
    <definedName name="輸送．輸出諸掛率" localSheetId="84">#REF!</definedName>
    <definedName name="輸送．輸出諸掛率" localSheetId="82">#REF!</definedName>
    <definedName name="輸送．輸出諸掛率" localSheetId="87">#REF!</definedName>
    <definedName name="輸送．輸出諸掛率" localSheetId="90">#REF!</definedName>
    <definedName name="輸送．輸出諸掛率" localSheetId="93">#REF!</definedName>
    <definedName name="輸送．輸出諸掛率" localSheetId="96">#REF!</definedName>
    <definedName name="輸送．輸出諸掛率" localSheetId="99">#REF!</definedName>
    <definedName name="輸送．輸出諸掛率" localSheetId="165">#REF!</definedName>
    <definedName name="輸送．輸出諸掛率" localSheetId="168">#REF!</definedName>
    <definedName name="輸送．輸出諸掛率" localSheetId="156">#REF!</definedName>
    <definedName name="輸送．輸出諸掛率" localSheetId="171">#REF!</definedName>
    <definedName name="輸送．輸出諸掛率" localSheetId="159">#REF!</definedName>
    <definedName name="輸送．輸出諸掛率" localSheetId="162">#REF!</definedName>
    <definedName name="輸送．輸出諸掛率">#REF!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6" i="9934" l="1"/>
  <c r="U26" i="9934"/>
  <c r="S26" i="9934"/>
  <c r="P26" i="9934"/>
  <c r="M26" i="9934"/>
  <c r="L26" i="9934"/>
  <c r="K26" i="9934"/>
  <c r="I26" i="9934"/>
  <c r="H26" i="9934"/>
  <c r="F26" i="9934"/>
  <c r="G26" i="9934" s="1"/>
  <c r="C26" i="9934"/>
  <c r="V21" i="9934"/>
  <c r="U21" i="9934"/>
  <c r="S21" i="9934"/>
  <c r="P21" i="9934"/>
  <c r="M21" i="9934"/>
  <c r="L21" i="9934"/>
  <c r="K21" i="9934"/>
  <c r="I21" i="9934"/>
  <c r="H21" i="9934"/>
  <c r="F21" i="9934"/>
  <c r="G21" i="9934" s="1"/>
  <c r="C21" i="9934"/>
  <c r="V20" i="9934"/>
  <c r="U20" i="9934"/>
  <c r="S20" i="9934"/>
  <c r="P20" i="9934"/>
  <c r="M20" i="9934"/>
  <c r="L20" i="9934"/>
  <c r="K20" i="9934"/>
  <c r="I20" i="9934"/>
  <c r="H20" i="9934"/>
  <c r="G20" i="9934"/>
  <c r="F20" i="9934"/>
  <c r="C20" i="9934"/>
  <c r="V21" i="9932"/>
  <c r="U21" i="9932"/>
  <c r="S21" i="9932"/>
  <c r="P21" i="9932"/>
  <c r="M21" i="9932"/>
  <c r="L21" i="9932"/>
  <c r="K21" i="9932"/>
  <c r="I21" i="9932"/>
  <c r="H21" i="9932"/>
  <c r="F21" i="9932"/>
  <c r="G21" i="9932" s="1"/>
  <c r="C21" i="9932"/>
  <c r="V20" i="9932"/>
  <c r="L20" i="9932"/>
  <c r="K20" i="9932"/>
  <c r="I20" i="9932"/>
  <c r="H20" i="9932"/>
  <c r="G20" i="9932"/>
  <c r="F20" i="9932"/>
  <c r="C20" i="9932"/>
  <c r="U29" i="9934"/>
  <c r="S29" i="9934"/>
  <c r="R29" i="9934"/>
  <c r="M29" i="9934"/>
  <c r="D29" i="9934"/>
  <c r="V28" i="9934"/>
  <c r="U28" i="9934"/>
  <c r="S28" i="9934"/>
  <c r="P28" i="9934"/>
  <c r="M28" i="9934"/>
  <c r="L28" i="9934"/>
  <c r="K28" i="9934"/>
  <c r="I28" i="9934"/>
  <c r="H28" i="9934"/>
  <c r="G28" i="9934"/>
  <c r="F28" i="9934"/>
  <c r="C28" i="9934"/>
  <c r="V27" i="9934"/>
  <c r="U27" i="9934"/>
  <c r="S27" i="9934"/>
  <c r="P27" i="9934"/>
  <c r="M27" i="9934"/>
  <c r="L27" i="9934"/>
  <c r="K27" i="9934"/>
  <c r="I27" i="9934"/>
  <c r="H27" i="9934"/>
  <c r="F27" i="9934"/>
  <c r="G27" i="9934" s="1"/>
  <c r="C27" i="9934"/>
  <c r="V25" i="9934"/>
  <c r="U25" i="9934"/>
  <c r="S25" i="9934"/>
  <c r="P25" i="9934"/>
  <c r="M25" i="9934"/>
  <c r="L25" i="9934"/>
  <c r="K25" i="9934"/>
  <c r="I25" i="9934"/>
  <c r="H25" i="9934"/>
  <c r="F25" i="9934"/>
  <c r="G25" i="9934" s="1"/>
  <c r="C25" i="9934"/>
  <c r="V24" i="9934"/>
  <c r="U24" i="9934"/>
  <c r="S24" i="9934"/>
  <c r="P24" i="9934"/>
  <c r="M24" i="9934"/>
  <c r="L24" i="9934"/>
  <c r="K24" i="9934"/>
  <c r="I24" i="9934"/>
  <c r="H24" i="9934"/>
  <c r="F24" i="9934"/>
  <c r="G24" i="9934" s="1"/>
  <c r="C24" i="9934"/>
  <c r="V23" i="9934"/>
  <c r="U23" i="9934"/>
  <c r="S23" i="9934"/>
  <c r="P23" i="9934"/>
  <c r="M23" i="9934"/>
  <c r="L23" i="9934"/>
  <c r="K23" i="9934"/>
  <c r="I23" i="9934"/>
  <c r="H23" i="9934"/>
  <c r="F23" i="9934"/>
  <c r="G23" i="9934" s="1"/>
  <c r="C23" i="9934"/>
  <c r="V22" i="9934"/>
  <c r="U22" i="9934"/>
  <c r="S22" i="9934"/>
  <c r="P22" i="9934"/>
  <c r="M22" i="9934"/>
  <c r="L22" i="9934"/>
  <c r="K22" i="9934"/>
  <c r="I22" i="9934"/>
  <c r="H22" i="9934"/>
  <c r="G22" i="9934"/>
  <c r="F22" i="9934"/>
  <c r="C22" i="9934"/>
  <c r="V19" i="9934"/>
  <c r="U19" i="9934"/>
  <c r="S19" i="9934"/>
  <c r="P19" i="9934"/>
  <c r="M19" i="9934"/>
  <c r="L19" i="9934"/>
  <c r="K19" i="9934"/>
  <c r="I19" i="9934"/>
  <c r="H19" i="9934"/>
  <c r="F19" i="9934"/>
  <c r="G19" i="9934" s="1"/>
  <c r="C19" i="9934"/>
  <c r="V18" i="9934"/>
  <c r="U18" i="9934"/>
  <c r="S18" i="9934"/>
  <c r="P18" i="9934"/>
  <c r="M18" i="9934"/>
  <c r="L18" i="9934"/>
  <c r="K18" i="9934"/>
  <c r="I18" i="9934"/>
  <c r="H18" i="9934"/>
  <c r="G18" i="9934"/>
  <c r="F18" i="9934"/>
  <c r="C18" i="9934"/>
  <c r="I5" i="9934"/>
  <c r="U26" i="9933"/>
  <c r="S26" i="9933"/>
  <c r="R26" i="9933"/>
  <c r="M26" i="9933"/>
  <c r="D26" i="9933"/>
  <c r="V25" i="9933"/>
  <c r="U25" i="9933"/>
  <c r="S25" i="9933"/>
  <c r="P25" i="9933"/>
  <c r="M25" i="9933"/>
  <c r="L25" i="9933"/>
  <c r="K25" i="9933"/>
  <c r="I25" i="9933"/>
  <c r="H25" i="9933"/>
  <c r="G25" i="9933"/>
  <c r="F25" i="9933"/>
  <c r="C25" i="9933"/>
  <c r="V24" i="9933"/>
  <c r="L24" i="9933"/>
  <c r="K24" i="9933"/>
  <c r="I24" i="9933"/>
  <c r="H24" i="9933"/>
  <c r="G24" i="9933"/>
  <c r="F24" i="9933"/>
  <c r="C24" i="9933"/>
  <c r="V23" i="9933"/>
  <c r="L23" i="9933"/>
  <c r="K23" i="9933"/>
  <c r="I23" i="9933"/>
  <c r="H23" i="9933"/>
  <c r="G23" i="9933"/>
  <c r="F23" i="9933"/>
  <c r="C23" i="9933"/>
  <c r="V22" i="9933"/>
  <c r="L22" i="9933"/>
  <c r="K22" i="9933"/>
  <c r="I22" i="9933"/>
  <c r="H22" i="9933"/>
  <c r="G22" i="9933"/>
  <c r="F22" i="9933"/>
  <c r="C22" i="9933"/>
  <c r="V21" i="9933"/>
  <c r="L21" i="9933"/>
  <c r="K21" i="9933"/>
  <c r="I21" i="9933"/>
  <c r="H21" i="9933"/>
  <c r="G21" i="9933"/>
  <c r="F21" i="9933"/>
  <c r="C21" i="9933"/>
  <c r="V20" i="9933"/>
  <c r="L20" i="9933"/>
  <c r="K20" i="9933"/>
  <c r="I20" i="9933"/>
  <c r="H20" i="9933"/>
  <c r="F20" i="9933"/>
  <c r="G20" i="9933" s="1"/>
  <c r="C20" i="9933"/>
  <c r="V19" i="9933"/>
  <c r="L19" i="9933"/>
  <c r="K19" i="9933"/>
  <c r="I19" i="9933"/>
  <c r="H19" i="9933"/>
  <c r="F19" i="9933"/>
  <c r="G19" i="9933" s="1"/>
  <c r="C19" i="9933"/>
  <c r="V18" i="9933"/>
  <c r="L18" i="9933"/>
  <c r="K18" i="9933"/>
  <c r="I18" i="9933"/>
  <c r="H18" i="9933"/>
  <c r="G18" i="9933"/>
  <c r="F18" i="9933"/>
  <c r="C18" i="9933"/>
  <c r="I5" i="9933"/>
  <c r="T30" i="9932"/>
  <c r="S30" i="9932"/>
  <c r="R30" i="9932"/>
  <c r="Q30" i="9932"/>
  <c r="P30" i="9932"/>
  <c r="O30" i="9932"/>
  <c r="N30" i="9932"/>
  <c r="D30" i="9932"/>
  <c r="U29" i="9932"/>
  <c r="S29" i="9932"/>
  <c r="P29" i="9932"/>
  <c r="M29" i="9932"/>
  <c r="V28" i="9932"/>
  <c r="L28" i="9932"/>
  <c r="K28" i="9932"/>
  <c r="I28" i="9932"/>
  <c r="H28" i="9932"/>
  <c r="G28" i="9932"/>
  <c r="F28" i="9932"/>
  <c r="C28" i="9932"/>
  <c r="V27" i="9932"/>
  <c r="L27" i="9932"/>
  <c r="K27" i="9932"/>
  <c r="I27" i="9932"/>
  <c r="H27" i="9932"/>
  <c r="G27" i="9932"/>
  <c r="F27" i="9932"/>
  <c r="C27" i="9932"/>
  <c r="V26" i="9932"/>
  <c r="L26" i="9932"/>
  <c r="K26" i="9932"/>
  <c r="I26" i="9932"/>
  <c r="H26" i="9932"/>
  <c r="G26" i="9932"/>
  <c r="F26" i="9932"/>
  <c r="C26" i="9932"/>
  <c r="V25" i="9932"/>
  <c r="U25" i="9932"/>
  <c r="S25" i="9932"/>
  <c r="P25" i="9932"/>
  <c r="M25" i="9932"/>
  <c r="L25" i="9932"/>
  <c r="K25" i="9932"/>
  <c r="I25" i="9932"/>
  <c r="H25" i="9932"/>
  <c r="F25" i="9932"/>
  <c r="G25" i="9932" s="1"/>
  <c r="C25" i="9932"/>
  <c r="V24" i="9932"/>
  <c r="U24" i="9932"/>
  <c r="S24" i="9932"/>
  <c r="P24" i="9932"/>
  <c r="M24" i="9932"/>
  <c r="L24" i="9932"/>
  <c r="K24" i="9932"/>
  <c r="I24" i="9932"/>
  <c r="H24" i="9932"/>
  <c r="F24" i="9932"/>
  <c r="G24" i="9932" s="1"/>
  <c r="C24" i="9932"/>
  <c r="V23" i="9932"/>
  <c r="U23" i="9932"/>
  <c r="S23" i="9932"/>
  <c r="P23" i="9932"/>
  <c r="M23" i="9932"/>
  <c r="L23" i="9932"/>
  <c r="K23" i="9932"/>
  <c r="I23" i="9932"/>
  <c r="H23" i="9932"/>
  <c r="F23" i="9932"/>
  <c r="G23" i="9932" s="1"/>
  <c r="C23" i="9932"/>
  <c r="V22" i="9932"/>
  <c r="L22" i="9932"/>
  <c r="K22" i="9932"/>
  <c r="I22" i="9932"/>
  <c r="H22" i="9932"/>
  <c r="G22" i="9932"/>
  <c r="F22" i="9932"/>
  <c r="C22" i="9932"/>
  <c r="V19" i="9932"/>
  <c r="U19" i="9932"/>
  <c r="S19" i="9932"/>
  <c r="P19" i="9932"/>
  <c r="M19" i="9932"/>
  <c r="M30" i="9932" s="1"/>
  <c r="L19" i="9932"/>
  <c r="K19" i="9932"/>
  <c r="I19" i="9932"/>
  <c r="H19" i="9932"/>
  <c r="F19" i="9932"/>
  <c r="G19" i="9932" s="1"/>
  <c r="C19" i="9932"/>
  <c r="V18" i="9932"/>
  <c r="L18" i="9932"/>
  <c r="K18" i="9932"/>
  <c r="I18" i="9932"/>
  <c r="H18" i="9932"/>
  <c r="G18" i="9932"/>
  <c r="F18" i="9932"/>
  <c r="C18" i="9932"/>
  <c r="I5" i="9932"/>
  <c r="U25" i="9931"/>
  <c r="S25" i="9931"/>
  <c r="R25" i="9931"/>
  <c r="M25" i="9931"/>
  <c r="D25" i="9931"/>
  <c r="V24" i="9931"/>
  <c r="U24" i="9931"/>
  <c r="S24" i="9931"/>
  <c r="P24" i="9931"/>
  <c r="M24" i="9931"/>
  <c r="L24" i="9931"/>
  <c r="K24" i="9931"/>
  <c r="I24" i="9931"/>
  <c r="H24" i="9931"/>
  <c r="G24" i="9931"/>
  <c r="F24" i="9931"/>
  <c r="C24" i="9931"/>
  <c r="V23" i="9931"/>
  <c r="L23" i="9931"/>
  <c r="K23" i="9931"/>
  <c r="I23" i="9931"/>
  <c r="H23" i="9931"/>
  <c r="G23" i="9931"/>
  <c r="F23" i="9931"/>
  <c r="C23" i="9931"/>
  <c r="V22" i="9931"/>
  <c r="L22" i="9931"/>
  <c r="K22" i="9931"/>
  <c r="I22" i="9931"/>
  <c r="H22" i="9931"/>
  <c r="G22" i="9931"/>
  <c r="F22" i="9931"/>
  <c r="C22" i="9931"/>
  <c r="V21" i="9931"/>
  <c r="L21" i="9931"/>
  <c r="K21" i="9931"/>
  <c r="I21" i="9931"/>
  <c r="H21" i="9931"/>
  <c r="G21" i="9931"/>
  <c r="F21" i="9931"/>
  <c r="C21" i="9931"/>
  <c r="V20" i="9931"/>
  <c r="L20" i="9931"/>
  <c r="K20" i="9931"/>
  <c r="I20" i="9931"/>
  <c r="H20" i="9931"/>
  <c r="G20" i="9931"/>
  <c r="F20" i="9931"/>
  <c r="C20" i="9931"/>
  <c r="V19" i="9931"/>
  <c r="L19" i="9931"/>
  <c r="K19" i="9931"/>
  <c r="I19" i="9931"/>
  <c r="H19" i="9931"/>
  <c r="F19" i="9931"/>
  <c r="G19" i="9931" s="1"/>
  <c r="C19" i="9931"/>
  <c r="V18" i="9931"/>
  <c r="V25" i="9931" s="1"/>
  <c r="L18" i="9931"/>
  <c r="L25" i="9931" s="1"/>
  <c r="K18" i="9931"/>
  <c r="I18" i="9931"/>
  <c r="H18" i="9931"/>
  <c r="G18" i="9931"/>
  <c r="F18" i="9931"/>
  <c r="C18" i="9931"/>
  <c r="I5" i="9931"/>
  <c r="T31" i="9930"/>
  <c r="S31" i="9930"/>
  <c r="R31" i="9930"/>
  <c r="Q31" i="9930"/>
  <c r="P31" i="9930"/>
  <c r="O31" i="9930"/>
  <c r="N31" i="9930"/>
  <c r="D31" i="9930"/>
  <c r="U30" i="9930"/>
  <c r="S30" i="9930"/>
  <c r="P30" i="9930"/>
  <c r="M30" i="9930"/>
  <c r="V29" i="9930"/>
  <c r="L29" i="9930"/>
  <c r="K29" i="9930"/>
  <c r="I29" i="9930"/>
  <c r="H29" i="9930"/>
  <c r="G29" i="9930"/>
  <c r="F29" i="9930"/>
  <c r="C29" i="9930"/>
  <c r="V28" i="9930"/>
  <c r="L28" i="9930"/>
  <c r="K28" i="9930"/>
  <c r="I28" i="9930"/>
  <c r="H28" i="9930"/>
  <c r="G28" i="9930"/>
  <c r="F28" i="9930"/>
  <c r="C28" i="9930"/>
  <c r="V27" i="9930"/>
  <c r="L27" i="9930"/>
  <c r="K27" i="9930"/>
  <c r="I27" i="9930"/>
  <c r="H27" i="9930"/>
  <c r="G27" i="9930"/>
  <c r="F27" i="9930"/>
  <c r="C27" i="9930"/>
  <c r="V26" i="9930"/>
  <c r="U26" i="9930"/>
  <c r="S26" i="9930"/>
  <c r="P26" i="9930"/>
  <c r="M26" i="9930"/>
  <c r="L26" i="9930"/>
  <c r="K26" i="9930"/>
  <c r="I26" i="9930"/>
  <c r="H26" i="9930"/>
  <c r="G26" i="9930"/>
  <c r="F26" i="9930"/>
  <c r="C26" i="9930"/>
  <c r="V25" i="9930"/>
  <c r="U25" i="9930"/>
  <c r="S25" i="9930"/>
  <c r="P25" i="9930"/>
  <c r="M25" i="9930"/>
  <c r="L25" i="9930"/>
  <c r="K25" i="9930"/>
  <c r="I25" i="9930"/>
  <c r="H25" i="9930"/>
  <c r="G25" i="9930"/>
  <c r="F25" i="9930"/>
  <c r="C25" i="9930"/>
  <c r="V24" i="9930"/>
  <c r="U24" i="9930"/>
  <c r="S24" i="9930"/>
  <c r="P24" i="9930"/>
  <c r="M24" i="9930"/>
  <c r="L24" i="9930"/>
  <c r="K24" i="9930"/>
  <c r="I24" i="9930"/>
  <c r="H24" i="9930"/>
  <c r="G24" i="9930"/>
  <c r="F24" i="9930"/>
  <c r="C24" i="9930"/>
  <c r="V23" i="9930"/>
  <c r="U23" i="9930"/>
  <c r="S23" i="9930"/>
  <c r="P23" i="9930"/>
  <c r="M23" i="9930"/>
  <c r="L23" i="9930"/>
  <c r="K23" i="9930"/>
  <c r="I23" i="9930"/>
  <c r="H23" i="9930"/>
  <c r="F23" i="9930"/>
  <c r="G23" i="9930" s="1"/>
  <c r="C23" i="9930"/>
  <c r="V22" i="9930"/>
  <c r="U22" i="9930"/>
  <c r="S22" i="9930"/>
  <c r="P22" i="9930"/>
  <c r="M22" i="9930"/>
  <c r="L22" i="9930"/>
  <c r="K22" i="9930"/>
  <c r="I22" i="9930"/>
  <c r="H22" i="9930"/>
  <c r="F22" i="9930"/>
  <c r="G22" i="9930" s="1"/>
  <c r="C22" i="9930"/>
  <c r="V21" i="9930"/>
  <c r="U21" i="9930"/>
  <c r="S21" i="9930"/>
  <c r="P21" i="9930"/>
  <c r="M21" i="9930"/>
  <c r="L21" i="9930"/>
  <c r="K21" i="9930"/>
  <c r="I21" i="9930"/>
  <c r="H21" i="9930"/>
  <c r="F21" i="9930"/>
  <c r="G21" i="9930" s="1"/>
  <c r="C21" i="9930"/>
  <c r="V20" i="9930"/>
  <c r="L20" i="9930"/>
  <c r="K20" i="9930"/>
  <c r="I20" i="9930"/>
  <c r="H20" i="9930"/>
  <c r="G20" i="9930"/>
  <c r="F20" i="9930"/>
  <c r="C20" i="9930"/>
  <c r="V19" i="9930"/>
  <c r="U19" i="9930"/>
  <c r="S19" i="9930"/>
  <c r="P19" i="9930"/>
  <c r="M19" i="9930"/>
  <c r="M31" i="9930" s="1"/>
  <c r="L19" i="9930"/>
  <c r="K19" i="9930"/>
  <c r="I19" i="9930"/>
  <c r="H19" i="9930"/>
  <c r="F19" i="9930"/>
  <c r="G19" i="9930" s="1"/>
  <c r="C19" i="9930"/>
  <c r="V18" i="9930"/>
  <c r="L18" i="9930"/>
  <c r="K18" i="9930"/>
  <c r="I18" i="9930"/>
  <c r="H18" i="9930"/>
  <c r="G18" i="9930"/>
  <c r="F18" i="9930"/>
  <c r="C18" i="9930"/>
  <c r="I5" i="9930"/>
  <c r="U26" i="9929"/>
  <c r="S26" i="9929"/>
  <c r="R26" i="9929"/>
  <c r="M26" i="9929"/>
  <c r="D26" i="9929"/>
  <c r="V25" i="9929"/>
  <c r="U25" i="9929"/>
  <c r="S25" i="9929"/>
  <c r="P25" i="9929"/>
  <c r="M25" i="9929"/>
  <c r="L25" i="9929"/>
  <c r="K25" i="9929"/>
  <c r="I25" i="9929"/>
  <c r="H25" i="9929"/>
  <c r="G25" i="9929"/>
  <c r="F25" i="9929"/>
  <c r="C25" i="9929"/>
  <c r="V24" i="9929"/>
  <c r="U24" i="9929"/>
  <c r="S24" i="9929"/>
  <c r="P24" i="9929"/>
  <c r="M24" i="9929"/>
  <c r="L24" i="9929"/>
  <c r="K24" i="9929"/>
  <c r="I24" i="9929"/>
  <c r="H24" i="9929"/>
  <c r="G24" i="9929"/>
  <c r="F24" i="9929"/>
  <c r="C24" i="9929"/>
  <c r="V23" i="9929"/>
  <c r="U23" i="9929"/>
  <c r="S23" i="9929"/>
  <c r="P23" i="9929"/>
  <c r="M23" i="9929"/>
  <c r="L23" i="9929"/>
  <c r="K23" i="9929"/>
  <c r="I23" i="9929"/>
  <c r="H23" i="9929"/>
  <c r="G23" i="9929"/>
  <c r="F23" i="9929"/>
  <c r="C23" i="9929"/>
  <c r="V22" i="9929"/>
  <c r="U22" i="9929"/>
  <c r="S22" i="9929"/>
  <c r="P22" i="9929"/>
  <c r="M22" i="9929"/>
  <c r="L22" i="9929"/>
  <c r="K22" i="9929"/>
  <c r="I22" i="9929"/>
  <c r="H22" i="9929"/>
  <c r="G22" i="9929"/>
  <c r="F22" i="9929"/>
  <c r="C22" i="9929"/>
  <c r="V21" i="9929"/>
  <c r="U21" i="9929"/>
  <c r="S21" i="9929"/>
  <c r="P21" i="9929"/>
  <c r="M21" i="9929"/>
  <c r="L21" i="9929"/>
  <c r="K21" i="9929"/>
  <c r="I21" i="9929"/>
  <c r="H21" i="9929"/>
  <c r="F21" i="9929"/>
  <c r="G21" i="9929" s="1"/>
  <c r="C21" i="9929"/>
  <c r="V20" i="9929"/>
  <c r="U20" i="9929"/>
  <c r="S20" i="9929"/>
  <c r="P20" i="9929"/>
  <c r="M20" i="9929"/>
  <c r="L20" i="9929"/>
  <c r="K20" i="9929"/>
  <c r="I20" i="9929"/>
  <c r="H20" i="9929"/>
  <c r="F20" i="9929"/>
  <c r="G20" i="9929" s="1"/>
  <c r="C20" i="9929"/>
  <c r="V19" i="9929"/>
  <c r="U19" i="9929"/>
  <c r="S19" i="9929"/>
  <c r="P19" i="9929"/>
  <c r="M19" i="9929"/>
  <c r="L19" i="9929"/>
  <c r="K19" i="9929"/>
  <c r="I19" i="9929"/>
  <c r="H19" i="9929"/>
  <c r="F19" i="9929"/>
  <c r="G19" i="9929" s="1"/>
  <c r="C19" i="9929"/>
  <c r="V18" i="9929"/>
  <c r="U18" i="9929"/>
  <c r="S18" i="9929"/>
  <c r="P18" i="9929"/>
  <c r="M18" i="9929"/>
  <c r="L18" i="9929"/>
  <c r="K18" i="9929"/>
  <c r="I18" i="9929"/>
  <c r="H18" i="9929"/>
  <c r="G18" i="9929"/>
  <c r="F18" i="9929"/>
  <c r="C18" i="9929"/>
  <c r="V26" i="9929"/>
  <c r="I5" i="9929"/>
  <c r="V19" i="9926"/>
  <c r="U19" i="9926"/>
  <c r="S19" i="9926"/>
  <c r="P19" i="9926"/>
  <c r="M19" i="9926"/>
  <c r="L19" i="9926"/>
  <c r="K19" i="9926"/>
  <c r="I19" i="9926"/>
  <c r="H19" i="9926"/>
  <c r="F19" i="9926"/>
  <c r="G19" i="9926" s="1"/>
  <c r="C19" i="9926"/>
  <c r="V21" i="9926"/>
  <c r="U21" i="9926"/>
  <c r="S21" i="9926"/>
  <c r="P21" i="9926"/>
  <c r="M21" i="9926"/>
  <c r="L21" i="9926"/>
  <c r="K21" i="9926"/>
  <c r="I21" i="9926"/>
  <c r="H21" i="9926"/>
  <c r="G21" i="9926"/>
  <c r="F21" i="9926"/>
  <c r="C21" i="9926"/>
  <c r="V22" i="9927"/>
  <c r="U22" i="9927"/>
  <c r="S22" i="9927"/>
  <c r="P22" i="9927"/>
  <c r="M22" i="9927"/>
  <c r="L22" i="9927"/>
  <c r="K22" i="9927"/>
  <c r="I22" i="9927"/>
  <c r="H22" i="9927"/>
  <c r="F22" i="9927"/>
  <c r="G22" i="9927" s="1"/>
  <c r="C22" i="9927"/>
  <c r="V21" i="9927"/>
  <c r="U21" i="9927"/>
  <c r="S21" i="9927"/>
  <c r="P21" i="9927"/>
  <c r="M21" i="9927"/>
  <c r="L21" i="9927"/>
  <c r="K21" i="9927"/>
  <c r="I21" i="9927"/>
  <c r="H21" i="9927"/>
  <c r="F21" i="9927"/>
  <c r="G21" i="9927" s="1"/>
  <c r="C21" i="9927"/>
  <c r="V20" i="9927"/>
  <c r="U20" i="9927"/>
  <c r="S20" i="9927"/>
  <c r="P20" i="9927"/>
  <c r="M20" i="9927"/>
  <c r="L20" i="9927"/>
  <c r="K20" i="9927"/>
  <c r="I20" i="9927"/>
  <c r="H20" i="9927"/>
  <c r="F20" i="9927"/>
  <c r="G20" i="9927" s="1"/>
  <c r="C20" i="9927"/>
  <c r="V19" i="9927"/>
  <c r="U19" i="9927"/>
  <c r="S19" i="9927"/>
  <c r="P19" i="9927"/>
  <c r="M19" i="9927"/>
  <c r="L19" i="9927"/>
  <c r="K19" i="9927"/>
  <c r="I19" i="9927"/>
  <c r="H19" i="9927"/>
  <c r="F19" i="9927"/>
  <c r="G19" i="9927" s="1"/>
  <c r="C19" i="9927"/>
  <c r="V18" i="9927"/>
  <c r="L18" i="9927"/>
  <c r="K18" i="9927"/>
  <c r="I18" i="9927"/>
  <c r="H18" i="9927"/>
  <c r="G18" i="9927"/>
  <c r="F18" i="9927"/>
  <c r="C18" i="9927"/>
  <c r="V19" i="9928"/>
  <c r="L19" i="9928"/>
  <c r="K19" i="9928"/>
  <c r="I19" i="9928"/>
  <c r="H19" i="9928"/>
  <c r="F19" i="9928"/>
  <c r="G19" i="9928" s="1"/>
  <c r="C19" i="9928"/>
  <c r="V18" i="9928"/>
  <c r="L18" i="9928"/>
  <c r="K18" i="9928"/>
  <c r="I18" i="9928"/>
  <c r="H18" i="9928"/>
  <c r="G18" i="9928"/>
  <c r="F18" i="9928"/>
  <c r="C18" i="9928"/>
  <c r="C18" i="9926"/>
  <c r="F18" i="9926"/>
  <c r="C20" i="9926"/>
  <c r="F20" i="9926"/>
  <c r="G20" i="9926" s="1"/>
  <c r="U26" i="9928"/>
  <c r="S26" i="9928"/>
  <c r="R26" i="9928"/>
  <c r="M26" i="9928"/>
  <c r="D26" i="9928"/>
  <c r="V25" i="9928"/>
  <c r="U25" i="9928"/>
  <c r="S25" i="9928"/>
  <c r="P25" i="9928"/>
  <c r="M25" i="9928"/>
  <c r="L25" i="9928"/>
  <c r="K25" i="9928"/>
  <c r="I25" i="9928"/>
  <c r="H25" i="9928"/>
  <c r="G25" i="9928"/>
  <c r="F25" i="9928"/>
  <c r="C25" i="9928"/>
  <c r="V24" i="9928"/>
  <c r="L24" i="9928"/>
  <c r="K24" i="9928"/>
  <c r="I24" i="9928"/>
  <c r="H24" i="9928"/>
  <c r="G24" i="9928"/>
  <c r="F24" i="9928"/>
  <c r="C24" i="9928"/>
  <c r="V23" i="9928"/>
  <c r="L23" i="9928"/>
  <c r="K23" i="9928"/>
  <c r="I23" i="9928"/>
  <c r="H23" i="9928"/>
  <c r="G23" i="9928"/>
  <c r="F23" i="9928"/>
  <c r="C23" i="9928"/>
  <c r="V22" i="9928"/>
  <c r="L22" i="9928"/>
  <c r="K22" i="9928"/>
  <c r="I22" i="9928"/>
  <c r="H22" i="9928"/>
  <c r="G22" i="9928"/>
  <c r="F22" i="9928"/>
  <c r="C22" i="9928"/>
  <c r="V21" i="9928"/>
  <c r="L21" i="9928"/>
  <c r="K21" i="9928"/>
  <c r="I21" i="9928"/>
  <c r="H21" i="9928"/>
  <c r="G21" i="9928"/>
  <c r="F21" i="9928"/>
  <c r="C21" i="9928"/>
  <c r="V20" i="9928"/>
  <c r="L20" i="9928"/>
  <c r="K20" i="9928"/>
  <c r="I20" i="9928"/>
  <c r="H20" i="9928"/>
  <c r="F20" i="9928"/>
  <c r="G20" i="9928" s="1"/>
  <c r="C20" i="9928"/>
  <c r="I5" i="9928"/>
  <c r="T29" i="9927"/>
  <c r="S29" i="9927"/>
  <c r="R29" i="9927"/>
  <c r="Q29" i="9927"/>
  <c r="P29" i="9927"/>
  <c r="O29" i="9927"/>
  <c r="N29" i="9927"/>
  <c r="D29" i="9927"/>
  <c r="U28" i="9927"/>
  <c r="S28" i="9927"/>
  <c r="P28" i="9927"/>
  <c r="M28" i="9927"/>
  <c r="V27" i="9927"/>
  <c r="L27" i="9927"/>
  <c r="K27" i="9927"/>
  <c r="I27" i="9927"/>
  <c r="H27" i="9927"/>
  <c r="G27" i="9927"/>
  <c r="F27" i="9927"/>
  <c r="C27" i="9927"/>
  <c r="V26" i="9927"/>
  <c r="L26" i="9927"/>
  <c r="K26" i="9927"/>
  <c r="I26" i="9927"/>
  <c r="H26" i="9927"/>
  <c r="G26" i="9927"/>
  <c r="F26" i="9927"/>
  <c r="C26" i="9927"/>
  <c r="V25" i="9927"/>
  <c r="L25" i="9927"/>
  <c r="K25" i="9927"/>
  <c r="I25" i="9927"/>
  <c r="H25" i="9927"/>
  <c r="G25" i="9927"/>
  <c r="F25" i="9927"/>
  <c r="C25" i="9927"/>
  <c r="V24" i="9927"/>
  <c r="U24" i="9927"/>
  <c r="S24" i="9927"/>
  <c r="P24" i="9927"/>
  <c r="M24" i="9927"/>
  <c r="L24" i="9927"/>
  <c r="K24" i="9927"/>
  <c r="I24" i="9927"/>
  <c r="H24" i="9927"/>
  <c r="G24" i="9927"/>
  <c r="F24" i="9927"/>
  <c r="C24" i="9927"/>
  <c r="V23" i="9927"/>
  <c r="U23" i="9927"/>
  <c r="S23" i="9927"/>
  <c r="P23" i="9927"/>
  <c r="M23" i="9927"/>
  <c r="L23" i="9927"/>
  <c r="K23" i="9927"/>
  <c r="I23" i="9927"/>
  <c r="H23" i="9927"/>
  <c r="G23" i="9927"/>
  <c r="F23" i="9927"/>
  <c r="C23" i="9927"/>
  <c r="M29" i="9927"/>
  <c r="I5" i="9927"/>
  <c r="U27" i="9926"/>
  <c r="S27" i="9926"/>
  <c r="R27" i="9926"/>
  <c r="M27" i="9926"/>
  <c r="D27" i="9926"/>
  <c r="V26" i="9926"/>
  <c r="U26" i="9926"/>
  <c r="S26" i="9926"/>
  <c r="P26" i="9926"/>
  <c r="M26" i="9926"/>
  <c r="L26" i="9926"/>
  <c r="K26" i="9926"/>
  <c r="I26" i="9926"/>
  <c r="H26" i="9926"/>
  <c r="G26" i="9926"/>
  <c r="F26" i="9926"/>
  <c r="C26" i="9926"/>
  <c r="V25" i="9926"/>
  <c r="U25" i="9926"/>
  <c r="S25" i="9926"/>
  <c r="P25" i="9926"/>
  <c r="M25" i="9926"/>
  <c r="L25" i="9926"/>
  <c r="K25" i="9926"/>
  <c r="I25" i="9926"/>
  <c r="H25" i="9926"/>
  <c r="G25" i="9926"/>
  <c r="F25" i="9926"/>
  <c r="C25" i="9926"/>
  <c r="V24" i="9926"/>
  <c r="U24" i="9926"/>
  <c r="S24" i="9926"/>
  <c r="P24" i="9926"/>
  <c r="M24" i="9926"/>
  <c r="L24" i="9926"/>
  <c r="K24" i="9926"/>
  <c r="I24" i="9926"/>
  <c r="H24" i="9926"/>
  <c r="F24" i="9926"/>
  <c r="G24" i="9926" s="1"/>
  <c r="C24" i="9926"/>
  <c r="V23" i="9926"/>
  <c r="U23" i="9926"/>
  <c r="S23" i="9926"/>
  <c r="P23" i="9926"/>
  <c r="M23" i="9926"/>
  <c r="L23" i="9926"/>
  <c r="K23" i="9926"/>
  <c r="I23" i="9926"/>
  <c r="H23" i="9926"/>
  <c r="F23" i="9926"/>
  <c r="G23" i="9926" s="1"/>
  <c r="C23" i="9926"/>
  <c r="V22" i="9926"/>
  <c r="U22" i="9926"/>
  <c r="S22" i="9926"/>
  <c r="P22" i="9926"/>
  <c r="M22" i="9926"/>
  <c r="L22" i="9926"/>
  <c r="K22" i="9926"/>
  <c r="I22" i="9926"/>
  <c r="H22" i="9926"/>
  <c r="F22" i="9926"/>
  <c r="G22" i="9926" s="1"/>
  <c r="C22" i="9926"/>
  <c r="V20" i="9926"/>
  <c r="U20" i="9926"/>
  <c r="S20" i="9926"/>
  <c r="P20" i="9926"/>
  <c r="M20" i="9926"/>
  <c r="L20" i="9926"/>
  <c r="K20" i="9926"/>
  <c r="I20" i="9926"/>
  <c r="H20" i="9926"/>
  <c r="V18" i="9926"/>
  <c r="U18" i="9926"/>
  <c r="S18" i="9926"/>
  <c r="P18" i="9926"/>
  <c r="M18" i="9926"/>
  <c r="L18" i="9926"/>
  <c r="K18" i="9926"/>
  <c r="I18" i="9926"/>
  <c r="H18" i="9926"/>
  <c r="G18" i="9926"/>
  <c r="I5" i="9926"/>
  <c r="V26" i="9933" l="1"/>
  <c r="K26" i="9933"/>
  <c r="G26" i="9933"/>
  <c r="L26" i="9933"/>
  <c r="K29" i="9934"/>
  <c r="L29" i="9934"/>
  <c r="V29" i="9934"/>
  <c r="K30" i="9932"/>
  <c r="L30" i="9932"/>
  <c r="V30" i="9932"/>
  <c r="G29" i="9934"/>
  <c r="G30" i="9932"/>
  <c r="K25" i="9931"/>
  <c r="V31" i="9930"/>
  <c r="K31" i="9930"/>
  <c r="L31" i="9930"/>
  <c r="K26" i="9929"/>
  <c r="L26" i="9929"/>
  <c r="G26" i="9929"/>
  <c r="G31" i="9930"/>
  <c r="G25" i="9931"/>
  <c r="K29" i="9927"/>
  <c r="L29" i="9927"/>
  <c r="V29" i="9927"/>
  <c r="V26" i="9928"/>
  <c r="K26" i="9928"/>
  <c r="L26" i="9928"/>
  <c r="G29" i="9927"/>
  <c r="K27" i="9926"/>
  <c r="L27" i="9926"/>
  <c r="V27" i="9926"/>
  <c r="G26" i="9928"/>
  <c r="G27" i="9926"/>
  <c r="U28" i="9925"/>
  <c r="S28" i="9925"/>
  <c r="R28" i="9925"/>
  <c r="M28" i="9925"/>
  <c r="D28" i="9925"/>
  <c r="V27" i="9925"/>
  <c r="U27" i="9925"/>
  <c r="S27" i="9925"/>
  <c r="P27" i="9925"/>
  <c r="M27" i="9925"/>
  <c r="L27" i="9925"/>
  <c r="K27" i="9925"/>
  <c r="I27" i="9925"/>
  <c r="H27" i="9925"/>
  <c r="G27" i="9925"/>
  <c r="F27" i="9925"/>
  <c r="C27" i="9925"/>
  <c r="V26" i="9925"/>
  <c r="L26" i="9925"/>
  <c r="K26" i="9925"/>
  <c r="I26" i="9925"/>
  <c r="H26" i="9925"/>
  <c r="G26" i="9925"/>
  <c r="F26" i="9925"/>
  <c r="C26" i="9925"/>
  <c r="V25" i="9925"/>
  <c r="L25" i="9925"/>
  <c r="K25" i="9925"/>
  <c r="I25" i="9925"/>
  <c r="H25" i="9925"/>
  <c r="G25" i="9925"/>
  <c r="F25" i="9925"/>
  <c r="C25" i="9925"/>
  <c r="V24" i="9925"/>
  <c r="L24" i="9925"/>
  <c r="K24" i="9925"/>
  <c r="I24" i="9925"/>
  <c r="H24" i="9925"/>
  <c r="G24" i="9925"/>
  <c r="F24" i="9925"/>
  <c r="C24" i="9925"/>
  <c r="V23" i="9925"/>
  <c r="L23" i="9925"/>
  <c r="K23" i="9925"/>
  <c r="I23" i="9925"/>
  <c r="H23" i="9925"/>
  <c r="G23" i="9925"/>
  <c r="F23" i="9925"/>
  <c r="C23" i="9925"/>
  <c r="V22" i="9925"/>
  <c r="L22" i="9925"/>
  <c r="K22" i="9925"/>
  <c r="I22" i="9925"/>
  <c r="H22" i="9925"/>
  <c r="G22" i="9925"/>
  <c r="F22" i="9925"/>
  <c r="C22" i="9925"/>
  <c r="V21" i="9925"/>
  <c r="L21" i="9925"/>
  <c r="K21" i="9925"/>
  <c r="I21" i="9925"/>
  <c r="H21" i="9925"/>
  <c r="F21" i="9925"/>
  <c r="G21" i="9925" s="1"/>
  <c r="C21" i="9925"/>
  <c r="V20" i="9925"/>
  <c r="L20" i="9925"/>
  <c r="K20" i="9925"/>
  <c r="I20" i="9925"/>
  <c r="H20" i="9925"/>
  <c r="F20" i="9925"/>
  <c r="G20" i="9925" s="1"/>
  <c r="C20" i="9925"/>
  <c r="V19" i="9925"/>
  <c r="L19" i="9925"/>
  <c r="K19" i="9925"/>
  <c r="I19" i="9925"/>
  <c r="H19" i="9925"/>
  <c r="F19" i="9925"/>
  <c r="G19" i="9925" s="1"/>
  <c r="C19" i="9925"/>
  <c r="V18" i="9925"/>
  <c r="V28" i="9925" s="1"/>
  <c r="L18" i="9925"/>
  <c r="L28" i="9925" s="1"/>
  <c r="K18" i="9925"/>
  <c r="K28" i="9925" s="1"/>
  <c r="I18" i="9925"/>
  <c r="H18" i="9925"/>
  <c r="G18" i="9925"/>
  <c r="G28" i="9925" s="1"/>
  <c r="F18" i="9925"/>
  <c r="C18" i="9925"/>
  <c r="I5" i="9925"/>
  <c r="T30" i="9924"/>
  <c r="S30" i="9924"/>
  <c r="R30" i="9924"/>
  <c r="Q30" i="9924"/>
  <c r="P30" i="9924"/>
  <c r="O30" i="9924"/>
  <c r="N30" i="9924"/>
  <c r="D30" i="9924"/>
  <c r="U29" i="9924"/>
  <c r="S29" i="9924"/>
  <c r="P29" i="9924"/>
  <c r="M29" i="9924"/>
  <c r="V28" i="9924"/>
  <c r="L28" i="9924"/>
  <c r="K28" i="9924"/>
  <c r="I28" i="9924"/>
  <c r="H28" i="9924"/>
  <c r="G28" i="9924"/>
  <c r="F28" i="9924"/>
  <c r="C28" i="9924"/>
  <c r="V27" i="9924"/>
  <c r="L27" i="9924"/>
  <c r="K27" i="9924"/>
  <c r="I27" i="9924"/>
  <c r="H27" i="9924"/>
  <c r="G27" i="9924"/>
  <c r="F27" i="9924"/>
  <c r="C27" i="9924"/>
  <c r="V26" i="9924"/>
  <c r="L26" i="9924"/>
  <c r="K26" i="9924"/>
  <c r="I26" i="9924"/>
  <c r="H26" i="9924"/>
  <c r="G26" i="9924"/>
  <c r="F26" i="9924"/>
  <c r="C26" i="9924"/>
  <c r="V25" i="9924"/>
  <c r="U25" i="9924"/>
  <c r="S25" i="9924"/>
  <c r="P25" i="9924"/>
  <c r="M25" i="9924"/>
  <c r="L25" i="9924"/>
  <c r="K25" i="9924"/>
  <c r="I25" i="9924"/>
  <c r="H25" i="9924"/>
  <c r="G25" i="9924"/>
  <c r="F25" i="9924"/>
  <c r="C25" i="9924"/>
  <c r="V24" i="9924"/>
  <c r="U24" i="9924"/>
  <c r="S24" i="9924"/>
  <c r="P24" i="9924"/>
  <c r="M24" i="9924"/>
  <c r="L24" i="9924"/>
  <c r="K24" i="9924"/>
  <c r="I24" i="9924"/>
  <c r="H24" i="9924"/>
  <c r="G24" i="9924"/>
  <c r="F24" i="9924"/>
  <c r="C24" i="9924"/>
  <c r="V23" i="9924"/>
  <c r="U23" i="9924"/>
  <c r="S23" i="9924"/>
  <c r="P23" i="9924"/>
  <c r="M23" i="9924"/>
  <c r="L23" i="9924"/>
  <c r="K23" i="9924"/>
  <c r="I23" i="9924"/>
  <c r="H23" i="9924"/>
  <c r="F23" i="9924"/>
  <c r="G23" i="9924" s="1"/>
  <c r="C23" i="9924"/>
  <c r="V22" i="9924"/>
  <c r="L22" i="9924"/>
  <c r="K22" i="9924"/>
  <c r="I22" i="9924"/>
  <c r="H22" i="9924"/>
  <c r="F22" i="9924"/>
  <c r="G22" i="9924" s="1"/>
  <c r="C22" i="9924"/>
  <c r="V21" i="9924"/>
  <c r="U21" i="9924"/>
  <c r="S21" i="9924"/>
  <c r="P21" i="9924"/>
  <c r="M21" i="9924"/>
  <c r="L21" i="9924"/>
  <c r="K21" i="9924"/>
  <c r="I21" i="9924"/>
  <c r="H21" i="9924"/>
  <c r="F21" i="9924"/>
  <c r="G21" i="9924" s="1"/>
  <c r="C21" i="9924"/>
  <c r="V20" i="9924"/>
  <c r="L20" i="9924"/>
  <c r="K20" i="9924"/>
  <c r="I20" i="9924"/>
  <c r="H20" i="9924"/>
  <c r="G20" i="9924"/>
  <c r="F20" i="9924"/>
  <c r="C20" i="9924"/>
  <c r="V19" i="9924"/>
  <c r="U19" i="9924"/>
  <c r="S19" i="9924"/>
  <c r="P19" i="9924"/>
  <c r="M19" i="9924"/>
  <c r="M30" i="9924" s="1"/>
  <c r="L19" i="9924"/>
  <c r="K19" i="9924"/>
  <c r="I19" i="9924"/>
  <c r="H19" i="9924"/>
  <c r="F19" i="9924"/>
  <c r="G19" i="9924" s="1"/>
  <c r="C19" i="9924"/>
  <c r="V18" i="9924"/>
  <c r="V30" i="9924" s="1"/>
  <c r="L18" i="9924"/>
  <c r="L30" i="9924" s="1"/>
  <c r="K18" i="9924"/>
  <c r="K30" i="9924" s="1"/>
  <c r="I18" i="9924"/>
  <c r="H18" i="9924"/>
  <c r="G18" i="9924"/>
  <c r="F18" i="9924"/>
  <c r="C18" i="9924"/>
  <c r="I5" i="9924"/>
  <c r="U27" i="9923"/>
  <c r="S27" i="9923"/>
  <c r="R27" i="9923"/>
  <c r="M27" i="9923"/>
  <c r="D27" i="9923"/>
  <c r="V26" i="9923"/>
  <c r="U26" i="9923"/>
  <c r="S26" i="9923"/>
  <c r="P26" i="9923"/>
  <c r="M26" i="9923"/>
  <c r="L26" i="9923"/>
  <c r="K26" i="9923"/>
  <c r="I26" i="9923"/>
  <c r="H26" i="9923"/>
  <c r="G26" i="9923"/>
  <c r="F26" i="9923"/>
  <c r="C26" i="9923"/>
  <c r="V25" i="9923"/>
  <c r="U25" i="9923"/>
  <c r="S25" i="9923"/>
  <c r="P25" i="9923"/>
  <c r="M25" i="9923"/>
  <c r="L25" i="9923"/>
  <c r="K25" i="9923"/>
  <c r="I25" i="9923"/>
  <c r="H25" i="9923"/>
  <c r="G25" i="9923"/>
  <c r="F25" i="9923"/>
  <c r="C25" i="9923"/>
  <c r="V24" i="9923"/>
  <c r="U24" i="9923"/>
  <c r="S24" i="9923"/>
  <c r="P24" i="9923"/>
  <c r="M24" i="9923"/>
  <c r="L24" i="9923"/>
  <c r="K24" i="9923"/>
  <c r="I24" i="9923"/>
  <c r="H24" i="9923"/>
  <c r="F24" i="9923"/>
  <c r="G24" i="9923" s="1"/>
  <c r="C24" i="9923"/>
  <c r="V23" i="9923"/>
  <c r="U23" i="9923"/>
  <c r="S23" i="9923"/>
  <c r="P23" i="9923"/>
  <c r="M23" i="9923"/>
  <c r="L23" i="9923"/>
  <c r="K23" i="9923"/>
  <c r="I23" i="9923"/>
  <c r="H23" i="9923"/>
  <c r="F23" i="9923"/>
  <c r="G23" i="9923" s="1"/>
  <c r="C23" i="9923"/>
  <c r="V22" i="9923"/>
  <c r="U22" i="9923"/>
  <c r="S22" i="9923"/>
  <c r="P22" i="9923"/>
  <c r="M22" i="9923"/>
  <c r="L22" i="9923"/>
  <c r="K22" i="9923"/>
  <c r="I22" i="9923"/>
  <c r="H22" i="9923"/>
  <c r="F22" i="9923"/>
  <c r="G22" i="9923" s="1"/>
  <c r="C22" i="9923"/>
  <c r="V21" i="9923"/>
  <c r="U21" i="9923"/>
  <c r="S21" i="9923"/>
  <c r="P21" i="9923"/>
  <c r="M21" i="9923"/>
  <c r="L21" i="9923"/>
  <c r="K21" i="9923"/>
  <c r="I21" i="9923"/>
  <c r="H21" i="9923"/>
  <c r="F21" i="9923"/>
  <c r="G21" i="9923" s="1"/>
  <c r="C21" i="9923"/>
  <c r="V20" i="9923"/>
  <c r="U20" i="9923"/>
  <c r="S20" i="9923"/>
  <c r="P20" i="9923"/>
  <c r="M20" i="9923"/>
  <c r="L20" i="9923"/>
  <c r="K20" i="9923"/>
  <c r="I20" i="9923"/>
  <c r="H20" i="9923"/>
  <c r="F20" i="9923"/>
  <c r="G20" i="9923" s="1"/>
  <c r="C20" i="9923"/>
  <c r="V19" i="9923"/>
  <c r="U19" i="9923"/>
  <c r="S19" i="9923"/>
  <c r="P19" i="9923"/>
  <c r="M19" i="9923"/>
  <c r="L19" i="9923"/>
  <c r="K19" i="9923"/>
  <c r="I19" i="9923"/>
  <c r="H19" i="9923"/>
  <c r="F19" i="9923"/>
  <c r="G19" i="9923" s="1"/>
  <c r="C19" i="9923"/>
  <c r="V18" i="9923"/>
  <c r="V27" i="9923" s="1"/>
  <c r="U18" i="9923"/>
  <c r="S18" i="9923"/>
  <c r="P18" i="9923"/>
  <c r="M18" i="9923"/>
  <c r="L18" i="9923"/>
  <c r="L27" i="9923" s="1"/>
  <c r="K18" i="9923"/>
  <c r="K27" i="9923" s="1"/>
  <c r="I18" i="9923"/>
  <c r="H18" i="9923"/>
  <c r="G18" i="9923"/>
  <c r="F18" i="9923"/>
  <c r="C18" i="9923"/>
  <c r="I5" i="9923"/>
  <c r="V21" i="9921"/>
  <c r="U21" i="9921"/>
  <c r="S21" i="9921"/>
  <c r="P21" i="9921"/>
  <c r="M21" i="9921"/>
  <c r="L21" i="9921"/>
  <c r="K21" i="9921"/>
  <c r="I21" i="9921"/>
  <c r="H21" i="9921"/>
  <c r="F21" i="9921"/>
  <c r="G21" i="9921" s="1"/>
  <c r="C21" i="9921"/>
  <c r="V20" i="9921"/>
  <c r="L20" i="9921"/>
  <c r="K20" i="9921"/>
  <c r="I20" i="9921"/>
  <c r="H20" i="9921"/>
  <c r="G20" i="9921"/>
  <c r="F20" i="9921"/>
  <c r="C20" i="9921"/>
  <c r="U28" i="9922"/>
  <c r="S28" i="9922"/>
  <c r="R28" i="9922"/>
  <c r="M28" i="9922"/>
  <c r="D28" i="9922"/>
  <c r="V27" i="9922"/>
  <c r="U27" i="9922"/>
  <c r="S27" i="9922"/>
  <c r="P27" i="9922"/>
  <c r="M27" i="9922"/>
  <c r="L27" i="9922"/>
  <c r="K27" i="9922"/>
  <c r="I27" i="9922"/>
  <c r="H27" i="9922"/>
  <c r="G27" i="9922"/>
  <c r="F27" i="9922"/>
  <c r="C27" i="9922"/>
  <c r="V26" i="9922"/>
  <c r="L26" i="9922"/>
  <c r="K26" i="9922"/>
  <c r="I26" i="9922"/>
  <c r="H26" i="9922"/>
  <c r="G26" i="9922"/>
  <c r="F26" i="9922"/>
  <c r="C26" i="9922"/>
  <c r="V25" i="9922"/>
  <c r="L25" i="9922"/>
  <c r="K25" i="9922"/>
  <c r="I25" i="9922"/>
  <c r="H25" i="9922"/>
  <c r="G25" i="9922"/>
  <c r="F25" i="9922"/>
  <c r="C25" i="9922"/>
  <c r="V24" i="9922"/>
  <c r="L24" i="9922"/>
  <c r="K24" i="9922"/>
  <c r="I24" i="9922"/>
  <c r="H24" i="9922"/>
  <c r="G24" i="9922"/>
  <c r="F24" i="9922"/>
  <c r="C24" i="9922"/>
  <c r="V23" i="9922"/>
  <c r="L23" i="9922"/>
  <c r="K23" i="9922"/>
  <c r="I23" i="9922"/>
  <c r="H23" i="9922"/>
  <c r="G23" i="9922"/>
  <c r="F23" i="9922"/>
  <c r="C23" i="9922"/>
  <c r="V22" i="9922"/>
  <c r="L22" i="9922"/>
  <c r="K22" i="9922"/>
  <c r="I22" i="9922"/>
  <c r="H22" i="9922"/>
  <c r="G22" i="9922"/>
  <c r="F22" i="9922"/>
  <c r="C22" i="9922"/>
  <c r="V21" i="9922"/>
  <c r="L21" i="9922"/>
  <c r="K21" i="9922"/>
  <c r="I21" i="9922"/>
  <c r="H21" i="9922"/>
  <c r="F21" i="9922"/>
  <c r="G21" i="9922" s="1"/>
  <c r="C21" i="9922"/>
  <c r="V20" i="9922"/>
  <c r="L20" i="9922"/>
  <c r="K20" i="9922"/>
  <c r="I20" i="9922"/>
  <c r="H20" i="9922"/>
  <c r="F20" i="9922"/>
  <c r="G20" i="9922" s="1"/>
  <c r="C20" i="9922"/>
  <c r="V19" i="9922"/>
  <c r="L19" i="9922"/>
  <c r="K19" i="9922"/>
  <c r="I19" i="9922"/>
  <c r="H19" i="9922"/>
  <c r="F19" i="9922"/>
  <c r="G19" i="9922" s="1"/>
  <c r="C19" i="9922"/>
  <c r="V18" i="9922"/>
  <c r="L18" i="9922"/>
  <c r="K18" i="9922"/>
  <c r="I18" i="9922"/>
  <c r="H18" i="9922"/>
  <c r="G18" i="9922"/>
  <c r="F18" i="9922"/>
  <c r="C18" i="9922"/>
  <c r="I5" i="9922"/>
  <c r="T30" i="9921"/>
  <c r="S30" i="9921"/>
  <c r="R30" i="9921"/>
  <c r="Q30" i="9921"/>
  <c r="P30" i="9921"/>
  <c r="O30" i="9921"/>
  <c r="N30" i="9921"/>
  <c r="D30" i="9921"/>
  <c r="U29" i="9921"/>
  <c r="S29" i="9921"/>
  <c r="P29" i="9921"/>
  <c r="M29" i="9921"/>
  <c r="V28" i="9921"/>
  <c r="L28" i="9921"/>
  <c r="K28" i="9921"/>
  <c r="I28" i="9921"/>
  <c r="H28" i="9921"/>
  <c r="G28" i="9921"/>
  <c r="F28" i="9921"/>
  <c r="C28" i="9921"/>
  <c r="V27" i="9921"/>
  <c r="L27" i="9921"/>
  <c r="K27" i="9921"/>
  <c r="I27" i="9921"/>
  <c r="H27" i="9921"/>
  <c r="G27" i="9921"/>
  <c r="F27" i="9921"/>
  <c r="C27" i="9921"/>
  <c r="V26" i="9921"/>
  <c r="L26" i="9921"/>
  <c r="K26" i="9921"/>
  <c r="I26" i="9921"/>
  <c r="H26" i="9921"/>
  <c r="G26" i="9921"/>
  <c r="F26" i="9921"/>
  <c r="C26" i="9921"/>
  <c r="V25" i="9921"/>
  <c r="U25" i="9921"/>
  <c r="S25" i="9921"/>
  <c r="P25" i="9921"/>
  <c r="M25" i="9921"/>
  <c r="L25" i="9921"/>
  <c r="K25" i="9921"/>
  <c r="I25" i="9921"/>
  <c r="H25" i="9921"/>
  <c r="G25" i="9921"/>
  <c r="F25" i="9921"/>
  <c r="C25" i="9921"/>
  <c r="V24" i="9921"/>
  <c r="U24" i="9921"/>
  <c r="S24" i="9921"/>
  <c r="P24" i="9921"/>
  <c r="M24" i="9921"/>
  <c r="L24" i="9921"/>
  <c r="K24" i="9921"/>
  <c r="I24" i="9921"/>
  <c r="H24" i="9921"/>
  <c r="G24" i="9921"/>
  <c r="F24" i="9921"/>
  <c r="C24" i="9921"/>
  <c r="V23" i="9921"/>
  <c r="U23" i="9921"/>
  <c r="S23" i="9921"/>
  <c r="P23" i="9921"/>
  <c r="M23" i="9921"/>
  <c r="L23" i="9921"/>
  <c r="K23" i="9921"/>
  <c r="I23" i="9921"/>
  <c r="H23" i="9921"/>
  <c r="F23" i="9921"/>
  <c r="G23" i="9921" s="1"/>
  <c r="C23" i="9921"/>
  <c r="V22" i="9921"/>
  <c r="L22" i="9921"/>
  <c r="K22" i="9921"/>
  <c r="I22" i="9921"/>
  <c r="H22" i="9921"/>
  <c r="F22" i="9921"/>
  <c r="G22" i="9921" s="1"/>
  <c r="C22" i="9921"/>
  <c r="V19" i="9921"/>
  <c r="U19" i="9921"/>
  <c r="S19" i="9921"/>
  <c r="P19" i="9921"/>
  <c r="M19" i="9921"/>
  <c r="M30" i="9921" s="1"/>
  <c r="L19" i="9921"/>
  <c r="K19" i="9921"/>
  <c r="I19" i="9921"/>
  <c r="H19" i="9921"/>
  <c r="F19" i="9921"/>
  <c r="G19" i="9921" s="1"/>
  <c r="C19" i="9921"/>
  <c r="V18" i="9921"/>
  <c r="L18" i="9921"/>
  <c r="K18" i="9921"/>
  <c r="I18" i="9921"/>
  <c r="H18" i="9921"/>
  <c r="G18" i="9921"/>
  <c r="F18" i="9921"/>
  <c r="C18" i="9921"/>
  <c r="I5" i="9921"/>
  <c r="U27" i="9920"/>
  <c r="S27" i="9920"/>
  <c r="R27" i="9920"/>
  <c r="M27" i="9920"/>
  <c r="D27" i="9920"/>
  <c r="V26" i="9920"/>
  <c r="U26" i="9920"/>
  <c r="S26" i="9920"/>
  <c r="P26" i="9920"/>
  <c r="M26" i="9920"/>
  <c r="L26" i="9920"/>
  <c r="K26" i="9920"/>
  <c r="I26" i="9920"/>
  <c r="H26" i="9920"/>
  <c r="G26" i="9920"/>
  <c r="F26" i="9920"/>
  <c r="C26" i="9920"/>
  <c r="V25" i="9920"/>
  <c r="U25" i="9920"/>
  <c r="S25" i="9920"/>
  <c r="P25" i="9920"/>
  <c r="M25" i="9920"/>
  <c r="L25" i="9920"/>
  <c r="K25" i="9920"/>
  <c r="I25" i="9920"/>
  <c r="H25" i="9920"/>
  <c r="G25" i="9920"/>
  <c r="F25" i="9920"/>
  <c r="C25" i="9920"/>
  <c r="V24" i="9920"/>
  <c r="U24" i="9920"/>
  <c r="S24" i="9920"/>
  <c r="P24" i="9920"/>
  <c r="M24" i="9920"/>
  <c r="L24" i="9920"/>
  <c r="K24" i="9920"/>
  <c r="I24" i="9920"/>
  <c r="H24" i="9920"/>
  <c r="F24" i="9920"/>
  <c r="G24" i="9920" s="1"/>
  <c r="C24" i="9920"/>
  <c r="V23" i="9920"/>
  <c r="U23" i="9920"/>
  <c r="S23" i="9920"/>
  <c r="P23" i="9920"/>
  <c r="M23" i="9920"/>
  <c r="L23" i="9920"/>
  <c r="K23" i="9920"/>
  <c r="I23" i="9920"/>
  <c r="H23" i="9920"/>
  <c r="F23" i="9920"/>
  <c r="G23" i="9920" s="1"/>
  <c r="C23" i="9920"/>
  <c r="V22" i="9920"/>
  <c r="U22" i="9920"/>
  <c r="S22" i="9920"/>
  <c r="P22" i="9920"/>
  <c r="M22" i="9920"/>
  <c r="L22" i="9920"/>
  <c r="K22" i="9920"/>
  <c r="I22" i="9920"/>
  <c r="H22" i="9920"/>
  <c r="F22" i="9920"/>
  <c r="G22" i="9920" s="1"/>
  <c r="C22" i="9920"/>
  <c r="V21" i="9920"/>
  <c r="U21" i="9920"/>
  <c r="S21" i="9920"/>
  <c r="P21" i="9920"/>
  <c r="M21" i="9920"/>
  <c r="L21" i="9920"/>
  <c r="K21" i="9920"/>
  <c r="I21" i="9920"/>
  <c r="H21" i="9920"/>
  <c r="F21" i="9920"/>
  <c r="G21" i="9920" s="1"/>
  <c r="C21" i="9920"/>
  <c r="V20" i="9920"/>
  <c r="U20" i="9920"/>
  <c r="S20" i="9920"/>
  <c r="P20" i="9920"/>
  <c r="M20" i="9920"/>
  <c r="L20" i="9920"/>
  <c r="K20" i="9920"/>
  <c r="I20" i="9920"/>
  <c r="H20" i="9920"/>
  <c r="F20" i="9920"/>
  <c r="G20" i="9920" s="1"/>
  <c r="C20" i="9920"/>
  <c r="V19" i="9920"/>
  <c r="U19" i="9920"/>
  <c r="S19" i="9920"/>
  <c r="P19" i="9920"/>
  <c r="M19" i="9920"/>
  <c r="L19" i="9920"/>
  <c r="K19" i="9920"/>
  <c r="I19" i="9920"/>
  <c r="H19" i="9920"/>
  <c r="F19" i="9920"/>
  <c r="G19" i="9920" s="1"/>
  <c r="C19" i="9920"/>
  <c r="V18" i="9920"/>
  <c r="U18" i="9920"/>
  <c r="S18" i="9920"/>
  <c r="P18" i="9920"/>
  <c r="M18" i="9920"/>
  <c r="L18" i="9920"/>
  <c r="K18" i="9920"/>
  <c r="I18" i="9920"/>
  <c r="H18" i="9920"/>
  <c r="G18" i="9920"/>
  <c r="F18" i="9920"/>
  <c r="C18" i="9920"/>
  <c r="I5" i="9920"/>
  <c r="V21" i="9918"/>
  <c r="U21" i="9918"/>
  <c r="S21" i="9918"/>
  <c r="P21" i="9918"/>
  <c r="M21" i="9918"/>
  <c r="L21" i="9918"/>
  <c r="K21" i="9918"/>
  <c r="I21" i="9918"/>
  <c r="H21" i="9918"/>
  <c r="F21" i="9918"/>
  <c r="G21" i="9918" s="1"/>
  <c r="C21" i="9918"/>
  <c r="V20" i="9918"/>
  <c r="L20" i="9918"/>
  <c r="K20" i="9918"/>
  <c r="I20" i="9918"/>
  <c r="H20" i="9918"/>
  <c r="G20" i="9918"/>
  <c r="F20" i="9918"/>
  <c r="C20" i="9918"/>
  <c r="V21" i="9919"/>
  <c r="L21" i="9919"/>
  <c r="K21" i="9919"/>
  <c r="I21" i="9919"/>
  <c r="H21" i="9919"/>
  <c r="F21" i="9919"/>
  <c r="G21" i="9919" s="1"/>
  <c r="C21" i="9919"/>
  <c r="V20" i="9919"/>
  <c r="L20" i="9919"/>
  <c r="K20" i="9919"/>
  <c r="I20" i="9919"/>
  <c r="H20" i="9919"/>
  <c r="G20" i="9919"/>
  <c r="F20" i="9919"/>
  <c r="C20" i="9919"/>
  <c r="G27" i="9923" l="1"/>
  <c r="G30" i="9924"/>
  <c r="V27" i="9920"/>
  <c r="L28" i="9922"/>
  <c r="L30" i="9921"/>
  <c r="K27" i="9920"/>
  <c r="G27" i="9920"/>
  <c r="V30" i="9921"/>
  <c r="V28" i="9922"/>
  <c r="K28" i="9922"/>
  <c r="K30" i="9921"/>
  <c r="G30" i="9921"/>
  <c r="L27" i="9920"/>
  <c r="G28" i="9922"/>
  <c r="V23" i="9917"/>
  <c r="U23" i="9917"/>
  <c r="S23" i="9917"/>
  <c r="P23" i="9917"/>
  <c r="M23" i="9917"/>
  <c r="L23" i="9917"/>
  <c r="K23" i="9917"/>
  <c r="I23" i="9917"/>
  <c r="H23" i="9917"/>
  <c r="F23" i="9917"/>
  <c r="G23" i="9917" s="1"/>
  <c r="C23" i="9917"/>
  <c r="V22" i="9917"/>
  <c r="U22" i="9917"/>
  <c r="S22" i="9917"/>
  <c r="P22" i="9917"/>
  <c r="M22" i="9917"/>
  <c r="L22" i="9917"/>
  <c r="K22" i="9917"/>
  <c r="I22" i="9917"/>
  <c r="H22" i="9917"/>
  <c r="F22" i="9917"/>
  <c r="G22" i="9917" s="1"/>
  <c r="C22" i="9917"/>
  <c r="V21" i="9917"/>
  <c r="U21" i="9917"/>
  <c r="S21" i="9917"/>
  <c r="P21" i="9917"/>
  <c r="M21" i="9917"/>
  <c r="L21" i="9917"/>
  <c r="K21" i="9917"/>
  <c r="I21" i="9917"/>
  <c r="H21" i="9917"/>
  <c r="G21" i="9917"/>
  <c r="F21" i="9917"/>
  <c r="C21" i="9917"/>
  <c r="U28" i="9919"/>
  <c r="S28" i="9919"/>
  <c r="R28" i="9919"/>
  <c r="M28" i="9919"/>
  <c r="D28" i="9919"/>
  <c r="V27" i="9919"/>
  <c r="U27" i="9919"/>
  <c r="S27" i="9919"/>
  <c r="P27" i="9919"/>
  <c r="M27" i="9919"/>
  <c r="L27" i="9919"/>
  <c r="K27" i="9919"/>
  <c r="I27" i="9919"/>
  <c r="H27" i="9919"/>
  <c r="G27" i="9919"/>
  <c r="F27" i="9919"/>
  <c r="C27" i="9919"/>
  <c r="V26" i="9919"/>
  <c r="L26" i="9919"/>
  <c r="K26" i="9919"/>
  <c r="I26" i="9919"/>
  <c r="H26" i="9919"/>
  <c r="G26" i="9919"/>
  <c r="F26" i="9919"/>
  <c r="C26" i="9919"/>
  <c r="V25" i="9919"/>
  <c r="L25" i="9919"/>
  <c r="K25" i="9919"/>
  <c r="I25" i="9919"/>
  <c r="H25" i="9919"/>
  <c r="G25" i="9919"/>
  <c r="F25" i="9919"/>
  <c r="C25" i="9919"/>
  <c r="V24" i="9919"/>
  <c r="L24" i="9919"/>
  <c r="K24" i="9919"/>
  <c r="I24" i="9919"/>
  <c r="H24" i="9919"/>
  <c r="G24" i="9919"/>
  <c r="F24" i="9919"/>
  <c r="C24" i="9919"/>
  <c r="V23" i="9919"/>
  <c r="L23" i="9919"/>
  <c r="K23" i="9919"/>
  <c r="I23" i="9919"/>
  <c r="H23" i="9919"/>
  <c r="G23" i="9919"/>
  <c r="F23" i="9919"/>
  <c r="C23" i="9919"/>
  <c r="V22" i="9919"/>
  <c r="L22" i="9919"/>
  <c r="K22" i="9919"/>
  <c r="I22" i="9919"/>
  <c r="H22" i="9919"/>
  <c r="F22" i="9919"/>
  <c r="G22" i="9919" s="1"/>
  <c r="C22" i="9919"/>
  <c r="V19" i="9919"/>
  <c r="L19" i="9919"/>
  <c r="K19" i="9919"/>
  <c r="I19" i="9919"/>
  <c r="H19" i="9919"/>
  <c r="F19" i="9919"/>
  <c r="G19" i="9919" s="1"/>
  <c r="C19" i="9919"/>
  <c r="V18" i="9919"/>
  <c r="L18" i="9919"/>
  <c r="K18" i="9919"/>
  <c r="I18" i="9919"/>
  <c r="H18" i="9919"/>
  <c r="G18" i="9919"/>
  <c r="F18" i="9919"/>
  <c r="C18" i="9919"/>
  <c r="I5" i="9919"/>
  <c r="T28" i="9918"/>
  <c r="S28" i="9918"/>
  <c r="R28" i="9918"/>
  <c r="Q28" i="9918"/>
  <c r="P28" i="9918"/>
  <c r="O28" i="9918"/>
  <c r="N28" i="9918"/>
  <c r="D28" i="9918"/>
  <c r="U27" i="9918"/>
  <c r="S27" i="9918"/>
  <c r="P27" i="9918"/>
  <c r="M27" i="9918"/>
  <c r="V26" i="9918"/>
  <c r="L26" i="9918"/>
  <c r="K26" i="9918"/>
  <c r="I26" i="9918"/>
  <c r="H26" i="9918"/>
  <c r="G26" i="9918"/>
  <c r="F26" i="9918"/>
  <c r="C26" i="9918"/>
  <c r="V25" i="9918"/>
  <c r="L25" i="9918"/>
  <c r="K25" i="9918"/>
  <c r="I25" i="9918"/>
  <c r="H25" i="9918"/>
  <c r="G25" i="9918"/>
  <c r="F25" i="9918"/>
  <c r="C25" i="9918"/>
  <c r="V24" i="9918"/>
  <c r="L24" i="9918"/>
  <c r="K24" i="9918"/>
  <c r="I24" i="9918"/>
  <c r="H24" i="9918"/>
  <c r="G24" i="9918"/>
  <c r="F24" i="9918"/>
  <c r="C24" i="9918"/>
  <c r="V23" i="9918"/>
  <c r="U23" i="9918"/>
  <c r="S23" i="9918"/>
  <c r="P23" i="9918"/>
  <c r="M23" i="9918"/>
  <c r="L23" i="9918"/>
  <c r="K23" i="9918"/>
  <c r="I23" i="9918"/>
  <c r="H23" i="9918"/>
  <c r="F23" i="9918"/>
  <c r="G23" i="9918" s="1"/>
  <c r="C23" i="9918"/>
  <c r="V22" i="9918"/>
  <c r="U22" i="9918"/>
  <c r="S22" i="9918"/>
  <c r="P22" i="9918"/>
  <c r="M22" i="9918"/>
  <c r="L22" i="9918"/>
  <c r="K22" i="9918"/>
  <c r="I22" i="9918"/>
  <c r="H22" i="9918"/>
  <c r="F22" i="9918"/>
  <c r="G22" i="9918" s="1"/>
  <c r="C22" i="9918"/>
  <c r="V19" i="9918"/>
  <c r="U19" i="9918"/>
  <c r="S19" i="9918"/>
  <c r="P19" i="9918"/>
  <c r="M19" i="9918"/>
  <c r="M28" i="9918" s="1"/>
  <c r="L19" i="9918"/>
  <c r="K19" i="9918"/>
  <c r="I19" i="9918"/>
  <c r="H19" i="9918"/>
  <c r="F19" i="9918"/>
  <c r="G19" i="9918" s="1"/>
  <c r="C19" i="9918"/>
  <c r="V18" i="9918"/>
  <c r="L18" i="9918"/>
  <c r="K18" i="9918"/>
  <c r="I18" i="9918"/>
  <c r="H18" i="9918"/>
  <c r="G18" i="9918"/>
  <c r="F18" i="9918"/>
  <c r="C18" i="9918"/>
  <c r="I5" i="9918"/>
  <c r="U27" i="9917"/>
  <c r="S27" i="9917"/>
  <c r="R27" i="9917"/>
  <c r="M27" i="9917"/>
  <c r="D27" i="9917"/>
  <c r="V26" i="9917"/>
  <c r="U26" i="9917"/>
  <c r="S26" i="9917"/>
  <c r="P26" i="9917"/>
  <c r="M26" i="9917"/>
  <c r="L26" i="9917"/>
  <c r="K26" i="9917"/>
  <c r="I26" i="9917"/>
  <c r="H26" i="9917"/>
  <c r="G26" i="9917"/>
  <c r="F26" i="9917"/>
  <c r="C26" i="9917"/>
  <c r="V25" i="9917"/>
  <c r="U25" i="9917"/>
  <c r="S25" i="9917"/>
  <c r="P25" i="9917"/>
  <c r="M25" i="9917"/>
  <c r="L25" i="9917"/>
  <c r="K25" i="9917"/>
  <c r="I25" i="9917"/>
  <c r="H25" i="9917"/>
  <c r="F25" i="9917"/>
  <c r="G25" i="9917" s="1"/>
  <c r="C25" i="9917"/>
  <c r="V24" i="9917"/>
  <c r="U24" i="9917"/>
  <c r="S24" i="9917"/>
  <c r="P24" i="9917"/>
  <c r="M24" i="9917"/>
  <c r="L24" i="9917"/>
  <c r="K24" i="9917"/>
  <c r="I24" i="9917"/>
  <c r="H24" i="9917"/>
  <c r="F24" i="9917"/>
  <c r="G24" i="9917" s="1"/>
  <c r="C24" i="9917"/>
  <c r="V20" i="9917"/>
  <c r="U20" i="9917"/>
  <c r="S20" i="9917"/>
  <c r="P20" i="9917"/>
  <c r="M20" i="9917"/>
  <c r="L20" i="9917"/>
  <c r="K20" i="9917"/>
  <c r="I20" i="9917"/>
  <c r="H20" i="9917"/>
  <c r="F20" i="9917"/>
  <c r="G20" i="9917" s="1"/>
  <c r="C20" i="9917"/>
  <c r="V19" i="9917"/>
  <c r="U19" i="9917"/>
  <c r="S19" i="9917"/>
  <c r="P19" i="9917"/>
  <c r="M19" i="9917"/>
  <c r="L19" i="9917"/>
  <c r="K19" i="9917"/>
  <c r="I19" i="9917"/>
  <c r="H19" i="9917"/>
  <c r="F19" i="9917"/>
  <c r="G19" i="9917" s="1"/>
  <c r="C19" i="9917"/>
  <c r="V18" i="9917"/>
  <c r="U18" i="9917"/>
  <c r="S18" i="9917"/>
  <c r="P18" i="9917"/>
  <c r="M18" i="9917"/>
  <c r="L18" i="9917"/>
  <c r="K18" i="9917"/>
  <c r="I18" i="9917"/>
  <c r="H18" i="9917"/>
  <c r="G18" i="9917"/>
  <c r="F18" i="9917"/>
  <c r="C18" i="9917"/>
  <c r="I5" i="9917"/>
  <c r="V22" i="9913"/>
  <c r="U22" i="9913"/>
  <c r="S22" i="9913"/>
  <c r="P22" i="9913"/>
  <c r="M22" i="9913"/>
  <c r="L22" i="9913"/>
  <c r="K22" i="9913"/>
  <c r="I22" i="9913"/>
  <c r="H22" i="9913"/>
  <c r="F22" i="9913"/>
  <c r="G22" i="9913" s="1"/>
  <c r="C22" i="9913"/>
  <c r="V21" i="9913"/>
  <c r="U21" i="9913"/>
  <c r="S21" i="9913"/>
  <c r="P21" i="9913"/>
  <c r="M21" i="9913"/>
  <c r="L21" i="9913"/>
  <c r="K21" i="9913"/>
  <c r="I21" i="9913"/>
  <c r="H21" i="9913"/>
  <c r="F21" i="9913"/>
  <c r="G21" i="9913" s="1"/>
  <c r="C21" i="9913"/>
  <c r="V20" i="9913"/>
  <c r="U20" i="9913"/>
  <c r="S20" i="9913"/>
  <c r="P20" i="9913"/>
  <c r="M20" i="9913"/>
  <c r="L20" i="9913"/>
  <c r="K20" i="9913"/>
  <c r="I20" i="9913"/>
  <c r="H20" i="9913"/>
  <c r="G20" i="9913"/>
  <c r="F20" i="9913"/>
  <c r="C20" i="9913"/>
  <c r="V20" i="9916"/>
  <c r="U20" i="9916"/>
  <c r="S20" i="9916"/>
  <c r="P20" i="9916"/>
  <c r="M20" i="9916"/>
  <c r="L20" i="9916"/>
  <c r="K20" i="9916"/>
  <c r="I20" i="9916"/>
  <c r="H20" i="9916"/>
  <c r="F20" i="9916"/>
  <c r="G20" i="9916" s="1"/>
  <c r="C20" i="9916"/>
  <c r="T29" i="9916"/>
  <c r="S29" i="9916"/>
  <c r="R29" i="9916"/>
  <c r="Q29" i="9916"/>
  <c r="P29" i="9916"/>
  <c r="O29" i="9916"/>
  <c r="N29" i="9916"/>
  <c r="D29" i="9916"/>
  <c r="U28" i="9916"/>
  <c r="S28" i="9916"/>
  <c r="P28" i="9916"/>
  <c r="M28" i="9916"/>
  <c r="V27" i="9916"/>
  <c r="L27" i="9916"/>
  <c r="K27" i="9916"/>
  <c r="I27" i="9916"/>
  <c r="H27" i="9916"/>
  <c r="G27" i="9916"/>
  <c r="F27" i="9916"/>
  <c r="C27" i="9916"/>
  <c r="V26" i="9916"/>
  <c r="L26" i="9916"/>
  <c r="K26" i="9916"/>
  <c r="I26" i="9916"/>
  <c r="H26" i="9916"/>
  <c r="G26" i="9916"/>
  <c r="F26" i="9916"/>
  <c r="C26" i="9916"/>
  <c r="V25" i="9916"/>
  <c r="L25" i="9916"/>
  <c r="K25" i="9916"/>
  <c r="I25" i="9916"/>
  <c r="H25" i="9916"/>
  <c r="G25" i="9916"/>
  <c r="F25" i="9916"/>
  <c r="C25" i="9916"/>
  <c r="V24" i="9916"/>
  <c r="U24" i="9916"/>
  <c r="S24" i="9916"/>
  <c r="P24" i="9916"/>
  <c r="M24" i="9916"/>
  <c r="L24" i="9916"/>
  <c r="K24" i="9916"/>
  <c r="I24" i="9916"/>
  <c r="H24" i="9916"/>
  <c r="G24" i="9916"/>
  <c r="F24" i="9916"/>
  <c r="C24" i="9916"/>
  <c r="V23" i="9916"/>
  <c r="U23" i="9916"/>
  <c r="S23" i="9916"/>
  <c r="P23" i="9916"/>
  <c r="M23" i="9916"/>
  <c r="L23" i="9916"/>
  <c r="K23" i="9916"/>
  <c r="I23" i="9916"/>
  <c r="H23" i="9916"/>
  <c r="G23" i="9916"/>
  <c r="F23" i="9916"/>
  <c r="C23" i="9916"/>
  <c r="V22" i="9916"/>
  <c r="L22" i="9916"/>
  <c r="K22" i="9916"/>
  <c r="I22" i="9916"/>
  <c r="H22" i="9916"/>
  <c r="G22" i="9916"/>
  <c r="F22" i="9916"/>
  <c r="C22" i="9916"/>
  <c r="V21" i="9916"/>
  <c r="U21" i="9916"/>
  <c r="S21" i="9916"/>
  <c r="P21" i="9916"/>
  <c r="M21" i="9916"/>
  <c r="L21" i="9916"/>
  <c r="K21" i="9916"/>
  <c r="I21" i="9916"/>
  <c r="H21" i="9916"/>
  <c r="F21" i="9916"/>
  <c r="G21" i="9916" s="1"/>
  <c r="C21" i="9916"/>
  <c r="V19" i="9916"/>
  <c r="U19" i="9916"/>
  <c r="S19" i="9916"/>
  <c r="P19" i="9916"/>
  <c r="M19" i="9916"/>
  <c r="M29" i="9916" s="1"/>
  <c r="L19" i="9916"/>
  <c r="K19" i="9916"/>
  <c r="I19" i="9916"/>
  <c r="H19" i="9916"/>
  <c r="F19" i="9916"/>
  <c r="G19" i="9916" s="1"/>
  <c r="C19" i="9916"/>
  <c r="V18" i="9916"/>
  <c r="L18" i="9916"/>
  <c r="K18" i="9916"/>
  <c r="I18" i="9916"/>
  <c r="H18" i="9916"/>
  <c r="G18" i="9916"/>
  <c r="F18" i="9916"/>
  <c r="C18" i="9916"/>
  <c r="I5" i="9916"/>
  <c r="V28" i="9918" l="1"/>
  <c r="K28" i="9918"/>
  <c r="V28" i="9919"/>
  <c r="V27" i="9917"/>
  <c r="K27" i="9917"/>
  <c r="G27" i="9917"/>
  <c r="L27" i="9917"/>
  <c r="K28" i="9919"/>
  <c r="L28" i="9919"/>
  <c r="G28" i="9919"/>
  <c r="L28" i="9918"/>
  <c r="G28" i="9918"/>
  <c r="K29" i="9916"/>
  <c r="V29" i="9916"/>
  <c r="L29" i="9916"/>
  <c r="G29" i="9916"/>
  <c r="U25" i="9915" l="1"/>
  <c r="S25" i="9915"/>
  <c r="R25" i="9915"/>
  <c r="M25" i="9915"/>
  <c r="D25" i="9915"/>
  <c r="V24" i="9915"/>
  <c r="U24" i="9915"/>
  <c r="S24" i="9915"/>
  <c r="P24" i="9915"/>
  <c r="M24" i="9915"/>
  <c r="L24" i="9915"/>
  <c r="K24" i="9915"/>
  <c r="I24" i="9915"/>
  <c r="H24" i="9915"/>
  <c r="G24" i="9915"/>
  <c r="F24" i="9915"/>
  <c r="C24" i="9915"/>
  <c r="V23" i="9915"/>
  <c r="L23" i="9915"/>
  <c r="K23" i="9915"/>
  <c r="I23" i="9915"/>
  <c r="H23" i="9915"/>
  <c r="G23" i="9915"/>
  <c r="F23" i="9915"/>
  <c r="C23" i="9915"/>
  <c r="V22" i="9915"/>
  <c r="L22" i="9915"/>
  <c r="K22" i="9915"/>
  <c r="I22" i="9915"/>
  <c r="H22" i="9915"/>
  <c r="G22" i="9915"/>
  <c r="F22" i="9915"/>
  <c r="C22" i="9915"/>
  <c r="V21" i="9915"/>
  <c r="L21" i="9915"/>
  <c r="K21" i="9915"/>
  <c r="I21" i="9915"/>
  <c r="H21" i="9915"/>
  <c r="G21" i="9915"/>
  <c r="F21" i="9915"/>
  <c r="C21" i="9915"/>
  <c r="V20" i="9915"/>
  <c r="L20" i="9915"/>
  <c r="K20" i="9915"/>
  <c r="I20" i="9915"/>
  <c r="H20" i="9915"/>
  <c r="G20" i="9915"/>
  <c r="F20" i="9915"/>
  <c r="C20" i="9915"/>
  <c r="V19" i="9915"/>
  <c r="L19" i="9915"/>
  <c r="K19" i="9915"/>
  <c r="I19" i="9915"/>
  <c r="H19" i="9915"/>
  <c r="F19" i="9915"/>
  <c r="G19" i="9915" s="1"/>
  <c r="C19" i="9915"/>
  <c r="V18" i="9915"/>
  <c r="L18" i="9915"/>
  <c r="K18" i="9915"/>
  <c r="I18" i="9915"/>
  <c r="H18" i="9915"/>
  <c r="G18" i="9915"/>
  <c r="F18" i="9915"/>
  <c r="C18" i="9915"/>
  <c r="I5" i="9915"/>
  <c r="T25" i="9914"/>
  <c r="S25" i="9914"/>
  <c r="R25" i="9914"/>
  <c r="Q25" i="9914"/>
  <c r="P25" i="9914"/>
  <c r="O25" i="9914"/>
  <c r="N25" i="9914"/>
  <c r="D25" i="9914"/>
  <c r="U24" i="9914"/>
  <c r="S24" i="9914"/>
  <c r="P24" i="9914"/>
  <c r="M24" i="9914"/>
  <c r="V23" i="9914"/>
  <c r="L23" i="9914"/>
  <c r="K23" i="9914"/>
  <c r="I23" i="9914"/>
  <c r="H23" i="9914"/>
  <c r="G23" i="9914"/>
  <c r="F23" i="9914"/>
  <c r="C23" i="9914"/>
  <c r="V22" i="9914"/>
  <c r="L22" i="9914"/>
  <c r="K22" i="9914"/>
  <c r="I22" i="9914"/>
  <c r="H22" i="9914"/>
  <c r="G22" i="9914"/>
  <c r="F22" i="9914"/>
  <c r="C22" i="9914"/>
  <c r="V21" i="9914"/>
  <c r="L21" i="9914"/>
  <c r="K21" i="9914"/>
  <c r="I21" i="9914"/>
  <c r="H21" i="9914"/>
  <c r="G21" i="9914"/>
  <c r="F21" i="9914"/>
  <c r="C21" i="9914"/>
  <c r="V20" i="9914"/>
  <c r="U20" i="9914"/>
  <c r="S20" i="9914"/>
  <c r="P20" i="9914"/>
  <c r="M20" i="9914"/>
  <c r="L20" i="9914"/>
  <c r="K20" i="9914"/>
  <c r="I20" i="9914"/>
  <c r="H20" i="9914"/>
  <c r="G20" i="9914"/>
  <c r="F20" i="9914"/>
  <c r="C20" i="9914"/>
  <c r="V19" i="9914"/>
  <c r="U19" i="9914"/>
  <c r="S19" i="9914"/>
  <c r="P19" i="9914"/>
  <c r="M19" i="9914"/>
  <c r="M25" i="9914" s="1"/>
  <c r="L19" i="9914"/>
  <c r="K19" i="9914"/>
  <c r="I19" i="9914"/>
  <c r="H19" i="9914"/>
  <c r="F19" i="9914"/>
  <c r="G19" i="9914" s="1"/>
  <c r="C19" i="9914"/>
  <c r="V18" i="9914"/>
  <c r="L18" i="9914"/>
  <c r="K18" i="9914"/>
  <c r="K25" i="9914" s="1"/>
  <c r="I18" i="9914"/>
  <c r="H18" i="9914"/>
  <c r="G18" i="9914"/>
  <c r="F18" i="9914"/>
  <c r="C18" i="9914"/>
  <c r="I5" i="9914"/>
  <c r="U28" i="9913"/>
  <c r="S28" i="9913"/>
  <c r="R28" i="9913"/>
  <c r="M28" i="9913"/>
  <c r="D28" i="9913"/>
  <c r="V27" i="9913"/>
  <c r="U27" i="9913"/>
  <c r="S27" i="9913"/>
  <c r="P27" i="9913"/>
  <c r="M27" i="9913"/>
  <c r="L27" i="9913"/>
  <c r="K27" i="9913"/>
  <c r="I27" i="9913"/>
  <c r="H27" i="9913"/>
  <c r="G27" i="9913"/>
  <c r="F27" i="9913"/>
  <c r="C27" i="9913"/>
  <c r="V26" i="9913"/>
  <c r="U26" i="9913"/>
  <c r="S26" i="9913"/>
  <c r="P26" i="9913"/>
  <c r="M26" i="9913"/>
  <c r="L26" i="9913"/>
  <c r="K26" i="9913"/>
  <c r="I26" i="9913"/>
  <c r="H26" i="9913"/>
  <c r="F26" i="9913"/>
  <c r="G26" i="9913" s="1"/>
  <c r="C26" i="9913"/>
  <c r="V25" i="9913"/>
  <c r="U25" i="9913"/>
  <c r="S25" i="9913"/>
  <c r="P25" i="9913"/>
  <c r="M25" i="9913"/>
  <c r="L25" i="9913"/>
  <c r="K25" i="9913"/>
  <c r="I25" i="9913"/>
  <c r="H25" i="9913"/>
  <c r="F25" i="9913"/>
  <c r="G25" i="9913" s="1"/>
  <c r="C25" i="9913"/>
  <c r="V24" i="9913"/>
  <c r="U24" i="9913"/>
  <c r="S24" i="9913"/>
  <c r="P24" i="9913"/>
  <c r="M24" i="9913"/>
  <c r="L24" i="9913"/>
  <c r="K24" i="9913"/>
  <c r="I24" i="9913"/>
  <c r="H24" i="9913"/>
  <c r="F24" i="9913"/>
  <c r="G24" i="9913" s="1"/>
  <c r="C24" i="9913"/>
  <c r="V23" i="9913"/>
  <c r="U23" i="9913"/>
  <c r="S23" i="9913"/>
  <c r="P23" i="9913"/>
  <c r="M23" i="9913"/>
  <c r="L23" i="9913"/>
  <c r="K23" i="9913"/>
  <c r="I23" i="9913"/>
  <c r="H23" i="9913"/>
  <c r="F23" i="9913"/>
  <c r="G23" i="9913" s="1"/>
  <c r="C23" i="9913"/>
  <c r="V19" i="9913"/>
  <c r="U19" i="9913"/>
  <c r="S19" i="9913"/>
  <c r="P19" i="9913"/>
  <c r="M19" i="9913"/>
  <c r="L19" i="9913"/>
  <c r="K19" i="9913"/>
  <c r="I19" i="9913"/>
  <c r="H19" i="9913"/>
  <c r="F19" i="9913"/>
  <c r="G19" i="9913" s="1"/>
  <c r="C19" i="9913"/>
  <c r="V18" i="9913"/>
  <c r="U18" i="9913"/>
  <c r="S18" i="9913"/>
  <c r="P18" i="9913"/>
  <c r="M18" i="9913"/>
  <c r="L18" i="9913"/>
  <c r="K18" i="9913"/>
  <c r="I18" i="9913"/>
  <c r="H18" i="9913"/>
  <c r="F18" i="9913"/>
  <c r="G18" i="9913" s="1"/>
  <c r="C18" i="9913"/>
  <c r="I5" i="9913"/>
  <c r="U31" i="9912"/>
  <c r="S31" i="9912"/>
  <c r="R31" i="9912"/>
  <c r="M31" i="9912"/>
  <c r="D31" i="9912"/>
  <c r="V30" i="9912"/>
  <c r="U30" i="9912"/>
  <c r="S30" i="9912"/>
  <c r="P30" i="9912"/>
  <c r="M30" i="9912"/>
  <c r="L30" i="9912"/>
  <c r="K30" i="9912"/>
  <c r="I30" i="9912"/>
  <c r="H30" i="9912"/>
  <c r="G30" i="9912"/>
  <c r="F30" i="9912"/>
  <c r="C30" i="9912"/>
  <c r="V29" i="9912"/>
  <c r="U29" i="9912"/>
  <c r="S29" i="9912"/>
  <c r="P29" i="9912"/>
  <c r="M29" i="9912"/>
  <c r="L29" i="9912"/>
  <c r="K29" i="9912"/>
  <c r="I29" i="9912"/>
  <c r="H29" i="9912"/>
  <c r="G29" i="9912"/>
  <c r="F29" i="9912"/>
  <c r="C29" i="9912"/>
  <c r="V28" i="9912"/>
  <c r="U28" i="9912"/>
  <c r="S28" i="9912"/>
  <c r="P28" i="9912"/>
  <c r="M28" i="9912"/>
  <c r="L28" i="9912"/>
  <c r="K28" i="9912"/>
  <c r="I28" i="9912"/>
  <c r="H28" i="9912"/>
  <c r="G28" i="9912"/>
  <c r="F28" i="9912"/>
  <c r="C28" i="9912"/>
  <c r="V27" i="9912"/>
  <c r="U27" i="9912"/>
  <c r="S27" i="9912"/>
  <c r="P27" i="9912"/>
  <c r="M27" i="9912"/>
  <c r="L27" i="9912"/>
  <c r="K27" i="9912"/>
  <c r="I27" i="9912"/>
  <c r="H27" i="9912"/>
  <c r="F27" i="9912"/>
  <c r="G27" i="9912" s="1"/>
  <c r="C27" i="9912"/>
  <c r="V26" i="9912"/>
  <c r="U26" i="9912"/>
  <c r="S26" i="9912"/>
  <c r="P26" i="9912"/>
  <c r="M26" i="9912"/>
  <c r="L26" i="9912"/>
  <c r="K26" i="9912"/>
  <c r="I26" i="9912"/>
  <c r="H26" i="9912"/>
  <c r="F26" i="9912"/>
  <c r="G26" i="9912" s="1"/>
  <c r="C26" i="9912"/>
  <c r="V25" i="9912"/>
  <c r="U25" i="9912"/>
  <c r="S25" i="9912"/>
  <c r="P25" i="9912"/>
  <c r="M25" i="9912"/>
  <c r="L25" i="9912"/>
  <c r="K25" i="9912"/>
  <c r="I25" i="9912"/>
  <c r="H25" i="9912"/>
  <c r="F25" i="9912"/>
  <c r="G25" i="9912" s="1"/>
  <c r="C25" i="9912"/>
  <c r="V24" i="9912"/>
  <c r="U24" i="9912"/>
  <c r="S24" i="9912"/>
  <c r="P24" i="9912"/>
  <c r="M24" i="9912"/>
  <c r="L24" i="9912"/>
  <c r="K24" i="9912"/>
  <c r="I24" i="9912"/>
  <c r="H24" i="9912"/>
  <c r="F24" i="9912"/>
  <c r="G24" i="9912" s="1"/>
  <c r="C24" i="9912"/>
  <c r="V23" i="9912"/>
  <c r="U23" i="9912"/>
  <c r="S23" i="9912"/>
  <c r="P23" i="9912"/>
  <c r="M23" i="9912"/>
  <c r="L23" i="9912"/>
  <c r="K23" i="9912"/>
  <c r="I23" i="9912"/>
  <c r="H23" i="9912"/>
  <c r="F23" i="9912"/>
  <c r="G23" i="9912" s="1"/>
  <c r="C23" i="9912"/>
  <c r="V22" i="9912"/>
  <c r="U22" i="9912"/>
  <c r="S22" i="9912"/>
  <c r="P22" i="9912"/>
  <c r="M22" i="9912"/>
  <c r="L22" i="9912"/>
  <c r="K22" i="9912"/>
  <c r="I22" i="9912"/>
  <c r="H22" i="9912"/>
  <c r="F22" i="9912"/>
  <c r="G22" i="9912" s="1"/>
  <c r="C22" i="9912"/>
  <c r="V21" i="9912"/>
  <c r="U21" i="9912"/>
  <c r="S21" i="9912"/>
  <c r="P21" i="9912"/>
  <c r="M21" i="9912"/>
  <c r="L21" i="9912"/>
  <c r="K21" i="9912"/>
  <c r="I21" i="9912"/>
  <c r="H21" i="9912"/>
  <c r="G21" i="9912"/>
  <c r="F21" i="9912"/>
  <c r="C21" i="9912"/>
  <c r="V20" i="9912"/>
  <c r="U20" i="9912"/>
  <c r="S20" i="9912"/>
  <c r="P20" i="9912"/>
  <c r="M20" i="9912"/>
  <c r="L20" i="9912"/>
  <c r="K20" i="9912"/>
  <c r="I20" i="9912"/>
  <c r="H20" i="9912"/>
  <c r="F20" i="9912"/>
  <c r="G20" i="9912" s="1"/>
  <c r="C20" i="9912"/>
  <c r="V19" i="9912"/>
  <c r="U19" i="9912"/>
  <c r="S19" i="9912"/>
  <c r="P19" i="9912"/>
  <c r="M19" i="9912"/>
  <c r="L19" i="9912"/>
  <c r="K19" i="9912"/>
  <c r="I19" i="9912"/>
  <c r="H19" i="9912"/>
  <c r="F19" i="9912"/>
  <c r="G19" i="9912" s="1"/>
  <c r="G31" i="9912" s="1"/>
  <c r="C19" i="9912"/>
  <c r="V18" i="9912"/>
  <c r="U18" i="9912"/>
  <c r="S18" i="9912"/>
  <c r="P18" i="9912"/>
  <c r="M18" i="9912"/>
  <c r="L18" i="9912"/>
  <c r="K18" i="9912"/>
  <c r="K31" i="9912" s="1"/>
  <c r="I18" i="9912"/>
  <c r="H18" i="9912"/>
  <c r="G18" i="9912"/>
  <c r="F18" i="9912"/>
  <c r="C18" i="9912"/>
  <c r="I5" i="9912"/>
  <c r="L25" i="9914" l="1"/>
  <c r="V25" i="9914"/>
  <c r="L25" i="9915"/>
  <c r="V25" i="9915"/>
  <c r="K25" i="9915"/>
  <c r="G25" i="9914"/>
  <c r="V28" i="9913"/>
  <c r="K28" i="9913"/>
  <c r="L28" i="9913"/>
  <c r="G28" i="9913"/>
  <c r="G25" i="9915"/>
  <c r="L31" i="9912"/>
  <c r="V31" i="9912"/>
  <c r="U27" i="9911" l="1"/>
  <c r="S27" i="9911"/>
  <c r="R27" i="9911"/>
  <c r="M27" i="9911"/>
  <c r="D27" i="9911"/>
  <c r="V26" i="9911"/>
  <c r="U26" i="9911"/>
  <c r="S26" i="9911"/>
  <c r="P26" i="9911"/>
  <c r="M26" i="9911"/>
  <c r="L26" i="9911"/>
  <c r="K26" i="9911"/>
  <c r="I26" i="9911"/>
  <c r="H26" i="9911"/>
  <c r="G26" i="9911"/>
  <c r="F26" i="9911"/>
  <c r="C26" i="9911"/>
  <c r="V25" i="9911"/>
  <c r="L25" i="9911"/>
  <c r="K25" i="9911"/>
  <c r="I25" i="9911"/>
  <c r="H25" i="9911"/>
  <c r="G25" i="9911"/>
  <c r="F25" i="9911"/>
  <c r="C25" i="9911"/>
  <c r="V24" i="9911"/>
  <c r="L24" i="9911"/>
  <c r="K24" i="9911"/>
  <c r="I24" i="9911"/>
  <c r="H24" i="9911"/>
  <c r="G24" i="9911"/>
  <c r="F24" i="9911"/>
  <c r="C24" i="9911"/>
  <c r="V23" i="9911"/>
  <c r="L23" i="9911"/>
  <c r="K23" i="9911"/>
  <c r="I23" i="9911"/>
  <c r="H23" i="9911"/>
  <c r="G23" i="9911"/>
  <c r="F23" i="9911"/>
  <c r="C23" i="9911"/>
  <c r="V22" i="9911"/>
  <c r="L22" i="9911"/>
  <c r="K22" i="9911"/>
  <c r="I22" i="9911"/>
  <c r="H22" i="9911"/>
  <c r="G22" i="9911"/>
  <c r="F22" i="9911"/>
  <c r="C22" i="9911"/>
  <c r="V21" i="9911"/>
  <c r="L21" i="9911"/>
  <c r="K21" i="9911"/>
  <c r="I21" i="9911"/>
  <c r="H21" i="9911"/>
  <c r="F21" i="9911"/>
  <c r="G21" i="9911" s="1"/>
  <c r="C21" i="9911"/>
  <c r="V20" i="9911"/>
  <c r="L20" i="9911"/>
  <c r="K20" i="9911"/>
  <c r="I20" i="9911"/>
  <c r="H20" i="9911"/>
  <c r="F20" i="9911"/>
  <c r="G20" i="9911" s="1"/>
  <c r="C20" i="9911"/>
  <c r="V19" i="9911"/>
  <c r="L19" i="9911"/>
  <c r="K19" i="9911"/>
  <c r="I19" i="9911"/>
  <c r="H19" i="9911"/>
  <c r="F19" i="9911"/>
  <c r="G19" i="9911" s="1"/>
  <c r="C19" i="9911"/>
  <c r="V18" i="9911"/>
  <c r="L18" i="9911"/>
  <c r="L27" i="9911" s="1"/>
  <c r="K18" i="9911"/>
  <c r="I18" i="9911"/>
  <c r="H18" i="9911"/>
  <c r="G18" i="9911"/>
  <c r="F18" i="9911"/>
  <c r="C18" i="9911"/>
  <c r="I5" i="9911"/>
  <c r="V20" i="9909"/>
  <c r="U20" i="9909"/>
  <c r="S20" i="9909"/>
  <c r="P20" i="9909"/>
  <c r="M20" i="9909"/>
  <c r="L20" i="9909"/>
  <c r="K20" i="9909"/>
  <c r="I20" i="9909"/>
  <c r="H20" i="9909"/>
  <c r="F20" i="9909"/>
  <c r="G20" i="9909" s="1"/>
  <c r="C20" i="9909"/>
  <c r="V19" i="9909"/>
  <c r="U19" i="9909"/>
  <c r="S19" i="9909"/>
  <c r="P19" i="9909"/>
  <c r="M19" i="9909"/>
  <c r="L19" i="9909"/>
  <c r="K19" i="9909"/>
  <c r="I19" i="9909"/>
  <c r="H19" i="9909"/>
  <c r="F19" i="9909"/>
  <c r="G19" i="9909" s="1"/>
  <c r="C19" i="9909"/>
  <c r="V18" i="9909"/>
  <c r="U18" i="9909"/>
  <c r="S18" i="9909"/>
  <c r="P18" i="9909"/>
  <c r="M18" i="9909"/>
  <c r="L18" i="9909"/>
  <c r="K18" i="9909"/>
  <c r="I18" i="9909"/>
  <c r="H18" i="9909"/>
  <c r="G18" i="9909"/>
  <c r="F18" i="9909"/>
  <c r="C18" i="9909"/>
  <c r="V27" i="9911" l="1"/>
  <c r="K27" i="9911"/>
  <c r="G27" i="9911"/>
  <c r="U31" i="9909"/>
  <c r="S31" i="9909"/>
  <c r="R31" i="9909"/>
  <c r="M31" i="9909"/>
  <c r="D31" i="9909"/>
  <c r="V30" i="9909"/>
  <c r="U30" i="9909"/>
  <c r="S30" i="9909"/>
  <c r="P30" i="9909"/>
  <c r="M30" i="9909"/>
  <c r="L30" i="9909"/>
  <c r="K30" i="9909"/>
  <c r="I30" i="9909"/>
  <c r="H30" i="9909"/>
  <c r="G30" i="9909"/>
  <c r="F30" i="9909"/>
  <c r="C30" i="9909"/>
  <c r="V29" i="9909"/>
  <c r="U29" i="9909"/>
  <c r="S29" i="9909"/>
  <c r="P29" i="9909"/>
  <c r="M29" i="9909"/>
  <c r="L29" i="9909"/>
  <c r="K29" i="9909"/>
  <c r="I29" i="9909"/>
  <c r="H29" i="9909"/>
  <c r="G29" i="9909"/>
  <c r="F29" i="9909"/>
  <c r="C29" i="9909"/>
  <c r="V28" i="9909"/>
  <c r="U28" i="9909"/>
  <c r="S28" i="9909"/>
  <c r="P28" i="9909"/>
  <c r="M28" i="9909"/>
  <c r="L28" i="9909"/>
  <c r="K28" i="9909"/>
  <c r="I28" i="9909"/>
  <c r="H28" i="9909"/>
  <c r="G28" i="9909"/>
  <c r="F28" i="9909"/>
  <c r="C28" i="9909"/>
  <c r="V27" i="9909"/>
  <c r="U27" i="9909"/>
  <c r="S27" i="9909"/>
  <c r="P27" i="9909"/>
  <c r="M27" i="9909"/>
  <c r="L27" i="9909"/>
  <c r="K27" i="9909"/>
  <c r="I27" i="9909"/>
  <c r="H27" i="9909"/>
  <c r="F27" i="9909"/>
  <c r="G27" i="9909" s="1"/>
  <c r="C27" i="9909"/>
  <c r="V26" i="9909"/>
  <c r="U26" i="9909"/>
  <c r="S26" i="9909"/>
  <c r="P26" i="9909"/>
  <c r="M26" i="9909"/>
  <c r="L26" i="9909"/>
  <c r="K26" i="9909"/>
  <c r="I26" i="9909"/>
  <c r="H26" i="9909"/>
  <c r="F26" i="9909"/>
  <c r="G26" i="9909" s="1"/>
  <c r="C26" i="9909"/>
  <c r="V25" i="9909"/>
  <c r="U25" i="9909"/>
  <c r="S25" i="9909"/>
  <c r="P25" i="9909"/>
  <c r="M25" i="9909"/>
  <c r="L25" i="9909"/>
  <c r="K25" i="9909"/>
  <c r="I25" i="9909"/>
  <c r="H25" i="9909"/>
  <c r="F25" i="9909"/>
  <c r="G25" i="9909" s="1"/>
  <c r="C25" i="9909"/>
  <c r="V24" i="9909"/>
  <c r="U24" i="9909"/>
  <c r="S24" i="9909"/>
  <c r="P24" i="9909"/>
  <c r="M24" i="9909"/>
  <c r="L24" i="9909"/>
  <c r="K24" i="9909"/>
  <c r="I24" i="9909"/>
  <c r="H24" i="9909"/>
  <c r="F24" i="9909"/>
  <c r="G24" i="9909" s="1"/>
  <c r="C24" i="9909"/>
  <c r="V23" i="9909"/>
  <c r="U23" i="9909"/>
  <c r="S23" i="9909"/>
  <c r="P23" i="9909"/>
  <c r="M23" i="9909"/>
  <c r="L23" i="9909"/>
  <c r="K23" i="9909"/>
  <c r="I23" i="9909"/>
  <c r="H23" i="9909"/>
  <c r="F23" i="9909"/>
  <c r="G23" i="9909" s="1"/>
  <c r="C23" i="9909"/>
  <c r="V22" i="9909"/>
  <c r="U22" i="9909"/>
  <c r="S22" i="9909"/>
  <c r="P22" i="9909"/>
  <c r="M22" i="9909"/>
  <c r="L22" i="9909"/>
  <c r="K22" i="9909"/>
  <c r="I22" i="9909"/>
  <c r="H22" i="9909"/>
  <c r="F22" i="9909"/>
  <c r="G22" i="9909" s="1"/>
  <c r="C22" i="9909"/>
  <c r="V21" i="9909"/>
  <c r="U21" i="9909"/>
  <c r="S21" i="9909"/>
  <c r="P21" i="9909"/>
  <c r="M21" i="9909"/>
  <c r="L21" i="9909"/>
  <c r="K21" i="9909"/>
  <c r="I21" i="9909"/>
  <c r="H21" i="9909"/>
  <c r="G21" i="9909"/>
  <c r="F21" i="9909"/>
  <c r="C21" i="9909"/>
  <c r="I5" i="9909"/>
  <c r="V31" i="9909" l="1"/>
  <c r="K31" i="9909"/>
  <c r="L31" i="9909"/>
  <c r="G31" i="9909"/>
  <c r="U28" i="9908" l="1"/>
  <c r="S28" i="9908"/>
  <c r="R28" i="9908"/>
  <c r="M28" i="9908"/>
  <c r="D28" i="9908"/>
  <c r="V27" i="9908"/>
  <c r="U27" i="9908"/>
  <c r="S27" i="9908"/>
  <c r="P27" i="9908"/>
  <c r="M27" i="9908"/>
  <c r="L27" i="9908"/>
  <c r="K27" i="9908"/>
  <c r="I27" i="9908"/>
  <c r="H27" i="9908"/>
  <c r="G27" i="9908"/>
  <c r="F27" i="9908"/>
  <c r="C27" i="9908"/>
  <c r="V26" i="9908"/>
  <c r="U26" i="9908"/>
  <c r="S26" i="9908"/>
  <c r="P26" i="9908"/>
  <c r="M26" i="9908"/>
  <c r="L26" i="9908"/>
  <c r="K26" i="9908"/>
  <c r="I26" i="9908"/>
  <c r="H26" i="9908"/>
  <c r="F26" i="9908"/>
  <c r="G26" i="9908" s="1"/>
  <c r="C26" i="9908"/>
  <c r="V25" i="9908"/>
  <c r="U25" i="9908"/>
  <c r="S25" i="9908"/>
  <c r="P25" i="9908"/>
  <c r="M25" i="9908"/>
  <c r="L25" i="9908"/>
  <c r="K25" i="9908"/>
  <c r="I25" i="9908"/>
  <c r="H25" i="9908"/>
  <c r="F25" i="9908"/>
  <c r="G25" i="9908" s="1"/>
  <c r="C25" i="9908"/>
  <c r="V24" i="9908"/>
  <c r="U24" i="9908"/>
  <c r="S24" i="9908"/>
  <c r="P24" i="9908"/>
  <c r="M24" i="9908"/>
  <c r="L24" i="9908"/>
  <c r="K24" i="9908"/>
  <c r="I24" i="9908"/>
  <c r="H24" i="9908"/>
  <c r="F24" i="9908"/>
  <c r="G24" i="9908" s="1"/>
  <c r="C24" i="9908"/>
  <c r="V23" i="9908"/>
  <c r="U23" i="9908"/>
  <c r="S23" i="9908"/>
  <c r="P23" i="9908"/>
  <c r="M23" i="9908"/>
  <c r="L23" i="9908"/>
  <c r="K23" i="9908"/>
  <c r="I23" i="9908"/>
  <c r="H23" i="9908"/>
  <c r="F23" i="9908"/>
  <c r="G23" i="9908" s="1"/>
  <c r="C23" i="9908"/>
  <c r="V22" i="9908"/>
  <c r="U22" i="9908"/>
  <c r="S22" i="9908"/>
  <c r="P22" i="9908"/>
  <c r="M22" i="9908"/>
  <c r="L22" i="9908"/>
  <c r="K22" i="9908"/>
  <c r="I22" i="9908"/>
  <c r="H22" i="9908"/>
  <c r="F22" i="9908"/>
  <c r="G22" i="9908" s="1"/>
  <c r="C22" i="9908"/>
  <c r="V21" i="9908"/>
  <c r="U21" i="9908"/>
  <c r="S21" i="9908"/>
  <c r="P21" i="9908"/>
  <c r="M21" i="9908"/>
  <c r="L21" i="9908"/>
  <c r="K21" i="9908"/>
  <c r="I21" i="9908"/>
  <c r="H21" i="9908"/>
  <c r="G21" i="9908"/>
  <c r="F21" i="9908"/>
  <c r="C21" i="9908"/>
  <c r="V20" i="9908"/>
  <c r="U20" i="9908"/>
  <c r="S20" i="9908"/>
  <c r="P20" i="9908"/>
  <c r="M20" i="9908"/>
  <c r="L20" i="9908"/>
  <c r="K20" i="9908"/>
  <c r="I20" i="9908"/>
  <c r="H20" i="9908"/>
  <c r="F20" i="9908"/>
  <c r="G20" i="9908" s="1"/>
  <c r="C20" i="9908"/>
  <c r="V19" i="9908"/>
  <c r="U19" i="9908"/>
  <c r="S19" i="9908"/>
  <c r="P19" i="9908"/>
  <c r="M19" i="9908"/>
  <c r="L19" i="9908"/>
  <c r="K19" i="9908"/>
  <c r="I19" i="9908"/>
  <c r="H19" i="9908"/>
  <c r="F19" i="9908"/>
  <c r="G19" i="9908" s="1"/>
  <c r="C19" i="9908"/>
  <c r="V18" i="9908"/>
  <c r="U18" i="9908"/>
  <c r="S18" i="9908"/>
  <c r="P18" i="9908"/>
  <c r="M18" i="9908"/>
  <c r="L18" i="9908"/>
  <c r="L28" i="9908" s="1"/>
  <c r="K18" i="9908"/>
  <c r="I18" i="9908"/>
  <c r="H18" i="9908"/>
  <c r="G18" i="9908"/>
  <c r="F18" i="9908"/>
  <c r="C18" i="9908"/>
  <c r="I5" i="9908"/>
  <c r="U27" i="9907"/>
  <c r="S27" i="9907"/>
  <c r="R27" i="9907"/>
  <c r="M27" i="9907"/>
  <c r="D27" i="9907"/>
  <c r="V26" i="9907"/>
  <c r="U26" i="9907"/>
  <c r="S26" i="9907"/>
  <c r="P26" i="9907"/>
  <c r="M26" i="9907"/>
  <c r="L26" i="9907"/>
  <c r="K26" i="9907"/>
  <c r="I26" i="9907"/>
  <c r="H26" i="9907"/>
  <c r="G26" i="9907"/>
  <c r="F26" i="9907"/>
  <c r="C26" i="9907"/>
  <c r="V25" i="9907"/>
  <c r="L25" i="9907"/>
  <c r="K25" i="9907"/>
  <c r="I25" i="9907"/>
  <c r="H25" i="9907"/>
  <c r="G25" i="9907"/>
  <c r="F25" i="9907"/>
  <c r="C25" i="9907"/>
  <c r="V24" i="9907"/>
  <c r="L24" i="9907"/>
  <c r="K24" i="9907"/>
  <c r="I24" i="9907"/>
  <c r="H24" i="9907"/>
  <c r="G24" i="9907"/>
  <c r="F24" i="9907"/>
  <c r="C24" i="9907"/>
  <c r="V23" i="9907"/>
  <c r="L23" i="9907"/>
  <c r="K23" i="9907"/>
  <c r="I23" i="9907"/>
  <c r="H23" i="9907"/>
  <c r="G23" i="9907"/>
  <c r="F23" i="9907"/>
  <c r="C23" i="9907"/>
  <c r="V22" i="9907"/>
  <c r="L22" i="9907"/>
  <c r="K22" i="9907"/>
  <c r="I22" i="9907"/>
  <c r="H22" i="9907"/>
  <c r="G22" i="9907"/>
  <c r="F22" i="9907"/>
  <c r="C22" i="9907"/>
  <c r="V21" i="9907"/>
  <c r="L21" i="9907"/>
  <c r="K21" i="9907"/>
  <c r="I21" i="9907"/>
  <c r="H21" i="9907"/>
  <c r="F21" i="9907"/>
  <c r="G21" i="9907" s="1"/>
  <c r="C21" i="9907"/>
  <c r="V20" i="9907"/>
  <c r="L20" i="9907"/>
  <c r="K20" i="9907"/>
  <c r="I20" i="9907"/>
  <c r="H20" i="9907"/>
  <c r="F20" i="9907"/>
  <c r="G20" i="9907" s="1"/>
  <c r="C20" i="9907"/>
  <c r="V19" i="9907"/>
  <c r="L19" i="9907"/>
  <c r="K19" i="9907"/>
  <c r="I19" i="9907"/>
  <c r="H19" i="9907"/>
  <c r="F19" i="9907"/>
  <c r="G19" i="9907" s="1"/>
  <c r="C19" i="9907"/>
  <c r="V18" i="9907"/>
  <c r="L18" i="9907"/>
  <c r="K18" i="9907"/>
  <c r="I18" i="9907"/>
  <c r="H18" i="9907"/>
  <c r="G18" i="9907"/>
  <c r="F18" i="9907"/>
  <c r="C18" i="9907"/>
  <c r="I5" i="9907"/>
  <c r="U27" i="9906"/>
  <c r="S27" i="9906"/>
  <c r="R27" i="9906"/>
  <c r="M27" i="9906"/>
  <c r="D27" i="9906"/>
  <c r="V26" i="9906"/>
  <c r="U26" i="9906"/>
  <c r="S26" i="9906"/>
  <c r="P26" i="9906"/>
  <c r="M26" i="9906"/>
  <c r="L26" i="9906"/>
  <c r="K26" i="9906"/>
  <c r="I26" i="9906"/>
  <c r="H26" i="9906"/>
  <c r="G26" i="9906"/>
  <c r="F26" i="9906"/>
  <c r="C26" i="9906"/>
  <c r="V25" i="9906"/>
  <c r="L25" i="9906"/>
  <c r="K25" i="9906"/>
  <c r="I25" i="9906"/>
  <c r="H25" i="9906"/>
  <c r="G25" i="9906"/>
  <c r="F25" i="9906"/>
  <c r="C25" i="9906"/>
  <c r="V24" i="9906"/>
  <c r="L24" i="9906"/>
  <c r="K24" i="9906"/>
  <c r="I24" i="9906"/>
  <c r="H24" i="9906"/>
  <c r="G24" i="9906"/>
  <c r="F24" i="9906"/>
  <c r="C24" i="9906"/>
  <c r="V23" i="9906"/>
  <c r="L23" i="9906"/>
  <c r="K23" i="9906"/>
  <c r="I23" i="9906"/>
  <c r="H23" i="9906"/>
  <c r="G23" i="9906"/>
  <c r="F23" i="9906"/>
  <c r="C23" i="9906"/>
  <c r="V22" i="9906"/>
  <c r="L22" i="9906"/>
  <c r="K22" i="9906"/>
  <c r="I22" i="9906"/>
  <c r="H22" i="9906"/>
  <c r="G22" i="9906"/>
  <c r="F22" i="9906"/>
  <c r="C22" i="9906"/>
  <c r="V21" i="9906"/>
  <c r="L21" i="9906"/>
  <c r="K21" i="9906"/>
  <c r="I21" i="9906"/>
  <c r="H21" i="9906"/>
  <c r="F21" i="9906"/>
  <c r="G21" i="9906" s="1"/>
  <c r="C21" i="9906"/>
  <c r="V20" i="9906"/>
  <c r="L20" i="9906"/>
  <c r="K20" i="9906"/>
  <c r="I20" i="9906"/>
  <c r="H20" i="9906"/>
  <c r="F20" i="9906"/>
  <c r="G20" i="9906" s="1"/>
  <c r="C20" i="9906"/>
  <c r="V19" i="9906"/>
  <c r="L19" i="9906"/>
  <c r="K19" i="9906"/>
  <c r="I19" i="9906"/>
  <c r="H19" i="9906"/>
  <c r="F19" i="9906"/>
  <c r="G19" i="9906" s="1"/>
  <c r="C19" i="9906"/>
  <c r="V18" i="9906"/>
  <c r="L18" i="9906"/>
  <c r="K18" i="9906"/>
  <c r="I18" i="9906"/>
  <c r="H18" i="9906"/>
  <c r="G18" i="9906"/>
  <c r="F18" i="9906"/>
  <c r="C18" i="9906"/>
  <c r="I5" i="9906"/>
  <c r="T28" i="9905"/>
  <c r="S28" i="9905"/>
  <c r="R28" i="9905"/>
  <c r="Q28" i="9905"/>
  <c r="P28" i="9905"/>
  <c r="O28" i="9905"/>
  <c r="N28" i="9905"/>
  <c r="D28" i="9905"/>
  <c r="U27" i="9905"/>
  <c r="S27" i="9905"/>
  <c r="P27" i="9905"/>
  <c r="M27" i="9905"/>
  <c r="V26" i="9905"/>
  <c r="L26" i="9905"/>
  <c r="K26" i="9905"/>
  <c r="I26" i="9905"/>
  <c r="H26" i="9905"/>
  <c r="G26" i="9905"/>
  <c r="F26" i="9905"/>
  <c r="C26" i="9905"/>
  <c r="V25" i="9905"/>
  <c r="L25" i="9905"/>
  <c r="K25" i="9905"/>
  <c r="I25" i="9905"/>
  <c r="H25" i="9905"/>
  <c r="G25" i="9905"/>
  <c r="F25" i="9905"/>
  <c r="C25" i="9905"/>
  <c r="V24" i="9905"/>
  <c r="L24" i="9905"/>
  <c r="K24" i="9905"/>
  <c r="I24" i="9905"/>
  <c r="H24" i="9905"/>
  <c r="G24" i="9905"/>
  <c r="F24" i="9905"/>
  <c r="C24" i="9905"/>
  <c r="V23" i="9905"/>
  <c r="U23" i="9905"/>
  <c r="S23" i="9905"/>
  <c r="P23" i="9905"/>
  <c r="M23" i="9905"/>
  <c r="L23" i="9905"/>
  <c r="K23" i="9905"/>
  <c r="I23" i="9905"/>
  <c r="H23" i="9905"/>
  <c r="G23" i="9905"/>
  <c r="F23" i="9905"/>
  <c r="C23" i="9905"/>
  <c r="V22" i="9905"/>
  <c r="U22" i="9905"/>
  <c r="S22" i="9905"/>
  <c r="P22" i="9905"/>
  <c r="M22" i="9905"/>
  <c r="L22" i="9905"/>
  <c r="K22" i="9905"/>
  <c r="I22" i="9905"/>
  <c r="H22" i="9905"/>
  <c r="G22" i="9905"/>
  <c r="F22" i="9905"/>
  <c r="C22" i="9905"/>
  <c r="V21" i="9905"/>
  <c r="L21" i="9905"/>
  <c r="K21" i="9905"/>
  <c r="I21" i="9905"/>
  <c r="H21" i="9905"/>
  <c r="G21" i="9905"/>
  <c r="F21" i="9905"/>
  <c r="C21" i="9905"/>
  <c r="V20" i="9905"/>
  <c r="U20" i="9905"/>
  <c r="S20" i="9905"/>
  <c r="P20" i="9905"/>
  <c r="M20" i="9905"/>
  <c r="L20" i="9905"/>
  <c r="K20" i="9905"/>
  <c r="I20" i="9905"/>
  <c r="H20" i="9905"/>
  <c r="G20" i="9905"/>
  <c r="F20" i="9905"/>
  <c r="C20" i="9905"/>
  <c r="V19" i="9905"/>
  <c r="U19" i="9905"/>
  <c r="S19" i="9905"/>
  <c r="P19" i="9905"/>
  <c r="M19" i="9905"/>
  <c r="M28" i="9905" s="1"/>
  <c r="L19" i="9905"/>
  <c r="L28" i="9905" s="1"/>
  <c r="K19" i="9905"/>
  <c r="I19" i="9905"/>
  <c r="H19" i="9905"/>
  <c r="F19" i="9905"/>
  <c r="G19" i="9905" s="1"/>
  <c r="C19" i="9905"/>
  <c r="V18" i="9905"/>
  <c r="L18" i="9905"/>
  <c r="K18" i="9905"/>
  <c r="I18" i="9905"/>
  <c r="H18" i="9905"/>
  <c r="G18" i="9905"/>
  <c r="F18" i="9905"/>
  <c r="C18" i="9905"/>
  <c r="I5" i="9905"/>
  <c r="U28" i="9904"/>
  <c r="S28" i="9904"/>
  <c r="R28" i="9904"/>
  <c r="M28" i="9904"/>
  <c r="D28" i="9904"/>
  <c r="V27" i="9904"/>
  <c r="U27" i="9904"/>
  <c r="S27" i="9904"/>
  <c r="P27" i="9904"/>
  <c r="M27" i="9904"/>
  <c r="L27" i="9904"/>
  <c r="K27" i="9904"/>
  <c r="I27" i="9904"/>
  <c r="H27" i="9904"/>
  <c r="G27" i="9904"/>
  <c r="F27" i="9904"/>
  <c r="C27" i="9904"/>
  <c r="V26" i="9904"/>
  <c r="U26" i="9904"/>
  <c r="S26" i="9904"/>
  <c r="P26" i="9904"/>
  <c r="M26" i="9904"/>
  <c r="L26" i="9904"/>
  <c r="K26" i="9904"/>
  <c r="I26" i="9904"/>
  <c r="H26" i="9904"/>
  <c r="F26" i="9904"/>
  <c r="G26" i="9904" s="1"/>
  <c r="C26" i="9904"/>
  <c r="V25" i="9904"/>
  <c r="U25" i="9904"/>
  <c r="S25" i="9904"/>
  <c r="P25" i="9904"/>
  <c r="M25" i="9904"/>
  <c r="L25" i="9904"/>
  <c r="K25" i="9904"/>
  <c r="I25" i="9904"/>
  <c r="H25" i="9904"/>
  <c r="F25" i="9904"/>
  <c r="G25" i="9904" s="1"/>
  <c r="C25" i="9904"/>
  <c r="V24" i="9904"/>
  <c r="U24" i="9904"/>
  <c r="S24" i="9904"/>
  <c r="P24" i="9904"/>
  <c r="M24" i="9904"/>
  <c r="L24" i="9904"/>
  <c r="K24" i="9904"/>
  <c r="I24" i="9904"/>
  <c r="H24" i="9904"/>
  <c r="F24" i="9904"/>
  <c r="G24" i="9904" s="1"/>
  <c r="C24" i="9904"/>
  <c r="V23" i="9904"/>
  <c r="U23" i="9904"/>
  <c r="S23" i="9904"/>
  <c r="P23" i="9904"/>
  <c r="M23" i="9904"/>
  <c r="L23" i="9904"/>
  <c r="K23" i="9904"/>
  <c r="I23" i="9904"/>
  <c r="H23" i="9904"/>
  <c r="F23" i="9904"/>
  <c r="G23" i="9904" s="1"/>
  <c r="C23" i="9904"/>
  <c r="V22" i="9904"/>
  <c r="U22" i="9904"/>
  <c r="S22" i="9904"/>
  <c r="P22" i="9904"/>
  <c r="M22" i="9904"/>
  <c r="L22" i="9904"/>
  <c r="K22" i="9904"/>
  <c r="I22" i="9904"/>
  <c r="H22" i="9904"/>
  <c r="F22" i="9904"/>
  <c r="G22" i="9904" s="1"/>
  <c r="C22" i="9904"/>
  <c r="V21" i="9904"/>
  <c r="U21" i="9904"/>
  <c r="S21" i="9904"/>
  <c r="P21" i="9904"/>
  <c r="M21" i="9904"/>
  <c r="L21" i="9904"/>
  <c r="K21" i="9904"/>
  <c r="I21" i="9904"/>
  <c r="H21" i="9904"/>
  <c r="G21" i="9904"/>
  <c r="F21" i="9904"/>
  <c r="C21" i="9904"/>
  <c r="V20" i="9904"/>
  <c r="U20" i="9904"/>
  <c r="S20" i="9904"/>
  <c r="P20" i="9904"/>
  <c r="M20" i="9904"/>
  <c r="L20" i="9904"/>
  <c r="K20" i="9904"/>
  <c r="I20" i="9904"/>
  <c r="H20" i="9904"/>
  <c r="F20" i="9904"/>
  <c r="G20" i="9904" s="1"/>
  <c r="C20" i="9904"/>
  <c r="V19" i="9904"/>
  <c r="U19" i="9904"/>
  <c r="S19" i="9904"/>
  <c r="P19" i="9904"/>
  <c r="M19" i="9904"/>
  <c r="L19" i="9904"/>
  <c r="K19" i="9904"/>
  <c r="I19" i="9904"/>
  <c r="H19" i="9904"/>
  <c r="F19" i="9904"/>
  <c r="G19" i="9904" s="1"/>
  <c r="C19" i="9904"/>
  <c r="V18" i="9904"/>
  <c r="U18" i="9904"/>
  <c r="S18" i="9904"/>
  <c r="P18" i="9904"/>
  <c r="M18" i="9904"/>
  <c r="L18" i="9904"/>
  <c r="K18" i="9904"/>
  <c r="I18" i="9904"/>
  <c r="H18" i="9904"/>
  <c r="G18" i="9904"/>
  <c r="F18" i="9904"/>
  <c r="C18" i="9904"/>
  <c r="I5" i="9904"/>
  <c r="V28" i="9908" l="1"/>
  <c r="K28" i="9908"/>
  <c r="G28" i="9908"/>
  <c r="L27" i="9907"/>
  <c r="V27" i="9907"/>
  <c r="K27" i="9907"/>
  <c r="G27" i="9907"/>
  <c r="L28" i="9904"/>
  <c r="G27" i="9906"/>
  <c r="K28" i="9905"/>
  <c r="V28" i="9905"/>
  <c r="K27" i="9906"/>
  <c r="L27" i="9906"/>
  <c r="V27" i="9906"/>
  <c r="V28" i="9904"/>
  <c r="K28" i="9904"/>
  <c r="G28" i="9904"/>
  <c r="G28" i="9905"/>
  <c r="U28" i="9903" l="1"/>
  <c r="S28" i="9903"/>
  <c r="R28" i="9903"/>
  <c r="M28" i="9903"/>
  <c r="D28" i="9903"/>
  <c r="V27" i="9903"/>
  <c r="U27" i="9903"/>
  <c r="S27" i="9903"/>
  <c r="P27" i="9903"/>
  <c r="M27" i="9903"/>
  <c r="L27" i="9903"/>
  <c r="K27" i="9903"/>
  <c r="I27" i="9903"/>
  <c r="H27" i="9903"/>
  <c r="G27" i="9903"/>
  <c r="F27" i="9903"/>
  <c r="C27" i="9903"/>
  <c r="V26" i="9903"/>
  <c r="U26" i="9903"/>
  <c r="S26" i="9903"/>
  <c r="P26" i="9903"/>
  <c r="M26" i="9903"/>
  <c r="L26" i="9903"/>
  <c r="K26" i="9903"/>
  <c r="I26" i="9903"/>
  <c r="H26" i="9903"/>
  <c r="G26" i="9903"/>
  <c r="F26" i="9903"/>
  <c r="C26" i="9903"/>
  <c r="V25" i="9903"/>
  <c r="U25" i="9903"/>
  <c r="S25" i="9903"/>
  <c r="P25" i="9903"/>
  <c r="M25" i="9903"/>
  <c r="L25" i="9903"/>
  <c r="K25" i="9903"/>
  <c r="I25" i="9903"/>
  <c r="H25" i="9903"/>
  <c r="G25" i="9903"/>
  <c r="F25" i="9903"/>
  <c r="C25" i="9903"/>
  <c r="V24" i="9903"/>
  <c r="U24" i="9903"/>
  <c r="S24" i="9903"/>
  <c r="P24" i="9903"/>
  <c r="M24" i="9903"/>
  <c r="L24" i="9903"/>
  <c r="K24" i="9903"/>
  <c r="I24" i="9903"/>
  <c r="H24" i="9903"/>
  <c r="G24" i="9903"/>
  <c r="F24" i="9903"/>
  <c r="C24" i="9903"/>
  <c r="V23" i="9903"/>
  <c r="U23" i="9903"/>
  <c r="S23" i="9903"/>
  <c r="P23" i="9903"/>
  <c r="M23" i="9903"/>
  <c r="L23" i="9903"/>
  <c r="K23" i="9903"/>
  <c r="I23" i="9903"/>
  <c r="H23" i="9903"/>
  <c r="F23" i="9903"/>
  <c r="G23" i="9903" s="1"/>
  <c r="C23" i="9903"/>
  <c r="V22" i="9903"/>
  <c r="U22" i="9903"/>
  <c r="S22" i="9903"/>
  <c r="P22" i="9903"/>
  <c r="M22" i="9903"/>
  <c r="L22" i="9903"/>
  <c r="K22" i="9903"/>
  <c r="I22" i="9903"/>
  <c r="H22" i="9903"/>
  <c r="F22" i="9903"/>
  <c r="G22" i="9903" s="1"/>
  <c r="C22" i="9903"/>
  <c r="V21" i="9903"/>
  <c r="U21" i="9903"/>
  <c r="S21" i="9903"/>
  <c r="P21" i="9903"/>
  <c r="M21" i="9903"/>
  <c r="L21" i="9903"/>
  <c r="K21" i="9903"/>
  <c r="I21" i="9903"/>
  <c r="H21" i="9903"/>
  <c r="G21" i="9903"/>
  <c r="F21" i="9903"/>
  <c r="C21" i="9903"/>
  <c r="V20" i="9903"/>
  <c r="U20" i="9903"/>
  <c r="S20" i="9903"/>
  <c r="P20" i="9903"/>
  <c r="M20" i="9903"/>
  <c r="L20" i="9903"/>
  <c r="K20" i="9903"/>
  <c r="I20" i="9903"/>
  <c r="H20" i="9903"/>
  <c r="F20" i="9903"/>
  <c r="G20" i="9903" s="1"/>
  <c r="C20" i="9903"/>
  <c r="V19" i="9903"/>
  <c r="U19" i="9903"/>
  <c r="S19" i="9903"/>
  <c r="P19" i="9903"/>
  <c r="M19" i="9903"/>
  <c r="L19" i="9903"/>
  <c r="K19" i="9903"/>
  <c r="I19" i="9903"/>
  <c r="H19" i="9903"/>
  <c r="F19" i="9903"/>
  <c r="G19" i="9903" s="1"/>
  <c r="C19" i="9903"/>
  <c r="V18" i="9903"/>
  <c r="U18" i="9903"/>
  <c r="S18" i="9903"/>
  <c r="P18" i="9903"/>
  <c r="M18" i="9903"/>
  <c r="L18" i="9903"/>
  <c r="L28" i="9903" s="1"/>
  <c r="K18" i="9903"/>
  <c r="I18" i="9903"/>
  <c r="H18" i="9903"/>
  <c r="G18" i="9903"/>
  <c r="F18" i="9903"/>
  <c r="C18" i="9903"/>
  <c r="I5" i="9903"/>
  <c r="V19" i="9900"/>
  <c r="U19" i="9900"/>
  <c r="S19" i="9900"/>
  <c r="P19" i="9900"/>
  <c r="M19" i="9900"/>
  <c r="L19" i="9900"/>
  <c r="K19" i="9900"/>
  <c r="I19" i="9900"/>
  <c r="H19" i="9900"/>
  <c r="F19" i="9900"/>
  <c r="G19" i="9900" s="1"/>
  <c r="C19" i="9900"/>
  <c r="U27" i="9902"/>
  <c r="S27" i="9902"/>
  <c r="R27" i="9902"/>
  <c r="M27" i="9902"/>
  <c r="D27" i="9902"/>
  <c r="V26" i="9902"/>
  <c r="U26" i="9902"/>
  <c r="S26" i="9902"/>
  <c r="P26" i="9902"/>
  <c r="M26" i="9902"/>
  <c r="L26" i="9902"/>
  <c r="K26" i="9902"/>
  <c r="I26" i="9902"/>
  <c r="H26" i="9902"/>
  <c r="G26" i="9902"/>
  <c r="F26" i="9902"/>
  <c r="C26" i="9902"/>
  <c r="V25" i="9902"/>
  <c r="L25" i="9902"/>
  <c r="K25" i="9902"/>
  <c r="I25" i="9902"/>
  <c r="H25" i="9902"/>
  <c r="G25" i="9902"/>
  <c r="F25" i="9902"/>
  <c r="C25" i="9902"/>
  <c r="V24" i="9902"/>
  <c r="L24" i="9902"/>
  <c r="K24" i="9902"/>
  <c r="I24" i="9902"/>
  <c r="H24" i="9902"/>
  <c r="G24" i="9902"/>
  <c r="F24" i="9902"/>
  <c r="C24" i="9902"/>
  <c r="V23" i="9902"/>
  <c r="L23" i="9902"/>
  <c r="K23" i="9902"/>
  <c r="I23" i="9902"/>
  <c r="H23" i="9902"/>
  <c r="G23" i="9902"/>
  <c r="F23" i="9902"/>
  <c r="C23" i="9902"/>
  <c r="V22" i="9902"/>
  <c r="L22" i="9902"/>
  <c r="K22" i="9902"/>
  <c r="I22" i="9902"/>
  <c r="H22" i="9902"/>
  <c r="G22" i="9902"/>
  <c r="F22" i="9902"/>
  <c r="C22" i="9902"/>
  <c r="V21" i="9902"/>
  <c r="L21" i="9902"/>
  <c r="K21" i="9902"/>
  <c r="I21" i="9902"/>
  <c r="H21" i="9902"/>
  <c r="G21" i="9902"/>
  <c r="F21" i="9902"/>
  <c r="C21" i="9902"/>
  <c r="V20" i="9902"/>
  <c r="L20" i="9902"/>
  <c r="K20" i="9902"/>
  <c r="I20" i="9902"/>
  <c r="H20" i="9902"/>
  <c r="G20" i="9902"/>
  <c r="F20" i="9902"/>
  <c r="C20" i="9902"/>
  <c r="V19" i="9902"/>
  <c r="L19" i="9902"/>
  <c r="K19" i="9902"/>
  <c r="I19" i="9902"/>
  <c r="H19" i="9902"/>
  <c r="F19" i="9902"/>
  <c r="G19" i="9902" s="1"/>
  <c r="C19" i="9902"/>
  <c r="V18" i="9902"/>
  <c r="V27" i="9902" s="1"/>
  <c r="L18" i="9902"/>
  <c r="K18" i="9902"/>
  <c r="I18" i="9902"/>
  <c r="H18" i="9902"/>
  <c r="G18" i="9902"/>
  <c r="F18" i="9902"/>
  <c r="C18" i="9902"/>
  <c r="I5" i="9902"/>
  <c r="T28" i="9901"/>
  <c r="S28" i="9901"/>
  <c r="R28" i="9901"/>
  <c r="Q28" i="9901"/>
  <c r="P28" i="9901"/>
  <c r="O28" i="9901"/>
  <c r="N28" i="9901"/>
  <c r="D28" i="9901"/>
  <c r="U27" i="9901"/>
  <c r="S27" i="9901"/>
  <c r="P27" i="9901"/>
  <c r="M27" i="9901"/>
  <c r="V26" i="9901"/>
  <c r="L26" i="9901"/>
  <c r="K26" i="9901"/>
  <c r="I26" i="9901"/>
  <c r="H26" i="9901"/>
  <c r="G26" i="9901"/>
  <c r="F26" i="9901"/>
  <c r="C26" i="9901"/>
  <c r="V25" i="9901"/>
  <c r="L25" i="9901"/>
  <c r="K25" i="9901"/>
  <c r="I25" i="9901"/>
  <c r="H25" i="9901"/>
  <c r="G25" i="9901"/>
  <c r="F25" i="9901"/>
  <c r="C25" i="9901"/>
  <c r="V24" i="9901"/>
  <c r="L24" i="9901"/>
  <c r="K24" i="9901"/>
  <c r="I24" i="9901"/>
  <c r="H24" i="9901"/>
  <c r="G24" i="9901"/>
  <c r="F24" i="9901"/>
  <c r="C24" i="9901"/>
  <c r="V23" i="9901"/>
  <c r="U23" i="9901"/>
  <c r="S23" i="9901"/>
  <c r="P23" i="9901"/>
  <c r="M23" i="9901"/>
  <c r="L23" i="9901"/>
  <c r="K23" i="9901"/>
  <c r="I23" i="9901"/>
  <c r="H23" i="9901"/>
  <c r="G23" i="9901"/>
  <c r="F23" i="9901"/>
  <c r="C23" i="9901"/>
  <c r="V22" i="9901"/>
  <c r="U22" i="9901"/>
  <c r="S22" i="9901"/>
  <c r="P22" i="9901"/>
  <c r="M22" i="9901"/>
  <c r="L22" i="9901"/>
  <c r="K22" i="9901"/>
  <c r="I22" i="9901"/>
  <c r="H22" i="9901"/>
  <c r="G22" i="9901"/>
  <c r="F22" i="9901"/>
  <c r="C22" i="9901"/>
  <c r="V21" i="9901"/>
  <c r="L21" i="9901"/>
  <c r="K21" i="9901"/>
  <c r="I21" i="9901"/>
  <c r="H21" i="9901"/>
  <c r="G21" i="9901"/>
  <c r="F21" i="9901"/>
  <c r="C21" i="9901"/>
  <c r="V20" i="9901"/>
  <c r="U20" i="9901"/>
  <c r="S20" i="9901"/>
  <c r="P20" i="9901"/>
  <c r="M20" i="9901"/>
  <c r="L20" i="9901"/>
  <c r="K20" i="9901"/>
  <c r="I20" i="9901"/>
  <c r="H20" i="9901"/>
  <c r="G20" i="9901"/>
  <c r="F20" i="9901"/>
  <c r="C20" i="9901"/>
  <c r="V19" i="9901"/>
  <c r="U19" i="9901"/>
  <c r="S19" i="9901"/>
  <c r="P19" i="9901"/>
  <c r="M19" i="9901"/>
  <c r="M28" i="9901" s="1"/>
  <c r="L19" i="9901"/>
  <c r="K19" i="9901"/>
  <c r="I19" i="9901"/>
  <c r="H19" i="9901"/>
  <c r="F19" i="9901"/>
  <c r="G19" i="9901" s="1"/>
  <c r="C19" i="9901"/>
  <c r="V18" i="9901"/>
  <c r="L18" i="9901"/>
  <c r="K18" i="9901"/>
  <c r="I18" i="9901"/>
  <c r="H18" i="9901"/>
  <c r="G18" i="9901"/>
  <c r="F18" i="9901"/>
  <c r="C18" i="9901"/>
  <c r="I5" i="9901"/>
  <c r="U28" i="9900"/>
  <c r="S28" i="9900"/>
  <c r="R28" i="9900"/>
  <c r="M28" i="9900"/>
  <c r="D28" i="9900"/>
  <c r="V27" i="9900"/>
  <c r="U27" i="9900"/>
  <c r="S27" i="9900"/>
  <c r="P27" i="9900"/>
  <c r="M27" i="9900"/>
  <c r="L27" i="9900"/>
  <c r="K27" i="9900"/>
  <c r="I27" i="9900"/>
  <c r="H27" i="9900"/>
  <c r="G27" i="9900"/>
  <c r="F27" i="9900"/>
  <c r="C27" i="9900"/>
  <c r="V26" i="9900"/>
  <c r="U26" i="9900"/>
  <c r="S26" i="9900"/>
  <c r="P26" i="9900"/>
  <c r="M26" i="9900"/>
  <c r="L26" i="9900"/>
  <c r="K26" i="9900"/>
  <c r="I26" i="9900"/>
  <c r="H26" i="9900"/>
  <c r="G26" i="9900"/>
  <c r="F26" i="9900"/>
  <c r="C26" i="9900"/>
  <c r="V25" i="9900"/>
  <c r="U25" i="9900"/>
  <c r="S25" i="9900"/>
  <c r="P25" i="9900"/>
  <c r="M25" i="9900"/>
  <c r="L25" i="9900"/>
  <c r="K25" i="9900"/>
  <c r="I25" i="9900"/>
  <c r="H25" i="9900"/>
  <c r="G25" i="9900"/>
  <c r="F25" i="9900"/>
  <c r="C25" i="9900"/>
  <c r="V24" i="9900"/>
  <c r="U24" i="9900"/>
  <c r="S24" i="9900"/>
  <c r="P24" i="9900"/>
  <c r="M24" i="9900"/>
  <c r="L24" i="9900"/>
  <c r="K24" i="9900"/>
  <c r="I24" i="9900"/>
  <c r="H24" i="9900"/>
  <c r="F24" i="9900"/>
  <c r="G24" i="9900" s="1"/>
  <c r="C24" i="9900"/>
  <c r="V23" i="9900"/>
  <c r="U23" i="9900"/>
  <c r="S23" i="9900"/>
  <c r="P23" i="9900"/>
  <c r="M23" i="9900"/>
  <c r="L23" i="9900"/>
  <c r="K23" i="9900"/>
  <c r="I23" i="9900"/>
  <c r="H23" i="9900"/>
  <c r="F23" i="9900"/>
  <c r="G23" i="9900" s="1"/>
  <c r="C23" i="9900"/>
  <c r="V22" i="9900"/>
  <c r="U22" i="9900"/>
  <c r="S22" i="9900"/>
  <c r="P22" i="9900"/>
  <c r="M22" i="9900"/>
  <c r="L22" i="9900"/>
  <c r="K22" i="9900"/>
  <c r="I22" i="9900"/>
  <c r="H22" i="9900"/>
  <c r="F22" i="9900"/>
  <c r="G22" i="9900" s="1"/>
  <c r="C22" i="9900"/>
  <c r="V21" i="9900"/>
  <c r="U21" i="9900"/>
  <c r="S21" i="9900"/>
  <c r="P21" i="9900"/>
  <c r="M21" i="9900"/>
  <c r="L21" i="9900"/>
  <c r="K21" i="9900"/>
  <c r="I21" i="9900"/>
  <c r="H21" i="9900"/>
  <c r="G21" i="9900"/>
  <c r="F21" i="9900"/>
  <c r="C21" i="9900"/>
  <c r="V20" i="9900"/>
  <c r="U20" i="9900"/>
  <c r="S20" i="9900"/>
  <c r="P20" i="9900"/>
  <c r="M20" i="9900"/>
  <c r="L20" i="9900"/>
  <c r="K20" i="9900"/>
  <c r="I20" i="9900"/>
  <c r="H20" i="9900"/>
  <c r="F20" i="9900"/>
  <c r="G20" i="9900" s="1"/>
  <c r="C20" i="9900"/>
  <c r="V18" i="9900"/>
  <c r="U18" i="9900"/>
  <c r="S18" i="9900"/>
  <c r="P18" i="9900"/>
  <c r="M18" i="9900"/>
  <c r="L18" i="9900"/>
  <c r="K18" i="9900"/>
  <c r="I18" i="9900"/>
  <c r="H18" i="9900"/>
  <c r="G18" i="9900"/>
  <c r="F18" i="9900"/>
  <c r="C18" i="9900"/>
  <c r="I5" i="9900"/>
  <c r="V31" i="9898"/>
  <c r="L31" i="9898"/>
  <c r="K31" i="9898"/>
  <c r="G31" i="9898"/>
  <c r="D31" i="9898"/>
  <c r="V31" i="9897"/>
  <c r="L31" i="9897"/>
  <c r="K31" i="9897"/>
  <c r="G31" i="9897"/>
  <c r="D31" i="9897"/>
  <c r="V28" i="9897"/>
  <c r="U28" i="9897"/>
  <c r="S28" i="9897"/>
  <c r="P28" i="9897"/>
  <c r="M28" i="9897"/>
  <c r="L28" i="9897"/>
  <c r="K28" i="9897"/>
  <c r="I28" i="9897"/>
  <c r="H28" i="9897"/>
  <c r="F28" i="9897"/>
  <c r="G28" i="9897" s="1"/>
  <c r="C28" i="9897"/>
  <c r="V27" i="9897"/>
  <c r="U27" i="9897"/>
  <c r="S27" i="9897"/>
  <c r="P27" i="9897"/>
  <c r="M27" i="9897"/>
  <c r="L27" i="9897"/>
  <c r="K27" i="9897"/>
  <c r="I27" i="9897"/>
  <c r="H27" i="9897"/>
  <c r="G27" i="9897"/>
  <c r="F27" i="9897"/>
  <c r="C27" i="9897"/>
  <c r="V25" i="9898"/>
  <c r="U25" i="9898"/>
  <c r="S25" i="9898"/>
  <c r="P25" i="9898"/>
  <c r="M25" i="9898"/>
  <c r="L25" i="9898"/>
  <c r="K25" i="9898"/>
  <c r="I25" i="9898"/>
  <c r="H25" i="9898"/>
  <c r="F25" i="9898"/>
  <c r="G25" i="9898" s="1"/>
  <c r="C25" i="9898"/>
  <c r="V24" i="9898"/>
  <c r="L24" i="9898"/>
  <c r="K24" i="9898"/>
  <c r="I24" i="9898"/>
  <c r="H24" i="9898"/>
  <c r="G24" i="9898"/>
  <c r="F24" i="9898"/>
  <c r="C24" i="9898"/>
  <c r="U27" i="9899"/>
  <c r="S27" i="9899"/>
  <c r="R27" i="9899"/>
  <c r="M27" i="9899"/>
  <c r="D27" i="9899"/>
  <c r="V26" i="9899"/>
  <c r="U26" i="9899"/>
  <c r="S26" i="9899"/>
  <c r="P26" i="9899"/>
  <c r="M26" i="9899"/>
  <c r="L26" i="9899"/>
  <c r="K26" i="9899"/>
  <c r="I26" i="9899"/>
  <c r="H26" i="9899"/>
  <c r="G26" i="9899"/>
  <c r="F26" i="9899"/>
  <c r="C26" i="9899"/>
  <c r="V25" i="9899"/>
  <c r="L25" i="9899"/>
  <c r="K25" i="9899"/>
  <c r="I25" i="9899"/>
  <c r="H25" i="9899"/>
  <c r="G25" i="9899"/>
  <c r="F25" i="9899"/>
  <c r="C25" i="9899"/>
  <c r="V24" i="9899"/>
  <c r="L24" i="9899"/>
  <c r="K24" i="9899"/>
  <c r="I24" i="9899"/>
  <c r="H24" i="9899"/>
  <c r="G24" i="9899"/>
  <c r="F24" i="9899"/>
  <c r="C24" i="9899"/>
  <c r="V23" i="9899"/>
  <c r="L23" i="9899"/>
  <c r="K23" i="9899"/>
  <c r="I23" i="9899"/>
  <c r="H23" i="9899"/>
  <c r="G23" i="9899"/>
  <c r="F23" i="9899"/>
  <c r="C23" i="9899"/>
  <c r="V22" i="9899"/>
  <c r="L22" i="9899"/>
  <c r="K22" i="9899"/>
  <c r="I22" i="9899"/>
  <c r="H22" i="9899"/>
  <c r="G22" i="9899"/>
  <c r="F22" i="9899"/>
  <c r="C22" i="9899"/>
  <c r="V21" i="9899"/>
  <c r="L21" i="9899"/>
  <c r="K21" i="9899"/>
  <c r="I21" i="9899"/>
  <c r="H21" i="9899"/>
  <c r="G21" i="9899"/>
  <c r="F21" i="9899"/>
  <c r="C21" i="9899"/>
  <c r="V20" i="9899"/>
  <c r="L20" i="9899"/>
  <c r="K20" i="9899"/>
  <c r="I20" i="9899"/>
  <c r="H20" i="9899"/>
  <c r="G20" i="9899"/>
  <c r="F20" i="9899"/>
  <c r="C20" i="9899"/>
  <c r="V19" i="9899"/>
  <c r="L19" i="9899"/>
  <c r="K19" i="9899"/>
  <c r="I19" i="9899"/>
  <c r="H19" i="9899"/>
  <c r="F19" i="9899"/>
  <c r="G19" i="9899" s="1"/>
  <c r="C19" i="9899"/>
  <c r="V18" i="9899"/>
  <c r="L18" i="9899"/>
  <c r="K18" i="9899"/>
  <c r="I18" i="9899"/>
  <c r="H18" i="9899"/>
  <c r="G18" i="9899"/>
  <c r="F18" i="9899"/>
  <c r="C18" i="9899"/>
  <c r="I5" i="9899"/>
  <c r="T31" i="9898"/>
  <c r="S31" i="9898"/>
  <c r="R31" i="9898"/>
  <c r="Q31" i="9898"/>
  <c r="P31" i="9898"/>
  <c r="O31" i="9898"/>
  <c r="N31" i="9898"/>
  <c r="U30" i="9898"/>
  <c r="S30" i="9898"/>
  <c r="P30" i="9898"/>
  <c r="M30" i="9898"/>
  <c r="V29" i="9898"/>
  <c r="L29" i="9898"/>
  <c r="K29" i="9898"/>
  <c r="I29" i="9898"/>
  <c r="H29" i="9898"/>
  <c r="G29" i="9898"/>
  <c r="F29" i="9898"/>
  <c r="C29" i="9898"/>
  <c r="V28" i="9898"/>
  <c r="L28" i="9898"/>
  <c r="K28" i="9898"/>
  <c r="I28" i="9898"/>
  <c r="H28" i="9898"/>
  <c r="G28" i="9898"/>
  <c r="F28" i="9898"/>
  <c r="C28" i="9898"/>
  <c r="V27" i="9898"/>
  <c r="L27" i="9898"/>
  <c r="K27" i="9898"/>
  <c r="I27" i="9898"/>
  <c r="H27" i="9898"/>
  <c r="G27" i="9898"/>
  <c r="F27" i="9898"/>
  <c r="C27" i="9898"/>
  <c r="V26" i="9898"/>
  <c r="U26" i="9898"/>
  <c r="S26" i="9898"/>
  <c r="P26" i="9898"/>
  <c r="M26" i="9898"/>
  <c r="L26" i="9898"/>
  <c r="K26" i="9898"/>
  <c r="I26" i="9898"/>
  <c r="H26" i="9898"/>
  <c r="F26" i="9898"/>
  <c r="G26" i="9898" s="1"/>
  <c r="C26" i="9898"/>
  <c r="V23" i="9898"/>
  <c r="U23" i="9898"/>
  <c r="S23" i="9898"/>
  <c r="P23" i="9898"/>
  <c r="M23" i="9898"/>
  <c r="L23" i="9898"/>
  <c r="K23" i="9898"/>
  <c r="I23" i="9898"/>
  <c r="H23" i="9898"/>
  <c r="F23" i="9898"/>
  <c r="G23" i="9898" s="1"/>
  <c r="C23" i="9898"/>
  <c r="V22" i="9898"/>
  <c r="U22" i="9898"/>
  <c r="S22" i="9898"/>
  <c r="P22" i="9898"/>
  <c r="M22" i="9898"/>
  <c r="M31" i="9898" s="1"/>
  <c r="L22" i="9898"/>
  <c r="K22" i="9898"/>
  <c r="I22" i="9898"/>
  <c r="H22" i="9898"/>
  <c r="F22" i="9898"/>
  <c r="G22" i="9898" s="1"/>
  <c r="C22" i="9898"/>
  <c r="V21" i="9898"/>
  <c r="L21" i="9898"/>
  <c r="K21" i="9898"/>
  <c r="I21" i="9898"/>
  <c r="H21" i="9898"/>
  <c r="G21" i="9898"/>
  <c r="F21" i="9898"/>
  <c r="C21" i="9898"/>
  <c r="V20" i="9898"/>
  <c r="L20" i="9898"/>
  <c r="K20" i="9898"/>
  <c r="I20" i="9898"/>
  <c r="H20" i="9898"/>
  <c r="F20" i="9898"/>
  <c r="G20" i="9898" s="1"/>
  <c r="C20" i="9898"/>
  <c r="V19" i="9898"/>
  <c r="L19" i="9898"/>
  <c r="K19" i="9898"/>
  <c r="I19" i="9898"/>
  <c r="H19" i="9898"/>
  <c r="F19" i="9898"/>
  <c r="G19" i="9898" s="1"/>
  <c r="C19" i="9898"/>
  <c r="V18" i="9898"/>
  <c r="L18" i="9898"/>
  <c r="K18" i="9898"/>
  <c r="I18" i="9898"/>
  <c r="H18" i="9898"/>
  <c r="G18" i="9898"/>
  <c r="F18" i="9898"/>
  <c r="C18" i="9898"/>
  <c r="I5" i="9898"/>
  <c r="U31" i="9897"/>
  <c r="S31" i="9897"/>
  <c r="R31" i="9897"/>
  <c r="M31" i="9897"/>
  <c r="V30" i="9897"/>
  <c r="U30" i="9897"/>
  <c r="S30" i="9897"/>
  <c r="P30" i="9897"/>
  <c r="M30" i="9897"/>
  <c r="L30" i="9897"/>
  <c r="K30" i="9897"/>
  <c r="I30" i="9897"/>
  <c r="H30" i="9897"/>
  <c r="G30" i="9897"/>
  <c r="F30" i="9897"/>
  <c r="C30" i="9897"/>
  <c r="V29" i="9897"/>
  <c r="U29" i="9897"/>
  <c r="S29" i="9897"/>
  <c r="P29" i="9897"/>
  <c r="M29" i="9897"/>
  <c r="L29" i="9897"/>
  <c r="K29" i="9897"/>
  <c r="I29" i="9897"/>
  <c r="H29" i="9897"/>
  <c r="G29" i="9897"/>
  <c r="F29" i="9897"/>
  <c r="C29" i="9897"/>
  <c r="V26" i="9897"/>
  <c r="U26" i="9897"/>
  <c r="S26" i="9897"/>
  <c r="P26" i="9897"/>
  <c r="M26" i="9897"/>
  <c r="L26" i="9897"/>
  <c r="K26" i="9897"/>
  <c r="I26" i="9897"/>
  <c r="H26" i="9897"/>
  <c r="F26" i="9897"/>
  <c r="G26" i="9897" s="1"/>
  <c r="C26" i="9897"/>
  <c r="V25" i="9897"/>
  <c r="U25" i="9897"/>
  <c r="S25" i="9897"/>
  <c r="P25" i="9897"/>
  <c r="M25" i="9897"/>
  <c r="L25" i="9897"/>
  <c r="K25" i="9897"/>
  <c r="I25" i="9897"/>
  <c r="H25" i="9897"/>
  <c r="F25" i="9897"/>
  <c r="G25" i="9897" s="1"/>
  <c r="C25" i="9897"/>
  <c r="V24" i="9897"/>
  <c r="U24" i="9897"/>
  <c r="S24" i="9897"/>
  <c r="P24" i="9897"/>
  <c r="M24" i="9897"/>
  <c r="L24" i="9897"/>
  <c r="K24" i="9897"/>
  <c r="I24" i="9897"/>
  <c r="H24" i="9897"/>
  <c r="F24" i="9897"/>
  <c r="G24" i="9897" s="1"/>
  <c r="C24" i="9897"/>
  <c r="V23" i="9897"/>
  <c r="U23" i="9897"/>
  <c r="S23" i="9897"/>
  <c r="P23" i="9897"/>
  <c r="M23" i="9897"/>
  <c r="L23" i="9897"/>
  <c r="K23" i="9897"/>
  <c r="I23" i="9897"/>
  <c r="H23" i="9897"/>
  <c r="F23" i="9897"/>
  <c r="G23" i="9897" s="1"/>
  <c r="C23" i="9897"/>
  <c r="V22" i="9897"/>
  <c r="U22" i="9897"/>
  <c r="S22" i="9897"/>
  <c r="P22" i="9897"/>
  <c r="M22" i="9897"/>
  <c r="L22" i="9897"/>
  <c r="K22" i="9897"/>
  <c r="I22" i="9897"/>
  <c r="H22" i="9897"/>
  <c r="F22" i="9897"/>
  <c r="G22" i="9897" s="1"/>
  <c r="C22" i="9897"/>
  <c r="V21" i="9897"/>
  <c r="U21" i="9897"/>
  <c r="S21" i="9897"/>
  <c r="P21" i="9897"/>
  <c r="M21" i="9897"/>
  <c r="L21" i="9897"/>
  <c r="K21" i="9897"/>
  <c r="I21" i="9897"/>
  <c r="H21" i="9897"/>
  <c r="F21" i="9897"/>
  <c r="G21" i="9897" s="1"/>
  <c r="C21" i="9897"/>
  <c r="V20" i="9897"/>
  <c r="U20" i="9897"/>
  <c r="S20" i="9897"/>
  <c r="P20" i="9897"/>
  <c r="M20" i="9897"/>
  <c r="L20" i="9897"/>
  <c r="K20" i="9897"/>
  <c r="I20" i="9897"/>
  <c r="H20" i="9897"/>
  <c r="G20" i="9897"/>
  <c r="F20" i="9897"/>
  <c r="C20" i="9897"/>
  <c r="V19" i="9897"/>
  <c r="U19" i="9897"/>
  <c r="S19" i="9897"/>
  <c r="P19" i="9897"/>
  <c r="M19" i="9897"/>
  <c r="L19" i="9897"/>
  <c r="K19" i="9897"/>
  <c r="I19" i="9897"/>
  <c r="H19" i="9897"/>
  <c r="F19" i="9897"/>
  <c r="G19" i="9897" s="1"/>
  <c r="C19" i="9897"/>
  <c r="V18" i="9897"/>
  <c r="U18" i="9897"/>
  <c r="S18" i="9897"/>
  <c r="P18" i="9897"/>
  <c r="M18" i="9897"/>
  <c r="L18" i="9897"/>
  <c r="K18" i="9897"/>
  <c r="I18" i="9897"/>
  <c r="H18" i="9897"/>
  <c r="G18" i="9897"/>
  <c r="F18" i="9897"/>
  <c r="C18" i="9897"/>
  <c r="I5" i="9897"/>
  <c r="V29" i="9896"/>
  <c r="U29" i="9896"/>
  <c r="S29" i="9896"/>
  <c r="R29" i="9896"/>
  <c r="M29" i="9896"/>
  <c r="L29" i="9896"/>
  <c r="K29" i="9896"/>
  <c r="G29" i="9896"/>
  <c r="D29" i="9896"/>
  <c r="V28" i="9896"/>
  <c r="U28" i="9896"/>
  <c r="S28" i="9896"/>
  <c r="P28" i="9896"/>
  <c r="M28" i="9896"/>
  <c r="L28" i="9896"/>
  <c r="K28" i="9896"/>
  <c r="I28" i="9896"/>
  <c r="H28" i="9896"/>
  <c r="G28" i="9896"/>
  <c r="F28" i="9896"/>
  <c r="C28" i="9896"/>
  <c r="V27" i="9896"/>
  <c r="L27" i="9896"/>
  <c r="K27" i="9896"/>
  <c r="I27" i="9896"/>
  <c r="H27" i="9896"/>
  <c r="G27" i="9896"/>
  <c r="F27" i="9896"/>
  <c r="C27" i="9896"/>
  <c r="V26" i="9896"/>
  <c r="L26" i="9896"/>
  <c r="K26" i="9896"/>
  <c r="I26" i="9896"/>
  <c r="H26" i="9896"/>
  <c r="G26" i="9896"/>
  <c r="F26" i="9896"/>
  <c r="C26" i="9896"/>
  <c r="V25" i="9896"/>
  <c r="L25" i="9896"/>
  <c r="K25" i="9896"/>
  <c r="I25" i="9896"/>
  <c r="H25" i="9896"/>
  <c r="G25" i="9896"/>
  <c r="F25" i="9896"/>
  <c r="C25" i="9896"/>
  <c r="V24" i="9896"/>
  <c r="L24" i="9896"/>
  <c r="K24" i="9896"/>
  <c r="I24" i="9896"/>
  <c r="H24" i="9896"/>
  <c r="G24" i="9896"/>
  <c r="F24" i="9896"/>
  <c r="C24" i="9896"/>
  <c r="V23" i="9896"/>
  <c r="L23" i="9896"/>
  <c r="K23" i="9896"/>
  <c r="I23" i="9896"/>
  <c r="H23" i="9896"/>
  <c r="G23" i="9896"/>
  <c r="F23" i="9896"/>
  <c r="C23" i="9896"/>
  <c r="V22" i="9896"/>
  <c r="L22" i="9896"/>
  <c r="K22" i="9896"/>
  <c r="I22" i="9896"/>
  <c r="H22" i="9896"/>
  <c r="G22" i="9896"/>
  <c r="F22" i="9896"/>
  <c r="C22" i="9896"/>
  <c r="V21" i="9896"/>
  <c r="L21" i="9896"/>
  <c r="K21" i="9896"/>
  <c r="I21" i="9896"/>
  <c r="H21" i="9896"/>
  <c r="G21" i="9896"/>
  <c r="F21" i="9896"/>
  <c r="C21" i="9896"/>
  <c r="V20" i="9896"/>
  <c r="L20" i="9896"/>
  <c r="K20" i="9896"/>
  <c r="I20" i="9896"/>
  <c r="H20" i="9896"/>
  <c r="G20" i="9896"/>
  <c r="F20" i="9896"/>
  <c r="C20" i="9896"/>
  <c r="V19" i="9896"/>
  <c r="L19" i="9896"/>
  <c r="K19" i="9896"/>
  <c r="I19" i="9896"/>
  <c r="H19" i="9896"/>
  <c r="G19" i="9896"/>
  <c r="F19" i="9896"/>
  <c r="C19" i="9896"/>
  <c r="V18" i="9896"/>
  <c r="L18" i="9896"/>
  <c r="K18" i="9896"/>
  <c r="I18" i="9896"/>
  <c r="H18" i="9896"/>
  <c r="G18" i="9896"/>
  <c r="F18" i="9896"/>
  <c r="C18" i="9896"/>
  <c r="I5" i="9896"/>
  <c r="V32" i="9895"/>
  <c r="T32" i="9895"/>
  <c r="S32" i="9895"/>
  <c r="R32" i="9895"/>
  <c r="Q32" i="9895"/>
  <c r="P32" i="9895"/>
  <c r="O32" i="9895"/>
  <c r="N32" i="9895"/>
  <c r="M32" i="9895"/>
  <c r="L32" i="9895"/>
  <c r="K32" i="9895"/>
  <c r="G32" i="9895"/>
  <c r="D32" i="9895"/>
  <c r="U31" i="9895"/>
  <c r="S31" i="9895"/>
  <c r="P31" i="9895"/>
  <c r="M31" i="9895"/>
  <c r="V30" i="9895"/>
  <c r="L30" i="9895"/>
  <c r="K30" i="9895"/>
  <c r="I30" i="9895"/>
  <c r="H30" i="9895"/>
  <c r="G30" i="9895"/>
  <c r="F30" i="9895"/>
  <c r="C30" i="9895"/>
  <c r="V29" i="9895"/>
  <c r="L29" i="9895"/>
  <c r="K29" i="9895"/>
  <c r="I29" i="9895"/>
  <c r="H29" i="9895"/>
  <c r="G29" i="9895"/>
  <c r="F29" i="9895"/>
  <c r="C29" i="9895"/>
  <c r="V28" i="9895"/>
  <c r="L28" i="9895"/>
  <c r="K28" i="9895"/>
  <c r="I28" i="9895"/>
  <c r="H28" i="9895"/>
  <c r="G28" i="9895"/>
  <c r="F28" i="9895"/>
  <c r="C28" i="9895"/>
  <c r="V27" i="9895"/>
  <c r="U27" i="9895"/>
  <c r="S27" i="9895"/>
  <c r="P27" i="9895"/>
  <c r="M27" i="9895"/>
  <c r="L27" i="9895"/>
  <c r="K27" i="9895"/>
  <c r="I27" i="9895"/>
  <c r="H27" i="9895"/>
  <c r="G27" i="9895"/>
  <c r="F27" i="9895"/>
  <c r="C27" i="9895"/>
  <c r="V26" i="9895"/>
  <c r="U26" i="9895"/>
  <c r="S26" i="9895"/>
  <c r="P26" i="9895"/>
  <c r="M26" i="9895"/>
  <c r="L26" i="9895"/>
  <c r="K26" i="9895"/>
  <c r="I26" i="9895"/>
  <c r="H26" i="9895"/>
  <c r="G26" i="9895"/>
  <c r="F26" i="9895"/>
  <c r="C26" i="9895"/>
  <c r="V25" i="9895"/>
  <c r="U25" i="9895"/>
  <c r="S25" i="9895"/>
  <c r="P25" i="9895"/>
  <c r="M25" i="9895"/>
  <c r="L25" i="9895"/>
  <c r="K25" i="9895"/>
  <c r="I25" i="9895"/>
  <c r="H25" i="9895"/>
  <c r="G25" i="9895"/>
  <c r="F25" i="9895"/>
  <c r="C25" i="9895"/>
  <c r="V24" i="9895"/>
  <c r="U24" i="9895"/>
  <c r="S24" i="9895"/>
  <c r="P24" i="9895"/>
  <c r="M24" i="9895"/>
  <c r="L24" i="9895"/>
  <c r="K24" i="9895"/>
  <c r="I24" i="9895"/>
  <c r="H24" i="9895"/>
  <c r="G24" i="9895"/>
  <c r="F24" i="9895"/>
  <c r="C24" i="9895"/>
  <c r="V23" i="9895"/>
  <c r="U23" i="9895"/>
  <c r="S23" i="9895"/>
  <c r="P23" i="9895"/>
  <c r="M23" i="9895"/>
  <c r="L23" i="9895"/>
  <c r="K23" i="9895"/>
  <c r="I23" i="9895"/>
  <c r="H23" i="9895"/>
  <c r="G23" i="9895"/>
  <c r="F23" i="9895"/>
  <c r="C23" i="9895"/>
  <c r="V22" i="9895"/>
  <c r="U22" i="9895"/>
  <c r="S22" i="9895"/>
  <c r="P22" i="9895"/>
  <c r="M22" i="9895"/>
  <c r="L22" i="9895"/>
  <c r="K22" i="9895"/>
  <c r="I22" i="9895"/>
  <c r="H22" i="9895"/>
  <c r="G22" i="9895"/>
  <c r="F22" i="9895"/>
  <c r="C22" i="9895"/>
  <c r="V21" i="9895"/>
  <c r="L21" i="9895"/>
  <c r="K21" i="9895"/>
  <c r="I21" i="9895"/>
  <c r="H21" i="9895"/>
  <c r="G21" i="9895"/>
  <c r="F21" i="9895"/>
  <c r="C21" i="9895"/>
  <c r="V20" i="9895"/>
  <c r="L20" i="9895"/>
  <c r="K20" i="9895"/>
  <c r="I20" i="9895"/>
  <c r="H20" i="9895"/>
  <c r="G20" i="9895"/>
  <c r="F20" i="9895"/>
  <c r="C20" i="9895"/>
  <c r="V19" i="9895"/>
  <c r="L19" i="9895"/>
  <c r="K19" i="9895"/>
  <c r="I19" i="9895"/>
  <c r="H19" i="9895"/>
  <c r="G19" i="9895"/>
  <c r="F19" i="9895"/>
  <c r="C19" i="9895"/>
  <c r="V18" i="9895"/>
  <c r="L18" i="9895"/>
  <c r="K18" i="9895"/>
  <c r="I18" i="9895"/>
  <c r="H18" i="9895"/>
  <c r="G18" i="9895"/>
  <c r="F18" i="9895"/>
  <c r="C18" i="9895"/>
  <c r="I5" i="9895"/>
  <c r="V29" i="9894"/>
  <c r="U29" i="9894"/>
  <c r="S29" i="9894"/>
  <c r="R29" i="9894"/>
  <c r="M29" i="9894"/>
  <c r="L29" i="9894"/>
  <c r="K29" i="9894"/>
  <c r="G29" i="9894"/>
  <c r="D29" i="9894"/>
  <c r="V28" i="9894"/>
  <c r="U28" i="9894"/>
  <c r="S28" i="9894"/>
  <c r="P28" i="9894"/>
  <c r="M28" i="9894"/>
  <c r="L28" i="9894"/>
  <c r="K28" i="9894"/>
  <c r="I28" i="9894"/>
  <c r="H28" i="9894"/>
  <c r="G28" i="9894"/>
  <c r="F28" i="9894"/>
  <c r="C28" i="9894"/>
  <c r="V27" i="9894"/>
  <c r="U27" i="9894"/>
  <c r="S27" i="9894"/>
  <c r="P27" i="9894"/>
  <c r="M27" i="9894"/>
  <c r="L27" i="9894"/>
  <c r="K27" i="9894"/>
  <c r="I27" i="9894"/>
  <c r="H27" i="9894"/>
  <c r="G27" i="9894"/>
  <c r="F27" i="9894"/>
  <c r="C27" i="9894"/>
  <c r="V26" i="9894"/>
  <c r="U26" i="9894"/>
  <c r="S26" i="9894"/>
  <c r="P26" i="9894"/>
  <c r="M26" i="9894"/>
  <c r="L26" i="9894"/>
  <c r="K26" i="9894"/>
  <c r="I26" i="9894"/>
  <c r="H26" i="9894"/>
  <c r="G26" i="9894"/>
  <c r="F26" i="9894"/>
  <c r="C26" i="9894"/>
  <c r="V25" i="9894"/>
  <c r="U25" i="9894"/>
  <c r="S25" i="9894"/>
  <c r="P25" i="9894"/>
  <c r="M25" i="9894"/>
  <c r="L25" i="9894"/>
  <c r="K25" i="9894"/>
  <c r="I25" i="9894"/>
  <c r="H25" i="9894"/>
  <c r="G25" i="9894"/>
  <c r="F25" i="9894"/>
  <c r="C25" i="9894"/>
  <c r="V24" i="9894"/>
  <c r="U24" i="9894"/>
  <c r="S24" i="9894"/>
  <c r="P24" i="9894"/>
  <c r="M24" i="9894"/>
  <c r="L24" i="9894"/>
  <c r="K24" i="9894"/>
  <c r="I24" i="9894"/>
  <c r="H24" i="9894"/>
  <c r="G24" i="9894"/>
  <c r="F24" i="9894"/>
  <c r="C24" i="9894"/>
  <c r="V23" i="9894"/>
  <c r="U23" i="9894"/>
  <c r="S23" i="9894"/>
  <c r="P23" i="9894"/>
  <c r="M23" i="9894"/>
  <c r="L23" i="9894"/>
  <c r="K23" i="9894"/>
  <c r="I23" i="9894"/>
  <c r="H23" i="9894"/>
  <c r="G23" i="9894"/>
  <c r="F23" i="9894"/>
  <c r="C23" i="9894"/>
  <c r="V22" i="9894"/>
  <c r="U22" i="9894"/>
  <c r="S22" i="9894"/>
  <c r="P22" i="9894"/>
  <c r="M22" i="9894"/>
  <c r="L22" i="9894"/>
  <c r="K22" i="9894"/>
  <c r="I22" i="9894"/>
  <c r="H22" i="9894"/>
  <c r="G22" i="9894"/>
  <c r="F22" i="9894"/>
  <c r="C22" i="9894"/>
  <c r="V21" i="9894"/>
  <c r="U21" i="9894"/>
  <c r="S21" i="9894"/>
  <c r="P21" i="9894"/>
  <c r="M21" i="9894"/>
  <c r="L21" i="9894"/>
  <c r="K21" i="9894"/>
  <c r="I21" i="9894"/>
  <c r="H21" i="9894"/>
  <c r="G21" i="9894"/>
  <c r="F21" i="9894"/>
  <c r="C21" i="9894"/>
  <c r="V20" i="9894"/>
  <c r="U20" i="9894"/>
  <c r="S20" i="9894"/>
  <c r="P20" i="9894"/>
  <c r="M20" i="9894"/>
  <c r="L20" i="9894"/>
  <c r="K20" i="9894"/>
  <c r="I20" i="9894"/>
  <c r="H20" i="9894"/>
  <c r="G20" i="9894"/>
  <c r="F20" i="9894"/>
  <c r="C20" i="9894"/>
  <c r="V19" i="9894"/>
  <c r="U19" i="9894"/>
  <c r="S19" i="9894"/>
  <c r="P19" i="9894"/>
  <c r="M19" i="9894"/>
  <c r="L19" i="9894"/>
  <c r="K19" i="9894"/>
  <c r="I19" i="9894"/>
  <c r="H19" i="9894"/>
  <c r="G19" i="9894"/>
  <c r="F19" i="9894"/>
  <c r="C19" i="9894"/>
  <c r="V18" i="9894"/>
  <c r="U18" i="9894"/>
  <c r="S18" i="9894"/>
  <c r="P18" i="9894"/>
  <c r="M18" i="9894"/>
  <c r="L18" i="9894"/>
  <c r="K18" i="9894"/>
  <c r="I18" i="9894"/>
  <c r="H18" i="9894"/>
  <c r="G18" i="9894"/>
  <c r="F18" i="9894"/>
  <c r="C18" i="9894"/>
  <c r="I5" i="9894"/>
  <c r="V27" i="9893"/>
  <c r="U27" i="9893"/>
  <c r="S27" i="9893"/>
  <c r="R27" i="9893"/>
  <c r="M27" i="9893"/>
  <c r="L27" i="9893"/>
  <c r="K27" i="9893"/>
  <c r="G27" i="9893"/>
  <c r="D27" i="9893"/>
  <c r="V26" i="9893"/>
  <c r="U26" i="9893"/>
  <c r="S26" i="9893"/>
  <c r="P26" i="9893"/>
  <c r="M26" i="9893"/>
  <c r="L26" i="9893"/>
  <c r="K26" i="9893"/>
  <c r="I26" i="9893"/>
  <c r="H26" i="9893"/>
  <c r="G26" i="9893"/>
  <c r="F26" i="9893"/>
  <c r="C26" i="9893"/>
  <c r="V25" i="9893"/>
  <c r="L25" i="9893"/>
  <c r="K25" i="9893"/>
  <c r="I25" i="9893"/>
  <c r="H25" i="9893"/>
  <c r="G25" i="9893"/>
  <c r="F25" i="9893"/>
  <c r="C25" i="9893"/>
  <c r="V24" i="9893"/>
  <c r="L24" i="9893"/>
  <c r="K24" i="9893"/>
  <c r="I24" i="9893"/>
  <c r="H24" i="9893"/>
  <c r="G24" i="9893"/>
  <c r="F24" i="9893"/>
  <c r="C24" i="9893"/>
  <c r="V23" i="9893"/>
  <c r="L23" i="9893"/>
  <c r="K23" i="9893"/>
  <c r="I23" i="9893"/>
  <c r="H23" i="9893"/>
  <c r="G23" i="9893"/>
  <c r="F23" i="9893"/>
  <c r="C23" i="9893"/>
  <c r="V22" i="9893"/>
  <c r="L22" i="9893"/>
  <c r="K22" i="9893"/>
  <c r="I22" i="9893"/>
  <c r="H22" i="9893"/>
  <c r="G22" i="9893"/>
  <c r="F22" i="9893"/>
  <c r="C22" i="9893"/>
  <c r="V21" i="9893"/>
  <c r="L21" i="9893"/>
  <c r="K21" i="9893"/>
  <c r="I21" i="9893"/>
  <c r="H21" i="9893"/>
  <c r="G21" i="9893"/>
  <c r="F21" i="9893"/>
  <c r="C21" i="9893"/>
  <c r="V20" i="9893"/>
  <c r="L20" i="9893"/>
  <c r="K20" i="9893"/>
  <c r="I20" i="9893"/>
  <c r="H20" i="9893"/>
  <c r="G20" i="9893"/>
  <c r="F20" i="9893"/>
  <c r="C20" i="9893"/>
  <c r="V19" i="9893"/>
  <c r="L19" i="9893"/>
  <c r="K19" i="9893"/>
  <c r="I19" i="9893"/>
  <c r="H19" i="9893"/>
  <c r="G19" i="9893"/>
  <c r="F19" i="9893"/>
  <c r="C19" i="9893"/>
  <c r="V18" i="9893"/>
  <c r="L18" i="9893"/>
  <c r="K18" i="9893"/>
  <c r="I18" i="9893"/>
  <c r="H18" i="9893"/>
  <c r="G18" i="9893"/>
  <c r="F18" i="9893"/>
  <c r="C18" i="9893"/>
  <c r="I5" i="9893"/>
  <c r="V26" i="9892"/>
  <c r="T26" i="9892"/>
  <c r="S26" i="9892"/>
  <c r="R26" i="9892"/>
  <c r="Q26" i="9892"/>
  <c r="P26" i="9892"/>
  <c r="O26" i="9892"/>
  <c r="N26" i="9892"/>
  <c r="M26" i="9892"/>
  <c r="L26" i="9892"/>
  <c r="K26" i="9892"/>
  <c r="G26" i="9892"/>
  <c r="D26" i="9892"/>
  <c r="U25" i="9892"/>
  <c r="S25" i="9892"/>
  <c r="P25" i="9892"/>
  <c r="M25" i="9892"/>
  <c r="V24" i="9892"/>
  <c r="L24" i="9892"/>
  <c r="K24" i="9892"/>
  <c r="I24" i="9892"/>
  <c r="H24" i="9892"/>
  <c r="G24" i="9892"/>
  <c r="F24" i="9892"/>
  <c r="C24" i="9892"/>
  <c r="V23" i="9892"/>
  <c r="L23" i="9892"/>
  <c r="K23" i="9892"/>
  <c r="I23" i="9892"/>
  <c r="H23" i="9892"/>
  <c r="G23" i="9892"/>
  <c r="F23" i="9892"/>
  <c r="C23" i="9892"/>
  <c r="V22" i="9892"/>
  <c r="L22" i="9892"/>
  <c r="K22" i="9892"/>
  <c r="I22" i="9892"/>
  <c r="H22" i="9892"/>
  <c r="G22" i="9892"/>
  <c r="F22" i="9892"/>
  <c r="C22" i="9892"/>
  <c r="V21" i="9892"/>
  <c r="U21" i="9892"/>
  <c r="S21" i="9892"/>
  <c r="P21" i="9892"/>
  <c r="M21" i="9892"/>
  <c r="L21" i="9892"/>
  <c r="K21" i="9892"/>
  <c r="I21" i="9892"/>
  <c r="H21" i="9892"/>
  <c r="G21" i="9892"/>
  <c r="F21" i="9892"/>
  <c r="C21" i="9892"/>
  <c r="V20" i="9892"/>
  <c r="U20" i="9892"/>
  <c r="S20" i="9892"/>
  <c r="P20" i="9892"/>
  <c r="M20" i="9892"/>
  <c r="L20" i="9892"/>
  <c r="K20" i="9892"/>
  <c r="I20" i="9892"/>
  <c r="H20" i="9892"/>
  <c r="G20" i="9892"/>
  <c r="F20" i="9892"/>
  <c r="C20" i="9892"/>
  <c r="V19" i="9892"/>
  <c r="U19" i="9892"/>
  <c r="S19" i="9892"/>
  <c r="P19" i="9892"/>
  <c r="M19" i="9892"/>
  <c r="L19" i="9892"/>
  <c r="K19" i="9892"/>
  <c r="I19" i="9892"/>
  <c r="H19" i="9892"/>
  <c r="G19" i="9892"/>
  <c r="F19" i="9892"/>
  <c r="C19" i="9892"/>
  <c r="V18" i="9892"/>
  <c r="L18" i="9892"/>
  <c r="K18" i="9892"/>
  <c r="I18" i="9892"/>
  <c r="H18" i="9892"/>
  <c r="G18" i="9892"/>
  <c r="F18" i="9892"/>
  <c r="C18" i="9892"/>
  <c r="I5" i="9892"/>
  <c r="V31" i="9891"/>
  <c r="U31" i="9891"/>
  <c r="S31" i="9891"/>
  <c r="R31" i="9891"/>
  <c r="M31" i="9891"/>
  <c r="L31" i="9891"/>
  <c r="K31" i="9891"/>
  <c r="G31" i="9891"/>
  <c r="D31" i="9891"/>
  <c r="V30" i="9891"/>
  <c r="U30" i="9891"/>
  <c r="S30" i="9891"/>
  <c r="P30" i="9891"/>
  <c r="M30" i="9891"/>
  <c r="L30" i="9891"/>
  <c r="K30" i="9891"/>
  <c r="I30" i="9891"/>
  <c r="H30" i="9891"/>
  <c r="G30" i="9891"/>
  <c r="F30" i="9891"/>
  <c r="C30" i="9891"/>
  <c r="V29" i="9891"/>
  <c r="U29" i="9891"/>
  <c r="S29" i="9891"/>
  <c r="P29" i="9891"/>
  <c r="M29" i="9891"/>
  <c r="L29" i="9891"/>
  <c r="K29" i="9891"/>
  <c r="I29" i="9891"/>
  <c r="H29" i="9891"/>
  <c r="G29" i="9891"/>
  <c r="F29" i="9891"/>
  <c r="C29" i="9891"/>
  <c r="V28" i="9891"/>
  <c r="U28" i="9891"/>
  <c r="S28" i="9891"/>
  <c r="P28" i="9891"/>
  <c r="M28" i="9891"/>
  <c r="L28" i="9891"/>
  <c r="K28" i="9891"/>
  <c r="I28" i="9891"/>
  <c r="H28" i="9891"/>
  <c r="G28" i="9891"/>
  <c r="F28" i="9891"/>
  <c r="C28" i="9891"/>
  <c r="V27" i="9891"/>
  <c r="U27" i="9891"/>
  <c r="S27" i="9891"/>
  <c r="P27" i="9891"/>
  <c r="M27" i="9891"/>
  <c r="L27" i="9891"/>
  <c r="K27" i="9891"/>
  <c r="I27" i="9891"/>
  <c r="H27" i="9891"/>
  <c r="G27" i="9891"/>
  <c r="F27" i="9891"/>
  <c r="C27" i="9891"/>
  <c r="V26" i="9891"/>
  <c r="U26" i="9891"/>
  <c r="S26" i="9891"/>
  <c r="P26" i="9891"/>
  <c r="M26" i="9891"/>
  <c r="L26" i="9891"/>
  <c r="K26" i="9891"/>
  <c r="I26" i="9891"/>
  <c r="H26" i="9891"/>
  <c r="G26" i="9891"/>
  <c r="F26" i="9891"/>
  <c r="C26" i="9891"/>
  <c r="V25" i="9891"/>
  <c r="U25" i="9891"/>
  <c r="S25" i="9891"/>
  <c r="P25" i="9891"/>
  <c r="M25" i="9891"/>
  <c r="L25" i="9891"/>
  <c r="K25" i="9891"/>
  <c r="I25" i="9891"/>
  <c r="H25" i="9891"/>
  <c r="G25" i="9891"/>
  <c r="F25" i="9891"/>
  <c r="C25" i="9891"/>
  <c r="V24" i="9891"/>
  <c r="U24" i="9891"/>
  <c r="S24" i="9891"/>
  <c r="P24" i="9891"/>
  <c r="M24" i="9891"/>
  <c r="L24" i="9891"/>
  <c r="K24" i="9891"/>
  <c r="I24" i="9891"/>
  <c r="H24" i="9891"/>
  <c r="G24" i="9891"/>
  <c r="F24" i="9891"/>
  <c r="C24" i="9891"/>
  <c r="V23" i="9891"/>
  <c r="U23" i="9891"/>
  <c r="S23" i="9891"/>
  <c r="P23" i="9891"/>
  <c r="M23" i="9891"/>
  <c r="L23" i="9891"/>
  <c r="K23" i="9891"/>
  <c r="I23" i="9891"/>
  <c r="H23" i="9891"/>
  <c r="G23" i="9891"/>
  <c r="F23" i="9891"/>
  <c r="C23" i="9891"/>
  <c r="V22" i="9891"/>
  <c r="U22" i="9891"/>
  <c r="S22" i="9891"/>
  <c r="P22" i="9891"/>
  <c r="M22" i="9891"/>
  <c r="L22" i="9891"/>
  <c r="K22" i="9891"/>
  <c r="I22" i="9891"/>
  <c r="H22" i="9891"/>
  <c r="G22" i="9891"/>
  <c r="F22" i="9891"/>
  <c r="C22" i="9891"/>
  <c r="V21" i="9891"/>
  <c r="U21" i="9891"/>
  <c r="S21" i="9891"/>
  <c r="P21" i="9891"/>
  <c r="M21" i="9891"/>
  <c r="L21" i="9891"/>
  <c r="K21" i="9891"/>
  <c r="I21" i="9891"/>
  <c r="H21" i="9891"/>
  <c r="G21" i="9891"/>
  <c r="F21" i="9891"/>
  <c r="C21" i="9891"/>
  <c r="V20" i="9891"/>
  <c r="U20" i="9891"/>
  <c r="S20" i="9891"/>
  <c r="P20" i="9891"/>
  <c r="M20" i="9891"/>
  <c r="L20" i="9891"/>
  <c r="K20" i="9891"/>
  <c r="I20" i="9891"/>
  <c r="H20" i="9891"/>
  <c r="G20" i="9891"/>
  <c r="F20" i="9891"/>
  <c r="C20" i="9891"/>
  <c r="V19" i="9891"/>
  <c r="U19" i="9891"/>
  <c r="S19" i="9891"/>
  <c r="P19" i="9891"/>
  <c r="M19" i="9891"/>
  <c r="L19" i="9891"/>
  <c r="K19" i="9891"/>
  <c r="I19" i="9891"/>
  <c r="H19" i="9891"/>
  <c r="G19" i="9891"/>
  <c r="F19" i="9891"/>
  <c r="C19" i="9891"/>
  <c r="V18" i="9891"/>
  <c r="U18" i="9891"/>
  <c r="S18" i="9891"/>
  <c r="P18" i="9891"/>
  <c r="M18" i="9891"/>
  <c r="L18" i="9891"/>
  <c r="K18" i="9891"/>
  <c r="I18" i="9891"/>
  <c r="H18" i="9891"/>
  <c r="G18" i="9891"/>
  <c r="F18" i="9891"/>
  <c r="C18" i="9891"/>
  <c r="I5" i="9891"/>
  <c r="V27" i="9890"/>
  <c r="U27" i="9890"/>
  <c r="S27" i="9890"/>
  <c r="R27" i="9890"/>
  <c r="M27" i="9890"/>
  <c r="L27" i="9890"/>
  <c r="K27" i="9890"/>
  <c r="G27" i="9890"/>
  <c r="D27" i="9890"/>
  <c r="V26" i="9890"/>
  <c r="U26" i="9890"/>
  <c r="S26" i="9890"/>
  <c r="P26" i="9890"/>
  <c r="M26" i="9890"/>
  <c r="L26" i="9890"/>
  <c r="K26" i="9890"/>
  <c r="I26" i="9890"/>
  <c r="H26" i="9890"/>
  <c r="G26" i="9890"/>
  <c r="F26" i="9890"/>
  <c r="C26" i="9890"/>
  <c r="V25" i="9890"/>
  <c r="L25" i="9890"/>
  <c r="K25" i="9890"/>
  <c r="I25" i="9890"/>
  <c r="H25" i="9890"/>
  <c r="G25" i="9890"/>
  <c r="F25" i="9890"/>
  <c r="C25" i="9890"/>
  <c r="V24" i="9890"/>
  <c r="L24" i="9890"/>
  <c r="K24" i="9890"/>
  <c r="I24" i="9890"/>
  <c r="H24" i="9890"/>
  <c r="G24" i="9890"/>
  <c r="F24" i="9890"/>
  <c r="C24" i="9890"/>
  <c r="V23" i="9890"/>
  <c r="L23" i="9890"/>
  <c r="K23" i="9890"/>
  <c r="I23" i="9890"/>
  <c r="H23" i="9890"/>
  <c r="G23" i="9890"/>
  <c r="F23" i="9890"/>
  <c r="C23" i="9890"/>
  <c r="V22" i="9890"/>
  <c r="L22" i="9890"/>
  <c r="K22" i="9890"/>
  <c r="I22" i="9890"/>
  <c r="H22" i="9890"/>
  <c r="G22" i="9890"/>
  <c r="F22" i="9890"/>
  <c r="C22" i="9890"/>
  <c r="V21" i="9890"/>
  <c r="L21" i="9890"/>
  <c r="K21" i="9890"/>
  <c r="I21" i="9890"/>
  <c r="H21" i="9890"/>
  <c r="G21" i="9890"/>
  <c r="F21" i="9890"/>
  <c r="C21" i="9890"/>
  <c r="V20" i="9890"/>
  <c r="L20" i="9890"/>
  <c r="K20" i="9890"/>
  <c r="I20" i="9890"/>
  <c r="H20" i="9890"/>
  <c r="G20" i="9890"/>
  <c r="F20" i="9890"/>
  <c r="C20" i="9890"/>
  <c r="V19" i="9890"/>
  <c r="L19" i="9890"/>
  <c r="K19" i="9890"/>
  <c r="I19" i="9890"/>
  <c r="H19" i="9890"/>
  <c r="G19" i="9890"/>
  <c r="F19" i="9890"/>
  <c r="C19" i="9890"/>
  <c r="V18" i="9890"/>
  <c r="L18" i="9890"/>
  <c r="K18" i="9890"/>
  <c r="I18" i="9890"/>
  <c r="H18" i="9890"/>
  <c r="G18" i="9890"/>
  <c r="F18" i="9890"/>
  <c r="C18" i="9890"/>
  <c r="I5" i="9890"/>
  <c r="V27" i="9889"/>
  <c r="T27" i="9889"/>
  <c r="S27" i="9889"/>
  <c r="R27" i="9889"/>
  <c r="Q27" i="9889"/>
  <c r="P27" i="9889"/>
  <c r="O27" i="9889"/>
  <c r="N27" i="9889"/>
  <c r="M27" i="9889"/>
  <c r="L27" i="9889"/>
  <c r="K27" i="9889"/>
  <c r="G27" i="9889"/>
  <c r="D27" i="9889"/>
  <c r="U26" i="9889"/>
  <c r="S26" i="9889"/>
  <c r="P26" i="9889"/>
  <c r="M26" i="9889"/>
  <c r="V25" i="9889"/>
  <c r="L25" i="9889"/>
  <c r="K25" i="9889"/>
  <c r="I25" i="9889"/>
  <c r="H25" i="9889"/>
  <c r="G25" i="9889"/>
  <c r="F25" i="9889"/>
  <c r="C25" i="9889"/>
  <c r="V24" i="9889"/>
  <c r="L24" i="9889"/>
  <c r="K24" i="9889"/>
  <c r="I24" i="9889"/>
  <c r="H24" i="9889"/>
  <c r="G24" i="9889"/>
  <c r="F24" i="9889"/>
  <c r="C24" i="9889"/>
  <c r="V23" i="9889"/>
  <c r="L23" i="9889"/>
  <c r="K23" i="9889"/>
  <c r="I23" i="9889"/>
  <c r="H23" i="9889"/>
  <c r="G23" i="9889"/>
  <c r="F23" i="9889"/>
  <c r="C23" i="9889"/>
  <c r="V22" i="9889"/>
  <c r="U22" i="9889"/>
  <c r="S22" i="9889"/>
  <c r="P22" i="9889"/>
  <c r="M22" i="9889"/>
  <c r="L22" i="9889"/>
  <c r="K22" i="9889"/>
  <c r="I22" i="9889"/>
  <c r="H22" i="9889"/>
  <c r="G22" i="9889"/>
  <c r="F22" i="9889"/>
  <c r="C22" i="9889"/>
  <c r="V21" i="9889"/>
  <c r="U21" i="9889"/>
  <c r="S21" i="9889"/>
  <c r="P21" i="9889"/>
  <c r="M21" i="9889"/>
  <c r="L21" i="9889"/>
  <c r="K21" i="9889"/>
  <c r="I21" i="9889"/>
  <c r="H21" i="9889"/>
  <c r="G21" i="9889"/>
  <c r="F21" i="9889"/>
  <c r="C21" i="9889"/>
  <c r="V20" i="9889"/>
  <c r="L20" i="9889"/>
  <c r="K20" i="9889"/>
  <c r="I20" i="9889"/>
  <c r="H20" i="9889"/>
  <c r="G20" i="9889"/>
  <c r="F20" i="9889"/>
  <c r="C20" i="9889"/>
  <c r="V19" i="9889"/>
  <c r="L19" i="9889"/>
  <c r="K19" i="9889"/>
  <c r="I19" i="9889"/>
  <c r="H19" i="9889"/>
  <c r="G19" i="9889"/>
  <c r="F19" i="9889"/>
  <c r="C19" i="9889"/>
  <c r="V18" i="9889"/>
  <c r="L18" i="9889"/>
  <c r="K18" i="9889"/>
  <c r="I18" i="9889"/>
  <c r="H18" i="9889"/>
  <c r="G18" i="9889"/>
  <c r="F18" i="9889"/>
  <c r="C18" i="9889"/>
  <c r="I5" i="9889"/>
  <c r="V30" i="9888"/>
  <c r="U30" i="9888"/>
  <c r="S30" i="9888"/>
  <c r="R30" i="9888"/>
  <c r="M30" i="9888"/>
  <c r="L30" i="9888"/>
  <c r="K30" i="9888"/>
  <c r="G30" i="9888"/>
  <c r="D30" i="9888"/>
  <c r="V29" i="9888"/>
  <c r="U29" i="9888"/>
  <c r="S29" i="9888"/>
  <c r="P29" i="9888"/>
  <c r="M29" i="9888"/>
  <c r="L29" i="9888"/>
  <c r="K29" i="9888"/>
  <c r="I29" i="9888"/>
  <c r="H29" i="9888"/>
  <c r="G29" i="9888"/>
  <c r="F29" i="9888"/>
  <c r="C29" i="9888"/>
  <c r="V28" i="9888"/>
  <c r="U28" i="9888"/>
  <c r="S28" i="9888"/>
  <c r="P28" i="9888"/>
  <c r="M28" i="9888"/>
  <c r="L28" i="9888"/>
  <c r="K28" i="9888"/>
  <c r="I28" i="9888"/>
  <c r="H28" i="9888"/>
  <c r="G28" i="9888"/>
  <c r="F28" i="9888"/>
  <c r="C28" i="9888"/>
  <c r="V27" i="9888"/>
  <c r="U27" i="9888"/>
  <c r="S27" i="9888"/>
  <c r="P27" i="9888"/>
  <c r="M27" i="9888"/>
  <c r="L27" i="9888"/>
  <c r="K27" i="9888"/>
  <c r="I27" i="9888"/>
  <c r="H27" i="9888"/>
  <c r="G27" i="9888"/>
  <c r="F27" i="9888"/>
  <c r="C27" i="9888"/>
  <c r="V26" i="9888"/>
  <c r="U26" i="9888"/>
  <c r="S26" i="9888"/>
  <c r="P26" i="9888"/>
  <c r="M26" i="9888"/>
  <c r="L26" i="9888"/>
  <c r="K26" i="9888"/>
  <c r="I26" i="9888"/>
  <c r="H26" i="9888"/>
  <c r="G26" i="9888"/>
  <c r="F26" i="9888"/>
  <c r="C26" i="9888"/>
  <c r="V25" i="9888"/>
  <c r="U25" i="9888"/>
  <c r="S25" i="9888"/>
  <c r="P25" i="9888"/>
  <c r="M25" i="9888"/>
  <c r="L25" i="9888"/>
  <c r="K25" i="9888"/>
  <c r="I25" i="9888"/>
  <c r="H25" i="9888"/>
  <c r="G25" i="9888"/>
  <c r="F25" i="9888"/>
  <c r="C25" i="9888"/>
  <c r="V24" i="9888"/>
  <c r="U24" i="9888"/>
  <c r="S24" i="9888"/>
  <c r="P24" i="9888"/>
  <c r="M24" i="9888"/>
  <c r="L24" i="9888"/>
  <c r="K24" i="9888"/>
  <c r="I24" i="9888"/>
  <c r="H24" i="9888"/>
  <c r="G24" i="9888"/>
  <c r="F24" i="9888"/>
  <c r="C24" i="9888"/>
  <c r="V23" i="9888"/>
  <c r="U23" i="9888"/>
  <c r="S23" i="9888"/>
  <c r="P23" i="9888"/>
  <c r="M23" i="9888"/>
  <c r="L23" i="9888"/>
  <c r="K23" i="9888"/>
  <c r="I23" i="9888"/>
  <c r="H23" i="9888"/>
  <c r="G23" i="9888"/>
  <c r="F23" i="9888"/>
  <c r="C23" i="9888"/>
  <c r="V22" i="9888"/>
  <c r="U22" i="9888"/>
  <c r="S22" i="9888"/>
  <c r="P22" i="9888"/>
  <c r="M22" i="9888"/>
  <c r="L22" i="9888"/>
  <c r="K22" i="9888"/>
  <c r="I22" i="9888"/>
  <c r="H22" i="9888"/>
  <c r="G22" i="9888"/>
  <c r="F22" i="9888"/>
  <c r="C22" i="9888"/>
  <c r="V21" i="9888"/>
  <c r="U21" i="9888"/>
  <c r="S21" i="9888"/>
  <c r="P21" i="9888"/>
  <c r="M21" i="9888"/>
  <c r="L21" i="9888"/>
  <c r="K21" i="9888"/>
  <c r="I21" i="9888"/>
  <c r="H21" i="9888"/>
  <c r="G21" i="9888"/>
  <c r="F21" i="9888"/>
  <c r="C21" i="9888"/>
  <c r="V20" i="9888"/>
  <c r="U20" i="9888"/>
  <c r="S20" i="9888"/>
  <c r="P20" i="9888"/>
  <c r="M20" i="9888"/>
  <c r="L20" i="9888"/>
  <c r="K20" i="9888"/>
  <c r="I20" i="9888"/>
  <c r="H20" i="9888"/>
  <c r="G20" i="9888"/>
  <c r="F20" i="9888"/>
  <c r="C20" i="9888"/>
  <c r="V19" i="9888"/>
  <c r="U19" i="9888"/>
  <c r="S19" i="9888"/>
  <c r="P19" i="9888"/>
  <c r="M19" i="9888"/>
  <c r="L19" i="9888"/>
  <c r="K19" i="9888"/>
  <c r="I19" i="9888"/>
  <c r="H19" i="9888"/>
  <c r="G19" i="9888"/>
  <c r="F19" i="9888"/>
  <c r="C19" i="9888"/>
  <c r="V18" i="9888"/>
  <c r="U18" i="9888"/>
  <c r="S18" i="9888"/>
  <c r="P18" i="9888"/>
  <c r="M18" i="9888"/>
  <c r="L18" i="9888"/>
  <c r="K18" i="9888"/>
  <c r="I18" i="9888"/>
  <c r="H18" i="9888"/>
  <c r="G18" i="9888"/>
  <c r="F18" i="9888"/>
  <c r="C18" i="9888"/>
  <c r="I5" i="9888"/>
  <c r="V30" i="9887"/>
  <c r="U30" i="9887"/>
  <c r="S30" i="9887"/>
  <c r="R30" i="9887"/>
  <c r="M30" i="9887"/>
  <c r="L30" i="9887"/>
  <c r="K30" i="9887"/>
  <c r="G30" i="9887"/>
  <c r="D30" i="9887"/>
  <c r="V29" i="9887"/>
  <c r="U29" i="9887"/>
  <c r="S29" i="9887"/>
  <c r="P29" i="9887"/>
  <c r="M29" i="9887"/>
  <c r="L29" i="9887"/>
  <c r="K29" i="9887"/>
  <c r="I29" i="9887"/>
  <c r="H29" i="9887"/>
  <c r="G29" i="9887"/>
  <c r="F29" i="9887"/>
  <c r="C29" i="9887"/>
  <c r="V28" i="9887"/>
  <c r="L28" i="9887"/>
  <c r="K28" i="9887"/>
  <c r="I28" i="9887"/>
  <c r="H28" i="9887"/>
  <c r="G28" i="9887"/>
  <c r="F28" i="9887"/>
  <c r="C28" i="9887"/>
  <c r="V27" i="9887"/>
  <c r="L27" i="9887"/>
  <c r="K27" i="9887"/>
  <c r="I27" i="9887"/>
  <c r="H27" i="9887"/>
  <c r="G27" i="9887"/>
  <c r="F27" i="9887"/>
  <c r="C27" i="9887"/>
  <c r="V26" i="9887"/>
  <c r="L26" i="9887"/>
  <c r="K26" i="9887"/>
  <c r="I26" i="9887"/>
  <c r="H26" i="9887"/>
  <c r="G26" i="9887"/>
  <c r="F26" i="9887"/>
  <c r="C26" i="9887"/>
  <c r="V25" i="9887"/>
  <c r="L25" i="9887"/>
  <c r="K25" i="9887"/>
  <c r="I25" i="9887"/>
  <c r="H25" i="9887"/>
  <c r="G25" i="9887"/>
  <c r="F25" i="9887"/>
  <c r="C25" i="9887"/>
  <c r="V24" i="9887"/>
  <c r="L24" i="9887"/>
  <c r="K24" i="9887"/>
  <c r="I24" i="9887"/>
  <c r="H24" i="9887"/>
  <c r="G24" i="9887"/>
  <c r="F24" i="9887"/>
  <c r="C24" i="9887"/>
  <c r="V23" i="9887"/>
  <c r="L23" i="9887"/>
  <c r="K23" i="9887"/>
  <c r="I23" i="9887"/>
  <c r="H23" i="9887"/>
  <c r="G23" i="9887"/>
  <c r="F23" i="9887"/>
  <c r="C23" i="9887"/>
  <c r="V22" i="9887"/>
  <c r="L22" i="9887"/>
  <c r="K22" i="9887"/>
  <c r="I22" i="9887"/>
  <c r="H22" i="9887"/>
  <c r="G22" i="9887"/>
  <c r="F22" i="9887"/>
  <c r="C22" i="9887"/>
  <c r="V21" i="9887"/>
  <c r="L21" i="9887"/>
  <c r="K21" i="9887"/>
  <c r="I21" i="9887"/>
  <c r="H21" i="9887"/>
  <c r="G21" i="9887"/>
  <c r="F21" i="9887"/>
  <c r="C21" i="9887"/>
  <c r="V20" i="9887"/>
  <c r="L20" i="9887"/>
  <c r="K20" i="9887"/>
  <c r="I20" i="9887"/>
  <c r="H20" i="9887"/>
  <c r="G20" i="9887"/>
  <c r="F20" i="9887"/>
  <c r="C20" i="9887"/>
  <c r="V19" i="9887"/>
  <c r="L19" i="9887"/>
  <c r="K19" i="9887"/>
  <c r="I19" i="9887"/>
  <c r="H19" i="9887"/>
  <c r="G19" i="9887"/>
  <c r="F19" i="9887"/>
  <c r="C19" i="9887"/>
  <c r="V18" i="9887"/>
  <c r="L18" i="9887"/>
  <c r="K18" i="9887"/>
  <c r="I18" i="9887"/>
  <c r="H18" i="9887"/>
  <c r="G18" i="9887"/>
  <c r="F18" i="9887"/>
  <c r="C18" i="9887"/>
  <c r="I5" i="9887"/>
  <c r="V31" i="9886"/>
  <c r="T31" i="9886"/>
  <c r="S31" i="9886"/>
  <c r="R31" i="9886"/>
  <c r="Q31" i="9886"/>
  <c r="P31" i="9886"/>
  <c r="O31" i="9886"/>
  <c r="N31" i="9886"/>
  <c r="M31" i="9886"/>
  <c r="L31" i="9886"/>
  <c r="K31" i="9886"/>
  <c r="G31" i="9886"/>
  <c r="D31" i="9886"/>
  <c r="U30" i="9886"/>
  <c r="S30" i="9886"/>
  <c r="P30" i="9886"/>
  <c r="M30" i="9886"/>
  <c r="V29" i="9886"/>
  <c r="L29" i="9886"/>
  <c r="K29" i="9886"/>
  <c r="I29" i="9886"/>
  <c r="H29" i="9886"/>
  <c r="G29" i="9886"/>
  <c r="F29" i="9886"/>
  <c r="C29" i="9886"/>
  <c r="V28" i="9886"/>
  <c r="L28" i="9886"/>
  <c r="K28" i="9886"/>
  <c r="I28" i="9886"/>
  <c r="H28" i="9886"/>
  <c r="G28" i="9886"/>
  <c r="F28" i="9886"/>
  <c r="C28" i="9886"/>
  <c r="V27" i="9886"/>
  <c r="L27" i="9886"/>
  <c r="K27" i="9886"/>
  <c r="I27" i="9886"/>
  <c r="H27" i="9886"/>
  <c r="G27" i="9886"/>
  <c r="F27" i="9886"/>
  <c r="C27" i="9886"/>
  <c r="V26" i="9886"/>
  <c r="U26" i="9886"/>
  <c r="S26" i="9886"/>
  <c r="P26" i="9886"/>
  <c r="M26" i="9886"/>
  <c r="L26" i="9886"/>
  <c r="K26" i="9886"/>
  <c r="I26" i="9886"/>
  <c r="H26" i="9886"/>
  <c r="G26" i="9886"/>
  <c r="F26" i="9886"/>
  <c r="C26" i="9886"/>
  <c r="V25" i="9886"/>
  <c r="U25" i="9886"/>
  <c r="S25" i="9886"/>
  <c r="P25" i="9886"/>
  <c r="M25" i="9886"/>
  <c r="L25" i="9886"/>
  <c r="K25" i="9886"/>
  <c r="I25" i="9886"/>
  <c r="H25" i="9886"/>
  <c r="G25" i="9886"/>
  <c r="F25" i="9886"/>
  <c r="C25" i="9886"/>
  <c r="V24" i="9886"/>
  <c r="U24" i="9886"/>
  <c r="S24" i="9886"/>
  <c r="P24" i="9886"/>
  <c r="M24" i="9886"/>
  <c r="L24" i="9886"/>
  <c r="K24" i="9886"/>
  <c r="I24" i="9886"/>
  <c r="H24" i="9886"/>
  <c r="G24" i="9886"/>
  <c r="F24" i="9886"/>
  <c r="C24" i="9886"/>
  <c r="V23" i="9886"/>
  <c r="U23" i="9886"/>
  <c r="S23" i="9886"/>
  <c r="P23" i="9886"/>
  <c r="M23" i="9886"/>
  <c r="L23" i="9886"/>
  <c r="K23" i="9886"/>
  <c r="I23" i="9886"/>
  <c r="H23" i="9886"/>
  <c r="G23" i="9886"/>
  <c r="F23" i="9886"/>
  <c r="C23" i="9886"/>
  <c r="V22" i="9886"/>
  <c r="U22" i="9886"/>
  <c r="S22" i="9886"/>
  <c r="P22" i="9886"/>
  <c r="M22" i="9886"/>
  <c r="L22" i="9886"/>
  <c r="K22" i="9886"/>
  <c r="I22" i="9886"/>
  <c r="H22" i="9886"/>
  <c r="G22" i="9886"/>
  <c r="F22" i="9886"/>
  <c r="C22" i="9886"/>
  <c r="V21" i="9886"/>
  <c r="L21" i="9886"/>
  <c r="K21" i="9886"/>
  <c r="I21" i="9886"/>
  <c r="H21" i="9886"/>
  <c r="G21" i="9886"/>
  <c r="F21" i="9886"/>
  <c r="C21" i="9886"/>
  <c r="V20" i="9886"/>
  <c r="L20" i="9886"/>
  <c r="K20" i="9886"/>
  <c r="I20" i="9886"/>
  <c r="H20" i="9886"/>
  <c r="G20" i="9886"/>
  <c r="F20" i="9886"/>
  <c r="C20" i="9886"/>
  <c r="V19" i="9886"/>
  <c r="L19" i="9886"/>
  <c r="K19" i="9886"/>
  <c r="I19" i="9886"/>
  <c r="H19" i="9886"/>
  <c r="G19" i="9886"/>
  <c r="F19" i="9886"/>
  <c r="C19" i="9886"/>
  <c r="V18" i="9886"/>
  <c r="L18" i="9886"/>
  <c r="K18" i="9886"/>
  <c r="I18" i="9886"/>
  <c r="H18" i="9886"/>
  <c r="G18" i="9886"/>
  <c r="F18" i="9886"/>
  <c r="C18" i="9886"/>
  <c r="I5" i="9886"/>
  <c r="V34" i="9885"/>
  <c r="U34" i="9885"/>
  <c r="S34" i="9885"/>
  <c r="R34" i="9885"/>
  <c r="M34" i="9885"/>
  <c r="L34" i="9885"/>
  <c r="K34" i="9885"/>
  <c r="G34" i="9885"/>
  <c r="D34" i="9885"/>
  <c r="V33" i="9885"/>
  <c r="U33" i="9885"/>
  <c r="S33" i="9885"/>
  <c r="P33" i="9885"/>
  <c r="M33" i="9885"/>
  <c r="L33" i="9885"/>
  <c r="K33" i="9885"/>
  <c r="I33" i="9885"/>
  <c r="H33" i="9885"/>
  <c r="G33" i="9885"/>
  <c r="F33" i="9885"/>
  <c r="C33" i="9885"/>
  <c r="V32" i="9885"/>
  <c r="U32" i="9885"/>
  <c r="S32" i="9885"/>
  <c r="P32" i="9885"/>
  <c r="M32" i="9885"/>
  <c r="L32" i="9885"/>
  <c r="K32" i="9885"/>
  <c r="I32" i="9885"/>
  <c r="H32" i="9885"/>
  <c r="G32" i="9885"/>
  <c r="F32" i="9885"/>
  <c r="C32" i="9885"/>
  <c r="V31" i="9885"/>
  <c r="U31" i="9885"/>
  <c r="S31" i="9885"/>
  <c r="P31" i="9885"/>
  <c r="M31" i="9885"/>
  <c r="L31" i="9885"/>
  <c r="K31" i="9885"/>
  <c r="I31" i="9885"/>
  <c r="H31" i="9885"/>
  <c r="G31" i="9885"/>
  <c r="F31" i="9885"/>
  <c r="C31" i="9885"/>
  <c r="V30" i="9885"/>
  <c r="U30" i="9885"/>
  <c r="S30" i="9885"/>
  <c r="P30" i="9885"/>
  <c r="M30" i="9885"/>
  <c r="L30" i="9885"/>
  <c r="K30" i="9885"/>
  <c r="I30" i="9885"/>
  <c r="H30" i="9885"/>
  <c r="G30" i="9885"/>
  <c r="F30" i="9885"/>
  <c r="C30" i="9885"/>
  <c r="V29" i="9885"/>
  <c r="U29" i="9885"/>
  <c r="S29" i="9885"/>
  <c r="P29" i="9885"/>
  <c r="M29" i="9885"/>
  <c r="L29" i="9885"/>
  <c r="K29" i="9885"/>
  <c r="I29" i="9885"/>
  <c r="H29" i="9885"/>
  <c r="G29" i="9885"/>
  <c r="F29" i="9885"/>
  <c r="C29" i="9885"/>
  <c r="V28" i="9885"/>
  <c r="U28" i="9885"/>
  <c r="S28" i="9885"/>
  <c r="P28" i="9885"/>
  <c r="M28" i="9885"/>
  <c r="L28" i="9885"/>
  <c r="K28" i="9885"/>
  <c r="I28" i="9885"/>
  <c r="H28" i="9885"/>
  <c r="G28" i="9885"/>
  <c r="F28" i="9885"/>
  <c r="C28" i="9885"/>
  <c r="V27" i="9885"/>
  <c r="U27" i="9885"/>
  <c r="S27" i="9885"/>
  <c r="P27" i="9885"/>
  <c r="M27" i="9885"/>
  <c r="L27" i="9885"/>
  <c r="K27" i="9885"/>
  <c r="I27" i="9885"/>
  <c r="H27" i="9885"/>
  <c r="G27" i="9885"/>
  <c r="F27" i="9885"/>
  <c r="C27" i="9885"/>
  <c r="V26" i="9885"/>
  <c r="U26" i="9885"/>
  <c r="S26" i="9885"/>
  <c r="P26" i="9885"/>
  <c r="M26" i="9885"/>
  <c r="L26" i="9885"/>
  <c r="K26" i="9885"/>
  <c r="I26" i="9885"/>
  <c r="H26" i="9885"/>
  <c r="G26" i="9885"/>
  <c r="F26" i="9885"/>
  <c r="C26" i="9885"/>
  <c r="V25" i="9885"/>
  <c r="U25" i="9885"/>
  <c r="S25" i="9885"/>
  <c r="P25" i="9885"/>
  <c r="M25" i="9885"/>
  <c r="L25" i="9885"/>
  <c r="K25" i="9885"/>
  <c r="I25" i="9885"/>
  <c r="H25" i="9885"/>
  <c r="G25" i="9885"/>
  <c r="F25" i="9885"/>
  <c r="C25" i="9885"/>
  <c r="V24" i="9885"/>
  <c r="U24" i="9885"/>
  <c r="S24" i="9885"/>
  <c r="P24" i="9885"/>
  <c r="M24" i="9885"/>
  <c r="L24" i="9885"/>
  <c r="K24" i="9885"/>
  <c r="I24" i="9885"/>
  <c r="H24" i="9885"/>
  <c r="G24" i="9885"/>
  <c r="F24" i="9885"/>
  <c r="C24" i="9885"/>
  <c r="V23" i="9885"/>
  <c r="U23" i="9885"/>
  <c r="S23" i="9885"/>
  <c r="P23" i="9885"/>
  <c r="M23" i="9885"/>
  <c r="L23" i="9885"/>
  <c r="K23" i="9885"/>
  <c r="I23" i="9885"/>
  <c r="H23" i="9885"/>
  <c r="G23" i="9885"/>
  <c r="F23" i="9885"/>
  <c r="C23" i="9885"/>
  <c r="V22" i="9885"/>
  <c r="U22" i="9885"/>
  <c r="S22" i="9885"/>
  <c r="P22" i="9885"/>
  <c r="M22" i="9885"/>
  <c r="L22" i="9885"/>
  <c r="K22" i="9885"/>
  <c r="I22" i="9885"/>
  <c r="H22" i="9885"/>
  <c r="G22" i="9885"/>
  <c r="F22" i="9885"/>
  <c r="C22" i="9885"/>
  <c r="V21" i="9885"/>
  <c r="U21" i="9885"/>
  <c r="S21" i="9885"/>
  <c r="P21" i="9885"/>
  <c r="M21" i="9885"/>
  <c r="L21" i="9885"/>
  <c r="K21" i="9885"/>
  <c r="I21" i="9885"/>
  <c r="H21" i="9885"/>
  <c r="G21" i="9885"/>
  <c r="F21" i="9885"/>
  <c r="C21" i="9885"/>
  <c r="V20" i="9885"/>
  <c r="U20" i="9885"/>
  <c r="S20" i="9885"/>
  <c r="P20" i="9885"/>
  <c r="M20" i="9885"/>
  <c r="L20" i="9885"/>
  <c r="K20" i="9885"/>
  <c r="I20" i="9885"/>
  <c r="H20" i="9885"/>
  <c r="G20" i="9885"/>
  <c r="F20" i="9885"/>
  <c r="C20" i="9885"/>
  <c r="V19" i="9885"/>
  <c r="U19" i="9885"/>
  <c r="S19" i="9885"/>
  <c r="P19" i="9885"/>
  <c r="M19" i="9885"/>
  <c r="L19" i="9885"/>
  <c r="K19" i="9885"/>
  <c r="I19" i="9885"/>
  <c r="H19" i="9885"/>
  <c r="G19" i="9885"/>
  <c r="F19" i="9885"/>
  <c r="C19" i="9885"/>
  <c r="V18" i="9885"/>
  <c r="U18" i="9885"/>
  <c r="S18" i="9885"/>
  <c r="P18" i="9885"/>
  <c r="M18" i="9885"/>
  <c r="L18" i="9885"/>
  <c r="K18" i="9885"/>
  <c r="I18" i="9885"/>
  <c r="H18" i="9885"/>
  <c r="G18" i="9885"/>
  <c r="F18" i="9885"/>
  <c r="C18" i="9885"/>
  <c r="I5" i="9885"/>
  <c r="V30" i="9884"/>
  <c r="U30" i="9884"/>
  <c r="S30" i="9884"/>
  <c r="R30" i="9884"/>
  <c r="M30" i="9884"/>
  <c r="L30" i="9884"/>
  <c r="K30" i="9884"/>
  <c r="G30" i="9884"/>
  <c r="D30" i="9884"/>
  <c r="V29" i="9884"/>
  <c r="U29" i="9884"/>
  <c r="S29" i="9884"/>
  <c r="P29" i="9884"/>
  <c r="M29" i="9884"/>
  <c r="L29" i="9884"/>
  <c r="K29" i="9884"/>
  <c r="I29" i="9884"/>
  <c r="H29" i="9884"/>
  <c r="G29" i="9884"/>
  <c r="F29" i="9884"/>
  <c r="C29" i="9884"/>
  <c r="V28" i="9884"/>
  <c r="U28" i="9884"/>
  <c r="S28" i="9884"/>
  <c r="P28" i="9884"/>
  <c r="M28" i="9884"/>
  <c r="L28" i="9884"/>
  <c r="K28" i="9884"/>
  <c r="I28" i="9884"/>
  <c r="H28" i="9884"/>
  <c r="G28" i="9884"/>
  <c r="F28" i="9884"/>
  <c r="C28" i="9884"/>
  <c r="V27" i="9884"/>
  <c r="U27" i="9884"/>
  <c r="S27" i="9884"/>
  <c r="P27" i="9884"/>
  <c r="M27" i="9884"/>
  <c r="L27" i="9884"/>
  <c r="K27" i="9884"/>
  <c r="I27" i="9884"/>
  <c r="H27" i="9884"/>
  <c r="G27" i="9884"/>
  <c r="F27" i="9884"/>
  <c r="C27" i="9884"/>
  <c r="V26" i="9884"/>
  <c r="U26" i="9884"/>
  <c r="S26" i="9884"/>
  <c r="P26" i="9884"/>
  <c r="M26" i="9884"/>
  <c r="L26" i="9884"/>
  <c r="K26" i="9884"/>
  <c r="I26" i="9884"/>
  <c r="H26" i="9884"/>
  <c r="G26" i="9884"/>
  <c r="F26" i="9884"/>
  <c r="C26" i="9884"/>
  <c r="V25" i="9884"/>
  <c r="U25" i="9884"/>
  <c r="S25" i="9884"/>
  <c r="P25" i="9884"/>
  <c r="M25" i="9884"/>
  <c r="L25" i="9884"/>
  <c r="K25" i="9884"/>
  <c r="I25" i="9884"/>
  <c r="H25" i="9884"/>
  <c r="G25" i="9884"/>
  <c r="F25" i="9884"/>
  <c r="C25" i="9884"/>
  <c r="V24" i="9884"/>
  <c r="U24" i="9884"/>
  <c r="S24" i="9884"/>
  <c r="P24" i="9884"/>
  <c r="M24" i="9884"/>
  <c r="L24" i="9884"/>
  <c r="K24" i="9884"/>
  <c r="I24" i="9884"/>
  <c r="H24" i="9884"/>
  <c r="G24" i="9884"/>
  <c r="F24" i="9884"/>
  <c r="C24" i="9884"/>
  <c r="V23" i="9884"/>
  <c r="U23" i="9884"/>
  <c r="S23" i="9884"/>
  <c r="P23" i="9884"/>
  <c r="M23" i="9884"/>
  <c r="L23" i="9884"/>
  <c r="K23" i="9884"/>
  <c r="I23" i="9884"/>
  <c r="H23" i="9884"/>
  <c r="G23" i="9884"/>
  <c r="F23" i="9884"/>
  <c r="C23" i="9884"/>
  <c r="V22" i="9884"/>
  <c r="U22" i="9884"/>
  <c r="S22" i="9884"/>
  <c r="P22" i="9884"/>
  <c r="M22" i="9884"/>
  <c r="L22" i="9884"/>
  <c r="K22" i="9884"/>
  <c r="I22" i="9884"/>
  <c r="H22" i="9884"/>
  <c r="G22" i="9884"/>
  <c r="F22" i="9884"/>
  <c r="C22" i="9884"/>
  <c r="V21" i="9884"/>
  <c r="U21" i="9884"/>
  <c r="S21" i="9884"/>
  <c r="P21" i="9884"/>
  <c r="M21" i="9884"/>
  <c r="L21" i="9884"/>
  <c r="K21" i="9884"/>
  <c r="I21" i="9884"/>
  <c r="H21" i="9884"/>
  <c r="G21" i="9884"/>
  <c r="F21" i="9884"/>
  <c r="C21" i="9884"/>
  <c r="V20" i="9884"/>
  <c r="U20" i="9884"/>
  <c r="S20" i="9884"/>
  <c r="P20" i="9884"/>
  <c r="M20" i="9884"/>
  <c r="L20" i="9884"/>
  <c r="K20" i="9884"/>
  <c r="I20" i="9884"/>
  <c r="H20" i="9884"/>
  <c r="G20" i="9884"/>
  <c r="F20" i="9884"/>
  <c r="C20" i="9884"/>
  <c r="V19" i="9884"/>
  <c r="U19" i="9884"/>
  <c r="S19" i="9884"/>
  <c r="P19" i="9884"/>
  <c r="M19" i="9884"/>
  <c r="L19" i="9884"/>
  <c r="K19" i="9884"/>
  <c r="I19" i="9884"/>
  <c r="H19" i="9884"/>
  <c r="G19" i="9884"/>
  <c r="F19" i="9884"/>
  <c r="C19" i="9884"/>
  <c r="V18" i="9884"/>
  <c r="U18" i="9884"/>
  <c r="S18" i="9884"/>
  <c r="P18" i="9884"/>
  <c r="M18" i="9884"/>
  <c r="L18" i="9884"/>
  <c r="K18" i="9884"/>
  <c r="I18" i="9884"/>
  <c r="H18" i="9884"/>
  <c r="G18" i="9884"/>
  <c r="F18" i="9884"/>
  <c r="C18" i="9884"/>
  <c r="I5" i="9884"/>
  <c r="V32" i="9882"/>
  <c r="T32" i="9882"/>
  <c r="S32" i="9882"/>
  <c r="R32" i="9882"/>
  <c r="Q32" i="9882"/>
  <c r="P32" i="9882"/>
  <c r="O32" i="9882"/>
  <c r="N32" i="9882"/>
  <c r="M32" i="9882"/>
  <c r="L32" i="9882"/>
  <c r="K32" i="9882"/>
  <c r="G32" i="9882"/>
  <c r="D32" i="9882"/>
  <c r="U31" i="9882"/>
  <c r="S31" i="9882"/>
  <c r="P31" i="9882"/>
  <c r="M31" i="9882"/>
  <c r="V30" i="9882"/>
  <c r="L30" i="9882"/>
  <c r="K30" i="9882"/>
  <c r="I30" i="9882"/>
  <c r="H30" i="9882"/>
  <c r="G30" i="9882"/>
  <c r="F30" i="9882"/>
  <c r="C30" i="9882"/>
  <c r="V29" i="9882"/>
  <c r="L29" i="9882"/>
  <c r="K29" i="9882"/>
  <c r="I29" i="9882"/>
  <c r="H29" i="9882"/>
  <c r="G29" i="9882"/>
  <c r="F29" i="9882"/>
  <c r="C29" i="9882"/>
  <c r="V28" i="9882"/>
  <c r="L28" i="9882"/>
  <c r="K28" i="9882"/>
  <c r="I28" i="9882"/>
  <c r="H28" i="9882"/>
  <c r="G28" i="9882"/>
  <c r="F28" i="9882"/>
  <c r="C28" i="9882"/>
  <c r="V27" i="9882"/>
  <c r="U27" i="9882"/>
  <c r="S27" i="9882"/>
  <c r="P27" i="9882"/>
  <c r="M27" i="9882"/>
  <c r="L27" i="9882"/>
  <c r="K27" i="9882"/>
  <c r="I27" i="9882"/>
  <c r="H27" i="9882"/>
  <c r="G27" i="9882"/>
  <c r="F27" i="9882"/>
  <c r="C27" i="9882"/>
  <c r="V26" i="9882"/>
  <c r="U26" i="9882"/>
  <c r="S26" i="9882"/>
  <c r="P26" i="9882"/>
  <c r="M26" i="9882"/>
  <c r="L26" i="9882"/>
  <c r="K26" i="9882"/>
  <c r="I26" i="9882"/>
  <c r="H26" i="9882"/>
  <c r="G26" i="9882"/>
  <c r="F26" i="9882"/>
  <c r="C26" i="9882"/>
  <c r="V25" i="9882"/>
  <c r="U25" i="9882"/>
  <c r="S25" i="9882"/>
  <c r="P25" i="9882"/>
  <c r="M25" i="9882"/>
  <c r="L25" i="9882"/>
  <c r="K25" i="9882"/>
  <c r="I25" i="9882"/>
  <c r="H25" i="9882"/>
  <c r="G25" i="9882"/>
  <c r="F25" i="9882"/>
  <c r="C25" i="9882"/>
  <c r="V24" i="9882"/>
  <c r="U24" i="9882"/>
  <c r="S24" i="9882"/>
  <c r="P24" i="9882"/>
  <c r="M24" i="9882"/>
  <c r="L24" i="9882"/>
  <c r="K24" i="9882"/>
  <c r="I24" i="9882"/>
  <c r="H24" i="9882"/>
  <c r="G24" i="9882"/>
  <c r="F24" i="9882"/>
  <c r="C24" i="9882"/>
  <c r="V23" i="9882"/>
  <c r="U23" i="9882"/>
  <c r="S23" i="9882"/>
  <c r="P23" i="9882"/>
  <c r="M23" i="9882"/>
  <c r="L23" i="9882"/>
  <c r="K23" i="9882"/>
  <c r="I23" i="9882"/>
  <c r="H23" i="9882"/>
  <c r="G23" i="9882"/>
  <c r="F23" i="9882"/>
  <c r="C23" i="9882"/>
  <c r="V22" i="9882"/>
  <c r="L22" i="9882"/>
  <c r="K22" i="9882"/>
  <c r="I22" i="9882"/>
  <c r="H22" i="9882"/>
  <c r="G22" i="9882"/>
  <c r="F22" i="9882"/>
  <c r="C22" i="9882"/>
  <c r="V21" i="9882"/>
  <c r="L21" i="9882"/>
  <c r="K21" i="9882"/>
  <c r="I21" i="9882"/>
  <c r="H21" i="9882"/>
  <c r="G21" i="9882"/>
  <c r="F21" i="9882"/>
  <c r="C21" i="9882"/>
  <c r="V20" i="9882"/>
  <c r="L20" i="9882"/>
  <c r="K20" i="9882"/>
  <c r="I20" i="9882"/>
  <c r="H20" i="9882"/>
  <c r="G20" i="9882"/>
  <c r="F20" i="9882"/>
  <c r="C20" i="9882"/>
  <c r="V19" i="9882"/>
  <c r="L19" i="9882"/>
  <c r="K19" i="9882"/>
  <c r="I19" i="9882"/>
  <c r="H19" i="9882"/>
  <c r="G19" i="9882"/>
  <c r="F19" i="9882"/>
  <c r="C19" i="9882"/>
  <c r="V18" i="9882"/>
  <c r="L18" i="9882"/>
  <c r="K18" i="9882"/>
  <c r="I18" i="9882"/>
  <c r="H18" i="9882"/>
  <c r="G18" i="9882"/>
  <c r="F18" i="9882"/>
  <c r="C18" i="9882"/>
  <c r="I5" i="9882"/>
  <c r="V31" i="9881"/>
  <c r="U31" i="9881"/>
  <c r="S31" i="9881"/>
  <c r="R31" i="9881"/>
  <c r="M31" i="9881"/>
  <c r="L31" i="9881"/>
  <c r="K31" i="9881"/>
  <c r="G31" i="9881"/>
  <c r="D31" i="9881"/>
  <c r="V30" i="9881"/>
  <c r="U30" i="9881"/>
  <c r="S30" i="9881"/>
  <c r="P30" i="9881"/>
  <c r="M30" i="9881"/>
  <c r="L30" i="9881"/>
  <c r="K30" i="9881"/>
  <c r="I30" i="9881"/>
  <c r="H30" i="9881"/>
  <c r="G30" i="9881"/>
  <c r="F30" i="9881"/>
  <c r="C30" i="9881"/>
  <c r="V29" i="9881"/>
  <c r="U29" i="9881"/>
  <c r="S29" i="9881"/>
  <c r="P29" i="9881"/>
  <c r="M29" i="9881"/>
  <c r="L29" i="9881"/>
  <c r="K29" i="9881"/>
  <c r="I29" i="9881"/>
  <c r="H29" i="9881"/>
  <c r="G29" i="9881"/>
  <c r="F29" i="9881"/>
  <c r="C29" i="9881"/>
  <c r="V28" i="9881"/>
  <c r="U28" i="9881"/>
  <c r="S28" i="9881"/>
  <c r="P28" i="9881"/>
  <c r="M28" i="9881"/>
  <c r="L28" i="9881"/>
  <c r="K28" i="9881"/>
  <c r="I28" i="9881"/>
  <c r="H28" i="9881"/>
  <c r="G28" i="9881"/>
  <c r="F28" i="9881"/>
  <c r="C28" i="9881"/>
  <c r="V27" i="9881"/>
  <c r="U27" i="9881"/>
  <c r="S27" i="9881"/>
  <c r="P27" i="9881"/>
  <c r="M27" i="9881"/>
  <c r="L27" i="9881"/>
  <c r="K27" i="9881"/>
  <c r="I27" i="9881"/>
  <c r="H27" i="9881"/>
  <c r="G27" i="9881"/>
  <c r="F27" i="9881"/>
  <c r="C27" i="9881"/>
  <c r="V26" i="9881"/>
  <c r="U26" i="9881"/>
  <c r="S26" i="9881"/>
  <c r="P26" i="9881"/>
  <c r="M26" i="9881"/>
  <c r="L26" i="9881"/>
  <c r="K26" i="9881"/>
  <c r="I26" i="9881"/>
  <c r="H26" i="9881"/>
  <c r="G26" i="9881"/>
  <c r="F26" i="9881"/>
  <c r="C26" i="9881"/>
  <c r="V25" i="9881"/>
  <c r="U25" i="9881"/>
  <c r="S25" i="9881"/>
  <c r="P25" i="9881"/>
  <c r="M25" i="9881"/>
  <c r="L25" i="9881"/>
  <c r="K25" i="9881"/>
  <c r="I25" i="9881"/>
  <c r="H25" i="9881"/>
  <c r="G25" i="9881"/>
  <c r="F25" i="9881"/>
  <c r="C25" i="9881"/>
  <c r="V24" i="9881"/>
  <c r="U24" i="9881"/>
  <c r="S24" i="9881"/>
  <c r="P24" i="9881"/>
  <c r="M24" i="9881"/>
  <c r="L24" i="9881"/>
  <c r="K24" i="9881"/>
  <c r="I24" i="9881"/>
  <c r="H24" i="9881"/>
  <c r="G24" i="9881"/>
  <c r="F24" i="9881"/>
  <c r="C24" i="9881"/>
  <c r="V23" i="9881"/>
  <c r="U23" i="9881"/>
  <c r="S23" i="9881"/>
  <c r="P23" i="9881"/>
  <c r="M23" i="9881"/>
  <c r="L23" i="9881"/>
  <c r="K23" i="9881"/>
  <c r="I23" i="9881"/>
  <c r="H23" i="9881"/>
  <c r="G23" i="9881"/>
  <c r="F23" i="9881"/>
  <c r="C23" i="9881"/>
  <c r="V22" i="9881"/>
  <c r="U22" i="9881"/>
  <c r="S22" i="9881"/>
  <c r="P22" i="9881"/>
  <c r="M22" i="9881"/>
  <c r="L22" i="9881"/>
  <c r="K22" i="9881"/>
  <c r="I22" i="9881"/>
  <c r="H22" i="9881"/>
  <c r="G22" i="9881"/>
  <c r="F22" i="9881"/>
  <c r="C22" i="9881"/>
  <c r="V21" i="9881"/>
  <c r="U21" i="9881"/>
  <c r="S21" i="9881"/>
  <c r="P21" i="9881"/>
  <c r="M21" i="9881"/>
  <c r="L21" i="9881"/>
  <c r="K21" i="9881"/>
  <c r="I21" i="9881"/>
  <c r="H21" i="9881"/>
  <c r="G21" i="9881"/>
  <c r="F21" i="9881"/>
  <c r="C21" i="9881"/>
  <c r="V20" i="9881"/>
  <c r="U20" i="9881"/>
  <c r="S20" i="9881"/>
  <c r="P20" i="9881"/>
  <c r="M20" i="9881"/>
  <c r="L20" i="9881"/>
  <c r="K20" i="9881"/>
  <c r="I20" i="9881"/>
  <c r="H20" i="9881"/>
  <c r="G20" i="9881"/>
  <c r="F20" i="9881"/>
  <c r="C20" i="9881"/>
  <c r="V19" i="9881"/>
  <c r="U19" i="9881"/>
  <c r="S19" i="9881"/>
  <c r="P19" i="9881"/>
  <c r="M19" i="9881"/>
  <c r="L19" i="9881"/>
  <c r="K19" i="9881"/>
  <c r="I19" i="9881"/>
  <c r="H19" i="9881"/>
  <c r="G19" i="9881"/>
  <c r="F19" i="9881"/>
  <c r="C19" i="9881"/>
  <c r="V18" i="9881"/>
  <c r="U18" i="9881"/>
  <c r="S18" i="9881"/>
  <c r="P18" i="9881"/>
  <c r="M18" i="9881"/>
  <c r="L18" i="9881"/>
  <c r="K18" i="9881"/>
  <c r="I18" i="9881"/>
  <c r="H18" i="9881"/>
  <c r="G18" i="9881"/>
  <c r="F18" i="9881"/>
  <c r="C18" i="9881"/>
  <c r="I5" i="9881"/>
  <c r="V28" i="9880"/>
  <c r="U28" i="9880"/>
  <c r="S28" i="9880"/>
  <c r="R28" i="9880"/>
  <c r="M28" i="9880"/>
  <c r="L28" i="9880"/>
  <c r="K28" i="9880"/>
  <c r="G28" i="9880"/>
  <c r="D28" i="9880"/>
  <c r="V27" i="9880"/>
  <c r="U27" i="9880"/>
  <c r="S27" i="9880"/>
  <c r="P27" i="9880"/>
  <c r="M27" i="9880"/>
  <c r="L27" i="9880"/>
  <c r="K27" i="9880"/>
  <c r="I27" i="9880"/>
  <c r="H27" i="9880"/>
  <c r="G27" i="9880"/>
  <c r="F27" i="9880"/>
  <c r="C27" i="9880"/>
  <c r="V26" i="9880"/>
  <c r="L26" i="9880"/>
  <c r="K26" i="9880"/>
  <c r="I26" i="9880"/>
  <c r="H26" i="9880"/>
  <c r="G26" i="9880"/>
  <c r="F26" i="9880"/>
  <c r="C26" i="9880"/>
  <c r="V25" i="9880"/>
  <c r="L25" i="9880"/>
  <c r="K25" i="9880"/>
  <c r="I25" i="9880"/>
  <c r="H25" i="9880"/>
  <c r="G25" i="9880"/>
  <c r="F25" i="9880"/>
  <c r="C25" i="9880"/>
  <c r="V24" i="9880"/>
  <c r="L24" i="9880"/>
  <c r="K24" i="9880"/>
  <c r="I24" i="9880"/>
  <c r="H24" i="9880"/>
  <c r="G24" i="9880"/>
  <c r="F24" i="9880"/>
  <c r="C24" i="9880"/>
  <c r="V23" i="9880"/>
  <c r="L23" i="9880"/>
  <c r="K23" i="9880"/>
  <c r="I23" i="9880"/>
  <c r="H23" i="9880"/>
  <c r="G23" i="9880"/>
  <c r="F23" i="9880"/>
  <c r="C23" i="9880"/>
  <c r="V22" i="9880"/>
  <c r="L22" i="9880"/>
  <c r="K22" i="9880"/>
  <c r="I22" i="9880"/>
  <c r="H22" i="9880"/>
  <c r="G22" i="9880"/>
  <c r="F22" i="9880"/>
  <c r="C22" i="9880"/>
  <c r="V21" i="9880"/>
  <c r="L21" i="9880"/>
  <c r="K21" i="9880"/>
  <c r="I21" i="9880"/>
  <c r="H21" i="9880"/>
  <c r="G21" i="9880"/>
  <c r="F21" i="9880"/>
  <c r="C21" i="9880"/>
  <c r="V20" i="9880"/>
  <c r="L20" i="9880"/>
  <c r="K20" i="9880"/>
  <c r="I20" i="9880"/>
  <c r="H20" i="9880"/>
  <c r="G20" i="9880"/>
  <c r="F20" i="9880"/>
  <c r="C20" i="9880"/>
  <c r="V19" i="9880"/>
  <c r="L19" i="9880"/>
  <c r="K19" i="9880"/>
  <c r="I19" i="9880"/>
  <c r="H19" i="9880"/>
  <c r="G19" i="9880"/>
  <c r="F19" i="9880"/>
  <c r="C19" i="9880"/>
  <c r="V18" i="9880"/>
  <c r="L18" i="9880"/>
  <c r="K18" i="9880"/>
  <c r="I18" i="9880"/>
  <c r="H18" i="9880"/>
  <c r="G18" i="9880"/>
  <c r="F18" i="9880"/>
  <c r="C18" i="9880"/>
  <c r="I5" i="9880"/>
  <c r="V31" i="9879"/>
  <c r="T31" i="9879"/>
  <c r="S31" i="9879"/>
  <c r="R31" i="9879"/>
  <c r="Q31" i="9879"/>
  <c r="P31" i="9879"/>
  <c r="O31" i="9879"/>
  <c r="N31" i="9879"/>
  <c r="M31" i="9879"/>
  <c r="L31" i="9879"/>
  <c r="K31" i="9879"/>
  <c r="G31" i="9879"/>
  <c r="D31" i="9879"/>
  <c r="U30" i="9879"/>
  <c r="S30" i="9879"/>
  <c r="P30" i="9879"/>
  <c r="M30" i="9879"/>
  <c r="V29" i="9879"/>
  <c r="L29" i="9879"/>
  <c r="K29" i="9879"/>
  <c r="I29" i="9879"/>
  <c r="H29" i="9879"/>
  <c r="G29" i="9879"/>
  <c r="F29" i="9879"/>
  <c r="C29" i="9879"/>
  <c r="V28" i="9879"/>
  <c r="L28" i="9879"/>
  <c r="K28" i="9879"/>
  <c r="I28" i="9879"/>
  <c r="H28" i="9879"/>
  <c r="G28" i="9879"/>
  <c r="F28" i="9879"/>
  <c r="C28" i="9879"/>
  <c r="V27" i="9879"/>
  <c r="L27" i="9879"/>
  <c r="K27" i="9879"/>
  <c r="I27" i="9879"/>
  <c r="H27" i="9879"/>
  <c r="G27" i="9879"/>
  <c r="F27" i="9879"/>
  <c r="C27" i="9879"/>
  <c r="V26" i="9879"/>
  <c r="U26" i="9879"/>
  <c r="S26" i="9879"/>
  <c r="P26" i="9879"/>
  <c r="M26" i="9879"/>
  <c r="L26" i="9879"/>
  <c r="K26" i="9879"/>
  <c r="I26" i="9879"/>
  <c r="H26" i="9879"/>
  <c r="G26" i="9879"/>
  <c r="F26" i="9879"/>
  <c r="C26" i="9879"/>
  <c r="V25" i="9879"/>
  <c r="U25" i="9879"/>
  <c r="S25" i="9879"/>
  <c r="P25" i="9879"/>
  <c r="M25" i="9879"/>
  <c r="L25" i="9879"/>
  <c r="K25" i="9879"/>
  <c r="I25" i="9879"/>
  <c r="H25" i="9879"/>
  <c r="G25" i="9879"/>
  <c r="F25" i="9879"/>
  <c r="C25" i="9879"/>
  <c r="V24" i="9879"/>
  <c r="U24" i="9879"/>
  <c r="S24" i="9879"/>
  <c r="P24" i="9879"/>
  <c r="M24" i="9879"/>
  <c r="L24" i="9879"/>
  <c r="K24" i="9879"/>
  <c r="I24" i="9879"/>
  <c r="H24" i="9879"/>
  <c r="G24" i="9879"/>
  <c r="F24" i="9879"/>
  <c r="C24" i="9879"/>
  <c r="V23" i="9879"/>
  <c r="U23" i="9879"/>
  <c r="S23" i="9879"/>
  <c r="P23" i="9879"/>
  <c r="M23" i="9879"/>
  <c r="L23" i="9879"/>
  <c r="K23" i="9879"/>
  <c r="I23" i="9879"/>
  <c r="H23" i="9879"/>
  <c r="G23" i="9879"/>
  <c r="F23" i="9879"/>
  <c r="C23" i="9879"/>
  <c r="V22" i="9879"/>
  <c r="U22" i="9879"/>
  <c r="S22" i="9879"/>
  <c r="P22" i="9879"/>
  <c r="M22" i="9879"/>
  <c r="L22" i="9879"/>
  <c r="K22" i="9879"/>
  <c r="I22" i="9879"/>
  <c r="H22" i="9879"/>
  <c r="G22" i="9879"/>
  <c r="F22" i="9879"/>
  <c r="C22" i="9879"/>
  <c r="V21" i="9879"/>
  <c r="L21" i="9879"/>
  <c r="K21" i="9879"/>
  <c r="I21" i="9879"/>
  <c r="H21" i="9879"/>
  <c r="G21" i="9879"/>
  <c r="F21" i="9879"/>
  <c r="C21" i="9879"/>
  <c r="V20" i="9879"/>
  <c r="L20" i="9879"/>
  <c r="K20" i="9879"/>
  <c r="I20" i="9879"/>
  <c r="H20" i="9879"/>
  <c r="G20" i="9879"/>
  <c r="F20" i="9879"/>
  <c r="C20" i="9879"/>
  <c r="V19" i="9879"/>
  <c r="L19" i="9879"/>
  <c r="K19" i="9879"/>
  <c r="I19" i="9879"/>
  <c r="H19" i="9879"/>
  <c r="G19" i="9879"/>
  <c r="F19" i="9879"/>
  <c r="C19" i="9879"/>
  <c r="V18" i="9879"/>
  <c r="L18" i="9879"/>
  <c r="K18" i="9879"/>
  <c r="I18" i="9879"/>
  <c r="H18" i="9879"/>
  <c r="G18" i="9879"/>
  <c r="F18" i="9879"/>
  <c r="C18" i="9879"/>
  <c r="I5" i="9879"/>
  <c r="V34" i="9878"/>
  <c r="U34" i="9878"/>
  <c r="S34" i="9878"/>
  <c r="R34" i="9878"/>
  <c r="M34" i="9878"/>
  <c r="L34" i="9878"/>
  <c r="K34" i="9878"/>
  <c r="G34" i="9878"/>
  <c r="D34" i="9878"/>
  <c r="V33" i="9878"/>
  <c r="U33" i="9878"/>
  <c r="S33" i="9878"/>
  <c r="P33" i="9878"/>
  <c r="M33" i="9878"/>
  <c r="L33" i="9878"/>
  <c r="K33" i="9878"/>
  <c r="I33" i="9878"/>
  <c r="H33" i="9878"/>
  <c r="G33" i="9878"/>
  <c r="F33" i="9878"/>
  <c r="C33" i="9878"/>
  <c r="V32" i="9878"/>
  <c r="U32" i="9878"/>
  <c r="S32" i="9878"/>
  <c r="P32" i="9878"/>
  <c r="M32" i="9878"/>
  <c r="L32" i="9878"/>
  <c r="K32" i="9878"/>
  <c r="I32" i="9878"/>
  <c r="H32" i="9878"/>
  <c r="G32" i="9878"/>
  <c r="F32" i="9878"/>
  <c r="C32" i="9878"/>
  <c r="V31" i="9878"/>
  <c r="U31" i="9878"/>
  <c r="S31" i="9878"/>
  <c r="P31" i="9878"/>
  <c r="M31" i="9878"/>
  <c r="L31" i="9878"/>
  <c r="K31" i="9878"/>
  <c r="I31" i="9878"/>
  <c r="H31" i="9878"/>
  <c r="G31" i="9878"/>
  <c r="F31" i="9878"/>
  <c r="C31" i="9878"/>
  <c r="V30" i="9878"/>
  <c r="U30" i="9878"/>
  <c r="S30" i="9878"/>
  <c r="P30" i="9878"/>
  <c r="M30" i="9878"/>
  <c r="L30" i="9878"/>
  <c r="K30" i="9878"/>
  <c r="I30" i="9878"/>
  <c r="H30" i="9878"/>
  <c r="G30" i="9878"/>
  <c r="F30" i="9878"/>
  <c r="C30" i="9878"/>
  <c r="V29" i="9878"/>
  <c r="U29" i="9878"/>
  <c r="S29" i="9878"/>
  <c r="P29" i="9878"/>
  <c r="M29" i="9878"/>
  <c r="L29" i="9878"/>
  <c r="K29" i="9878"/>
  <c r="I29" i="9878"/>
  <c r="H29" i="9878"/>
  <c r="G29" i="9878"/>
  <c r="F29" i="9878"/>
  <c r="C29" i="9878"/>
  <c r="V28" i="9878"/>
  <c r="U28" i="9878"/>
  <c r="S28" i="9878"/>
  <c r="P28" i="9878"/>
  <c r="M28" i="9878"/>
  <c r="L28" i="9878"/>
  <c r="K28" i="9878"/>
  <c r="I28" i="9878"/>
  <c r="H28" i="9878"/>
  <c r="G28" i="9878"/>
  <c r="F28" i="9878"/>
  <c r="C28" i="9878"/>
  <c r="V27" i="9878"/>
  <c r="U27" i="9878"/>
  <c r="S27" i="9878"/>
  <c r="P27" i="9878"/>
  <c r="M27" i="9878"/>
  <c r="L27" i="9878"/>
  <c r="K27" i="9878"/>
  <c r="I27" i="9878"/>
  <c r="H27" i="9878"/>
  <c r="G27" i="9878"/>
  <c r="F27" i="9878"/>
  <c r="C27" i="9878"/>
  <c r="V26" i="9878"/>
  <c r="U26" i="9878"/>
  <c r="S26" i="9878"/>
  <c r="P26" i="9878"/>
  <c r="M26" i="9878"/>
  <c r="L26" i="9878"/>
  <c r="K26" i="9878"/>
  <c r="I26" i="9878"/>
  <c r="H26" i="9878"/>
  <c r="G26" i="9878"/>
  <c r="F26" i="9878"/>
  <c r="C26" i="9878"/>
  <c r="V25" i="9878"/>
  <c r="U25" i="9878"/>
  <c r="S25" i="9878"/>
  <c r="P25" i="9878"/>
  <c r="M25" i="9878"/>
  <c r="L25" i="9878"/>
  <c r="K25" i="9878"/>
  <c r="I25" i="9878"/>
  <c r="H25" i="9878"/>
  <c r="G25" i="9878"/>
  <c r="F25" i="9878"/>
  <c r="C25" i="9878"/>
  <c r="V24" i="9878"/>
  <c r="U24" i="9878"/>
  <c r="S24" i="9878"/>
  <c r="P24" i="9878"/>
  <c r="M24" i="9878"/>
  <c r="L24" i="9878"/>
  <c r="K24" i="9878"/>
  <c r="I24" i="9878"/>
  <c r="H24" i="9878"/>
  <c r="G24" i="9878"/>
  <c r="F24" i="9878"/>
  <c r="C24" i="9878"/>
  <c r="V23" i="9878"/>
  <c r="U23" i="9878"/>
  <c r="S23" i="9878"/>
  <c r="P23" i="9878"/>
  <c r="M23" i="9878"/>
  <c r="L23" i="9878"/>
  <c r="K23" i="9878"/>
  <c r="I23" i="9878"/>
  <c r="H23" i="9878"/>
  <c r="G23" i="9878"/>
  <c r="F23" i="9878"/>
  <c r="C23" i="9878"/>
  <c r="V22" i="9878"/>
  <c r="U22" i="9878"/>
  <c r="S22" i="9878"/>
  <c r="P22" i="9878"/>
  <c r="M22" i="9878"/>
  <c r="L22" i="9878"/>
  <c r="K22" i="9878"/>
  <c r="I22" i="9878"/>
  <c r="H22" i="9878"/>
  <c r="G22" i="9878"/>
  <c r="F22" i="9878"/>
  <c r="C22" i="9878"/>
  <c r="V21" i="9878"/>
  <c r="U21" i="9878"/>
  <c r="S21" i="9878"/>
  <c r="P21" i="9878"/>
  <c r="M21" i="9878"/>
  <c r="L21" i="9878"/>
  <c r="K21" i="9878"/>
  <c r="I21" i="9878"/>
  <c r="H21" i="9878"/>
  <c r="G21" i="9878"/>
  <c r="F21" i="9878"/>
  <c r="C21" i="9878"/>
  <c r="V20" i="9878"/>
  <c r="U20" i="9878"/>
  <c r="S20" i="9878"/>
  <c r="P20" i="9878"/>
  <c r="M20" i="9878"/>
  <c r="L20" i="9878"/>
  <c r="K20" i="9878"/>
  <c r="I20" i="9878"/>
  <c r="H20" i="9878"/>
  <c r="G20" i="9878"/>
  <c r="F20" i="9878"/>
  <c r="C20" i="9878"/>
  <c r="V19" i="9878"/>
  <c r="U19" i="9878"/>
  <c r="S19" i="9878"/>
  <c r="P19" i="9878"/>
  <c r="M19" i="9878"/>
  <c r="L19" i="9878"/>
  <c r="K19" i="9878"/>
  <c r="I19" i="9878"/>
  <c r="H19" i="9878"/>
  <c r="G19" i="9878"/>
  <c r="F19" i="9878"/>
  <c r="C19" i="9878"/>
  <c r="V18" i="9878"/>
  <c r="U18" i="9878"/>
  <c r="S18" i="9878"/>
  <c r="P18" i="9878"/>
  <c r="M18" i="9878"/>
  <c r="L18" i="9878"/>
  <c r="K18" i="9878"/>
  <c r="I18" i="9878"/>
  <c r="H18" i="9878"/>
  <c r="G18" i="9878"/>
  <c r="F18" i="9878"/>
  <c r="C18" i="9878"/>
  <c r="I5" i="9878"/>
  <c r="V28" i="9877"/>
  <c r="U28" i="9877"/>
  <c r="S28" i="9877"/>
  <c r="R28" i="9877"/>
  <c r="M28" i="9877"/>
  <c r="L28" i="9877"/>
  <c r="K28" i="9877"/>
  <c r="G28" i="9877"/>
  <c r="D28" i="9877"/>
  <c r="V27" i="9877"/>
  <c r="U27" i="9877"/>
  <c r="S27" i="9877"/>
  <c r="P27" i="9877"/>
  <c r="M27" i="9877"/>
  <c r="L27" i="9877"/>
  <c r="K27" i="9877"/>
  <c r="I27" i="9877"/>
  <c r="H27" i="9877"/>
  <c r="G27" i="9877"/>
  <c r="F27" i="9877"/>
  <c r="C27" i="9877"/>
  <c r="V26" i="9877"/>
  <c r="L26" i="9877"/>
  <c r="K26" i="9877"/>
  <c r="I26" i="9877"/>
  <c r="H26" i="9877"/>
  <c r="G26" i="9877"/>
  <c r="F26" i="9877"/>
  <c r="C26" i="9877"/>
  <c r="V25" i="9877"/>
  <c r="L25" i="9877"/>
  <c r="K25" i="9877"/>
  <c r="I25" i="9877"/>
  <c r="H25" i="9877"/>
  <c r="G25" i="9877"/>
  <c r="F25" i="9877"/>
  <c r="C25" i="9877"/>
  <c r="V24" i="9877"/>
  <c r="L24" i="9877"/>
  <c r="K24" i="9877"/>
  <c r="I24" i="9877"/>
  <c r="H24" i="9877"/>
  <c r="G24" i="9877"/>
  <c r="F24" i="9877"/>
  <c r="C24" i="9877"/>
  <c r="V23" i="9877"/>
  <c r="L23" i="9877"/>
  <c r="K23" i="9877"/>
  <c r="I23" i="9877"/>
  <c r="H23" i="9877"/>
  <c r="G23" i="9877"/>
  <c r="F23" i="9877"/>
  <c r="C23" i="9877"/>
  <c r="V22" i="9877"/>
  <c r="L22" i="9877"/>
  <c r="K22" i="9877"/>
  <c r="I22" i="9877"/>
  <c r="H22" i="9877"/>
  <c r="G22" i="9877"/>
  <c r="F22" i="9877"/>
  <c r="C22" i="9877"/>
  <c r="V21" i="9877"/>
  <c r="L21" i="9877"/>
  <c r="K21" i="9877"/>
  <c r="I21" i="9877"/>
  <c r="H21" i="9877"/>
  <c r="G21" i="9877"/>
  <c r="F21" i="9877"/>
  <c r="C21" i="9877"/>
  <c r="V20" i="9877"/>
  <c r="L20" i="9877"/>
  <c r="K20" i="9877"/>
  <c r="I20" i="9877"/>
  <c r="H20" i="9877"/>
  <c r="G20" i="9877"/>
  <c r="F20" i="9877"/>
  <c r="C20" i="9877"/>
  <c r="V19" i="9877"/>
  <c r="L19" i="9877"/>
  <c r="K19" i="9877"/>
  <c r="I19" i="9877"/>
  <c r="H19" i="9877"/>
  <c r="G19" i="9877"/>
  <c r="F19" i="9877"/>
  <c r="C19" i="9877"/>
  <c r="V18" i="9877"/>
  <c r="L18" i="9877"/>
  <c r="K18" i="9877"/>
  <c r="I18" i="9877"/>
  <c r="H18" i="9877"/>
  <c r="G18" i="9877"/>
  <c r="F18" i="9877"/>
  <c r="C18" i="9877"/>
  <c r="I5" i="9877"/>
  <c r="V31" i="9876"/>
  <c r="T31" i="9876"/>
  <c r="S31" i="9876"/>
  <c r="R31" i="9876"/>
  <c r="Q31" i="9876"/>
  <c r="P31" i="9876"/>
  <c r="O31" i="9876"/>
  <c r="N31" i="9876"/>
  <c r="M31" i="9876"/>
  <c r="L31" i="9876"/>
  <c r="K31" i="9876"/>
  <c r="G31" i="9876"/>
  <c r="D31" i="9876"/>
  <c r="U30" i="9876"/>
  <c r="S30" i="9876"/>
  <c r="P30" i="9876"/>
  <c r="M30" i="9876"/>
  <c r="V29" i="9876"/>
  <c r="L29" i="9876"/>
  <c r="K29" i="9876"/>
  <c r="I29" i="9876"/>
  <c r="H29" i="9876"/>
  <c r="G29" i="9876"/>
  <c r="F29" i="9876"/>
  <c r="C29" i="9876"/>
  <c r="V28" i="9876"/>
  <c r="L28" i="9876"/>
  <c r="K28" i="9876"/>
  <c r="I28" i="9876"/>
  <c r="H28" i="9876"/>
  <c r="G28" i="9876"/>
  <c r="F28" i="9876"/>
  <c r="C28" i="9876"/>
  <c r="V27" i="9876"/>
  <c r="L27" i="9876"/>
  <c r="K27" i="9876"/>
  <c r="I27" i="9876"/>
  <c r="H27" i="9876"/>
  <c r="G27" i="9876"/>
  <c r="F27" i="9876"/>
  <c r="C27" i="9876"/>
  <c r="V26" i="9876"/>
  <c r="U26" i="9876"/>
  <c r="S26" i="9876"/>
  <c r="P26" i="9876"/>
  <c r="M26" i="9876"/>
  <c r="L26" i="9876"/>
  <c r="K26" i="9876"/>
  <c r="I26" i="9876"/>
  <c r="H26" i="9876"/>
  <c r="G26" i="9876"/>
  <c r="F26" i="9876"/>
  <c r="C26" i="9876"/>
  <c r="V25" i="9876"/>
  <c r="U25" i="9876"/>
  <c r="S25" i="9876"/>
  <c r="P25" i="9876"/>
  <c r="M25" i="9876"/>
  <c r="L25" i="9876"/>
  <c r="K25" i="9876"/>
  <c r="I25" i="9876"/>
  <c r="H25" i="9876"/>
  <c r="G25" i="9876"/>
  <c r="F25" i="9876"/>
  <c r="C25" i="9876"/>
  <c r="V24" i="9876"/>
  <c r="U24" i="9876"/>
  <c r="S24" i="9876"/>
  <c r="P24" i="9876"/>
  <c r="M24" i="9876"/>
  <c r="L24" i="9876"/>
  <c r="K24" i="9876"/>
  <c r="I24" i="9876"/>
  <c r="H24" i="9876"/>
  <c r="G24" i="9876"/>
  <c r="F24" i="9876"/>
  <c r="C24" i="9876"/>
  <c r="V23" i="9876"/>
  <c r="U23" i="9876"/>
  <c r="S23" i="9876"/>
  <c r="P23" i="9876"/>
  <c r="M23" i="9876"/>
  <c r="L23" i="9876"/>
  <c r="K23" i="9876"/>
  <c r="I23" i="9876"/>
  <c r="H23" i="9876"/>
  <c r="G23" i="9876"/>
  <c r="F23" i="9876"/>
  <c r="C23" i="9876"/>
  <c r="V22" i="9876"/>
  <c r="U22" i="9876"/>
  <c r="S22" i="9876"/>
  <c r="P22" i="9876"/>
  <c r="M22" i="9876"/>
  <c r="L22" i="9876"/>
  <c r="K22" i="9876"/>
  <c r="I22" i="9876"/>
  <c r="H22" i="9876"/>
  <c r="G22" i="9876"/>
  <c r="F22" i="9876"/>
  <c r="C22" i="9876"/>
  <c r="V21" i="9876"/>
  <c r="L21" i="9876"/>
  <c r="K21" i="9876"/>
  <c r="I21" i="9876"/>
  <c r="H21" i="9876"/>
  <c r="G21" i="9876"/>
  <c r="F21" i="9876"/>
  <c r="C21" i="9876"/>
  <c r="V20" i="9876"/>
  <c r="L20" i="9876"/>
  <c r="K20" i="9876"/>
  <c r="I20" i="9876"/>
  <c r="H20" i="9876"/>
  <c r="G20" i="9876"/>
  <c r="F20" i="9876"/>
  <c r="C20" i="9876"/>
  <c r="V19" i="9876"/>
  <c r="U19" i="9876"/>
  <c r="S19" i="9876"/>
  <c r="P19" i="9876"/>
  <c r="M19" i="9876"/>
  <c r="L19" i="9876"/>
  <c r="K19" i="9876"/>
  <c r="I19" i="9876"/>
  <c r="H19" i="9876"/>
  <c r="G19" i="9876"/>
  <c r="F19" i="9876"/>
  <c r="C19" i="9876"/>
  <c r="V18" i="9876"/>
  <c r="L18" i="9876"/>
  <c r="K18" i="9876"/>
  <c r="I18" i="9876"/>
  <c r="H18" i="9876"/>
  <c r="G18" i="9876"/>
  <c r="F18" i="9876"/>
  <c r="C18" i="9876"/>
  <c r="I5" i="9876"/>
  <c r="V35" i="9875"/>
  <c r="U35" i="9875"/>
  <c r="S35" i="9875"/>
  <c r="R35" i="9875"/>
  <c r="M35" i="9875"/>
  <c r="L35" i="9875"/>
  <c r="K35" i="9875"/>
  <c r="G35" i="9875"/>
  <c r="D35" i="9875"/>
  <c r="V34" i="9875"/>
  <c r="U34" i="9875"/>
  <c r="S34" i="9875"/>
  <c r="P34" i="9875"/>
  <c r="M34" i="9875"/>
  <c r="L34" i="9875"/>
  <c r="K34" i="9875"/>
  <c r="I34" i="9875"/>
  <c r="H34" i="9875"/>
  <c r="G34" i="9875"/>
  <c r="F34" i="9875"/>
  <c r="C34" i="9875"/>
  <c r="V33" i="9875"/>
  <c r="U33" i="9875"/>
  <c r="S33" i="9875"/>
  <c r="P33" i="9875"/>
  <c r="M33" i="9875"/>
  <c r="L33" i="9875"/>
  <c r="K33" i="9875"/>
  <c r="I33" i="9875"/>
  <c r="H33" i="9875"/>
  <c r="G33" i="9875"/>
  <c r="F33" i="9875"/>
  <c r="C33" i="9875"/>
  <c r="V32" i="9875"/>
  <c r="U32" i="9875"/>
  <c r="S32" i="9875"/>
  <c r="P32" i="9875"/>
  <c r="M32" i="9875"/>
  <c r="L32" i="9875"/>
  <c r="K32" i="9875"/>
  <c r="I32" i="9875"/>
  <c r="H32" i="9875"/>
  <c r="G32" i="9875"/>
  <c r="F32" i="9875"/>
  <c r="C32" i="9875"/>
  <c r="V31" i="9875"/>
  <c r="U31" i="9875"/>
  <c r="S31" i="9875"/>
  <c r="P31" i="9875"/>
  <c r="M31" i="9875"/>
  <c r="L31" i="9875"/>
  <c r="K31" i="9875"/>
  <c r="I31" i="9875"/>
  <c r="H31" i="9875"/>
  <c r="G31" i="9875"/>
  <c r="F31" i="9875"/>
  <c r="C31" i="9875"/>
  <c r="V30" i="9875"/>
  <c r="U30" i="9875"/>
  <c r="S30" i="9875"/>
  <c r="P30" i="9875"/>
  <c r="M30" i="9875"/>
  <c r="L30" i="9875"/>
  <c r="K30" i="9875"/>
  <c r="I30" i="9875"/>
  <c r="H30" i="9875"/>
  <c r="G30" i="9875"/>
  <c r="F30" i="9875"/>
  <c r="C30" i="9875"/>
  <c r="V29" i="9875"/>
  <c r="U29" i="9875"/>
  <c r="S29" i="9875"/>
  <c r="P29" i="9875"/>
  <c r="M29" i="9875"/>
  <c r="L29" i="9875"/>
  <c r="K29" i="9875"/>
  <c r="I29" i="9875"/>
  <c r="H29" i="9875"/>
  <c r="G29" i="9875"/>
  <c r="F29" i="9875"/>
  <c r="C29" i="9875"/>
  <c r="V28" i="9875"/>
  <c r="U28" i="9875"/>
  <c r="S28" i="9875"/>
  <c r="P28" i="9875"/>
  <c r="M28" i="9875"/>
  <c r="L28" i="9875"/>
  <c r="K28" i="9875"/>
  <c r="I28" i="9875"/>
  <c r="H28" i="9875"/>
  <c r="G28" i="9875"/>
  <c r="F28" i="9875"/>
  <c r="C28" i="9875"/>
  <c r="V27" i="9875"/>
  <c r="U27" i="9875"/>
  <c r="S27" i="9875"/>
  <c r="P27" i="9875"/>
  <c r="M27" i="9875"/>
  <c r="L27" i="9875"/>
  <c r="K27" i="9875"/>
  <c r="I27" i="9875"/>
  <c r="H27" i="9875"/>
  <c r="G27" i="9875"/>
  <c r="F27" i="9875"/>
  <c r="C27" i="9875"/>
  <c r="V26" i="9875"/>
  <c r="U26" i="9875"/>
  <c r="S26" i="9875"/>
  <c r="P26" i="9875"/>
  <c r="M26" i="9875"/>
  <c r="L26" i="9875"/>
  <c r="K26" i="9875"/>
  <c r="I26" i="9875"/>
  <c r="H26" i="9875"/>
  <c r="G26" i="9875"/>
  <c r="F26" i="9875"/>
  <c r="C26" i="9875"/>
  <c r="V25" i="9875"/>
  <c r="U25" i="9875"/>
  <c r="S25" i="9875"/>
  <c r="P25" i="9875"/>
  <c r="M25" i="9875"/>
  <c r="L25" i="9875"/>
  <c r="K25" i="9875"/>
  <c r="I25" i="9875"/>
  <c r="H25" i="9875"/>
  <c r="G25" i="9875"/>
  <c r="F25" i="9875"/>
  <c r="C25" i="9875"/>
  <c r="V24" i="9875"/>
  <c r="U24" i="9875"/>
  <c r="S24" i="9875"/>
  <c r="P24" i="9875"/>
  <c r="M24" i="9875"/>
  <c r="L24" i="9875"/>
  <c r="K24" i="9875"/>
  <c r="I24" i="9875"/>
  <c r="H24" i="9875"/>
  <c r="G24" i="9875"/>
  <c r="F24" i="9875"/>
  <c r="C24" i="9875"/>
  <c r="V23" i="9875"/>
  <c r="U23" i="9875"/>
  <c r="S23" i="9875"/>
  <c r="P23" i="9875"/>
  <c r="M23" i="9875"/>
  <c r="L23" i="9875"/>
  <c r="K23" i="9875"/>
  <c r="I23" i="9875"/>
  <c r="H23" i="9875"/>
  <c r="G23" i="9875"/>
  <c r="F23" i="9875"/>
  <c r="C23" i="9875"/>
  <c r="V22" i="9875"/>
  <c r="U22" i="9875"/>
  <c r="S22" i="9875"/>
  <c r="P22" i="9875"/>
  <c r="M22" i="9875"/>
  <c r="L22" i="9875"/>
  <c r="K22" i="9875"/>
  <c r="I22" i="9875"/>
  <c r="H22" i="9875"/>
  <c r="G22" i="9875"/>
  <c r="F22" i="9875"/>
  <c r="C22" i="9875"/>
  <c r="V21" i="9875"/>
  <c r="U21" i="9875"/>
  <c r="S21" i="9875"/>
  <c r="P21" i="9875"/>
  <c r="M21" i="9875"/>
  <c r="L21" i="9875"/>
  <c r="K21" i="9875"/>
  <c r="I21" i="9875"/>
  <c r="H21" i="9875"/>
  <c r="G21" i="9875"/>
  <c r="F21" i="9875"/>
  <c r="C21" i="9875"/>
  <c r="V20" i="9875"/>
  <c r="U20" i="9875"/>
  <c r="S20" i="9875"/>
  <c r="P20" i="9875"/>
  <c r="M20" i="9875"/>
  <c r="L20" i="9875"/>
  <c r="K20" i="9875"/>
  <c r="I20" i="9875"/>
  <c r="H20" i="9875"/>
  <c r="G20" i="9875"/>
  <c r="F20" i="9875"/>
  <c r="C20" i="9875"/>
  <c r="V19" i="9875"/>
  <c r="U19" i="9875"/>
  <c r="S19" i="9875"/>
  <c r="P19" i="9875"/>
  <c r="M19" i="9875"/>
  <c r="L19" i="9875"/>
  <c r="K19" i="9875"/>
  <c r="I19" i="9875"/>
  <c r="H19" i="9875"/>
  <c r="G19" i="9875"/>
  <c r="F19" i="9875"/>
  <c r="C19" i="9875"/>
  <c r="V18" i="9875"/>
  <c r="U18" i="9875"/>
  <c r="S18" i="9875"/>
  <c r="P18" i="9875"/>
  <c r="M18" i="9875"/>
  <c r="L18" i="9875"/>
  <c r="K18" i="9875"/>
  <c r="I18" i="9875"/>
  <c r="H18" i="9875"/>
  <c r="G18" i="9875"/>
  <c r="F18" i="9875"/>
  <c r="C18" i="9875"/>
  <c r="I5" i="9875"/>
  <c r="V30" i="9874"/>
  <c r="U30" i="9874"/>
  <c r="S30" i="9874"/>
  <c r="R30" i="9874"/>
  <c r="M30" i="9874"/>
  <c r="L30" i="9874"/>
  <c r="K30" i="9874"/>
  <c r="G30" i="9874"/>
  <c r="D30" i="9874"/>
  <c r="V29" i="9874"/>
  <c r="U29" i="9874"/>
  <c r="S29" i="9874"/>
  <c r="P29" i="9874"/>
  <c r="M29" i="9874"/>
  <c r="L29" i="9874"/>
  <c r="K29" i="9874"/>
  <c r="I29" i="9874"/>
  <c r="H29" i="9874"/>
  <c r="G29" i="9874"/>
  <c r="F29" i="9874"/>
  <c r="C29" i="9874"/>
  <c r="V28" i="9874"/>
  <c r="L28" i="9874"/>
  <c r="K28" i="9874"/>
  <c r="I28" i="9874"/>
  <c r="H28" i="9874"/>
  <c r="G28" i="9874"/>
  <c r="F28" i="9874"/>
  <c r="C28" i="9874"/>
  <c r="V27" i="9874"/>
  <c r="L27" i="9874"/>
  <c r="K27" i="9874"/>
  <c r="I27" i="9874"/>
  <c r="H27" i="9874"/>
  <c r="G27" i="9874"/>
  <c r="F27" i="9874"/>
  <c r="C27" i="9874"/>
  <c r="V26" i="9874"/>
  <c r="L26" i="9874"/>
  <c r="K26" i="9874"/>
  <c r="I26" i="9874"/>
  <c r="H26" i="9874"/>
  <c r="G26" i="9874"/>
  <c r="F26" i="9874"/>
  <c r="C26" i="9874"/>
  <c r="V25" i="9874"/>
  <c r="L25" i="9874"/>
  <c r="K25" i="9874"/>
  <c r="I25" i="9874"/>
  <c r="H25" i="9874"/>
  <c r="G25" i="9874"/>
  <c r="F25" i="9874"/>
  <c r="C25" i="9874"/>
  <c r="V24" i="9874"/>
  <c r="L24" i="9874"/>
  <c r="K24" i="9874"/>
  <c r="I24" i="9874"/>
  <c r="H24" i="9874"/>
  <c r="G24" i="9874"/>
  <c r="F24" i="9874"/>
  <c r="C24" i="9874"/>
  <c r="V23" i="9874"/>
  <c r="L23" i="9874"/>
  <c r="K23" i="9874"/>
  <c r="I23" i="9874"/>
  <c r="H23" i="9874"/>
  <c r="G23" i="9874"/>
  <c r="F23" i="9874"/>
  <c r="C23" i="9874"/>
  <c r="V22" i="9874"/>
  <c r="L22" i="9874"/>
  <c r="K22" i="9874"/>
  <c r="I22" i="9874"/>
  <c r="H22" i="9874"/>
  <c r="G22" i="9874"/>
  <c r="F22" i="9874"/>
  <c r="C22" i="9874"/>
  <c r="V21" i="9874"/>
  <c r="L21" i="9874"/>
  <c r="K21" i="9874"/>
  <c r="I21" i="9874"/>
  <c r="H21" i="9874"/>
  <c r="G21" i="9874"/>
  <c r="F21" i="9874"/>
  <c r="C21" i="9874"/>
  <c r="V20" i="9874"/>
  <c r="L20" i="9874"/>
  <c r="K20" i="9874"/>
  <c r="I20" i="9874"/>
  <c r="H20" i="9874"/>
  <c r="G20" i="9874"/>
  <c r="F20" i="9874"/>
  <c r="C20" i="9874"/>
  <c r="V19" i="9874"/>
  <c r="L19" i="9874"/>
  <c r="K19" i="9874"/>
  <c r="I19" i="9874"/>
  <c r="H19" i="9874"/>
  <c r="G19" i="9874"/>
  <c r="F19" i="9874"/>
  <c r="C19" i="9874"/>
  <c r="V18" i="9874"/>
  <c r="L18" i="9874"/>
  <c r="K18" i="9874"/>
  <c r="I18" i="9874"/>
  <c r="H18" i="9874"/>
  <c r="G18" i="9874"/>
  <c r="F18" i="9874"/>
  <c r="C18" i="9874"/>
  <c r="I5" i="9874"/>
  <c r="V29" i="9873"/>
  <c r="T29" i="9873"/>
  <c r="S29" i="9873"/>
  <c r="R29" i="9873"/>
  <c r="Q29" i="9873"/>
  <c r="P29" i="9873"/>
  <c r="O29" i="9873"/>
  <c r="N29" i="9873"/>
  <c r="M29" i="9873"/>
  <c r="L29" i="9873"/>
  <c r="K29" i="9873"/>
  <c r="G29" i="9873"/>
  <c r="D29" i="9873"/>
  <c r="U28" i="9873"/>
  <c r="S28" i="9873"/>
  <c r="P28" i="9873"/>
  <c r="M28" i="9873"/>
  <c r="V27" i="9873"/>
  <c r="L27" i="9873"/>
  <c r="K27" i="9873"/>
  <c r="I27" i="9873"/>
  <c r="H27" i="9873"/>
  <c r="G27" i="9873"/>
  <c r="F27" i="9873"/>
  <c r="C27" i="9873"/>
  <c r="V26" i="9873"/>
  <c r="L26" i="9873"/>
  <c r="K26" i="9873"/>
  <c r="I26" i="9873"/>
  <c r="H26" i="9873"/>
  <c r="G26" i="9873"/>
  <c r="F26" i="9873"/>
  <c r="C26" i="9873"/>
  <c r="V25" i="9873"/>
  <c r="L25" i="9873"/>
  <c r="K25" i="9873"/>
  <c r="I25" i="9873"/>
  <c r="H25" i="9873"/>
  <c r="G25" i="9873"/>
  <c r="F25" i="9873"/>
  <c r="C25" i="9873"/>
  <c r="V24" i="9873"/>
  <c r="U24" i="9873"/>
  <c r="S24" i="9873"/>
  <c r="P24" i="9873"/>
  <c r="M24" i="9873"/>
  <c r="L24" i="9873"/>
  <c r="K24" i="9873"/>
  <c r="I24" i="9873"/>
  <c r="H24" i="9873"/>
  <c r="G24" i="9873"/>
  <c r="F24" i="9873"/>
  <c r="C24" i="9873"/>
  <c r="V23" i="9873"/>
  <c r="U23" i="9873"/>
  <c r="S23" i="9873"/>
  <c r="P23" i="9873"/>
  <c r="M23" i="9873"/>
  <c r="L23" i="9873"/>
  <c r="K23" i="9873"/>
  <c r="I23" i="9873"/>
  <c r="H23" i="9873"/>
  <c r="G23" i="9873"/>
  <c r="F23" i="9873"/>
  <c r="C23" i="9873"/>
  <c r="V22" i="9873"/>
  <c r="U22" i="9873"/>
  <c r="S22" i="9873"/>
  <c r="P22" i="9873"/>
  <c r="M22" i="9873"/>
  <c r="L22" i="9873"/>
  <c r="K22" i="9873"/>
  <c r="I22" i="9873"/>
  <c r="H22" i="9873"/>
  <c r="G22" i="9873"/>
  <c r="F22" i="9873"/>
  <c r="C22" i="9873"/>
  <c r="V21" i="9873"/>
  <c r="U21" i="9873"/>
  <c r="S21" i="9873"/>
  <c r="P21" i="9873"/>
  <c r="M21" i="9873"/>
  <c r="L21" i="9873"/>
  <c r="K21" i="9873"/>
  <c r="I21" i="9873"/>
  <c r="H21" i="9873"/>
  <c r="G21" i="9873"/>
  <c r="F21" i="9873"/>
  <c r="C21" i="9873"/>
  <c r="V20" i="9873"/>
  <c r="U20" i="9873"/>
  <c r="S20" i="9873"/>
  <c r="P20" i="9873"/>
  <c r="M20" i="9873"/>
  <c r="L20" i="9873"/>
  <c r="K20" i="9873"/>
  <c r="I20" i="9873"/>
  <c r="H20" i="9873"/>
  <c r="G20" i="9873"/>
  <c r="F20" i="9873"/>
  <c r="C20" i="9873"/>
  <c r="V19" i="9873"/>
  <c r="L19" i="9873"/>
  <c r="K19" i="9873"/>
  <c r="I19" i="9873"/>
  <c r="H19" i="9873"/>
  <c r="G19" i="9873"/>
  <c r="F19" i="9873"/>
  <c r="C19" i="9873"/>
  <c r="V18" i="9873"/>
  <c r="L18" i="9873"/>
  <c r="K18" i="9873"/>
  <c r="I18" i="9873"/>
  <c r="H18" i="9873"/>
  <c r="G18" i="9873"/>
  <c r="F18" i="9873"/>
  <c r="C18" i="9873"/>
  <c r="I5" i="9873"/>
  <c r="V28" i="9872"/>
  <c r="U28" i="9872"/>
  <c r="S28" i="9872"/>
  <c r="R28" i="9872"/>
  <c r="M28" i="9872"/>
  <c r="L28" i="9872"/>
  <c r="K28" i="9872"/>
  <c r="G28" i="9872"/>
  <c r="D28" i="9872"/>
  <c r="V27" i="9872"/>
  <c r="U27" i="9872"/>
  <c r="S27" i="9872"/>
  <c r="P27" i="9872"/>
  <c r="M27" i="9872"/>
  <c r="L27" i="9872"/>
  <c r="K27" i="9872"/>
  <c r="I27" i="9872"/>
  <c r="H27" i="9872"/>
  <c r="G27" i="9872"/>
  <c r="F27" i="9872"/>
  <c r="C27" i="9872"/>
  <c r="V26" i="9872"/>
  <c r="U26" i="9872"/>
  <c r="S26" i="9872"/>
  <c r="P26" i="9872"/>
  <c r="M26" i="9872"/>
  <c r="L26" i="9872"/>
  <c r="K26" i="9872"/>
  <c r="I26" i="9872"/>
  <c r="H26" i="9872"/>
  <c r="G26" i="9872"/>
  <c r="F26" i="9872"/>
  <c r="C26" i="9872"/>
  <c r="V25" i="9872"/>
  <c r="U25" i="9872"/>
  <c r="S25" i="9872"/>
  <c r="P25" i="9872"/>
  <c r="M25" i="9872"/>
  <c r="L25" i="9872"/>
  <c r="K25" i="9872"/>
  <c r="I25" i="9872"/>
  <c r="H25" i="9872"/>
  <c r="G25" i="9872"/>
  <c r="F25" i="9872"/>
  <c r="C25" i="9872"/>
  <c r="V24" i="9872"/>
  <c r="U24" i="9872"/>
  <c r="S24" i="9872"/>
  <c r="P24" i="9872"/>
  <c r="M24" i="9872"/>
  <c r="L24" i="9872"/>
  <c r="K24" i="9872"/>
  <c r="I24" i="9872"/>
  <c r="H24" i="9872"/>
  <c r="G24" i="9872"/>
  <c r="F24" i="9872"/>
  <c r="C24" i="9872"/>
  <c r="V23" i="9872"/>
  <c r="U23" i="9872"/>
  <c r="S23" i="9872"/>
  <c r="P23" i="9872"/>
  <c r="M23" i="9872"/>
  <c r="L23" i="9872"/>
  <c r="K23" i="9872"/>
  <c r="I23" i="9872"/>
  <c r="H23" i="9872"/>
  <c r="G23" i="9872"/>
  <c r="F23" i="9872"/>
  <c r="C23" i="9872"/>
  <c r="V22" i="9872"/>
  <c r="U22" i="9872"/>
  <c r="S22" i="9872"/>
  <c r="P22" i="9872"/>
  <c r="M22" i="9872"/>
  <c r="L22" i="9872"/>
  <c r="K22" i="9872"/>
  <c r="I22" i="9872"/>
  <c r="H22" i="9872"/>
  <c r="G22" i="9872"/>
  <c r="F22" i="9872"/>
  <c r="C22" i="9872"/>
  <c r="V21" i="9872"/>
  <c r="U21" i="9872"/>
  <c r="S21" i="9872"/>
  <c r="P21" i="9872"/>
  <c r="M21" i="9872"/>
  <c r="L21" i="9872"/>
  <c r="K21" i="9872"/>
  <c r="I21" i="9872"/>
  <c r="H21" i="9872"/>
  <c r="G21" i="9872"/>
  <c r="F21" i="9872"/>
  <c r="C21" i="9872"/>
  <c r="V20" i="9872"/>
  <c r="U20" i="9872"/>
  <c r="S20" i="9872"/>
  <c r="P20" i="9872"/>
  <c r="M20" i="9872"/>
  <c r="L20" i="9872"/>
  <c r="K20" i="9872"/>
  <c r="I20" i="9872"/>
  <c r="H20" i="9872"/>
  <c r="G20" i="9872"/>
  <c r="F20" i="9872"/>
  <c r="C20" i="9872"/>
  <c r="V19" i="9872"/>
  <c r="U19" i="9872"/>
  <c r="S19" i="9872"/>
  <c r="P19" i="9872"/>
  <c r="M19" i="9872"/>
  <c r="L19" i="9872"/>
  <c r="K19" i="9872"/>
  <c r="I19" i="9872"/>
  <c r="H19" i="9872"/>
  <c r="G19" i="9872"/>
  <c r="F19" i="9872"/>
  <c r="C19" i="9872"/>
  <c r="V18" i="9872"/>
  <c r="U18" i="9872"/>
  <c r="S18" i="9872"/>
  <c r="P18" i="9872"/>
  <c r="M18" i="9872"/>
  <c r="L18" i="9872"/>
  <c r="K18" i="9872"/>
  <c r="I18" i="9872"/>
  <c r="H18" i="9872"/>
  <c r="G18" i="9872"/>
  <c r="F18" i="9872"/>
  <c r="C18" i="9872"/>
  <c r="I5" i="9872"/>
  <c r="V26" i="9871"/>
  <c r="U26" i="9871"/>
  <c r="S26" i="9871"/>
  <c r="R26" i="9871"/>
  <c r="Q26" i="9871"/>
  <c r="P26" i="9871"/>
  <c r="O26" i="9871"/>
  <c r="N26" i="9871"/>
  <c r="M26" i="9871"/>
  <c r="L26" i="9871"/>
  <c r="K26" i="9871"/>
  <c r="G26" i="9871"/>
  <c r="D26" i="9871"/>
  <c r="V25" i="9871"/>
  <c r="U25" i="9871"/>
  <c r="S25" i="9871"/>
  <c r="P25" i="9871"/>
  <c r="M25" i="9871"/>
  <c r="L25" i="9871"/>
  <c r="K25" i="9871"/>
  <c r="I25" i="9871"/>
  <c r="H25" i="9871"/>
  <c r="G25" i="9871"/>
  <c r="F25" i="9871"/>
  <c r="C25" i="9871"/>
  <c r="V24" i="9871"/>
  <c r="L24" i="9871"/>
  <c r="K24" i="9871"/>
  <c r="I24" i="9871"/>
  <c r="H24" i="9871"/>
  <c r="G24" i="9871"/>
  <c r="F24" i="9871"/>
  <c r="C24" i="9871"/>
  <c r="V23" i="9871"/>
  <c r="L23" i="9871"/>
  <c r="K23" i="9871"/>
  <c r="I23" i="9871"/>
  <c r="H23" i="9871"/>
  <c r="G23" i="9871"/>
  <c r="F23" i="9871"/>
  <c r="C23" i="9871"/>
  <c r="V22" i="9871"/>
  <c r="L22" i="9871"/>
  <c r="K22" i="9871"/>
  <c r="I22" i="9871"/>
  <c r="H22" i="9871"/>
  <c r="G22" i="9871"/>
  <c r="F22" i="9871"/>
  <c r="C22" i="9871"/>
  <c r="V21" i="9871"/>
  <c r="L21" i="9871"/>
  <c r="K21" i="9871"/>
  <c r="I21" i="9871"/>
  <c r="H21" i="9871"/>
  <c r="G21" i="9871"/>
  <c r="F21" i="9871"/>
  <c r="C21" i="9871"/>
  <c r="V20" i="9871"/>
  <c r="L20" i="9871"/>
  <c r="K20" i="9871"/>
  <c r="I20" i="9871"/>
  <c r="H20" i="9871"/>
  <c r="G20" i="9871"/>
  <c r="F20" i="9871"/>
  <c r="C20" i="9871"/>
  <c r="V19" i="9871"/>
  <c r="L19" i="9871"/>
  <c r="K19" i="9871"/>
  <c r="I19" i="9871"/>
  <c r="H19" i="9871"/>
  <c r="G19" i="9871"/>
  <c r="F19" i="9871"/>
  <c r="C19" i="9871"/>
  <c r="V18" i="9871"/>
  <c r="L18" i="9871"/>
  <c r="K18" i="9871"/>
  <c r="I18" i="9871"/>
  <c r="H18" i="9871"/>
  <c r="G18" i="9871"/>
  <c r="F18" i="9871"/>
  <c r="C18" i="9871"/>
  <c r="I5" i="9871"/>
  <c r="V28" i="9870"/>
  <c r="T28" i="9870"/>
  <c r="S28" i="9870"/>
  <c r="R28" i="9870"/>
  <c r="Q28" i="9870"/>
  <c r="P28" i="9870"/>
  <c r="O28" i="9870"/>
  <c r="N28" i="9870"/>
  <c r="M28" i="9870"/>
  <c r="L28" i="9870"/>
  <c r="K28" i="9870"/>
  <c r="G28" i="9870"/>
  <c r="D28" i="9870"/>
  <c r="U27" i="9870"/>
  <c r="S27" i="9870"/>
  <c r="P27" i="9870"/>
  <c r="M27" i="9870"/>
  <c r="V26" i="9870"/>
  <c r="L26" i="9870"/>
  <c r="K26" i="9870"/>
  <c r="I26" i="9870"/>
  <c r="H26" i="9870"/>
  <c r="G26" i="9870"/>
  <c r="F26" i="9870"/>
  <c r="C26" i="9870"/>
  <c r="V25" i="9870"/>
  <c r="L25" i="9870"/>
  <c r="K25" i="9870"/>
  <c r="I25" i="9870"/>
  <c r="H25" i="9870"/>
  <c r="G25" i="9870"/>
  <c r="F25" i="9870"/>
  <c r="C25" i="9870"/>
  <c r="V24" i="9870"/>
  <c r="L24" i="9870"/>
  <c r="K24" i="9870"/>
  <c r="I24" i="9870"/>
  <c r="H24" i="9870"/>
  <c r="G24" i="9870"/>
  <c r="F24" i="9870"/>
  <c r="C24" i="9870"/>
  <c r="V23" i="9870"/>
  <c r="U23" i="9870"/>
  <c r="S23" i="9870"/>
  <c r="P23" i="9870"/>
  <c r="M23" i="9870"/>
  <c r="L23" i="9870"/>
  <c r="K23" i="9870"/>
  <c r="I23" i="9870"/>
  <c r="H23" i="9870"/>
  <c r="G23" i="9870"/>
  <c r="F23" i="9870"/>
  <c r="C23" i="9870"/>
  <c r="V22" i="9870"/>
  <c r="L22" i="9870"/>
  <c r="K22" i="9870"/>
  <c r="I22" i="9870"/>
  <c r="H22" i="9870"/>
  <c r="G22" i="9870"/>
  <c r="F22" i="9870"/>
  <c r="C22" i="9870"/>
  <c r="V21" i="9870"/>
  <c r="U21" i="9870"/>
  <c r="S21" i="9870"/>
  <c r="P21" i="9870"/>
  <c r="M21" i="9870"/>
  <c r="L21" i="9870"/>
  <c r="K21" i="9870"/>
  <c r="I21" i="9870"/>
  <c r="H21" i="9870"/>
  <c r="G21" i="9870"/>
  <c r="F21" i="9870"/>
  <c r="C21" i="9870"/>
  <c r="V20" i="9870"/>
  <c r="L20" i="9870"/>
  <c r="K20" i="9870"/>
  <c r="I20" i="9870"/>
  <c r="H20" i="9870"/>
  <c r="G20" i="9870"/>
  <c r="F20" i="9870"/>
  <c r="C20" i="9870"/>
  <c r="V19" i="9870"/>
  <c r="U19" i="9870"/>
  <c r="S19" i="9870"/>
  <c r="P19" i="9870"/>
  <c r="M19" i="9870"/>
  <c r="L19" i="9870"/>
  <c r="K19" i="9870"/>
  <c r="I19" i="9870"/>
  <c r="H19" i="9870"/>
  <c r="G19" i="9870"/>
  <c r="F19" i="9870"/>
  <c r="C19" i="9870"/>
  <c r="V18" i="9870"/>
  <c r="L18" i="9870"/>
  <c r="K18" i="9870"/>
  <c r="I18" i="9870"/>
  <c r="H18" i="9870"/>
  <c r="G18" i="9870"/>
  <c r="F18" i="9870"/>
  <c r="C18" i="9870"/>
  <c r="I5" i="9870"/>
  <c r="V38" i="9869"/>
  <c r="U38" i="9869"/>
  <c r="S38" i="9869"/>
  <c r="R38" i="9869"/>
  <c r="M38" i="9869"/>
  <c r="L38" i="9869"/>
  <c r="K38" i="9869"/>
  <c r="G38" i="9869"/>
  <c r="D38" i="9869"/>
  <c r="V37" i="9869"/>
  <c r="U37" i="9869"/>
  <c r="S37" i="9869"/>
  <c r="P37" i="9869"/>
  <c r="M37" i="9869"/>
  <c r="L37" i="9869"/>
  <c r="K37" i="9869"/>
  <c r="I37" i="9869"/>
  <c r="H37" i="9869"/>
  <c r="G37" i="9869"/>
  <c r="F37" i="9869"/>
  <c r="C37" i="9869"/>
  <c r="V36" i="9869"/>
  <c r="U36" i="9869"/>
  <c r="S36" i="9869"/>
  <c r="P36" i="9869"/>
  <c r="M36" i="9869"/>
  <c r="L36" i="9869"/>
  <c r="K36" i="9869"/>
  <c r="I36" i="9869"/>
  <c r="H36" i="9869"/>
  <c r="G36" i="9869"/>
  <c r="F36" i="9869"/>
  <c r="C36" i="9869"/>
  <c r="V35" i="9869"/>
  <c r="U35" i="9869"/>
  <c r="S35" i="9869"/>
  <c r="P35" i="9869"/>
  <c r="M35" i="9869"/>
  <c r="L35" i="9869"/>
  <c r="K35" i="9869"/>
  <c r="I35" i="9869"/>
  <c r="H35" i="9869"/>
  <c r="G35" i="9869"/>
  <c r="F35" i="9869"/>
  <c r="C35" i="9869"/>
  <c r="V34" i="9869"/>
  <c r="U34" i="9869"/>
  <c r="S34" i="9869"/>
  <c r="P34" i="9869"/>
  <c r="M34" i="9869"/>
  <c r="L34" i="9869"/>
  <c r="K34" i="9869"/>
  <c r="I34" i="9869"/>
  <c r="H34" i="9869"/>
  <c r="G34" i="9869"/>
  <c r="F34" i="9869"/>
  <c r="C34" i="9869"/>
  <c r="V33" i="9869"/>
  <c r="U33" i="9869"/>
  <c r="S33" i="9869"/>
  <c r="P33" i="9869"/>
  <c r="M33" i="9869"/>
  <c r="L33" i="9869"/>
  <c r="K33" i="9869"/>
  <c r="I33" i="9869"/>
  <c r="H33" i="9869"/>
  <c r="G33" i="9869"/>
  <c r="F33" i="9869"/>
  <c r="C33" i="9869"/>
  <c r="V32" i="9869"/>
  <c r="U32" i="9869"/>
  <c r="S32" i="9869"/>
  <c r="P32" i="9869"/>
  <c r="M32" i="9869"/>
  <c r="L32" i="9869"/>
  <c r="K32" i="9869"/>
  <c r="I32" i="9869"/>
  <c r="H32" i="9869"/>
  <c r="G32" i="9869"/>
  <c r="F32" i="9869"/>
  <c r="C32" i="9869"/>
  <c r="V31" i="9869"/>
  <c r="U31" i="9869"/>
  <c r="S31" i="9869"/>
  <c r="P31" i="9869"/>
  <c r="M31" i="9869"/>
  <c r="L31" i="9869"/>
  <c r="K31" i="9869"/>
  <c r="I31" i="9869"/>
  <c r="H31" i="9869"/>
  <c r="G31" i="9869"/>
  <c r="F31" i="9869"/>
  <c r="C31" i="9869"/>
  <c r="V30" i="9869"/>
  <c r="U30" i="9869"/>
  <c r="S30" i="9869"/>
  <c r="P30" i="9869"/>
  <c r="M30" i="9869"/>
  <c r="L30" i="9869"/>
  <c r="K30" i="9869"/>
  <c r="I30" i="9869"/>
  <c r="H30" i="9869"/>
  <c r="G30" i="9869"/>
  <c r="F30" i="9869"/>
  <c r="C30" i="9869"/>
  <c r="V29" i="9869"/>
  <c r="U29" i="9869"/>
  <c r="S29" i="9869"/>
  <c r="P29" i="9869"/>
  <c r="M29" i="9869"/>
  <c r="L29" i="9869"/>
  <c r="K29" i="9869"/>
  <c r="I29" i="9869"/>
  <c r="H29" i="9869"/>
  <c r="G29" i="9869"/>
  <c r="F29" i="9869"/>
  <c r="C29" i="9869"/>
  <c r="V28" i="9869"/>
  <c r="U28" i="9869"/>
  <c r="S28" i="9869"/>
  <c r="P28" i="9869"/>
  <c r="M28" i="9869"/>
  <c r="L28" i="9869"/>
  <c r="K28" i="9869"/>
  <c r="I28" i="9869"/>
  <c r="H28" i="9869"/>
  <c r="G28" i="9869"/>
  <c r="F28" i="9869"/>
  <c r="C28" i="9869"/>
  <c r="V27" i="9869"/>
  <c r="U27" i="9869"/>
  <c r="S27" i="9869"/>
  <c r="P27" i="9869"/>
  <c r="M27" i="9869"/>
  <c r="L27" i="9869"/>
  <c r="K27" i="9869"/>
  <c r="I27" i="9869"/>
  <c r="H27" i="9869"/>
  <c r="G27" i="9869"/>
  <c r="F27" i="9869"/>
  <c r="C27" i="9869"/>
  <c r="V26" i="9869"/>
  <c r="U26" i="9869"/>
  <c r="S26" i="9869"/>
  <c r="P26" i="9869"/>
  <c r="M26" i="9869"/>
  <c r="L26" i="9869"/>
  <c r="K26" i="9869"/>
  <c r="I26" i="9869"/>
  <c r="H26" i="9869"/>
  <c r="G26" i="9869"/>
  <c r="F26" i="9869"/>
  <c r="C26" i="9869"/>
  <c r="V25" i="9869"/>
  <c r="U25" i="9869"/>
  <c r="S25" i="9869"/>
  <c r="P25" i="9869"/>
  <c r="M25" i="9869"/>
  <c r="L25" i="9869"/>
  <c r="K25" i="9869"/>
  <c r="I25" i="9869"/>
  <c r="H25" i="9869"/>
  <c r="G25" i="9869"/>
  <c r="F25" i="9869"/>
  <c r="C25" i="9869"/>
  <c r="V24" i="9869"/>
  <c r="U24" i="9869"/>
  <c r="S24" i="9869"/>
  <c r="P24" i="9869"/>
  <c r="M24" i="9869"/>
  <c r="L24" i="9869"/>
  <c r="K24" i="9869"/>
  <c r="I24" i="9869"/>
  <c r="H24" i="9869"/>
  <c r="G24" i="9869"/>
  <c r="F24" i="9869"/>
  <c r="C24" i="9869"/>
  <c r="V23" i="9869"/>
  <c r="U23" i="9869"/>
  <c r="S23" i="9869"/>
  <c r="P23" i="9869"/>
  <c r="M23" i="9869"/>
  <c r="L23" i="9869"/>
  <c r="K23" i="9869"/>
  <c r="I23" i="9869"/>
  <c r="H23" i="9869"/>
  <c r="G23" i="9869"/>
  <c r="F23" i="9869"/>
  <c r="C23" i="9869"/>
  <c r="V22" i="9869"/>
  <c r="U22" i="9869"/>
  <c r="S22" i="9869"/>
  <c r="P22" i="9869"/>
  <c r="M22" i="9869"/>
  <c r="L22" i="9869"/>
  <c r="K22" i="9869"/>
  <c r="I22" i="9869"/>
  <c r="H22" i="9869"/>
  <c r="G22" i="9869"/>
  <c r="F22" i="9869"/>
  <c r="C22" i="9869"/>
  <c r="V21" i="9869"/>
  <c r="U21" i="9869"/>
  <c r="S21" i="9869"/>
  <c r="P21" i="9869"/>
  <c r="M21" i="9869"/>
  <c r="L21" i="9869"/>
  <c r="K21" i="9869"/>
  <c r="I21" i="9869"/>
  <c r="H21" i="9869"/>
  <c r="G21" i="9869"/>
  <c r="F21" i="9869"/>
  <c r="C21" i="9869"/>
  <c r="V20" i="9869"/>
  <c r="U20" i="9869"/>
  <c r="S20" i="9869"/>
  <c r="P20" i="9869"/>
  <c r="M20" i="9869"/>
  <c r="L20" i="9869"/>
  <c r="K20" i="9869"/>
  <c r="I20" i="9869"/>
  <c r="H20" i="9869"/>
  <c r="G20" i="9869"/>
  <c r="F20" i="9869"/>
  <c r="C20" i="9869"/>
  <c r="V19" i="9869"/>
  <c r="U19" i="9869"/>
  <c r="S19" i="9869"/>
  <c r="P19" i="9869"/>
  <c r="M19" i="9869"/>
  <c r="L19" i="9869"/>
  <c r="K19" i="9869"/>
  <c r="I19" i="9869"/>
  <c r="H19" i="9869"/>
  <c r="G19" i="9869"/>
  <c r="F19" i="9869"/>
  <c r="C19" i="9869"/>
  <c r="V18" i="9869"/>
  <c r="U18" i="9869"/>
  <c r="S18" i="9869"/>
  <c r="P18" i="9869"/>
  <c r="M18" i="9869"/>
  <c r="L18" i="9869"/>
  <c r="K18" i="9869"/>
  <c r="I18" i="9869"/>
  <c r="H18" i="9869"/>
  <c r="G18" i="9869"/>
  <c r="F18" i="9869"/>
  <c r="C18" i="9869"/>
  <c r="I5" i="9869"/>
  <c r="V27" i="9868"/>
  <c r="T27" i="9868"/>
  <c r="S27" i="9868"/>
  <c r="R27" i="9868"/>
  <c r="Q27" i="9868"/>
  <c r="P27" i="9868"/>
  <c r="O27" i="9868"/>
  <c r="N27" i="9868"/>
  <c r="M27" i="9868"/>
  <c r="L27" i="9868"/>
  <c r="K27" i="9868"/>
  <c r="G27" i="9868"/>
  <c r="D27" i="9868"/>
  <c r="U26" i="9868"/>
  <c r="S26" i="9868"/>
  <c r="P26" i="9868"/>
  <c r="M26" i="9868"/>
  <c r="V25" i="9868"/>
  <c r="L25" i="9868"/>
  <c r="K25" i="9868"/>
  <c r="I25" i="9868"/>
  <c r="H25" i="9868"/>
  <c r="G25" i="9868"/>
  <c r="F25" i="9868"/>
  <c r="C25" i="9868"/>
  <c r="V24" i="9868"/>
  <c r="L24" i="9868"/>
  <c r="K24" i="9868"/>
  <c r="I24" i="9868"/>
  <c r="H24" i="9868"/>
  <c r="G24" i="9868"/>
  <c r="F24" i="9868"/>
  <c r="C24" i="9868"/>
  <c r="V23" i="9868"/>
  <c r="L23" i="9868"/>
  <c r="K23" i="9868"/>
  <c r="I23" i="9868"/>
  <c r="H23" i="9868"/>
  <c r="G23" i="9868"/>
  <c r="F23" i="9868"/>
  <c r="C23" i="9868"/>
  <c r="V22" i="9868"/>
  <c r="L22" i="9868"/>
  <c r="K22" i="9868"/>
  <c r="I22" i="9868"/>
  <c r="H22" i="9868"/>
  <c r="G22" i="9868"/>
  <c r="F22" i="9868"/>
  <c r="C22" i="9868"/>
  <c r="V21" i="9868"/>
  <c r="L21" i="9868"/>
  <c r="K21" i="9868"/>
  <c r="I21" i="9868"/>
  <c r="H21" i="9868"/>
  <c r="G21" i="9868"/>
  <c r="F21" i="9868"/>
  <c r="C21" i="9868"/>
  <c r="V20" i="9868"/>
  <c r="U20" i="9868"/>
  <c r="S20" i="9868"/>
  <c r="P20" i="9868"/>
  <c r="M20" i="9868"/>
  <c r="L20" i="9868"/>
  <c r="K20" i="9868"/>
  <c r="I20" i="9868"/>
  <c r="H20" i="9868"/>
  <c r="G20" i="9868"/>
  <c r="F20" i="9868"/>
  <c r="C20" i="9868"/>
  <c r="V19" i="9868"/>
  <c r="L19" i="9868"/>
  <c r="K19" i="9868"/>
  <c r="I19" i="9868"/>
  <c r="H19" i="9868"/>
  <c r="G19" i="9868"/>
  <c r="F19" i="9868"/>
  <c r="C19" i="9868"/>
  <c r="V18" i="9868"/>
  <c r="L18" i="9868"/>
  <c r="K18" i="9868"/>
  <c r="I18" i="9868"/>
  <c r="H18" i="9868"/>
  <c r="G18" i="9868"/>
  <c r="F18" i="9868"/>
  <c r="C18" i="9868"/>
  <c r="I5" i="9868"/>
  <c r="V29" i="9867"/>
  <c r="U29" i="9867"/>
  <c r="S29" i="9867"/>
  <c r="R29" i="9867"/>
  <c r="M29" i="9867"/>
  <c r="L29" i="9867"/>
  <c r="K29" i="9867"/>
  <c r="G29" i="9867"/>
  <c r="D29" i="9867"/>
  <c r="V28" i="9867"/>
  <c r="U28" i="9867"/>
  <c r="S28" i="9867"/>
  <c r="P28" i="9867"/>
  <c r="M28" i="9867"/>
  <c r="L28" i="9867"/>
  <c r="K28" i="9867"/>
  <c r="I28" i="9867"/>
  <c r="H28" i="9867"/>
  <c r="G28" i="9867"/>
  <c r="F28" i="9867"/>
  <c r="C28" i="9867"/>
  <c r="V27" i="9867"/>
  <c r="U27" i="9867"/>
  <c r="S27" i="9867"/>
  <c r="P27" i="9867"/>
  <c r="M27" i="9867"/>
  <c r="L27" i="9867"/>
  <c r="K27" i="9867"/>
  <c r="I27" i="9867"/>
  <c r="H27" i="9867"/>
  <c r="G27" i="9867"/>
  <c r="F27" i="9867"/>
  <c r="C27" i="9867"/>
  <c r="V26" i="9867"/>
  <c r="U26" i="9867"/>
  <c r="S26" i="9867"/>
  <c r="P26" i="9867"/>
  <c r="M26" i="9867"/>
  <c r="L26" i="9867"/>
  <c r="K26" i="9867"/>
  <c r="I26" i="9867"/>
  <c r="H26" i="9867"/>
  <c r="G26" i="9867"/>
  <c r="F26" i="9867"/>
  <c r="C26" i="9867"/>
  <c r="V25" i="9867"/>
  <c r="U25" i="9867"/>
  <c r="S25" i="9867"/>
  <c r="P25" i="9867"/>
  <c r="M25" i="9867"/>
  <c r="L25" i="9867"/>
  <c r="K25" i="9867"/>
  <c r="I25" i="9867"/>
  <c r="H25" i="9867"/>
  <c r="G25" i="9867"/>
  <c r="F25" i="9867"/>
  <c r="C25" i="9867"/>
  <c r="V24" i="9867"/>
  <c r="U24" i="9867"/>
  <c r="S24" i="9867"/>
  <c r="P24" i="9867"/>
  <c r="M24" i="9867"/>
  <c r="L24" i="9867"/>
  <c r="K24" i="9867"/>
  <c r="I24" i="9867"/>
  <c r="H24" i="9867"/>
  <c r="G24" i="9867"/>
  <c r="F24" i="9867"/>
  <c r="C24" i="9867"/>
  <c r="V23" i="9867"/>
  <c r="U23" i="9867"/>
  <c r="S23" i="9867"/>
  <c r="P23" i="9867"/>
  <c r="M23" i="9867"/>
  <c r="L23" i="9867"/>
  <c r="K23" i="9867"/>
  <c r="I23" i="9867"/>
  <c r="H23" i="9867"/>
  <c r="G23" i="9867"/>
  <c r="F23" i="9867"/>
  <c r="C23" i="9867"/>
  <c r="V22" i="9867"/>
  <c r="U22" i="9867"/>
  <c r="S22" i="9867"/>
  <c r="P22" i="9867"/>
  <c r="M22" i="9867"/>
  <c r="L22" i="9867"/>
  <c r="K22" i="9867"/>
  <c r="I22" i="9867"/>
  <c r="H22" i="9867"/>
  <c r="G22" i="9867"/>
  <c r="F22" i="9867"/>
  <c r="C22" i="9867"/>
  <c r="V21" i="9867"/>
  <c r="U21" i="9867"/>
  <c r="S21" i="9867"/>
  <c r="P21" i="9867"/>
  <c r="M21" i="9867"/>
  <c r="L21" i="9867"/>
  <c r="K21" i="9867"/>
  <c r="I21" i="9867"/>
  <c r="H21" i="9867"/>
  <c r="G21" i="9867"/>
  <c r="F21" i="9867"/>
  <c r="C21" i="9867"/>
  <c r="V20" i="9867"/>
  <c r="U20" i="9867"/>
  <c r="S20" i="9867"/>
  <c r="P20" i="9867"/>
  <c r="M20" i="9867"/>
  <c r="L20" i="9867"/>
  <c r="K20" i="9867"/>
  <c r="I20" i="9867"/>
  <c r="H20" i="9867"/>
  <c r="G20" i="9867"/>
  <c r="F20" i="9867"/>
  <c r="C20" i="9867"/>
  <c r="V19" i="9867"/>
  <c r="U19" i="9867"/>
  <c r="S19" i="9867"/>
  <c r="P19" i="9867"/>
  <c r="M19" i="9867"/>
  <c r="L19" i="9867"/>
  <c r="K19" i="9867"/>
  <c r="I19" i="9867"/>
  <c r="H19" i="9867"/>
  <c r="G19" i="9867"/>
  <c r="F19" i="9867"/>
  <c r="C19" i="9867"/>
  <c r="V18" i="9867"/>
  <c r="U18" i="9867"/>
  <c r="S18" i="9867"/>
  <c r="P18" i="9867"/>
  <c r="M18" i="9867"/>
  <c r="L18" i="9867"/>
  <c r="K18" i="9867"/>
  <c r="I18" i="9867"/>
  <c r="H18" i="9867"/>
  <c r="G18" i="9867"/>
  <c r="F18" i="9867"/>
  <c r="C18" i="9867"/>
  <c r="I5" i="9867"/>
  <c r="V27" i="9866"/>
  <c r="U27" i="9866"/>
  <c r="S27" i="9866"/>
  <c r="R27" i="9866"/>
  <c r="M27" i="9866"/>
  <c r="L27" i="9866"/>
  <c r="K27" i="9866"/>
  <c r="G27" i="9866"/>
  <c r="D27" i="9866"/>
  <c r="V26" i="9866"/>
  <c r="U26" i="9866"/>
  <c r="S26" i="9866"/>
  <c r="P26" i="9866"/>
  <c r="M26" i="9866"/>
  <c r="L26" i="9866"/>
  <c r="K26" i="9866"/>
  <c r="I26" i="9866"/>
  <c r="H26" i="9866"/>
  <c r="G26" i="9866"/>
  <c r="F26" i="9866"/>
  <c r="C26" i="9866"/>
  <c r="V25" i="9866"/>
  <c r="L25" i="9866"/>
  <c r="K25" i="9866"/>
  <c r="I25" i="9866"/>
  <c r="H25" i="9866"/>
  <c r="G25" i="9866"/>
  <c r="F25" i="9866"/>
  <c r="C25" i="9866"/>
  <c r="V24" i="9866"/>
  <c r="L24" i="9866"/>
  <c r="K24" i="9866"/>
  <c r="I24" i="9866"/>
  <c r="H24" i="9866"/>
  <c r="G24" i="9866"/>
  <c r="F24" i="9866"/>
  <c r="C24" i="9866"/>
  <c r="V23" i="9866"/>
  <c r="L23" i="9866"/>
  <c r="K23" i="9866"/>
  <c r="I23" i="9866"/>
  <c r="H23" i="9866"/>
  <c r="G23" i="9866"/>
  <c r="F23" i="9866"/>
  <c r="C23" i="9866"/>
  <c r="V22" i="9866"/>
  <c r="L22" i="9866"/>
  <c r="K22" i="9866"/>
  <c r="I22" i="9866"/>
  <c r="H22" i="9866"/>
  <c r="G22" i="9866"/>
  <c r="F22" i="9866"/>
  <c r="C22" i="9866"/>
  <c r="V21" i="9866"/>
  <c r="L21" i="9866"/>
  <c r="K21" i="9866"/>
  <c r="I21" i="9866"/>
  <c r="H21" i="9866"/>
  <c r="G21" i="9866"/>
  <c r="F21" i="9866"/>
  <c r="C21" i="9866"/>
  <c r="V20" i="9866"/>
  <c r="L20" i="9866"/>
  <c r="K20" i="9866"/>
  <c r="I20" i="9866"/>
  <c r="H20" i="9866"/>
  <c r="G20" i="9866"/>
  <c r="F20" i="9866"/>
  <c r="C20" i="9866"/>
  <c r="V19" i="9866"/>
  <c r="L19" i="9866"/>
  <c r="K19" i="9866"/>
  <c r="I19" i="9866"/>
  <c r="H19" i="9866"/>
  <c r="G19" i="9866"/>
  <c r="F19" i="9866"/>
  <c r="C19" i="9866"/>
  <c r="V18" i="9866"/>
  <c r="L18" i="9866"/>
  <c r="K18" i="9866"/>
  <c r="I18" i="9866"/>
  <c r="H18" i="9866"/>
  <c r="G18" i="9866"/>
  <c r="F18" i="9866"/>
  <c r="C18" i="9866"/>
  <c r="I5" i="9866"/>
  <c r="V27" i="9865"/>
  <c r="T27" i="9865"/>
  <c r="S27" i="9865"/>
  <c r="R27" i="9865"/>
  <c r="Q27" i="9865"/>
  <c r="P27" i="9865"/>
  <c r="O27" i="9865"/>
  <c r="N27" i="9865"/>
  <c r="M27" i="9865"/>
  <c r="L27" i="9865"/>
  <c r="K27" i="9865"/>
  <c r="G27" i="9865"/>
  <c r="D27" i="9865"/>
  <c r="U26" i="9865"/>
  <c r="S26" i="9865"/>
  <c r="P26" i="9865"/>
  <c r="M26" i="9865"/>
  <c r="V25" i="9865"/>
  <c r="L25" i="9865"/>
  <c r="K25" i="9865"/>
  <c r="I25" i="9865"/>
  <c r="H25" i="9865"/>
  <c r="G25" i="9865"/>
  <c r="F25" i="9865"/>
  <c r="C25" i="9865"/>
  <c r="V24" i="9865"/>
  <c r="L24" i="9865"/>
  <c r="K24" i="9865"/>
  <c r="I24" i="9865"/>
  <c r="H24" i="9865"/>
  <c r="G24" i="9865"/>
  <c r="F24" i="9865"/>
  <c r="C24" i="9865"/>
  <c r="V23" i="9865"/>
  <c r="L23" i="9865"/>
  <c r="K23" i="9865"/>
  <c r="I23" i="9865"/>
  <c r="H23" i="9865"/>
  <c r="G23" i="9865"/>
  <c r="F23" i="9865"/>
  <c r="C23" i="9865"/>
  <c r="V22" i="9865"/>
  <c r="L22" i="9865"/>
  <c r="K22" i="9865"/>
  <c r="I22" i="9865"/>
  <c r="H22" i="9865"/>
  <c r="G22" i="9865"/>
  <c r="F22" i="9865"/>
  <c r="C22" i="9865"/>
  <c r="V21" i="9865"/>
  <c r="L21" i="9865"/>
  <c r="K21" i="9865"/>
  <c r="I21" i="9865"/>
  <c r="H21" i="9865"/>
  <c r="G21" i="9865"/>
  <c r="F21" i="9865"/>
  <c r="C21" i="9865"/>
  <c r="V20" i="9865"/>
  <c r="U20" i="9865"/>
  <c r="S20" i="9865"/>
  <c r="P20" i="9865"/>
  <c r="M20" i="9865"/>
  <c r="L20" i="9865"/>
  <c r="K20" i="9865"/>
  <c r="I20" i="9865"/>
  <c r="H20" i="9865"/>
  <c r="G20" i="9865"/>
  <c r="F20" i="9865"/>
  <c r="C20" i="9865"/>
  <c r="V19" i="9865"/>
  <c r="L19" i="9865"/>
  <c r="K19" i="9865"/>
  <c r="I19" i="9865"/>
  <c r="H19" i="9865"/>
  <c r="G19" i="9865"/>
  <c r="F19" i="9865"/>
  <c r="C19" i="9865"/>
  <c r="V18" i="9865"/>
  <c r="L18" i="9865"/>
  <c r="K18" i="9865"/>
  <c r="I18" i="9865"/>
  <c r="H18" i="9865"/>
  <c r="G18" i="9865"/>
  <c r="F18" i="9865"/>
  <c r="C18" i="9865"/>
  <c r="I5" i="9865"/>
  <c r="V31" i="9864"/>
  <c r="U31" i="9864"/>
  <c r="S31" i="9864"/>
  <c r="R31" i="9864"/>
  <c r="M31" i="9864"/>
  <c r="L31" i="9864"/>
  <c r="K31" i="9864"/>
  <c r="G31" i="9864"/>
  <c r="D31" i="9864"/>
  <c r="V30" i="9864"/>
  <c r="U30" i="9864"/>
  <c r="S30" i="9864"/>
  <c r="P30" i="9864"/>
  <c r="M30" i="9864"/>
  <c r="L30" i="9864"/>
  <c r="K30" i="9864"/>
  <c r="I30" i="9864"/>
  <c r="H30" i="9864"/>
  <c r="G30" i="9864"/>
  <c r="F30" i="9864"/>
  <c r="C30" i="9864"/>
  <c r="V29" i="9864"/>
  <c r="U29" i="9864"/>
  <c r="S29" i="9864"/>
  <c r="P29" i="9864"/>
  <c r="M29" i="9864"/>
  <c r="L29" i="9864"/>
  <c r="K29" i="9864"/>
  <c r="I29" i="9864"/>
  <c r="H29" i="9864"/>
  <c r="G29" i="9864"/>
  <c r="F29" i="9864"/>
  <c r="C29" i="9864"/>
  <c r="V28" i="9864"/>
  <c r="U28" i="9864"/>
  <c r="S28" i="9864"/>
  <c r="P28" i="9864"/>
  <c r="M28" i="9864"/>
  <c r="L28" i="9864"/>
  <c r="K28" i="9864"/>
  <c r="I28" i="9864"/>
  <c r="H28" i="9864"/>
  <c r="G28" i="9864"/>
  <c r="F28" i="9864"/>
  <c r="C28" i="9864"/>
  <c r="V27" i="9864"/>
  <c r="U27" i="9864"/>
  <c r="S27" i="9864"/>
  <c r="P27" i="9864"/>
  <c r="M27" i="9864"/>
  <c r="L27" i="9864"/>
  <c r="K27" i="9864"/>
  <c r="I27" i="9864"/>
  <c r="H27" i="9864"/>
  <c r="G27" i="9864"/>
  <c r="F27" i="9864"/>
  <c r="C27" i="9864"/>
  <c r="V26" i="9864"/>
  <c r="U26" i="9864"/>
  <c r="S26" i="9864"/>
  <c r="P26" i="9864"/>
  <c r="M26" i="9864"/>
  <c r="L26" i="9864"/>
  <c r="K26" i="9864"/>
  <c r="I26" i="9864"/>
  <c r="H26" i="9864"/>
  <c r="G26" i="9864"/>
  <c r="F26" i="9864"/>
  <c r="C26" i="9864"/>
  <c r="V25" i="9864"/>
  <c r="U25" i="9864"/>
  <c r="S25" i="9864"/>
  <c r="P25" i="9864"/>
  <c r="M25" i="9864"/>
  <c r="L25" i="9864"/>
  <c r="K25" i="9864"/>
  <c r="I25" i="9864"/>
  <c r="H25" i="9864"/>
  <c r="G25" i="9864"/>
  <c r="F25" i="9864"/>
  <c r="C25" i="9864"/>
  <c r="V24" i="9864"/>
  <c r="U24" i="9864"/>
  <c r="S24" i="9864"/>
  <c r="P24" i="9864"/>
  <c r="M24" i="9864"/>
  <c r="L24" i="9864"/>
  <c r="K24" i="9864"/>
  <c r="I24" i="9864"/>
  <c r="H24" i="9864"/>
  <c r="G24" i="9864"/>
  <c r="F24" i="9864"/>
  <c r="C24" i="9864"/>
  <c r="V23" i="9864"/>
  <c r="U23" i="9864"/>
  <c r="S23" i="9864"/>
  <c r="P23" i="9864"/>
  <c r="M23" i="9864"/>
  <c r="L23" i="9864"/>
  <c r="K23" i="9864"/>
  <c r="I23" i="9864"/>
  <c r="H23" i="9864"/>
  <c r="G23" i="9864"/>
  <c r="F23" i="9864"/>
  <c r="C23" i="9864"/>
  <c r="V22" i="9864"/>
  <c r="U22" i="9864"/>
  <c r="S22" i="9864"/>
  <c r="P22" i="9864"/>
  <c r="M22" i="9864"/>
  <c r="L22" i="9864"/>
  <c r="K22" i="9864"/>
  <c r="I22" i="9864"/>
  <c r="H22" i="9864"/>
  <c r="G22" i="9864"/>
  <c r="F22" i="9864"/>
  <c r="C22" i="9864"/>
  <c r="V21" i="9864"/>
  <c r="U21" i="9864"/>
  <c r="S21" i="9864"/>
  <c r="P21" i="9864"/>
  <c r="M21" i="9864"/>
  <c r="L21" i="9864"/>
  <c r="K21" i="9864"/>
  <c r="I21" i="9864"/>
  <c r="H21" i="9864"/>
  <c r="G21" i="9864"/>
  <c r="F21" i="9864"/>
  <c r="C21" i="9864"/>
  <c r="V20" i="9864"/>
  <c r="U20" i="9864"/>
  <c r="S20" i="9864"/>
  <c r="P20" i="9864"/>
  <c r="M20" i="9864"/>
  <c r="L20" i="9864"/>
  <c r="K20" i="9864"/>
  <c r="I20" i="9864"/>
  <c r="H20" i="9864"/>
  <c r="G20" i="9864"/>
  <c r="F20" i="9864"/>
  <c r="C20" i="9864"/>
  <c r="V19" i="9864"/>
  <c r="U19" i="9864"/>
  <c r="S19" i="9864"/>
  <c r="P19" i="9864"/>
  <c r="M19" i="9864"/>
  <c r="L19" i="9864"/>
  <c r="K19" i="9864"/>
  <c r="I19" i="9864"/>
  <c r="H19" i="9864"/>
  <c r="G19" i="9864"/>
  <c r="F19" i="9864"/>
  <c r="C19" i="9864"/>
  <c r="V18" i="9864"/>
  <c r="U18" i="9864"/>
  <c r="S18" i="9864"/>
  <c r="P18" i="9864"/>
  <c r="M18" i="9864"/>
  <c r="L18" i="9864"/>
  <c r="K18" i="9864"/>
  <c r="I18" i="9864"/>
  <c r="H18" i="9864"/>
  <c r="G18" i="9864"/>
  <c r="F18" i="9864"/>
  <c r="C18" i="9864"/>
  <c r="I5" i="9864"/>
  <c r="V29" i="9863"/>
  <c r="U29" i="9863"/>
  <c r="S29" i="9863"/>
  <c r="R29" i="9863"/>
  <c r="Q29" i="9863"/>
  <c r="P29" i="9863"/>
  <c r="O29" i="9863"/>
  <c r="N29" i="9863"/>
  <c r="M29" i="9863"/>
  <c r="L29" i="9863"/>
  <c r="K29" i="9863"/>
  <c r="G29" i="9863"/>
  <c r="D29" i="9863"/>
  <c r="V28" i="9863"/>
  <c r="U28" i="9863"/>
  <c r="S28" i="9863"/>
  <c r="P28" i="9863"/>
  <c r="M28" i="9863"/>
  <c r="L28" i="9863"/>
  <c r="K28" i="9863"/>
  <c r="I28" i="9863"/>
  <c r="H28" i="9863"/>
  <c r="G28" i="9863"/>
  <c r="F28" i="9863"/>
  <c r="C28" i="9863"/>
  <c r="V27" i="9863"/>
  <c r="L27" i="9863"/>
  <c r="K27" i="9863"/>
  <c r="I27" i="9863"/>
  <c r="H27" i="9863"/>
  <c r="G27" i="9863"/>
  <c r="F27" i="9863"/>
  <c r="C27" i="9863"/>
  <c r="V26" i="9863"/>
  <c r="L26" i="9863"/>
  <c r="K26" i="9863"/>
  <c r="I26" i="9863"/>
  <c r="H26" i="9863"/>
  <c r="G26" i="9863"/>
  <c r="F26" i="9863"/>
  <c r="C26" i="9863"/>
  <c r="V25" i="9863"/>
  <c r="L25" i="9863"/>
  <c r="K25" i="9863"/>
  <c r="I25" i="9863"/>
  <c r="H25" i="9863"/>
  <c r="G25" i="9863"/>
  <c r="F25" i="9863"/>
  <c r="C25" i="9863"/>
  <c r="V24" i="9863"/>
  <c r="L24" i="9863"/>
  <c r="K24" i="9863"/>
  <c r="I24" i="9863"/>
  <c r="H24" i="9863"/>
  <c r="G24" i="9863"/>
  <c r="F24" i="9863"/>
  <c r="C24" i="9863"/>
  <c r="V23" i="9863"/>
  <c r="L23" i="9863"/>
  <c r="K23" i="9863"/>
  <c r="I23" i="9863"/>
  <c r="H23" i="9863"/>
  <c r="G23" i="9863"/>
  <c r="F23" i="9863"/>
  <c r="C23" i="9863"/>
  <c r="V22" i="9863"/>
  <c r="L22" i="9863"/>
  <c r="K22" i="9863"/>
  <c r="I22" i="9863"/>
  <c r="H22" i="9863"/>
  <c r="G22" i="9863"/>
  <c r="F22" i="9863"/>
  <c r="C22" i="9863"/>
  <c r="V21" i="9863"/>
  <c r="L21" i="9863"/>
  <c r="K21" i="9863"/>
  <c r="I21" i="9863"/>
  <c r="H21" i="9863"/>
  <c r="G21" i="9863"/>
  <c r="F21" i="9863"/>
  <c r="C21" i="9863"/>
  <c r="V20" i="9863"/>
  <c r="L20" i="9863"/>
  <c r="K20" i="9863"/>
  <c r="I20" i="9863"/>
  <c r="H20" i="9863"/>
  <c r="G20" i="9863"/>
  <c r="F20" i="9863"/>
  <c r="C20" i="9863"/>
  <c r="V19" i="9863"/>
  <c r="L19" i="9863"/>
  <c r="K19" i="9863"/>
  <c r="I19" i="9863"/>
  <c r="H19" i="9863"/>
  <c r="G19" i="9863"/>
  <c r="F19" i="9863"/>
  <c r="C19" i="9863"/>
  <c r="V18" i="9863"/>
  <c r="L18" i="9863"/>
  <c r="K18" i="9863"/>
  <c r="I18" i="9863"/>
  <c r="H18" i="9863"/>
  <c r="G18" i="9863"/>
  <c r="F18" i="9863"/>
  <c r="C18" i="9863"/>
  <c r="I5" i="9863"/>
  <c r="V27" i="9862"/>
  <c r="T27" i="9862"/>
  <c r="S27" i="9862"/>
  <c r="R27" i="9862"/>
  <c r="Q27" i="9862"/>
  <c r="P27" i="9862"/>
  <c r="O27" i="9862"/>
  <c r="N27" i="9862"/>
  <c r="M27" i="9862"/>
  <c r="L27" i="9862"/>
  <c r="K27" i="9862"/>
  <c r="G27" i="9862"/>
  <c r="D27" i="9862"/>
  <c r="U26" i="9862"/>
  <c r="S26" i="9862"/>
  <c r="P26" i="9862"/>
  <c r="M26" i="9862"/>
  <c r="V25" i="9862"/>
  <c r="L25" i="9862"/>
  <c r="K25" i="9862"/>
  <c r="I25" i="9862"/>
  <c r="H25" i="9862"/>
  <c r="G25" i="9862"/>
  <c r="F25" i="9862"/>
  <c r="C25" i="9862"/>
  <c r="V24" i="9862"/>
  <c r="L24" i="9862"/>
  <c r="K24" i="9862"/>
  <c r="I24" i="9862"/>
  <c r="H24" i="9862"/>
  <c r="G24" i="9862"/>
  <c r="F24" i="9862"/>
  <c r="C24" i="9862"/>
  <c r="V23" i="9862"/>
  <c r="L23" i="9862"/>
  <c r="K23" i="9862"/>
  <c r="I23" i="9862"/>
  <c r="H23" i="9862"/>
  <c r="G23" i="9862"/>
  <c r="F23" i="9862"/>
  <c r="C23" i="9862"/>
  <c r="V22" i="9862"/>
  <c r="L22" i="9862"/>
  <c r="K22" i="9862"/>
  <c r="I22" i="9862"/>
  <c r="H22" i="9862"/>
  <c r="G22" i="9862"/>
  <c r="F22" i="9862"/>
  <c r="C22" i="9862"/>
  <c r="V21" i="9862"/>
  <c r="L21" i="9862"/>
  <c r="K21" i="9862"/>
  <c r="I21" i="9862"/>
  <c r="H21" i="9862"/>
  <c r="G21" i="9862"/>
  <c r="F21" i="9862"/>
  <c r="C21" i="9862"/>
  <c r="V20" i="9862"/>
  <c r="U20" i="9862"/>
  <c r="S20" i="9862"/>
  <c r="P20" i="9862"/>
  <c r="M20" i="9862"/>
  <c r="L20" i="9862"/>
  <c r="K20" i="9862"/>
  <c r="I20" i="9862"/>
  <c r="H20" i="9862"/>
  <c r="G20" i="9862"/>
  <c r="F20" i="9862"/>
  <c r="C20" i="9862"/>
  <c r="V19" i="9862"/>
  <c r="L19" i="9862"/>
  <c r="K19" i="9862"/>
  <c r="I19" i="9862"/>
  <c r="H19" i="9862"/>
  <c r="G19" i="9862"/>
  <c r="F19" i="9862"/>
  <c r="C19" i="9862"/>
  <c r="V18" i="9862"/>
  <c r="L18" i="9862"/>
  <c r="K18" i="9862"/>
  <c r="I18" i="9862"/>
  <c r="H18" i="9862"/>
  <c r="G18" i="9862"/>
  <c r="F18" i="9862"/>
  <c r="C18" i="9862"/>
  <c r="I5" i="9862"/>
  <c r="V30" i="9861"/>
  <c r="U30" i="9861"/>
  <c r="S30" i="9861"/>
  <c r="R30" i="9861"/>
  <c r="M30" i="9861"/>
  <c r="L30" i="9861"/>
  <c r="K30" i="9861"/>
  <c r="G30" i="9861"/>
  <c r="D30" i="9861"/>
  <c r="V29" i="9861"/>
  <c r="U29" i="9861"/>
  <c r="S29" i="9861"/>
  <c r="P29" i="9861"/>
  <c r="M29" i="9861"/>
  <c r="L29" i="9861"/>
  <c r="K29" i="9861"/>
  <c r="I29" i="9861"/>
  <c r="H29" i="9861"/>
  <c r="G29" i="9861"/>
  <c r="F29" i="9861"/>
  <c r="C29" i="9861"/>
  <c r="V28" i="9861"/>
  <c r="U28" i="9861"/>
  <c r="S28" i="9861"/>
  <c r="P28" i="9861"/>
  <c r="M28" i="9861"/>
  <c r="L28" i="9861"/>
  <c r="K28" i="9861"/>
  <c r="I28" i="9861"/>
  <c r="H28" i="9861"/>
  <c r="G28" i="9861"/>
  <c r="F28" i="9861"/>
  <c r="C28" i="9861"/>
  <c r="V27" i="9861"/>
  <c r="U27" i="9861"/>
  <c r="S27" i="9861"/>
  <c r="P27" i="9861"/>
  <c r="M27" i="9861"/>
  <c r="L27" i="9861"/>
  <c r="K27" i="9861"/>
  <c r="I27" i="9861"/>
  <c r="H27" i="9861"/>
  <c r="G27" i="9861"/>
  <c r="F27" i="9861"/>
  <c r="C27" i="9861"/>
  <c r="V26" i="9861"/>
  <c r="U26" i="9861"/>
  <c r="S26" i="9861"/>
  <c r="P26" i="9861"/>
  <c r="M26" i="9861"/>
  <c r="L26" i="9861"/>
  <c r="K26" i="9861"/>
  <c r="I26" i="9861"/>
  <c r="H26" i="9861"/>
  <c r="G26" i="9861"/>
  <c r="F26" i="9861"/>
  <c r="C26" i="9861"/>
  <c r="V25" i="9861"/>
  <c r="U25" i="9861"/>
  <c r="S25" i="9861"/>
  <c r="P25" i="9861"/>
  <c r="M25" i="9861"/>
  <c r="L25" i="9861"/>
  <c r="K25" i="9861"/>
  <c r="I25" i="9861"/>
  <c r="H25" i="9861"/>
  <c r="G25" i="9861"/>
  <c r="F25" i="9861"/>
  <c r="C25" i="9861"/>
  <c r="V24" i="9861"/>
  <c r="U24" i="9861"/>
  <c r="S24" i="9861"/>
  <c r="P24" i="9861"/>
  <c r="M24" i="9861"/>
  <c r="L24" i="9861"/>
  <c r="K24" i="9861"/>
  <c r="I24" i="9861"/>
  <c r="H24" i="9861"/>
  <c r="G24" i="9861"/>
  <c r="F24" i="9861"/>
  <c r="C24" i="9861"/>
  <c r="V23" i="9861"/>
  <c r="U23" i="9861"/>
  <c r="S23" i="9861"/>
  <c r="P23" i="9861"/>
  <c r="M23" i="9861"/>
  <c r="L23" i="9861"/>
  <c r="K23" i="9861"/>
  <c r="I23" i="9861"/>
  <c r="H23" i="9861"/>
  <c r="G23" i="9861"/>
  <c r="F23" i="9861"/>
  <c r="C23" i="9861"/>
  <c r="V22" i="9861"/>
  <c r="U22" i="9861"/>
  <c r="S22" i="9861"/>
  <c r="P22" i="9861"/>
  <c r="M22" i="9861"/>
  <c r="L22" i="9861"/>
  <c r="K22" i="9861"/>
  <c r="I22" i="9861"/>
  <c r="H22" i="9861"/>
  <c r="G22" i="9861"/>
  <c r="F22" i="9861"/>
  <c r="C22" i="9861"/>
  <c r="V21" i="9861"/>
  <c r="U21" i="9861"/>
  <c r="S21" i="9861"/>
  <c r="P21" i="9861"/>
  <c r="M21" i="9861"/>
  <c r="L21" i="9861"/>
  <c r="K21" i="9861"/>
  <c r="I21" i="9861"/>
  <c r="H21" i="9861"/>
  <c r="G21" i="9861"/>
  <c r="F21" i="9861"/>
  <c r="C21" i="9861"/>
  <c r="V20" i="9861"/>
  <c r="U20" i="9861"/>
  <c r="S20" i="9861"/>
  <c r="P20" i="9861"/>
  <c r="M20" i="9861"/>
  <c r="L20" i="9861"/>
  <c r="K20" i="9861"/>
  <c r="I20" i="9861"/>
  <c r="H20" i="9861"/>
  <c r="G20" i="9861"/>
  <c r="F20" i="9861"/>
  <c r="C20" i="9861"/>
  <c r="V19" i="9861"/>
  <c r="U19" i="9861"/>
  <c r="S19" i="9861"/>
  <c r="P19" i="9861"/>
  <c r="M19" i="9861"/>
  <c r="L19" i="9861"/>
  <c r="K19" i="9861"/>
  <c r="I19" i="9861"/>
  <c r="H19" i="9861"/>
  <c r="G19" i="9861"/>
  <c r="F19" i="9861"/>
  <c r="C19" i="9861"/>
  <c r="V18" i="9861"/>
  <c r="U18" i="9861"/>
  <c r="S18" i="9861"/>
  <c r="P18" i="9861"/>
  <c r="M18" i="9861"/>
  <c r="L18" i="9861"/>
  <c r="K18" i="9861"/>
  <c r="I18" i="9861"/>
  <c r="H18" i="9861"/>
  <c r="G18" i="9861"/>
  <c r="F18" i="9861"/>
  <c r="C18" i="9861"/>
  <c r="I5" i="9861"/>
  <c r="V27" i="9860"/>
  <c r="U27" i="9860"/>
  <c r="S27" i="9860"/>
  <c r="R27" i="9860"/>
  <c r="Q27" i="9860"/>
  <c r="P27" i="9860"/>
  <c r="O27" i="9860"/>
  <c r="N27" i="9860"/>
  <c r="M27" i="9860"/>
  <c r="L27" i="9860"/>
  <c r="K27" i="9860"/>
  <c r="G27" i="9860"/>
  <c r="D27" i="9860"/>
  <c r="V26" i="9860"/>
  <c r="U26" i="9860"/>
  <c r="S26" i="9860"/>
  <c r="P26" i="9860"/>
  <c r="M26" i="9860"/>
  <c r="L26" i="9860"/>
  <c r="K26" i="9860"/>
  <c r="I26" i="9860"/>
  <c r="H26" i="9860"/>
  <c r="G26" i="9860"/>
  <c r="F26" i="9860"/>
  <c r="C26" i="9860"/>
  <c r="V25" i="9860"/>
  <c r="L25" i="9860"/>
  <c r="K25" i="9860"/>
  <c r="I25" i="9860"/>
  <c r="H25" i="9860"/>
  <c r="G25" i="9860"/>
  <c r="F25" i="9860"/>
  <c r="C25" i="9860"/>
  <c r="V24" i="9860"/>
  <c r="L24" i="9860"/>
  <c r="K24" i="9860"/>
  <c r="I24" i="9860"/>
  <c r="H24" i="9860"/>
  <c r="G24" i="9860"/>
  <c r="F24" i="9860"/>
  <c r="C24" i="9860"/>
  <c r="V23" i="9860"/>
  <c r="L23" i="9860"/>
  <c r="K23" i="9860"/>
  <c r="I23" i="9860"/>
  <c r="H23" i="9860"/>
  <c r="G23" i="9860"/>
  <c r="F23" i="9860"/>
  <c r="C23" i="9860"/>
  <c r="V22" i="9860"/>
  <c r="L22" i="9860"/>
  <c r="K22" i="9860"/>
  <c r="I22" i="9860"/>
  <c r="H22" i="9860"/>
  <c r="G22" i="9860"/>
  <c r="F22" i="9860"/>
  <c r="C22" i="9860"/>
  <c r="V21" i="9860"/>
  <c r="L21" i="9860"/>
  <c r="K21" i="9860"/>
  <c r="I21" i="9860"/>
  <c r="H21" i="9860"/>
  <c r="G21" i="9860"/>
  <c r="F21" i="9860"/>
  <c r="C21" i="9860"/>
  <c r="V20" i="9860"/>
  <c r="L20" i="9860"/>
  <c r="K20" i="9860"/>
  <c r="I20" i="9860"/>
  <c r="H20" i="9860"/>
  <c r="G20" i="9860"/>
  <c r="F20" i="9860"/>
  <c r="C20" i="9860"/>
  <c r="V19" i="9860"/>
  <c r="L19" i="9860"/>
  <c r="K19" i="9860"/>
  <c r="I19" i="9860"/>
  <c r="H19" i="9860"/>
  <c r="G19" i="9860"/>
  <c r="F19" i="9860"/>
  <c r="C19" i="9860"/>
  <c r="V18" i="9860"/>
  <c r="L18" i="9860"/>
  <c r="K18" i="9860"/>
  <c r="I18" i="9860"/>
  <c r="H18" i="9860"/>
  <c r="G18" i="9860"/>
  <c r="F18" i="9860"/>
  <c r="C18" i="9860"/>
  <c r="I5" i="9860"/>
  <c r="V27" i="9859"/>
  <c r="T27" i="9859"/>
  <c r="S27" i="9859"/>
  <c r="R27" i="9859"/>
  <c r="Q27" i="9859"/>
  <c r="P27" i="9859"/>
  <c r="O27" i="9859"/>
  <c r="N27" i="9859"/>
  <c r="M27" i="9859"/>
  <c r="L27" i="9859"/>
  <c r="K27" i="9859"/>
  <c r="G27" i="9859"/>
  <c r="D27" i="9859"/>
  <c r="U26" i="9859"/>
  <c r="S26" i="9859"/>
  <c r="P26" i="9859"/>
  <c r="M26" i="9859"/>
  <c r="V25" i="9859"/>
  <c r="L25" i="9859"/>
  <c r="K25" i="9859"/>
  <c r="I25" i="9859"/>
  <c r="H25" i="9859"/>
  <c r="G25" i="9859"/>
  <c r="F25" i="9859"/>
  <c r="C25" i="9859"/>
  <c r="V24" i="9859"/>
  <c r="L24" i="9859"/>
  <c r="K24" i="9859"/>
  <c r="I24" i="9859"/>
  <c r="H24" i="9859"/>
  <c r="G24" i="9859"/>
  <c r="F24" i="9859"/>
  <c r="C24" i="9859"/>
  <c r="V23" i="9859"/>
  <c r="L23" i="9859"/>
  <c r="K23" i="9859"/>
  <c r="I23" i="9859"/>
  <c r="H23" i="9859"/>
  <c r="G23" i="9859"/>
  <c r="F23" i="9859"/>
  <c r="C23" i="9859"/>
  <c r="V22" i="9859"/>
  <c r="L22" i="9859"/>
  <c r="K22" i="9859"/>
  <c r="I22" i="9859"/>
  <c r="H22" i="9859"/>
  <c r="G22" i="9859"/>
  <c r="F22" i="9859"/>
  <c r="C22" i="9859"/>
  <c r="V21" i="9859"/>
  <c r="L21" i="9859"/>
  <c r="K21" i="9859"/>
  <c r="I21" i="9859"/>
  <c r="H21" i="9859"/>
  <c r="G21" i="9859"/>
  <c r="F21" i="9859"/>
  <c r="C21" i="9859"/>
  <c r="V20" i="9859"/>
  <c r="U20" i="9859"/>
  <c r="S20" i="9859"/>
  <c r="P20" i="9859"/>
  <c r="M20" i="9859"/>
  <c r="L20" i="9859"/>
  <c r="K20" i="9859"/>
  <c r="I20" i="9859"/>
  <c r="H20" i="9859"/>
  <c r="G20" i="9859"/>
  <c r="F20" i="9859"/>
  <c r="C20" i="9859"/>
  <c r="V19" i="9859"/>
  <c r="L19" i="9859"/>
  <c r="K19" i="9859"/>
  <c r="I19" i="9859"/>
  <c r="H19" i="9859"/>
  <c r="G19" i="9859"/>
  <c r="F19" i="9859"/>
  <c r="C19" i="9859"/>
  <c r="V18" i="9859"/>
  <c r="L18" i="9859"/>
  <c r="K18" i="9859"/>
  <c r="I18" i="9859"/>
  <c r="H18" i="9859"/>
  <c r="G18" i="9859"/>
  <c r="F18" i="9859"/>
  <c r="C18" i="9859"/>
  <c r="I5" i="9859"/>
  <c r="V31" i="9858"/>
  <c r="U31" i="9858"/>
  <c r="S31" i="9858"/>
  <c r="R31" i="9858"/>
  <c r="M31" i="9858"/>
  <c r="L31" i="9858"/>
  <c r="K31" i="9858"/>
  <c r="G31" i="9858"/>
  <c r="D31" i="9858"/>
  <c r="V30" i="9858"/>
  <c r="U30" i="9858"/>
  <c r="S30" i="9858"/>
  <c r="P30" i="9858"/>
  <c r="M30" i="9858"/>
  <c r="L30" i="9858"/>
  <c r="K30" i="9858"/>
  <c r="I30" i="9858"/>
  <c r="H30" i="9858"/>
  <c r="G30" i="9858"/>
  <c r="F30" i="9858"/>
  <c r="C30" i="9858"/>
  <c r="V29" i="9858"/>
  <c r="U29" i="9858"/>
  <c r="S29" i="9858"/>
  <c r="P29" i="9858"/>
  <c r="M29" i="9858"/>
  <c r="L29" i="9858"/>
  <c r="K29" i="9858"/>
  <c r="I29" i="9858"/>
  <c r="H29" i="9858"/>
  <c r="G29" i="9858"/>
  <c r="F29" i="9858"/>
  <c r="C29" i="9858"/>
  <c r="V28" i="9858"/>
  <c r="U28" i="9858"/>
  <c r="S28" i="9858"/>
  <c r="P28" i="9858"/>
  <c r="M28" i="9858"/>
  <c r="L28" i="9858"/>
  <c r="K28" i="9858"/>
  <c r="I28" i="9858"/>
  <c r="H28" i="9858"/>
  <c r="G28" i="9858"/>
  <c r="F28" i="9858"/>
  <c r="C28" i="9858"/>
  <c r="V27" i="9858"/>
  <c r="U27" i="9858"/>
  <c r="S27" i="9858"/>
  <c r="P27" i="9858"/>
  <c r="M27" i="9858"/>
  <c r="L27" i="9858"/>
  <c r="K27" i="9858"/>
  <c r="I27" i="9858"/>
  <c r="H27" i="9858"/>
  <c r="G27" i="9858"/>
  <c r="F27" i="9858"/>
  <c r="C27" i="9858"/>
  <c r="V26" i="9858"/>
  <c r="U26" i="9858"/>
  <c r="S26" i="9858"/>
  <c r="P26" i="9858"/>
  <c r="M26" i="9858"/>
  <c r="L26" i="9858"/>
  <c r="K26" i="9858"/>
  <c r="I26" i="9858"/>
  <c r="H26" i="9858"/>
  <c r="G26" i="9858"/>
  <c r="F26" i="9858"/>
  <c r="C26" i="9858"/>
  <c r="V25" i="9858"/>
  <c r="U25" i="9858"/>
  <c r="S25" i="9858"/>
  <c r="P25" i="9858"/>
  <c r="M25" i="9858"/>
  <c r="L25" i="9858"/>
  <c r="K25" i="9858"/>
  <c r="I25" i="9858"/>
  <c r="H25" i="9858"/>
  <c r="G25" i="9858"/>
  <c r="F25" i="9858"/>
  <c r="C25" i="9858"/>
  <c r="V24" i="9858"/>
  <c r="U24" i="9858"/>
  <c r="S24" i="9858"/>
  <c r="P24" i="9858"/>
  <c r="M24" i="9858"/>
  <c r="L24" i="9858"/>
  <c r="K24" i="9858"/>
  <c r="I24" i="9858"/>
  <c r="H24" i="9858"/>
  <c r="G24" i="9858"/>
  <c r="F24" i="9858"/>
  <c r="C24" i="9858"/>
  <c r="V23" i="9858"/>
  <c r="U23" i="9858"/>
  <c r="S23" i="9858"/>
  <c r="P23" i="9858"/>
  <c r="M23" i="9858"/>
  <c r="L23" i="9858"/>
  <c r="K23" i="9858"/>
  <c r="I23" i="9858"/>
  <c r="H23" i="9858"/>
  <c r="G23" i="9858"/>
  <c r="F23" i="9858"/>
  <c r="C23" i="9858"/>
  <c r="V22" i="9858"/>
  <c r="U22" i="9858"/>
  <c r="S22" i="9858"/>
  <c r="P22" i="9858"/>
  <c r="M22" i="9858"/>
  <c r="L22" i="9858"/>
  <c r="K22" i="9858"/>
  <c r="I22" i="9858"/>
  <c r="H22" i="9858"/>
  <c r="G22" i="9858"/>
  <c r="F22" i="9858"/>
  <c r="C22" i="9858"/>
  <c r="V21" i="9858"/>
  <c r="U21" i="9858"/>
  <c r="S21" i="9858"/>
  <c r="P21" i="9858"/>
  <c r="M21" i="9858"/>
  <c r="L21" i="9858"/>
  <c r="K21" i="9858"/>
  <c r="I21" i="9858"/>
  <c r="H21" i="9858"/>
  <c r="G21" i="9858"/>
  <c r="F21" i="9858"/>
  <c r="C21" i="9858"/>
  <c r="V20" i="9858"/>
  <c r="U20" i="9858"/>
  <c r="S20" i="9858"/>
  <c r="P20" i="9858"/>
  <c r="M20" i="9858"/>
  <c r="L20" i="9858"/>
  <c r="K20" i="9858"/>
  <c r="I20" i="9858"/>
  <c r="H20" i="9858"/>
  <c r="G20" i="9858"/>
  <c r="F20" i="9858"/>
  <c r="C20" i="9858"/>
  <c r="V19" i="9858"/>
  <c r="U19" i="9858"/>
  <c r="S19" i="9858"/>
  <c r="P19" i="9858"/>
  <c r="M19" i="9858"/>
  <c r="L19" i="9858"/>
  <c r="K19" i="9858"/>
  <c r="I19" i="9858"/>
  <c r="H19" i="9858"/>
  <c r="G19" i="9858"/>
  <c r="F19" i="9858"/>
  <c r="C19" i="9858"/>
  <c r="V18" i="9858"/>
  <c r="U18" i="9858"/>
  <c r="S18" i="9858"/>
  <c r="P18" i="9858"/>
  <c r="M18" i="9858"/>
  <c r="L18" i="9858"/>
  <c r="K18" i="9858"/>
  <c r="I18" i="9858"/>
  <c r="H18" i="9858"/>
  <c r="G18" i="9858"/>
  <c r="F18" i="9858"/>
  <c r="C18" i="9858"/>
  <c r="I5" i="9858"/>
  <c r="V27" i="9857"/>
  <c r="U27" i="9857"/>
  <c r="S27" i="9857"/>
  <c r="R27" i="9857"/>
  <c r="Q27" i="9857"/>
  <c r="P27" i="9857"/>
  <c r="O27" i="9857"/>
  <c r="N27" i="9857"/>
  <c r="M27" i="9857"/>
  <c r="L27" i="9857"/>
  <c r="K27" i="9857"/>
  <c r="G27" i="9857"/>
  <c r="D27" i="9857"/>
  <c r="V26" i="9857"/>
  <c r="U26" i="9857"/>
  <c r="S26" i="9857"/>
  <c r="P26" i="9857"/>
  <c r="M26" i="9857"/>
  <c r="L26" i="9857"/>
  <c r="K26" i="9857"/>
  <c r="I26" i="9857"/>
  <c r="H26" i="9857"/>
  <c r="G26" i="9857"/>
  <c r="F26" i="9857"/>
  <c r="C26" i="9857"/>
  <c r="V25" i="9857"/>
  <c r="L25" i="9857"/>
  <c r="K25" i="9857"/>
  <c r="I25" i="9857"/>
  <c r="H25" i="9857"/>
  <c r="G25" i="9857"/>
  <c r="F25" i="9857"/>
  <c r="C25" i="9857"/>
  <c r="V24" i="9857"/>
  <c r="L24" i="9857"/>
  <c r="K24" i="9857"/>
  <c r="I24" i="9857"/>
  <c r="H24" i="9857"/>
  <c r="G24" i="9857"/>
  <c r="F24" i="9857"/>
  <c r="C24" i="9857"/>
  <c r="V23" i="9857"/>
  <c r="L23" i="9857"/>
  <c r="K23" i="9857"/>
  <c r="I23" i="9857"/>
  <c r="H23" i="9857"/>
  <c r="G23" i="9857"/>
  <c r="F23" i="9857"/>
  <c r="C23" i="9857"/>
  <c r="V22" i="9857"/>
  <c r="L22" i="9857"/>
  <c r="K22" i="9857"/>
  <c r="I22" i="9857"/>
  <c r="H22" i="9857"/>
  <c r="G22" i="9857"/>
  <c r="F22" i="9857"/>
  <c r="C22" i="9857"/>
  <c r="V21" i="9857"/>
  <c r="L21" i="9857"/>
  <c r="K21" i="9857"/>
  <c r="I21" i="9857"/>
  <c r="H21" i="9857"/>
  <c r="G21" i="9857"/>
  <c r="F21" i="9857"/>
  <c r="C21" i="9857"/>
  <c r="V20" i="9857"/>
  <c r="L20" i="9857"/>
  <c r="K20" i="9857"/>
  <c r="I20" i="9857"/>
  <c r="H20" i="9857"/>
  <c r="G20" i="9857"/>
  <c r="F20" i="9857"/>
  <c r="C20" i="9857"/>
  <c r="V19" i="9857"/>
  <c r="L19" i="9857"/>
  <c r="K19" i="9857"/>
  <c r="I19" i="9857"/>
  <c r="H19" i="9857"/>
  <c r="G19" i="9857"/>
  <c r="F19" i="9857"/>
  <c r="C19" i="9857"/>
  <c r="V18" i="9857"/>
  <c r="L18" i="9857"/>
  <c r="K18" i="9857"/>
  <c r="I18" i="9857"/>
  <c r="H18" i="9857"/>
  <c r="G18" i="9857"/>
  <c r="F18" i="9857"/>
  <c r="C18" i="9857"/>
  <c r="I5" i="9857"/>
  <c r="V26" i="9856"/>
  <c r="T26" i="9856"/>
  <c r="S26" i="9856"/>
  <c r="R26" i="9856"/>
  <c r="Q26" i="9856"/>
  <c r="P26" i="9856"/>
  <c r="O26" i="9856"/>
  <c r="N26" i="9856"/>
  <c r="M26" i="9856"/>
  <c r="L26" i="9856"/>
  <c r="K26" i="9856"/>
  <c r="G26" i="9856"/>
  <c r="D26" i="9856"/>
  <c r="U25" i="9856"/>
  <c r="S25" i="9856"/>
  <c r="P25" i="9856"/>
  <c r="M25" i="9856"/>
  <c r="V24" i="9856"/>
  <c r="L24" i="9856"/>
  <c r="K24" i="9856"/>
  <c r="I24" i="9856"/>
  <c r="H24" i="9856"/>
  <c r="G24" i="9856"/>
  <c r="F24" i="9856"/>
  <c r="C24" i="9856"/>
  <c r="V23" i="9856"/>
  <c r="L23" i="9856"/>
  <c r="K23" i="9856"/>
  <c r="I23" i="9856"/>
  <c r="H23" i="9856"/>
  <c r="G23" i="9856"/>
  <c r="F23" i="9856"/>
  <c r="C23" i="9856"/>
  <c r="V22" i="9856"/>
  <c r="L22" i="9856"/>
  <c r="K22" i="9856"/>
  <c r="I22" i="9856"/>
  <c r="H22" i="9856"/>
  <c r="G22" i="9856"/>
  <c r="F22" i="9856"/>
  <c r="C22" i="9856"/>
  <c r="V21" i="9856"/>
  <c r="U21" i="9856"/>
  <c r="S21" i="9856"/>
  <c r="P21" i="9856"/>
  <c r="M21" i="9856"/>
  <c r="L21" i="9856"/>
  <c r="K21" i="9856"/>
  <c r="I21" i="9856"/>
  <c r="H21" i="9856"/>
  <c r="G21" i="9856"/>
  <c r="F21" i="9856"/>
  <c r="C21" i="9856"/>
  <c r="V20" i="9856"/>
  <c r="L20" i="9856"/>
  <c r="K20" i="9856"/>
  <c r="I20" i="9856"/>
  <c r="H20" i="9856"/>
  <c r="G20" i="9856"/>
  <c r="F20" i="9856"/>
  <c r="C20" i="9856"/>
  <c r="V19" i="9856"/>
  <c r="U19" i="9856"/>
  <c r="S19" i="9856"/>
  <c r="P19" i="9856"/>
  <c r="M19" i="9856"/>
  <c r="L19" i="9856"/>
  <c r="K19" i="9856"/>
  <c r="I19" i="9856"/>
  <c r="H19" i="9856"/>
  <c r="G19" i="9856"/>
  <c r="F19" i="9856"/>
  <c r="C19" i="9856"/>
  <c r="V18" i="9856"/>
  <c r="L18" i="9856"/>
  <c r="K18" i="9856"/>
  <c r="I18" i="9856"/>
  <c r="H18" i="9856"/>
  <c r="G18" i="9856"/>
  <c r="F18" i="9856"/>
  <c r="C18" i="9856"/>
  <c r="I5" i="9856"/>
  <c r="V36" i="9855"/>
  <c r="U36" i="9855"/>
  <c r="S36" i="9855"/>
  <c r="R36" i="9855"/>
  <c r="M36" i="9855"/>
  <c r="L36" i="9855"/>
  <c r="K36" i="9855"/>
  <c r="G36" i="9855"/>
  <c r="D36" i="9855"/>
  <c r="V35" i="9855"/>
  <c r="U35" i="9855"/>
  <c r="S35" i="9855"/>
  <c r="P35" i="9855"/>
  <c r="M35" i="9855"/>
  <c r="L35" i="9855"/>
  <c r="K35" i="9855"/>
  <c r="I35" i="9855"/>
  <c r="H35" i="9855"/>
  <c r="G35" i="9855"/>
  <c r="F35" i="9855"/>
  <c r="C35" i="9855"/>
  <c r="V34" i="9855"/>
  <c r="U34" i="9855"/>
  <c r="S34" i="9855"/>
  <c r="P34" i="9855"/>
  <c r="M34" i="9855"/>
  <c r="L34" i="9855"/>
  <c r="K34" i="9855"/>
  <c r="I34" i="9855"/>
  <c r="H34" i="9855"/>
  <c r="G34" i="9855"/>
  <c r="F34" i="9855"/>
  <c r="C34" i="9855"/>
  <c r="V33" i="9855"/>
  <c r="U33" i="9855"/>
  <c r="S33" i="9855"/>
  <c r="P33" i="9855"/>
  <c r="M33" i="9855"/>
  <c r="L33" i="9855"/>
  <c r="K33" i="9855"/>
  <c r="I33" i="9855"/>
  <c r="H33" i="9855"/>
  <c r="G33" i="9855"/>
  <c r="F33" i="9855"/>
  <c r="C33" i="9855"/>
  <c r="V32" i="9855"/>
  <c r="U32" i="9855"/>
  <c r="S32" i="9855"/>
  <c r="P32" i="9855"/>
  <c r="M32" i="9855"/>
  <c r="L32" i="9855"/>
  <c r="K32" i="9855"/>
  <c r="I32" i="9855"/>
  <c r="H32" i="9855"/>
  <c r="G32" i="9855"/>
  <c r="F32" i="9855"/>
  <c r="C32" i="9855"/>
  <c r="V31" i="9855"/>
  <c r="U31" i="9855"/>
  <c r="S31" i="9855"/>
  <c r="P31" i="9855"/>
  <c r="M31" i="9855"/>
  <c r="L31" i="9855"/>
  <c r="K31" i="9855"/>
  <c r="I31" i="9855"/>
  <c r="H31" i="9855"/>
  <c r="G31" i="9855"/>
  <c r="F31" i="9855"/>
  <c r="C31" i="9855"/>
  <c r="V30" i="9855"/>
  <c r="U30" i="9855"/>
  <c r="S30" i="9855"/>
  <c r="P30" i="9855"/>
  <c r="M30" i="9855"/>
  <c r="L30" i="9855"/>
  <c r="K30" i="9855"/>
  <c r="I30" i="9855"/>
  <c r="H30" i="9855"/>
  <c r="G30" i="9855"/>
  <c r="F30" i="9855"/>
  <c r="C30" i="9855"/>
  <c r="V29" i="9855"/>
  <c r="U29" i="9855"/>
  <c r="S29" i="9855"/>
  <c r="P29" i="9855"/>
  <c r="M29" i="9855"/>
  <c r="L29" i="9855"/>
  <c r="K29" i="9855"/>
  <c r="I29" i="9855"/>
  <c r="H29" i="9855"/>
  <c r="G29" i="9855"/>
  <c r="F29" i="9855"/>
  <c r="C29" i="9855"/>
  <c r="V28" i="9855"/>
  <c r="U28" i="9855"/>
  <c r="S28" i="9855"/>
  <c r="P28" i="9855"/>
  <c r="M28" i="9855"/>
  <c r="L28" i="9855"/>
  <c r="K28" i="9855"/>
  <c r="I28" i="9855"/>
  <c r="H28" i="9855"/>
  <c r="G28" i="9855"/>
  <c r="F28" i="9855"/>
  <c r="C28" i="9855"/>
  <c r="V27" i="9855"/>
  <c r="U27" i="9855"/>
  <c r="S27" i="9855"/>
  <c r="P27" i="9855"/>
  <c r="M27" i="9855"/>
  <c r="L27" i="9855"/>
  <c r="K27" i="9855"/>
  <c r="I27" i="9855"/>
  <c r="H27" i="9855"/>
  <c r="G27" i="9855"/>
  <c r="F27" i="9855"/>
  <c r="C27" i="9855"/>
  <c r="V26" i="9855"/>
  <c r="U26" i="9855"/>
  <c r="S26" i="9855"/>
  <c r="P26" i="9855"/>
  <c r="M26" i="9855"/>
  <c r="L26" i="9855"/>
  <c r="K26" i="9855"/>
  <c r="I26" i="9855"/>
  <c r="H26" i="9855"/>
  <c r="G26" i="9855"/>
  <c r="F26" i="9855"/>
  <c r="C26" i="9855"/>
  <c r="V25" i="9855"/>
  <c r="U25" i="9855"/>
  <c r="S25" i="9855"/>
  <c r="P25" i="9855"/>
  <c r="M25" i="9855"/>
  <c r="L25" i="9855"/>
  <c r="K25" i="9855"/>
  <c r="I25" i="9855"/>
  <c r="H25" i="9855"/>
  <c r="G25" i="9855"/>
  <c r="F25" i="9855"/>
  <c r="C25" i="9855"/>
  <c r="V24" i="9855"/>
  <c r="U24" i="9855"/>
  <c r="S24" i="9855"/>
  <c r="P24" i="9855"/>
  <c r="M24" i="9855"/>
  <c r="L24" i="9855"/>
  <c r="K24" i="9855"/>
  <c r="I24" i="9855"/>
  <c r="H24" i="9855"/>
  <c r="G24" i="9855"/>
  <c r="F24" i="9855"/>
  <c r="C24" i="9855"/>
  <c r="V23" i="9855"/>
  <c r="U23" i="9855"/>
  <c r="S23" i="9855"/>
  <c r="P23" i="9855"/>
  <c r="M23" i="9855"/>
  <c r="L23" i="9855"/>
  <c r="K23" i="9855"/>
  <c r="I23" i="9855"/>
  <c r="H23" i="9855"/>
  <c r="G23" i="9855"/>
  <c r="F23" i="9855"/>
  <c r="C23" i="9855"/>
  <c r="V22" i="9855"/>
  <c r="U22" i="9855"/>
  <c r="S22" i="9855"/>
  <c r="P22" i="9855"/>
  <c r="M22" i="9855"/>
  <c r="L22" i="9855"/>
  <c r="K22" i="9855"/>
  <c r="I22" i="9855"/>
  <c r="H22" i="9855"/>
  <c r="G22" i="9855"/>
  <c r="F22" i="9855"/>
  <c r="C22" i="9855"/>
  <c r="V21" i="9855"/>
  <c r="U21" i="9855"/>
  <c r="S21" i="9855"/>
  <c r="P21" i="9855"/>
  <c r="M21" i="9855"/>
  <c r="L21" i="9855"/>
  <c r="K21" i="9855"/>
  <c r="I21" i="9855"/>
  <c r="H21" i="9855"/>
  <c r="G21" i="9855"/>
  <c r="F21" i="9855"/>
  <c r="C21" i="9855"/>
  <c r="V20" i="9855"/>
  <c r="U20" i="9855"/>
  <c r="S20" i="9855"/>
  <c r="P20" i="9855"/>
  <c r="M20" i="9855"/>
  <c r="L20" i="9855"/>
  <c r="K20" i="9855"/>
  <c r="I20" i="9855"/>
  <c r="H20" i="9855"/>
  <c r="G20" i="9855"/>
  <c r="F20" i="9855"/>
  <c r="C20" i="9855"/>
  <c r="V19" i="9855"/>
  <c r="U19" i="9855"/>
  <c r="S19" i="9855"/>
  <c r="P19" i="9855"/>
  <c r="M19" i="9855"/>
  <c r="L19" i="9855"/>
  <c r="K19" i="9855"/>
  <c r="I19" i="9855"/>
  <c r="H19" i="9855"/>
  <c r="G19" i="9855"/>
  <c r="F19" i="9855"/>
  <c r="C19" i="9855"/>
  <c r="V18" i="9855"/>
  <c r="U18" i="9855"/>
  <c r="S18" i="9855"/>
  <c r="P18" i="9855"/>
  <c r="M18" i="9855"/>
  <c r="L18" i="9855"/>
  <c r="K18" i="9855"/>
  <c r="I18" i="9855"/>
  <c r="H18" i="9855"/>
  <c r="G18" i="9855"/>
  <c r="F18" i="9855"/>
  <c r="C18" i="9855"/>
  <c r="I5" i="9855"/>
  <c r="V26" i="9853"/>
  <c r="U26" i="9853"/>
  <c r="S26" i="9853"/>
  <c r="R26" i="9853"/>
  <c r="Q26" i="9853"/>
  <c r="P26" i="9853"/>
  <c r="O26" i="9853"/>
  <c r="N26" i="9853"/>
  <c r="M26" i="9853"/>
  <c r="L26" i="9853"/>
  <c r="K26" i="9853"/>
  <c r="G26" i="9853"/>
  <c r="D26" i="9853"/>
  <c r="V25" i="9853"/>
  <c r="U25" i="9853"/>
  <c r="S25" i="9853"/>
  <c r="P25" i="9853"/>
  <c r="M25" i="9853"/>
  <c r="L25" i="9853"/>
  <c r="K25" i="9853"/>
  <c r="I25" i="9853"/>
  <c r="H25" i="9853"/>
  <c r="G25" i="9853"/>
  <c r="F25" i="9853"/>
  <c r="C25" i="9853"/>
  <c r="V24" i="9853"/>
  <c r="L24" i="9853"/>
  <c r="K24" i="9853"/>
  <c r="I24" i="9853"/>
  <c r="H24" i="9853"/>
  <c r="G24" i="9853"/>
  <c r="F24" i="9853"/>
  <c r="C24" i="9853"/>
  <c r="V23" i="9853"/>
  <c r="L23" i="9853"/>
  <c r="K23" i="9853"/>
  <c r="I23" i="9853"/>
  <c r="H23" i="9853"/>
  <c r="G23" i="9853"/>
  <c r="F23" i="9853"/>
  <c r="C23" i="9853"/>
  <c r="V22" i="9853"/>
  <c r="L22" i="9853"/>
  <c r="K22" i="9853"/>
  <c r="I22" i="9853"/>
  <c r="H22" i="9853"/>
  <c r="G22" i="9853"/>
  <c r="F22" i="9853"/>
  <c r="C22" i="9853"/>
  <c r="V21" i="9853"/>
  <c r="L21" i="9853"/>
  <c r="K21" i="9853"/>
  <c r="I21" i="9853"/>
  <c r="H21" i="9853"/>
  <c r="G21" i="9853"/>
  <c r="F21" i="9853"/>
  <c r="C21" i="9853"/>
  <c r="V20" i="9853"/>
  <c r="L20" i="9853"/>
  <c r="K20" i="9853"/>
  <c r="I20" i="9853"/>
  <c r="H20" i="9853"/>
  <c r="G20" i="9853"/>
  <c r="F20" i="9853"/>
  <c r="C20" i="9853"/>
  <c r="V19" i="9853"/>
  <c r="L19" i="9853"/>
  <c r="K19" i="9853"/>
  <c r="I19" i="9853"/>
  <c r="H19" i="9853"/>
  <c r="G19" i="9853"/>
  <c r="F19" i="9853"/>
  <c r="C19" i="9853"/>
  <c r="V18" i="9853"/>
  <c r="L18" i="9853"/>
  <c r="K18" i="9853"/>
  <c r="I18" i="9853"/>
  <c r="H18" i="9853"/>
  <c r="G18" i="9853"/>
  <c r="F18" i="9853"/>
  <c r="C18" i="9853"/>
  <c r="I5" i="9853"/>
  <c r="V27" i="9852"/>
  <c r="T27" i="9852"/>
  <c r="S27" i="9852"/>
  <c r="R27" i="9852"/>
  <c r="Q27" i="9852"/>
  <c r="P27" i="9852"/>
  <c r="O27" i="9852"/>
  <c r="N27" i="9852"/>
  <c r="M27" i="9852"/>
  <c r="L27" i="9852"/>
  <c r="K27" i="9852"/>
  <c r="G27" i="9852"/>
  <c r="D27" i="9852"/>
  <c r="U26" i="9852"/>
  <c r="S26" i="9852"/>
  <c r="P26" i="9852"/>
  <c r="M26" i="9852"/>
  <c r="G26" i="9852"/>
  <c r="V25" i="9852"/>
  <c r="L25" i="9852"/>
  <c r="K25" i="9852"/>
  <c r="I25" i="9852"/>
  <c r="H25" i="9852"/>
  <c r="G25" i="9852"/>
  <c r="F25" i="9852"/>
  <c r="C25" i="9852"/>
  <c r="V24" i="9852"/>
  <c r="L24" i="9852"/>
  <c r="K24" i="9852"/>
  <c r="I24" i="9852"/>
  <c r="H24" i="9852"/>
  <c r="G24" i="9852"/>
  <c r="F24" i="9852"/>
  <c r="C24" i="9852"/>
  <c r="V23" i="9852"/>
  <c r="L23" i="9852"/>
  <c r="K23" i="9852"/>
  <c r="I23" i="9852"/>
  <c r="H23" i="9852"/>
  <c r="G23" i="9852"/>
  <c r="F23" i="9852"/>
  <c r="C23" i="9852"/>
  <c r="V22" i="9852"/>
  <c r="U22" i="9852"/>
  <c r="S22" i="9852"/>
  <c r="P22" i="9852"/>
  <c r="M22" i="9852"/>
  <c r="L22" i="9852"/>
  <c r="K22" i="9852"/>
  <c r="I22" i="9852"/>
  <c r="H22" i="9852"/>
  <c r="G22" i="9852"/>
  <c r="F22" i="9852"/>
  <c r="C22" i="9852"/>
  <c r="V21" i="9852"/>
  <c r="U21" i="9852"/>
  <c r="S21" i="9852"/>
  <c r="P21" i="9852"/>
  <c r="M21" i="9852"/>
  <c r="L21" i="9852"/>
  <c r="K21" i="9852"/>
  <c r="I21" i="9852"/>
  <c r="H21" i="9852"/>
  <c r="G21" i="9852"/>
  <c r="F21" i="9852"/>
  <c r="C21" i="9852"/>
  <c r="V20" i="9852"/>
  <c r="L20" i="9852"/>
  <c r="K20" i="9852"/>
  <c r="I20" i="9852"/>
  <c r="H20" i="9852"/>
  <c r="G20" i="9852"/>
  <c r="F20" i="9852"/>
  <c r="C20" i="9852"/>
  <c r="V19" i="9852"/>
  <c r="U19" i="9852"/>
  <c r="S19" i="9852"/>
  <c r="P19" i="9852"/>
  <c r="M19" i="9852"/>
  <c r="L19" i="9852"/>
  <c r="K19" i="9852"/>
  <c r="I19" i="9852"/>
  <c r="H19" i="9852"/>
  <c r="G19" i="9852"/>
  <c r="F19" i="9852"/>
  <c r="C19" i="9852"/>
  <c r="V18" i="9852"/>
  <c r="L18" i="9852"/>
  <c r="K18" i="9852"/>
  <c r="I18" i="9852"/>
  <c r="H18" i="9852"/>
  <c r="G18" i="9852"/>
  <c r="F18" i="9852"/>
  <c r="C18" i="9852"/>
  <c r="I5" i="9852"/>
  <c r="V45" i="9851"/>
  <c r="U45" i="9851"/>
  <c r="S45" i="9851"/>
  <c r="R45" i="9851"/>
  <c r="M45" i="9851"/>
  <c r="L45" i="9851"/>
  <c r="K45" i="9851"/>
  <c r="G45" i="9851"/>
  <c r="D45" i="9851"/>
  <c r="V44" i="9851"/>
  <c r="U44" i="9851"/>
  <c r="S44" i="9851"/>
  <c r="P44" i="9851"/>
  <c r="M44" i="9851"/>
  <c r="L44" i="9851"/>
  <c r="K44" i="9851"/>
  <c r="I44" i="9851"/>
  <c r="H44" i="9851"/>
  <c r="G44" i="9851"/>
  <c r="F44" i="9851"/>
  <c r="C44" i="9851"/>
  <c r="V43" i="9851"/>
  <c r="U43" i="9851"/>
  <c r="S43" i="9851"/>
  <c r="P43" i="9851"/>
  <c r="M43" i="9851"/>
  <c r="L43" i="9851"/>
  <c r="K43" i="9851"/>
  <c r="I43" i="9851"/>
  <c r="H43" i="9851"/>
  <c r="G43" i="9851"/>
  <c r="F43" i="9851"/>
  <c r="C43" i="9851"/>
  <c r="V42" i="9851"/>
  <c r="U42" i="9851"/>
  <c r="S42" i="9851"/>
  <c r="P42" i="9851"/>
  <c r="M42" i="9851"/>
  <c r="L42" i="9851"/>
  <c r="K42" i="9851"/>
  <c r="I42" i="9851"/>
  <c r="H42" i="9851"/>
  <c r="G42" i="9851"/>
  <c r="F42" i="9851"/>
  <c r="C42" i="9851"/>
  <c r="V41" i="9851"/>
  <c r="U41" i="9851"/>
  <c r="S41" i="9851"/>
  <c r="P41" i="9851"/>
  <c r="M41" i="9851"/>
  <c r="L41" i="9851"/>
  <c r="K41" i="9851"/>
  <c r="I41" i="9851"/>
  <c r="H41" i="9851"/>
  <c r="G41" i="9851"/>
  <c r="F41" i="9851"/>
  <c r="C41" i="9851"/>
  <c r="V40" i="9851"/>
  <c r="U40" i="9851"/>
  <c r="S40" i="9851"/>
  <c r="P40" i="9851"/>
  <c r="M40" i="9851"/>
  <c r="L40" i="9851"/>
  <c r="K40" i="9851"/>
  <c r="I40" i="9851"/>
  <c r="H40" i="9851"/>
  <c r="G40" i="9851"/>
  <c r="F40" i="9851"/>
  <c r="C40" i="9851"/>
  <c r="V39" i="9851"/>
  <c r="U39" i="9851"/>
  <c r="S39" i="9851"/>
  <c r="P39" i="9851"/>
  <c r="M39" i="9851"/>
  <c r="L39" i="9851"/>
  <c r="K39" i="9851"/>
  <c r="I39" i="9851"/>
  <c r="H39" i="9851"/>
  <c r="G39" i="9851"/>
  <c r="F39" i="9851"/>
  <c r="C39" i="9851"/>
  <c r="V38" i="9851"/>
  <c r="U38" i="9851"/>
  <c r="S38" i="9851"/>
  <c r="P38" i="9851"/>
  <c r="M38" i="9851"/>
  <c r="L38" i="9851"/>
  <c r="K38" i="9851"/>
  <c r="I38" i="9851"/>
  <c r="H38" i="9851"/>
  <c r="G38" i="9851"/>
  <c r="F38" i="9851"/>
  <c r="C38" i="9851"/>
  <c r="V37" i="9851"/>
  <c r="U37" i="9851"/>
  <c r="S37" i="9851"/>
  <c r="P37" i="9851"/>
  <c r="M37" i="9851"/>
  <c r="L37" i="9851"/>
  <c r="K37" i="9851"/>
  <c r="I37" i="9851"/>
  <c r="H37" i="9851"/>
  <c r="G37" i="9851"/>
  <c r="F37" i="9851"/>
  <c r="C37" i="9851"/>
  <c r="V36" i="9851"/>
  <c r="U36" i="9851"/>
  <c r="S36" i="9851"/>
  <c r="P36" i="9851"/>
  <c r="M36" i="9851"/>
  <c r="L36" i="9851"/>
  <c r="K36" i="9851"/>
  <c r="I36" i="9851"/>
  <c r="H36" i="9851"/>
  <c r="G36" i="9851"/>
  <c r="F36" i="9851"/>
  <c r="C36" i="9851"/>
  <c r="V35" i="9851"/>
  <c r="U35" i="9851"/>
  <c r="S35" i="9851"/>
  <c r="P35" i="9851"/>
  <c r="M35" i="9851"/>
  <c r="L35" i="9851"/>
  <c r="K35" i="9851"/>
  <c r="I35" i="9851"/>
  <c r="H35" i="9851"/>
  <c r="G35" i="9851"/>
  <c r="F35" i="9851"/>
  <c r="C35" i="9851"/>
  <c r="V34" i="9851"/>
  <c r="U34" i="9851"/>
  <c r="S34" i="9851"/>
  <c r="P34" i="9851"/>
  <c r="M34" i="9851"/>
  <c r="L34" i="9851"/>
  <c r="K34" i="9851"/>
  <c r="I34" i="9851"/>
  <c r="H34" i="9851"/>
  <c r="G34" i="9851"/>
  <c r="F34" i="9851"/>
  <c r="C34" i="9851"/>
  <c r="V33" i="9851"/>
  <c r="U33" i="9851"/>
  <c r="S33" i="9851"/>
  <c r="P33" i="9851"/>
  <c r="M33" i="9851"/>
  <c r="L33" i="9851"/>
  <c r="K33" i="9851"/>
  <c r="I33" i="9851"/>
  <c r="H33" i="9851"/>
  <c r="G33" i="9851"/>
  <c r="F33" i="9851"/>
  <c r="C33" i="9851"/>
  <c r="V32" i="9851"/>
  <c r="U32" i="9851"/>
  <c r="S32" i="9851"/>
  <c r="P32" i="9851"/>
  <c r="M32" i="9851"/>
  <c r="L32" i="9851"/>
  <c r="K32" i="9851"/>
  <c r="I32" i="9851"/>
  <c r="H32" i="9851"/>
  <c r="G32" i="9851"/>
  <c r="F32" i="9851"/>
  <c r="C32" i="9851"/>
  <c r="V31" i="9851"/>
  <c r="U31" i="9851"/>
  <c r="S31" i="9851"/>
  <c r="P31" i="9851"/>
  <c r="M31" i="9851"/>
  <c r="L31" i="9851"/>
  <c r="K31" i="9851"/>
  <c r="I31" i="9851"/>
  <c r="H31" i="9851"/>
  <c r="G31" i="9851"/>
  <c r="F31" i="9851"/>
  <c r="C31" i="9851"/>
  <c r="V30" i="9851"/>
  <c r="U30" i="9851"/>
  <c r="S30" i="9851"/>
  <c r="P30" i="9851"/>
  <c r="M30" i="9851"/>
  <c r="L30" i="9851"/>
  <c r="K30" i="9851"/>
  <c r="I30" i="9851"/>
  <c r="H30" i="9851"/>
  <c r="G30" i="9851"/>
  <c r="F30" i="9851"/>
  <c r="C30" i="9851"/>
  <c r="V29" i="9851"/>
  <c r="U29" i="9851"/>
  <c r="S29" i="9851"/>
  <c r="P29" i="9851"/>
  <c r="M29" i="9851"/>
  <c r="L29" i="9851"/>
  <c r="K29" i="9851"/>
  <c r="I29" i="9851"/>
  <c r="H29" i="9851"/>
  <c r="G29" i="9851"/>
  <c r="F29" i="9851"/>
  <c r="C29" i="9851"/>
  <c r="V28" i="9851"/>
  <c r="U28" i="9851"/>
  <c r="S28" i="9851"/>
  <c r="P28" i="9851"/>
  <c r="M28" i="9851"/>
  <c r="L28" i="9851"/>
  <c r="K28" i="9851"/>
  <c r="I28" i="9851"/>
  <c r="H28" i="9851"/>
  <c r="G28" i="9851"/>
  <c r="F28" i="9851"/>
  <c r="C28" i="9851"/>
  <c r="V27" i="9851"/>
  <c r="U27" i="9851"/>
  <c r="S27" i="9851"/>
  <c r="P27" i="9851"/>
  <c r="M27" i="9851"/>
  <c r="L27" i="9851"/>
  <c r="K27" i="9851"/>
  <c r="I27" i="9851"/>
  <c r="H27" i="9851"/>
  <c r="G27" i="9851"/>
  <c r="F27" i="9851"/>
  <c r="C27" i="9851"/>
  <c r="V26" i="9851"/>
  <c r="U26" i="9851"/>
  <c r="S26" i="9851"/>
  <c r="P26" i="9851"/>
  <c r="M26" i="9851"/>
  <c r="L26" i="9851"/>
  <c r="K26" i="9851"/>
  <c r="I26" i="9851"/>
  <c r="H26" i="9851"/>
  <c r="G26" i="9851"/>
  <c r="F26" i="9851"/>
  <c r="C26" i="9851"/>
  <c r="V25" i="9851"/>
  <c r="U25" i="9851"/>
  <c r="S25" i="9851"/>
  <c r="P25" i="9851"/>
  <c r="M25" i="9851"/>
  <c r="L25" i="9851"/>
  <c r="K25" i="9851"/>
  <c r="I25" i="9851"/>
  <c r="H25" i="9851"/>
  <c r="G25" i="9851"/>
  <c r="F25" i="9851"/>
  <c r="C25" i="9851"/>
  <c r="V24" i="9851"/>
  <c r="U24" i="9851"/>
  <c r="S24" i="9851"/>
  <c r="P24" i="9851"/>
  <c r="M24" i="9851"/>
  <c r="L24" i="9851"/>
  <c r="K24" i="9851"/>
  <c r="I24" i="9851"/>
  <c r="H24" i="9851"/>
  <c r="G24" i="9851"/>
  <c r="F24" i="9851"/>
  <c r="C24" i="9851"/>
  <c r="V23" i="9851"/>
  <c r="U23" i="9851"/>
  <c r="S23" i="9851"/>
  <c r="P23" i="9851"/>
  <c r="M23" i="9851"/>
  <c r="L23" i="9851"/>
  <c r="K23" i="9851"/>
  <c r="I23" i="9851"/>
  <c r="H23" i="9851"/>
  <c r="G23" i="9851"/>
  <c r="F23" i="9851"/>
  <c r="C23" i="9851"/>
  <c r="V22" i="9851"/>
  <c r="U22" i="9851"/>
  <c r="S22" i="9851"/>
  <c r="P22" i="9851"/>
  <c r="M22" i="9851"/>
  <c r="L22" i="9851"/>
  <c r="K22" i="9851"/>
  <c r="I22" i="9851"/>
  <c r="H22" i="9851"/>
  <c r="G22" i="9851"/>
  <c r="F22" i="9851"/>
  <c r="C22" i="9851"/>
  <c r="V21" i="9851"/>
  <c r="U21" i="9851"/>
  <c r="S21" i="9851"/>
  <c r="P21" i="9851"/>
  <c r="M21" i="9851"/>
  <c r="L21" i="9851"/>
  <c r="K21" i="9851"/>
  <c r="I21" i="9851"/>
  <c r="H21" i="9851"/>
  <c r="G21" i="9851"/>
  <c r="F21" i="9851"/>
  <c r="C21" i="9851"/>
  <c r="V20" i="9851"/>
  <c r="U20" i="9851"/>
  <c r="S20" i="9851"/>
  <c r="P20" i="9851"/>
  <c r="M20" i="9851"/>
  <c r="L20" i="9851"/>
  <c r="K20" i="9851"/>
  <c r="I20" i="9851"/>
  <c r="H20" i="9851"/>
  <c r="G20" i="9851"/>
  <c r="F20" i="9851"/>
  <c r="C20" i="9851"/>
  <c r="V19" i="9851"/>
  <c r="U19" i="9851"/>
  <c r="S19" i="9851"/>
  <c r="P19" i="9851"/>
  <c r="M19" i="9851"/>
  <c r="L19" i="9851"/>
  <c r="K19" i="9851"/>
  <c r="I19" i="9851"/>
  <c r="H19" i="9851"/>
  <c r="G19" i="9851"/>
  <c r="F19" i="9851"/>
  <c r="C19" i="9851"/>
  <c r="V18" i="9851"/>
  <c r="U18" i="9851"/>
  <c r="S18" i="9851"/>
  <c r="P18" i="9851"/>
  <c r="M18" i="9851"/>
  <c r="L18" i="9851"/>
  <c r="K18" i="9851"/>
  <c r="I18" i="9851"/>
  <c r="H18" i="9851"/>
  <c r="G18" i="9851"/>
  <c r="F18" i="9851"/>
  <c r="C18" i="9851"/>
  <c r="I5" i="9851"/>
  <c r="V26" i="9850"/>
  <c r="U26" i="9850"/>
  <c r="S26" i="9850"/>
  <c r="R26" i="9850"/>
  <c r="Q26" i="9850"/>
  <c r="P26" i="9850"/>
  <c r="O26" i="9850"/>
  <c r="N26" i="9850"/>
  <c r="M26" i="9850"/>
  <c r="L26" i="9850"/>
  <c r="K26" i="9850"/>
  <c r="G26" i="9850"/>
  <c r="D26" i="9850"/>
  <c r="V25" i="9850"/>
  <c r="U25" i="9850"/>
  <c r="S25" i="9850"/>
  <c r="P25" i="9850"/>
  <c r="M25" i="9850"/>
  <c r="L25" i="9850"/>
  <c r="K25" i="9850"/>
  <c r="I25" i="9850"/>
  <c r="H25" i="9850"/>
  <c r="G25" i="9850"/>
  <c r="F25" i="9850"/>
  <c r="C25" i="9850"/>
  <c r="V24" i="9850"/>
  <c r="L24" i="9850"/>
  <c r="K24" i="9850"/>
  <c r="I24" i="9850"/>
  <c r="H24" i="9850"/>
  <c r="G24" i="9850"/>
  <c r="F24" i="9850"/>
  <c r="C24" i="9850"/>
  <c r="V23" i="9850"/>
  <c r="L23" i="9850"/>
  <c r="K23" i="9850"/>
  <c r="I23" i="9850"/>
  <c r="H23" i="9850"/>
  <c r="G23" i="9850"/>
  <c r="F23" i="9850"/>
  <c r="C23" i="9850"/>
  <c r="V22" i="9850"/>
  <c r="L22" i="9850"/>
  <c r="K22" i="9850"/>
  <c r="I22" i="9850"/>
  <c r="H22" i="9850"/>
  <c r="G22" i="9850"/>
  <c r="F22" i="9850"/>
  <c r="C22" i="9850"/>
  <c r="V21" i="9850"/>
  <c r="L21" i="9850"/>
  <c r="K21" i="9850"/>
  <c r="I21" i="9850"/>
  <c r="H21" i="9850"/>
  <c r="G21" i="9850"/>
  <c r="F21" i="9850"/>
  <c r="C21" i="9850"/>
  <c r="V20" i="9850"/>
  <c r="L20" i="9850"/>
  <c r="K20" i="9850"/>
  <c r="I20" i="9850"/>
  <c r="H20" i="9850"/>
  <c r="G20" i="9850"/>
  <c r="F20" i="9850"/>
  <c r="C20" i="9850"/>
  <c r="V19" i="9850"/>
  <c r="L19" i="9850"/>
  <c r="K19" i="9850"/>
  <c r="I19" i="9850"/>
  <c r="H19" i="9850"/>
  <c r="G19" i="9850"/>
  <c r="F19" i="9850"/>
  <c r="C19" i="9850"/>
  <c r="V18" i="9850"/>
  <c r="L18" i="9850"/>
  <c r="K18" i="9850"/>
  <c r="I18" i="9850"/>
  <c r="H18" i="9850"/>
  <c r="G18" i="9850"/>
  <c r="F18" i="9850"/>
  <c r="C18" i="9850"/>
  <c r="I5" i="9850"/>
  <c r="V27" i="9849"/>
  <c r="T27" i="9849"/>
  <c r="S27" i="9849"/>
  <c r="R27" i="9849"/>
  <c r="Q27" i="9849"/>
  <c r="P27" i="9849"/>
  <c r="O27" i="9849"/>
  <c r="N27" i="9849"/>
  <c r="M27" i="9849"/>
  <c r="L27" i="9849"/>
  <c r="K27" i="9849"/>
  <c r="G27" i="9849"/>
  <c r="D27" i="9849"/>
  <c r="U26" i="9849"/>
  <c r="S26" i="9849"/>
  <c r="P26" i="9849"/>
  <c r="M26" i="9849"/>
  <c r="G26" i="9849"/>
  <c r="V25" i="9849"/>
  <c r="L25" i="9849"/>
  <c r="K25" i="9849"/>
  <c r="I25" i="9849"/>
  <c r="H25" i="9849"/>
  <c r="G25" i="9849"/>
  <c r="F25" i="9849"/>
  <c r="C25" i="9849"/>
  <c r="V24" i="9849"/>
  <c r="L24" i="9849"/>
  <c r="K24" i="9849"/>
  <c r="I24" i="9849"/>
  <c r="H24" i="9849"/>
  <c r="G24" i="9849"/>
  <c r="F24" i="9849"/>
  <c r="C24" i="9849"/>
  <c r="V23" i="9849"/>
  <c r="L23" i="9849"/>
  <c r="K23" i="9849"/>
  <c r="I23" i="9849"/>
  <c r="H23" i="9849"/>
  <c r="G23" i="9849"/>
  <c r="F23" i="9849"/>
  <c r="C23" i="9849"/>
  <c r="V22" i="9849"/>
  <c r="U22" i="9849"/>
  <c r="S22" i="9849"/>
  <c r="P22" i="9849"/>
  <c r="M22" i="9849"/>
  <c r="L22" i="9849"/>
  <c r="K22" i="9849"/>
  <c r="I22" i="9849"/>
  <c r="H22" i="9849"/>
  <c r="G22" i="9849"/>
  <c r="F22" i="9849"/>
  <c r="C22" i="9849"/>
  <c r="V21" i="9849"/>
  <c r="U21" i="9849"/>
  <c r="S21" i="9849"/>
  <c r="P21" i="9849"/>
  <c r="M21" i="9849"/>
  <c r="L21" i="9849"/>
  <c r="K21" i="9849"/>
  <c r="I21" i="9849"/>
  <c r="H21" i="9849"/>
  <c r="G21" i="9849"/>
  <c r="F21" i="9849"/>
  <c r="C21" i="9849"/>
  <c r="V20" i="9849"/>
  <c r="L20" i="9849"/>
  <c r="K20" i="9849"/>
  <c r="I20" i="9849"/>
  <c r="H20" i="9849"/>
  <c r="G20" i="9849"/>
  <c r="F20" i="9849"/>
  <c r="C20" i="9849"/>
  <c r="V19" i="9849"/>
  <c r="U19" i="9849"/>
  <c r="S19" i="9849"/>
  <c r="P19" i="9849"/>
  <c r="M19" i="9849"/>
  <c r="L19" i="9849"/>
  <c r="K19" i="9849"/>
  <c r="I19" i="9849"/>
  <c r="H19" i="9849"/>
  <c r="G19" i="9849"/>
  <c r="F19" i="9849"/>
  <c r="C19" i="9849"/>
  <c r="V18" i="9849"/>
  <c r="L18" i="9849"/>
  <c r="K18" i="9849"/>
  <c r="I18" i="9849"/>
  <c r="H18" i="9849"/>
  <c r="G18" i="9849"/>
  <c r="F18" i="9849"/>
  <c r="C18" i="9849"/>
  <c r="I5" i="9849"/>
  <c r="V37" i="9848"/>
  <c r="U37" i="9848"/>
  <c r="S37" i="9848"/>
  <c r="R37" i="9848"/>
  <c r="M37" i="9848"/>
  <c r="L37" i="9848"/>
  <c r="K37" i="9848"/>
  <c r="G37" i="9848"/>
  <c r="D37" i="9848"/>
  <c r="V36" i="9848"/>
  <c r="U36" i="9848"/>
  <c r="S36" i="9848"/>
  <c r="P36" i="9848"/>
  <c r="M36" i="9848"/>
  <c r="L36" i="9848"/>
  <c r="K36" i="9848"/>
  <c r="I36" i="9848"/>
  <c r="H36" i="9848"/>
  <c r="G36" i="9848"/>
  <c r="F36" i="9848"/>
  <c r="C36" i="9848"/>
  <c r="V35" i="9848"/>
  <c r="U35" i="9848"/>
  <c r="S35" i="9848"/>
  <c r="P35" i="9848"/>
  <c r="M35" i="9848"/>
  <c r="L35" i="9848"/>
  <c r="K35" i="9848"/>
  <c r="I35" i="9848"/>
  <c r="H35" i="9848"/>
  <c r="G35" i="9848"/>
  <c r="F35" i="9848"/>
  <c r="C35" i="9848"/>
  <c r="V34" i="9848"/>
  <c r="U34" i="9848"/>
  <c r="S34" i="9848"/>
  <c r="P34" i="9848"/>
  <c r="M34" i="9848"/>
  <c r="L34" i="9848"/>
  <c r="K34" i="9848"/>
  <c r="I34" i="9848"/>
  <c r="H34" i="9848"/>
  <c r="G34" i="9848"/>
  <c r="F34" i="9848"/>
  <c r="C34" i="9848"/>
  <c r="V33" i="9848"/>
  <c r="U33" i="9848"/>
  <c r="S33" i="9848"/>
  <c r="P33" i="9848"/>
  <c r="M33" i="9848"/>
  <c r="L33" i="9848"/>
  <c r="K33" i="9848"/>
  <c r="I33" i="9848"/>
  <c r="H33" i="9848"/>
  <c r="G33" i="9848"/>
  <c r="F33" i="9848"/>
  <c r="C33" i="9848"/>
  <c r="V32" i="9848"/>
  <c r="U32" i="9848"/>
  <c r="S32" i="9848"/>
  <c r="P32" i="9848"/>
  <c r="M32" i="9848"/>
  <c r="L32" i="9848"/>
  <c r="K32" i="9848"/>
  <c r="I32" i="9848"/>
  <c r="H32" i="9848"/>
  <c r="G32" i="9848"/>
  <c r="F32" i="9848"/>
  <c r="C32" i="9848"/>
  <c r="V31" i="9848"/>
  <c r="U31" i="9848"/>
  <c r="S31" i="9848"/>
  <c r="P31" i="9848"/>
  <c r="M31" i="9848"/>
  <c r="L31" i="9848"/>
  <c r="K31" i="9848"/>
  <c r="I31" i="9848"/>
  <c r="H31" i="9848"/>
  <c r="G31" i="9848"/>
  <c r="F31" i="9848"/>
  <c r="C31" i="9848"/>
  <c r="V30" i="9848"/>
  <c r="U30" i="9848"/>
  <c r="S30" i="9848"/>
  <c r="P30" i="9848"/>
  <c r="M30" i="9848"/>
  <c r="L30" i="9848"/>
  <c r="K30" i="9848"/>
  <c r="I30" i="9848"/>
  <c r="H30" i="9848"/>
  <c r="G30" i="9848"/>
  <c r="F30" i="9848"/>
  <c r="C30" i="9848"/>
  <c r="V29" i="9848"/>
  <c r="U29" i="9848"/>
  <c r="S29" i="9848"/>
  <c r="P29" i="9848"/>
  <c r="M29" i="9848"/>
  <c r="L29" i="9848"/>
  <c r="K29" i="9848"/>
  <c r="I29" i="9848"/>
  <c r="H29" i="9848"/>
  <c r="G29" i="9848"/>
  <c r="F29" i="9848"/>
  <c r="C29" i="9848"/>
  <c r="V28" i="9848"/>
  <c r="U28" i="9848"/>
  <c r="S28" i="9848"/>
  <c r="P28" i="9848"/>
  <c r="M28" i="9848"/>
  <c r="L28" i="9848"/>
  <c r="K28" i="9848"/>
  <c r="I28" i="9848"/>
  <c r="H28" i="9848"/>
  <c r="G28" i="9848"/>
  <c r="F28" i="9848"/>
  <c r="C28" i="9848"/>
  <c r="V27" i="9848"/>
  <c r="U27" i="9848"/>
  <c r="S27" i="9848"/>
  <c r="P27" i="9848"/>
  <c r="M27" i="9848"/>
  <c r="L27" i="9848"/>
  <c r="K27" i="9848"/>
  <c r="I27" i="9848"/>
  <c r="H27" i="9848"/>
  <c r="G27" i="9848"/>
  <c r="F27" i="9848"/>
  <c r="C27" i="9848"/>
  <c r="V26" i="9848"/>
  <c r="U26" i="9848"/>
  <c r="S26" i="9848"/>
  <c r="P26" i="9848"/>
  <c r="M26" i="9848"/>
  <c r="L26" i="9848"/>
  <c r="K26" i="9848"/>
  <c r="I26" i="9848"/>
  <c r="H26" i="9848"/>
  <c r="G26" i="9848"/>
  <c r="F26" i="9848"/>
  <c r="C26" i="9848"/>
  <c r="V25" i="9848"/>
  <c r="U25" i="9848"/>
  <c r="S25" i="9848"/>
  <c r="P25" i="9848"/>
  <c r="M25" i="9848"/>
  <c r="L25" i="9848"/>
  <c r="K25" i="9848"/>
  <c r="I25" i="9848"/>
  <c r="H25" i="9848"/>
  <c r="G25" i="9848"/>
  <c r="F25" i="9848"/>
  <c r="C25" i="9848"/>
  <c r="V24" i="9848"/>
  <c r="U24" i="9848"/>
  <c r="S24" i="9848"/>
  <c r="P24" i="9848"/>
  <c r="M24" i="9848"/>
  <c r="L24" i="9848"/>
  <c r="K24" i="9848"/>
  <c r="I24" i="9848"/>
  <c r="H24" i="9848"/>
  <c r="G24" i="9848"/>
  <c r="F24" i="9848"/>
  <c r="C24" i="9848"/>
  <c r="V23" i="9848"/>
  <c r="U23" i="9848"/>
  <c r="S23" i="9848"/>
  <c r="P23" i="9848"/>
  <c r="M23" i="9848"/>
  <c r="L23" i="9848"/>
  <c r="K23" i="9848"/>
  <c r="I23" i="9848"/>
  <c r="H23" i="9848"/>
  <c r="G23" i="9848"/>
  <c r="F23" i="9848"/>
  <c r="C23" i="9848"/>
  <c r="V22" i="9848"/>
  <c r="U22" i="9848"/>
  <c r="S22" i="9848"/>
  <c r="P22" i="9848"/>
  <c r="M22" i="9848"/>
  <c r="L22" i="9848"/>
  <c r="K22" i="9848"/>
  <c r="I22" i="9848"/>
  <c r="H22" i="9848"/>
  <c r="G22" i="9848"/>
  <c r="F22" i="9848"/>
  <c r="C22" i="9848"/>
  <c r="V21" i="9848"/>
  <c r="U21" i="9848"/>
  <c r="S21" i="9848"/>
  <c r="P21" i="9848"/>
  <c r="M21" i="9848"/>
  <c r="L21" i="9848"/>
  <c r="K21" i="9848"/>
  <c r="I21" i="9848"/>
  <c r="H21" i="9848"/>
  <c r="G21" i="9848"/>
  <c r="F21" i="9848"/>
  <c r="C21" i="9848"/>
  <c r="V20" i="9848"/>
  <c r="U20" i="9848"/>
  <c r="S20" i="9848"/>
  <c r="P20" i="9848"/>
  <c r="M20" i="9848"/>
  <c r="L20" i="9848"/>
  <c r="K20" i="9848"/>
  <c r="I20" i="9848"/>
  <c r="H20" i="9848"/>
  <c r="G20" i="9848"/>
  <c r="F20" i="9848"/>
  <c r="C20" i="9848"/>
  <c r="V19" i="9848"/>
  <c r="U19" i="9848"/>
  <c r="S19" i="9848"/>
  <c r="P19" i="9848"/>
  <c r="M19" i="9848"/>
  <c r="L19" i="9848"/>
  <c r="K19" i="9848"/>
  <c r="I19" i="9848"/>
  <c r="H19" i="9848"/>
  <c r="G19" i="9848"/>
  <c r="F19" i="9848"/>
  <c r="C19" i="9848"/>
  <c r="V18" i="9848"/>
  <c r="U18" i="9848"/>
  <c r="S18" i="9848"/>
  <c r="P18" i="9848"/>
  <c r="M18" i="9848"/>
  <c r="L18" i="9848"/>
  <c r="K18" i="9848"/>
  <c r="I18" i="9848"/>
  <c r="H18" i="9848"/>
  <c r="G18" i="9848"/>
  <c r="F18" i="9848"/>
  <c r="C18" i="9848"/>
  <c r="I5" i="9848"/>
  <c r="V26" i="9847"/>
  <c r="U26" i="9847"/>
  <c r="S26" i="9847"/>
  <c r="R26" i="9847"/>
  <c r="Q26" i="9847"/>
  <c r="P26" i="9847"/>
  <c r="O26" i="9847"/>
  <c r="N26" i="9847"/>
  <c r="M26" i="9847"/>
  <c r="L26" i="9847"/>
  <c r="K26" i="9847"/>
  <c r="G26" i="9847"/>
  <c r="D26" i="9847"/>
  <c r="V25" i="9847"/>
  <c r="U25" i="9847"/>
  <c r="S25" i="9847"/>
  <c r="P25" i="9847"/>
  <c r="M25" i="9847"/>
  <c r="L25" i="9847"/>
  <c r="K25" i="9847"/>
  <c r="I25" i="9847"/>
  <c r="H25" i="9847"/>
  <c r="G25" i="9847"/>
  <c r="F25" i="9847"/>
  <c r="C25" i="9847"/>
  <c r="V24" i="9847"/>
  <c r="L24" i="9847"/>
  <c r="K24" i="9847"/>
  <c r="I24" i="9847"/>
  <c r="H24" i="9847"/>
  <c r="G24" i="9847"/>
  <c r="F24" i="9847"/>
  <c r="C24" i="9847"/>
  <c r="V23" i="9847"/>
  <c r="L23" i="9847"/>
  <c r="K23" i="9847"/>
  <c r="I23" i="9847"/>
  <c r="H23" i="9847"/>
  <c r="G23" i="9847"/>
  <c r="F23" i="9847"/>
  <c r="C23" i="9847"/>
  <c r="V22" i="9847"/>
  <c r="L22" i="9847"/>
  <c r="K22" i="9847"/>
  <c r="I22" i="9847"/>
  <c r="H22" i="9847"/>
  <c r="G22" i="9847"/>
  <c r="F22" i="9847"/>
  <c r="C22" i="9847"/>
  <c r="V21" i="9847"/>
  <c r="L21" i="9847"/>
  <c r="K21" i="9847"/>
  <c r="I21" i="9847"/>
  <c r="H21" i="9847"/>
  <c r="G21" i="9847"/>
  <c r="F21" i="9847"/>
  <c r="C21" i="9847"/>
  <c r="V20" i="9847"/>
  <c r="L20" i="9847"/>
  <c r="K20" i="9847"/>
  <c r="I20" i="9847"/>
  <c r="H20" i="9847"/>
  <c r="G20" i="9847"/>
  <c r="F20" i="9847"/>
  <c r="C20" i="9847"/>
  <c r="V19" i="9847"/>
  <c r="L19" i="9847"/>
  <c r="K19" i="9847"/>
  <c r="I19" i="9847"/>
  <c r="H19" i="9847"/>
  <c r="G19" i="9847"/>
  <c r="F19" i="9847"/>
  <c r="C19" i="9847"/>
  <c r="V18" i="9847"/>
  <c r="L18" i="9847"/>
  <c r="K18" i="9847"/>
  <c r="I18" i="9847"/>
  <c r="H18" i="9847"/>
  <c r="G18" i="9847"/>
  <c r="F18" i="9847"/>
  <c r="C18" i="9847"/>
  <c r="I5" i="9847"/>
  <c r="V27" i="9846"/>
  <c r="T27" i="9846"/>
  <c r="S27" i="9846"/>
  <c r="R27" i="9846"/>
  <c r="Q27" i="9846"/>
  <c r="P27" i="9846"/>
  <c r="O27" i="9846"/>
  <c r="N27" i="9846"/>
  <c r="M27" i="9846"/>
  <c r="L27" i="9846"/>
  <c r="K27" i="9846"/>
  <c r="G27" i="9846"/>
  <c r="D27" i="9846"/>
  <c r="U26" i="9846"/>
  <c r="S26" i="9846"/>
  <c r="P26" i="9846"/>
  <c r="M26" i="9846"/>
  <c r="G26" i="9846"/>
  <c r="V25" i="9846"/>
  <c r="L25" i="9846"/>
  <c r="K25" i="9846"/>
  <c r="I25" i="9846"/>
  <c r="H25" i="9846"/>
  <c r="G25" i="9846"/>
  <c r="F25" i="9846"/>
  <c r="C25" i="9846"/>
  <c r="V24" i="9846"/>
  <c r="L24" i="9846"/>
  <c r="K24" i="9846"/>
  <c r="I24" i="9846"/>
  <c r="H24" i="9846"/>
  <c r="G24" i="9846"/>
  <c r="F24" i="9846"/>
  <c r="C24" i="9846"/>
  <c r="V23" i="9846"/>
  <c r="L23" i="9846"/>
  <c r="K23" i="9846"/>
  <c r="I23" i="9846"/>
  <c r="H23" i="9846"/>
  <c r="G23" i="9846"/>
  <c r="F23" i="9846"/>
  <c r="C23" i="9846"/>
  <c r="V22" i="9846"/>
  <c r="U22" i="9846"/>
  <c r="S22" i="9846"/>
  <c r="P22" i="9846"/>
  <c r="M22" i="9846"/>
  <c r="L22" i="9846"/>
  <c r="K22" i="9846"/>
  <c r="I22" i="9846"/>
  <c r="H22" i="9846"/>
  <c r="G22" i="9846"/>
  <c r="F22" i="9846"/>
  <c r="C22" i="9846"/>
  <c r="V21" i="9846"/>
  <c r="U21" i="9846"/>
  <c r="S21" i="9846"/>
  <c r="P21" i="9846"/>
  <c r="M21" i="9846"/>
  <c r="L21" i="9846"/>
  <c r="K21" i="9846"/>
  <c r="I21" i="9846"/>
  <c r="H21" i="9846"/>
  <c r="G21" i="9846"/>
  <c r="F21" i="9846"/>
  <c r="C21" i="9846"/>
  <c r="V20" i="9846"/>
  <c r="L20" i="9846"/>
  <c r="K20" i="9846"/>
  <c r="I20" i="9846"/>
  <c r="H20" i="9846"/>
  <c r="G20" i="9846"/>
  <c r="F20" i="9846"/>
  <c r="C20" i="9846"/>
  <c r="V19" i="9846"/>
  <c r="U19" i="9846"/>
  <c r="S19" i="9846"/>
  <c r="P19" i="9846"/>
  <c r="M19" i="9846"/>
  <c r="L19" i="9846"/>
  <c r="K19" i="9846"/>
  <c r="I19" i="9846"/>
  <c r="H19" i="9846"/>
  <c r="G19" i="9846"/>
  <c r="F19" i="9846"/>
  <c r="C19" i="9846"/>
  <c r="V18" i="9846"/>
  <c r="L18" i="9846"/>
  <c r="K18" i="9846"/>
  <c r="I18" i="9846"/>
  <c r="H18" i="9846"/>
  <c r="G18" i="9846"/>
  <c r="F18" i="9846"/>
  <c r="C18" i="9846"/>
  <c r="I5" i="9846"/>
  <c r="V27" i="9845"/>
  <c r="U27" i="9845"/>
  <c r="S27" i="9845"/>
  <c r="R27" i="9845"/>
  <c r="M27" i="9845"/>
  <c r="L27" i="9845"/>
  <c r="K27" i="9845"/>
  <c r="G27" i="9845"/>
  <c r="D27" i="9845"/>
  <c r="V26" i="9845"/>
  <c r="U26" i="9845"/>
  <c r="S26" i="9845"/>
  <c r="P26" i="9845"/>
  <c r="M26" i="9845"/>
  <c r="L26" i="9845"/>
  <c r="K26" i="9845"/>
  <c r="I26" i="9845"/>
  <c r="H26" i="9845"/>
  <c r="G26" i="9845"/>
  <c r="F26" i="9845"/>
  <c r="C26" i="9845"/>
  <c r="V25" i="9845"/>
  <c r="U25" i="9845"/>
  <c r="S25" i="9845"/>
  <c r="P25" i="9845"/>
  <c r="M25" i="9845"/>
  <c r="L25" i="9845"/>
  <c r="K25" i="9845"/>
  <c r="I25" i="9845"/>
  <c r="H25" i="9845"/>
  <c r="G25" i="9845"/>
  <c r="F25" i="9845"/>
  <c r="C25" i="9845"/>
  <c r="V24" i="9845"/>
  <c r="U24" i="9845"/>
  <c r="S24" i="9845"/>
  <c r="P24" i="9845"/>
  <c r="M24" i="9845"/>
  <c r="L24" i="9845"/>
  <c r="K24" i="9845"/>
  <c r="I24" i="9845"/>
  <c r="H24" i="9845"/>
  <c r="G24" i="9845"/>
  <c r="F24" i="9845"/>
  <c r="C24" i="9845"/>
  <c r="V23" i="9845"/>
  <c r="U23" i="9845"/>
  <c r="S23" i="9845"/>
  <c r="P23" i="9845"/>
  <c r="M23" i="9845"/>
  <c r="L23" i="9845"/>
  <c r="K23" i="9845"/>
  <c r="I23" i="9845"/>
  <c r="H23" i="9845"/>
  <c r="G23" i="9845"/>
  <c r="F23" i="9845"/>
  <c r="C23" i="9845"/>
  <c r="V22" i="9845"/>
  <c r="U22" i="9845"/>
  <c r="S22" i="9845"/>
  <c r="P22" i="9845"/>
  <c r="M22" i="9845"/>
  <c r="L22" i="9845"/>
  <c r="K22" i="9845"/>
  <c r="I22" i="9845"/>
  <c r="H22" i="9845"/>
  <c r="G22" i="9845"/>
  <c r="F22" i="9845"/>
  <c r="C22" i="9845"/>
  <c r="V21" i="9845"/>
  <c r="U21" i="9845"/>
  <c r="S21" i="9845"/>
  <c r="P21" i="9845"/>
  <c r="M21" i="9845"/>
  <c r="L21" i="9845"/>
  <c r="K21" i="9845"/>
  <c r="I21" i="9845"/>
  <c r="H21" i="9845"/>
  <c r="G21" i="9845"/>
  <c r="F21" i="9845"/>
  <c r="C21" i="9845"/>
  <c r="V20" i="9845"/>
  <c r="U20" i="9845"/>
  <c r="S20" i="9845"/>
  <c r="P20" i="9845"/>
  <c r="M20" i="9845"/>
  <c r="L20" i="9845"/>
  <c r="K20" i="9845"/>
  <c r="I20" i="9845"/>
  <c r="H20" i="9845"/>
  <c r="G20" i="9845"/>
  <c r="F20" i="9845"/>
  <c r="C20" i="9845"/>
  <c r="V19" i="9845"/>
  <c r="U19" i="9845"/>
  <c r="S19" i="9845"/>
  <c r="P19" i="9845"/>
  <c r="M19" i="9845"/>
  <c r="L19" i="9845"/>
  <c r="K19" i="9845"/>
  <c r="I19" i="9845"/>
  <c r="H19" i="9845"/>
  <c r="G19" i="9845"/>
  <c r="F19" i="9845"/>
  <c r="C19" i="9845"/>
  <c r="V18" i="9845"/>
  <c r="U18" i="9845"/>
  <c r="S18" i="9845"/>
  <c r="P18" i="9845"/>
  <c r="M18" i="9845"/>
  <c r="L18" i="9845"/>
  <c r="K18" i="9845"/>
  <c r="I18" i="9845"/>
  <c r="H18" i="9845"/>
  <c r="G18" i="9845"/>
  <c r="F18" i="9845"/>
  <c r="C18" i="9845"/>
  <c r="I5" i="9845"/>
  <c r="V26" i="9842"/>
  <c r="U26" i="9842"/>
  <c r="S26" i="9842"/>
  <c r="R26" i="9842"/>
  <c r="Q26" i="9842"/>
  <c r="P26" i="9842"/>
  <c r="O26" i="9842"/>
  <c r="N26" i="9842"/>
  <c r="M26" i="9842"/>
  <c r="L26" i="9842"/>
  <c r="K26" i="9842"/>
  <c r="G26" i="9842"/>
  <c r="D26" i="9842"/>
  <c r="V25" i="9842"/>
  <c r="U25" i="9842"/>
  <c r="S25" i="9842"/>
  <c r="P25" i="9842"/>
  <c r="M25" i="9842"/>
  <c r="L25" i="9842"/>
  <c r="K25" i="9842"/>
  <c r="I25" i="9842"/>
  <c r="H25" i="9842"/>
  <c r="G25" i="9842"/>
  <c r="F25" i="9842"/>
  <c r="C25" i="9842"/>
  <c r="V24" i="9842"/>
  <c r="L24" i="9842"/>
  <c r="K24" i="9842"/>
  <c r="I24" i="9842"/>
  <c r="H24" i="9842"/>
  <c r="G24" i="9842"/>
  <c r="F24" i="9842"/>
  <c r="C24" i="9842"/>
  <c r="V23" i="9842"/>
  <c r="L23" i="9842"/>
  <c r="K23" i="9842"/>
  <c r="I23" i="9842"/>
  <c r="H23" i="9842"/>
  <c r="G23" i="9842"/>
  <c r="F23" i="9842"/>
  <c r="C23" i="9842"/>
  <c r="V22" i="9842"/>
  <c r="L22" i="9842"/>
  <c r="K22" i="9842"/>
  <c r="I22" i="9842"/>
  <c r="H22" i="9842"/>
  <c r="G22" i="9842"/>
  <c r="F22" i="9842"/>
  <c r="C22" i="9842"/>
  <c r="V21" i="9842"/>
  <c r="L21" i="9842"/>
  <c r="K21" i="9842"/>
  <c r="I21" i="9842"/>
  <c r="H21" i="9842"/>
  <c r="G21" i="9842"/>
  <c r="F21" i="9842"/>
  <c r="C21" i="9842"/>
  <c r="V20" i="9842"/>
  <c r="L20" i="9842"/>
  <c r="K20" i="9842"/>
  <c r="I20" i="9842"/>
  <c r="H20" i="9842"/>
  <c r="G20" i="9842"/>
  <c r="F20" i="9842"/>
  <c r="C20" i="9842"/>
  <c r="V19" i="9842"/>
  <c r="L19" i="9842"/>
  <c r="K19" i="9842"/>
  <c r="I19" i="9842"/>
  <c r="H19" i="9842"/>
  <c r="G19" i="9842"/>
  <c r="F19" i="9842"/>
  <c r="C19" i="9842"/>
  <c r="V18" i="9842"/>
  <c r="L18" i="9842"/>
  <c r="K18" i="9842"/>
  <c r="I18" i="9842"/>
  <c r="H18" i="9842"/>
  <c r="G18" i="9842"/>
  <c r="F18" i="9842"/>
  <c r="C18" i="9842"/>
  <c r="I5" i="9842"/>
  <c r="V27" i="9841"/>
  <c r="T27" i="9841"/>
  <c r="S27" i="9841"/>
  <c r="R27" i="9841"/>
  <c r="Q27" i="9841"/>
  <c r="P27" i="9841"/>
  <c r="O27" i="9841"/>
  <c r="N27" i="9841"/>
  <c r="M27" i="9841"/>
  <c r="L27" i="9841"/>
  <c r="K27" i="9841"/>
  <c r="G27" i="9841"/>
  <c r="D27" i="9841"/>
  <c r="U26" i="9841"/>
  <c r="S26" i="9841"/>
  <c r="P26" i="9841"/>
  <c r="M26" i="9841"/>
  <c r="G26" i="9841"/>
  <c r="V25" i="9841"/>
  <c r="L25" i="9841"/>
  <c r="K25" i="9841"/>
  <c r="I25" i="9841"/>
  <c r="H25" i="9841"/>
  <c r="G25" i="9841"/>
  <c r="F25" i="9841"/>
  <c r="C25" i="9841"/>
  <c r="V24" i="9841"/>
  <c r="L24" i="9841"/>
  <c r="K24" i="9841"/>
  <c r="I24" i="9841"/>
  <c r="H24" i="9841"/>
  <c r="G24" i="9841"/>
  <c r="F24" i="9841"/>
  <c r="C24" i="9841"/>
  <c r="V23" i="9841"/>
  <c r="L23" i="9841"/>
  <c r="K23" i="9841"/>
  <c r="I23" i="9841"/>
  <c r="H23" i="9841"/>
  <c r="G23" i="9841"/>
  <c r="F23" i="9841"/>
  <c r="C23" i="9841"/>
  <c r="V22" i="9841"/>
  <c r="U22" i="9841"/>
  <c r="S22" i="9841"/>
  <c r="P22" i="9841"/>
  <c r="M22" i="9841"/>
  <c r="L22" i="9841"/>
  <c r="K22" i="9841"/>
  <c r="I22" i="9841"/>
  <c r="H22" i="9841"/>
  <c r="G22" i="9841"/>
  <c r="F22" i="9841"/>
  <c r="C22" i="9841"/>
  <c r="V21" i="9841"/>
  <c r="U21" i="9841"/>
  <c r="S21" i="9841"/>
  <c r="P21" i="9841"/>
  <c r="M21" i="9841"/>
  <c r="L21" i="9841"/>
  <c r="K21" i="9841"/>
  <c r="I21" i="9841"/>
  <c r="H21" i="9841"/>
  <c r="G21" i="9841"/>
  <c r="F21" i="9841"/>
  <c r="C21" i="9841"/>
  <c r="V20" i="9841"/>
  <c r="L20" i="9841"/>
  <c r="K20" i="9841"/>
  <c r="I20" i="9841"/>
  <c r="H20" i="9841"/>
  <c r="G20" i="9841"/>
  <c r="F20" i="9841"/>
  <c r="C20" i="9841"/>
  <c r="V19" i="9841"/>
  <c r="U19" i="9841"/>
  <c r="S19" i="9841"/>
  <c r="P19" i="9841"/>
  <c r="M19" i="9841"/>
  <c r="L19" i="9841"/>
  <c r="K19" i="9841"/>
  <c r="I19" i="9841"/>
  <c r="H19" i="9841"/>
  <c r="G19" i="9841"/>
  <c r="F19" i="9841"/>
  <c r="C19" i="9841"/>
  <c r="V18" i="9841"/>
  <c r="L18" i="9841"/>
  <c r="K18" i="9841"/>
  <c r="I18" i="9841"/>
  <c r="H18" i="9841"/>
  <c r="G18" i="9841"/>
  <c r="F18" i="9841"/>
  <c r="C18" i="9841"/>
  <c r="I5" i="9841"/>
  <c r="V31" i="9840"/>
  <c r="U31" i="9840"/>
  <c r="S31" i="9840"/>
  <c r="R31" i="9840"/>
  <c r="M31" i="9840"/>
  <c r="L31" i="9840"/>
  <c r="K31" i="9840"/>
  <c r="G31" i="9840"/>
  <c r="D31" i="9840"/>
  <c r="V30" i="9840"/>
  <c r="U30" i="9840"/>
  <c r="S30" i="9840"/>
  <c r="P30" i="9840"/>
  <c r="M30" i="9840"/>
  <c r="L30" i="9840"/>
  <c r="K30" i="9840"/>
  <c r="I30" i="9840"/>
  <c r="H30" i="9840"/>
  <c r="G30" i="9840"/>
  <c r="F30" i="9840"/>
  <c r="C30" i="9840"/>
  <c r="V29" i="9840"/>
  <c r="U29" i="9840"/>
  <c r="S29" i="9840"/>
  <c r="P29" i="9840"/>
  <c r="M29" i="9840"/>
  <c r="L29" i="9840"/>
  <c r="K29" i="9840"/>
  <c r="I29" i="9840"/>
  <c r="H29" i="9840"/>
  <c r="G29" i="9840"/>
  <c r="F29" i="9840"/>
  <c r="C29" i="9840"/>
  <c r="V28" i="9840"/>
  <c r="U28" i="9840"/>
  <c r="S28" i="9840"/>
  <c r="P28" i="9840"/>
  <c r="M28" i="9840"/>
  <c r="L28" i="9840"/>
  <c r="K28" i="9840"/>
  <c r="I28" i="9840"/>
  <c r="H28" i="9840"/>
  <c r="G28" i="9840"/>
  <c r="F28" i="9840"/>
  <c r="C28" i="9840"/>
  <c r="V27" i="9840"/>
  <c r="U27" i="9840"/>
  <c r="S27" i="9840"/>
  <c r="P27" i="9840"/>
  <c r="M27" i="9840"/>
  <c r="L27" i="9840"/>
  <c r="K27" i="9840"/>
  <c r="I27" i="9840"/>
  <c r="H27" i="9840"/>
  <c r="G27" i="9840"/>
  <c r="F27" i="9840"/>
  <c r="C27" i="9840"/>
  <c r="V26" i="9840"/>
  <c r="U26" i="9840"/>
  <c r="S26" i="9840"/>
  <c r="P26" i="9840"/>
  <c r="M26" i="9840"/>
  <c r="L26" i="9840"/>
  <c r="K26" i="9840"/>
  <c r="I26" i="9840"/>
  <c r="H26" i="9840"/>
  <c r="G26" i="9840"/>
  <c r="F26" i="9840"/>
  <c r="C26" i="9840"/>
  <c r="V25" i="9840"/>
  <c r="U25" i="9840"/>
  <c r="S25" i="9840"/>
  <c r="P25" i="9840"/>
  <c r="M25" i="9840"/>
  <c r="L25" i="9840"/>
  <c r="K25" i="9840"/>
  <c r="I25" i="9840"/>
  <c r="H25" i="9840"/>
  <c r="G25" i="9840"/>
  <c r="F25" i="9840"/>
  <c r="C25" i="9840"/>
  <c r="V24" i="9840"/>
  <c r="U24" i="9840"/>
  <c r="S24" i="9840"/>
  <c r="P24" i="9840"/>
  <c r="M24" i="9840"/>
  <c r="L24" i="9840"/>
  <c r="K24" i="9840"/>
  <c r="I24" i="9840"/>
  <c r="H24" i="9840"/>
  <c r="G24" i="9840"/>
  <c r="F24" i="9840"/>
  <c r="C24" i="9840"/>
  <c r="V23" i="9840"/>
  <c r="U23" i="9840"/>
  <c r="S23" i="9840"/>
  <c r="P23" i="9840"/>
  <c r="M23" i="9840"/>
  <c r="L23" i="9840"/>
  <c r="K23" i="9840"/>
  <c r="I23" i="9840"/>
  <c r="H23" i="9840"/>
  <c r="G23" i="9840"/>
  <c r="F23" i="9840"/>
  <c r="C23" i="9840"/>
  <c r="V22" i="9840"/>
  <c r="U22" i="9840"/>
  <c r="S22" i="9840"/>
  <c r="P22" i="9840"/>
  <c r="M22" i="9840"/>
  <c r="L22" i="9840"/>
  <c r="K22" i="9840"/>
  <c r="I22" i="9840"/>
  <c r="H22" i="9840"/>
  <c r="G22" i="9840"/>
  <c r="F22" i="9840"/>
  <c r="C22" i="9840"/>
  <c r="V21" i="9840"/>
  <c r="U21" i="9840"/>
  <c r="S21" i="9840"/>
  <c r="P21" i="9840"/>
  <c r="M21" i="9840"/>
  <c r="L21" i="9840"/>
  <c r="K21" i="9840"/>
  <c r="I21" i="9840"/>
  <c r="H21" i="9840"/>
  <c r="G21" i="9840"/>
  <c r="F21" i="9840"/>
  <c r="C21" i="9840"/>
  <c r="V20" i="9840"/>
  <c r="U20" i="9840"/>
  <c r="S20" i="9840"/>
  <c r="P20" i="9840"/>
  <c r="M20" i="9840"/>
  <c r="L20" i="9840"/>
  <c r="K20" i="9840"/>
  <c r="I20" i="9840"/>
  <c r="H20" i="9840"/>
  <c r="G20" i="9840"/>
  <c r="F20" i="9840"/>
  <c r="C20" i="9840"/>
  <c r="V19" i="9840"/>
  <c r="U19" i="9840"/>
  <c r="S19" i="9840"/>
  <c r="P19" i="9840"/>
  <c r="M19" i="9840"/>
  <c r="L19" i="9840"/>
  <c r="K19" i="9840"/>
  <c r="I19" i="9840"/>
  <c r="H19" i="9840"/>
  <c r="G19" i="9840"/>
  <c r="F19" i="9840"/>
  <c r="C19" i="9840"/>
  <c r="V18" i="9840"/>
  <c r="U18" i="9840"/>
  <c r="S18" i="9840"/>
  <c r="P18" i="9840"/>
  <c r="M18" i="9840"/>
  <c r="L18" i="9840"/>
  <c r="K18" i="9840"/>
  <c r="I18" i="9840"/>
  <c r="H18" i="9840"/>
  <c r="G18" i="9840"/>
  <c r="F18" i="9840"/>
  <c r="C18" i="9840"/>
  <c r="I5" i="9840"/>
  <c r="V27" i="9844"/>
  <c r="T27" i="9844"/>
  <c r="S27" i="9844"/>
  <c r="R27" i="9844"/>
  <c r="Q27" i="9844"/>
  <c r="P27" i="9844"/>
  <c r="O27" i="9844"/>
  <c r="N27" i="9844"/>
  <c r="M27" i="9844"/>
  <c r="L27" i="9844"/>
  <c r="K27" i="9844"/>
  <c r="G27" i="9844"/>
  <c r="D27" i="9844"/>
  <c r="U26" i="9844"/>
  <c r="S26" i="9844"/>
  <c r="P26" i="9844"/>
  <c r="M26" i="9844"/>
  <c r="G26" i="9844"/>
  <c r="V25" i="9844"/>
  <c r="L25" i="9844"/>
  <c r="K25" i="9844"/>
  <c r="I25" i="9844"/>
  <c r="H25" i="9844"/>
  <c r="G25" i="9844"/>
  <c r="F25" i="9844"/>
  <c r="C25" i="9844"/>
  <c r="V24" i="9844"/>
  <c r="L24" i="9844"/>
  <c r="K24" i="9844"/>
  <c r="I24" i="9844"/>
  <c r="H24" i="9844"/>
  <c r="G24" i="9844"/>
  <c r="F24" i="9844"/>
  <c r="C24" i="9844"/>
  <c r="V23" i="9844"/>
  <c r="L23" i="9844"/>
  <c r="K23" i="9844"/>
  <c r="I23" i="9844"/>
  <c r="H23" i="9844"/>
  <c r="G23" i="9844"/>
  <c r="F23" i="9844"/>
  <c r="C23" i="9844"/>
  <c r="V22" i="9844"/>
  <c r="U22" i="9844"/>
  <c r="S22" i="9844"/>
  <c r="P22" i="9844"/>
  <c r="M22" i="9844"/>
  <c r="L22" i="9844"/>
  <c r="K22" i="9844"/>
  <c r="I22" i="9844"/>
  <c r="H22" i="9844"/>
  <c r="G22" i="9844"/>
  <c r="F22" i="9844"/>
  <c r="C22" i="9844"/>
  <c r="V21" i="9844"/>
  <c r="U21" i="9844"/>
  <c r="S21" i="9844"/>
  <c r="P21" i="9844"/>
  <c r="M21" i="9844"/>
  <c r="L21" i="9844"/>
  <c r="K21" i="9844"/>
  <c r="I21" i="9844"/>
  <c r="H21" i="9844"/>
  <c r="G21" i="9844"/>
  <c r="F21" i="9844"/>
  <c r="C21" i="9844"/>
  <c r="V20" i="9844"/>
  <c r="L20" i="9844"/>
  <c r="K20" i="9844"/>
  <c r="I20" i="9844"/>
  <c r="H20" i="9844"/>
  <c r="G20" i="9844"/>
  <c r="F20" i="9844"/>
  <c r="C20" i="9844"/>
  <c r="V19" i="9844"/>
  <c r="U19" i="9844"/>
  <c r="S19" i="9844"/>
  <c r="P19" i="9844"/>
  <c r="M19" i="9844"/>
  <c r="L19" i="9844"/>
  <c r="K19" i="9844"/>
  <c r="I19" i="9844"/>
  <c r="H19" i="9844"/>
  <c r="G19" i="9844"/>
  <c r="F19" i="9844"/>
  <c r="C19" i="9844"/>
  <c r="V18" i="9844"/>
  <c r="L18" i="9844"/>
  <c r="K18" i="9844"/>
  <c r="I18" i="9844"/>
  <c r="H18" i="9844"/>
  <c r="G18" i="9844"/>
  <c r="F18" i="9844"/>
  <c r="C18" i="9844"/>
  <c r="I5" i="9844"/>
  <c r="V28" i="9843"/>
  <c r="U28" i="9843"/>
  <c r="S28" i="9843"/>
  <c r="R28" i="9843"/>
  <c r="M28" i="9843"/>
  <c r="L28" i="9843"/>
  <c r="K28" i="9843"/>
  <c r="G28" i="9843"/>
  <c r="D28" i="9843"/>
  <c r="V27" i="9843"/>
  <c r="U27" i="9843"/>
  <c r="S27" i="9843"/>
  <c r="P27" i="9843"/>
  <c r="M27" i="9843"/>
  <c r="L27" i="9843"/>
  <c r="K27" i="9843"/>
  <c r="I27" i="9843"/>
  <c r="H27" i="9843"/>
  <c r="G27" i="9843"/>
  <c r="F27" i="9843"/>
  <c r="C27" i="9843"/>
  <c r="V26" i="9843"/>
  <c r="U26" i="9843"/>
  <c r="S26" i="9843"/>
  <c r="P26" i="9843"/>
  <c r="M26" i="9843"/>
  <c r="L26" i="9843"/>
  <c r="K26" i="9843"/>
  <c r="I26" i="9843"/>
  <c r="H26" i="9843"/>
  <c r="G26" i="9843"/>
  <c r="F26" i="9843"/>
  <c r="C26" i="9843"/>
  <c r="V25" i="9843"/>
  <c r="U25" i="9843"/>
  <c r="S25" i="9843"/>
  <c r="P25" i="9843"/>
  <c r="M25" i="9843"/>
  <c r="L25" i="9843"/>
  <c r="K25" i="9843"/>
  <c r="I25" i="9843"/>
  <c r="H25" i="9843"/>
  <c r="G25" i="9843"/>
  <c r="F25" i="9843"/>
  <c r="C25" i="9843"/>
  <c r="V24" i="9843"/>
  <c r="U24" i="9843"/>
  <c r="S24" i="9843"/>
  <c r="P24" i="9843"/>
  <c r="M24" i="9843"/>
  <c r="L24" i="9843"/>
  <c r="K24" i="9843"/>
  <c r="I24" i="9843"/>
  <c r="H24" i="9843"/>
  <c r="G24" i="9843"/>
  <c r="F24" i="9843"/>
  <c r="C24" i="9843"/>
  <c r="V23" i="9843"/>
  <c r="U23" i="9843"/>
  <c r="S23" i="9843"/>
  <c r="P23" i="9843"/>
  <c r="M23" i="9843"/>
  <c r="L23" i="9843"/>
  <c r="K23" i="9843"/>
  <c r="I23" i="9843"/>
  <c r="H23" i="9843"/>
  <c r="G23" i="9843"/>
  <c r="F23" i="9843"/>
  <c r="C23" i="9843"/>
  <c r="V22" i="9843"/>
  <c r="U22" i="9843"/>
  <c r="S22" i="9843"/>
  <c r="P22" i="9843"/>
  <c r="M22" i="9843"/>
  <c r="L22" i="9843"/>
  <c r="K22" i="9843"/>
  <c r="I22" i="9843"/>
  <c r="H22" i="9843"/>
  <c r="G22" i="9843"/>
  <c r="F22" i="9843"/>
  <c r="C22" i="9843"/>
  <c r="V21" i="9843"/>
  <c r="U21" i="9843"/>
  <c r="S21" i="9843"/>
  <c r="P21" i="9843"/>
  <c r="M21" i="9843"/>
  <c r="L21" i="9843"/>
  <c r="K21" i="9843"/>
  <c r="I21" i="9843"/>
  <c r="H21" i="9843"/>
  <c r="G21" i="9843"/>
  <c r="F21" i="9843"/>
  <c r="C21" i="9843"/>
  <c r="V20" i="9843"/>
  <c r="U20" i="9843"/>
  <c r="S20" i="9843"/>
  <c r="P20" i="9843"/>
  <c r="M20" i="9843"/>
  <c r="L20" i="9843"/>
  <c r="K20" i="9843"/>
  <c r="I20" i="9843"/>
  <c r="H20" i="9843"/>
  <c r="G20" i="9843"/>
  <c r="F20" i="9843"/>
  <c r="C20" i="9843"/>
  <c r="V19" i="9843"/>
  <c r="U19" i="9843"/>
  <c r="S19" i="9843"/>
  <c r="P19" i="9843"/>
  <c r="M19" i="9843"/>
  <c r="L19" i="9843"/>
  <c r="K19" i="9843"/>
  <c r="I19" i="9843"/>
  <c r="H19" i="9843"/>
  <c r="G19" i="9843"/>
  <c r="F19" i="9843"/>
  <c r="C19" i="9843"/>
  <c r="V18" i="9843"/>
  <c r="U18" i="9843"/>
  <c r="S18" i="9843"/>
  <c r="P18" i="9843"/>
  <c r="M18" i="9843"/>
  <c r="L18" i="9843"/>
  <c r="K18" i="9843"/>
  <c r="I18" i="9843"/>
  <c r="H18" i="9843"/>
  <c r="G18" i="9843"/>
  <c r="F18" i="9843"/>
  <c r="C18" i="9843"/>
  <c r="I5" i="9843"/>
  <c r="V26" i="9839"/>
  <c r="U26" i="9839"/>
  <c r="S26" i="9839"/>
  <c r="R26" i="9839"/>
  <c r="Q26" i="9839"/>
  <c r="P26" i="9839"/>
  <c r="O26" i="9839"/>
  <c r="N26" i="9839"/>
  <c r="M26" i="9839"/>
  <c r="L26" i="9839"/>
  <c r="K26" i="9839"/>
  <c r="G26" i="9839"/>
  <c r="D26" i="9839"/>
  <c r="V25" i="9839"/>
  <c r="U25" i="9839"/>
  <c r="S25" i="9839"/>
  <c r="P25" i="9839"/>
  <c r="M25" i="9839"/>
  <c r="L25" i="9839"/>
  <c r="K25" i="9839"/>
  <c r="I25" i="9839"/>
  <c r="H25" i="9839"/>
  <c r="G25" i="9839"/>
  <c r="F25" i="9839"/>
  <c r="C25" i="9839"/>
  <c r="V24" i="9839"/>
  <c r="L24" i="9839"/>
  <c r="K24" i="9839"/>
  <c r="I24" i="9839"/>
  <c r="H24" i="9839"/>
  <c r="G24" i="9839"/>
  <c r="F24" i="9839"/>
  <c r="C24" i="9839"/>
  <c r="V23" i="9839"/>
  <c r="L23" i="9839"/>
  <c r="K23" i="9839"/>
  <c r="I23" i="9839"/>
  <c r="H23" i="9839"/>
  <c r="G23" i="9839"/>
  <c r="F23" i="9839"/>
  <c r="C23" i="9839"/>
  <c r="V22" i="9839"/>
  <c r="L22" i="9839"/>
  <c r="K22" i="9839"/>
  <c r="I22" i="9839"/>
  <c r="H22" i="9839"/>
  <c r="G22" i="9839"/>
  <c r="F22" i="9839"/>
  <c r="C22" i="9839"/>
  <c r="V21" i="9839"/>
  <c r="L21" i="9839"/>
  <c r="K21" i="9839"/>
  <c r="I21" i="9839"/>
  <c r="H21" i="9839"/>
  <c r="G21" i="9839"/>
  <c r="F21" i="9839"/>
  <c r="C21" i="9839"/>
  <c r="V20" i="9839"/>
  <c r="L20" i="9839"/>
  <c r="K20" i="9839"/>
  <c r="I20" i="9839"/>
  <c r="H20" i="9839"/>
  <c r="G20" i="9839"/>
  <c r="F20" i="9839"/>
  <c r="C20" i="9839"/>
  <c r="V19" i="9839"/>
  <c r="L19" i="9839"/>
  <c r="K19" i="9839"/>
  <c r="I19" i="9839"/>
  <c r="H19" i="9839"/>
  <c r="G19" i="9839"/>
  <c r="F19" i="9839"/>
  <c r="C19" i="9839"/>
  <c r="V18" i="9839"/>
  <c r="L18" i="9839"/>
  <c r="K18" i="9839"/>
  <c r="I18" i="9839"/>
  <c r="H18" i="9839"/>
  <c r="G18" i="9839"/>
  <c r="F18" i="9839"/>
  <c r="C18" i="9839"/>
  <c r="I5" i="9839"/>
  <c r="V27" i="9838"/>
  <c r="T27" i="9838"/>
  <c r="S27" i="9838"/>
  <c r="R27" i="9838"/>
  <c r="Q27" i="9838"/>
  <c r="P27" i="9838"/>
  <c r="O27" i="9838"/>
  <c r="N27" i="9838"/>
  <c r="M27" i="9838"/>
  <c r="L27" i="9838"/>
  <c r="K27" i="9838"/>
  <c r="G27" i="9838"/>
  <c r="D27" i="9838"/>
  <c r="U26" i="9838"/>
  <c r="S26" i="9838"/>
  <c r="P26" i="9838"/>
  <c r="M26" i="9838"/>
  <c r="G26" i="9838"/>
  <c r="V25" i="9838"/>
  <c r="L25" i="9838"/>
  <c r="K25" i="9838"/>
  <c r="I25" i="9838"/>
  <c r="H25" i="9838"/>
  <c r="G25" i="9838"/>
  <c r="F25" i="9838"/>
  <c r="C25" i="9838"/>
  <c r="V24" i="9838"/>
  <c r="L24" i="9838"/>
  <c r="K24" i="9838"/>
  <c r="I24" i="9838"/>
  <c r="H24" i="9838"/>
  <c r="G24" i="9838"/>
  <c r="F24" i="9838"/>
  <c r="C24" i="9838"/>
  <c r="V23" i="9838"/>
  <c r="L23" i="9838"/>
  <c r="K23" i="9838"/>
  <c r="I23" i="9838"/>
  <c r="H23" i="9838"/>
  <c r="G23" i="9838"/>
  <c r="F23" i="9838"/>
  <c r="C23" i="9838"/>
  <c r="V22" i="9838"/>
  <c r="U22" i="9838"/>
  <c r="S22" i="9838"/>
  <c r="P22" i="9838"/>
  <c r="M22" i="9838"/>
  <c r="L22" i="9838"/>
  <c r="K22" i="9838"/>
  <c r="I22" i="9838"/>
  <c r="H22" i="9838"/>
  <c r="G22" i="9838"/>
  <c r="F22" i="9838"/>
  <c r="C22" i="9838"/>
  <c r="V21" i="9838"/>
  <c r="U21" i="9838"/>
  <c r="S21" i="9838"/>
  <c r="P21" i="9838"/>
  <c r="M21" i="9838"/>
  <c r="L21" i="9838"/>
  <c r="K21" i="9838"/>
  <c r="I21" i="9838"/>
  <c r="H21" i="9838"/>
  <c r="G21" i="9838"/>
  <c r="F21" i="9838"/>
  <c r="C21" i="9838"/>
  <c r="V20" i="9838"/>
  <c r="L20" i="9838"/>
  <c r="K20" i="9838"/>
  <c r="I20" i="9838"/>
  <c r="H20" i="9838"/>
  <c r="G20" i="9838"/>
  <c r="F20" i="9838"/>
  <c r="C20" i="9838"/>
  <c r="V19" i="9838"/>
  <c r="U19" i="9838"/>
  <c r="S19" i="9838"/>
  <c r="P19" i="9838"/>
  <c r="M19" i="9838"/>
  <c r="L19" i="9838"/>
  <c r="K19" i="9838"/>
  <c r="I19" i="9838"/>
  <c r="H19" i="9838"/>
  <c r="G19" i="9838"/>
  <c r="F19" i="9838"/>
  <c r="C19" i="9838"/>
  <c r="V18" i="9838"/>
  <c r="L18" i="9838"/>
  <c r="K18" i="9838"/>
  <c r="I18" i="9838"/>
  <c r="H18" i="9838"/>
  <c r="G18" i="9838"/>
  <c r="F18" i="9838"/>
  <c r="C18" i="9838"/>
  <c r="I5" i="9838"/>
  <c r="V28" i="9837"/>
  <c r="U28" i="9837"/>
  <c r="S28" i="9837"/>
  <c r="R28" i="9837"/>
  <c r="M28" i="9837"/>
  <c r="L28" i="9837"/>
  <c r="K28" i="9837"/>
  <c r="G28" i="9837"/>
  <c r="D28" i="9837"/>
  <c r="V27" i="9837"/>
  <c r="U27" i="9837"/>
  <c r="S27" i="9837"/>
  <c r="P27" i="9837"/>
  <c r="M27" i="9837"/>
  <c r="L27" i="9837"/>
  <c r="K27" i="9837"/>
  <c r="I27" i="9837"/>
  <c r="H27" i="9837"/>
  <c r="G27" i="9837"/>
  <c r="F27" i="9837"/>
  <c r="C27" i="9837"/>
  <c r="V26" i="9837"/>
  <c r="U26" i="9837"/>
  <c r="S26" i="9837"/>
  <c r="P26" i="9837"/>
  <c r="M26" i="9837"/>
  <c r="L26" i="9837"/>
  <c r="K26" i="9837"/>
  <c r="I26" i="9837"/>
  <c r="H26" i="9837"/>
  <c r="G26" i="9837"/>
  <c r="F26" i="9837"/>
  <c r="C26" i="9837"/>
  <c r="V25" i="9837"/>
  <c r="U25" i="9837"/>
  <c r="S25" i="9837"/>
  <c r="P25" i="9837"/>
  <c r="M25" i="9837"/>
  <c r="L25" i="9837"/>
  <c r="K25" i="9837"/>
  <c r="I25" i="9837"/>
  <c r="H25" i="9837"/>
  <c r="G25" i="9837"/>
  <c r="F25" i="9837"/>
  <c r="C25" i="9837"/>
  <c r="V24" i="9837"/>
  <c r="U24" i="9837"/>
  <c r="S24" i="9837"/>
  <c r="P24" i="9837"/>
  <c r="M24" i="9837"/>
  <c r="L24" i="9837"/>
  <c r="K24" i="9837"/>
  <c r="I24" i="9837"/>
  <c r="H24" i="9837"/>
  <c r="G24" i="9837"/>
  <c r="F24" i="9837"/>
  <c r="C24" i="9837"/>
  <c r="V23" i="9837"/>
  <c r="U23" i="9837"/>
  <c r="S23" i="9837"/>
  <c r="P23" i="9837"/>
  <c r="M23" i="9837"/>
  <c r="L23" i="9837"/>
  <c r="K23" i="9837"/>
  <c r="I23" i="9837"/>
  <c r="H23" i="9837"/>
  <c r="G23" i="9837"/>
  <c r="F23" i="9837"/>
  <c r="C23" i="9837"/>
  <c r="V22" i="9837"/>
  <c r="U22" i="9837"/>
  <c r="S22" i="9837"/>
  <c r="P22" i="9837"/>
  <c r="M22" i="9837"/>
  <c r="L22" i="9837"/>
  <c r="K22" i="9837"/>
  <c r="I22" i="9837"/>
  <c r="H22" i="9837"/>
  <c r="G22" i="9837"/>
  <c r="F22" i="9837"/>
  <c r="C22" i="9837"/>
  <c r="V21" i="9837"/>
  <c r="U21" i="9837"/>
  <c r="S21" i="9837"/>
  <c r="P21" i="9837"/>
  <c r="M21" i="9837"/>
  <c r="L21" i="9837"/>
  <c r="K21" i="9837"/>
  <c r="I21" i="9837"/>
  <c r="H21" i="9837"/>
  <c r="G21" i="9837"/>
  <c r="F21" i="9837"/>
  <c r="C21" i="9837"/>
  <c r="V20" i="9837"/>
  <c r="U20" i="9837"/>
  <c r="S20" i="9837"/>
  <c r="P20" i="9837"/>
  <c r="M20" i="9837"/>
  <c r="L20" i="9837"/>
  <c r="K20" i="9837"/>
  <c r="I20" i="9837"/>
  <c r="H20" i="9837"/>
  <c r="G20" i="9837"/>
  <c r="F20" i="9837"/>
  <c r="C20" i="9837"/>
  <c r="V19" i="9837"/>
  <c r="U19" i="9837"/>
  <c r="S19" i="9837"/>
  <c r="P19" i="9837"/>
  <c r="M19" i="9837"/>
  <c r="L19" i="9837"/>
  <c r="K19" i="9837"/>
  <c r="I19" i="9837"/>
  <c r="H19" i="9837"/>
  <c r="G19" i="9837"/>
  <c r="F19" i="9837"/>
  <c r="C19" i="9837"/>
  <c r="V18" i="9837"/>
  <c r="U18" i="9837"/>
  <c r="S18" i="9837"/>
  <c r="P18" i="9837"/>
  <c r="M18" i="9837"/>
  <c r="L18" i="9837"/>
  <c r="K18" i="9837"/>
  <c r="I18" i="9837"/>
  <c r="H18" i="9837"/>
  <c r="G18" i="9837"/>
  <c r="F18" i="9837"/>
  <c r="C18" i="9837"/>
  <c r="I5" i="9837"/>
  <c r="V25" i="9836"/>
  <c r="U25" i="9836"/>
  <c r="S25" i="9836"/>
  <c r="R25" i="9836"/>
  <c r="Q25" i="9836"/>
  <c r="P25" i="9836"/>
  <c r="O25" i="9836"/>
  <c r="N25" i="9836"/>
  <c r="M25" i="9836"/>
  <c r="L25" i="9836"/>
  <c r="K25" i="9836"/>
  <c r="G25" i="9836"/>
  <c r="D25" i="9836"/>
  <c r="V24" i="9836"/>
  <c r="U24" i="9836"/>
  <c r="S24" i="9836"/>
  <c r="P24" i="9836"/>
  <c r="M24" i="9836"/>
  <c r="L24" i="9836"/>
  <c r="K24" i="9836"/>
  <c r="I24" i="9836"/>
  <c r="H24" i="9836"/>
  <c r="G24" i="9836"/>
  <c r="F24" i="9836"/>
  <c r="C24" i="9836"/>
  <c r="V23" i="9836"/>
  <c r="L23" i="9836"/>
  <c r="K23" i="9836"/>
  <c r="I23" i="9836"/>
  <c r="H23" i="9836"/>
  <c r="G23" i="9836"/>
  <c r="F23" i="9836"/>
  <c r="C23" i="9836"/>
  <c r="V22" i="9836"/>
  <c r="L22" i="9836"/>
  <c r="K22" i="9836"/>
  <c r="I22" i="9836"/>
  <c r="H22" i="9836"/>
  <c r="G22" i="9836"/>
  <c r="F22" i="9836"/>
  <c r="C22" i="9836"/>
  <c r="V21" i="9836"/>
  <c r="L21" i="9836"/>
  <c r="K21" i="9836"/>
  <c r="I21" i="9836"/>
  <c r="H21" i="9836"/>
  <c r="G21" i="9836"/>
  <c r="F21" i="9836"/>
  <c r="C21" i="9836"/>
  <c r="V20" i="9836"/>
  <c r="L20" i="9836"/>
  <c r="K20" i="9836"/>
  <c r="I20" i="9836"/>
  <c r="H20" i="9836"/>
  <c r="G20" i="9836"/>
  <c r="F20" i="9836"/>
  <c r="C20" i="9836"/>
  <c r="V19" i="9836"/>
  <c r="L19" i="9836"/>
  <c r="K19" i="9836"/>
  <c r="I19" i="9836"/>
  <c r="H19" i="9836"/>
  <c r="G19" i="9836"/>
  <c r="F19" i="9836"/>
  <c r="C19" i="9836"/>
  <c r="V18" i="9836"/>
  <c r="L18" i="9836"/>
  <c r="K18" i="9836"/>
  <c r="I18" i="9836"/>
  <c r="H18" i="9836"/>
  <c r="G18" i="9836"/>
  <c r="F18" i="9836"/>
  <c r="C18" i="9836"/>
  <c r="I5" i="9836"/>
  <c r="V30" i="9835"/>
  <c r="T30" i="9835"/>
  <c r="S30" i="9835"/>
  <c r="R30" i="9835"/>
  <c r="Q30" i="9835"/>
  <c r="P30" i="9835"/>
  <c r="O30" i="9835"/>
  <c r="N30" i="9835"/>
  <c r="M30" i="9835"/>
  <c r="L30" i="9835"/>
  <c r="K30" i="9835"/>
  <c r="G30" i="9835"/>
  <c r="D30" i="9835"/>
  <c r="U29" i="9835"/>
  <c r="S29" i="9835"/>
  <c r="P29" i="9835"/>
  <c r="M29" i="9835"/>
  <c r="G29" i="9835"/>
  <c r="V28" i="9835"/>
  <c r="L28" i="9835"/>
  <c r="K28" i="9835"/>
  <c r="I28" i="9835"/>
  <c r="H28" i="9835"/>
  <c r="G28" i="9835"/>
  <c r="F28" i="9835"/>
  <c r="C28" i="9835"/>
  <c r="V27" i="9835"/>
  <c r="L27" i="9835"/>
  <c r="K27" i="9835"/>
  <c r="I27" i="9835"/>
  <c r="H27" i="9835"/>
  <c r="G27" i="9835"/>
  <c r="F27" i="9835"/>
  <c r="C27" i="9835"/>
  <c r="V26" i="9835"/>
  <c r="L26" i="9835"/>
  <c r="K26" i="9835"/>
  <c r="I26" i="9835"/>
  <c r="H26" i="9835"/>
  <c r="G26" i="9835"/>
  <c r="F26" i="9835"/>
  <c r="C26" i="9835"/>
  <c r="V25" i="9835"/>
  <c r="L25" i="9835"/>
  <c r="K25" i="9835"/>
  <c r="I25" i="9835"/>
  <c r="H25" i="9835"/>
  <c r="G25" i="9835"/>
  <c r="F25" i="9835"/>
  <c r="C25" i="9835"/>
  <c r="V24" i="9835"/>
  <c r="U24" i="9835"/>
  <c r="S24" i="9835"/>
  <c r="P24" i="9835"/>
  <c r="M24" i="9835"/>
  <c r="L24" i="9835"/>
  <c r="K24" i="9835"/>
  <c r="I24" i="9835"/>
  <c r="H24" i="9835"/>
  <c r="G24" i="9835"/>
  <c r="F24" i="9835"/>
  <c r="C24" i="9835"/>
  <c r="V23" i="9835"/>
  <c r="U23" i="9835"/>
  <c r="S23" i="9835"/>
  <c r="P23" i="9835"/>
  <c r="M23" i="9835"/>
  <c r="L23" i="9835"/>
  <c r="K23" i="9835"/>
  <c r="I23" i="9835"/>
  <c r="H23" i="9835"/>
  <c r="G23" i="9835"/>
  <c r="F23" i="9835"/>
  <c r="C23" i="9835"/>
  <c r="V22" i="9835"/>
  <c r="U22" i="9835"/>
  <c r="S22" i="9835"/>
  <c r="P22" i="9835"/>
  <c r="M22" i="9835"/>
  <c r="L22" i="9835"/>
  <c r="K22" i="9835"/>
  <c r="I22" i="9835"/>
  <c r="H22" i="9835"/>
  <c r="G22" i="9835"/>
  <c r="F22" i="9835"/>
  <c r="C22" i="9835"/>
  <c r="V21" i="9835"/>
  <c r="L21" i="9835"/>
  <c r="K21" i="9835"/>
  <c r="I21" i="9835"/>
  <c r="H21" i="9835"/>
  <c r="G21" i="9835"/>
  <c r="F21" i="9835"/>
  <c r="C21" i="9835"/>
  <c r="V20" i="9835"/>
  <c r="U20" i="9835"/>
  <c r="S20" i="9835"/>
  <c r="P20" i="9835"/>
  <c r="M20" i="9835"/>
  <c r="L20" i="9835"/>
  <c r="K20" i="9835"/>
  <c r="I20" i="9835"/>
  <c r="H20" i="9835"/>
  <c r="G20" i="9835"/>
  <c r="F20" i="9835"/>
  <c r="C20" i="9835"/>
  <c r="V19" i="9835"/>
  <c r="U19" i="9835"/>
  <c r="S19" i="9835"/>
  <c r="P19" i="9835"/>
  <c r="M19" i="9835"/>
  <c r="L19" i="9835"/>
  <c r="K19" i="9835"/>
  <c r="I19" i="9835"/>
  <c r="H19" i="9835"/>
  <c r="G19" i="9835"/>
  <c r="F19" i="9835"/>
  <c r="C19" i="9835"/>
  <c r="V18" i="9835"/>
  <c r="L18" i="9835"/>
  <c r="K18" i="9835"/>
  <c r="I18" i="9835"/>
  <c r="H18" i="9835"/>
  <c r="G18" i="9835"/>
  <c r="F18" i="9835"/>
  <c r="C18" i="9835"/>
  <c r="I5" i="9835"/>
  <c r="V33" i="9834"/>
  <c r="U33" i="9834"/>
  <c r="S33" i="9834"/>
  <c r="R33" i="9834"/>
  <c r="M33" i="9834"/>
  <c r="L33" i="9834"/>
  <c r="K33" i="9834"/>
  <c r="G33" i="9834"/>
  <c r="D33" i="9834"/>
  <c r="V32" i="9834"/>
  <c r="U32" i="9834"/>
  <c r="S32" i="9834"/>
  <c r="P32" i="9834"/>
  <c r="M32" i="9834"/>
  <c r="L32" i="9834"/>
  <c r="K32" i="9834"/>
  <c r="I32" i="9834"/>
  <c r="H32" i="9834"/>
  <c r="G32" i="9834"/>
  <c r="F32" i="9834"/>
  <c r="C32" i="9834"/>
  <c r="V31" i="9834"/>
  <c r="U31" i="9834"/>
  <c r="S31" i="9834"/>
  <c r="P31" i="9834"/>
  <c r="M31" i="9834"/>
  <c r="L31" i="9834"/>
  <c r="K31" i="9834"/>
  <c r="I31" i="9834"/>
  <c r="H31" i="9834"/>
  <c r="G31" i="9834"/>
  <c r="F31" i="9834"/>
  <c r="C31" i="9834"/>
  <c r="V30" i="9834"/>
  <c r="U30" i="9834"/>
  <c r="S30" i="9834"/>
  <c r="P30" i="9834"/>
  <c r="M30" i="9834"/>
  <c r="L30" i="9834"/>
  <c r="K30" i="9834"/>
  <c r="I30" i="9834"/>
  <c r="H30" i="9834"/>
  <c r="G30" i="9834"/>
  <c r="F30" i="9834"/>
  <c r="C30" i="9834"/>
  <c r="V29" i="9834"/>
  <c r="U29" i="9834"/>
  <c r="S29" i="9834"/>
  <c r="P29" i="9834"/>
  <c r="M29" i="9834"/>
  <c r="L29" i="9834"/>
  <c r="K29" i="9834"/>
  <c r="I29" i="9834"/>
  <c r="H29" i="9834"/>
  <c r="G29" i="9834"/>
  <c r="F29" i="9834"/>
  <c r="C29" i="9834"/>
  <c r="V28" i="9834"/>
  <c r="U28" i="9834"/>
  <c r="S28" i="9834"/>
  <c r="P28" i="9834"/>
  <c r="M28" i="9834"/>
  <c r="L28" i="9834"/>
  <c r="K28" i="9834"/>
  <c r="I28" i="9834"/>
  <c r="H28" i="9834"/>
  <c r="G28" i="9834"/>
  <c r="F28" i="9834"/>
  <c r="C28" i="9834"/>
  <c r="V27" i="9834"/>
  <c r="U27" i="9834"/>
  <c r="S27" i="9834"/>
  <c r="P27" i="9834"/>
  <c r="M27" i="9834"/>
  <c r="L27" i="9834"/>
  <c r="K27" i="9834"/>
  <c r="I27" i="9834"/>
  <c r="H27" i="9834"/>
  <c r="G27" i="9834"/>
  <c r="F27" i="9834"/>
  <c r="C27" i="9834"/>
  <c r="V26" i="9834"/>
  <c r="U26" i="9834"/>
  <c r="S26" i="9834"/>
  <c r="P26" i="9834"/>
  <c r="M26" i="9834"/>
  <c r="L26" i="9834"/>
  <c r="K26" i="9834"/>
  <c r="I26" i="9834"/>
  <c r="H26" i="9834"/>
  <c r="G26" i="9834"/>
  <c r="F26" i="9834"/>
  <c r="C26" i="9834"/>
  <c r="V25" i="9834"/>
  <c r="U25" i="9834"/>
  <c r="S25" i="9834"/>
  <c r="P25" i="9834"/>
  <c r="M25" i="9834"/>
  <c r="L25" i="9834"/>
  <c r="K25" i="9834"/>
  <c r="I25" i="9834"/>
  <c r="H25" i="9834"/>
  <c r="G25" i="9834"/>
  <c r="F25" i="9834"/>
  <c r="C25" i="9834"/>
  <c r="V24" i="9834"/>
  <c r="U24" i="9834"/>
  <c r="S24" i="9834"/>
  <c r="P24" i="9834"/>
  <c r="M24" i="9834"/>
  <c r="L24" i="9834"/>
  <c r="K24" i="9834"/>
  <c r="I24" i="9834"/>
  <c r="H24" i="9834"/>
  <c r="G24" i="9834"/>
  <c r="F24" i="9834"/>
  <c r="C24" i="9834"/>
  <c r="V23" i="9834"/>
  <c r="U23" i="9834"/>
  <c r="S23" i="9834"/>
  <c r="P23" i="9834"/>
  <c r="M23" i="9834"/>
  <c r="L23" i="9834"/>
  <c r="K23" i="9834"/>
  <c r="I23" i="9834"/>
  <c r="H23" i="9834"/>
  <c r="G23" i="9834"/>
  <c r="F23" i="9834"/>
  <c r="C23" i="9834"/>
  <c r="V22" i="9834"/>
  <c r="U22" i="9834"/>
  <c r="S22" i="9834"/>
  <c r="P22" i="9834"/>
  <c r="M22" i="9834"/>
  <c r="L22" i="9834"/>
  <c r="K22" i="9834"/>
  <c r="I22" i="9834"/>
  <c r="H22" i="9834"/>
  <c r="G22" i="9834"/>
  <c r="F22" i="9834"/>
  <c r="C22" i="9834"/>
  <c r="V21" i="9834"/>
  <c r="U21" i="9834"/>
  <c r="S21" i="9834"/>
  <c r="P21" i="9834"/>
  <c r="M21" i="9834"/>
  <c r="L21" i="9834"/>
  <c r="K21" i="9834"/>
  <c r="I21" i="9834"/>
  <c r="H21" i="9834"/>
  <c r="G21" i="9834"/>
  <c r="F21" i="9834"/>
  <c r="C21" i="9834"/>
  <c r="V20" i="9834"/>
  <c r="U20" i="9834"/>
  <c r="S20" i="9834"/>
  <c r="P20" i="9834"/>
  <c r="M20" i="9834"/>
  <c r="L20" i="9834"/>
  <c r="K20" i="9834"/>
  <c r="I20" i="9834"/>
  <c r="H20" i="9834"/>
  <c r="G20" i="9834"/>
  <c r="F20" i="9834"/>
  <c r="C20" i="9834"/>
  <c r="V19" i="9834"/>
  <c r="U19" i="9834"/>
  <c r="S19" i="9834"/>
  <c r="P19" i="9834"/>
  <c r="M19" i="9834"/>
  <c r="L19" i="9834"/>
  <c r="K19" i="9834"/>
  <c r="I19" i="9834"/>
  <c r="H19" i="9834"/>
  <c r="G19" i="9834"/>
  <c r="F19" i="9834"/>
  <c r="C19" i="9834"/>
  <c r="V18" i="9834"/>
  <c r="U18" i="9834"/>
  <c r="S18" i="9834"/>
  <c r="P18" i="9834"/>
  <c r="M18" i="9834"/>
  <c r="L18" i="9834"/>
  <c r="K18" i="9834"/>
  <c r="I18" i="9834"/>
  <c r="H18" i="9834"/>
  <c r="G18" i="9834"/>
  <c r="F18" i="9834"/>
  <c r="C18" i="9834"/>
  <c r="I5" i="9834"/>
  <c r="V27" i="9833"/>
  <c r="U27" i="9833"/>
  <c r="S27" i="9833"/>
  <c r="R27" i="9833"/>
  <c r="Q27" i="9833"/>
  <c r="P27" i="9833"/>
  <c r="O27" i="9833"/>
  <c r="N27" i="9833"/>
  <c r="M27" i="9833"/>
  <c r="L27" i="9833"/>
  <c r="K27" i="9833"/>
  <c r="G27" i="9833"/>
  <c r="D27" i="9833"/>
  <c r="V26" i="9833"/>
  <c r="U26" i="9833"/>
  <c r="S26" i="9833"/>
  <c r="P26" i="9833"/>
  <c r="M26" i="9833"/>
  <c r="L26" i="9833"/>
  <c r="K26" i="9833"/>
  <c r="I26" i="9833"/>
  <c r="H26" i="9833"/>
  <c r="G26" i="9833"/>
  <c r="F26" i="9833"/>
  <c r="C26" i="9833"/>
  <c r="V25" i="9833"/>
  <c r="L25" i="9833"/>
  <c r="K25" i="9833"/>
  <c r="I25" i="9833"/>
  <c r="H25" i="9833"/>
  <c r="G25" i="9833"/>
  <c r="F25" i="9833"/>
  <c r="C25" i="9833"/>
  <c r="V24" i="9833"/>
  <c r="L24" i="9833"/>
  <c r="K24" i="9833"/>
  <c r="I24" i="9833"/>
  <c r="H24" i="9833"/>
  <c r="G24" i="9833"/>
  <c r="F24" i="9833"/>
  <c r="C24" i="9833"/>
  <c r="V23" i="9833"/>
  <c r="L23" i="9833"/>
  <c r="K23" i="9833"/>
  <c r="I23" i="9833"/>
  <c r="H23" i="9833"/>
  <c r="G23" i="9833"/>
  <c r="F23" i="9833"/>
  <c r="C23" i="9833"/>
  <c r="V22" i="9833"/>
  <c r="L22" i="9833"/>
  <c r="K22" i="9833"/>
  <c r="I22" i="9833"/>
  <c r="H22" i="9833"/>
  <c r="G22" i="9833"/>
  <c r="F22" i="9833"/>
  <c r="C22" i="9833"/>
  <c r="V21" i="9833"/>
  <c r="L21" i="9833"/>
  <c r="K21" i="9833"/>
  <c r="I21" i="9833"/>
  <c r="H21" i="9833"/>
  <c r="G21" i="9833"/>
  <c r="F21" i="9833"/>
  <c r="C21" i="9833"/>
  <c r="V20" i="9833"/>
  <c r="L20" i="9833"/>
  <c r="K20" i="9833"/>
  <c r="I20" i="9833"/>
  <c r="H20" i="9833"/>
  <c r="G20" i="9833"/>
  <c r="F20" i="9833"/>
  <c r="C20" i="9833"/>
  <c r="V19" i="9833"/>
  <c r="L19" i="9833"/>
  <c r="K19" i="9833"/>
  <c r="I19" i="9833"/>
  <c r="H19" i="9833"/>
  <c r="G19" i="9833"/>
  <c r="F19" i="9833"/>
  <c r="C19" i="9833"/>
  <c r="V18" i="9833"/>
  <c r="L18" i="9833"/>
  <c r="K18" i="9833"/>
  <c r="I18" i="9833"/>
  <c r="H18" i="9833"/>
  <c r="G18" i="9833"/>
  <c r="F18" i="9833"/>
  <c r="C18" i="9833"/>
  <c r="I5" i="9833"/>
  <c r="V27" i="9832"/>
  <c r="T27" i="9832"/>
  <c r="S27" i="9832"/>
  <c r="R27" i="9832"/>
  <c r="Q27" i="9832"/>
  <c r="P27" i="9832"/>
  <c r="O27" i="9832"/>
  <c r="N27" i="9832"/>
  <c r="M27" i="9832"/>
  <c r="L27" i="9832"/>
  <c r="K27" i="9832"/>
  <c r="G27" i="9832"/>
  <c r="D27" i="9832"/>
  <c r="U26" i="9832"/>
  <c r="S26" i="9832"/>
  <c r="P26" i="9832"/>
  <c r="M26" i="9832"/>
  <c r="G26" i="9832"/>
  <c r="V25" i="9832"/>
  <c r="L25" i="9832"/>
  <c r="K25" i="9832"/>
  <c r="I25" i="9832"/>
  <c r="H25" i="9832"/>
  <c r="G25" i="9832"/>
  <c r="F25" i="9832"/>
  <c r="C25" i="9832"/>
  <c r="V24" i="9832"/>
  <c r="L24" i="9832"/>
  <c r="K24" i="9832"/>
  <c r="I24" i="9832"/>
  <c r="H24" i="9832"/>
  <c r="G24" i="9832"/>
  <c r="F24" i="9832"/>
  <c r="C24" i="9832"/>
  <c r="V23" i="9832"/>
  <c r="L23" i="9832"/>
  <c r="K23" i="9832"/>
  <c r="I23" i="9832"/>
  <c r="H23" i="9832"/>
  <c r="G23" i="9832"/>
  <c r="F23" i="9832"/>
  <c r="C23" i="9832"/>
  <c r="V22" i="9832"/>
  <c r="L22" i="9832"/>
  <c r="K22" i="9832"/>
  <c r="I22" i="9832"/>
  <c r="H22" i="9832"/>
  <c r="G22" i="9832"/>
  <c r="F22" i="9832"/>
  <c r="C22" i="9832"/>
  <c r="V21" i="9832"/>
  <c r="U21" i="9832"/>
  <c r="S21" i="9832"/>
  <c r="P21" i="9832"/>
  <c r="M21" i="9832"/>
  <c r="L21" i="9832"/>
  <c r="K21" i="9832"/>
  <c r="I21" i="9832"/>
  <c r="H21" i="9832"/>
  <c r="G21" i="9832"/>
  <c r="F21" i="9832"/>
  <c r="C21" i="9832"/>
  <c r="V20" i="9832"/>
  <c r="U20" i="9832"/>
  <c r="S20" i="9832"/>
  <c r="P20" i="9832"/>
  <c r="M20" i="9832"/>
  <c r="L20" i="9832"/>
  <c r="K20" i="9832"/>
  <c r="I20" i="9832"/>
  <c r="H20" i="9832"/>
  <c r="G20" i="9832"/>
  <c r="F20" i="9832"/>
  <c r="C20" i="9832"/>
  <c r="V19" i="9832"/>
  <c r="U19" i="9832"/>
  <c r="S19" i="9832"/>
  <c r="P19" i="9832"/>
  <c r="M19" i="9832"/>
  <c r="L19" i="9832"/>
  <c r="K19" i="9832"/>
  <c r="I19" i="9832"/>
  <c r="H19" i="9832"/>
  <c r="G19" i="9832"/>
  <c r="F19" i="9832"/>
  <c r="C19" i="9832"/>
  <c r="V18" i="9832"/>
  <c r="L18" i="9832"/>
  <c r="K18" i="9832"/>
  <c r="I18" i="9832"/>
  <c r="H18" i="9832"/>
  <c r="G18" i="9832"/>
  <c r="F18" i="9832"/>
  <c r="C18" i="9832"/>
  <c r="I5" i="9832"/>
  <c r="V32" i="9831"/>
  <c r="U32" i="9831"/>
  <c r="S32" i="9831"/>
  <c r="R32" i="9831"/>
  <c r="M32" i="9831"/>
  <c r="L32" i="9831"/>
  <c r="K32" i="9831"/>
  <c r="G32" i="9831"/>
  <c r="D32" i="9831"/>
  <c r="V31" i="9831"/>
  <c r="U31" i="9831"/>
  <c r="S31" i="9831"/>
  <c r="P31" i="9831"/>
  <c r="M31" i="9831"/>
  <c r="L31" i="9831"/>
  <c r="K31" i="9831"/>
  <c r="I31" i="9831"/>
  <c r="H31" i="9831"/>
  <c r="G31" i="9831"/>
  <c r="F31" i="9831"/>
  <c r="C31" i="9831"/>
  <c r="V30" i="9831"/>
  <c r="U30" i="9831"/>
  <c r="S30" i="9831"/>
  <c r="P30" i="9831"/>
  <c r="M30" i="9831"/>
  <c r="L30" i="9831"/>
  <c r="K30" i="9831"/>
  <c r="I30" i="9831"/>
  <c r="H30" i="9831"/>
  <c r="G30" i="9831"/>
  <c r="F30" i="9831"/>
  <c r="C30" i="9831"/>
  <c r="V29" i="9831"/>
  <c r="U29" i="9831"/>
  <c r="S29" i="9831"/>
  <c r="P29" i="9831"/>
  <c r="M29" i="9831"/>
  <c r="L29" i="9831"/>
  <c r="K29" i="9831"/>
  <c r="I29" i="9831"/>
  <c r="H29" i="9831"/>
  <c r="G29" i="9831"/>
  <c r="F29" i="9831"/>
  <c r="C29" i="9831"/>
  <c r="V28" i="9831"/>
  <c r="U28" i="9831"/>
  <c r="S28" i="9831"/>
  <c r="P28" i="9831"/>
  <c r="M28" i="9831"/>
  <c r="L28" i="9831"/>
  <c r="K28" i="9831"/>
  <c r="I28" i="9831"/>
  <c r="H28" i="9831"/>
  <c r="G28" i="9831"/>
  <c r="F28" i="9831"/>
  <c r="C28" i="9831"/>
  <c r="V27" i="9831"/>
  <c r="U27" i="9831"/>
  <c r="S27" i="9831"/>
  <c r="P27" i="9831"/>
  <c r="M27" i="9831"/>
  <c r="L27" i="9831"/>
  <c r="K27" i="9831"/>
  <c r="I27" i="9831"/>
  <c r="H27" i="9831"/>
  <c r="G27" i="9831"/>
  <c r="F27" i="9831"/>
  <c r="C27" i="9831"/>
  <c r="V26" i="9831"/>
  <c r="U26" i="9831"/>
  <c r="S26" i="9831"/>
  <c r="P26" i="9831"/>
  <c r="M26" i="9831"/>
  <c r="L26" i="9831"/>
  <c r="K26" i="9831"/>
  <c r="I26" i="9831"/>
  <c r="H26" i="9831"/>
  <c r="G26" i="9831"/>
  <c r="F26" i="9831"/>
  <c r="C26" i="9831"/>
  <c r="V25" i="9831"/>
  <c r="U25" i="9831"/>
  <c r="S25" i="9831"/>
  <c r="P25" i="9831"/>
  <c r="M25" i="9831"/>
  <c r="L25" i="9831"/>
  <c r="K25" i="9831"/>
  <c r="I25" i="9831"/>
  <c r="H25" i="9831"/>
  <c r="G25" i="9831"/>
  <c r="F25" i="9831"/>
  <c r="C25" i="9831"/>
  <c r="V24" i="9831"/>
  <c r="U24" i="9831"/>
  <c r="S24" i="9831"/>
  <c r="P24" i="9831"/>
  <c r="M24" i="9831"/>
  <c r="L24" i="9831"/>
  <c r="K24" i="9831"/>
  <c r="I24" i="9831"/>
  <c r="H24" i="9831"/>
  <c r="G24" i="9831"/>
  <c r="F24" i="9831"/>
  <c r="C24" i="9831"/>
  <c r="V23" i="9831"/>
  <c r="U23" i="9831"/>
  <c r="S23" i="9831"/>
  <c r="P23" i="9831"/>
  <c r="M23" i="9831"/>
  <c r="L23" i="9831"/>
  <c r="K23" i="9831"/>
  <c r="I23" i="9831"/>
  <c r="H23" i="9831"/>
  <c r="G23" i="9831"/>
  <c r="F23" i="9831"/>
  <c r="C23" i="9831"/>
  <c r="V22" i="9831"/>
  <c r="U22" i="9831"/>
  <c r="S22" i="9831"/>
  <c r="P22" i="9831"/>
  <c r="M22" i="9831"/>
  <c r="L22" i="9831"/>
  <c r="K22" i="9831"/>
  <c r="I22" i="9831"/>
  <c r="H22" i="9831"/>
  <c r="G22" i="9831"/>
  <c r="F22" i="9831"/>
  <c r="C22" i="9831"/>
  <c r="V21" i="9831"/>
  <c r="U21" i="9831"/>
  <c r="S21" i="9831"/>
  <c r="P21" i="9831"/>
  <c r="M21" i="9831"/>
  <c r="L21" i="9831"/>
  <c r="K21" i="9831"/>
  <c r="I21" i="9831"/>
  <c r="H21" i="9831"/>
  <c r="G21" i="9831"/>
  <c r="F21" i="9831"/>
  <c r="C21" i="9831"/>
  <c r="V20" i="9831"/>
  <c r="U20" i="9831"/>
  <c r="S20" i="9831"/>
  <c r="P20" i="9831"/>
  <c r="M20" i="9831"/>
  <c r="L20" i="9831"/>
  <c r="K20" i="9831"/>
  <c r="I20" i="9831"/>
  <c r="H20" i="9831"/>
  <c r="G20" i="9831"/>
  <c r="F20" i="9831"/>
  <c r="C20" i="9831"/>
  <c r="V19" i="9831"/>
  <c r="U19" i="9831"/>
  <c r="S19" i="9831"/>
  <c r="P19" i="9831"/>
  <c r="M19" i="9831"/>
  <c r="L19" i="9831"/>
  <c r="K19" i="9831"/>
  <c r="I19" i="9831"/>
  <c r="H19" i="9831"/>
  <c r="G19" i="9831"/>
  <c r="F19" i="9831"/>
  <c r="C19" i="9831"/>
  <c r="V18" i="9831"/>
  <c r="U18" i="9831"/>
  <c r="S18" i="9831"/>
  <c r="P18" i="9831"/>
  <c r="M18" i="9831"/>
  <c r="L18" i="9831"/>
  <c r="K18" i="9831"/>
  <c r="I18" i="9831"/>
  <c r="H18" i="9831"/>
  <c r="G18" i="9831"/>
  <c r="F18" i="9831"/>
  <c r="C18" i="9831"/>
  <c r="I5" i="9831"/>
  <c r="V27" i="9830"/>
  <c r="U27" i="9830"/>
  <c r="S27" i="9830"/>
  <c r="R27" i="9830"/>
  <c r="Q27" i="9830"/>
  <c r="P27" i="9830"/>
  <c r="O27" i="9830"/>
  <c r="N27" i="9830"/>
  <c r="M27" i="9830"/>
  <c r="L27" i="9830"/>
  <c r="K27" i="9830"/>
  <c r="G27" i="9830"/>
  <c r="D27" i="9830"/>
  <c r="V26" i="9830"/>
  <c r="U26" i="9830"/>
  <c r="S26" i="9830"/>
  <c r="P26" i="9830"/>
  <c r="M26" i="9830"/>
  <c r="L26" i="9830"/>
  <c r="K26" i="9830"/>
  <c r="I26" i="9830"/>
  <c r="H26" i="9830"/>
  <c r="G26" i="9830"/>
  <c r="F26" i="9830"/>
  <c r="C26" i="9830"/>
  <c r="V25" i="9830"/>
  <c r="L25" i="9830"/>
  <c r="K25" i="9830"/>
  <c r="I25" i="9830"/>
  <c r="H25" i="9830"/>
  <c r="G25" i="9830"/>
  <c r="F25" i="9830"/>
  <c r="C25" i="9830"/>
  <c r="V24" i="9830"/>
  <c r="L24" i="9830"/>
  <c r="K24" i="9830"/>
  <c r="I24" i="9830"/>
  <c r="H24" i="9830"/>
  <c r="G24" i="9830"/>
  <c r="F24" i="9830"/>
  <c r="C24" i="9830"/>
  <c r="V23" i="9830"/>
  <c r="L23" i="9830"/>
  <c r="K23" i="9830"/>
  <c r="I23" i="9830"/>
  <c r="H23" i="9830"/>
  <c r="G23" i="9830"/>
  <c r="F23" i="9830"/>
  <c r="C23" i="9830"/>
  <c r="V22" i="9830"/>
  <c r="L22" i="9830"/>
  <c r="K22" i="9830"/>
  <c r="I22" i="9830"/>
  <c r="H22" i="9830"/>
  <c r="G22" i="9830"/>
  <c r="F22" i="9830"/>
  <c r="C22" i="9830"/>
  <c r="V21" i="9830"/>
  <c r="L21" i="9830"/>
  <c r="K21" i="9830"/>
  <c r="I21" i="9830"/>
  <c r="H21" i="9830"/>
  <c r="G21" i="9830"/>
  <c r="F21" i="9830"/>
  <c r="C21" i="9830"/>
  <c r="V20" i="9830"/>
  <c r="L20" i="9830"/>
  <c r="K20" i="9830"/>
  <c r="I20" i="9830"/>
  <c r="H20" i="9830"/>
  <c r="G20" i="9830"/>
  <c r="F20" i="9830"/>
  <c r="C20" i="9830"/>
  <c r="V19" i="9830"/>
  <c r="L19" i="9830"/>
  <c r="K19" i="9830"/>
  <c r="I19" i="9830"/>
  <c r="H19" i="9830"/>
  <c r="G19" i="9830"/>
  <c r="F19" i="9830"/>
  <c r="C19" i="9830"/>
  <c r="V18" i="9830"/>
  <c r="L18" i="9830"/>
  <c r="K18" i="9830"/>
  <c r="I18" i="9830"/>
  <c r="H18" i="9830"/>
  <c r="G18" i="9830"/>
  <c r="F18" i="9830"/>
  <c r="C18" i="9830"/>
  <c r="I5" i="9830"/>
  <c r="V26" i="9829"/>
  <c r="U26" i="9829"/>
  <c r="S26" i="9829"/>
  <c r="R26" i="9829"/>
  <c r="M26" i="9829"/>
  <c r="L26" i="9829"/>
  <c r="K26" i="9829"/>
  <c r="G26" i="9829"/>
  <c r="D26" i="9829"/>
  <c r="V25" i="9829"/>
  <c r="U25" i="9829"/>
  <c r="S25" i="9829"/>
  <c r="P25" i="9829"/>
  <c r="M25" i="9829"/>
  <c r="L25" i="9829"/>
  <c r="K25" i="9829"/>
  <c r="I25" i="9829"/>
  <c r="H25" i="9829"/>
  <c r="G25" i="9829"/>
  <c r="F25" i="9829"/>
  <c r="C25" i="9829"/>
  <c r="V24" i="9829"/>
  <c r="U24" i="9829"/>
  <c r="S24" i="9829"/>
  <c r="P24" i="9829"/>
  <c r="M24" i="9829"/>
  <c r="L24" i="9829"/>
  <c r="K24" i="9829"/>
  <c r="I24" i="9829"/>
  <c r="H24" i="9829"/>
  <c r="G24" i="9829"/>
  <c r="F24" i="9829"/>
  <c r="C24" i="9829"/>
  <c r="V23" i="9829"/>
  <c r="U23" i="9829"/>
  <c r="S23" i="9829"/>
  <c r="P23" i="9829"/>
  <c r="M23" i="9829"/>
  <c r="L23" i="9829"/>
  <c r="K23" i="9829"/>
  <c r="I23" i="9829"/>
  <c r="H23" i="9829"/>
  <c r="G23" i="9829"/>
  <c r="F23" i="9829"/>
  <c r="C23" i="9829"/>
  <c r="V22" i="9829"/>
  <c r="U22" i="9829"/>
  <c r="S22" i="9829"/>
  <c r="P22" i="9829"/>
  <c r="M22" i="9829"/>
  <c r="L22" i="9829"/>
  <c r="K22" i="9829"/>
  <c r="I22" i="9829"/>
  <c r="H22" i="9829"/>
  <c r="G22" i="9829"/>
  <c r="F22" i="9829"/>
  <c r="C22" i="9829"/>
  <c r="V21" i="9829"/>
  <c r="U21" i="9829"/>
  <c r="S21" i="9829"/>
  <c r="P21" i="9829"/>
  <c r="M21" i="9829"/>
  <c r="L21" i="9829"/>
  <c r="K21" i="9829"/>
  <c r="I21" i="9829"/>
  <c r="H21" i="9829"/>
  <c r="G21" i="9829"/>
  <c r="F21" i="9829"/>
  <c r="C21" i="9829"/>
  <c r="V20" i="9829"/>
  <c r="U20" i="9829"/>
  <c r="S20" i="9829"/>
  <c r="P20" i="9829"/>
  <c r="M20" i="9829"/>
  <c r="L20" i="9829"/>
  <c r="K20" i="9829"/>
  <c r="I20" i="9829"/>
  <c r="H20" i="9829"/>
  <c r="G20" i="9829"/>
  <c r="F20" i="9829"/>
  <c r="C20" i="9829"/>
  <c r="V19" i="9829"/>
  <c r="U19" i="9829"/>
  <c r="S19" i="9829"/>
  <c r="P19" i="9829"/>
  <c r="M19" i="9829"/>
  <c r="L19" i="9829"/>
  <c r="K19" i="9829"/>
  <c r="I19" i="9829"/>
  <c r="H19" i="9829"/>
  <c r="G19" i="9829"/>
  <c r="F19" i="9829"/>
  <c r="C19" i="9829"/>
  <c r="V18" i="9829"/>
  <c r="U18" i="9829"/>
  <c r="S18" i="9829"/>
  <c r="P18" i="9829"/>
  <c r="M18" i="9829"/>
  <c r="L18" i="9829"/>
  <c r="K18" i="9829"/>
  <c r="I18" i="9829"/>
  <c r="H18" i="9829"/>
  <c r="G18" i="9829"/>
  <c r="F18" i="9829"/>
  <c r="C18" i="9829"/>
  <c r="I5" i="9829"/>
  <c r="V29" i="9828"/>
  <c r="U29" i="9828"/>
  <c r="S29" i="9828"/>
  <c r="R29" i="9828"/>
  <c r="Q29" i="9828"/>
  <c r="P29" i="9828"/>
  <c r="O29" i="9828"/>
  <c r="N29" i="9828"/>
  <c r="M29" i="9828"/>
  <c r="L29" i="9828"/>
  <c r="K29" i="9828"/>
  <c r="G29" i="9828"/>
  <c r="D29" i="9828"/>
  <c r="V28" i="9828"/>
  <c r="U28" i="9828"/>
  <c r="S28" i="9828"/>
  <c r="P28" i="9828"/>
  <c r="M28" i="9828"/>
  <c r="L28" i="9828"/>
  <c r="K28" i="9828"/>
  <c r="I28" i="9828"/>
  <c r="H28" i="9828"/>
  <c r="G28" i="9828"/>
  <c r="F28" i="9828"/>
  <c r="C28" i="9828"/>
  <c r="V27" i="9828"/>
  <c r="L27" i="9828"/>
  <c r="K27" i="9828"/>
  <c r="I27" i="9828"/>
  <c r="H27" i="9828"/>
  <c r="G27" i="9828"/>
  <c r="F27" i="9828"/>
  <c r="C27" i="9828"/>
  <c r="V26" i="9828"/>
  <c r="L26" i="9828"/>
  <c r="K26" i="9828"/>
  <c r="I26" i="9828"/>
  <c r="H26" i="9828"/>
  <c r="G26" i="9828"/>
  <c r="F26" i="9828"/>
  <c r="C26" i="9828"/>
  <c r="V25" i="9828"/>
  <c r="L25" i="9828"/>
  <c r="K25" i="9828"/>
  <c r="I25" i="9828"/>
  <c r="H25" i="9828"/>
  <c r="G25" i="9828"/>
  <c r="F25" i="9828"/>
  <c r="C25" i="9828"/>
  <c r="V24" i="9828"/>
  <c r="L24" i="9828"/>
  <c r="K24" i="9828"/>
  <c r="I24" i="9828"/>
  <c r="H24" i="9828"/>
  <c r="G24" i="9828"/>
  <c r="F24" i="9828"/>
  <c r="C24" i="9828"/>
  <c r="V23" i="9828"/>
  <c r="L23" i="9828"/>
  <c r="K23" i="9828"/>
  <c r="I23" i="9828"/>
  <c r="H23" i="9828"/>
  <c r="G23" i="9828"/>
  <c r="F23" i="9828"/>
  <c r="C23" i="9828"/>
  <c r="V22" i="9828"/>
  <c r="L22" i="9828"/>
  <c r="K22" i="9828"/>
  <c r="I22" i="9828"/>
  <c r="H22" i="9828"/>
  <c r="G22" i="9828"/>
  <c r="F22" i="9828"/>
  <c r="C22" i="9828"/>
  <c r="V21" i="9828"/>
  <c r="L21" i="9828"/>
  <c r="K21" i="9828"/>
  <c r="I21" i="9828"/>
  <c r="H21" i="9828"/>
  <c r="G21" i="9828"/>
  <c r="F21" i="9828"/>
  <c r="C21" i="9828"/>
  <c r="V20" i="9828"/>
  <c r="L20" i="9828"/>
  <c r="K20" i="9828"/>
  <c r="I20" i="9828"/>
  <c r="H20" i="9828"/>
  <c r="G20" i="9828"/>
  <c r="F20" i="9828"/>
  <c r="C20" i="9828"/>
  <c r="V19" i="9828"/>
  <c r="L19" i="9828"/>
  <c r="K19" i="9828"/>
  <c r="I19" i="9828"/>
  <c r="H19" i="9828"/>
  <c r="G19" i="9828"/>
  <c r="F19" i="9828"/>
  <c r="C19" i="9828"/>
  <c r="V18" i="9828"/>
  <c r="L18" i="9828"/>
  <c r="K18" i="9828"/>
  <c r="I18" i="9828"/>
  <c r="H18" i="9828"/>
  <c r="G18" i="9828"/>
  <c r="F18" i="9828"/>
  <c r="C18" i="9828"/>
  <c r="I5" i="9828"/>
  <c r="V30" i="9827"/>
  <c r="T30" i="9827"/>
  <c r="S30" i="9827"/>
  <c r="R30" i="9827"/>
  <c r="Q30" i="9827"/>
  <c r="P30" i="9827"/>
  <c r="O30" i="9827"/>
  <c r="N30" i="9827"/>
  <c r="M30" i="9827"/>
  <c r="L30" i="9827"/>
  <c r="K30" i="9827"/>
  <c r="G30" i="9827"/>
  <c r="D30" i="9827"/>
  <c r="U29" i="9827"/>
  <c r="S29" i="9827"/>
  <c r="P29" i="9827"/>
  <c r="M29" i="9827"/>
  <c r="G29" i="9827"/>
  <c r="V28" i="9827"/>
  <c r="L28" i="9827"/>
  <c r="K28" i="9827"/>
  <c r="I28" i="9827"/>
  <c r="H28" i="9827"/>
  <c r="G28" i="9827"/>
  <c r="F28" i="9827"/>
  <c r="C28" i="9827"/>
  <c r="V27" i="9827"/>
  <c r="L27" i="9827"/>
  <c r="K27" i="9827"/>
  <c r="I27" i="9827"/>
  <c r="H27" i="9827"/>
  <c r="G27" i="9827"/>
  <c r="F27" i="9827"/>
  <c r="C27" i="9827"/>
  <c r="V26" i="9827"/>
  <c r="L26" i="9827"/>
  <c r="K26" i="9827"/>
  <c r="I26" i="9827"/>
  <c r="H26" i="9827"/>
  <c r="G26" i="9827"/>
  <c r="F26" i="9827"/>
  <c r="C26" i="9827"/>
  <c r="V25" i="9827"/>
  <c r="L25" i="9827"/>
  <c r="K25" i="9827"/>
  <c r="I25" i="9827"/>
  <c r="H25" i="9827"/>
  <c r="G25" i="9827"/>
  <c r="F25" i="9827"/>
  <c r="C25" i="9827"/>
  <c r="V24" i="9827"/>
  <c r="U24" i="9827"/>
  <c r="S24" i="9827"/>
  <c r="P24" i="9827"/>
  <c r="M24" i="9827"/>
  <c r="L24" i="9827"/>
  <c r="K24" i="9827"/>
  <c r="I24" i="9827"/>
  <c r="H24" i="9827"/>
  <c r="G24" i="9827"/>
  <c r="F24" i="9827"/>
  <c r="C24" i="9827"/>
  <c r="V23" i="9827"/>
  <c r="U23" i="9827"/>
  <c r="S23" i="9827"/>
  <c r="P23" i="9827"/>
  <c r="M23" i="9827"/>
  <c r="L23" i="9827"/>
  <c r="K23" i="9827"/>
  <c r="I23" i="9827"/>
  <c r="H23" i="9827"/>
  <c r="G23" i="9827"/>
  <c r="F23" i="9827"/>
  <c r="C23" i="9827"/>
  <c r="V22" i="9827"/>
  <c r="U22" i="9827"/>
  <c r="S22" i="9827"/>
  <c r="P22" i="9827"/>
  <c r="M22" i="9827"/>
  <c r="L22" i="9827"/>
  <c r="K22" i="9827"/>
  <c r="I22" i="9827"/>
  <c r="H22" i="9827"/>
  <c r="G22" i="9827"/>
  <c r="F22" i="9827"/>
  <c r="C22" i="9827"/>
  <c r="V21" i="9827"/>
  <c r="U21" i="9827"/>
  <c r="S21" i="9827"/>
  <c r="P21" i="9827"/>
  <c r="M21" i="9827"/>
  <c r="L21" i="9827"/>
  <c r="K21" i="9827"/>
  <c r="I21" i="9827"/>
  <c r="H21" i="9827"/>
  <c r="G21" i="9827"/>
  <c r="F21" i="9827"/>
  <c r="C21" i="9827"/>
  <c r="V20" i="9827"/>
  <c r="L20" i="9827"/>
  <c r="K20" i="9827"/>
  <c r="I20" i="9827"/>
  <c r="H20" i="9827"/>
  <c r="G20" i="9827"/>
  <c r="F20" i="9827"/>
  <c r="C20" i="9827"/>
  <c r="V19" i="9827"/>
  <c r="U19" i="9827"/>
  <c r="S19" i="9827"/>
  <c r="P19" i="9827"/>
  <c r="M19" i="9827"/>
  <c r="L19" i="9827"/>
  <c r="K19" i="9827"/>
  <c r="I19" i="9827"/>
  <c r="H19" i="9827"/>
  <c r="G19" i="9827"/>
  <c r="F19" i="9827"/>
  <c r="C19" i="9827"/>
  <c r="V18" i="9827"/>
  <c r="L18" i="9827"/>
  <c r="K18" i="9827"/>
  <c r="I18" i="9827"/>
  <c r="H18" i="9827"/>
  <c r="G18" i="9827"/>
  <c r="F18" i="9827"/>
  <c r="C18" i="9827"/>
  <c r="I5" i="9827"/>
  <c r="V34" i="9824"/>
  <c r="U34" i="9824"/>
  <c r="S34" i="9824"/>
  <c r="R34" i="9824"/>
  <c r="M34" i="9824"/>
  <c r="L34" i="9824"/>
  <c r="K34" i="9824"/>
  <c r="G34" i="9824"/>
  <c r="D34" i="9824"/>
  <c r="V33" i="9824"/>
  <c r="U33" i="9824"/>
  <c r="S33" i="9824"/>
  <c r="P33" i="9824"/>
  <c r="M33" i="9824"/>
  <c r="L33" i="9824"/>
  <c r="K33" i="9824"/>
  <c r="I33" i="9824"/>
  <c r="H33" i="9824"/>
  <c r="G33" i="9824"/>
  <c r="F33" i="9824"/>
  <c r="C33" i="9824"/>
  <c r="V32" i="9824"/>
  <c r="U32" i="9824"/>
  <c r="S32" i="9824"/>
  <c r="P32" i="9824"/>
  <c r="M32" i="9824"/>
  <c r="L32" i="9824"/>
  <c r="K32" i="9824"/>
  <c r="I32" i="9824"/>
  <c r="H32" i="9824"/>
  <c r="G32" i="9824"/>
  <c r="F32" i="9824"/>
  <c r="C32" i="9824"/>
  <c r="V31" i="9824"/>
  <c r="U31" i="9824"/>
  <c r="S31" i="9824"/>
  <c r="P31" i="9824"/>
  <c r="M31" i="9824"/>
  <c r="L31" i="9824"/>
  <c r="K31" i="9824"/>
  <c r="I31" i="9824"/>
  <c r="H31" i="9824"/>
  <c r="G31" i="9824"/>
  <c r="F31" i="9824"/>
  <c r="C31" i="9824"/>
  <c r="V30" i="9824"/>
  <c r="U30" i="9824"/>
  <c r="S30" i="9824"/>
  <c r="P30" i="9824"/>
  <c r="M30" i="9824"/>
  <c r="L30" i="9824"/>
  <c r="K30" i="9824"/>
  <c r="I30" i="9824"/>
  <c r="H30" i="9824"/>
  <c r="G30" i="9824"/>
  <c r="F30" i="9824"/>
  <c r="C30" i="9824"/>
  <c r="V29" i="9824"/>
  <c r="U29" i="9824"/>
  <c r="S29" i="9824"/>
  <c r="P29" i="9824"/>
  <c r="M29" i="9824"/>
  <c r="L29" i="9824"/>
  <c r="K29" i="9824"/>
  <c r="I29" i="9824"/>
  <c r="H29" i="9824"/>
  <c r="G29" i="9824"/>
  <c r="F29" i="9824"/>
  <c r="C29" i="9824"/>
  <c r="V28" i="9824"/>
  <c r="U28" i="9824"/>
  <c r="S28" i="9824"/>
  <c r="P28" i="9824"/>
  <c r="M28" i="9824"/>
  <c r="L28" i="9824"/>
  <c r="K28" i="9824"/>
  <c r="I28" i="9824"/>
  <c r="H28" i="9824"/>
  <c r="G28" i="9824"/>
  <c r="F28" i="9824"/>
  <c r="C28" i="9824"/>
  <c r="V27" i="9824"/>
  <c r="U27" i="9824"/>
  <c r="S27" i="9824"/>
  <c r="P27" i="9824"/>
  <c r="M27" i="9824"/>
  <c r="L27" i="9824"/>
  <c r="K27" i="9824"/>
  <c r="I27" i="9824"/>
  <c r="H27" i="9824"/>
  <c r="G27" i="9824"/>
  <c r="F27" i="9824"/>
  <c r="C27" i="9824"/>
  <c r="V26" i="9824"/>
  <c r="U26" i="9824"/>
  <c r="S26" i="9824"/>
  <c r="P26" i="9824"/>
  <c r="M26" i="9824"/>
  <c r="L26" i="9824"/>
  <c r="K26" i="9824"/>
  <c r="I26" i="9824"/>
  <c r="H26" i="9824"/>
  <c r="G26" i="9824"/>
  <c r="F26" i="9824"/>
  <c r="C26" i="9824"/>
  <c r="V25" i="9824"/>
  <c r="U25" i="9824"/>
  <c r="S25" i="9824"/>
  <c r="P25" i="9824"/>
  <c r="M25" i="9824"/>
  <c r="L25" i="9824"/>
  <c r="K25" i="9824"/>
  <c r="I25" i="9824"/>
  <c r="H25" i="9824"/>
  <c r="G25" i="9824"/>
  <c r="F25" i="9824"/>
  <c r="C25" i="9824"/>
  <c r="V24" i="9824"/>
  <c r="U24" i="9824"/>
  <c r="S24" i="9824"/>
  <c r="P24" i="9824"/>
  <c r="M24" i="9824"/>
  <c r="L24" i="9824"/>
  <c r="K24" i="9824"/>
  <c r="I24" i="9824"/>
  <c r="H24" i="9824"/>
  <c r="G24" i="9824"/>
  <c r="F24" i="9824"/>
  <c r="C24" i="9824"/>
  <c r="V23" i="9824"/>
  <c r="U23" i="9824"/>
  <c r="S23" i="9824"/>
  <c r="P23" i="9824"/>
  <c r="M23" i="9824"/>
  <c r="L23" i="9824"/>
  <c r="K23" i="9824"/>
  <c r="I23" i="9824"/>
  <c r="H23" i="9824"/>
  <c r="G23" i="9824"/>
  <c r="F23" i="9824"/>
  <c r="C23" i="9824"/>
  <c r="V22" i="9824"/>
  <c r="U22" i="9824"/>
  <c r="S22" i="9824"/>
  <c r="P22" i="9824"/>
  <c r="M22" i="9824"/>
  <c r="L22" i="9824"/>
  <c r="K22" i="9824"/>
  <c r="I22" i="9824"/>
  <c r="H22" i="9824"/>
  <c r="G22" i="9824"/>
  <c r="F22" i="9824"/>
  <c r="C22" i="9824"/>
  <c r="V21" i="9824"/>
  <c r="U21" i="9824"/>
  <c r="S21" i="9824"/>
  <c r="P21" i="9824"/>
  <c r="M21" i="9824"/>
  <c r="L21" i="9824"/>
  <c r="K21" i="9824"/>
  <c r="I21" i="9824"/>
  <c r="H21" i="9824"/>
  <c r="G21" i="9824"/>
  <c r="F21" i="9824"/>
  <c r="C21" i="9824"/>
  <c r="V20" i="9824"/>
  <c r="U20" i="9824"/>
  <c r="S20" i="9824"/>
  <c r="P20" i="9824"/>
  <c r="M20" i="9824"/>
  <c r="L20" i="9824"/>
  <c r="K20" i="9824"/>
  <c r="I20" i="9824"/>
  <c r="H20" i="9824"/>
  <c r="G20" i="9824"/>
  <c r="F20" i="9824"/>
  <c r="C20" i="9824"/>
  <c r="V19" i="9824"/>
  <c r="U19" i="9824"/>
  <c r="S19" i="9824"/>
  <c r="P19" i="9824"/>
  <c r="M19" i="9824"/>
  <c r="L19" i="9824"/>
  <c r="K19" i="9824"/>
  <c r="I19" i="9824"/>
  <c r="H19" i="9824"/>
  <c r="G19" i="9824"/>
  <c r="F19" i="9824"/>
  <c r="C19" i="9824"/>
  <c r="V18" i="9824"/>
  <c r="U18" i="9824"/>
  <c r="S18" i="9824"/>
  <c r="P18" i="9824"/>
  <c r="M18" i="9824"/>
  <c r="L18" i="9824"/>
  <c r="K18" i="9824"/>
  <c r="I18" i="9824"/>
  <c r="H18" i="9824"/>
  <c r="G18" i="9824"/>
  <c r="F18" i="9824"/>
  <c r="C18" i="9824"/>
  <c r="I5" i="9824"/>
  <c r="V28" i="9825"/>
  <c r="U28" i="9825"/>
  <c r="S28" i="9825"/>
  <c r="R28" i="9825"/>
  <c r="Q28" i="9825"/>
  <c r="P28" i="9825"/>
  <c r="O28" i="9825"/>
  <c r="N28" i="9825"/>
  <c r="M28" i="9825"/>
  <c r="L28" i="9825"/>
  <c r="K28" i="9825"/>
  <c r="G28" i="9825"/>
  <c r="D28" i="9825"/>
  <c r="V27" i="9825"/>
  <c r="U27" i="9825"/>
  <c r="S27" i="9825"/>
  <c r="P27" i="9825"/>
  <c r="M27" i="9825"/>
  <c r="L27" i="9825"/>
  <c r="K27" i="9825"/>
  <c r="I27" i="9825"/>
  <c r="H27" i="9825"/>
  <c r="G27" i="9825"/>
  <c r="F27" i="9825"/>
  <c r="C27" i="9825"/>
  <c r="V26" i="9825"/>
  <c r="L26" i="9825"/>
  <c r="K26" i="9825"/>
  <c r="I26" i="9825"/>
  <c r="H26" i="9825"/>
  <c r="G26" i="9825"/>
  <c r="F26" i="9825"/>
  <c r="C26" i="9825"/>
  <c r="V25" i="9825"/>
  <c r="L25" i="9825"/>
  <c r="K25" i="9825"/>
  <c r="I25" i="9825"/>
  <c r="H25" i="9825"/>
  <c r="G25" i="9825"/>
  <c r="F25" i="9825"/>
  <c r="C25" i="9825"/>
  <c r="V24" i="9825"/>
  <c r="L24" i="9825"/>
  <c r="K24" i="9825"/>
  <c r="I24" i="9825"/>
  <c r="H24" i="9825"/>
  <c r="G24" i="9825"/>
  <c r="F24" i="9825"/>
  <c r="C24" i="9825"/>
  <c r="V23" i="9825"/>
  <c r="L23" i="9825"/>
  <c r="K23" i="9825"/>
  <c r="I23" i="9825"/>
  <c r="H23" i="9825"/>
  <c r="G23" i="9825"/>
  <c r="F23" i="9825"/>
  <c r="C23" i="9825"/>
  <c r="V22" i="9825"/>
  <c r="L22" i="9825"/>
  <c r="K22" i="9825"/>
  <c r="I22" i="9825"/>
  <c r="H22" i="9825"/>
  <c r="G22" i="9825"/>
  <c r="F22" i="9825"/>
  <c r="C22" i="9825"/>
  <c r="V21" i="9825"/>
  <c r="L21" i="9825"/>
  <c r="K21" i="9825"/>
  <c r="I21" i="9825"/>
  <c r="H21" i="9825"/>
  <c r="G21" i="9825"/>
  <c r="F21" i="9825"/>
  <c r="C21" i="9825"/>
  <c r="V20" i="9825"/>
  <c r="L20" i="9825"/>
  <c r="K20" i="9825"/>
  <c r="I20" i="9825"/>
  <c r="H20" i="9825"/>
  <c r="G20" i="9825"/>
  <c r="F20" i="9825"/>
  <c r="C20" i="9825"/>
  <c r="V19" i="9825"/>
  <c r="L19" i="9825"/>
  <c r="K19" i="9825"/>
  <c r="I19" i="9825"/>
  <c r="H19" i="9825"/>
  <c r="G19" i="9825"/>
  <c r="F19" i="9825"/>
  <c r="C19" i="9825"/>
  <c r="V18" i="9825"/>
  <c r="L18" i="9825"/>
  <c r="K18" i="9825"/>
  <c r="I18" i="9825"/>
  <c r="H18" i="9825"/>
  <c r="G18" i="9825"/>
  <c r="F18" i="9825"/>
  <c r="C18" i="9825"/>
  <c r="I5" i="9825"/>
  <c r="V30" i="9826"/>
  <c r="T30" i="9826"/>
  <c r="S30" i="9826"/>
  <c r="R30" i="9826"/>
  <c r="Q30" i="9826"/>
  <c r="P30" i="9826"/>
  <c r="O30" i="9826"/>
  <c r="N30" i="9826"/>
  <c r="M30" i="9826"/>
  <c r="L30" i="9826"/>
  <c r="K30" i="9826"/>
  <c r="G30" i="9826"/>
  <c r="D30" i="9826"/>
  <c r="U29" i="9826"/>
  <c r="S29" i="9826"/>
  <c r="P29" i="9826"/>
  <c r="M29" i="9826"/>
  <c r="G29" i="9826"/>
  <c r="V28" i="9826"/>
  <c r="L28" i="9826"/>
  <c r="K28" i="9826"/>
  <c r="I28" i="9826"/>
  <c r="H28" i="9826"/>
  <c r="G28" i="9826"/>
  <c r="F28" i="9826"/>
  <c r="C28" i="9826"/>
  <c r="V27" i="9826"/>
  <c r="L27" i="9826"/>
  <c r="K27" i="9826"/>
  <c r="I27" i="9826"/>
  <c r="H27" i="9826"/>
  <c r="G27" i="9826"/>
  <c r="F27" i="9826"/>
  <c r="C27" i="9826"/>
  <c r="V26" i="9826"/>
  <c r="L26" i="9826"/>
  <c r="K26" i="9826"/>
  <c r="I26" i="9826"/>
  <c r="H26" i="9826"/>
  <c r="G26" i="9826"/>
  <c r="F26" i="9826"/>
  <c r="C26" i="9826"/>
  <c r="V25" i="9826"/>
  <c r="L25" i="9826"/>
  <c r="K25" i="9826"/>
  <c r="I25" i="9826"/>
  <c r="H25" i="9826"/>
  <c r="G25" i="9826"/>
  <c r="F25" i="9826"/>
  <c r="C25" i="9826"/>
  <c r="V24" i="9826"/>
  <c r="U24" i="9826"/>
  <c r="S24" i="9826"/>
  <c r="P24" i="9826"/>
  <c r="M24" i="9826"/>
  <c r="L24" i="9826"/>
  <c r="K24" i="9826"/>
  <c r="I24" i="9826"/>
  <c r="H24" i="9826"/>
  <c r="G24" i="9826"/>
  <c r="F24" i="9826"/>
  <c r="C24" i="9826"/>
  <c r="V23" i="9826"/>
  <c r="U23" i="9826"/>
  <c r="S23" i="9826"/>
  <c r="P23" i="9826"/>
  <c r="M23" i="9826"/>
  <c r="L23" i="9826"/>
  <c r="K23" i="9826"/>
  <c r="I23" i="9826"/>
  <c r="H23" i="9826"/>
  <c r="G23" i="9826"/>
  <c r="F23" i="9826"/>
  <c r="C23" i="9826"/>
  <c r="V22" i="9826"/>
  <c r="U22" i="9826"/>
  <c r="S22" i="9826"/>
  <c r="P22" i="9826"/>
  <c r="M22" i="9826"/>
  <c r="L22" i="9826"/>
  <c r="K22" i="9826"/>
  <c r="I22" i="9826"/>
  <c r="H22" i="9826"/>
  <c r="G22" i="9826"/>
  <c r="F22" i="9826"/>
  <c r="C22" i="9826"/>
  <c r="V21" i="9826"/>
  <c r="U21" i="9826"/>
  <c r="S21" i="9826"/>
  <c r="P21" i="9826"/>
  <c r="M21" i="9826"/>
  <c r="L21" i="9826"/>
  <c r="K21" i="9826"/>
  <c r="I21" i="9826"/>
  <c r="H21" i="9826"/>
  <c r="G21" i="9826"/>
  <c r="F21" i="9826"/>
  <c r="C21" i="9826"/>
  <c r="V20" i="9826"/>
  <c r="U20" i="9826"/>
  <c r="S20" i="9826"/>
  <c r="P20" i="9826"/>
  <c r="M20" i="9826"/>
  <c r="L20" i="9826"/>
  <c r="K20" i="9826"/>
  <c r="I20" i="9826"/>
  <c r="H20" i="9826"/>
  <c r="G20" i="9826"/>
  <c r="F20" i="9826"/>
  <c r="C20" i="9826"/>
  <c r="V19" i="9826"/>
  <c r="U19" i="9826"/>
  <c r="S19" i="9826"/>
  <c r="P19" i="9826"/>
  <c r="M19" i="9826"/>
  <c r="L19" i="9826"/>
  <c r="K19" i="9826"/>
  <c r="I19" i="9826"/>
  <c r="H19" i="9826"/>
  <c r="G19" i="9826"/>
  <c r="F19" i="9826"/>
  <c r="C19" i="9826"/>
  <c r="V18" i="9826"/>
  <c r="L18" i="9826"/>
  <c r="K18" i="9826"/>
  <c r="I18" i="9826"/>
  <c r="H18" i="9826"/>
  <c r="G18" i="9826"/>
  <c r="F18" i="9826"/>
  <c r="C18" i="9826"/>
  <c r="I5" i="9826"/>
  <c r="V28" i="9823"/>
  <c r="U28" i="9823"/>
  <c r="S28" i="9823"/>
  <c r="R28" i="9823"/>
  <c r="Q28" i="9823"/>
  <c r="P28" i="9823"/>
  <c r="O28" i="9823"/>
  <c r="N28" i="9823"/>
  <c r="M28" i="9823"/>
  <c r="L28" i="9823"/>
  <c r="K28" i="9823"/>
  <c r="G28" i="9823"/>
  <c r="D28" i="9823"/>
  <c r="V27" i="9823"/>
  <c r="U27" i="9823"/>
  <c r="S27" i="9823"/>
  <c r="P27" i="9823"/>
  <c r="M27" i="9823"/>
  <c r="L27" i="9823"/>
  <c r="K27" i="9823"/>
  <c r="I27" i="9823"/>
  <c r="H27" i="9823"/>
  <c r="G27" i="9823"/>
  <c r="F27" i="9823"/>
  <c r="C27" i="9823"/>
  <c r="V26" i="9823"/>
  <c r="L26" i="9823"/>
  <c r="K26" i="9823"/>
  <c r="I26" i="9823"/>
  <c r="H26" i="9823"/>
  <c r="G26" i="9823"/>
  <c r="F26" i="9823"/>
  <c r="C26" i="9823"/>
  <c r="V25" i="9823"/>
  <c r="L25" i="9823"/>
  <c r="K25" i="9823"/>
  <c r="I25" i="9823"/>
  <c r="H25" i="9823"/>
  <c r="G25" i="9823"/>
  <c r="F25" i="9823"/>
  <c r="C25" i="9823"/>
  <c r="V24" i="9823"/>
  <c r="L24" i="9823"/>
  <c r="K24" i="9823"/>
  <c r="I24" i="9823"/>
  <c r="H24" i="9823"/>
  <c r="G24" i="9823"/>
  <c r="F24" i="9823"/>
  <c r="C24" i="9823"/>
  <c r="V23" i="9823"/>
  <c r="L23" i="9823"/>
  <c r="K23" i="9823"/>
  <c r="I23" i="9823"/>
  <c r="H23" i="9823"/>
  <c r="G23" i="9823"/>
  <c r="F23" i="9823"/>
  <c r="C23" i="9823"/>
  <c r="V22" i="9823"/>
  <c r="L22" i="9823"/>
  <c r="K22" i="9823"/>
  <c r="I22" i="9823"/>
  <c r="H22" i="9823"/>
  <c r="G22" i="9823"/>
  <c r="F22" i="9823"/>
  <c r="C22" i="9823"/>
  <c r="V21" i="9823"/>
  <c r="L21" i="9823"/>
  <c r="K21" i="9823"/>
  <c r="I21" i="9823"/>
  <c r="H21" i="9823"/>
  <c r="G21" i="9823"/>
  <c r="F21" i="9823"/>
  <c r="C21" i="9823"/>
  <c r="V20" i="9823"/>
  <c r="L20" i="9823"/>
  <c r="K20" i="9823"/>
  <c r="I20" i="9823"/>
  <c r="H20" i="9823"/>
  <c r="G20" i="9823"/>
  <c r="F20" i="9823"/>
  <c r="C20" i="9823"/>
  <c r="V19" i="9823"/>
  <c r="L19" i="9823"/>
  <c r="K19" i="9823"/>
  <c r="I19" i="9823"/>
  <c r="H19" i="9823"/>
  <c r="G19" i="9823"/>
  <c r="F19" i="9823"/>
  <c r="C19" i="9823"/>
  <c r="V18" i="9823"/>
  <c r="L18" i="9823"/>
  <c r="K18" i="9823"/>
  <c r="I18" i="9823"/>
  <c r="H18" i="9823"/>
  <c r="G18" i="9823"/>
  <c r="F18" i="9823"/>
  <c r="C18" i="9823"/>
  <c r="I5" i="9823"/>
  <c r="V33" i="9821"/>
  <c r="U33" i="9821"/>
  <c r="S33" i="9821"/>
  <c r="R33" i="9821"/>
  <c r="M33" i="9821"/>
  <c r="L33" i="9821"/>
  <c r="K33" i="9821"/>
  <c r="G33" i="9821"/>
  <c r="D33" i="9821"/>
  <c r="V32" i="9821"/>
  <c r="U32" i="9821"/>
  <c r="S32" i="9821"/>
  <c r="P32" i="9821"/>
  <c r="M32" i="9821"/>
  <c r="L32" i="9821"/>
  <c r="K32" i="9821"/>
  <c r="I32" i="9821"/>
  <c r="H32" i="9821"/>
  <c r="G32" i="9821"/>
  <c r="F32" i="9821"/>
  <c r="C32" i="9821"/>
  <c r="V31" i="9821"/>
  <c r="U31" i="9821"/>
  <c r="S31" i="9821"/>
  <c r="P31" i="9821"/>
  <c r="M31" i="9821"/>
  <c r="L31" i="9821"/>
  <c r="K31" i="9821"/>
  <c r="I31" i="9821"/>
  <c r="H31" i="9821"/>
  <c r="G31" i="9821"/>
  <c r="F31" i="9821"/>
  <c r="C31" i="9821"/>
  <c r="V30" i="9821"/>
  <c r="U30" i="9821"/>
  <c r="S30" i="9821"/>
  <c r="P30" i="9821"/>
  <c r="M30" i="9821"/>
  <c r="L30" i="9821"/>
  <c r="K30" i="9821"/>
  <c r="I30" i="9821"/>
  <c r="H30" i="9821"/>
  <c r="G30" i="9821"/>
  <c r="F30" i="9821"/>
  <c r="C30" i="9821"/>
  <c r="V29" i="9821"/>
  <c r="U29" i="9821"/>
  <c r="S29" i="9821"/>
  <c r="P29" i="9821"/>
  <c r="M29" i="9821"/>
  <c r="L29" i="9821"/>
  <c r="K29" i="9821"/>
  <c r="I29" i="9821"/>
  <c r="H29" i="9821"/>
  <c r="G29" i="9821"/>
  <c r="F29" i="9821"/>
  <c r="C29" i="9821"/>
  <c r="V28" i="9821"/>
  <c r="U28" i="9821"/>
  <c r="S28" i="9821"/>
  <c r="P28" i="9821"/>
  <c r="M28" i="9821"/>
  <c r="L28" i="9821"/>
  <c r="K28" i="9821"/>
  <c r="I28" i="9821"/>
  <c r="H28" i="9821"/>
  <c r="G28" i="9821"/>
  <c r="F28" i="9821"/>
  <c r="C28" i="9821"/>
  <c r="V27" i="9821"/>
  <c r="U27" i="9821"/>
  <c r="S27" i="9821"/>
  <c r="P27" i="9821"/>
  <c r="M27" i="9821"/>
  <c r="L27" i="9821"/>
  <c r="K27" i="9821"/>
  <c r="I27" i="9821"/>
  <c r="H27" i="9821"/>
  <c r="G27" i="9821"/>
  <c r="F27" i="9821"/>
  <c r="C27" i="9821"/>
  <c r="V26" i="9821"/>
  <c r="U26" i="9821"/>
  <c r="S26" i="9821"/>
  <c r="P26" i="9821"/>
  <c r="M26" i="9821"/>
  <c r="L26" i="9821"/>
  <c r="K26" i="9821"/>
  <c r="I26" i="9821"/>
  <c r="H26" i="9821"/>
  <c r="G26" i="9821"/>
  <c r="F26" i="9821"/>
  <c r="C26" i="9821"/>
  <c r="V25" i="9821"/>
  <c r="U25" i="9821"/>
  <c r="S25" i="9821"/>
  <c r="P25" i="9821"/>
  <c r="M25" i="9821"/>
  <c r="L25" i="9821"/>
  <c r="K25" i="9821"/>
  <c r="I25" i="9821"/>
  <c r="H25" i="9821"/>
  <c r="G25" i="9821"/>
  <c r="F25" i="9821"/>
  <c r="C25" i="9821"/>
  <c r="V24" i="9821"/>
  <c r="U24" i="9821"/>
  <c r="S24" i="9821"/>
  <c r="P24" i="9821"/>
  <c r="M24" i="9821"/>
  <c r="L24" i="9821"/>
  <c r="K24" i="9821"/>
  <c r="I24" i="9821"/>
  <c r="H24" i="9821"/>
  <c r="G24" i="9821"/>
  <c r="F24" i="9821"/>
  <c r="C24" i="9821"/>
  <c r="V23" i="9821"/>
  <c r="U23" i="9821"/>
  <c r="S23" i="9821"/>
  <c r="P23" i="9821"/>
  <c r="M23" i="9821"/>
  <c r="L23" i="9821"/>
  <c r="K23" i="9821"/>
  <c r="I23" i="9821"/>
  <c r="H23" i="9821"/>
  <c r="G23" i="9821"/>
  <c r="F23" i="9821"/>
  <c r="C23" i="9821"/>
  <c r="V22" i="9821"/>
  <c r="U22" i="9821"/>
  <c r="S22" i="9821"/>
  <c r="P22" i="9821"/>
  <c r="M22" i="9821"/>
  <c r="L22" i="9821"/>
  <c r="K22" i="9821"/>
  <c r="I22" i="9821"/>
  <c r="H22" i="9821"/>
  <c r="G22" i="9821"/>
  <c r="F22" i="9821"/>
  <c r="C22" i="9821"/>
  <c r="V21" i="9821"/>
  <c r="U21" i="9821"/>
  <c r="S21" i="9821"/>
  <c r="P21" i="9821"/>
  <c r="M21" i="9821"/>
  <c r="L21" i="9821"/>
  <c r="K21" i="9821"/>
  <c r="I21" i="9821"/>
  <c r="H21" i="9821"/>
  <c r="G21" i="9821"/>
  <c r="F21" i="9821"/>
  <c r="C21" i="9821"/>
  <c r="V20" i="9821"/>
  <c r="U20" i="9821"/>
  <c r="S20" i="9821"/>
  <c r="P20" i="9821"/>
  <c r="M20" i="9821"/>
  <c r="L20" i="9821"/>
  <c r="K20" i="9821"/>
  <c r="I20" i="9821"/>
  <c r="H20" i="9821"/>
  <c r="G20" i="9821"/>
  <c r="F20" i="9821"/>
  <c r="C20" i="9821"/>
  <c r="V19" i="9821"/>
  <c r="U19" i="9821"/>
  <c r="S19" i="9821"/>
  <c r="P19" i="9821"/>
  <c r="M19" i="9821"/>
  <c r="L19" i="9821"/>
  <c r="K19" i="9821"/>
  <c r="I19" i="9821"/>
  <c r="H19" i="9821"/>
  <c r="G19" i="9821"/>
  <c r="F19" i="9821"/>
  <c r="C19" i="9821"/>
  <c r="V18" i="9821"/>
  <c r="U18" i="9821"/>
  <c r="S18" i="9821"/>
  <c r="P18" i="9821"/>
  <c r="M18" i="9821"/>
  <c r="L18" i="9821"/>
  <c r="K18" i="9821"/>
  <c r="I18" i="9821"/>
  <c r="H18" i="9821"/>
  <c r="G18" i="9821"/>
  <c r="F18" i="9821"/>
  <c r="C18" i="9821"/>
  <c r="I5" i="9821"/>
  <c r="V27" i="9817"/>
  <c r="U27" i="9817"/>
  <c r="S27" i="9817"/>
  <c r="R27" i="9817"/>
  <c r="Q27" i="9817"/>
  <c r="P27" i="9817"/>
  <c r="O27" i="9817"/>
  <c r="N27" i="9817"/>
  <c r="M27" i="9817"/>
  <c r="L27" i="9817"/>
  <c r="K27" i="9817"/>
  <c r="G27" i="9817"/>
  <c r="D27" i="9817"/>
  <c r="V26" i="9817"/>
  <c r="U26" i="9817"/>
  <c r="S26" i="9817"/>
  <c r="P26" i="9817"/>
  <c r="M26" i="9817"/>
  <c r="L26" i="9817"/>
  <c r="K26" i="9817"/>
  <c r="I26" i="9817"/>
  <c r="H26" i="9817"/>
  <c r="G26" i="9817"/>
  <c r="F26" i="9817"/>
  <c r="C26" i="9817"/>
  <c r="V25" i="9817"/>
  <c r="L25" i="9817"/>
  <c r="K25" i="9817"/>
  <c r="I25" i="9817"/>
  <c r="H25" i="9817"/>
  <c r="G25" i="9817"/>
  <c r="F25" i="9817"/>
  <c r="C25" i="9817"/>
  <c r="V24" i="9817"/>
  <c r="L24" i="9817"/>
  <c r="K24" i="9817"/>
  <c r="I24" i="9817"/>
  <c r="H24" i="9817"/>
  <c r="G24" i="9817"/>
  <c r="F24" i="9817"/>
  <c r="C24" i="9817"/>
  <c r="V23" i="9817"/>
  <c r="L23" i="9817"/>
  <c r="K23" i="9817"/>
  <c r="I23" i="9817"/>
  <c r="H23" i="9817"/>
  <c r="G23" i="9817"/>
  <c r="F23" i="9817"/>
  <c r="C23" i="9817"/>
  <c r="V22" i="9817"/>
  <c r="L22" i="9817"/>
  <c r="K22" i="9817"/>
  <c r="I22" i="9817"/>
  <c r="H22" i="9817"/>
  <c r="G22" i="9817"/>
  <c r="F22" i="9817"/>
  <c r="C22" i="9817"/>
  <c r="V21" i="9817"/>
  <c r="L21" i="9817"/>
  <c r="K21" i="9817"/>
  <c r="I21" i="9817"/>
  <c r="H21" i="9817"/>
  <c r="G21" i="9817"/>
  <c r="F21" i="9817"/>
  <c r="C21" i="9817"/>
  <c r="V20" i="9817"/>
  <c r="L20" i="9817"/>
  <c r="K20" i="9817"/>
  <c r="I20" i="9817"/>
  <c r="H20" i="9817"/>
  <c r="G20" i="9817"/>
  <c r="F20" i="9817"/>
  <c r="C20" i="9817"/>
  <c r="V19" i="9817"/>
  <c r="L19" i="9817"/>
  <c r="K19" i="9817"/>
  <c r="I19" i="9817"/>
  <c r="H19" i="9817"/>
  <c r="G19" i="9817"/>
  <c r="F19" i="9817"/>
  <c r="C19" i="9817"/>
  <c r="V18" i="9817"/>
  <c r="L18" i="9817"/>
  <c r="K18" i="9817"/>
  <c r="I18" i="9817"/>
  <c r="H18" i="9817"/>
  <c r="G18" i="9817"/>
  <c r="F18" i="9817"/>
  <c r="C18" i="9817"/>
  <c r="I5" i="9817"/>
  <c r="V30" i="9818"/>
  <c r="T30" i="9818"/>
  <c r="S30" i="9818"/>
  <c r="R30" i="9818"/>
  <c r="Q30" i="9818"/>
  <c r="P30" i="9818"/>
  <c r="O30" i="9818"/>
  <c r="N30" i="9818"/>
  <c r="M30" i="9818"/>
  <c r="L30" i="9818"/>
  <c r="K30" i="9818"/>
  <c r="G30" i="9818"/>
  <c r="D30" i="9818"/>
  <c r="U29" i="9818"/>
  <c r="S29" i="9818"/>
  <c r="P29" i="9818"/>
  <c r="M29" i="9818"/>
  <c r="G29" i="9818"/>
  <c r="V28" i="9818"/>
  <c r="L28" i="9818"/>
  <c r="K28" i="9818"/>
  <c r="I28" i="9818"/>
  <c r="H28" i="9818"/>
  <c r="G28" i="9818"/>
  <c r="F28" i="9818"/>
  <c r="C28" i="9818"/>
  <c r="V27" i="9818"/>
  <c r="L27" i="9818"/>
  <c r="K27" i="9818"/>
  <c r="I27" i="9818"/>
  <c r="H27" i="9818"/>
  <c r="G27" i="9818"/>
  <c r="F27" i="9818"/>
  <c r="C27" i="9818"/>
  <c r="V26" i="9818"/>
  <c r="L26" i="9818"/>
  <c r="K26" i="9818"/>
  <c r="I26" i="9818"/>
  <c r="H26" i="9818"/>
  <c r="G26" i="9818"/>
  <c r="F26" i="9818"/>
  <c r="C26" i="9818"/>
  <c r="V25" i="9818"/>
  <c r="L25" i="9818"/>
  <c r="K25" i="9818"/>
  <c r="I25" i="9818"/>
  <c r="H25" i="9818"/>
  <c r="G25" i="9818"/>
  <c r="F25" i="9818"/>
  <c r="C25" i="9818"/>
  <c r="V24" i="9818"/>
  <c r="U24" i="9818"/>
  <c r="S24" i="9818"/>
  <c r="P24" i="9818"/>
  <c r="M24" i="9818"/>
  <c r="L24" i="9818"/>
  <c r="K24" i="9818"/>
  <c r="I24" i="9818"/>
  <c r="H24" i="9818"/>
  <c r="G24" i="9818"/>
  <c r="F24" i="9818"/>
  <c r="C24" i="9818"/>
  <c r="V23" i="9818"/>
  <c r="U23" i="9818"/>
  <c r="S23" i="9818"/>
  <c r="P23" i="9818"/>
  <c r="M23" i="9818"/>
  <c r="L23" i="9818"/>
  <c r="K23" i="9818"/>
  <c r="I23" i="9818"/>
  <c r="H23" i="9818"/>
  <c r="G23" i="9818"/>
  <c r="F23" i="9818"/>
  <c r="C23" i="9818"/>
  <c r="V22" i="9818"/>
  <c r="U22" i="9818"/>
  <c r="S22" i="9818"/>
  <c r="P22" i="9818"/>
  <c r="M22" i="9818"/>
  <c r="L22" i="9818"/>
  <c r="K22" i="9818"/>
  <c r="I22" i="9818"/>
  <c r="H22" i="9818"/>
  <c r="G22" i="9818"/>
  <c r="F22" i="9818"/>
  <c r="C22" i="9818"/>
  <c r="V21" i="9818"/>
  <c r="U21" i="9818"/>
  <c r="S21" i="9818"/>
  <c r="P21" i="9818"/>
  <c r="M21" i="9818"/>
  <c r="L21" i="9818"/>
  <c r="K21" i="9818"/>
  <c r="I21" i="9818"/>
  <c r="H21" i="9818"/>
  <c r="G21" i="9818"/>
  <c r="F21" i="9818"/>
  <c r="C21" i="9818"/>
  <c r="V20" i="9818"/>
  <c r="U20" i="9818"/>
  <c r="S20" i="9818"/>
  <c r="P20" i="9818"/>
  <c r="M20" i="9818"/>
  <c r="L20" i="9818"/>
  <c r="K20" i="9818"/>
  <c r="I20" i="9818"/>
  <c r="H20" i="9818"/>
  <c r="G20" i="9818"/>
  <c r="F20" i="9818"/>
  <c r="C20" i="9818"/>
  <c r="V19" i="9818"/>
  <c r="U19" i="9818"/>
  <c r="S19" i="9818"/>
  <c r="P19" i="9818"/>
  <c r="M19" i="9818"/>
  <c r="L19" i="9818"/>
  <c r="K19" i="9818"/>
  <c r="I19" i="9818"/>
  <c r="H19" i="9818"/>
  <c r="G19" i="9818"/>
  <c r="F19" i="9818"/>
  <c r="C19" i="9818"/>
  <c r="V18" i="9818"/>
  <c r="L18" i="9818"/>
  <c r="K18" i="9818"/>
  <c r="I18" i="9818"/>
  <c r="H18" i="9818"/>
  <c r="G18" i="9818"/>
  <c r="F18" i="9818"/>
  <c r="C18" i="9818"/>
  <c r="I5" i="9818"/>
  <c r="V35" i="9816"/>
  <c r="U35" i="9816"/>
  <c r="S35" i="9816"/>
  <c r="R35" i="9816"/>
  <c r="M35" i="9816"/>
  <c r="L35" i="9816"/>
  <c r="K35" i="9816"/>
  <c r="G35" i="9816"/>
  <c r="D35" i="9816"/>
  <c r="V34" i="9816"/>
  <c r="U34" i="9816"/>
  <c r="S34" i="9816"/>
  <c r="P34" i="9816"/>
  <c r="M34" i="9816"/>
  <c r="L34" i="9816"/>
  <c r="K34" i="9816"/>
  <c r="I34" i="9816"/>
  <c r="H34" i="9816"/>
  <c r="G34" i="9816"/>
  <c r="F34" i="9816"/>
  <c r="C34" i="9816"/>
  <c r="V33" i="9816"/>
  <c r="U33" i="9816"/>
  <c r="S33" i="9816"/>
  <c r="P33" i="9816"/>
  <c r="M33" i="9816"/>
  <c r="L33" i="9816"/>
  <c r="K33" i="9816"/>
  <c r="I33" i="9816"/>
  <c r="H33" i="9816"/>
  <c r="G33" i="9816"/>
  <c r="F33" i="9816"/>
  <c r="C33" i="9816"/>
  <c r="V32" i="9816"/>
  <c r="U32" i="9816"/>
  <c r="S32" i="9816"/>
  <c r="P32" i="9816"/>
  <c r="M32" i="9816"/>
  <c r="L32" i="9816"/>
  <c r="K32" i="9816"/>
  <c r="I32" i="9816"/>
  <c r="H32" i="9816"/>
  <c r="G32" i="9816"/>
  <c r="F32" i="9816"/>
  <c r="C32" i="9816"/>
  <c r="V31" i="9816"/>
  <c r="U31" i="9816"/>
  <c r="S31" i="9816"/>
  <c r="P31" i="9816"/>
  <c r="M31" i="9816"/>
  <c r="L31" i="9816"/>
  <c r="K31" i="9816"/>
  <c r="I31" i="9816"/>
  <c r="H31" i="9816"/>
  <c r="G31" i="9816"/>
  <c r="F31" i="9816"/>
  <c r="C31" i="9816"/>
  <c r="V30" i="9816"/>
  <c r="U30" i="9816"/>
  <c r="S30" i="9816"/>
  <c r="P30" i="9816"/>
  <c r="M30" i="9816"/>
  <c r="L30" i="9816"/>
  <c r="K30" i="9816"/>
  <c r="I30" i="9816"/>
  <c r="H30" i="9816"/>
  <c r="G30" i="9816"/>
  <c r="F30" i="9816"/>
  <c r="C30" i="9816"/>
  <c r="V29" i="9816"/>
  <c r="U29" i="9816"/>
  <c r="S29" i="9816"/>
  <c r="P29" i="9816"/>
  <c r="M29" i="9816"/>
  <c r="L29" i="9816"/>
  <c r="K29" i="9816"/>
  <c r="I29" i="9816"/>
  <c r="H29" i="9816"/>
  <c r="G29" i="9816"/>
  <c r="F29" i="9816"/>
  <c r="C29" i="9816"/>
  <c r="V28" i="9816"/>
  <c r="U28" i="9816"/>
  <c r="S28" i="9816"/>
  <c r="P28" i="9816"/>
  <c r="M28" i="9816"/>
  <c r="L28" i="9816"/>
  <c r="K28" i="9816"/>
  <c r="I28" i="9816"/>
  <c r="H28" i="9816"/>
  <c r="G28" i="9816"/>
  <c r="F28" i="9816"/>
  <c r="C28" i="9816"/>
  <c r="V27" i="9816"/>
  <c r="U27" i="9816"/>
  <c r="S27" i="9816"/>
  <c r="P27" i="9816"/>
  <c r="M27" i="9816"/>
  <c r="L27" i="9816"/>
  <c r="K27" i="9816"/>
  <c r="I27" i="9816"/>
  <c r="H27" i="9816"/>
  <c r="G27" i="9816"/>
  <c r="F27" i="9816"/>
  <c r="C27" i="9816"/>
  <c r="V26" i="9816"/>
  <c r="U26" i="9816"/>
  <c r="S26" i="9816"/>
  <c r="P26" i="9816"/>
  <c r="M26" i="9816"/>
  <c r="L26" i="9816"/>
  <c r="K26" i="9816"/>
  <c r="I26" i="9816"/>
  <c r="H26" i="9816"/>
  <c r="G26" i="9816"/>
  <c r="F26" i="9816"/>
  <c r="C26" i="9816"/>
  <c r="V25" i="9816"/>
  <c r="U25" i="9816"/>
  <c r="S25" i="9816"/>
  <c r="P25" i="9816"/>
  <c r="M25" i="9816"/>
  <c r="L25" i="9816"/>
  <c r="K25" i="9816"/>
  <c r="I25" i="9816"/>
  <c r="H25" i="9816"/>
  <c r="G25" i="9816"/>
  <c r="F25" i="9816"/>
  <c r="C25" i="9816"/>
  <c r="V24" i="9816"/>
  <c r="U24" i="9816"/>
  <c r="S24" i="9816"/>
  <c r="P24" i="9816"/>
  <c r="M24" i="9816"/>
  <c r="L24" i="9816"/>
  <c r="K24" i="9816"/>
  <c r="I24" i="9816"/>
  <c r="H24" i="9816"/>
  <c r="G24" i="9816"/>
  <c r="F24" i="9816"/>
  <c r="C24" i="9816"/>
  <c r="V23" i="9816"/>
  <c r="U23" i="9816"/>
  <c r="S23" i="9816"/>
  <c r="P23" i="9816"/>
  <c r="M23" i="9816"/>
  <c r="L23" i="9816"/>
  <c r="K23" i="9816"/>
  <c r="I23" i="9816"/>
  <c r="H23" i="9816"/>
  <c r="G23" i="9816"/>
  <c r="F23" i="9816"/>
  <c r="C23" i="9816"/>
  <c r="V22" i="9816"/>
  <c r="U22" i="9816"/>
  <c r="S22" i="9816"/>
  <c r="P22" i="9816"/>
  <c r="M22" i="9816"/>
  <c r="L22" i="9816"/>
  <c r="K22" i="9816"/>
  <c r="I22" i="9816"/>
  <c r="H22" i="9816"/>
  <c r="G22" i="9816"/>
  <c r="F22" i="9816"/>
  <c r="C22" i="9816"/>
  <c r="V21" i="9816"/>
  <c r="U21" i="9816"/>
  <c r="S21" i="9816"/>
  <c r="P21" i="9816"/>
  <c r="M21" i="9816"/>
  <c r="L21" i="9816"/>
  <c r="K21" i="9816"/>
  <c r="I21" i="9816"/>
  <c r="H21" i="9816"/>
  <c r="G21" i="9816"/>
  <c r="F21" i="9816"/>
  <c r="C21" i="9816"/>
  <c r="V20" i="9816"/>
  <c r="U20" i="9816"/>
  <c r="S20" i="9816"/>
  <c r="P20" i="9816"/>
  <c r="M20" i="9816"/>
  <c r="L20" i="9816"/>
  <c r="K20" i="9816"/>
  <c r="I20" i="9816"/>
  <c r="H20" i="9816"/>
  <c r="G20" i="9816"/>
  <c r="F20" i="9816"/>
  <c r="C20" i="9816"/>
  <c r="V19" i="9816"/>
  <c r="U19" i="9816"/>
  <c r="S19" i="9816"/>
  <c r="P19" i="9816"/>
  <c r="M19" i="9816"/>
  <c r="L19" i="9816"/>
  <c r="K19" i="9816"/>
  <c r="I19" i="9816"/>
  <c r="H19" i="9816"/>
  <c r="G19" i="9816"/>
  <c r="F19" i="9816"/>
  <c r="C19" i="9816"/>
  <c r="V18" i="9816"/>
  <c r="U18" i="9816"/>
  <c r="S18" i="9816"/>
  <c r="P18" i="9816"/>
  <c r="M18" i="9816"/>
  <c r="L18" i="9816"/>
  <c r="K18" i="9816"/>
  <c r="I18" i="9816"/>
  <c r="H18" i="9816"/>
  <c r="G18" i="9816"/>
  <c r="F18" i="9816"/>
  <c r="C18" i="9816"/>
  <c r="I5" i="9816"/>
  <c r="V28" i="9815"/>
  <c r="T28" i="9815"/>
  <c r="S28" i="9815"/>
  <c r="R28" i="9815"/>
  <c r="Q28" i="9815"/>
  <c r="P28" i="9815"/>
  <c r="O28" i="9815"/>
  <c r="N28" i="9815"/>
  <c r="M28" i="9815"/>
  <c r="L28" i="9815"/>
  <c r="K28" i="9815"/>
  <c r="G28" i="9815"/>
  <c r="D28" i="9815"/>
  <c r="U27" i="9815"/>
  <c r="S27" i="9815"/>
  <c r="P27" i="9815"/>
  <c r="M27" i="9815"/>
  <c r="G27" i="9815"/>
  <c r="V26" i="9815"/>
  <c r="L26" i="9815"/>
  <c r="K26" i="9815"/>
  <c r="I26" i="9815"/>
  <c r="H26" i="9815"/>
  <c r="G26" i="9815"/>
  <c r="F26" i="9815"/>
  <c r="C26" i="9815"/>
  <c r="V25" i="9815"/>
  <c r="L25" i="9815"/>
  <c r="K25" i="9815"/>
  <c r="I25" i="9815"/>
  <c r="H25" i="9815"/>
  <c r="G25" i="9815"/>
  <c r="F25" i="9815"/>
  <c r="C25" i="9815"/>
  <c r="V24" i="9815"/>
  <c r="L24" i="9815"/>
  <c r="K24" i="9815"/>
  <c r="I24" i="9815"/>
  <c r="H24" i="9815"/>
  <c r="G24" i="9815"/>
  <c r="F24" i="9815"/>
  <c r="C24" i="9815"/>
  <c r="V23" i="9815"/>
  <c r="L23" i="9815"/>
  <c r="K23" i="9815"/>
  <c r="I23" i="9815"/>
  <c r="H23" i="9815"/>
  <c r="G23" i="9815"/>
  <c r="F23" i="9815"/>
  <c r="C23" i="9815"/>
  <c r="V22" i="9815"/>
  <c r="U22" i="9815"/>
  <c r="S22" i="9815"/>
  <c r="P22" i="9815"/>
  <c r="M22" i="9815"/>
  <c r="L22" i="9815"/>
  <c r="K22" i="9815"/>
  <c r="I22" i="9815"/>
  <c r="H22" i="9815"/>
  <c r="G22" i="9815"/>
  <c r="F22" i="9815"/>
  <c r="C22" i="9815"/>
  <c r="V21" i="9815"/>
  <c r="U21" i="9815"/>
  <c r="S21" i="9815"/>
  <c r="P21" i="9815"/>
  <c r="M21" i="9815"/>
  <c r="L21" i="9815"/>
  <c r="K21" i="9815"/>
  <c r="I21" i="9815"/>
  <c r="H21" i="9815"/>
  <c r="G21" i="9815"/>
  <c r="F21" i="9815"/>
  <c r="C21" i="9815"/>
  <c r="V20" i="9815"/>
  <c r="L20" i="9815"/>
  <c r="K20" i="9815"/>
  <c r="I20" i="9815"/>
  <c r="H20" i="9815"/>
  <c r="G20" i="9815"/>
  <c r="F20" i="9815"/>
  <c r="C20" i="9815"/>
  <c r="V19" i="9815"/>
  <c r="U19" i="9815"/>
  <c r="S19" i="9815"/>
  <c r="P19" i="9815"/>
  <c r="M19" i="9815"/>
  <c r="L19" i="9815"/>
  <c r="K19" i="9815"/>
  <c r="I19" i="9815"/>
  <c r="H19" i="9815"/>
  <c r="G19" i="9815"/>
  <c r="F19" i="9815"/>
  <c r="C19" i="9815"/>
  <c r="V18" i="9815"/>
  <c r="L18" i="9815"/>
  <c r="K18" i="9815"/>
  <c r="I18" i="9815"/>
  <c r="H18" i="9815"/>
  <c r="G18" i="9815"/>
  <c r="F18" i="9815"/>
  <c r="C18" i="9815"/>
  <c r="I5" i="9815"/>
  <c r="V26" i="9814"/>
  <c r="U26" i="9814"/>
  <c r="S26" i="9814"/>
  <c r="R26" i="9814"/>
  <c r="Q26" i="9814"/>
  <c r="P26" i="9814"/>
  <c r="O26" i="9814"/>
  <c r="N26" i="9814"/>
  <c r="M26" i="9814"/>
  <c r="L26" i="9814"/>
  <c r="K26" i="9814"/>
  <c r="G26" i="9814"/>
  <c r="D26" i="9814"/>
  <c r="V25" i="9814"/>
  <c r="U25" i="9814"/>
  <c r="S25" i="9814"/>
  <c r="P25" i="9814"/>
  <c r="M25" i="9814"/>
  <c r="L25" i="9814"/>
  <c r="K25" i="9814"/>
  <c r="I25" i="9814"/>
  <c r="H25" i="9814"/>
  <c r="G25" i="9814"/>
  <c r="F25" i="9814"/>
  <c r="C25" i="9814"/>
  <c r="V24" i="9814"/>
  <c r="L24" i="9814"/>
  <c r="K24" i="9814"/>
  <c r="I24" i="9814"/>
  <c r="H24" i="9814"/>
  <c r="G24" i="9814"/>
  <c r="F24" i="9814"/>
  <c r="C24" i="9814"/>
  <c r="V23" i="9814"/>
  <c r="L23" i="9814"/>
  <c r="K23" i="9814"/>
  <c r="I23" i="9814"/>
  <c r="H23" i="9814"/>
  <c r="G23" i="9814"/>
  <c r="F23" i="9814"/>
  <c r="C23" i="9814"/>
  <c r="V22" i="9814"/>
  <c r="L22" i="9814"/>
  <c r="K22" i="9814"/>
  <c r="I22" i="9814"/>
  <c r="H22" i="9814"/>
  <c r="G22" i="9814"/>
  <c r="F22" i="9814"/>
  <c r="C22" i="9814"/>
  <c r="V21" i="9814"/>
  <c r="L21" i="9814"/>
  <c r="K21" i="9814"/>
  <c r="I21" i="9814"/>
  <c r="H21" i="9814"/>
  <c r="G21" i="9814"/>
  <c r="F21" i="9814"/>
  <c r="C21" i="9814"/>
  <c r="V20" i="9814"/>
  <c r="L20" i="9814"/>
  <c r="K20" i="9814"/>
  <c r="I20" i="9814"/>
  <c r="H20" i="9814"/>
  <c r="G20" i="9814"/>
  <c r="F20" i="9814"/>
  <c r="C20" i="9814"/>
  <c r="V19" i="9814"/>
  <c r="L19" i="9814"/>
  <c r="K19" i="9814"/>
  <c r="I19" i="9814"/>
  <c r="H19" i="9814"/>
  <c r="G19" i="9814"/>
  <c r="F19" i="9814"/>
  <c r="C19" i="9814"/>
  <c r="V18" i="9814"/>
  <c r="L18" i="9814"/>
  <c r="K18" i="9814"/>
  <c r="I18" i="9814"/>
  <c r="H18" i="9814"/>
  <c r="G18" i="9814"/>
  <c r="F18" i="9814"/>
  <c r="C18" i="9814"/>
  <c r="I5" i="9814"/>
  <c r="V34" i="9813"/>
  <c r="U34" i="9813"/>
  <c r="S34" i="9813"/>
  <c r="R34" i="9813"/>
  <c r="M34" i="9813"/>
  <c r="L34" i="9813"/>
  <c r="K34" i="9813"/>
  <c r="G34" i="9813"/>
  <c r="D34" i="9813"/>
  <c r="V33" i="9813"/>
  <c r="U33" i="9813"/>
  <c r="S33" i="9813"/>
  <c r="P33" i="9813"/>
  <c r="M33" i="9813"/>
  <c r="L33" i="9813"/>
  <c r="K33" i="9813"/>
  <c r="I33" i="9813"/>
  <c r="H33" i="9813"/>
  <c r="G33" i="9813"/>
  <c r="F33" i="9813"/>
  <c r="C33" i="9813"/>
  <c r="V32" i="9813"/>
  <c r="U32" i="9813"/>
  <c r="S32" i="9813"/>
  <c r="P32" i="9813"/>
  <c r="M32" i="9813"/>
  <c r="L32" i="9813"/>
  <c r="K32" i="9813"/>
  <c r="I32" i="9813"/>
  <c r="H32" i="9813"/>
  <c r="G32" i="9813"/>
  <c r="F32" i="9813"/>
  <c r="C32" i="9813"/>
  <c r="V31" i="9813"/>
  <c r="U31" i="9813"/>
  <c r="S31" i="9813"/>
  <c r="P31" i="9813"/>
  <c r="M31" i="9813"/>
  <c r="L31" i="9813"/>
  <c r="K31" i="9813"/>
  <c r="I31" i="9813"/>
  <c r="H31" i="9813"/>
  <c r="G31" i="9813"/>
  <c r="F31" i="9813"/>
  <c r="C31" i="9813"/>
  <c r="V30" i="9813"/>
  <c r="U30" i="9813"/>
  <c r="S30" i="9813"/>
  <c r="P30" i="9813"/>
  <c r="M30" i="9813"/>
  <c r="L30" i="9813"/>
  <c r="K30" i="9813"/>
  <c r="I30" i="9813"/>
  <c r="H30" i="9813"/>
  <c r="G30" i="9813"/>
  <c r="F30" i="9813"/>
  <c r="C30" i="9813"/>
  <c r="V29" i="9813"/>
  <c r="U29" i="9813"/>
  <c r="S29" i="9813"/>
  <c r="P29" i="9813"/>
  <c r="M29" i="9813"/>
  <c r="L29" i="9813"/>
  <c r="K29" i="9813"/>
  <c r="I29" i="9813"/>
  <c r="H29" i="9813"/>
  <c r="G29" i="9813"/>
  <c r="F29" i="9813"/>
  <c r="C29" i="9813"/>
  <c r="V28" i="9813"/>
  <c r="U28" i="9813"/>
  <c r="S28" i="9813"/>
  <c r="P28" i="9813"/>
  <c r="M28" i="9813"/>
  <c r="L28" i="9813"/>
  <c r="K28" i="9813"/>
  <c r="I28" i="9813"/>
  <c r="H28" i="9813"/>
  <c r="G28" i="9813"/>
  <c r="F28" i="9813"/>
  <c r="C28" i="9813"/>
  <c r="V27" i="9813"/>
  <c r="U27" i="9813"/>
  <c r="S27" i="9813"/>
  <c r="P27" i="9813"/>
  <c r="M27" i="9813"/>
  <c r="L27" i="9813"/>
  <c r="K27" i="9813"/>
  <c r="I27" i="9813"/>
  <c r="H27" i="9813"/>
  <c r="G27" i="9813"/>
  <c r="F27" i="9813"/>
  <c r="C27" i="9813"/>
  <c r="V26" i="9813"/>
  <c r="U26" i="9813"/>
  <c r="S26" i="9813"/>
  <c r="P26" i="9813"/>
  <c r="M26" i="9813"/>
  <c r="L26" i="9813"/>
  <c r="K26" i="9813"/>
  <c r="I26" i="9813"/>
  <c r="H26" i="9813"/>
  <c r="G26" i="9813"/>
  <c r="F26" i="9813"/>
  <c r="C26" i="9813"/>
  <c r="V25" i="9813"/>
  <c r="U25" i="9813"/>
  <c r="S25" i="9813"/>
  <c r="P25" i="9813"/>
  <c r="M25" i="9813"/>
  <c r="L25" i="9813"/>
  <c r="K25" i="9813"/>
  <c r="I25" i="9813"/>
  <c r="H25" i="9813"/>
  <c r="G25" i="9813"/>
  <c r="F25" i="9813"/>
  <c r="C25" i="9813"/>
  <c r="V24" i="9813"/>
  <c r="U24" i="9813"/>
  <c r="S24" i="9813"/>
  <c r="P24" i="9813"/>
  <c r="M24" i="9813"/>
  <c r="L24" i="9813"/>
  <c r="K24" i="9813"/>
  <c r="I24" i="9813"/>
  <c r="H24" i="9813"/>
  <c r="G24" i="9813"/>
  <c r="F24" i="9813"/>
  <c r="C24" i="9813"/>
  <c r="V23" i="9813"/>
  <c r="U23" i="9813"/>
  <c r="S23" i="9813"/>
  <c r="P23" i="9813"/>
  <c r="M23" i="9813"/>
  <c r="L23" i="9813"/>
  <c r="K23" i="9813"/>
  <c r="I23" i="9813"/>
  <c r="H23" i="9813"/>
  <c r="G23" i="9813"/>
  <c r="F23" i="9813"/>
  <c r="C23" i="9813"/>
  <c r="V22" i="9813"/>
  <c r="U22" i="9813"/>
  <c r="S22" i="9813"/>
  <c r="P22" i="9813"/>
  <c r="M22" i="9813"/>
  <c r="L22" i="9813"/>
  <c r="K22" i="9813"/>
  <c r="I22" i="9813"/>
  <c r="H22" i="9813"/>
  <c r="G22" i="9813"/>
  <c r="F22" i="9813"/>
  <c r="C22" i="9813"/>
  <c r="V21" i="9813"/>
  <c r="U21" i="9813"/>
  <c r="S21" i="9813"/>
  <c r="P21" i="9813"/>
  <c r="M21" i="9813"/>
  <c r="L21" i="9813"/>
  <c r="K21" i="9813"/>
  <c r="I21" i="9813"/>
  <c r="H21" i="9813"/>
  <c r="G21" i="9813"/>
  <c r="F21" i="9813"/>
  <c r="C21" i="9813"/>
  <c r="V20" i="9813"/>
  <c r="U20" i="9813"/>
  <c r="S20" i="9813"/>
  <c r="P20" i="9813"/>
  <c r="M20" i="9813"/>
  <c r="L20" i="9813"/>
  <c r="K20" i="9813"/>
  <c r="I20" i="9813"/>
  <c r="H20" i="9813"/>
  <c r="G20" i="9813"/>
  <c r="F20" i="9813"/>
  <c r="C20" i="9813"/>
  <c r="V19" i="9813"/>
  <c r="U19" i="9813"/>
  <c r="S19" i="9813"/>
  <c r="P19" i="9813"/>
  <c r="M19" i="9813"/>
  <c r="L19" i="9813"/>
  <c r="K19" i="9813"/>
  <c r="I19" i="9813"/>
  <c r="H19" i="9813"/>
  <c r="G19" i="9813"/>
  <c r="F19" i="9813"/>
  <c r="C19" i="9813"/>
  <c r="V18" i="9813"/>
  <c r="U18" i="9813"/>
  <c r="S18" i="9813"/>
  <c r="P18" i="9813"/>
  <c r="M18" i="9813"/>
  <c r="L18" i="9813"/>
  <c r="K18" i="9813"/>
  <c r="I18" i="9813"/>
  <c r="H18" i="9813"/>
  <c r="G18" i="9813"/>
  <c r="F18" i="9813"/>
  <c r="C18" i="9813"/>
  <c r="I5" i="9813"/>
  <c r="V31" i="9812"/>
  <c r="T31" i="9812"/>
  <c r="S31" i="9812"/>
  <c r="R31" i="9812"/>
  <c r="Q31" i="9812"/>
  <c r="P31" i="9812"/>
  <c r="O31" i="9812"/>
  <c r="N31" i="9812"/>
  <c r="M31" i="9812"/>
  <c r="L31" i="9812"/>
  <c r="K31" i="9812"/>
  <c r="G31" i="9812"/>
  <c r="D31" i="9812"/>
  <c r="U30" i="9812"/>
  <c r="S30" i="9812"/>
  <c r="P30" i="9812"/>
  <c r="M30" i="9812"/>
  <c r="G30" i="9812"/>
  <c r="V29" i="9812"/>
  <c r="L29" i="9812"/>
  <c r="K29" i="9812"/>
  <c r="I29" i="9812"/>
  <c r="H29" i="9812"/>
  <c r="G29" i="9812"/>
  <c r="F29" i="9812"/>
  <c r="C29" i="9812"/>
  <c r="V28" i="9812"/>
  <c r="L28" i="9812"/>
  <c r="K28" i="9812"/>
  <c r="I28" i="9812"/>
  <c r="H28" i="9812"/>
  <c r="G28" i="9812"/>
  <c r="F28" i="9812"/>
  <c r="C28" i="9812"/>
  <c r="V27" i="9812"/>
  <c r="L27" i="9812"/>
  <c r="K27" i="9812"/>
  <c r="I27" i="9812"/>
  <c r="H27" i="9812"/>
  <c r="G27" i="9812"/>
  <c r="F27" i="9812"/>
  <c r="C27" i="9812"/>
  <c r="V26" i="9812"/>
  <c r="L26" i="9812"/>
  <c r="K26" i="9812"/>
  <c r="I26" i="9812"/>
  <c r="H26" i="9812"/>
  <c r="G26" i="9812"/>
  <c r="F26" i="9812"/>
  <c r="C26" i="9812"/>
  <c r="V25" i="9812"/>
  <c r="U25" i="9812"/>
  <c r="S25" i="9812"/>
  <c r="P25" i="9812"/>
  <c r="M25" i="9812"/>
  <c r="L25" i="9812"/>
  <c r="K25" i="9812"/>
  <c r="I25" i="9812"/>
  <c r="H25" i="9812"/>
  <c r="G25" i="9812"/>
  <c r="F25" i="9812"/>
  <c r="C25" i="9812"/>
  <c r="V24" i="9812"/>
  <c r="U24" i="9812"/>
  <c r="S24" i="9812"/>
  <c r="P24" i="9812"/>
  <c r="M24" i="9812"/>
  <c r="L24" i="9812"/>
  <c r="K24" i="9812"/>
  <c r="I24" i="9812"/>
  <c r="H24" i="9812"/>
  <c r="G24" i="9812"/>
  <c r="F24" i="9812"/>
  <c r="C24" i="9812"/>
  <c r="V23" i="9812"/>
  <c r="U23" i="9812"/>
  <c r="S23" i="9812"/>
  <c r="P23" i="9812"/>
  <c r="M23" i="9812"/>
  <c r="L23" i="9812"/>
  <c r="K23" i="9812"/>
  <c r="I23" i="9812"/>
  <c r="H23" i="9812"/>
  <c r="G23" i="9812"/>
  <c r="F23" i="9812"/>
  <c r="C23" i="9812"/>
  <c r="V22" i="9812"/>
  <c r="U22" i="9812"/>
  <c r="S22" i="9812"/>
  <c r="P22" i="9812"/>
  <c r="M22" i="9812"/>
  <c r="L22" i="9812"/>
  <c r="K22" i="9812"/>
  <c r="I22" i="9812"/>
  <c r="H22" i="9812"/>
  <c r="G22" i="9812"/>
  <c r="F22" i="9812"/>
  <c r="C22" i="9812"/>
  <c r="V21" i="9812"/>
  <c r="U21" i="9812"/>
  <c r="S21" i="9812"/>
  <c r="P21" i="9812"/>
  <c r="M21" i="9812"/>
  <c r="L21" i="9812"/>
  <c r="K21" i="9812"/>
  <c r="I21" i="9812"/>
  <c r="H21" i="9812"/>
  <c r="G21" i="9812"/>
  <c r="F21" i="9812"/>
  <c r="C21" i="9812"/>
  <c r="V20" i="9812"/>
  <c r="U20" i="9812"/>
  <c r="S20" i="9812"/>
  <c r="P20" i="9812"/>
  <c r="M20" i="9812"/>
  <c r="L20" i="9812"/>
  <c r="K20" i="9812"/>
  <c r="I20" i="9812"/>
  <c r="H20" i="9812"/>
  <c r="G20" i="9812"/>
  <c r="F20" i="9812"/>
  <c r="C20" i="9812"/>
  <c r="V19" i="9812"/>
  <c r="U19" i="9812"/>
  <c r="S19" i="9812"/>
  <c r="P19" i="9812"/>
  <c r="M19" i="9812"/>
  <c r="L19" i="9812"/>
  <c r="K19" i="9812"/>
  <c r="I19" i="9812"/>
  <c r="H19" i="9812"/>
  <c r="G19" i="9812"/>
  <c r="F19" i="9812"/>
  <c r="C19" i="9812"/>
  <c r="V18" i="9812"/>
  <c r="L18" i="9812"/>
  <c r="K18" i="9812"/>
  <c r="I18" i="9812"/>
  <c r="H18" i="9812"/>
  <c r="G18" i="9812"/>
  <c r="F18" i="9812"/>
  <c r="C18" i="9812"/>
  <c r="I5" i="9812"/>
  <c r="V26" i="9811"/>
  <c r="U26" i="9811"/>
  <c r="S26" i="9811"/>
  <c r="R26" i="9811"/>
  <c r="Q26" i="9811"/>
  <c r="P26" i="9811"/>
  <c r="O26" i="9811"/>
  <c r="N26" i="9811"/>
  <c r="M26" i="9811"/>
  <c r="L26" i="9811"/>
  <c r="K26" i="9811"/>
  <c r="G26" i="9811"/>
  <c r="D26" i="9811"/>
  <c r="V25" i="9811"/>
  <c r="U25" i="9811"/>
  <c r="S25" i="9811"/>
  <c r="P25" i="9811"/>
  <c r="M25" i="9811"/>
  <c r="L25" i="9811"/>
  <c r="K25" i="9811"/>
  <c r="I25" i="9811"/>
  <c r="H25" i="9811"/>
  <c r="G25" i="9811"/>
  <c r="F25" i="9811"/>
  <c r="C25" i="9811"/>
  <c r="V24" i="9811"/>
  <c r="L24" i="9811"/>
  <c r="K24" i="9811"/>
  <c r="I24" i="9811"/>
  <c r="H24" i="9811"/>
  <c r="G24" i="9811"/>
  <c r="F24" i="9811"/>
  <c r="C24" i="9811"/>
  <c r="V23" i="9811"/>
  <c r="L23" i="9811"/>
  <c r="K23" i="9811"/>
  <c r="I23" i="9811"/>
  <c r="H23" i="9811"/>
  <c r="G23" i="9811"/>
  <c r="F23" i="9811"/>
  <c r="C23" i="9811"/>
  <c r="V22" i="9811"/>
  <c r="L22" i="9811"/>
  <c r="K22" i="9811"/>
  <c r="I22" i="9811"/>
  <c r="H22" i="9811"/>
  <c r="G22" i="9811"/>
  <c r="F22" i="9811"/>
  <c r="C22" i="9811"/>
  <c r="V21" i="9811"/>
  <c r="L21" i="9811"/>
  <c r="K21" i="9811"/>
  <c r="I21" i="9811"/>
  <c r="H21" i="9811"/>
  <c r="G21" i="9811"/>
  <c r="F21" i="9811"/>
  <c r="C21" i="9811"/>
  <c r="V20" i="9811"/>
  <c r="L20" i="9811"/>
  <c r="K20" i="9811"/>
  <c r="I20" i="9811"/>
  <c r="H20" i="9811"/>
  <c r="G20" i="9811"/>
  <c r="F20" i="9811"/>
  <c r="C20" i="9811"/>
  <c r="V19" i="9811"/>
  <c r="L19" i="9811"/>
  <c r="K19" i="9811"/>
  <c r="I19" i="9811"/>
  <c r="H19" i="9811"/>
  <c r="G19" i="9811"/>
  <c r="F19" i="9811"/>
  <c r="C19" i="9811"/>
  <c r="V18" i="9811"/>
  <c r="L18" i="9811"/>
  <c r="K18" i="9811"/>
  <c r="I18" i="9811"/>
  <c r="H18" i="9811"/>
  <c r="G18" i="9811"/>
  <c r="F18" i="9811"/>
  <c r="C18" i="9811"/>
  <c r="I5" i="9811"/>
  <c r="V29" i="9810"/>
  <c r="U29" i="9810"/>
  <c r="S29" i="9810"/>
  <c r="R29" i="9810"/>
  <c r="M29" i="9810"/>
  <c r="L29" i="9810"/>
  <c r="K29" i="9810"/>
  <c r="G29" i="9810"/>
  <c r="D29" i="9810"/>
  <c r="V28" i="9810"/>
  <c r="U28" i="9810"/>
  <c r="S28" i="9810"/>
  <c r="P28" i="9810"/>
  <c r="M28" i="9810"/>
  <c r="L28" i="9810"/>
  <c r="K28" i="9810"/>
  <c r="I28" i="9810"/>
  <c r="H28" i="9810"/>
  <c r="G28" i="9810"/>
  <c r="F28" i="9810"/>
  <c r="C28" i="9810"/>
  <c r="V27" i="9810"/>
  <c r="U27" i="9810"/>
  <c r="S27" i="9810"/>
  <c r="P27" i="9810"/>
  <c r="M27" i="9810"/>
  <c r="L27" i="9810"/>
  <c r="K27" i="9810"/>
  <c r="I27" i="9810"/>
  <c r="H27" i="9810"/>
  <c r="G27" i="9810"/>
  <c r="F27" i="9810"/>
  <c r="C27" i="9810"/>
  <c r="V26" i="9810"/>
  <c r="U26" i="9810"/>
  <c r="S26" i="9810"/>
  <c r="P26" i="9810"/>
  <c r="M26" i="9810"/>
  <c r="L26" i="9810"/>
  <c r="K26" i="9810"/>
  <c r="I26" i="9810"/>
  <c r="H26" i="9810"/>
  <c r="G26" i="9810"/>
  <c r="F26" i="9810"/>
  <c r="C26" i="9810"/>
  <c r="V25" i="9810"/>
  <c r="U25" i="9810"/>
  <c r="S25" i="9810"/>
  <c r="P25" i="9810"/>
  <c r="M25" i="9810"/>
  <c r="L25" i="9810"/>
  <c r="K25" i="9810"/>
  <c r="I25" i="9810"/>
  <c r="H25" i="9810"/>
  <c r="G25" i="9810"/>
  <c r="F25" i="9810"/>
  <c r="C25" i="9810"/>
  <c r="V24" i="9810"/>
  <c r="U24" i="9810"/>
  <c r="S24" i="9810"/>
  <c r="P24" i="9810"/>
  <c r="M24" i="9810"/>
  <c r="L24" i="9810"/>
  <c r="K24" i="9810"/>
  <c r="I24" i="9810"/>
  <c r="H24" i="9810"/>
  <c r="G24" i="9810"/>
  <c r="F24" i="9810"/>
  <c r="C24" i="9810"/>
  <c r="V23" i="9810"/>
  <c r="U23" i="9810"/>
  <c r="S23" i="9810"/>
  <c r="P23" i="9810"/>
  <c r="M23" i="9810"/>
  <c r="L23" i="9810"/>
  <c r="K23" i="9810"/>
  <c r="I23" i="9810"/>
  <c r="H23" i="9810"/>
  <c r="G23" i="9810"/>
  <c r="F23" i="9810"/>
  <c r="C23" i="9810"/>
  <c r="V22" i="9810"/>
  <c r="U22" i="9810"/>
  <c r="S22" i="9810"/>
  <c r="P22" i="9810"/>
  <c r="M22" i="9810"/>
  <c r="L22" i="9810"/>
  <c r="K22" i="9810"/>
  <c r="I22" i="9810"/>
  <c r="H22" i="9810"/>
  <c r="G22" i="9810"/>
  <c r="F22" i="9810"/>
  <c r="C22" i="9810"/>
  <c r="V21" i="9810"/>
  <c r="U21" i="9810"/>
  <c r="S21" i="9810"/>
  <c r="P21" i="9810"/>
  <c r="M21" i="9810"/>
  <c r="L21" i="9810"/>
  <c r="K21" i="9810"/>
  <c r="I21" i="9810"/>
  <c r="H21" i="9810"/>
  <c r="G21" i="9810"/>
  <c r="F21" i="9810"/>
  <c r="C21" i="9810"/>
  <c r="V20" i="9810"/>
  <c r="U20" i="9810"/>
  <c r="S20" i="9810"/>
  <c r="P20" i="9810"/>
  <c r="M20" i="9810"/>
  <c r="L20" i="9810"/>
  <c r="K20" i="9810"/>
  <c r="I20" i="9810"/>
  <c r="H20" i="9810"/>
  <c r="G20" i="9810"/>
  <c r="F20" i="9810"/>
  <c r="C20" i="9810"/>
  <c r="V19" i="9810"/>
  <c r="U19" i="9810"/>
  <c r="S19" i="9810"/>
  <c r="P19" i="9810"/>
  <c r="M19" i="9810"/>
  <c r="L19" i="9810"/>
  <c r="K19" i="9810"/>
  <c r="I19" i="9810"/>
  <c r="H19" i="9810"/>
  <c r="G19" i="9810"/>
  <c r="F19" i="9810"/>
  <c r="C19" i="9810"/>
  <c r="V18" i="9810"/>
  <c r="U18" i="9810"/>
  <c r="S18" i="9810"/>
  <c r="P18" i="9810"/>
  <c r="M18" i="9810"/>
  <c r="L18" i="9810"/>
  <c r="K18" i="9810"/>
  <c r="I18" i="9810"/>
  <c r="H18" i="9810"/>
  <c r="G18" i="9810"/>
  <c r="F18" i="9810"/>
  <c r="C18" i="9810"/>
  <c r="I5" i="9810"/>
  <c r="V26" i="9809"/>
  <c r="U26" i="9809"/>
  <c r="S26" i="9809"/>
  <c r="R26" i="9809"/>
  <c r="Q26" i="9809"/>
  <c r="P26" i="9809"/>
  <c r="O26" i="9809"/>
  <c r="N26" i="9809"/>
  <c r="M26" i="9809"/>
  <c r="L26" i="9809"/>
  <c r="K26" i="9809"/>
  <c r="G26" i="9809"/>
  <c r="D26" i="9809"/>
  <c r="V25" i="9809"/>
  <c r="U25" i="9809"/>
  <c r="S25" i="9809"/>
  <c r="P25" i="9809"/>
  <c r="M25" i="9809"/>
  <c r="L25" i="9809"/>
  <c r="K25" i="9809"/>
  <c r="I25" i="9809"/>
  <c r="H25" i="9809"/>
  <c r="G25" i="9809"/>
  <c r="F25" i="9809"/>
  <c r="C25" i="9809"/>
  <c r="V24" i="9809"/>
  <c r="L24" i="9809"/>
  <c r="K24" i="9809"/>
  <c r="I24" i="9809"/>
  <c r="H24" i="9809"/>
  <c r="G24" i="9809"/>
  <c r="F24" i="9809"/>
  <c r="C24" i="9809"/>
  <c r="V23" i="9809"/>
  <c r="L23" i="9809"/>
  <c r="K23" i="9809"/>
  <c r="I23" i="9809"/>
  <c r="H23" i="9809"/>
  <c r="G23" i="9809"/>
  <c r="F23" i="9809"/>
  <c r="C23" i="9809"/>
  <c r="V22" i="9809"/>
  <c r="L22" i="9809"/>
  <c r="K22" i="9809"/>
  <c r="I22" i="9809"/>
  <c r="H22" i="9809"/>
  <c r="G22" i="9809"/>
  <c r="F22" i="9809"/>
  <c r="C22" i="9809"/>
  <c r="V21" i="9809"/>
  <c r="L21" i="9809"/>
  <c r="K21" i="9809"/>
  <c r="I21" i="9809"/>
  <c r="H21" i="9809"/>
  <c r="G21" i="9809"/>
  <c r="F21" i="9809"/>
  <c r="C21" i="9809"/>
  <c r="V20" i="9809"/>
  <c r="L20" i="9809"/>
  <c r="K20" i="9809"/>
  <c r="I20" i="9809"/>
  <c r="H20" i="9809"/>
  <c r="G20" i="9809"/>
  <c r="F20" i="9809"/>
  <c r="C20" i="9809"/>
  <c r="V19" i="9809"/>
  <c r="L19" i="9809"/>
  <c r="K19" i="9809"/>
  <c r="I19" i="9809"/>
  <c r="H19" i="9809"/>
  <c r="G19" i="9809"/>
  <c r="F19" i="9809"/>
  <c r="C19" i="9809"/>
  <c r="V18" i="9809"/>
  <c r="L18" i="9809"/>
  <c r="K18" i="9809"/>
  <c r="I18" i="9809"/>
  <c r="H18" i="9809"/>
  <c r="G18" i="9809"/>
  <c r="F18" i="9809"/>
  <c r="C18" i="9809"/>
  <c r="I5" i="9809"/>
  <c r="V31" i="9808"/>
  <c r="U31" i="9808"/>
  <c r="S31" i="9808"/>
  <c r="R31" i="9808"/>
  <c r="M31" i="9808"/>
  <c r="L31" i="9808"/>
  <c r="K31" i="9808"/>
  <c r="G31" i="9808"/>
  <c r="D31" i="9808"/>
  <c r="V30" i="9808"/>
  <c r="U30" i="9808"/>
  <c r="S30" i="9808"/>
  <c r="P30" i="9808"/>
  <c r="M30" i="9808"/>
  <c r="L30" i="9808"/>
  <c r="K30" i="9808"/>
  <c r="I30" i="9808"/>
  <c r="H30" i="9808"/>
  <c r="G30" i="9808"/>
  <c r="F30" i="9808"/>
  <c r="C30" i="9808"/>
  <c r="V29" i="9808"/>
  <c r="U29" i="9808"/>
  <c r="S29" i="9808"/>
  <c r="P29" i="9808"/>
  <c r="M29" i="9808"/>
  <c r="L29" i="9808"/>
  <c r="K29" i="9808"/>
  <c r="I29" i="9808"/>
  <c r="H29" i="9808"/>
  <c r="G29" i="9808"/>
  <c r="F29" i="9808"/>
  <c r="C29" i="9808"/>
  <c r="V28" i="9808"/>
  <c r="U28" i="9808"/>
  <c r="S28" i="9808"/>
  <c r="P28" i="9808"/>
  <c r="M28" i="9808"/>
  <c r="L28" i="9808"/>
  <c r="K28" i="9808"/>
  <c r="I28" i="9808"/>
  <c r="H28" i="9808"/>
  <c r="G28" i="9808"/>
  <c r="F28" i="9808"/>
  <c r="C28" i="9808"/>
  <c r="V27" i="9808"/>
  <c r="U27" i="9808"/>
  <c r="S27" i="9808"/>
  <c r="P27" i="9808"/>
  <c r="M27" i="9808"/>
  <c r="L27" i="9808"/>
  <c r="K27" i="9808"/>
  <c r="I27" i="9808"/>
  <c r="H27" i="9808"/>
  <c r="G27" i="9808"/>
  <c r="F27" i="9808"/>
  <c r="C27" i="9808"/>
  <c r="V26" i="9808"/>
  <c r="U26" i="9808"/>
  <c r="S26" i="9808"/>
  <c r="P26" i="9808"/>
  <c r="M26" i="9808"/>
  <c r="L26" i="9808"/>
  <c r="K26" i="9808"/>
  <c r="I26" i="9808"/>
  <c r="H26" i="9808"/>
  <c r="G26" i="9808"/>
  <c r="F26" i="9808"/>
  <c r="C26" i="9808"/>
  <c r="V25" i="9808"/>
  <c r="U25" i="9808"/>
  <c r="S25" i="9808"/>
  <c r="P25" i="9808"/>
  <c r="M25" i="9808"/>
  <c r="L25" i="9808"/>
  <c r="K25" i="9808"/>
  <c r="I25" i="9808"/>
  <c r="H25" i="9808"/>
  <c r="G25" i="9808"/>
  <c r="F25" i="9808"/>
  <c r="C25" i="9808"/>
  <c r="V24" i="9808"/>
  <c r="U24" i="9808"/>
  <c r="S24" i="9808"/>
  <c r="P24" i="9808"/>
  <c r="M24" i="9808"/>
  <c r="L24" i="9808"/>
  <c r="K24" i="9808"/>
  <c r="I24" i="9808"/>
  <c r="H24" i="9808"/>
  <c r="G24" i="9808"/>
  <c r="F24" i="9808"/>
  <c r="C24" i="9808"/>
  <c r="V23" i="9808"/>
  <c r="U23" i="9808"/>
  <c r="S23" i="9808"/>
  <c r="P23" i="9808"/>
  <c r="M23" i="9808"/>
  <c r="L23" i="9808"/>
  <c r="K23" i="9808"/>
  <c r="I23" i="9808"/>
  <c r="H23" i="9808"/>
  <c r="G23" i="9808"/>
  <c r="F23" i="9808"/>
  <c r="C23" i="9808"/>
  <c r="V22" i="9808"/>
  <c r="U22" i="9808"/>
  <c r="S22" i="9808"/>
  <c r="P22" i="9808"/>
  <c r="M22" i="9808"/>
  <c r="L22" i="9808"/>
  <c r="K22" i="9808"/>
  <c r="I22" i="9808"/>
  <c r="H22" i="9808"/>
  <c r="G22" i="9808"/>
  <c r="F22" i="9808"/>
  <c r="C22" i="9808"/>
  <c r="V21" i="9808"/>
  <c r="U21" i="9808"/>
  <c r="S21" i="9808"/>
  <c r="P21" i="9808"/>
  <c r="M21" i="9808"/>
  <c r="L21" i="9808"/>
  <c r="K21" i="9808"/>
  <c r="I21" i="9808"/>
  <c r="H21" i="9808"/>
  <c r="G21" i="9808"/>
  <c r="F21" i="9808"/>
  <c r="C21" i="9808"/>
  <c r="V20" i="9808"/>
  <c r="U20" i="9808"/>
  <c r="S20" i="9808"/>
  <c r="P20" i="9808"/>
  <c r="M20" i="9808"/>
  <c r="L20" i="9808"/>
  <c r="K20" i="9808"/>
  <c r="I20" i="9808"/>
  <c r="H20" i="9808"/>
  <c r="G20" i="9808"/>
  <c r="F20" i="9808"/>
  <c r="C20" i="9808"/>
  <c r="V19" i="9808"/>
  <c r="U19" i="9808"/>
  <c r="S19" i="9808"/>
  <c r="P19" i="9808"/>
  <c r="M19" i="9808"/>
  <c r="L19" i="9808"/>
  <c r="K19" i="9808"/>
  <c r="I19" i="9808"/>
  <c r="H19" i="9808"/>
  <c r="G19" i="9808"/>
  <c r="F19" i="9808"/>
  <c r="C19" i="9808"/>
  <c r="V18" i="9808"/>
  <c r="U18" i="9808"/>
  <c r="S18" i="9808"/>
  <c r="P18" i="9808"/>
  <c r="M18" i="9808"/>
  <c r="L18" i="9808"/>
  <c r="K18" i="9808"/>
  <c r="I18" i="9808"/>
  <c r="H18" i="9808"/>
  <c r="G18" i="9808"/>
  <c r="F18" i="9808"/>
  <c r="C18" i="9808"/>
  <c r="I5" i="9808"/>
  <c r="V27" i="9820"/>
  <c r="T27" i="9820"/>
  <c r="S27" i="9820"/>
  <c r="R27" i="9820"/>
  <c r="Q27" i="9820"/>
  <c r="P27" i="9820"/>
  <c r="O27" i="9820"/>
  <c r="N27" i="9820"/>
  <c r="M27" i="9820"/>
  <c r="L27" i="9820"/>
  <c r="K27" i="9820"/>
  <c r="G27" i="9820"/>
  <c r="D27" i="9820"/>
  <c r="U26" i="9820"/>
  <c r="S26" i="9820"/>
  <c r="P26" i="9820"/>
  <c r="M26" i="9820"/>
  <c r="G26" i="9820"/>
  <c r="V25" i="9820"/>
  <c r="L25" i="9820"/>
  <c r="K25" i="9820"/>
  <c r="I25" i="9820"/>
  <c r="H25" i="9820"/>
  <c r="G25" i="9820"/>
  <c r="F25" i="9820"/>
  <c r="C25" i="9820"/>
  <c r="V24" i="9820"/>
  <c r="L24" i="9820"/>
  <c r="K24" i="9820"/>
  <c r="I24" i="9820"/>
  <c r="H24" i="9820"/>
  <c r="G24" i="9820"/>
  <c r="F24" i="9820"/>
  <c r="C24" i="9820"/>
  <c r="V23" i="9820"/>
  <c r="L23" i="9820"/>
  <c r="K23" i="9820"/>
  <c r="I23" i="9820"/>
  <c r="H23" i="9820"/>
  <c r="G23" i="9820"/>
  <c r="F23" i="9820"/>
  <c r="C23" i="9820"/>
  <c r="V22" i="9820"/>
  <c r="L22" i="9820"/>
  <c r="K22" i="9820"/>
  <c r="I22" i="9820"/>
  <c r="H22" i="9820"/>
  <c r="G22" i="9820"/>
  <c r="F22" i="9820"/>
  <c r="C22" i="9820"/>
  <c r="V21" i="9820"/>
  <c r="U21" i="9820"/>
  <c r="S21" i="9820"/>
  <c r="P21" i="9820"/>
  <c r="M21" i="9820"/>
  <c r="L21" i="9820"/>
  <c r="K21" i="9820"/>
  <c r="I21" i="9820"/>
  <c r="H21" i="9820"/>
  <c r="G21" i="9820"/>
  <c r="F21" i="9820"/>
  <c r="V20" i="9820"/>
  <c r="U20" i="9820"/>
  <c r="S20" i="9820"/>
  <c r="P20" i="9820"/>
  <c r="M20" i="9820"/>
  <c r="L20" i="9820"/>
  <c r="K20" i="9820"/>
  <c r="I20" i="9820"/>
  <c r="H20" i="9820"/>
  <c r="G20" i="9820"/>
  <c r="F20" i="9820"/>
  <c r="V19" i="9820"/>
  <c r="U19" i="9820"/>
  <c r="S19" i="9820"/>
  <c r="P19" i="9820"/>
  <c r="M19" i="9820"/>
  <c r="L19" i="9820"/>
  <c r="K19" i="9820"/>
  <c r="I19" i="9820"/>
  <c r="H19" i="9820"/>
  <c r="G19" i="9820"/>
  <c r="F19" i="9820"/>
  <c r="V18" i="9820"/>
  <c r="L18" i="9820"/>
  <c r="K18" i="9820"/>
  <c r="I18" i="9820"/>
  <c r="H18" i="9820"/>
  <c r="G18" i="9820"/>
  <c r="F18" i="9820"/>
  <c r="C18" i="9820"/>
  <c r="I5" i="9820"/>
  <c r="V32" i="9819"/>
  <c r="U32" i="9819"/>
  <c r="S32" i="9819"/>
  <c r="R32" i="9819"/>
  <c r="M32" i="9819"/>
  <c r="L32" i="9819"/>
  <c r="K32" i="9819"/>
  <c r="G32" i="9819"/>
  <c r="D32" i="9819"/>
  <c r="V31" i="9819"/>
  <c r="U31" i="9819"/>
  <c r="S31" i="9819"/>
  <c r="P31" i="9819"/>
  <c r="M31" i="9819"/>
  <c r="L31" i="9819"/>
  <c r="K31" i="9819"/>
  <c r="I31" i="9819"/>
  <c r="H31" i="9819"/>
  <c r="G31" i="9819"/>
  <c r="F31" i="9819"/>
  <c r="C31" i="9819"/>
  <c r="V30" i="9819"/>
  <c r="U30" i="9819"/>
  <c r="S30" i="9819"/>
  <c r="P30" i="9819"/>
  <c r="M30" i="9819"/>
  <c r="L30" i="9819"/>
  <c r="K30" i="9819"/>
  <c r="I30" i="9819"/>
  <c r="H30" i="9819"/>
  <c r="G30" i="9819"/>
  <c r="F30" i="9819"/>
  <c r="V29" i="9819"/>
  <c r="U29" i="9819"/>
  <c r="S29" i="9819"/>
  <c r="P29" i="9819"/>
  <c r="M29" i="9819"/>
  <c r="L29" i="9819"/>
  <c r="K29" i="9819"/>
  <c r="I29" i="9819"/>
  <c r="H29" i="9819"/>
  <c r="G29" i="9819"/>
  <c r="F29" i="9819"/>
  <c r="V28" i="9819"/>
  <c r="U28" i="9819"/>
  <c r="S28" i="9819"/>
  <c r="P28" i="9819"/>
  <c r="M28" i="9819"/>
  <c r="L28" i="9819"/>
  <c r="K28" i="9819"/>
  <c r="I28" i="9819"/>
  <c r="H28" i="9819"/>
  <c r="G28" i="9819"/>
  <c r="F28" i="9819"/>
  <c r="V27" i="9819"/>
  <c r="U27" i="9819"/>
  <c r="S27" i="9819"/>
  <c r="P27" i="9819"/>
  <c r="M27" i="9819"/>
  <c r="L27" i="9819"/>
  <c r="K27" i="9819"/>
  <c r="I27" i="9819"/>
  <c r="H27" i="9819"/>
  <c r="G27" i="9819"/>
  <c r="F27" i="9819"/>
  <c r="V26" i="9819"/>
  <c r="U26" i="9819"/>
  <c r="S26" i="9819"/>
  <c r="P26" i="9819"/>
  <c r="M26" i="9819"/>
  <c r="L26" i="9819"/>
  <c r="K26" i="9819"/>
  <c r="I26" i="9819"/>
  <c r="H26" i="9819"/>
  <c r="G26" i="9819"/>
  <c r="F26" i="9819"/>
  <c r="V25" i="9819"/>
  <c r="U25" i="9819"/>
  <c r="S25" i="9819"/>
  <c r="P25" i="9819"/>
  <c r="M25" i="9819"/>
  <c r="L25" i="9819"/>
  <c r="K25" i="9819"/>
  <c r="I25" i="9819"/>
  <c r="H25" i="9819"/>
  <c r="G25" i="9819"/>
  <c r="F25" i="9819"/>
  <c r="V24" i="9819"/>
  <c r="U24" i="9819"/>
  <c r="S24" i="9819"/>
  <c r="P24" i="9819"/>
  <c r="M24" i="9819"/>
  <c r="L24" i="9819"/>
  <c r="K24" i="9819"/>
  <c r="I24" i="9819"/>
  <c r="H24" i="9819"/>
  <c r="G24" i="9819"/>
  <c r="F24" i="9819"/>
  <c r="V23" i="9819"/>
  <c r="U23" i="9819"/>
  <c r="S23" i="9819"/>
  <c r="P23" i="9819"/>
  <c r="M23" i="9819"/>
  <c r="L23" i="9819"/>
  <c r="K23" i="9819"/>
  <c r="I23" i="9819"/>
  <c r="H23" i="9819"/>
  <c r="G23" i="9819"/>
  <c r="F23" i="9819"/>
  <c r="V22" i="9819"/>
  <c r="U22" i="9819"/>
  <c r="S22" i="9819"/>
  <c r="P22" i="9819"/>
  <c r="M22" i="9819"/>
  <c r="L22" i="9819"/>
  <c r="K22" i="9819"/>
  <c r="I22" i="9819"/>
  <c r="H22" i="9819"/>
  <c r="G22" i="9819"/>
  <c r="F22" i="9819"/>
  <c r="V21" i="9819"/>
  <c r="U21" i="9819"/>
  <c r="S21" i="9819"/>
  <c r="P21" i="9819"/>
  <c r="M21" i="9819"/>
  <c r="L21" i="9819"/>
  <c r="K21" i="9819"/>
  <c r="I21" i="9819"/>
  <c r="H21" i="9819"/>
  <c r="G21" i="9819"/>
  <c r="F21" i="9819"/>
  <c r="V20" i="9819"/>
  <c r="U20" i="9819"/>
  <c r="S20" i="9819"/>
  <c r="P20" i="9819"/>
  <c r="M20" i="9819"/>
  <c r="L20" i="9819"/>
  <c r="K20" i="9819"/>
  <c r="I20" i="9819"/>
  <c r="H20" i="9819"/>
  <c r="G20" i="9819"/>
  <c r="F20" i="9819"/>
  <c r="V19" i="9819"/>
  <c r="U19" i="9819"/>
  <c r="S19" i="9819"/>
  <c r="P19" i="9819"/>
  <c r="M19" i="9819"/>
  <c r="L19" i="9819"/>
  <c r="K19" i="9819"/>
  <c r="I19" i="9819"/>
  <c r="H19" i="9819"/>
  <c r="G19" i="9819"/>
  <c r="F19" i="9819"/>
  <c r="V18" i="9819"/>
  <c r="U18" i="9819"/>
  <c r="S18" i="9819"/>
  <c r="P18" i="9819"/>
  <c r="M18" i="9819"/>
  <c r="L18" i="9819"/>
  <c r="K18" i="9819"/>
  <c r="I18" i="9819"/>
  <c r="H18" i="9819"/>
  <c r="G18" i="9819"/>
  <c r="F18" i="9819"/>
  <c r="I5" i="9819"/>
  <c r="V27" i="9804"/>
  <c r="U27" i="9804"/>
  <c r="S27" i="9804"/>
  <c r="R27" i="9804"/>
  <c r="Q27" i="9804"/>
  <c r="P27" i="9804"/>
  <c r="O27" i="9804"/>
  <c r="N27" i="9804"/>
  <c r="M27" i="9804"/>
  <c r="L27" i="9804"/>
  <c r="K27" i="9804"/>
  <c r="G27" i="9804"/>
  <c r="D27" i="9804"/>
  <c r="V26" i="9804"/>
  <c r="U26" i="9804"/>
  <c r="S26" i="9804"/>
  <c r="P26" i="9804"/>
  <c r="M26" i="9804"/>
  <c r="L26" i="9804"/>
  <c r="K26" i="9804"/>
  <c r="I26" i="9804"/>
  <c r="H26" i="9804"/>
  <c r="G26" i="9804"/>
  <c r="F26" i="9804"/>
  <c r="C26" i="9804"/>
  <c r="V25" i="9804"/>
  <c r="L25" i="9804"/>
  <c r="K25" i="9804"/>
  <c r="I25" i="9804"/>
  <c r="H25" i="9804"/>
  <c r="G25" i="9804"/>
  <c r="F25" i="9804"/>
  <c r="C25" i="9804"/>
  <c r="V24" i="9804"/>
  <c r="L24" i="9804"/>
  <c r="K24" i="9804"/>
  <c r="I24" i="9804"/>
  <c r="H24" i="9804"/>
  <c r="G24" i="9804"/>
  <c r="F24" i="9804"/>
  <c r="C24" i="9804"/>
  <c r="V23" i="9804"/>
  <c r="L23" i="9804"/>
  <c r="K23" i="9804"/>
  <c r="I23" i="9804"/>
  <c r="H23" i="9804"/>
  <c r="G23" i="9804"/>
  <c r="F23" i="9804"/>
  <c r="C23" i="9804"/>
  <c r="V22" i="9804"/>
  <c r="L22" i="9804"/>
  <c r="K22" i="9804"/>
  <c r="I22" i="9804"/>
  <c r="H22" i="9804"/>
  <c r="G22" i="9804"/>
  <c r="F22" i="9804"/>
  <c r="C22" i="9804"/>
  <c r="V21" i="9804"/>
  <c r="L21" i="9804"/>
  <c r="K21" i="9804"/>
  <c r="I21" i="9804"/>
  <c r="H21" i="9804"/>
  <c r="G21" i="9804"/>
  <c r="F21" i="9804"/>
  <c r="C21" i="9804"/>
  <c r="V20" i="9804"/>
  <c r="L20" i="9804"/>
  <c r="K20" i="9804"/>
  <c r="I20" i="9804"/>
  <c r="H20" i="9804"/>
  <c r="G20" i="9804"/>
  <c r="F20" i="9804"/>
  <c r="C20" i="9804"/>
  <c r="V19" i="9804"/>
  <c r="L19" i="9804"/>
  <c r="K19" i="9804"/>
  <c r="I19" i="9804"/>
  <c r="H19" i="9804"/>
  <c r="G19" i="9804"/>
  <c r="F19" i="9804"/>
  <c r="C19" i="9804"/>
  <c r="V18" i="9804"/>
  <c r="L18" i="9804"/>
  <c r="K18" i="9804"/>
  <c r="I18" i="9804"/>
  <c r="H18" i="9804"/>
  <c r="G18" i="9804"/>
  <c r="F18" i="9804"/>
  <c r="C18" i="9804"/>
  <c r="I5" i="9804"/>
  <c r="V26" i="9803"/>
  <c r="T26" i="9803"/>
  <c r="S26" i="9803"/>
  <c r="R26" i="9803"/>
  <c r="Q26" i="9803"/>
  <c r="P26" i="9803"/>
  <c r="O26" i="9803"/>
  <c r="N26" i="9803"/>
  <c r="M26" i="9803"/>
  <c r="L26" i="9803"/>
  <c r="K26" i="9803"/>
  <c r="G26" i="9803"/>
  <c r="D26" i="9803"/>
  <c r="U25" i="9803"/>
  <c r="S25" i="9803"/>
  <c r="P25" i="9803"/>
  <c r="M25" i="9803"/>
  <c r="G25" i="9803"/>
  <c r="V24" i="9803"/>
  <c r="L24" i="9803"/>
  <c r="K24" i="9803"/>
  <c r="I24" i="9803"/>
  <c r="H24" i="9803"/>
  <c r="G24" i="9803"/>
  <c r="F24" i="9803"/>
  <c r="C24" i="9803"/>
  <c r="V23" i="9803"/>
  <c r="L23" i="9803"/>
  <c r="K23" i="9803"/>
  <c r="I23" i="9803"/>
  <c r="H23" i="9803"/>
  <c r="G23" i="9803"/>
  <c r="F23" i="9803"/>
  <c r="C23" i="9803"/>
  <c r="V22" i="9803"/>
  <c r="L22" i="9803"/>
  <c r="K22" i="9803"/>
  <c r="I22" i="9803"/>
  <c r="H22" i="9803"/>
  <c r="G22" i="9803"/>
  <c r="F22" i="9803"/>
  <c r="C22" i="9803"/>
  <c r="V21" i="9803"/>
  <c r="L21" i="9803"/>
  <c r="K21" i="9803"/>
  <c r="I21" i="9803"/>
  <c r="H21" i="9803"/>
  <c r="G21" i="9803"/>
  <c r="F21" i="9803"/>
  <c r="C21" i="9803"/>
  <c r="V20" i="9803"/>
  <c r="U20" i="9803"/>
  <c r="S20" i="9803"/>
  <c r="P20" i="9803"/>
  <c r="M20" i="9803"/>
  <c r="L20" i="9803"/>
  <c r="K20" i="9803"/>
  <c r="I20" i="9803"/>
  <c r="H20" i="9803"/>
  <c r="G20" i="9803"/>
  <c r="F20" i="9803"/>
  <c r="C20" i="9803"/>
  <c r="V19" i="9803"/>
  <c r="U19" i="9803"/>
  <c r="S19" i="9803"/>
  <c r="P19" i="9803"/>
  <c r="M19" i="9803"/>
  <c r="L19" i="9803"/>
  <c r="K19" i="9803"/>
  <c r="I19" i="9803"/>
  <c r="H19" i="9803"/>
  <c r="G19" i="9803"/>
  <c r="F19" i="9803"/>
  <c r="C19" i="9803"/>
  <c r="V18" i="9803"/>
  <c r="L18" i="9803"/>
  <c r="K18" i="9803"/>
  <c r="I18" i="9803"/>
  <c r="H18" i="9803"/>
  <c r="G18" i="9803"/>
  <c r="F18" i="9803"/>
  <c r="C18" i="9803"/>
  <c r="I5" i="9803"/>
  <c r="V30" i="9802"/>
  <c r="U30" i="9802"/>
  <c r="S30" i="9802"/>
  <c r="R30" i="9802"/>
  <c r="M30" i="9802"/>
  <c r="L30" i="9802"/>
  <c r="K30" i="9802"/>
  <c r="G30" i="9802"/>
  <c r="D30" i="9802"/>
  <c r="V29" i="9802"/>
  <c r="U29" i="9802"/>
  <c r="S29" i="9802"/>
  <c r="P29" i="9802"/>
  <c r="M29" i="9802"/>
  <c r="L29" i="9802"/>
  <c r="K29" i="9802"/>
  <c r="I29" i="9802"/>
  <c r="H29" i="9802"/>
  <c r="G29" i="9802"/>
  <c r="F29" i="9802"/>
  <c r="C29" i="9802"/>
  <c r="V28" i="9802"/>
  <c r="U28" i="9802"/>
  <c r="S28" i="9802"/>
  <c r="P28" i="9802"/>
  <c r="M28" i="9802"/>
  <c r="L28" i="9802"/>
  <c r="K28" i="9802"/>
  <c r="I28" i="9802"/>
  <c r="H28" i="9802"/>
  <c r="G28" i="9802"/>
  <c r="F28" i="9802"/>
  <c r="C28" i="9802"/>
  <c r="V27" i="9802"/>
  <c r="U27" i="9802"/>
  <c r="S27" i="9802"/>
  <c r="P27" i="9802"/>
  <c r="M27" i="9802"/>
  <c r="L27" i="9802"/>
  <c r="K27" i="9802"/>
  <c r="I27" i="9802"/>
  <c r="H27" i="9802"/>
  <c r="G27" i="9802"/>
  <c r="F27" i="9802"/>
  <c r="C27" i="9802"/>
  <c r="V26" i="9802"/>
  <c r="U26" i="9802"/>
  <c r="S26" i="9802"/>
  <c r="P26" i="9802"/>
  <c r="M26" i="9802"/>
  <c r="L26" i="9802"/>
  <c r="K26" i="9802"/>
  <c r="I26" i="9802"/>
  <c r="H26" i="9802"/>
  <c r="G26" i="9802"/>
  <c r="F26" i="9802"/>
  <c r="C26" i="9802"/>
  <c r="V25" i="9802"/>
  <c r="U25" i="9802"/>
  <c r="S25" i="9802"/>
  <c r="P25" i="9802"/>
  <c r="M25" i="9802"/>
  <c r="L25" i="9802"/>
  <c r="K25" i="9802"/>
  <c r="I25" i="9802"/>
  <c r="H25" i="9802"/>
  <c r="G25" i="9802"/>
  <c r="F25" i="9802"/>
  <c r="C25" i="9802"/>
  <c r="V24" i="9802"/>
  <c r="U24" i="9802"/>
  <c r="S24" i="9802"/>
  <c r="P24" i="9802"/>
  <c r="M24" i="9802"/>
  <c r="L24" i="9802"/>
  <c r="K24" i="9802"/>
  <c r="I24" i="9802"/>
  <c r="H24" i="9802"/>
  <c r="G24" i="9802"/>
  <c r="F24" i="9802"/>
  <c r="C24" i="9802"/>
  <c r="V23" i="9802"/>
  <c r="U23" i="9802"/>
  <c r="S23" i="9802"/>
  <c r="P23" i="9802"/>
  <c r="M23" i="9802"/>
  <c r="L23" i="9802"/>
  <c r="K23" i="9802"/>
  <c r="I23" i="9802"/>
  <c r="H23" i="9802"/>
  <c r="G23" i="9802"/>
  <c r="F23" i="9802"/>
  <c r="C23" i="9802"/>
  <c r="V22" i="9802"/>
  <c r="U22" i="9802"/>
  <c r="S22" i="9802"/>
  <c r="P22" i="9802"/>
  <c r="M22" i="9802"/>
  <c r="L22" i="9802"/>
  <c r="K22" i="9802"/>
  <c r="I22" i="9802"/>
  <c r="H22" i="9802"/>
  <c r="G22" i="9802"/>
  <c r="F22" i="9802"/>
  <c r="C22" i="9802"/>
  <c r="V21" i="9802"/>
  <c r="U21" i="9802"/>
  <c r="S21" i="9802"/>
  <c r="P21" i="9802"/>
  <c r="M21" i="9802"/>
  <c r="L21" i="9802"/>
  <c r="K21" i="9802"/>
  <c r="I21" i="9802"/>
  <c r="H21" i="9802"/>
  <c r="G21" i="9802"/>
  <c r="F21" i="9802"/>
  <c r="C21" i="9802"/>
  <c r="V20" i="9802"/>
  <c r="U20" i="9802"/>
  <c r="S20" i="9802"/>
  <c r="P20" i="9802"/>
  <c r="M20" i="9802"/>
  <c r="L20" i="9802"/>
  <c r="K20" i="9802"/>
  <c r="I20" i="9802"/>
  <c r="H20" i="9802"/>
  <c r="G20" i="9802"/>
  <c r="F20" i="9802"/>
  <c r="V19" i="9802"/>
  <c r="U19" i="9802"/>
  <c r="S19" i="9802"/>
  <c r="P19" i="9802"/>
  <c r="M19" i="9802"/>
  <c r="L19" i="9802"/>
  <c r="K19" i="9802"/>
  <c r="I19" i="9802"/>
  <c r="H19" i="9802"/>
  <c r="G19" i="9802"/>
  <c r="F19" i="9802"/>
  <c r="C19" i="9802"/>
  <c r="V18" i="9802"/>
  <c r="U18" i="9802"/>
  <c r="S18" i="9802"/>
  <c r="P18" i="9802"/>
  <c r="M18" i="9802"/>
  <c r="L18" i="9802"/>
  <c r="K18" i="9802"/>
  <c r="I18" i="9802"/>
  <c r="H18" i="9802"/>
  <c r="G18" i="9802"/>
  <c r="F18" i="9802"/>
  <c r="C18" i="9802"/>
  <c r="I5" i="9802"/>
  <c r="V27" i="9793"/>
  <c r="U27" i="9793"/>
  <c r="S27" i="9793"/>
  <c r="R27" i="9793"/>
  <c r="Q27" i="9793"/>
  <c r="P27" i="9793"/>
  <c r="O27" i="9793"/>
  <c r="N27" i="9793"/>
  <c r="M27" i="9793"/>
  <c r="L27" i="9793"/>
  <c r="K27" i="9793"/>
  <c r="G27" i="9793"/>
  <c r="D27" i="9793"/>
  <c r="V26" i="9793"/>
  <c r="U26" i="9793"/>
  <c r="S26" i="9793"/>
  <c r="P26" i="9793"/>
  <c r="M26" i="9793"/>
  <c r="L26" i="9793"/>
  <c r="K26" i="9793"/>
  <c r="I26" i="9793"/>
  <c r="H26" i="9793"/>
  <c r="G26" i="9793"/>
  <c r="F26" i="9793"/>
  <c r="C26" i="9793"/>
  <c r="V25" i="9793"/>
  <c r="L25" i="9793"/>
  <c r="K25" i="9793"/>
  <c r="I25" i="9793"/>
  <c r="H25" i="9793"/>
  <c r="G25" i="9793"/>
  <c r="F25" i="9793"/>
  <c r="C25" i="9793"/>
  <c r="V24" i="9793"/>
  <c r="L24" i="9793"/>
  <c r="K24" i="9793"/>
  <c r="I24" i="9793"/>
  <c r="H24" i="9793"/>
  <c r="G24" i="9793"/>
  <c r="F24" i="9793"/>
  <c r="C24" i="9793"/>
  <c r="V23" i="9793"/>
  <c r="L23" i="9793"/>
  <c r="K23" i="9793"/>
  <c r="I23" i="9793"/>
  <c r="H23" i="9793"/>
  <c r="G23" i="9793"/>
  <c r="F23" i="9793"/>
  <c r="C23" i="9793"/>
  <c r="V22" i="9793"/>
  <c r="L22" i="9793"/>
  <c r="K22" i="9793"/>
  <c r="I22" i="9793"/>
  <c r="H22" i="9793"/>
  <c r="G22" i="9793"/>
  <c r="F22" i="9793"/>
  <c r="C22" i="9793"/>
  <c r="V21" i="9793"/>
  <c r="L21" i="9793"/>
  <c r="K21" i="9793"/>
  <c r="I21" i="9793"/>
  <c r="H21" i="9793"/>
  <c r="G21" i="9793"/>
  <c r="F21" i="9793"/>
  <c r="C21" i="9793"/>
  <c r="V20" i="9793"/>
  <c r="L20" i="9793"/>
  <c r="K20" i="9793"/>
  <c r="I20" i="9793"/>
  <c r="H20" i="9793"/>
  <c r="G20" i="9793"/>
  <c r="F20" i="9793"/>
  <c r="C20" i="9793"/>
  <c r="V19" i="9793"/>
  <c r="L19" i="9793"/>
  <c r="K19" i="9793"/>
  <c r="I19" i="9793"/>
  <c r="H19" i="9793"/>
  <c r="G19" i="9793"/>
  <c r="F19" i="9793"/>
  <c r="C19" i="9793"/>
  <c r="V18" i="9793"/>
  <c r="L18" i="9793"/>
  <c r="K18" i="9793"/>
  <c r="I18" i="9793"/>
  <c r="H18" i="9793"/>
  <c r="G18" i="9793"/>
  <c r="F18" i="9793"/>
  <c r="C18" i="9793"/>
  <c r="I5" i="9793"/>
  <c r="V28" i="9800"/>
  <c r="T28" i="9800"/>
  <c r="S28" i="9800"/>
  <c r="R28" i="9800"/>
  <c r="Q28" i="9800"/>
  <c r="P28" i="9800"/>
  <c r="O28" i="9800"/>
  <c r="N28" i="9800"/>
  <c r="M28" i="9800"/>
  <c r="L28" i="9800"/>
  <c r="K28" i="9800"/>
  <c r="G28" i="9800"/>
  <c r="D28" i="9800"/>
  <c r="U27" i="9800"/>
  <c r="S27" i="9800"/>
  <c r="P27" i="9800"/>
  <c r="M27" i="9800"/>
  <c r="G27" i="9800"/>
  <c r="V26" i="9800"/>
  <c r="L26" i="9800"/>
  <c r="K26" i="9800"/>
  <c r="I26" i="9800"/>
  <c r="H26" i="9800"/>
  <c r="G26" i="9800"/>
  <c r="F26" i="9800"/>
  <c r="C26" i="9800"/>
  <c r="V25" i="9800"/>
  <c r="L25" i="9800"/>
  <c r="K25" i="9800"/>
  <c r="I25" i="9800"/>
  <c r="H25" i="9800"/>
  <c r="G25" i="9800"/>
  <c r="F25" i="9800"/>
  <c r="C25" i="9800"/>
  <c r="V24" i="9800"/>
  <c r="L24" i="9800"/>
  <c r="K24" i="9800"/>
  <c r="I24" i="9800"/>
  <c r="H24" i="9800"/>
  <c r="G24" i="9800"/>
  <c r="F24" i="9800"/>
  <c r="C24" i="9800"/>
  <c r="V23" i="9800"/>
  <c r="L23" i="9800"/>
  <c r="K23" i="9800"/>
  <c r="I23" i="9800"/>
  <c r="H23" i="9800"/>
  <c r="G23" i="9800"/>
  <c r="F23" i="9800"/>
  <c r="C23" i="9800"/>
  <c r="V22" i="9800"/>
  <c r="U22" i="9800"/>
  <c r="S22" i="9800"/>
  <c r="P22" i="9800"/>
  <c r="M22" i="9800"/>
  <c r="L22" i="9800"/>
  <c r="K22" i="9800"/>
  <c r="I22" i="9800"/>
  <c r="H22" i="9800"/>
  <c r="G22" i="9800"/>
  <c r="F22" i="9800"/>
  <c r="C22" i="9800"/>
  <c r="V21" i="9800"/>
  <c r="U21" i="9800"/>
  <c r="S21" i="9800"/>
  <c r="P21" i="9800"/>
  <c r="M21" i="9800"/>
  <c r="L21" i="9800"/>
  <c r="K21" i="9800"/>
  <c r="I21" i="9800"/>
  <c r="H21" i="9800"/>
  <c r="G21" i="9800"/>
  <c r="F21" i="9800"/>
  <c r="C21" i="9800"/>
  <c r="V20" i="9800"/>
  <c r="U20" i="9800"/>
  <c r="S20" i="9800"/>
  <c r="P20" i="9800"/>
  <c r="M20" i="9800"/>
  <c r="L20" i="9800"/>
  <c r="K20" i="9800"/>
  <c r="I20" i="9800"/>
  <c r="H20" i="9800"/>
  <c r="G20" i="9800"/>
  <c r="F20" i="9800"/>
  <c r="C20" i="9800"/>
  <c r="V19" i="9800"/>
  <c r="L19" i="9800"/>
  <c r="K19" i="9800"/>
  <c r="I19" i="9800"/>
  <c r="H19" i="9800"/>
  <c r="G19" i="9800"/>
  <c r="F19" i="9800"/>
  <c r="C19" i="9800"/>
  <c r="V18" i="9800"/>
  <c r="L18" i="9800"/>
  <c r="K18" i="9800"/>
  <c r="I18" i="9800"/>
  <c r="H18" i="9800"/>
  <c r="G18" i="9800"/>
  <c r="F18" i="9800"/>
  <c r="C18" i="9800"/>
  <c r="I5" i="9800"/>
  <c r="V33" i="9799"/>
  <c r="U33" i="9799"/>
  <c r="S33" i="9799"/>
  <c r="R33" i="9799"/>
  <c r="M33" i="9799"/>
  <c r="L33" i="9799"/>
  <c r="K33" i="9799"/>
  <c r="G33" i="9799"/>
  <c r="D33" i="9799"/>
  <c r="V32" i="9799"/>
  <c r="U32" i="9799"/>
  <c r="S32" i="9799"/>
  <c r="P32" i="9799"/>
  <c r="M32" i="9799"/>
  <c r="L32" i="9799"/>
  <c r="K32" i="9799"/>
  <c r="I32" i="9799"/>
  <c r="H32" i="9799"/>
  <c r="G32" i="9799"/>
  <c r="F32" i="9799"/>
  <c r="C32" i="9799"/>
  <c r="V31" i="9799"/>
  <c r="U31" i="9799"/>
  <c r="S31" i="9799"/>
  <c r="P31" i="9799"/>
  <c r="M31" i="9799"/>
  <c r="L31" i="9799"/>
  <c r="K31" i="9799"/>
  <c r="I31" i="9799"/>
  <c r="H31" i="9799"/>
  <c r="G31" i="9799"/>
  <c r="F31" i="9799"/>
  <c r="C31" i="9799"/>
  <c r="V30" i="9799"/>
  <c r="U30" i="9799"/>
  <c r="S30" i="9799"/>
  <c r="P30" i="9799"/>
  <c r="M30" i="9799"/>
  <c r="L30" i="9799"/>
  <c r="K30" i="9799"/>
  <c r="I30" i="9799"/>
  <c r="H30" i="9799"/>
  <c r="G30" i="9799"/>
  <c r="F30" i="9799"/>
  <c r="C30" i="9799"/>
  <c r="V29" i="9799"/>
  <c r="U29" i="9799"/>
  <c r="S29" i="9799"/>
  <c r="P29" i="9799"/>
  <c r="M29" i="9799"/>
  <c r="L29" i="9799"/>
  <c r="K29" i="9799"/>
  <c r="I29" i="9799"/>
  <c r="H29" i="9799"/>
  <c r="G29" i="9799"/>
  <c r="F29" i="9799"/>
  <c r="C29" i="9799"/>
  <c r="V28" i="9799"/>
  <c r="U28" i="9799"/>
  <c r="S28" i="9799"/>
  <c r="P28" i="9799"/>
  <c r="M28" i="9799"/>
  <c r="L28" i="9799"/>
  <c r="K28" i="9799"/>
  <c r="I28" i="9799"/>
  <c r="H28" i="9799"/>
  <c r="G28" i="9799"/>
  <c r="F28" i="9799"/>
  <c r="C28" i="9799"/>
  <c r="V27" i="9799"/>
  <c r="U27" i="9799"/>
  <c r="S27" i="9799"/>
  <c r="P27" i="9799"/>
  <c r="M27" i="9799"/>
  <c r="L27" i="9799"/>
  <c r="K27" i="9799"/>
  <c r="I27" i="9799"/>
  <c r="H27" i="9799"/>
  <c r="G27" i="9799"/>
  <c r="F27" i="9799"/>
  <c r="C27" i="9799"/>
  <c r="V26" i="9799"/>
  <c r="U26" i="9799"/>
  <c r="S26" i="9799"/>
  <c r="P26" i="9799"/>
  <c r="M26" i="9799"/>
  <c r="L26" i="9799"/>
  <c r="K26" i="9799"/>
  <c r="I26" i="9799"/>
  <c r="H26" i="9799"/>
  <c r="G26" i="9799"/>
  <c r="F26" i="9799"/>
  <c r="C26" i="9799"/>
  <c r="V25" i="9799"/>
  <c r="U25" i="9799"/>
  <c r="S25" i="9799"/>
  <c r="P25" i="9799"/>
  <c r="M25" i="9799"/>
  <c r="L25" i="9799"/>
  <c r="K25" i="9799"/>
  <c r="I25" i="9799"/>
  <c r="H25" i="9799"/>
  <c r="G25" i="9799"/>
  <c r="F25" i="9799"/>
  <c r="C25" i="9799"/>
  <c r="V24" i="9799"/>
  <c r="U24" i="9799"/>
  <c r="S24" i="9799"/>
  <c r="P24" i="9799"/>
  <c r="M24" i="9799"/>
  <c r="L24" i="9799"/>
  <c r="K24" i="9799"/>
  <c r="I24" i="9799"/>
  <c r="H24" i="9799"/>
  <c r="G24" i="9799"/>
  <c r="F24" i="9799"/>
  <c r="C24" i="9799"/>
  <c r="V23" i="9799"/>
  <c r="U23" i="9799"/>
  <c r="S23" i="9799"/>
  <c r="P23" i="9799"/>
  <c r="M23" i="9799"/>
  <c r="L23" i="9799"/>
  <c r="K23" i="9799"/>
  <c r="I23" i="9799"/>
  <c r="H23" i="9799"/>
  <c r="G23" i="9799"/>
  <c r="F23" i="9799"/>
  <c r="C23" i="9799"/>
  <c r="V22" i="9799"/>
  <c r="U22" i="9799"/>
  <c r="S22" i="9799"/>
  <c r="P22" i="9799"/>
  <c r="M22" i="9799"/>
  <c r="L22" i="9799"/>
  <c r="K22" i="9799"/>
  <c r="I22" i="9799"/>
  <c r="H22" i="9799"/>
  <c r="G22" i="9799"/>
  <c r="F22" i="9799"/>
  <c r="C22" i="9799"/>
  <c r="V21" i="9799"/>
  <c r="U21" i="9799"/>
  <c r="S21" i="9799"/>
  <c r="P21" i="9799"/>
  <c r="M21" i="9799"/>
  <c r="L21" i="9799"/>
  <c r="K21" i="9799"/>
  <c r="I21" i="9799"/>
  <c r="H21" i="9799"/>
  <c r="G21" i="9799"/>
  <c r="F21" i="9799"/>
  <c r="C21" i="9799"/>
  <c r="V20" i="9799"/>
  <c r="U20" i="9799"/>
  <c r="S20" i="9799"/>
  <c r="P20" i="9799"/>
  <c r="M20" i="9799"/>
  <c r="L20" i="9799"/>
  <c r="K20" i="9799"/>
  <c r="I20" i="9799"/>
  <c r="H20" i="9799"/>
  <c r="G20" i="9799"/>
  <c r="F20" i="9799"/>
  <c r="C20" i="9799"/>
  <c r="V19" i="9799"/>
  <c r="U19" i="9799"/>
  <c r="S19" i="9799"/>
  <c r="P19" i="9799"/>
  <c r="M19" i="9799"/>
  <c r="L19" i="9799"/>
  <c r="K19" i="9799"/>
  <c r="I19" i="9799"/>
  <c r="H19" i="9799"/>
  <c r="G19" i="9799"/>
  <c r="F19" i="9799"/>
  <c r="C19" i="9799"/>
  <c r="V18" i="9799"/>
  <c r="U18" i="9799"/>
  <c r="S18" i="9799"/>
  <c r="P18" i="9799"/>
  <c r="M18" i="9799"/>
  <c r="L18" i="9799"/>
  <c r="K18" i="9799"/>
  <c r="I18" i="9799"/>
  <c r="H18" i="9799"/>
  <c r="G18" i="9799"/>
  <c r="F18" i="9799"/>
  <c r="C18" i="9799"/>
  <c r="I5" i="9799"/>
  <c r="V29" i="9798"/>
  <c r="T29" i="9798"/>
  <c r="S29" i="9798"/>
  <c r="R29" i="9798"/>
  <c r="Q29" i="9798"/>
  <c r="P29" i="9798"/>
  <c r="O29" i="9798"/>
  <c r="N29" i="9798"/>
  <c r="M29" i="9798"/>
  <c r="L29" i="9798"/>
  <c r="K29" i="9798"/>
  <c r="G29" i="9798"/>
  <c r="D29" i="9798"/>
  <c r="U28" i="9798"/>
  <c r="S28" i="9798"/>
  <c r="P28" i="9798"/>
  <c r="M28" i="9798"/>
  <c r="G28" i="9798"/>
  <c r="V27" i="9798"/>
  <c r="L27" i="9798"/>
  <c r="K27" i="9798"/>
  <c r="I27" i="9798"/>
  <c r="H27" i="9798"/>
  <c r="G27" i="9798"/>
  <c r="F27" i="9798"/>
  <c r="C27" i="9798"/>
  <c r="V26" i="9798"/>
  <c r="L26" i="9798"/>
  <c r="K26" i="9798"/>
  <c r="I26" i="9798"/>
  <c r="H26" i="9798"/>
  <c r="G26" i="9798"/>
  <c r="F26" i="9798"/>
  <c r="C26" i="9798"/>
  <c r="V25" i="9798"/>
  <c r="L25" i="9798"/>
  <c r="K25" i="9798"/>
  <c r="I25" i="9798"/>
  <c r="H25" i="9798"/>
  <c r="G25" i="9798"/>
  <c r="F25" i="9798"/>
  <c r="C25" i="9798"/>
  <c r="V24" i="9798"/>
  <c r="U24" i="9798"/>
  <c r="S24" i="9798"/>
  <c r="P24" i="9798"/>
  <c r="M24" i="9798"/>
  <c r="L24" i="9798"/>
  <c r="K24" i="9798"/>
  <c r="I24" i="9798"/>
  <c r="H24" i="9798"/>
  <c r="G24" i="9798"/>
  <c r="F24" i="9798"/>
  <c r="C24" i="9798"/>
  <c r="V23" i="9798"/>
  <c r="U23" i="9798"/>
  <c r="S23" i="9798"/>
  <c r="P23" i="9798"/>
  <c r="M23" i="9798"/>
  <c r="L23" i="9798"/>
  <c r="K23" i="9798"/>
  <c r="I23" i="9798"/>
  <c r="H23" i="9798"/>
  <c r="G23" i="9798"/>
  <c r="F23" i="9798"/>
  <c r="C23" i="9798"/>
  <c r="V22" i="9798"/>
  <c r="U22" i="9798"/>
  <c r="S22" i="9798"/>
  <c r="P22" i="9798"/>
  <c r="M22" i="9798"/>
  <c r="L22" i="9798"/>
  <c r="K22" i="9798"/>
  <c r="I22" i="9798"/>
  <c r="H22" i="9798"/>
  <c r="G22" i="9798"/>
  <c r="F22" i="9798"/>
  <c r="C22" i="9798"/>
  <c r="V21" i="9798"/>
  <c r="L21" i="9798"/>
  <c r="K21" i="9798"/>
  <c r="I21" i="9798"/>
  <c r="H21" i="9798"/>
  <c r="G21" i="9798"/>
  <c r="F21" i="9798"/>
  <c r="C21" i="9798"/>
  <c r="V20" i="9798"/>
  <c r="L20" i="9798"/>
  <c r="K20" i="9798"/>
  <c r="I20" i="9798"/>
  <c r="H20" i="9798"/>
  <c r="G20" i="9798"/>
  <c r="F20" i="9798"/>
  <c r="C20" i="9798"/>
  <c r="V19" i="9798"/>
  <c r="U19" i="9798"/>
  <c r="S19" i="9798"/>
  <c r="P19" i="9798"/>
  <c r="M19" i="9798"/>
  <c r="L19" i="9798"/>
  <c r="K19" i="9798"/>
  <c r="I19" i="9798"/>
  <c r="H19" i="9798"/>
  <c r="G19" i="9798"/>
  <c r="F19" i="9798"/>
  <c r="C19" i="9798"/>
  <c r="V18" i="9798"/>
  <c r="U18" i="9798"/>
  <c r="S18" i="9798"/>
  <c r="P18" i="9798"/>
  <c r="M18" i="9798"/>
  <c r="L18" i="9798"/>
  <c r="K18" i="9798"/>
  <c r="I18" i="9798"/>
  <c r="H18" i="9798"/>
  <c r="G18" i="9798"/>
  <c r="F18" i="9798"/>
  <c r="C18" i="9798"/>
  <c r="I5" i="9798"/>
  <c r="V27" i="9797"/>
  <c r="U27" i="9797"/>
  <c r="S27" i="9797"/>
  <c r="R27" i="9797"/>
  <c r="M27" i="9797"/>
  <c r="L27" i="9797"/>
  <c r="K27" i="9797"/>
  <c r="G27" i="9797"/>
  <c r="D27" i="9797"/>
  <c r="V26" i="9797"/>
  <c r="U26" i="9797"/>
  <c r="S26" i="9797"/>
  <c r="P26" i="9797"/>
  <c r="M26" i="9797"/>
  <c r="L26" i="9797"/>
  <c r="K26" i="9797"/>
  <c r="I26" i="9797"/>
  <c r="H26" i="9797"/>
  <c r="G26" i="9797"/>
  <c r="F26" i="9797"/>
  <c r="C26" i="9797"/>
  <c r="V25" i="9797"/>
  <c r="U25" i="9797"/>
  <c r="S25" i="9797"/>
  <c r="P25" i="9797"/>
  <c r="M25" i="9797"/>
  <c r="L25" i="9797"/>
  <c r="K25" i="9797"/>
  <c r="I25" i="9797"/>
  <c r="H25" i="9797"/>
  <c r="G25" i="9797"/>
  <c r="F25" i="9797"/>
  <c r="C25" i="9797"/>
  <c r="V24" i="9797"/>
  <c r="U24" i="9797"/>
  <c r="S24" i="9797"/>
  <c r="P24" i="9797"/>
  <c r="M24" i="9797"/>
  <c r="L24" i="9797"/>
  <c r="K24" i="9797"/>
  <c r="I24" i="9797"/>
  <c r="H24" i="9797"/>
  <c r="G24" i="9797"/>
  <c r="F24" i="9797"/>
  <c r="C24" i="9797"/>
  <c r="V23" i="9797"/>
  <c r="U23" i="9797"/>
  <c r="S23" i="9797"/>
  <c r="P23" i="9797"/>
  <c r="M23" i="9797"/>
  <c r="L23" i="9797"/>
  <c r="K23" i="9797"/>
  <c r="I23" i="9797"/>
  <c r="H23" i="9797"/>
  <c r="G23" i="9797"/>
  <c r="F23" i="9797"/>
  <c r="C23" i="9797"/>
  <c r="V22" i="9797"/>
  <c r="U22" i="9797"/>
  <c r="S22" i="9797"/>
  <c r="P22" i="9797"/>
  <c r="M22" i="9797"/>
  <c r="L22" i="9797"/>
  <c r="K22" i="9797"/>
  <c r="I22" i="9797"/>
  <c r="H22" i="9797"/>
  <c r="G22" i="9797"/>
  <c r="F22" i="9797"/>
  <c r="C22" i="9797"/>
  <c r="V21" i="9797"/>
  <c r="U21" i="9797"/>
  <c r="S21" i="9797"/>
  <c r="P21" i="9797"/>
  <c r="M21" i="9797"/>
  <c r="L21" i="9797"/>
  <c r="K21" i="9797"/>
  <c r="I21" i="9797"/>
  <c r="H21" i="9797"/>
  <c r="G21" i="9797"/>
  <c r="F21" i="9797"/>
  <c r="C21" i="9797"/>
  <c r="V20" i="9797"/>
  <c r="U20" i="9797"/>
  <c r="S20" i="9797"/>
  <c r="P20" i="9797"/>
  <c r="M20" i="9797"/>
  <c r="L20" i="9797"/>
  <c r="K20" i="9797"/>
  <c r="I20" i="9797"/>
  <c r="H20" i="9797"/>
  <c r="G20" i="9797"/>
  <c r="F20" i="9797"/>
  <c r="C20" i="9797"/>
  <c r="V19" i="9797"/>
  <c r="U19" i="9797"/>
  <c r="S19" i="9797"/>
  <c r="P19" i="9797"/>
  <c r="M19" i="9797"/>
  <c r="L19" i="9797"/>
  <c r="K19" i="9797"/>
  <c r="I19" i="9797"/>
  <c r="H19" i="9797"/>
  <c r="G19" i="9797"/>
  <c r="F19" i="9797"/>
  <c r="C19" i="9797"/>
  <c r="V18" i="9797"/>
  <c r="U18" i="9797"/>
  <c r="S18" i="9797"/>
  <c r="P18" i="9797"/>
  <c r="M18" i="9797"/>
  <c r="L18" i="9797"/>
  <c r="K18" i="9797"/>
  <c r="I18" i="9797"/>
  <c r="H18" i="9797"/>
  <c r="G18" i="9797"/>
  <c r="F18" i="9797"/>
  <c r="C18" i="9797"/>
  <c r="I5" i="9797"/>
  <c r="V27" i="9796"/>
  <c r="U27" i="9796"/>
  <c r="S27" i="9796"/>
  <c r="R27" i="9796"/>
  <c r="Q27" i="9796"/>
  <c r="P27" i="9796"/>
  <c r="O27" i="9796"/>
  <c r="N27" i="9796"/>
  <c r="M27" i="9796"/>
  <c r="L27" i="9796"/>
  <c r="K27" i="9796"/>
  <c r="G27" i="9796"/>
  <c r="D27" i="9796"/>
  <c r="V26" i="9796"/>
  <c r="U26" i="9796"/>
  <c r="S26" i="9796"/>
  <c r="P26" i="9796"/>
  <c r="M26" i="9796"/>
  <c r="L26" i="9796"/>
  <c r="K26" i="9796"/>
  <c r="I26" i="9796"/>
  <c r="H26" i="9796"/>
  <c r="G26" i="9796"/>
  <c r="F26" i="9796"/>
  <c r="C26" i="9796"/>
  <c r="V25" i="9796"/>
  <c r="L25" i="9796"/>
  <c r="K25" i="9796"/>
  <c r="I25" i="9796"/>
  <c r="H25" i="9796"/>
  <c r="G25" i="9796"/>
  <c r="F25" i="9796"/>
  <c r="C25" i="9796"/>
  <c r="V24" i="9796"/>
  <c r="L24" i="9796"/>
  <c r="K24" i="9796"/>
  <c r="I24" i="9796"/>
  <c r="H24" i="9796"/>
  <c r="G24" i="9796"/>
  <c r="F24" i="9796"/>
  <c r="C24" i="9796"/>
  <c r="V23" i="9796"/>
  <c r="L23" i="9796"/>
  <c r="K23" i="9796"/>
  <c r="I23" i="9796"/>
  <c r="H23" i="9796"/>
  <c r="G23" i="9796"/>
  <c r="F23" i="9796"/>
  <c r="C23" i="9796"/>
  <c r="V22" i="9796"/>
  <c r="L22" i="9796"/>
  <c r="K22" i="9796"/>
  <c r="I22" i="9796"/>
  <c r="H22" i="9796"/>
  <c r="G22" i="9796"/>
  <c r="F22" i="9796"/>
  <c r="C22" i="9796"/>
  <c r="V21" i="9796"/>
  <c r="L21" i="9796"/>
  <c r="K21" i="9796"/>
  <c r="I21" i="9796"/>
  <c r="H21" i="9796"/>
  <c r="G21" i="9796"/>
  <c r="F21" i="9796"/>
  <c r="C21" i="9796"/>
  <c r="V20" i="9796"/>
  <c r="L20" i="9796"/>
  <c r="K20" i="9796"/>
  <c r="I20" i="9796"/>
  <c r="H20" i="9796"/>
  <c r="G20" i="9796"/>
  <c r="F20" i="9796"/>
  <c r="C20" i="9796"/>
  <c r="V19" i="9796"/>
  <c r="L19" i="9796"/>
  <c r="K19" i="9796"/>
  <c r="I19" i="9796"/>
  <c r="H19" i="9796"/>
  <c r="G19" i="9796"/>
  <c r="F19" i="9796"/>
  <c r="C19" i="9796"/>
  <c r="V18" i="9796"/>
  <c r="L18" i="9796"/>
  <c r="K18" i="9796"/>
  <c r="I18" i="9796"/>
  <c r="H18" i="9796"/>
  <c r="G18" i="9796"/>
  <c r="F18" i="9796"/>
  <c r="C18" i="9796"/>
  <c r="I5" i="9796"/>
  <c r="V28" i="9795"/>
  <c r="T28" i="9795"/>
  <c r="S28" i="9795"/>
  <c r="R28" i="9795"/>
  <c r="Q28" i="9795"/>
  <c r="P28" i="9795"/>
  <c r="O28" i="9795"/>
  <c r="N28" i="9795"/>
  <c r="M28" i="9795"/>
  <c r="L28" i="9795"/>
  <c r="K28" i="9795"/>
  <c r="G28" i="9795"/>
  <c r="D28" i="9795"/>
  <c r="U27" i="9795"/>
  <c r="S27" i="9795"/>
  <c r="P27" i="9795"/>
  <c r="M27" i="9795"/>
  <c r="G27" i="9795"/>
  <c r="V26" i="9795"/>
  <c r="L26" i="9795"/>
  <c r="K26" i="9795"/>
  <c r="I26" i="9795"/>
  <c r="H26" i="9795"/>
  <c r="G26" i="9795"/>
  <c r="F26" i="9795"/>
  <c r="C26" i="9795"/>
  <c r="V25" i="9795"/>
  <c r="L25" i="9795"/>
  <c r="K25" i="9795"/>
  <c r="I25" i="9795"/>
  <c r="H25" i="9795"/>
  <c r="G25" i="9795"/>
  <c r="F25" i="9795"/>
  <c r="C25" i="9795"/>
  <c r="V24" i="9795"/>
  <c r="L24" i="9795"/>
  <c r="K24" i="9795"/>
  <c r="I24" i="9795"/>
  <c r="H24" i="9795"/>
  <c r="G24" i="9795"/>
  <c r="F24" i="9795"/>
  <c r="C24" i="9795"/>
  <c r="V23" i="9795"/>
  <c r="L23" i="9795"/>
  <c r="K23" i="9795"/>
  <c r="I23" i="9795"/>
  <c r="H23" i="9795"/>
  <c r="G23" i="9795"/>
  <c r="F23" i="9795"/>
  <c r="C23" i="9795"/>
  <c r="V22" i="9795"/>
  <c r="U22" i="9795"/>
  <c r="S22" i="9795"/>
  <c r="P22" i="9795"/>
  <c r="M22" i="9795"/>
  <c r="L22" i="9795"/>
  <c r="K22" i="9795"/>
  <c r="I22" i="9795"/>
  <c r="H22" i="9795"/>
  <c r="G22" i="9795"/>
  <c r="F22" i="9795"/>
  <c r="C22" i="9795"/>
  <c r="V21" i="9795"/>
  <c r="U21" i="9795"/>
  <c r="S21" i="9795"/>
  <c r="P21" i="9795"/>
  <c r="M21" i="9795"/>
  <c r="L21" i="9795"/>
  <c r="K21" i="9795"/>
  <c r="I21" i="9795"/>
  <c r="H21" i="9795"/>
  <c r="G21" i="9795"/>
  <c r="F21" i="9795"/>
  <c r="C21" i="9795"/>
  <c r="V20" i="9795"/>
  <c r="U20" i="9795"/>
  <c r="S20" i="9795"/>
  <c r="P20" i="9795"/>
  <c r="M20" i="9795"/>
  <c r="L20" i="9795"/>
  <c r="K20" i="9795"/>
  <c r="I20" i="9795"/>
  <c r="H20" i="9795"/>
  <c r="G20" i="9795"/>
  <c r="F20" i="9795"/>
  <c r="C20" i="9795"/>
  <c r="V19" i="9795"/>
  <c r="L19" i="9795"/>
  <c r="K19" i="9795"/>
  <c r="I19" i="9795"/>
  <c r="H19" i="9795"/>
  <c r="G19" i="9795"/>
  <c r="F19" i="9795"/>
  <c r="C19" i="9795"/>
  <c r="V18" i="9795"/>
  <c r="L18" i="9795"/>
  <c r="K18" i="9795"/>
  <c r="I18" i="9795"/>
  <c r="H18" i="9795"/>
  <c r="G18" i="9795"/>
  <c r="F18" i="9795"/>
  <c r="C18" i="9795"/>
  <c r="I5" i="9795"/>
  <c r="V27" i="9794"/>
  <c r="U27" i="9794"/>
  <c r="S27" i="9794"/>
  <c r="R27" i="9794"/>
  <c r="M27" i="9794"/>
  <c r="L27" i="9794"/>
  <c r="K27" i="9794"/>
  <c r="G27" i="9794"/>
  <c r="D27" i="9794"/>
  <c r="V26" i="9794"/>
  <c r="U26" i="9794"/>
  <c r="S26" i="9794"/>
  <c r="P26" i="9794"/>
  <c r="M26" i="9794"/>
  <c r="L26" i="9794"/>
  <c r="K26" i="9794"/>
  <c r="I26" i="9794"/>
  <c r="H26" i="9794"/>
  <c r="G26" i="9794"/>
  <c r="F26" i="9794"/>
  <c r="C26" i="9794"/>
  <c r="V25" i="9794"/>
  <c r="U25" i="9794"/>
  <c r="S25" i="9794"/>
  <c r="P25" i="9794"/>
  <c r="M25" i="9794"/>
  <c r="L25" i="9794"/>
  <c r="K25" i="9794"/>
  <c r="I25" i="9794"/>
  <c r="H25" i="9794"/>
  <c r="G25" i="9794"/>
  <c r="F25" i="9794"/>
  <c r="C25" i="9794"/>
  <c r="V24" i="9794"/>
  <c r="U24" i="9794"/>
  <c r="S24" i="9794"/>
  <c r="P24" i="9794"/>
  <c r="M24" i="9794"/>
  <c r="L24" i="9794"/>
  <c r="K24" i="9794"/>
  <c r="I24" i="9794"/>
  <c r="H24" i="9794"/>
  <c r="G24" i="9794"/>
  <c r="F24" i="9794"/>
  <c r="C24" i="9794"/>
  <c r="V23" i="9794"/>
  <c r="U23" i="9794"/>
  <c r="S23" i="9794"/>
  <c r="P23" i="9794"/>
  <c r="M23" i="9794"/>
  <c r="L23" i="9794"/>
  <c r="K23" i="9794"/>
  <c r="I23" i="9794"/>
  <c r="H23" i="9794"/>
  <c r="G23" i="9794"/>
  <c r="F23" i="9794"/>
  <c r="C23" i="9794"/>
  <c r="V22" i="9794"/>
  <c r="U22" i="9794"/>
  <c r="S22" i="9794"/>
  <c r="P22" i="9794"/>
  <c r="M22" i="9794"/>
  <c r="L22" i="9794"/>
  <c r="K22" i="9794"/>
  <c r="I22" i="9794"/>
  <c r="H22" i="9794"/>
  <c r="G22" i="9794"/>
  <c r="F22" i="9794"/>
  <c r="C22" i="9794"/>
  <c r="V21" i="9794"/>
  <c r="U21" i="9794"/>
  <c r="S21" i="9794"/>
  <c r="P21" i="9794"/>
  <c r="M21" i="9794"/>
  <c r="L21" i="9794"/>
  <c r="K21" i="9794"/>
  <c r="I21" i="9794"/>
  <c r="H21" i="9794"/>
  <c r="G21" i="9794"/>
  <c r="F21" i="9794"/>
  <c r="C21" i="9794"/>
  <c r="V20" i="9794"/>
  <c r="U20" i="9794"/>
  <c r="S20" i="9794"/>
  <c r="P20" i="9794"/>
  <c r="M20" i="9794"/>
  <c r="L20" i="9794"/>
  <c r="K20" i="9794"/>
  <c r="I20" i="9794"/>
  <c r="H20" i="9794"/>
  <c r="G20" i="9794"/>
  <c r="F20" i="9794"/>
  <c r="C20" i="9794"/>
  <c r="V19" i="9794"/>
  <c r="U19" i="9794"/>
  <c r="S19" i="9794"/>
  <c r="P19" i="9794"/>
  <c r="M19" i="9794"/>
  <c r="L19" i="9794"/>
  <c r="K19" i="9794"/>
  <c r="I19" i="9794"/>
  <c r="H19" i="9794"/>
  <c r="G19" i="9794"/>
  <c r="F19" i="9794"/>
  <c r="C19" i="9794"/>
  <c r="V18" i="9794"/>
  <c r="U18" i="9794"/>
  <c r="S18" i="9794"/>
  <c r="P18" i="9794"/>
  <c r="M18" i="9794"/>
  <c r="L18" i="9794"/>
  <c r="K18" i="9794"/>
  <c r="I18" i="9794"/>
  <c r="H18" i="9794"/>
  <c r="G18" i="9794"/>
  <c r="F18" i="9794"/>
  <c r="C18" i="9794"/>
  <c r="I5" i="9794"/>
  <c r="V27" i="9801"/>
  <c r="U27" i="9801"/>
  <c r="S27" i="9801"/>
  <c r="R27" i="9801"/>
  <c r="Q27" i="9801"/>
  <c r="P27" i="9801"/>
  <c r="O27" i="9801"/>
  <c r="N27" i="9801"/>
  <c r="M27" i="9801"/>
  <c r="L27" i="9801"/>
  <c r="K27" i="9801"/>
  <c r="G27" i="9801"/>
  <c r="D27" i="9801"/>
  <c r="V26" i="9801"/>
  <c r="U26" i="9801"/>
  <c r="S26" i="9801"/>
  <c r="P26" i="9801"/>
  <c r="M26" i="9801"/>
  <c r="L26" i="9801"/>
  <c r="K26" i="9801"/>
  <c r="I26" i="9801"/>
  <c r="H26" i="9801"/>
  <c r="G26" i="9801"/>
  <c r="F26" i="9801"/>
  <c r="C26" i="9801"/>
  <c r="V25" i="9801"/>
  <c r="L25" i="9801"/>
  <c r="K25" i="9801"/>
  <c r="I25" i="9801"/>
  <c r="H25" i="9801"/>
  <c r="G25" i="9801"/>
  <c r="F25" i="9801"/>
  <c r="C25" i="9801"/>
  <c r="V24" i="9801"/>
  <c r="L24" i="9801"/>
  <c r="K24" i="9801"/>
  <c r="I24" i="9801"/>
  <c r="H24" i="9801"/>
  <c r="G24" i="9801"/>
  <c r="F24" i="9801"/>
  <c r="C24" i="9801"/>
  <c r="V23" i="9801"/>
  <c r="L23" i="9801"/>
  <c r="K23" i="9801"/>
  <c r="I23" i="9801"/>
  <c r="H23" i="9801"/>
  <c r="G23" i="9801"/>
  <c r="F23" i="9801"/>
  <c r="C23" i="9801"/>
  <c r="V22" i="9801"/>
  <c r="L22" i="9801"/>
  <c r="K22" i="9801"/>
  <c r="I22" i="9801"/>
  <c r="H22" i="9801"/>
  <c r="G22" i="9801"/>
  <c r="F22" i="9801"/>
  <c r="C22" i="9801"/>
  <c r="V21" i="9801"/>
  <c r="L21" i="9801"/>
  <c r="K21" i="9801"/>
  <c r="I21" i="9801"/>
  <c r="H21" i="9801"/>
  <c r="G21" i="9801"/>
  <c r="F21" i="9801"/>
  <c r="C21" i="9801"/>
  <c r="V20" i="9801"/>
  <c r="L20" i="9801"/>
  <c r="K20" i="9801"/>
  <c r="I20" i="9801"/>
  <c r="H20" i="9801"/>
  <c r="G20" i="9801"/>
  <c r="F20" i="9801"/>
  <c r="C20" i="9801"/>
  <c r="V19" i="9801"/>
  <c r="L19" i="9801"/>
  <c r="K19" i="9801"/>
  <c r="I19" i="9801"/>
  <c r="H19" i="9801"/>
  <c r="G19" i="9801"/>
  <c r="F19" i="9801"/>
  <c r="C19" i="9801"/>
  <c r="V18" i="9801"/>
  <c r="L18" i="9801"/>
  <c r="K18" i="9801"/>
  <c r="I18" i="9801"/>
  <c r="H18" i="9801"/>
  <c r="G18" i="9801"/>
  <c r="F18" i="9801"/>
  <c r="C18" i="9801"/>
  <c r="I5" i="9801"/>
  <c r="V28" i="9792"/>
  <c r="T28" i="9792"/>
  <c r="S28" i="9792"/>
  <c r="R28" i="9792"/>
  <c r="Q28" i="9792"/>
  <c r="P28" i="9792"/>
  <c r="O28" i="9792"/>
  <c r="N28" i="9792"/>
  <c r="M28" i="9792"/>
  <c r="L28" i="9792"/>
  <c r="K28" i="9792"/>
  <c r="G28" i="9792"/>
  <c r="D28" i="9792"/>
  <c r="U27" i="9792"/>
  <c r="S27" i="9792"/>
  <c r="P27" i="9792"/>
  <c r="M27" i="9792"/>
  <c r="G27" i="9792"/>
  <c r="V26" i="9792"/>
  <c r="L26" i="9792"/>
  <c r="K26" i="9792"/>
  <c r="I26" i="9792"/>
  <c r="H26" i="9792"/>
  <c r="G26" i="9792"/>
  <c r="F26" i="9792"/>
  <c r="C26" i="9792"/>
  <c r="V25" i="9792"/>
  <c r="L25" i="9792"/>
  <c r="K25" i="9792"/>
  <c r="I25" i="9792"/>
  <c r="H25" i="9792"/>
  <c r="G25" i="9792"/>
  <c r="F25" i="9792"/>
  <c r="C25" i="9792"/>
  <c r="V24" i="9792"/>
  <c r="L24" i="9792"/>
  <c r="K24" i="9792"/>
  <c r="I24" i="9792"/>
  <c r="H24" i="9792"/>
  <c r="G24" i="9792"/>
  <c r="F24" i="9792"/>
  <c r="C24" i="9792"/>
  <c r="V23" i="9792"/>
  <c r="L23" i="9792"/>
  <c r="K23" i="9792"/>
  <c r="I23" i="9792"/>
  <c r="H23" i="9792"/>
  <c r="G23" i="9792"/>
  <c r="F23" i="9792"/>
  <c r="C23" i="9792"/>
  <c r="V22" i="9792"/>
  <c r="U22" i="9792"/>
  <c r="S22" i="9792"/>
  <c r="P22" i="9792"/>
  <c r="M22" i="9792"/>
  <c r="L22" i="9792"/>
  <c r="K22" i="9792"/>
  <c r="I22" i="9792"/>
  <c r="H22" i="9792"/>
  <c r="G22" i="9792"/>
  <c r="F22" i="9792"/>
  <c r="C22" i="9792"/>
  <c r="V21" i="9792"/>
  <c r="U21" i="9792"/>
  <c r="S21" i="9792"/>
  <c r="P21" i="9792"/>
  <c r="M21" i="9792"/>
  <c r="L21" i="9792"/>
  <c r="K21" i="9792"/>
  <c r="I21" i="9792"/>
  <c r="H21" i="9792"/>
  <c r="G21" i="9792"/>
  <c r="F21" i="9792"/>
  <c r="C21" i="9792"/>
  <c r="V20" i="9792"/>
  <c r="U20" i="9792"/>
  <c r="S20" i="9792"/>
  <c r="P20" i="9792"/>
  <c r="M20" i="9792"/>
  <c r="L20" i="9792"/>
  <c r="K20" i="9792"/>
  <c r="I20" i="9792"/>
  <c r="H20" i="9792"/>
  <c r="G20" i="9792"/>
  <c r="F20" i="9792"/>
  <c r="C20" i="9792"/>
  <c r="V19" i="9792"/>
  <c r="L19" i="9792"/>
  <c r="K19" i="9792"/>
  <c r="I19" i="9792"/>
  <c r="H19" i="9792"/>
  <c r="G19" i="9792"/>
  <c r="F19" i="9792"/>
  <c r="C19" i="9792"/>
  <c r="V18" i="9792"/>
  <c r="L18" i="9792"/>
  <c r="K18" i="9792"/>
  <c r="I18" i="9792"/>
  <c r="H18" i="9792"/>
  <c r="G18" i="9792"/>
  <c r="F18" i="9792"/>
  <c r="C18" i="9792"/>
  <c r="I5" i="9792"/>
  <c r="V27" i="9791"/>
  <c r="U27" i="9791"/>
  <c r="S27" i="9791"/>
  <c r="R27" i="9791"/>
  <c r="M27" i="9791"/>
  <c r="L27" i="9791"/>
  <c r="K27" i="9791"/>
  <c r="G27" i="9791"/>
  <c r="D27" i="9791"/>
  <c r="V26" i="9791"/>
  <c r="U26" i="9791"/>
  <c r="S26" i="9791"/>
  <c r="P26" i="9791"/>
  <c r="M26" i="9791"/>
  <c r="L26" i="9791"/>
  <c r="K26" i="9791"/>
  <c r="I26" i="9791"/>
  <c r="H26" i="9791"/>
  <c r="G26" i="9791"/>
  <c r="F26" i="9791"/>
  <c r="C26" i="9791"/>
  <c r="V25" i="9791"/>
  <c r="U25" i="9791"/>
  <c r="S25" i="9791"/>
  <c r="P25" i="9791"/>
  <c r="M25" i="9791"/>
  <c r="L25" i="9791"/>
  <c r="K25" i="9791"/>
  <c r="I25" i="9791"/>
  <c r="H25" i="9791"/>
  <c r="G25" i="9791"/>
  <c r="F25" i="9791"/>
  <c r="C25" i="9791"/>
  <c r="V24" i="9791"/>
  <c r="U24" i="9791"/>
  <c r="S24" i="9791"/>
  <c r="P24" i="9791"/>
  <c r="M24" i="9791"/>
  <c r="L24" i="9791"/>
  <c r="K24" i="9791"/>
  <c r="I24" i="9791"/>
  <c r="H24" i="9791"/>
  <c r="G24" i="9791"/>
  <c r="F24" i="9791"/>
  <c r="C24" i="9791"/>
  <c r="V23" i="9791"/>
  <c r="U23" i="9791"/>
  <c r="S23" i="9791"/>
  <c r="P23" i="9791"/>
  <c r="M23" i="9791"/>
  <c r="L23" i="9791"/>
  <c r="K23" i="9791"/>
  <c r="I23" i="9791"/>
  <c r="H23" i="9791"/>
  <c r="G23" i="9791"/>
  <c r="F23" i="9791"/>
  <c r="C23" i="9791"/>
  <c r="V22" i="9791"/>
  <c r="U22" i="9791"/>
  <c r="S22" i="9791"/>
  <c r="P22" i="9791"/>
  <c r="M22" i="9791"/>
  <c r="L22" i="9791"/>
  <c r="K22" i="9791"/>
  <c r="I22" i="9791"/>
  <c r="H22" i="9791"/>
  <c r="G22" i="9791"/>
  <c r="F22" i="9791"/>
  <c r="C22" i="9791"/>
  <c r="V21" i="9791"/>
  <c r="U21" i="9791"/>
  <c r="S21" i="9791"/>
  <c r="P21" i="9791"/>
  <c r="M21" i="9791"/>
  <c r="L21" i="9791"/>
  <c r="K21" i="9791"/>
  <c r="I21" i="9791"/>
  <c r="H21" i="9791"/>
  <c r="G21" i="9791"/>
  <c r="F21" i="9791"/>
  <c r="C21" i="9791"/>
  <c r="V20" i="9791"/>
  <c r="U20" i="9791"/>
  <c r="S20" i="9791"/>
  <c r="P20" i="9791"/>
  <c r="M20" i="9791"/>
  <c r="L20" i="9791"/>
  <c r="K20" i="9791"/>
  <c r="I20" i="9791"/>
  <c r="H20" i="9791"/>
  <c r="G20" i="9791"/>
  <c r="F20" i="9791"/>
  <c r="C20" i="9791"/>
  <c r="V19" i="9791"/>
  <c r="U19" i="9791"/>
  <c r="S19" i="9791"/>
  <c r="P19" i="9791"/>
  <c r="M19" i="9791"/>
  <c r="L19" i="9791"/>
  <c r="K19" i="9791"/>
  <c r="I19" i="9791"/>
  <c r="H19" i="9791"/>
  <c r="G19" i="9791"/>
  <c r="F19" i="9791"/>
  <c r="C19" i="9791"/>
  <c r="V18" i="9791"/>
  <c r="U18" i="9791"/>
  <c r="S18" i="9791"/>
  <c r="P18" i="9791"/>
  <c r="M18" i="9791"/>
  <c r="L18" i="9791"/>
  <c r="K18" i="9791"/>
  <c r="I18" i="9791"/>
  <c r="H18" i="9791"/>
  <c r="G18" i="9791"/>
  <c r="F18" i="9791"/>
  <c r="C18" i="9791"/>
  <c r="I5" i="9791"/>
  <c r="W34" i="9770"/>
  <c r="V34" i="9770"/>
  <c r="T34" i="9770"/>
  <c r="S34" i="9770"/>
  <c r="N34" i="9770"/>
  <c r="M34" i="9770"/>
  <c r="L34" i="9770"/>
  <c r="H34" i="9770"/>
  <c r="E34" i="9770"/>
  <c r="D34" i="9770"/>
  <c r="W33" i="9770"/>
  <c r="V33" i="9770"/>
  <c r="T33" i="9770"/>
  <c r="Q33" i="9770"/>
  <c r="N33" i="9770"/>
  <c r="M33" i="9770"/>
  <c r="L33" i="9770"/>
  <c r="J33" i="9770"/>
  <c r="I33" i="9770"/>
  <c r="H33" i="9770"/>
  <c r="G33" i="9770"/>
  <c r="C33" i="9770"/>
  <c r="W32" i="9770"/>
  <c r="V32" i="9770"/>
  <c r="T32" i="9770"/>
  <c r="Q32" i="9770"/>
  <c r="N32" i="9770"/>
  <c r="M32" i="9770"/>
  <c r="L32" i="9770"/>
  <c r="J32" i="9770"/>
  <c r="I32" i="9770"/>
  <c r="H32" i="9770"/>
  <c r="G32" i="9770"/>
  <c r="C32" i="9770"/>
  <c r="W31" i="9770"/>
  <c r="V31" i="9770"/>
  <c r="T31" i="9770"/>
  <c r="Q31" i="9770"/>
  <c r="N31" i="9770"/>
  <c r="M31" i="9770"/>
  <c r="L31" i="9770"/>
  <c r="J31" i="9770"/>
  <c r="I31" i="9770"/>
  <c r="H31" i="9770"/>
  <c r="G31" i="9770"/>
  <c r="C31" i="9770"/>
  <c r="W30" i="9770"/>
  <c r="V30" i="9770"/>
  <c r="T30" i="9770"/>
  <c r="Q30" i="9770"/>
  <c r="N30" i="9770"/>
  <c r="M30" i="9770"/>
  <c r="L30" i="9770"/>
  <c r="J30" i="9770"/>
  <c r="I30" i="9770"/>
  <c r="H30" i="9770"/>
  <c r="G30" i="9770"/>
  <c r="C30" i="9770"/>
  <c r="W29" i="9770"/>
  <c r="V29" i="9770"/>
  <c r="T29" i="9770"/>
  <c r="Q29" i="9770"/>
  <c r="N29" i="9770"/>
  <c r="M29" i="9770"/>
  <c r="L29" i="9770"/>
  <c r="J29" i="9770"/>
  <c r="I29" i="9770"/>
  <c r="H29" i="9770"/>
  <c r="G29" i="9770"/>
  <c r="C29" i="9770"/>
  <c r="W28" i="9770"/>
  <c r="V28" i="9770"/>
  <c r="T28" i="9770"/>
  <c r="Q28" i="9770"/>
  <c r="N28" i="9770"/>
  <c r="M28" i="9770"/>
  <c r="L28" i="9770"/>
  <c r="J28" i="9770"/>
  <c r="I28" i="9770"/>
  <c r="H28" i="9770"/>
  <c r="G28" i="9770"/>
  <c r="C28" i="9770"/>
  <c r="W27" i="9770"/>
  <c r="V27" i="9770"/>
  <c r="T27" i="9770"/>
  <c r="Q27" i="9770"/>
  <c r="N27" i="9770"/>
  <c r="M27" i="9770"/>
  <c r="L27" i="9770"/>
  <c r="J27" i="9770"/>
  <c r="I27" i="9770"/>
  <c r="H27" i="9770"/>
  <c r="G27" i="9770"/>
  <c r="C27" i="9770"/>
  <c r="W26" i="9770"/>
  <c r="V26" i="9770"/>
  <c r="T26" i="9770"/>
  <c r="Q26" i="9770"/>
  <c r="N26" i="9770"/>
  <c r="M26" i="9770"/>
  <c r="L26" i="9770"/>
  <c r="J26" i="9770"/>
  <c r="I26" i="9770"/>
  <c r="H26" i="9770"/>
  <c r="G26" i="9770"/>
  <c r="C26" i="9770"/>
  <c r="W25" i="9770"/>
  <c r="V25" i="9770"/>
  <c r="T25" i="9770"/>
  <c r="Q25" i="9770"/>
  <c r="N25" i="9770"/>
  <c r="M25" i="9770"/>
  <c r="L25" i="9770"/>
  <c r="J25" i="9770"/>
  <c r="I25" i="9770"/>
  <c r="H25" i="9770"/>
  <c r="G25" i="9770"/>
  <c r="C25" i="9770"/>
  <c r="W24" i="9770"/>
  <c r="V24" i="9770"/>
  <c r="T24" i="9770"/>
  <c r="Q24" i="9770"/>
  <c r="N24" i="9770"/>
  <c r="M24" i="9770"/>
  <c r="L24" i="9770"/>
  <c r="J24" i="9770"/>
  <c r="I24" i="9770"/>
  <c r="H24" i="9770"/>
  <c r="G24" i="9770"/>
  <c r="C24" i="9770"/>
  <c r="W23" i="9770"/>
  <c r="V23" i="9770"/>
  <c r="T23" i="9770"/>
  <c r="Q23" i="9770"/>
  <c r="N23" i="9770"/>
  <c r="M23" i="9770"/>
  <c r="L23" i="9770"/>
  <c r="J23" i="9770"/>
  <c r="I23" i="9770"/>
  <c r="H23" i="9770"/>
  <c r="G23" i="9770"/>
  <c r="C23" i="9770"/>
  <c r="W22" i="9770"/>
  <c r="V22" i="9770"/>
  <c r="T22" i="9770"/>
  <c r="Q22" i="9770"/>
  <c r="N22" i="9770"/>
  <c r="M22" i="9770"/>
  <c r="L22" i="9770"/>
  <c r="J22" i="9770"/>
  <c r="I22" i="9770"/>
  <c r="H22" i="9770"/>
  <c r="G22" i="9770"/>
  <c r="C22" i="9770"/>
  <c r="W21" i="9770"/>
  <c r="V21" i="9770"/>
  <c r="T21" i="9770"/>
  <c r="Q21" i="9770"/>
  <c r="N21" i="9770"/>
  <c r="M21" i="9770"/>
  <c r="L21" i="9770"/>
  <c r="J21" i="9770"/>
  <c r="I21" i="9770"/>
  <c r="H21" i="9770"/>
  <c r="G21" i="9770"/>
  <c r="C21" i="9770"/>
  <c r="W20" i="9770"/>
  <c r="V20" i="9770"/>
  <c r="T20" i="9770"/>
  <c r="Q20" i="9770"/>
  <c r="N20" i="9770"/>
  <c r="M20" i="9770"/>
  <c r="L20" i="9770"/>
  <c r="J20" i="9770"/>
  <c r="I20" i="9770"/>
  <c r="H20" i="9770"/>
  <c r="G20" i="9770"/>
  <c r="C20" i="9770"/>
  <c r="W19" i="9770"/>
  <c r="V19" i="9770"/>
  <c r="T19" i="9770"/>
  <c r="Q19" i="9770"/>
  <c r="N19" i="9770"/>
  <c r="M19" i="9770"/>
  <c r="L19" i="9770"/>
  <c r="J19" i="9770"/>
  <c r="I19" i="9770"/>
  <c r="H19" i="9770"/>
  <c r="G19" i="9770"/>
  <c r="C19" i="9770"/>
  <c r="W18" i="9770"/>
  <c r="V18" i="9770"/>
  <c r="T18" i="9770"/>
  <c r="Q18" i="9770"/>
  <c r="N18" i="9770"/>
  <c r="M18" i="9770"/>
  <c r="L18" i="9770"/>
  <c r="J18" i="9770"/>
  <c r="I18" i="9770"/>
  <c r="H18" i="9770"/>
  <c r="G18" i="9770"/>
  <c r="C18" i="9770"/>
  <c r="J5" i="9770"/>
  <c r="V24" i="9769"/>
  <c r="U24" i="9769"/>
  <c r="S24" i="9769"/>
  <c r="R24" i="9769"/>
  <c r="Q24" i="9769"/>
  <c r="P24" i="9769"/>
  <c r="O24" i="9769"/>
  <c r="N24" i="9769"/>
  <c r="M24" i="9769"/>
  <c r="L24" i="9769"/>
  <c r="K24" i="9769"/>
  <c r="G24" i="9769"/>
  <c r="D24" i="9769"/>
  <c r="V23" i="9769"/>
  <c r="U23" i="9769"/>
  <c r="S23" i="9769"/>
  <c r="P23" i="9769"/>
  <c r="M23" i="9769"/>
  <c r="L23" i="9769"/>
  <c r="K23" i="9769"/>
  <c r="I23" i="9769"/>
  <c r="H23" i="9769"/>
  <c r="G23" i="9769"/>
  <c r="F23" i="9769"/>
  <c r="C23" i="9769"/>
  <c r="V22" i="9769"/>
  <c r="L22" i="9769"/>
  <c r="K22" i="9769"/>
  <c r="I22" i="9769"/>
  <c r="H22" i="9769"/>
  <c r="G22" i="9769"/>
  <c r="F22" i="9769"/>
  <c r="C22" i="9769"/>
  <c r="V21" i="9769"/>
  <c r="L21" i="9769"/>
  <c r="K21" i="9769"/>
  <c r="I21" i="9769"/>
  <c r="H21" i="9769"/>
  <c r="G21" i="9769"/>
  <c r="F21" i="9769"/>
  <c r="C21" i="9769"/>
  <c r="V20" i="9769"/>
  <c r="L20" i="9769"/>
  <c r="K20" i="9769"/>
  <c r="I20" i="9769"/>
  <c r="H20" i="9769"/>
  <c r="G20" i="9769"/>
  <c r="F20" i="9769"/>
  <c r="C20" i="9769"/>
  <c r="V19" i="9769"/>
  <c r="L19" i="9769"/>
  <c r="K19" i="9769"/>
  <c r="I19" i="9769"/>
  <c r="H19" i="9769"/>
  <c r="G19" i="9769"/>
  <c r="F19" i="9769"/>
  <c r="C19" i="9769"/>
  <c r="V18" i="9769"/>
  <c r="L18" i="9769"/>
  <c r="K18" i="9769"/>
  <c r="I18" i="9769"/>
  <c r="H18" i="9769"/>
  <c r="G18" i="9769"/>
  <c r="F18" i="9769"/>
  <c r="C18" i="9769"/>
  <c r="I5" i="9769"/>
  <c r="V27" i="9767"/>
  <c r="T27" i="9767"/>
  <c r="S27" i="9767"/>
  <c r="R27" i="9767"/>
  <c r="Q27" i="9767"/>
  <c r="P27" i="9767"/>
  <c r="O27" i="9767"/>
  <c r="N27" i="9767"/>
  <c r="M27" i="9767"/>
  <c r="L27" i="9767"/>
  <c r="K27" i="9767"/>
  <c r="G27" i="9767"/>
  <c r="D27" i="9767"/>
  <c r="V26" i="9767"/>
  <c r="U26" i="9767"/>
  <c r="S26" i="9767"/>
  <c r="P26" i="9767"/>
  <c r="M26" i="9767"/>
  <c r="L26" i="9767"/>
  <c r="K26" i="9767"/>
  <c r="I26" i="9767"/>
  <c r="H26" i="9767"/>
  <c r="G26" i="9767"/>
  <c r="F26" i="9767"/>
  <c r="C26" i="9767"/>
  <c r="V25" i="9767"/>
  <c r="L25" i="9767"/>
  <c r="K25" i="9767"/>
  <c r="I25" i="9767"/>
  <c r="H25" i="9767"/>
  <c r="G25" i="9767"/>
  <c r="F25" i="9767"/>
  <c r="C25" i="9767"/>
  <c r="V24" i="9767"/>
  <c r="L24" i="9767"/>
  <c r="K24" i="9767"/>
  <c r="I24" i="9767"/>
  <c r="H24" i="9767"/>
  <c r="G24" i="9767"/>
  <c r="F24" i="9767"/>
  <c r="C24" i="9767"/>
  <c r="V23" i="9767"/>
  <c r="L23" i="9767"/>
  <c r="K23" i="9767"/>
  <c r="I23" i="9767"/>
  <c r="H23" i="9767"/>
  <c r="G23" i="9767"/>
  <c r="F23" i="9767"/>
  <c r="C23" i="9767"/>
  <c r="V22" i="9767"/>
  <c r="L22" i="9767"/>
  <c r="K22" i="9767"/>
  <c r="I22" i="9767"/>
  <c r="H22" i="9767"/>
  <c r="G22" i="9767"/>
  <c r="F22" i="9767"/>
  <c r="C22" i="9767"/>
  <c r="V21" i="9767"/>
  <c r="L21" i="9767"/>
  <c r="K21" i="9767"/>
  <c r="I21" i="9767"/>
  <c r="H21" i="9767"/>
  <c r="G21" i="9767"/>
  <c r="F21" i="9767"/>
  <c r="C21" i="9767"/>
  <c r="V20" i="9767"/>
  <c r="L20" i="9767"/>
  <c r="K20" i="9767"/>
  <c r="I20" i="9767"/>
  <c r="H20" i="9767"/>
  <c r="G20" i="9767"/>
  <c r="F20" i="9767"/>
  <c r="C20" i="9767"/>
  <c r="V19" i="9767"/>
  <c r="L19" i="9767"/>
  <c r="K19" i="9767"/>
  <c r="I19" i="9767"/>
  <c r="H19" i="9767"/>
  <c r="G19" i="9767"/>
  <c r="F19" i="9767"/>
  <c r="C19" i="9767"/>
  <c r="V18" i="9767"/>
  <c r="L18" i="9767"/>
  <c r="K18" i="9767"/>
  <c r="I18" i="9767"/>
  <c r="H18" i="9767"/>
  <c r="G18" i="9767"/>
  <c r="F18" i="9767"/>
  <c r="C18" i="9767"/>
  <c r="I5" i="9767"/>
  <c r="W31" i="9766"/>
  <c r="V31" i="9766"/>
  <c r="T31" i="9766"/>
  <c r="S31" i="9766"/>
  <c r="R31" i="9766"/>
  <c r="Q31" i="9766"/>
  <c r="P31" i="9766"/>
  <c r="O31" i="9766"/>
  <c r="N31" i="9766"/>
  <c r="M31" i="9766"/>
  <c r="L31" i="9766"/>
  <c r="K31" i="9766"/>
  <c r="J31" i="9766"/>
  <c r="H31" i="9766"/>
  <c r="G31" i="9766"/>
  <c r="E31" i="9766"/>
  <c r="D31" i="9766"/>
  <c r="W30" i="9766"/>
  <c r="V30" i="9766"/>
  <c r="T30" i="9766"/>
  <c r="Q30" i="9766"/>
  <c r="N30" i="9766"/>
  <c r="M30" i="9766"/>
  <c r="L30" i="9766"/>
  <c r="J30" i="9766"/>
  <c r="I30" i="9766"/>
  <c r="H30" i="9766"/>
  <c r="G30" i="9766"/>
  <c r="C30" i="9766"/>
  <c r="W29" i="9766"/>
  <c r="V29" i="9766"/>
  <c r="T29" i="9766"/>
  <c r="Q29" i="9766"/>
  <c r="N29" i="9766"/>
  <c r="M29" i="9766"/>
  <c r="L29" i="9766"/>
  <c r="J29" i="9766"/>
  <c r="I29" i="9766"/>
  <c r="H29" i="9766"/>
  <c r="G29" i="9766"/>
  <c r="C29" i="9766"/>
  <c r="W28" i="9766"/>
  <c r="V28" i="9766"/>
  <c r="T28" i="9766"/>
  <c r="Q28" i="9766"/>
  <c r="N28" i="9766"/>
  <c r="M28" i="9766"/>
  <c r="L28" i="9766"/>
  <c r="J28" i="9766"/>
  <c r="I28" i="9766"/>
  <c r="H28" i="9766"/>
  <c r="G28" i="9766"/>
  <c r="C28" i="9766"/>
  <c r="W27" i="9766"/>
  <c r="V27" i="9766"/>
  <c r="T27" i="9766"/>
  <c r="Q27" i="9766"/>
  <c r="N27" i="9766"/>
  <c r="M27" i="9766"/>
  <c r="L27" i="9766"/>
  <c r="J27" i="9766"/>
  <c r="I27" i="9766"/>
  <c r="H27" i="9766"/>
  <c r="G27" i="9766"/>
  <c r="C27" i="9766"/>
  <c r="W26" i="9766"/>
  <c r="V26" i="9766"/>
  <c r="T26" i="9766"/>
  <c r="Q26" i="9766"/>
  <c r="N26" i="9766"/>
  <c r="M26" i="9766"/>
  <c r="L26" i="9766"/>
  <c r="J26" i="9766"/>
  <c r="I26" i="9766"/>
  <c r="H26" i="9766"/>
  <c r="G26" i="9766"/>
  <c r="C26" i="9766"/>
  <c r="W25" i="9766"/>
  <c r="V25" i="9766"/>
  <c r="T25" i="9766"/>
  <c r="Q25" i="9766"/>
  <c r="N25" i="9766"/>
  <c r="M25" i="9766"/>
  <c r="L25" i="9766"/>
  <c r="J25" i="9766"/>
  <c r="I25" i="9766"/>
  <c r="H25" i="9766"/>
  <c r="G25" i="9766"/>
  <c r="C25" i="9766"/>
  <c r="W24" i="9766"/>
  <c r="V24" i="9766"/>
  <c r="T24" i="9766"/>
  <c r="Q24" i="9766"/>
  <c r="N24" i="9766"/>
  <c r="M24" i="9766"/>
  <c r="L24" i="9766"/>
  <c r="J24" i="9766"/>
  <c r="I24" i="9766"/>
  <c r="H24" i="9766"/>
  <c r="G24" i="9766"/>
  <c r="C24" i="9766"/>
  <c r="W23" i="9766"/>
  <c r="V23" i="9766"/>
  <c r="T23" i="9766"/>
  <c r="Q23" i="9766"/>
  <c r="N23" i="9766"/>
  <c r="M23" i="9766"/>
  <c r="L23" i="9766"/>
  <c r="J23" i="9766"/>
  <c r="I23" i="9766"/>
  <c r="H23" i="9766"/>
  <c r="G23" i="9766"/>
  <c r="C23" i="9766"/>
  <c r="W22" i="9766"/>
  <c r="V22" i="9766"/>
  <c r="T22" i="9766"/>
  <c r="Q22" i="9766"/>
  <c r="N22" i="9766"/>
  <c r="M22" i="9766"/>
  <c r="L22" i="9766"/>
  <c r="J22" i="9766"/>
  <c r="I22" i="9766"/>
  <c r="H22" i="9766"/>
  <c r="G22" i="9766"/>
  <c r="C22" i="9766"/>
  <c r="W21" i="9766"/>
  <c r="V21" i="9766"/>
  <c r="T21" i="9766"/>
  <c r="Q21" i="9766"/>
  <c r="N21" i="9766"/>
  <c r="M21" i="9766"/>
  <c r="L21" i="9766"/>
  <c r="J21" i="9766"/>
  <c r="I21" i="9766"/>
  <c r="H21" i="9766"/>
  <c r="G21" i="9766"/>
  <c r="C21" i="9766"/>
  <c r="W20" i="9766"/>
  <c r="V20" i="9766"/>
  <c r="T20" i="9766"/>
  <c r="Q20" i="9766"/>
  <c r="N20" i="9766"/>
  <c r="M20" i="9766"/>
  <c r="L20" i="9766"/>
  <c r="J20" i="9766"/>
  <c r="I20" i="9766"/>
  <c r="H20" i="9766"/>
  <c r="G20" i="9766"/>
  <c r="C20" i="9766"/>
  <c r="W19" i="9766"/>
  <c r="V19" i="9766"/>
  <c r="T19" i="9766"/>
  <c r="Q19" i="9766"/>
  <c r="N19" i="9766"/>
  <c r="M19" i="9766"/>
  <c r="L19" i="9766"/>
  <c r="J19" i="9766"/>
  <c r="I19" i="9766"/>
  <c r="H19" i="9766"/>
  <c r="G19" i="9766"/>
  <c r="C19" i="9766"/>
  <c r="W18" i="9766"/>
  <c r="V18" i="9766"/>
  <c r="T18" i="9766"/>
  <c r="Q18" i="9766"/>
  <c r="N18" i="9766"/>
  <c r="M18" i="9766"/>
  <c r="L18" i="9766"/>
  <c r="J18" i="9766"/>
  <c r="I18" i="9766"/>
  <c r="H18" i="9766"/>
  <c r="G18" i="9766"/>
  <c r="C18" i="9766"/>
  <c r="J5" i="9766"/>
  <c r="V24" i="9765"/>
  <c r="U24" i="9765"/>
  <c r="S24" i="9765"/>
  <c r="R24" i="9765"/>
  <c r="Q24" i="9765"/>
  <c r="P24" i="9765"/>
  <c r="O24" i="9765"/>
  <c r="N24" i="9765"/>
  <c r="M24" i="9765"/>
  <c r="L24" i="9765"/>
  <c r="K24" i="9765"/>
  <c r="G24" i="9765"/>
  <c r="D24" i="9765"/>
  <c r="V23" i="9765"/>
  <c r="U23" i="9765"/>
  <c r="S23" i="9765"/>
  <c r="P23" i="9765"/>
  <c r="M23" i="9765"/>
  <c r="L23" i="9765"/>
  <c r="K23" i="9765"/>
  <c r="I23" i="9765"/>
  <c r="H23" i="9765"/>
  <c r="G23" i="9765"/>
  <c r="F23" i="9765"/>
  <c r="C23" i="9765"/>
  <c r="V22" i="9765"/>
  <c r="L22" i="9765"/>
  <c r="K22" i="9765"/>
  <c r="I22" i="9765"/>
  <c r="H22" i="9765"/>
  <c r="G22" i="9765"/>
  <c r="F22" i="9765"/>
  <c r="C22" i="9765"/>
  <c r="V21" i="9765"/>
  <c r="L21" i="9765"/>
  <c r="K21" i="9765"/>
  <c r="I21" i="9765"/>
  <c r="H21" i="9765"/>
  <c r="G21" i="9765"/>
  <c r="F21" i="9765"/>
  <c r="C21" i="9765"/>
  <c r="V20" i="9765"/>
  <c r="L20" i="9765"/>
  <c r="K20" i="9765"/>
  <c r="I20" i="9765"/>
  <c r="H20" i="9765"/>
  <c r="G20" i="9765"/>
  <c r="F20" i="9765"/>
  <c r="C20" i="9765"/>
  <c r="V19" i="9765"/>
  <c r="L19" i="9765"/>
  <c r="K19" i="9765"/>
  <c r="I19" i="9765"/>
  <c r="H19" i="9765"/>
  <c r="G19" i="9765"/>
  <c r="F19" i="9765"/>
  <c r="C19" i="9765"/>
  <c r="V18" i="9765"/>
  <c r="L18" i="9765"/>
  <c r="K18" i="9765"/>
  <c r="I18" i="9765"/>
  <c r="H18" i="9765"/>
  <c r="G18" i="9765"/>
  <c r="F18" i="9765"/>
  <c r="C18" i="9765"/>
  <c r="I5" i="9765"/>
  <c r="V27" i="9764"/>
  <c r="T27" i="9764"/>
  <c r="S27" i="9764"/>
  <c r="R27" i="9764"/>
  <c r="Q27" i="9764"/>
  <c r="P27" i="9764"/>
  <c r="O27" i="9764"/>
  <c r="N27" i="9764"/>
  <c r="M27" i="9764"/>
  <c r="L27" i="9764"/>
  <c r="K27" i="9764"/>
  <c r="G27" i="9764"/>
  <c r="D27" i="9764"/>
  <c r="V26" i="9764"/>
  <c r="U26" i="9764"/>
  <c r="S26" i="9764"/>
  <c r="P26" i="9764"/>
  <c r="M26" i="9764"/>
  <c r="L26" i="9764"/>
  <c r="K26" i="9764"/>
  <c r="I26" i="9764"/>
  <c r="H26" i="9764"/>
  <c r="G26" i="9764"/>
  <c r="F26" i="9764"/>
  <c r="C26" i="9764"/>
  <c r="V25" i="9764"/>
  <c r="L25" i="9764"/>
  <c r="K25" i="9764"/>
  <c r="I25" i="9764"/>
  <c r="H25" i="9764"/>
  <c r="G25" i="9764"/>
  <c r="F25" i="9764"/>
  <c r="C25" i="9764"/>
  <c r="V24" i="9764"/>
  <c r="L24" i="9764"/>
  <c r="K24" i="9764"/>
  <c r="I24" i="9764"/>
  <c r="H24" i="9764"/>
  <c r="G24" i="9764"/>
  <c r="F24" i="9764"/>
  <c r="C24" i="9764"/>
  <c r="V23" i="9764"/>
  <c r="L23" i="9764"/>
  <c r="K23" i="9764"/>
  <c r="I23" i="9764"/>
  <c r="H23" i="9764"/>
  <c r="G23" i="9764"/>
  <c r="F23" i="9764"/>
  <c r="C23" i="9764"/>
  <c r="V22" i="9764"/>
  <c r="L22" i="9764"/>
  <c r="K22" i="9764"/>
  <c r="I22" i="9764"/>
  <c r="H22" i="9764"/>
  <c r="G22" i="9764"/>
  <c r="F22" i="9764"/>
  <c r="C22" i="9764"/>
  <c r="V21" i="9764"/>
  <c r="L21" i="9764"/>
  <c r="K21" i="9764"/>
  <c r="I21" i="9764"/>
  <c r="H21" i="9764"/>
  <c r="G21" i="9764"/>
  <c r="F21" i="9764"/>
  <c r="C21" i="9764"/>
  <c r="V20" i="9764"/>
  <c r="L20" i="9764"/>
  <c r="K20" i="9764"/>
  <c r="I20" i="9764"/>
  <c r="H20" i="9764"/>
  <c r="G20" i="9764"/>
  <c r="F20" i="9764"/>
  <c r="C20" i="9764"/>
  <c r="V19" i="9764"/>
  <c r="L19" i="9764"/>
  <c r="K19" i="9764"/>
  <c r="I19" i="9764"/>
  <c r="H19" i="9764"/>
  <c r="G19" i="9764"/>
  <c r="F19" i="9764"/>
  <c r="C19" i="9764"/>
  <c r="V18" i="9764"/>
  <c r="L18" i="9764"/>
  <c r="K18" i="9764"/>
  <c r="I18" i="9764"/>
  <c r="H18" i="9764"/>
  <c r="G18" i="9764"/>
  <c r="F18" i="9764"/>
  <c r="C18" i="9764"/>
  <c r="I5" i="9764"/>
  <c r="W29" i="9763"/>
  <c r="V29" i="9763"/>
  <c r="T29" i="9763"/>
  <c r="S29" i="9763"/>
  <c r="R29" i="9763"/>
  <c r="Q29" i="9763"/>
  <c r="P29" i="9763"/>
  <c r="O29" i="9763"/>
  <c r="N29" i="9763"/>
  <c r="M29" i="9763"/>
  <c r="L29" i="9763"/>
  <c r="H29" i="9763"/>
  <c r="E29" i="9763"/>
  <c r="D29" i="9763"/>
  <c r="W28" i="9763"/>
  <c r="V28" i="9763"/>
  <c r="T28" i="9763"/>
  <c r="Q28" i="9763"/>
  <c r="N28" i="9763"/>
  <c r="M28" i="9763"/>
  <c r="L28" i="9763"/>
  <c r="J28" i="9763"/>
  <c r="I28" i="9763"/>
  <c r="H28" i="9763"/>
  <c r="G28" i="9763"/>
  <c r="C28" i="9763"/>
  <c r="W27" i="9763"/>
  <c r="V27" i="9763"/>
  <c r="T27" i="9763"/>
  <c r="Q27" i="9763"/>
  <c r="N27" i="9763"/>
  <c r="M27" i="9763"/>
  <c r="L27" i="9763"/>
  <c r="J27" i="9763"/>
  <c r="I27" i="9763"/>
  <c r="H27" i="9763"/>
  <c r="G27" i="9763"/>
  <c r="C27" i="9763"/>
  <c r="W26" i="9763"/>
  <c r="V26" i="9763"/>
  <c r="T26" i="9763"/>
  <c r="Q26" i="9763"/>
  <c r="N26" i="9763"/>
  <c r="M26" i="9763"/>
  <c r="L26" i="9763"/>
  <c r="J26" i="9763"/>
  <c r="I26" i="9763"/>
  <c r="H26" i="9763"/>
  <c r="G26" i="9763"/>
  <c r="C26" i="9763"/>
  <c r="W25" i="9763"/>
  <c r="V25" i="9763"/>
  <c r="T25" i="9763"/>
  <c r="Q25" i="9763"/>
  <c r="N25" i="9763"/>
  <c r="M25" i="9763"/>
  <c r="L25" i="9763"/>
  <c r="J25" i="9763"/>
  <c r="I25" i="9763"/>
  <c r="H25" i="9763"/>
  <c r="G25" i="9763"/>
  <c r="C25" i="9763"/>
  <c r="W24" i="9763"/>
  <c r="V24" i="9763"/>
  <c r="T24" i="9763"/>
  <c r="Q24" i="9763"/>
  <c r="N24" i="9763"/>
  <c r="M24" i="9763"/>
  <c r="L24" i="9763"/>
  <c r="J24" i="9763"/>
  <c r="I24" i="9763"/>
  <c r="H24" i="9763"/>
  <c r="G24" i="9763"/>
  <c r="C24" i="9763"/>
  <c r="W23" i="9763"/>
  <c r="V23" i="9763"/>
  <c r="T23" i="9763"/>
  <c r="Q23" i="9763"/>
  <c r="N23" i="9763"/>
  <c r="M23" i="9763"/>
  <c r="L23" i="9763"/>
  <c r="J23" i="9763"/>
  <c r="I23" i="9763"/>
  <c r="H23" i="9763"/>
  <c r="G23" i="9763"/>
  <c r="C23" i="9763"/>
  <c r="W22" i="9763"/>
  <c r="V22" i="9763"/>
  <c r="T22" i="9763"/>
  <c r="Q22" i="9763"/>
  <c r="N22" i="9763"/>
  <c r="M22" i="9763"/>
  <c r="L22" i="9763"/>
  <c r="J22" i="9763"/>
  <c r="I22" i="9763"/>
  <c r="H22" i="9763"/>
  <c r="G22" i="9763"/>
  <c r="C22" i="9763"/>
  <c r="W21" i="9763"/>
  <c r="V21" i="9763"/>
  <c r="T21" i="9763"/>
  <c r="Q21" i="9763"/>
  <c r="N21" i="9763"/>
  <c r="M21" i="9763"/>
  <c r="L21" i="9763"/>
  <c r="J21" i="9763"/>
  <c r="I21" i="9763"/>
  <c r="H21" i="9763"/>
  <c r="G21" i="9763"/>
  <c r="C21" i="9763"/>
  <c r="W20" i="9763"/>
  <c r="V20" i="9763"/>
  <c r="T20" i="9763"/>
  <c r="Q20" i="9763"/>
  <c r="N20" i="9763"/>
  <c r="M20" i="9763"/>
  <c r="L20" i="9763"/>
  <c r="J20" i="9763"/>
  <c r="I20" i="9763"/>
  <c r="H20" i="9763"/>
  <c r="G20" i="9763"/>
  <c r="C20" i="9763"/>
  <c r="W19" i="9763"/>
  <c r="V19" i="9763"/>
  <c r="T19" i="9763"/>
  <c r="Q19" i="9763"/>
  <c r="N19" i="9763"/>
  <c r="M19" i="9763"/>
  <c r="L19" i="9763"/>
  <c r="J19" i="9763"/>
  <c r="I19" i="9763"/>
  <c r="H19" i="9763"/>
  <c r="G19" i="9763"/>
  <c r="C19" i="9763"/>
  <c r="W18" i="9763"/>
  <c r="V18" i="9763"/>
  <c r="T18" i="9763"/>
  <c r="Q18" i="9763"/>
  <c r="N18" i="9763"/>
  <c r="M18" i="9763"/>
  <c r="L18" i="9763"/>
  <c r="J18" i="9763"/>
  <c r="I18" i="9763"/>
  <c r="H18" i="9763"/>
  <c r="G18" i="9763"/>
  <c r="C18" i="9763"/>
  <c r="J5" i="9763"/>
  <c r="V26" i="9762"/>
  <c r="U26" i="9762"/>
  <c r="S26" i="9762"/>
  <c r="R26" i="9762"/>
  <c r="Q26" i="9762"/>
  <c r="P26" i="9762"/>
  <c r="O26" i="9762"/>
  <c r="N26" i="9762"/>
  <c r="M26" i="9762"/>
  <c r="L26" i="9762"/>
  <c r="K26" i="9762"/>
  <c r="G26" i="9762"/>
  <c r="D26" i="9762"/>
  <c r="V25" i="9762"/>
  <c r="U25" i="9762"/>
  <c r="S25" i="9762"/>
  <c r="P25" i="9762"/>
  <c r="M25" i="9762"/>
  <c r="L25" i="9762"/>
  <c r="K25" i="9762"/>
  <c r="I25" i="9762"/>
  <c r="H25" i="9762"/>
  <c r="G25" i="9762"/>
  <c r="F25" i="9762"/>
  <c r="C25" i="9762"/>
  <c r="V24" i="9762"/>
  <c r="L24" i="9762"/>
  <c r="K24" i="9762"/>
  <c r="I24" i="9762"/>
  <c r="H24" i="9762"/>
  <c r="G24" i="9762"/>
  <c r="F24" i="9762"/>
  <c r="C24" i="9762"/>
  <c r="V23" i="9762"/>
  <c r="L23" i="9762"/>
  <c r="K23" i="9762"/>
  <c r="I23" i="9762"/>
  <c r="H23" i="9762"/>
  <c r="G23" i="9762"/>
  <c r="F23" i="9762"/>
  <c r="C23" i="9762"/>
  <c r="V22" i="9762"/>
  <c r="L22" i="9762"/>
  <c r="K22" i="9762"/>
  <c r="I22" i="9762"/>
  <c r="H22" i="9762"/>
  <c r="G22" i="9762"/>
  <c r="F22" i="9762"/>
  <c r="C22" i="9762"/>
  <c r="V21" i="9762"/>
  <c r="L21" i="9762"/>
  <c r="K21" i="9762"/>
  <c r="I21" i="9762"/>
  <c r="H21" i="9762"/>
  <c r="G21" i="9762"/>
  <c r="F21" i="9762"/>
  <c r="C21" i="9762"/>
  <c r="V20" i="9762"/>
  <c r="L20" i="9762"/>
  <c r="K20" i="9762"/>
  <c r="I20" i="9762"/>
  <c r="H20" i="9762"/>
  <c r="G20" i="9762"/>
  <c r="F20" i="9762"/>
  <c r="C20" i="9762"/>
  <c r="V19" i="9762"/>
  <c r="L19" i="9762"/>
  <c r="K19" i="9762"/>
  <c r="I19" i="9762"/>
  <c r="H19" i="9762"/>
  <c r="G19" i="9762"/>
  <c r="F19" i="9762"/>
  <c r="C19" i="9762"/>
  <c r="V18" i="9762"/>
  <c r="L18" i="9762"/>
  <c r="K18" i="9762"/>
  <c r="I18" i="9762"/>
  <c r="H18" i="9762"/>
  <c r="G18" i="9762"/>
  <c r="F18" i="9762"/>
  <c r="C18" i="9762"/>
  <c r="I5" i="9762"/>
  <c r="W28" i="9760"/>
  <c r="V28" i="9760"/>
  <c r="T28" i="9760"/>
  <c r="S28" i="9760"/>
  <c r="R28" i="9760"/>
  <c r="Q28" i="9760"/>
  <c r="P28" i="9760"/>
  <c r="O28" i="9760"/>
  <c r="N28" i="9760"/>
  <c r="M28" i="9760"/>
  <c r="L28" i="9760"/>
  <c r="H28" i="9760"/>
  <c r="E28" i="9760"/>
  <c r="D28" i="9760"/>
  <c r="W27" i="9760"/>
  <c r="V27" i="9760"/>
  <c r="T27" i="9760"/>
  <c r="Q27" i="9760"/>
  <c r="N27" i="9760"/>
  <c r="M27" i="9760"/>
  <c r="L27" i="9760"/>
  <c r="J27" i="9760"/>
  <c r="I27" i="9760"/>
  <c r="H27" i="9760"/>
  <c r="G27" i="9760"/>
  <c r="C27" i="9760"/>
  <c r="W26" i="9760"/>
  <c r="V26" i="9760"/>
  <c r="T26" i="9760"/>
  <c r="Q26" i="9760"/>
  <c r="N26" i="9760"/>
  <c r="M26" i="9760"/>
  <c r="L26" i="9760"/>
  <c r="J26" i="9760"/>
  <c r="I26" i="9760"/>
  <c r="H26" i="9760"/>
  <c r="G26" i="9760"/>
  <c r="C26" i="9760"/>
  <c r="W25" i="9760"/>
  <c r="V25" i="9760"/>
  <c r="T25" i="9760"/>
  <c r="Q25" i="9760"/>
  <c r="N25" i="9760"/>
  <c r="M25" i="9760"/>
  <c r="L25" i="9760"/>
  <c r="J25" i="9760"/>
  <c r="I25" i="9760"/>
  <c r="H25" i="9760"/>
  <c r="G25" i="9760"/>
  <c r="C25" i="9760"/>
  <c r="W24" i="9760"/>
  <c r="V24" i="9760"/>
  <c r="T24" i="9760"/>
  <c r="Q24" i="9760"/>
  <c r="N24" i="9760"/>
  <c r="M24" i="9760"/>
  <c r="L24" i="9760"/>
  <c r="J24" i="9760"/>
  <c r="I24" i="9760"/>
  <c r="H24" i="9760"/>
  <c r="G24" i="9760"/>
  <c r="C24" i="9760"/>
  <c r="W23" i="9760"/>
  <c r="V23" i="9760"/>
  <c r="T23" i="9760"/>
  <c r="Q23" i="9760"/>
  <c r="N23" i="9760"/>
  <c r="M23" i="9760"/>
  <c r="L23" i="9760"/>
  <c r="J23" i="9760"/>
  <c r="I23" i="9760"/>
  <c r="H23" i="9760"/>
  <c r="G23" i="9760"/>
  <c r="C23" i="9760"/>
  <c r="W22" i="9760"/>
  <c r="V22" i="9760"/>
  <c r="T22" i="9760"/>
  <c r="Q22" i="9760"/>
  <c r="N22" i="9760"/>
  <c r="M22" i="9760"/>
  <c r="L22" i="9760"/>
  <c r="J22" i="9760"/>
  <c r="I22" i="9760"/>
  <c r="H22" i="9760"/>
  <c r="G22" i="9760"/>
  <c r="C22" i="9760"/>
  <c r="W21" i="9760"/>
  <c r="V21" i="9760"/>
  <c r="T21" i="9760"/>
  <c r="Q21" i="9760"/>
  <c r="N21" i="9760"/>
  <c r="M21" i="9760"/>
  <c r="L21" i="9760"/>
  <c r="J21" i="9760"/>
  <c r="I21" i="9760"/>
  <c r="H21" i="9760"/>
  <c r="G21" i="9760"/>
  <c r="C21" i="9760"/>
  <c r="W20" i="9760"/>
  <c r="V20" i="9760"/>
  <c r="T20" i="9760"/>
  <c r="Q20" i="9760"/>
  <c r="N20" i="9760"/>
  <c r="M20" i="9760"/>
  <c r="L20" i="9760"/>
  <c r="J20" i="9760"/>
  <c r="I20" i="9760"/>
  <c r="H20" i="9760"/>
  <c r="G20" i="9760"/>
  <c r="C20" i="9760"/>
  <c r="W19" i="9760"/>
  <c r="V19" i="9760"/>
  <c r="T19" i="9760"/>
  <c r="Q19" i="9760"/>
  <c r="N19" i="9760"/>
  <c r="M19" i="9760"/>
  <c r="L19" i="9760"/>
  <c r="J19" i="9760"/>
  <c r="I19" i="9760"/>
  <c r="H19" i="9760"/>
  <c r="G19" i="9760"/>
  <c r="C19" i="9760"/>
  <c r="W18" i="9760"/>
  <c r="V18" i="9760"/>
  <c r="T18" i="9760"/>
  <c r="Q18" i="9760"/>
  <c r="N18" i="9760"/>
  <c r="M18" i="9760"/>
  <c r="L18" i="9760"/>
  <c r="J18" i="9760"/>
  <c r="I18" i="9760"/>
  <c r="H18" i="9760"/>
  <c r="G18" i="9760"/>
  <c r="C18" i="9760"/>
  <c r="J5" i="9760"/>
  <c r="V26" i="9759"/>
  <c r="U26" i="9759"/>
  <c r="S26" i="9759"/>
  <c r="R26" i="9759"/>
  <c r="Q26" i="9759"/>
  <c r="P26" i="9759"/>
  <c r="O26" i="9759"/>
  <c r="N26" i="9759"/>
  <c r="M26" i="9759"/>
  <c r="L26" i="9759"/>
  <c r="K26" i="9759"/>
  <c r="G26" i="9759"/>
  <c r="D26" i="9759"/>
  <c r="V25" i="9759"/>
  <c r="U25" i="9759"/>
  <c r="S25" i="9759"/>
  <c r="P25" i="9759"/>
  <c r="M25" i="9759"/>
  <c r="L25" i="9759"/>
  <c r="K25" i="9759"/>
  <c r="I25" i="9759"/>
  <c r="H25" i="9759"/>
  <c r="G25" i="9759"/>
  <c r="F25" i="9759"/>
  <c r="C25" i="9759"/>
  <c r="V24" i="9759"/>
  <c r="L24" i="9759"/>
  <c r="K24" i="9759"/>
  <c r="I24" i="9759"/>
  <c r="H24" i="9759"/>
  <c r="G24" i="9759"/>
  <c r="F24" i="9759"/>
  <c r="C24" i="9759"/>
  <c r="V23" i="9759"/>
  <c r="L23" i="9759"/>
  <c r="K23" i="9759"/>
  <c r="I23" i="9759"/>
  <c r="H23" i="9759"/>
  <c r="G23" i="9759"/>
  <c r="F23" i="9759"/>
  <c r="C23" i="9759"/>
  <c r="V22" i="9759"/>
  <c r="L22" i="9759"/>
  <c r="K22" i="9759"/>
  <c r="I22" i="9759"/>
  <c r="H22" i="9759"/>
  <c r="G22" i="9759"/>
  <c r="F22" i="9759"/>
  <c r="C22" i="9759"/>
  <c r="V21" i="9759"/>
  <c r="L21" i="9759"/>
  <c r="K21" i="9759"/>
  <c r="I21" i="9759"/>
  <c r="H21" i="9759"/>
  <c r="G21" i="9759"/>
  <c r="F21" i="9759"/>
  <c r="C21" i="9759"/>
  <c r="V20" i="9759"/>
  <c r="L20" i="9759"/>
  <c r="K20" i="9759"/>
  <c r="I20" i="9759"/>
  <c r="H20" i="9759"/>
  <c r="G20" i="9759"/>
  <c r="F20" i="9759"/>
  <c r="C20" i="9759"/>
  <c r="V19" i="9759"/>
  <c r="L19" i="9759"/>
  <c r="K19" i="9759"/>
  <c r="I19" i="9759"/>
  <c r="H19" i="9759"/>
  <c r="G19" i="9759"/>
  <c r="F19" i="9759"/>
  <c r="C19" i="9759"/>
  <c r="V18" i="9759"/>
  <c r="L18" i="9759"/>
  <c r="K18" i="9759"/>
  <c r="I18" i="9759"/>
  <c r="H18" i="9759"/>
  <c r="G18" i="9759"/>
  <c r="F18" i="9759"/>
  <c r="C18" i="9759"/>
  <c r="I5" i="9759"/>
  <c r="V30" i="9758"/>
  <c r="T30" i="9758"/>
  <c r="S30" i="9758"/>
  <c r="R30" i="9758"/>
  <c r="Q30" i="9758"/>
  <c r="P30" i="9758"/>
  <c r="O30" i="9758"/>
  <c r="N30" i="9758"/>
  <c r="M30" i="9758"/>
  <c r="L30" i="9758"/>
  <c r="K30" i="9758"/>
  <c r="G30" i="9758"/>
  <c r="D30" i="9758"/>
  <c r="V29" i="9758"/>
  <c r="U29" i="9758"/>
  <c r="S29" i="9758"/>
  <c r="P29" i="9758"/>
  <c r="M29" i="9758"/>
  <c r="L29" i="9758"/>
  <c r="K29" i="9758"/>
  <c r="I29" i="9758"/>
  <c r="H29" i="9758"/>
  <c r="G29" i="9758"/>
  <c r="F29" i="9758"/>
  <c r="C29" i="9758"/>
  <c r="V28" i="9758"/>
  <c r="L28" i="9758"/>
  <c r="K28" i="9758"/>
  <c r="I28" i="9758"/>
  <c r="H28" i="9758"/>
  <c r="G28" i="9758"/>
  <c r="F28" i="9758"/>
  <c r="C28" i="9758"/>
  <c r="V27" i="9758"/>
  <c r="L27" i="9758"/>
  <c r="K27" i="9758"/>
  <c r="I27" i="9758"/>
  <c r="H27" i="9758"/>
  <c r="G27" i="9758"/>
  <c r="F27" i="9758"/>
  <c r="C27" i="9758"/>
  <c r="V26" i="9758"/>
  <c r="L26" i="9758"/>
  <c r="K26" i="9758"/>
  <c r="I26" i="9758"/>
  <c r="H26" i="9758"/>
  <c r="G26" i="9758"/>
  <c r="F26" i="9758"/>
  <c r="C26" i="9758"/>
  <c r="V25" i="9758"/>
  <c r="L25" i="9758"/>
  <c r="K25" i="9758"/>
  <c r="I25" i="9758"/>
  <c r="H25" i="9758"/>
  <c r="G25" i="9758"/>
  <c r="F25" i="9758"/>
  <c r="C25" i="9758"/>
  <c r="V24" i="9758"/>
  <c r="L24" i="9758"/>
  <c r="K24" i="9758"/>
  <c r="I24" i="9758"/>
  <c r="H24" i="9758"/>
  <c r="G24" i="9758"/>
  <c r="F24" i="9758"/>
  <c r="C24" i="9758"/>
  <c r="V23" i="9758"/>
  <c r="L23" i="9758"/>
  <c r="K23" i="9758"/>
  <c r="I23" i="9758"/>
  <c r="H23" i="9758"/>
  <c r="G23" i="9758"/>
  <c r="F23" i="9758"/>
  <c r="C23" i="9758"/>
  <c r="V22" i="9758"/>
  <c r="L22" i="9758"/>
  <c r="K22" i="9758"/>
  <c r="I22" i="9758"/>
  <c r="H22" i="9758"/>
  <c r="G22" i="9758"/>
  <c r="F22" i="9758"/>
  <c r="C22" i="9758"/>
  <c r="V21" i="9758"/>
  <c r="L21" i="9758"/>
  <c r="K21" i="9758"/>
  <c r="I21" i="9758"/>
  <c r="H21" i="9758"/>
  <c r="G21" i="9758"/>
  <c r="F21" i="9758"/>
  <c r="C21" i="9758"/>
  <c r="V20" i="9758"/>
  <c r="L20" i="9758"/>
  <c r="K20" i="9758"/>
  <c r="I20" i="9758"/>
  <c r="H20" i="9758"/>
  <c r="G20" i="9758"/>
  <c r="F20" i="9758"/>
  <c r="C20" i="9758"/>
  <c r="V19" i="9758"/>
  <c r="L19" i="9758"/>
  <c r="K19" i="9758"/>
  <c r="I19" i="9758"/>
  <c r="H19" i="9758"/>
  <c r="G19" i="9758"/>
  <c r="F19" i="9758"/>
  <c r="C19" i="9758"/>
  <c r="V18" i="9758"/>
  <c r="L18" i="9758"/>
  <c r="K18" i="9758"/>
  <c r="I18" i="9758"/>
  <c r="H18" i="9758"/>
  <c r="G18" i="9758"/>
  <c r="F18" i="9758"/>
  <c r="C18" i="9758"/>
  <c r="I5" i="9758"/>
  <c r="W28" i="9757"/>
  <c r="V28" i="9757"/>
  <c r="T28" i="9757"/>
  <c r="S28" i="9757"/>
  <c r="R28" i="9757"/>
  <c r="Q28" i="9757"/>
  <c r="P28" i="9757"/>
  <c r="O28" i="9757"/>
  <c r="N28" i="9757"/>
  <c r="M28" i="9757"/>
  <c r="L28" i="9757"/>
  <c r="H28" i="9757"/>
  <c r="E28" i="9757"/>
  <c r="D28" i="9757"/>
  <c r="W27" i="9757"/>
  <c r="V27" i="9757"/>
  <c r="T27" i="9757"/>
  <c r="Q27" i="9757"/>
  <c r="N27" i="9757"/>
  <c r="M27" i="9757"/>
  <c r="L27" i="9757"/>
  <c r="J27" i="9757"/>
  <c r="I27" i="9757"/>
  <c r="H27" i="9757"/>
  <c r="G27" i="9757"/>
  <c r="C27" i="9757"/>
  <c r="W26" i="9757"/>
  <c r="V26" i="9757"/>
  <c r="T26" i="9757"/>
  <c r="Q26" i="9757"/>
  <c r="N26" i="9757"/>
  <c r="M26" i="9757"/>
  <c r="L26" i="9757"/>
  <c r="J26" i="9757"/>
  <c r="I26" i="9757"/>
  <c r="H26" i="9757"/>
  <c r="G26" i="9757"/>
  <c r="C26" i="9757"/>
  <c r="W25" i="9757"/>
  <c r="V25" i="9757"/>
  <c r="T25" i="9757"/>
  <c r="Q25" i="9757"/>
  <c r="N25" i="9757"/>
  <c r="M25" i="9757"/>
  <c r="L25" i="9757"/>
  <c r="J25" i="9757"/>
  <c r="I25" i="9757"/>
  <c r="H25" i="9757"/>
  <c r="G25" i="9757"/>
  <c r="C25" i="9757"/>
  <c r="W24" i="9757"/>
  <c r="V24" i="9757"/>
  <c r="T24" i="9757"/>
  <c r="Q24" i="9757"/>
  <c r="N24" i="9757"/>
  <c r="M24" i="9757"/>
  <c r="L24" i="9757"/>
  <c r="J24" i="9757"/>
  <c r="I24" i="9757"/>
  <c r="H24" i="9757"/>
  <c r="G24" i="9757"/>
  <c r="C24" i="9757"/>
  <c r="W23" i="9757"/>
  <c r="V23" i="9757"/>
  <c r="T23" i="9757"/>
  <c r="Q23" i="9757"/>
  <c r="N23" i="9757"/>
  <c r="M23" i="9757"/>
  <c r="L23" i="9757"/>
  <c r="J23" i="9757"/>
  <c r="I23" i="9757"/>
  <c r="H23" i="9757"/>
  <c r="G23" i="9757"/>
  <c r="C23" i="9757"/>
  <c r="W22" i="9757"/>
  <c r="V22" i="9757"/>
  <c r="T22" i="9757"/>
  <c r="Q22" i="9757"/>
  <c r="N22" i="9757"/>
  <c r="M22" i="9757"/>
  <c r="L22" i="9757"/>
  <c r="J22" i="9757"/>
  <c r="I22" i="9757"/>
  <c r="H22" i="9757"/>
  <c r="G22" i="9757"/>
  <c r="C22" i="9757"/>
  <c r="W21" i="9757"/>
  <c r="V21" i="9757"/>
  <c r="T21" i="9757"/>
  <c r="Q21" i="9757"/>
  <c r="N21" i="9757"/>
  <c r="M21" i="9757"/>
  <c r="L21" i="9757"/>
  <c r="J21" i="9757"/>
  <c r="I21" i="9757"/>
  <c r="H21" i="9757"/>
  <c r="G21" i="9757"/>
  <c r="C21" i="9757"/>
  <c r="W20" i="9757"/>
  <c r="V20" i="9757"/>
  <c r="T20" i="9757"/>
  <c r="Q20" i="9757"/>
  <c r="N20" i="9757"/>
  <c r="M20" i="9757"/>
  <c r="L20" i="9757"/>
  <c r="J20" i="9757"/>
  <c r="I20" i="9757"/>
  <c r="H20" i="9757"/>
  <c r="G20" i="9757"/>
  <c r="C20" i="9757"/>
  <c r="W19" i="9757"/>
  <c r="V19" i="9757"/>
  <c r="T19" i="9757"/>
  <c r="Q19" i="9757"/>
  <c r="N19" i="9757"/>
  <c r="M19" i="9757"/>
  <c r="L19" i="9757"/>
  <c r="J19" i="9757"/>
  <c r="I19" i="9757"/>
  <c r="H19" i="9757"/>
  <c r="G19" i="9757"/>
  <c r="C19" i="9757"/>
  <c r="W18" i="9757"/>
  <c r="V18" i="9757"/>
  <c r="T18" i="9757"/>
  <c r="Q18" i="9757"/>
  <c r="N18" i="9757"/>
  <c r="M18" i="9757"/>
  <c r="L18" i="9757"/>
  <c r="J18" i="9757"/>
  <c r="I18" i="9757"/>
  <c r="H18" i="9757"/>
  <c r="G18" i="9757"/>
  <c r="C18" i="9757"/>
  <c r="J5" i="9757"/>
  <c r="V26" i="9756"/>
  <c r="U26" i="9756"/>
  <c r="S26" i="9756"/>
  <c r="R26" i="9756"/>
  <c r="Q26" i="9756"/>
  <c r="P26" i="9756"/>
  <c r="O26" i="9756"/>
  <c r="N26" i="9756"/>
  <c r="M26" i="9756"/>
  <c r="L26" i="9756"/>
  <c r="K26" i="9756"/>
  <c r="G26" i="9756"/>
  <c r="D26" i="9756"/>
  <c r="V25" i="9756"/>
  <c r="U25" i="9756"/>
  <c r="S25" i="9756"/>
  <c r="P25" i="9756"/>
  <c r="M25" i="9756"/>
  <c r="L25" i="9756"/>
  <c r="K25" i="9756"/>
  <c r="I25" i="9756"/>
  <c r="H25" i="9756"/>
  <c r="G25" i="9756"/>
  <c r="F25" i="9756"/>
  <c r="C25" i="9756"/>
  <c r="V24" i="9756"/>
  <c r="L24" i="9756"/>
  <c r="K24" i="9756"/>
  <c r="I24" i="9756"/>
  <c r="H24" i="9756"/>
  <c r="G24" i="9756"/>
  <c r="F24" i="9756"/>
  <c r="C24" i="9756"/>
  <c r="V23" i="9756"/>
  <c r="L23" i="9756"/>
  <c r="K23" i="9756"/>
  <c r="I23" i="9756"/>
  <c r="H23" i="9756"/>
  <c r="G23" i="9756"/>
  <c r="F23" i="9756"/>
  <c r="C23" i="9756"/>
  <c r="V22" i="9756"/>
  <c r="L22" i="9756"/>
  <c r="K22" i="9756"/>
  <c r="I22" i="9756"/>
  <c r="H22" i="9756"/>
  <c r="G22" i="9756"/>
  <c r="F22" i="9756"/>
  <c r="C22" i="9756"/>
  <c r="V21" i="9756"/>
  <c r="L21" i="9756"/>
  <c r="K21" i="9756"/>
  <c r="I21" i="9756"/>
  <c r="H21" i="9756"/>
  <c r="G21" i="9756"/>
  <c r="F21" i="9756"/>
  <c r="C21" i="9756"/>
  <c r="V20" i="9756"/>
  <c r="L20" i="9756"/>
  <c r="K20" i="9756"/>
  <c r="I20" i="9756"/>
  <c r="H20" i="9756"/>
  <c r="G20" i="9756"/>
  <c r="F20" i="9756"/>
  <c r="C20" i="9756"/>
  <c r="V19" i="9756"/>
  <c r="L19" i="9756"/>
  <c r="K19" i="9756"/>
  <c r="I19" i="9756"/>
  <c r="H19" i="9756"/>
  <c r="G19" i="9756"/>
  <c r="F19" i="9756"/>
  <c r="C19" i="9756"/>
  <c r="V18" i="9756"/>
  <c r="L18" i="9756"/>
  <c r="K18" i="9756"/>
  <c r="I18" i="9756"/>
  <c r="H18" i="9756"/>
  <c r="G18" i="9756"/>
  <c r="F18" i="9756"/>
  <c r="C18" i="9756"/>
  <c r="I5" i="9756"/>
  <c r="V30" i="9755"/>
  <c r="T30" i="9755"/>
  <c r="S30" i="9755"/>
  <c r="R30" i="9755"/>
  <c r="Q30" i="9755"/>
  <c r="P30" i="9755"/>
  <c r="O30" i="9755"/>
  <c r="N30" i="9755"/>
  <c r="M30" i="9755"/>
  <c r="L30" i="9755"/>
  <c r="K30" i="9755"/>
  <c r="G30" i="9755"/>
  <c r="D30" i="9755"/>
  <c r="V29" i="9755"/>
  <c r="U29" i="9755"/>
  <c r="S29" i="9755"/>
  <c r="P29" i="9755"/>
  <c r="M29" i="9755"/>
  <c r="L29" i="9755"/>
  <c r="K29" i="9755"/>
  <c r="I29" i="9755"/>
  <c r="H29" i="9755"/>
  <c r="G29" i="9755"/>
  <c r="F29" i="9755"/>
  <c r="C29" i="9755"/>
  <c r="V28" i="9755"/>
  <c r="L28" i="9755"/>
  <c r="K28" i="9755"/>
  <c r="I28" i="9755"/>
  <c r="H28" i="9755"/>
  <c r="G28" i="9755"/>
  <c r="F28" i="9755"/>
  <c r="C28" i="9755"/>
  <c r="V27" i="9755"/>
  <c r="L27" i="9755"/>
  <c r="K27" i="9755"/>
  <c r="I27" i="9755"/>
  <c r="H27" i="9755"/>
  <c r="G27" i="9755"/>
  <c r="F27" i="9755"/>
  <c r="C27" i="9755"/>
  <c r="V26" i="9755"/>
  <c r="L26" i="9755"/>
  <c r="K26" i="9755"/>
  <c r="I26" i="9755"/>
  <c r="H26" i="9755"/>
  <c r="G26" i="9755"/>
  <c r="F26" i="9755"/>
  <c r="C26" i="9755"/>
  <c r="V25" i="9755"/>
  <c r="L25" i="9755"/>
  <c r="K25" i="9755"/>
  <c r="I25" i="9755"/>
  <c r="H25" i="9755"/>
  <c r="G25" i="9755"/>
  <c r="F25" i="9755"/>
  <c r="C25" i="9755"/>
  <c r="V24" i="9755"/>
  <c r="L24" i="9755"/>
  <c r="K24" i="9755"/>
  <c r="I24" i="9755"/>
  <c r="H24" i="9755"/>
  <c r="G24" i="9755"/>
  <c r="F24" i="9755"/>
  <c r="C24" i="9755"/>
  <c r="V23" i="9755"/>
  <c r="L23" i="9755"/>
  <c r="K23" i="9755"/>
  <c r="I23" i="9755"/>
  <c r="H23" i="9755"/>
  <c r="G23" i="9755"/>
  <c r="F23" i="9755"/>
  <c r="C23" i="9755"/>
  <c r="V22" i="9755"/>
  <c r="L22" i="9755"/>
  <c r="K22" i="9755"/>
  <c r="I22" i="9755"/>
  <c r="H22" i="9755"/>
  <c r="G22" i="9755"/>
  <c r="F22" i="9755"/>
  <c r="C22" i="9755"/>
  <c r="V21" i="9755"/>
  <c r="L21" i="9755"/>
  <c r="K21" i="9755"/>
  <c r="I21" i="9755"/>
  <c r="H21" i="9755"/>
  <c r="G21" i="9755"/>
  <c r="F21" i="9755"/>
  <c r="C21" i="9755"/>
  <c r="V20" i="9755"/>
  <c r="L20" i="9755"/>
  <c r="K20" i="9755"/>
  <c r="I20" i="9755"/>
  <c r="H20" i="9755"/>
  <c r="G20" i="9755"/>
  <c r="F20" i="9755"/>
  <c r="C20" i="9755"/>
  <c r="V19" i="9755"/>
  <c r="L19" i="9755"/>
  <c r="K19" i="9755"/>
  <c r="I19" i="9755"/>
  <c r="H19" i="9755"/>
  <c r="G19" i="9755"/>
  <c r="F19" i="9755"/>
  <c r="C19" i="9755"/>
  <c r="V18" i="9755"/>
  <c r="L18" i="9755"/>
  <c r="K18" i="9755"/>
  <c r="I18" i="9755"/>
  <c r="H18" i="9755"/>
  <c r="G18" i="9755"/>
  <c r="F18" i="9755"/>
  <c r="C18" i="9755"/>
  <c r="I5" i="9755"/>
  <c r="W27" i="9754"/>
  <c r="V27" i="9754"/>
  <c r="T27" i="9754"/>
  <c r="S27" i="9754"/>
  <c r="R27" i="9754"/>
  <c r="Q27" i="9754"/>
  <c r="P27" i="9754"/>
  <c r="O27" i="9754"/>
  <c r="N27" i="9754"/>
  <c r="M27" i="9754"/>
  <c r="L27" i="9754"/>
  <c r="H27" i="9754"/>
  <c r="E27" i="9754"/>
  <c r="D27" i="9754"/>
  <c r="W26" i="9754"/>
  <c r="V26" i="9754"/>
  <c r="T26" i="9754"/>
  <c r="Q26" i="9754"/>
  <c r="N26" i="9754"/>
  <c r="M26" i="9754"/>
  <c r="L26" i="9754"/>
  <c r="J26" i="9754"/>
  <c r="I26" i="9754"/>
  <c r="H26" i="9754"/>
  <c r="G26" i="9754"/>
  <c r="C26" i="9754"/>
  <c r="W25" i="9754"/>
  <c r="V25" i="9754"/>
  <c r="T25" i="9754"/>
  <c r="Q25" i="9754"/>
  <c r="N25" i="9754"/>
  <c r="M25" i="9754"/>
  <c r="L25" i="9754"/>
  <c r="J25" i="9754"/>
  <c r="I25" i="9754"/>
  <c r="H25" i="9754"/>
  <c r="G25" i="9754"/>
  <c r="C25" i="9754"/>
  <c r="W24" i="9754"/>
  <c r="V24" i="9754"/>
  <c r="T24" i="9754"/>
  <c r="Q24" i="9754"/>
  <c r="N24" i="9754"/>
  <c r="M24" i="9754"/>
  <c r="L24" i="9754"/>
  <c r="J24" i="9754"/>
  <c r="I24" i="9754"/>
  <c r="H24" i="9754"/>
  <c r="G24" i="9754"/>
  <c r="C24" i="9754"/>
  <c r="W23" i="9754"/>
  <c r="V23" i="9754"/>
  <c r="T23" i="9754"/>
  <c r="Q23" i="9754"/>
  <c r="N23" i="9754"/>
  <c r="M23" i="9754"/>
  <c r="L23" i="9754"/>
  <c r="J23" i="9754"/>
  <c r="I23" i="9754"/>
  <c r="H23" i="9754"/>
  <c r="G23" i="9754"/>
  <c r="C23" i="9754"/>
  <c r="W22" i="9754"/>
  <c r="V22" i="9754"/>
  <c r="T22" i="9754"/>
  <c r="Q22" i="9754"/>
  <c r="N22" i="9754"/>
  <c r="M22" i="9754"/>
  <c r="L22" i="9754"/>
  <c r="J22" i="9754"/>
  <c r="I22" i="9754"/>
  <c r="H22" i="9754"/>
  <c r="G22" i="9754"/>
  <c r="C22" i="9754"/>
  <c r="W21" i="9754"/>
  <c r="V21" i="9754"/>
  <c r="T21" i="9754"/>
  <c r="Q21" i="9754"/>
  <c r="N21" i="9754"/>
  <c r="M21" i="9754"/>
  <c r="L21" i="9754"/>
  <c r="J21" i="9754"/>
  <c r="I21" i="9754"/>
  <c r="H21" i="9754"/>
  <c r="G21" i="9754"/>
  <c r="C21" i="9754"/>
  <c r="W20" i="9754"/>
  <c r="V20" i="9754"/>
  <c r="T20" i="9754"/>
  <c r="Q20" i="9754"/>
  <c r="N20" i="9754"/>
  <c r="M20" i="9754"/>
  <c r="L20" i="9754"/>
  <c r="J20" i="9754"/>
  <c r="I20" i="9754"/>
  <c r="H20" i="9754"/>
  <c r="G20" i="9754"/>
  <c r="C20" i="9754"/>
  <c r="W19" i="9754"/>
  <c r="V19" i="9754"/>
  <c r="T19" i="9754"/>
  <c r="Q19" i="9754"/>
  <c r="N19" i="9754"/>
  <c r="M19" i="9754"/>
  <c r="L19" i="9754"/>
  <c r="J19" i="9754"/>
  <c r="I19" i="9754"/>
  <c r="H19" i="9754"/>
  <c r="G19" i="9754"/>
  <c r="C19" i="9754"/>
  <c r="W18" i="9754"/>
  <c r="V18" i="9754"/>
  <c r="T18" i="9754"/>
  <c r="Q18" i="9754"/>
  <c r="N18" i="9754"/>
  <c r="M18" i="9754"/>
  <c r="L18" i="9754"/>
  <c r="J18" i="9754"/>
  <c r="I18" i="9754"/>
  <c r="H18" i="9754"/>
  <c r="G18" i="9754"/>
  <c r="C18" i="9754"/>
  <c r="J5" i="9754"/>
  <c r="V26" i="9753"/>
  <c r="U26" i="9753"/>
  <c r="S26" i="9753"/>
  <c r="R26" i="9753"/>
  <c r="Q26" i="9753"/>
  <c r="P26" i="9753"/>
  <c r="O26" i="9753"/>
  <c r="N26" i="9753"/>
  <c r="M26" i="9753"/>
  <c r="L26" i="9753"/>
  <c r="K26" i="9753"/>
  <c r="G26" i="9753"/>
  <c r="D26" i="9753"/>
  <c r="V25" i="9753"/>
  <c r="U25" i="9753"/>
  <c r="S25" i="9753"/>
  <c r="P25" i="9753"/>
  <c r="M25" i="9753"/>
  <c r="L25" i="9753"/>
  <c r="K25" i="9753"/>
  <c r="I25" i="9753"/>
  <c r="H25" i="9753"/>
  <c r="G25" i="9753"/>
  <c r="F25" i="9753"/>
  <c r="C25" i="9753"/>
  <c r="V24" i="9753"/>
  <c r="L24" i="9753"/>
  <c r="K24" i="9753"/>
  <c r="I24" i="9753"/>
  <c r="H24" i="9753"/>
  <c r="G24" i="9753"/>
  <c r="F24" i="9753"/>
  <c r="C24" i="9753"/>
  <c r="V23" i="9753"/>
  <c r="L23" i="9753"/>
  <c r="K23" i="9753"/>
  <c r="I23" i="9753"/>
  <c r="H23" i="9753"/>
  <c r="G23" i="9753"/>
  <c r="F23" i="9753"/>
  <c r="C23" i="9753"/>
  <c r="V22" i="9753"/>
  <c r="L22" i="9753"/>
  <c r="K22" i="9753"/>
  <c r="I22" i="9753"/>
  <c r="H22" i="9753"/>
  <c r="G22" i="9753"/>
  <c r="F22" i="9753"/>
  <c r="C22" i="9753"/>
  <c r="V21" i="9753"/>
  <c r="L21" i="9753"/>
  <c r="K21" i="9753"/>
  <c r="I21" i="9753"/>
  <c r="H21" i="9753"/>
  <c r="G21" i="9753"/>
  <c r="F21" i="9753"/>
  <c r="C21" i="9753"/>
  <c r="V20" i="9753"/>
  <c r="L20" i="9753"/>
  <c r="K20" i="9753"/>
  <c r="I20" i="9753"/>
  <c r="H20" i="9753"/>
  <c r="G20" i="9753"/>
  <c r="F20" i="9753"/>
  <c r="C20" i="9753"/>
  <c r="V19" i="9753"/>
  <c r="L19" i="9753"/>
  <c r="K19" i="9753"/>
  <c r="I19" i="9753"/>
  <c r="H19" i="9753"/>
  <c r="G19" i="9753"/>
  <c r="F19" i="9753"/>
  <c r="C19" i="9753"/>
  <c r="V18" i="9753"/>
  <c r="L18" i="9753"/>
  <c r="K18" i="9753"/>
  <c r="I18" i="9753"/>
  <c r="H18" i="9753"/>
  <c r="G18" i="9753"/>
  <c r="F18" i="9753"/>
  <c r="C18" i="9753"/>
  <c r="I5" i="9753"/>
  <c r="V28" i="9752"/>
  <c r="T28" i="9752"/>
  <c r="S28" i="9752"/>
  <c r="R28" i="9752"/>
  <c r="Q28" i="9752"/>
  <c r="P28" i="9752"/>
  <c r="O28" i="9752"/>
  <c r="N28" i="9752"/>
  <c r="M28" i="9752"/>
  <c r="L28" i="9752"/>
  <c r="K28" i="9752"/>
  <c r="G28" i="9752"/>
  <c r="D28" i="9752"/>
  <c r="V27" i="9752"/>
  <c r="U27" i="9752"/>
  <c r="S27" i="9752"/>
  <c r="P27" i="9752"/>
  <c r="M27" i="9752"/>
  <c r="L27" i="9752"/>
  <c r="K27" i="9752"/>
  <c r="I27" i="9752"/>
  <c r="H27" i="9752"/>
  <c r="G27" i="9752"/>
  <c r="F27" i="9752"/>
  <c r="C27" i="9752"/>
  <c r="V26" i="9752"/>
  <c r="L26" i="9752"/>
  <c r="K26" i="9752"/>
  <c r="I26" i="9752"/>
  <c r="H26" i="9752"/>
  <c r="G26" i="9752"/>
  <c r="F26" i="9752"/>
  <c r="C26" i="9752"/>
  <c r="V25" i="9752"/>
  <c r="L25" i="9752"/>
  <c r="K25" i="9752"/>
  <c r="I25" i="9752"/>
  <c r="H25" i="9752"/>
  <c r="G25" i="9752"/>
  <c r="F25" i="9752"/>
  <c r="C25" i="9752"/>
  <c r="V24" i="9752"/>
  <c r="L24" i="9752"/>
  <c r="K24" i="9752"/>
  <c r="I24" i="9752"/>
  <c r="H24" i="9752"/>
  <c r="G24" i="9752"/>
  <c r="F24" i="9752"/>
  <c r="C24" i="9752"/>
  <c r="V23" i="9752"/>
  <c r="L23" i="9752"/>
  <c r="K23" i="9752"/>
  <c r="I23" i="9752"/>
  <c r="H23" i="9752"/>
  <c r="G23" i="9752"/>
  <c r="F23" i="9752"/>
  <c r="C23" i="9752"/>
  <c r="V22" i="9752"/>
  <c r="L22" i="9752"/>
  <c r="K22" i="9752"/>
  <c r="I22" i="9752"/>
  <c r="H22" i="9752"/>
  <c r="G22" i="9752"/>
  <c r="F22" i="9752"/>
  <c r="C22" i="9752"/>
  <c r="V21" i="9752"/>
  <c r="L21" i="9752"/>
  <c r="K21" i="9752"/>
  <c r="I21" i="9752"/>
  <c r="H21" i="9752"/>
  <c r="G21" i="9752"/>
  <c r="F21" i="9752"/>
  <c r="C21" i="9752"/>
  <c r="V20" i="9752"/>
  <c r="L20" i="9752"/>
  <c r="K20" i="9752"/>
  <c r="I20" i="9752"/>
  <c r="H20" i="9752"/>
  <c r="G20" i="9752"/>
  <c r="F20" i="9752"/>
  <c r="C20" i="9752"/>
  <c r="V19" i="9752"/>
  <c r="L19" i="9752"/>
  <c r="K19" i="9752"/>
  <c r="I19" i="9752"/>
  <c r="H19" i="9752"/>
  <c r="G19" i="9752"/>
  <c r="F19" i="9752"/>
  <c r="C19" i="9752"/>
  <c r="V18" i="9752"/>
  <c r="L18" i="9752"/>
  <c r="K18" i="9752"/>
  <c r="I18" i="9752"/>
  <c r="H18" i="9752"/>
  <c r="G18" i="9752"/>
  <c r="F18" i="9752"/>
  <c r="C18" i="9752"/>
  <c r="I5" i="9752"/>
  <c r="W31" i="9751"/>
  <c r="V31" i="9751"/>
  <c r="T31" i="9751"/>
  <c r="S31" i="9751"/>
  <c r="R31" i="9751"/>
  <c r="Q31" i="9751"/>
  <c r="P31" i="9751"/>
  <c r="O31" i="9751"/>
  <c r="N31" i="9751"/>
  <c r="M31" i="9751"/>
  <c r="L31" i="9751"/>
  <c r="H31" i="9751"/>
  <c r="E31" i="9751"/>
  <c r="D31" i="9751"/>
  <c r="W30" i="9751"/>
  <c r="V30" i="9751"/>
  <c r="T30" i="9751"/>
  <c r="Q30" i="9751"/>
  <c r="N30" i="9751"/>
  <c r="M30" i="9751"/>
  <c r="L30" i="9751"/>
  <c r="J30" i="9751"/>
  <c r="I30" i="9751"/>
  <c r="H30" i="9751"/>
  <c r="G30" i="9751"/>
  <c r="C30" i="9751"/>
  <c r="W29" i="9751"/>
  <c r="V29" i="9751"/>
  <c r="T29" i="9751"/>
  <c r="Q29" i="9751"/>
  <c r="N29" i="9751"/>
  <c r="M29" i="9751"/>
  <c r="L29" i="9751"/>
  <c r="J29" i="9751"/>
  <c r="I29" i="9751"/>
  <c r="H29" i="9751"/>
  <c r="G29" i="9751"/>
  <c r="C29" i="9751"/>
  <c r="W28" i="9751"/>
  <c r="V28" i="9751"/>
  <c r="T28" i="9751"/>
  <c r="Q28" i="9751"/>
  <c r="N28" i="9751"/>
  <c r="M28" i="9751"/>
  <c r="L28" i="9751"/>
  <c r="J28" i="9751"/>
  <c r="I28" i="9751"/>
  <c r="H28" i="9751"/>
  <c r="G28" i="9751"/>
  <c r="C28" i="9751"/>
  <c r="W27" i="9751"/>
  <c r="V27" i="9751"/>
  <c r="T27" i="9751"/>
  <c r="Q27" i="9751"/>
  <c r="N27" i="9751"/>
  <c r="M27" i="9751"/>
  <c r="L27" i="9751"/>
  <c r="J27" i="9751"/>
  <c r="I27" i="9751"/>
  <c r="H27" i="9751"/>
  <c r="G27" i="9751"/>
  <c r="C27" i="9751"/>
  <c r="W26" i="9751"/>
  <c r="V26" i="9751"/>
  <c r="T26" i="9751"/>
  <c r="Q26" i="9751"/>
  <c r="N26" i="9751"/>
  <c r="M26" i="9751"/>
  <c r="L26" i="9751"/>
  <c r="J26" i="9751"/>
  <c r="I26" i="9751"/>
  <c r="H26" i="9751"/>
  <c r="G26" i="9751"/>
  <c r="C26" i="9751"/>
  <c r="W25" i="9751"/>
  <c r="V25" i="9751"/>
  <c r="T25" i="9751"/>
  <c r="Q25" i="9751"/>
  <c r="N25" i="9751"/>
  <c r="M25" i="9751"/>
  <c r="L25" i="9751"/>
  <c r="J25" i="9751"/>
  <c r="I25" i="9751"/>
  <c r="H25" i="9751"/>
  <c r="G25" i="9751"/>
  <c r="C25" i="9751"/>
  <c r="W24" i="9751"/>
  <c r="V24" i="9751"/>
  <c r="T24" i="9751"/>
  <c r="Q24" i="9751"/>
  <c r="N24" i="9751"/>
  <c r="M24" i="9751"/>
  <c r="L24" i="9751"/>
  <c r="J24" i="9751"/>
  <c r="I24" i="9751"/>
  <c r="H24" i="9751"/>
  <c r="G24" i="9751"/>
  <c r="C24" i="9751"/>
  <c r="W23" i="9751"/>
  <c r="V23" i="9751"/>
  <c r="T23" i="9751"/>
  <c r="Q23" i="9751"/>
  <c r="N23" i="9751"/>
  <c r="M23" i="9751"/>
  <c r="L23" i="9751"/>
  <c r="J23" i="9751"/>
  <c r="I23" i="9751"/>
  <c r="H23" i="9751"/>
  <c r="G23" i="9751"/>
  <c r="C23" i="9751"/>
  <c r="W22" i="9751"/>
  <c r="V22" i="9751"/>
  <c r="T22" i="9751"/>
  <c r="Q22" i="9751"/>
  <c r="N22" i="9751"/>
  <c r="M22" i="9751"/>
  <c r="L22" i="9751"/>
  <c r="J22" i="9751"/>
  <c r="I22" i="9751"/>
  <c r="H22" i="9751"/>
  <c r="G22" i="9751"/>
  <c r="C22" i="9751"/>
  <c r="W21" i="9751"/>
  <c r="V21" i="9751"/>
  <c r="T21" i="9751"/>
  <c r="Q21" i="9751"/>
  <c r="N21" i="9751"/>
  <c r="M21" i="9751"/>
  <c r="L21" i="9751"/>
  <c r="J21" i="9751"/>
  <c r="I21" i="9751"/>
  <c r="H21" i="9751"/>
  <c r="G21" i="9751"/>
  <c r="C21" i="9751"/>
  <c r="W20" i="9751"/>
  <c r="V20" i="9751"/>
  <c r="T20" i="9751"/>
  <c r="Q20" i="9751"/>
  <c r="N20" i="9751"/>
  <c r="M20" i="9751"/>
  <c r="L20" i="9751"/>
  <c r="J20" i="9751"/>
  <c r="I20" i="9751"/>
  <c r="H20" i="9751"/>
  <c r="G20" i="9751"/>
  <c r="C20" i="9751"/>
  <c r="W19" i="9751"/>
  <c r="V19" i="9751"/>
  <c r="T19" i="9751"/>
  <c r="Q19" i="9751"/>
  <c r="N19" i="9751"/>
  <c r="M19" i="9751"/>
  <c r="L19" i="9751"/>
  <c r="J19" i="9751"/>
  <c r="I19" i="9751"/>
  <c r="H19" i="9751"/>
  <c r="G19" i="9751"/>
  <c r="C19" i="9751"/>
  <c r="W18" i="9751"/>
  <c r="V18" i="9751"/>
  <c r="T18" i="9751"/>
  <c r="Q18" i="9751"/>
  <c r="N18" i="9751"/>
  <c r="M18" i="9751"/>
  <c r="L18" i="9751"/>
  <c r="J18" i="9751"/>
  <c r="I18" i="9751"/>
  <c r="H18" i="9751"/>
  <c r="G18" i="9751"/>
  <c r="C18" i="9751"/>
  <c r="J5" i="9751"/>
  <c r="V27" i="9750"/>
  <c r="U27" i="9750"/>
  <c r="S27" i="9750"/>
  <c r="R27" i="9750"/>
  <c r="Q27" i="9750"/>
  <c r="P27" i="9750"/>
  <c r="O27" i="9750"/>
  <c r="N27" i="9750"/>
  <c r="M27" i="9750"/>
  <c r="L27" i="9750"/>
  <c r="K27" i="9750"/>
  <c r="G27" i="9750"/>
  <c r="D27" i="9750"/>
  <c r="V26" i="9750"/>
  <c r="U26" i="9750"/>
  <c r="S26" i="9750"/>
  <c r="P26" i="9750"/>
  <c r="M26" i="9750"/>
  <c r="L26" i="9750"/>
  <c r="K26" i="9750"/>
  <c r="I26" i="9750"/>
  <c r="H26" i="9750"/>
  <c r="G26" i="9750"/>
  <c r="F26" i="9750"/>
  <c r="C26" i="9750"/>
  <c r="V25" i="9750"/>
  <c r="L25" i="9750"/>
  <c r="K25" i="9750"/>
  <c r="I25" i="9750"/>
  <c r="H25" i="9750"/>
  <c r="G25" i="9750"/>
  <c r="F25" i="9750"/>
  <c r="C25" i="9750"/>
  <c r="V24" i="9750"/>
  <c r="L24" i="9750"/>
  <c r="K24" i="9750"/>
  <c r="I24" i="9750"/>
  <c r="H24" i="9750"/>
  <c r="G24" i="9750"/>
  <c r="F24" i="9750"/>
  <c r="C24" i="9750"/>
  <c r="V23" i="9750"/>
  <c r="L23" i="9750"/>
  <c r="K23" i="9750"/>
  <c r="I23" i="9750"/>
  <c r="H23" i="9750"/>
  <c r="G23" i="9750"/>
  <c r="F23" i="9750"/>
  <c r="C23" i="9750"/>
  <c r="V22" i="9750"/>
  <c r="L22" i="9750"/>
  <c r="K22" i="9750"/>
  <c r="I22" i="9750"/>
  <c r="H22" i="9750"/>
  <c r="G22" i="9750"/>
  <c r="F22" i="9750"/>
  <c r="C22" i="9750"/>
  <c r="V21" i="9750"/>
  <c r="L21" i="9750"/>
  <c r="K21" i="9750"/>
  <c r="I21" i="9750"/>
  <c r="H21" i="9750"/>
  <c r="G21" i="9750"/>
  <c r="F21" i="9750"/>
  <c r="C21" i="9750"/>
  <c r="V20" i="9750"/>
  <c r="L20" i="9750"/>
  <c r="K20" i="9750"/>
  <c r="I20" i="9750"/>
  <c r="H20" i="9750"/>
  <c r="G20" i="9750"/>
  <c r="F20" i="9750"/>
  <c r="C20" i="9750"/>
  <c r="V19" i="9750"/>
  <c r="L19" i="9750"/>
  <c r="K19" i="9750"/>
  <c r="I19" i="9750"/>
  <c r="H19" i="9750"/>
  <c r="G19" i="9750"/>
  <c r="F19" i="9750"/>
  <c r="C19" i="9750"/>
  <c r="V18" i="9750"/>
  <c r="L18" i="9750"/>
  <c r="K18" i="9750"/>
  <c r="I18" i="9750"/>
  <c r="H18" i="9750"/>
  <c r="G18" i="9750"/>
  <c r="F18" i="9750"/>
  <c r="C18" i="9750"/>
  <c r="I5" i="9750"/>
  <c r="V30" i="9749"/>
  <c r="T30" i="9749"/>
  <c r="S30" i="9749"/>
  <c r="R30" i="9749"/>
  <c r="Q30" i="9749"/>
  <c r="P30" i="9749"/>
  <c r="O30" i="9749"/>
  <c r="N30" i="9749"/>
  <c r="M30" i="9749"/>
  <c r="L30" i="9749"/>
  <c r="K30" i="9749"/>
  <c r="G30" i="9749"/>
  <c r="D30" i="9749"/>
  <c r="V29" i="9749"/>
  <c r="U29" i="9749"/>
  <c r="S29" i="9749"/>
  <c r="P29" i="9749"/>
  <c r="M29" i="9749"/>
  <c r="L29" i="9749"/>
  <c r="K29" i="9749"/>
  <c r="I29" i="9749"/>
  <c r="H29" i="9749"/>
  <c r="G29" i="9749"/>
  <c r="F29" i="9749"/>
  <c r="C29" i="9749"/>
  <c r="V28" i="9749"/>
  <c r="L28" i="9749"/>
  <c r="K28" i="9749"/>
  <c r="I28" i="9749"/>
  <c r="H28" i="9749"/>
  <c r="G28" i="9749"/>
  <c r="F28" i="9749"/>
  <c r="C28" i="9749"/>
  <c r="V27" i="9749"/>
  <c r="L27" i="9749"/>
  <c r="K27" i="9749"/>
  <c r="I27" i="9749"/>
  <c r="H27" i="9749"/>
  <c r="G27" i="9749"/>
  <c r="F27" i="9749"/>
  <c r="C27" i="9749"/>
  <c r="V26" i="9749"/>
  <c r="L26" i="9749"/>
  <c r="K26" i="9749"/>
  <c r="I26" i="9749"/>
  <c r="H26" i="9749"/>
  <c r="G26" i="9749"/>
  <c r="F26" i="9749"/>
  <c r="C26" i="9749"/>
  <c r="V25" i="9749"/>
  <c r="L25" i="9749"/>
  <c r="K25" i="9749"/>
  <c r="I25" i="9749"/>
  <c r="H25" i="9749"/>
  <c r="G25" i="9749"/>
  <c r="F25" i="9749"/>
  <c r="C25" i="9749"/>
  <c r="V24" i="9749"/>
  <c r="L24" i="9749"/>
  <c r="K24" i="9749"/>
  <c r="I24" i="9749"/>
  <c r="H24" i="9749"/>
  <c r="G24" i="9749"/>
  <c r="F24" i="9749"/>
  <c r="C24" i="9749"/>
  <c r="V23" i="9749"/>
  <c r="L23" i="9749"/>
  <c r="K23" i="9749"/>
  <c r="I23" i="9749"/>
  <c r="H23" i="9749"/>
  <c r="G23" i="9749"/>
  <c r="F23" i="9749"/>
  <c r="C23" i="9749"/>
  <c r="V22" i="9749"/>
  <c r="L22" i="9749"/>
  <c r="K22" i="9749"/>
  <c r="I22" i="9749"/>
  <c r="H22" i="9749"/>
  <c r="G22" i="9749"/>
  <c r="F22" i="9749"/>
  <c r="C22" i="9749"/>
  <c r="V21" i="9749"/>
  <c r="L21" i="9749"/>
  <c r="K21" i="9749"/>
  <c r="I21" i="9749"/>
  <c r="H21" i="9749"/>
  <c r="G21" i="9749"/>
  <c r="F21" i="9749"/>
  <c r="C21" i="9749"/>
  <c r="V20" i="9749"/>
  <c r="L20" i="9749"/>
  <c r="K20" i="9749"/>
  <c r="I20" i="9749"/>
  <c r="H20" i="9749"/>
  <c r="G20" i="9749"/>
  <c r="F20" i="9749"/>
  <c r="C20" i="9749"/>
  <c r="V19" i="9749"/>
  <c r="L19" i="9749"/>
  <c r="K19" i="9749"/>
  <c r="I19" i="9749"/>
  <c r="H19" i="9749"/>
  <c r="G19" i="9749"/>
  <c r="F19" i="9749"/>
  <c r="C19" i="9749"/>
  <c r="V18" i="9749"/>
  <c r="L18" i="9749"/>
  <c r="K18" i="9749"/>
  <c r="I18" i="9749"/>
  <c r="H18" i="9749"/>
  <c r="G18" i="9749"/>
  <c r="F18" i="9749"/>
  <c r="C18" i="9749"/>
  <c r="I5" i="9749"/>
  <c r="W32" i="9748"/>
  <c r="V32" i="9748"/>
  <c r="T32" i="9748"/>
  <c r="S32" i="9748"/>
  <c r="R32" i="9748"/>
  <c r="Q32" i="9748"/>
  <c r="P32" i="9748"/>
  <c r="O32" i="9748"/>
  <c r="N32" i="9748"/>
  <c r="M32" i="9748"/>
  <c r="L32" i="9748"/>
  <c r="H32" i="9748"/>
  <c r="E32" i="9748"/>
  <c r="D32" i="9748"/>
  <c r="W31" i="9748"/>
  <c r="V31" i="9748"/>
  <c r="T31" i="9748"/>
  <c r="Q31" i="9748"/>
  <c r="N31" i="9748"/>
  <c r="M31" i="9748"/>
  <c r="L31" i="9748"/>
  <c r="J31" i="9748"/>
  <c r="I31" i="9748"/>
  <c r="H31" i="9748"/>
  <c r="G31" i="9748"/>
  <c r="C31" i="9748"/>
  <c r="W30" i="9748"/>
  <c r="V30" i="9748"/>
  <c r="T30" i="9748"/>
  <c r="Q30" i="9748"/>
  <c r="N30" i="9748"/>
  <c r="M30" i="9748"/>
  <c r="L30" i="9748"/>
  <c r="J30" i="9748"/>
  <c r="I30" i="9748"/>
  <c r="H30" i="9748"/>
  <c r="G30" i="9748"/>
  <c r="C30" i="9748"/>
  <c r="W29" i="9748"/>
  <c r="V29" i="9748"/>
  <c r="T29" i="9748"/>
  <c r="Q29" i="9748"/>
  <c r="N29" i="9748"/>
  <c r="M29" i="9748"/>
  <c r="L29" i="9748"/>
  <c r="J29" i="9748"/>
  <c r="I29" i="9748"/>
  <c r="H29" i="9748"/>
  <c r="G29" i="9748"/>
  <c r="C29" i="9748"/>
  <c r="W28" i="9748"/>
  <c r="V28" i="9748"/>
  <c r="T28" i="9748"/>
  <c r="Q28" i="9748"/>
  <c r="N28" i="9748"/>
  <c r="M28" i="9748"/>
  <c r="L28" i="9748"/>
  <c r="J28" i="9748"/>
  <c r="I28" i="9748"/>
  <c r="H28" i="9748"/>
  <c r="G28" i="9748"/>
  <c r="C28" i="9748"/>
  <c r="W27" i="9748"/>
  <c r="V27" i="9748"/>
  <c r="T27" i="9748"/>
  <c r="Q27" i="9748"/>
  <c r="N27" i="9748"/>
  <c r="M27" i="9748"/>
  <c r="L27" i="9748"/>
  <c r="J27" i="9748"/>
  <c r="I27" i="9748"/>
  <c r="H27" i="9748"/>
  <c r="G27" i="9748"/>
  <c r="C27" i="9748"/>
  <c r="W26" i="9748"/>
  <c r="V26" i="9748"/>
  <c r="T26" i="9748"/>
  <c r="Q26" i="9748"/>
  <c r="N26" i="9748"/>
  <c r="M26" i="9748"/>
  <c r="L26" i="9748"/>
  <c r="J26" i="9748"/>
  <c r="I26" i="9748"/>
  <c r="H26" i="9748"/>
  <c r="G26" i="9748"/>
  <c r="C26" i="9748"/>
  <c r="W25" i="9748"/>
  <c r="V25" i="9748"/>
  <c r="T25" i="9748"/>
  <c r="Q25" i="9748"/>
  <c r="N25" i="9748"/>
  <c r="M25" i="9748"/>
  <c r="L25" i="9748"/>
  <c r="J25" i="9748"/>
  <c r="I25" i="9748"/>
  <c r="H25" i="9748"/>
  <c r="G25" i="9748"/>
  <c r="C25" i="9748"/>
  <c r="W24" i="9748"/>
  <c r="V24" i="9748"/>
  <c r="T24" i="9748"/>
  <c r="Q24" i="9748"/>
  <c r="N24" i="9748"/>
  <c r="M24" i="9748"/>
  <c r="L24" i="9748"/>
  <c r="J24" i="9748"/>
  <c r="I24" i="9748"/>
  <c r="H24" i="9748"/>
  <c r="G24" i="9748"/>
  <c r="C24" i="9748"/>
  <c r="W23" i="9748"/>
  <c r="V23" i="9748"/>
  <c r="T23" i="9748"/>
  <c r="Q23" i="9748"/>
  <c r="N23" i="9748"/>
  <c r="M23" i="9748"/>
  <c r="L23" i="9748"/>
  <c r="J23" i="9748"/>
  <c r="I23" i="9748"/>
  <c r="H23" i="9748"/>
  <c r="G23" i="9748"/>
  <c r="C23" i="9748"/>
  <c r="W22" i="9748"/>
  <c r="V22" i="9748"/>
  <c r="T22" i="9748"/>
  <c r="Q22" i="9748"/>
  <c r="N22" i="9748"/>
  <c r="M22" i="9748"/>
  <c r="L22" i="9748"/>
  <c r="J22" i="9748"/>
  <c r="I22" i="9748"/>
  <c r="H22" i="9748"/>
  <c r="G22" i="9748"/>
  <c r="C22" i="9748"/>
  <c r="W21" i="9748"/>
  <c r="V21" i="9748"/>
  <c r="T21" i="9748"/>
  <c r="Q21" i="9748"/>
  <c r="N21" i="9748"/>
  <c r="M21" i="9748"/>
  <c r="L21" i="9748"/>
  <c r="J21" i="9748"/>
  <c r="I21" i="9748"/>
  <c r="H21" i="9748"/>
  <c r="G21" i="9748"/>
  <c r="C21" i="9748"/>
  <c r="W20" i="9748"/>
  <c r="V20" i="9748"/>
  <c r="T20" i="9748"/>
  <c r="Q20" i="9748"/>
  <c r="N20" i="9748"/>
  <c r="M20" i="9748"/>
  <c r="L20" i="9748"/>
  <c r="J20" i="9748"/>
  <c r="I20" i="9748"/>
  <c r="H20" i="9748"/>
  <c r="G20" i="9748"/>
  <c r="C20" i="9748"/>
  <c r="W19" i="9748"/>
  <c r="V19" i="9748"/>
  <c r="T19" i="9748"/>
  <c r="Q19" i="9748"/>
  <c r="N19" i="9748"/>
  <c r="M19" i="9748"/>
  <c r="L19" i="9748"/>
  <c r="J19" i="9748"/>
  <c r="I19" i="9748"/>
  <c r="H19" i="9748"/>
  <c r="G19" i="9748"/>
  <c r="C19" i="9748"/>
  <c r="W18" i="9748"/>
  <c r="V18" i="9748"/>
  <c r="T18" i="9748"/>
  <c r="Q18" i="9748"/>
  <c r="N18" i="9748"/>
  <c r="M18" i="9748"/>
  <c r="L18" i="9748"/>
  <c r="J18" i="9748"/>
  <c r="I18" i="9748"/>
  <c r="H18" i="9748"/>
  <c r="G18" i="9748"/>
  <c r="C18" i="9748"/>
  <c r="J5" i="9748"/>
  <c r="D33" i="9747"/>
  <c r="V30" i="9747"/>
  <c r="U30" i="9747"/>
  <c r="S30" i="9747"/>
  <c r="R30" i="9747"/>
  <c r="Q30" i="9747"/>
  <c r="P30" i="9747"/>
  <c r="O30" i="9747"/>
  <c r="N30" i="9747"/>
  <c r="M30" i="9747"/>
  <c r="L30" i="9747"/>
  <c r="K30" i="9747"/>
  <c r="G30" i="9747"/>
  <c r="D30" i="9747"/>
  <c r="V29" i="9747"/>
  <c r="U29" i="9747"/>
  <c r="S29" i="9747"/>
  <c r="P29" i="9747"/>
  <c r="M29" i="9747"/>
  <c r="L29" i="9747"/>
  <c r="K29" i="9747"/>
  <c r="I29" i="9747"/>
  <c r="H29" i="9747"/>
  <c r="G29" i="9747"/>
  <c r="F29" i="9747"/>
  <c r="C29" i="9747"/>
  <c r="V28" i="9747"/>
  <c r="L28" i="9747"/>
  <c r="K28" i="9747"/>
  <c r="I28" i="9747"/>
  <c r="H28" i="9747"/>
  <c r="G28" i="9747"/>
  <c r="F28" i="9747"/>
  <c r="C28" i="9747"/>
  <c r="V27" i="9747"/>
  <c r="L27" i="9747"/>
  <c r="K27" i="9747"/>
  <c r="I27" i="9747"/>
  <c r="H27" i="9747"/>
  <c r="G27" i="9747"/>
  <c r="F27" i="9747"/>
  <c r="C27" i="9747"/>
  <c r="V26" i="9747"/>
  <c r="L26" i="9747"/>
  <c r="K26" i="9747"/>
  <c r="I26" i="9747"/>
  <c r="H26" i="9747"/>
  <c r="G26" i="9747"/>
  <c r="F26" i="9747"/>
  <c r="C26" i="9747"/>
  <c r="V25" i="9747"/>
  <c r="L25" i="9747"/>
  <c r="K25" i="9747"/>
  <c r="I25" i="9747"/>
  <c r="H25" i="9747"/>
  <c r="G25" i="9747"/>
  <c r="F25" i="9747"/>
  <c r="C25" i="9747"/>
  <c r="G24" i="9747"/>
  <c r="G23" i="9747"/>
  <c r="G22" i="9747"/>
  <c r="G21" i="9747"/>
  <c r="G20" i="9747"/>
  <c r="G19" i="9747"/>
  <c r="V18" i="9747"/>
  <c r="L18" i="9747"/>
  <c r="K18" i="9747"/>
  <c r="I18" i="9747"/>
  <c r="H18" i="9747"/>
  <c r="G18" i="9747"/>
  <c r="F18" i="9747"/>
  <c r="C18" i="9747"/>
  <c r="I5" i="9747"/>
  <c r="D33" i="9746"/>
  <c r="V30" i="9746"/>
  <c r="U30" i="9746"/>
  <c r="S30" i="9746"/>
  <c r="R30" i="9746"/>
  <c r="Q30" i="9746"/>
  <c r="P30" i="9746"/>
  <c r="O30" i="9746"/>
  <c r="N30" i="9746"/>
  <c r="M30" i="9746"/>
  <c r="L30" i="9746"/>
  <c r="K30" i="9746"/>
  <c r="G30" i="9746"/>
  <c r="D30" i="9746"/>
  <c r="V29" i="9746"/>
  <c r="U29" i="9746"/>
  <c r="S29" i="9746"/>
  <c r="P29" i="9746"/>
  <c r="M29" i="9746"/>
  <c r="L29" i="9746"/>
  <c r="K29" i="9746"/>
  <c r="I29" i="9746"/>
  <c r="H29" i="9746"/>
  <c r="G29" i="9746"/>
  <c r="F29" i="9746"/>
  <c r="C29" i="9746"/>
  <c r="V28" i="9746"/>
  <c r="L28" i="9746"/>
  <c r="K28" i="9746"/>
  <c r="I28" i="9746"/>
  <c r="H28" i="9746"/>
  <c r="G28" i="9746"/>
  <c r="F28" i="9746"/>
  <c r="C28" i="9746"/>
  <c r="V27" i="9746"/>
  <c r="L27" i="9746"/>
  <c r="K27" i="9746"/>
  <c r="I27" i="9746"/>
  <c r="H27" i="9746"/>
  <c r="G27" i="9746"/>
  <c r="F27" i="9746"/>
  <c r="C27" i="9746"/>
  <c r="V26" i="9746"/>
  <c r="L26" i="9746"/>
  <c r="K26" i="9746"/>
  <c r="I26" i="9746"/>
  <c r="H26" i="9746"/>
  <c r="G26" i="9746"/>
  <c r="F26" i="9746"/>
  <c r="C26" i="9746"/>
  <c r="V25" i="9746"/>
  <c r="L25" i="9746"/>
  <c r="K25" i="9746"/>
  <c r="I25" i="9746"/>
  <c r="H25" i="9746"/>
  <c r="G25" i="9746"/>
  <c r="F25" i="9746"/>
  <c r="C25" i="9746"/>
  <c r="V24" i="9746"/>
  <c r="L24" i="9746"/>
  <c r="K24" i="9746"/>
  <c r="I24" i="9746"/>
  <c r="H24" i="9746"/>
  <c r="G24" i="9746"/>
  <c r="F24" i="9746"/>
  <c r="C24" i="9746"/>
  <c r="V23" i="9746"/>
  <c r="L23" i="9746"/>
  <c r="K23" i="9746"/>
  <c r="I23" i="9746"/>
  <c r="H23" i="9746"/>
  <c r="G23" i="9746"/>
  <c r="F23" i="9746"/>
  <c r="C23" i="9746"/>
  <c r="V22" i="9746"/>
  <c r="L22" i="9746"/>
  <c r="K22" i="9746"/>
  <c r="I22" i="9746"/>
  <c r="H22" i="9746"/>
  <c r="G22" i="9746"/>
  <c r="F22" i="9746"/>
  <c r="C22" i="9746"/>
  <c r="V21" i="9746"/>
  <c r="L21" i="9746"/>
  <c r="K21" i="9746"/>
  <c r="I21" i="9746"/>
  <c r="H21" i="9746"/>
  <c r="G21" i="9746"/>
  <c r="F21" i="9746"/>
  <c r="C21" i="9746"/>
  <c r="V20" i="9746"/>
  <c r="L20" i="9746"/>
  <c r="K20" i="9746"/>
  <c r="I20" i="9746"/>
  <c r="H20" i="9746"/>
  <c r="G20" i="9746"/>
  <c r="F20" i="9746"/>
  <c r="C20" i="9746"/>
  <c r="V19" i="9746"/>
  <c r="L19" i="9746"/>
  <c r="K19" i="9746"/>
  <c r="I19" i="9746"/>
  <c r="H19" i="9746"/>
  <c r="G19" i="9746"/>
  <c r="F19" i="9746"/>
  <c r="C19" i="9746"/>
  <c r="V18" i="9746"/>
  <c r="L18" i="9746"/>
  <c r="K18" i="9746"/>
  <c r="I18" i="9746"/>
  <c r="H18" i="9746"/>
  <c r="G18" i="9746"/>
  <c r="F18" i="9746"/>
  <c r="C18" i="9746"/>
  <c r="I5" i="9746"/>
  <c r="W35" i="9745"/>
  <c r="V35" i="9745"/>
  <c r="T35" i="9745"/>
  <c r="S35" i="9745"/>
  <c r="R35" i="9745"/>
  <c r="Q35" i="9745"/>
  <c r="P35" i="9745"/>
  <c r="O35" i="9745"/>
  <c r="N35" i="9745"/>
  <c r="M35" i="9745"/>
  <c r="L35" i="9745"/>
  <c r="H35" i="9745"/>
  <c r="E35" i="9745"/>
  <c r="D35" i="9745"/>
  <c r="W34" i="9745"/>
  <c r="V34" i="9745"/>
  <c r="T34" i="9745"/>
  <c r="Q34" i="9745"/>
  <c r="N34" i="9745"/>
  <c r="M34" i="9745"/>
  <c r="L34" i="9745"/>
  <c r="J34" i="9745"/>
  <c r="I34" i="9745"/>
  <c r="H34" i="9745"/>
  <c r="G34" i="9745"/>
  <c r="C34" i="9745"/>
  <c r="W33" i="9745"/>
  <c r="V33" i="9745"/>
  <c r="T33" i="9745"/>
  <c r="Q33" i="9745"/>
  <c r="N33" i="9745"/>
  <c r="M33" i="9745"/>
  <c r="L33" i="9745"/>
  <c r="J33" i="9745"/>
  <c r="I33" i="9745"/>
  <c r="H33" i="9745"/>
  <c r="G33" i="9745"/>
  <c r="C33" i="9745"/>
  <c r="W32" i="9745"/>
  <c r="V32" i="9745"/>
  <c r="T32" i="9745"/>
  <c r="Q32" i="9745"/>
  <c r="N32" i="9745"/>
  <c r="M32" i="9745"/>
  <c r="L32" i="9745"/>
  <c r="J32" i="9745"/>
  <c r="I32" i="9745"/>
  <c r="H32" i="9745"/>
  <c r="G32" i="9745"/>
  <c r="C32" i="9745"/>
  <c r="W31" i="9745"/>
  <c r="V31" i="9745"/>
  <c r="T31" i="9745"/>
  <c r="Q31" i="9745"/>
  <c r="N31" i="9745"/>
  <c r="M31" i="9745"/>
  <c r="L31" i="9745"/>
  <c r="J31" i="9745"/>
  <c r="I31" i="9745"/>
  <c r="H31" i="9745"/>
  <c r="G31" i="9745"/>
  <c r="C31" i="9745"/>
  <c r="W30" i="9745"/>
  <c r="V30" i="9745"/>
  <c r="T30" i="9745"/>
  <c r="Q30" i="9745"/>
  <c r="N30" i="9745"/>
  <c r="M30" i="9745"/>
  <c r="L30" i="9745"/>
  <c r="J30" i="9745"/>
  <c r="I30" i="9745"/>
  <c r="H30" i="9745"/>
  <c r="G30" i="9745"/>
  <c r="C30" i="9745"/>
  <c r="W29" i="9745"/>
  <c r="V29" i="9745"/>
  <c r="T29" i="9745"/>
  <c r="Q29" i="9745"/>
  <c r="N29" i="9745"/>
  <c r="M29" i="9745"/>
  <c r="L29" i="9745"/>
  <c r="J29" i="9745"/>
  <c r="I29" i="9745"/>
  <c r="H29" i="9745"/>
  <c r="G29" i="9745"/>
  <c r="C29" i="9745"/>
  <c r="W28" i="9745"/>
  <c r="V28" i="9745"/>
  <c r="T28" i="9745"/>
  <c r="Q28" i="9745"/>
  <c r="N28" i="9745"/>
  <c r="M28" i="9745"/>
  <c r="L28" i="9745"/>
  <c r="J28" i="9745"/>
  <c r="I28" i="9745"/>
  <c r="H28" i="9745"/>
  <c r="G28" i="9745"/>
  <c r="C28" i="9745"/>
  <c r="W27" i="9745"/>
  <c r="V27" i="9745"/>
  <c r="T27" i="9745"/>
  <c r="Q27" i="9745"/>
  <c r="N27" i="9745"/>
  <c r="M27" i="9745"/>
  <c r="L27" i="9745"/>
  <c r="J27" i="9745"/>
  <c r="I27" i="9745"/>
  <c r="H27" i="9745"/>
  <c r="G27" i="9745"/>
  <c r="C27" i="9745"/>
  <c r="W26" i="9745"/>
  <c r="V26" i="9745"/>
  <c r="T26" i="9745"/>
  <c r="Q26" i="9745"/>
  <c r="N26" i="9745"/>
  <c r="M26" i="9745"/>
  <c r="L26" i="9745"/>
  <c r="J26" i="9745"/>
  <c r="I26" i="9745"/>
  <c r="H26" i="9745"/>
  <c r="G26" i="9745"/>
  <c r="C26" i="9745"/>
  <c r="W25" i="9745"/>
  <c r="V25" i="9745"/>
  <c r="T25" i="9745"/>
  <c r="Q25" i="9745"/>
  <c r="N25" i="9745"/>
  <c r="M25" i="9745"/>
  <c r="L25" i="9745"/>
  <c r="J25" i="9745"/>
  <c r="I25" i="9745"/>
  <c r="H25" i="9745"/>
  <c r="G25" i="9745"/>
  <c r="C25" i="9745"/>
  <c r="W24" i="9745"/>
  <c r="V24" i="9745"/>
  <c r="T24" i="9745"/>
  <c r="Q24" i="9745"/>
  <c r="N24" i="9745"/>
  <c r="M24" i="9745"/>
  <c r="L24" i="9745"/>
  <c r="J24" i="9745"/>
  <c r="I24" i="9745"/>
  <c r="H24" i="9745"/>
  <c r="G24" i="9745"/>
  <c r="C24" i="9745"/>
  <c r="W23" i="9745"/>
  <c r="V23" i="9745"/>
  <c r="T23" i="9745"/>
  <c r="Q23" i="9745"/>
  <c r="N23" i="9745"/>
  <c r="M23" i="9745"/>
  <c r="L23" i="9745"/>
  <c r="J23" i="9745"/>
  <c r="I23" i="9745"/>
  <c r="H23" i="9745"/>
  <c r="G23" i="9745"/>
  <c r="C23" i="9745"/>
  <c r="W22" i="9745"/>
  <c r="V22" i="9745"/>
  <c r="T22" i="9745"/>
  <c r="Q22" i="9745"/>
  <c r="N22" i="9745"/>
  <c r="M22" i="9745"/>
  <c r="L22" i="9745"/>
  <c r="J22" i="9745"/>
  <c r="I22" i="9745"/>
  <c r="H22" i="9745"/>
  <c r="G22" i="9745"/>
  <c r="C22" i="9745"/>
  <c r="W21" i="9745"/>
  <c r="V21" i="9745"/>
  <c r="T21" i="9745"/>
  <c r="Q21" i="9745"/>
  <c r="N21" i="9745"/>
  <c r="M21" i="9745"/>
  <c r="L21" i="9745"/>
  <c r="J21" i="9745"/>
  <c r="I21" i="9745"/>
  <c r="H21" i="9745"/>
  <c r="G21" i="9745"/>
  <c r="C21" i="9745"/>
  <c r="W20" i="9745"/>
  <c r="V20" i="9745"/>
  <c r="T20" i="9745"/>
  <c r="Q20" i="9745"/>
  <c r="N20" i="9745"/>
  <c r="M20" i="9745"/>
  <c r="L20" i="9745"/>
  <c r="J20" i="9745"/>
  <c r="I20" i="9745"/>
  <c r="H20" i="9745"/>
  <c r="G20" i="9745"/>
  <c r="C20" i="9745"/>
  <c r="W19" i="9745"/>
  <c r="V19" i="9745"/>
  <c r="T19" i="9745"/>
  <c r="Q19" i="9745"/>
  <c r="N19" i="9745"/>
  <c r="M19" i="9745"/>
  <c r="L19" i="9745"/>
  <c r="J19" i="9745"/>
  <c r="I19" i="9745"/>
  <c r="H19" i="9745"/>
  <c r="G19" i="9745"/>
  <c r="C19" i="9745"/>
  <c r="W18" i="9745"/>
  <c r="V18" i="9745"/>
  <c r="T18" i="9745"/>
  <c r="Q18" i="9745"/>
  <c r="N18" i="9745"/>
  <c r="M18" i="9745"/>
  <c r="L18" i="9745"/>
  <c r="J18" i="9745"/>
  <c r="I18" i="9745"/>
  <c r="H18" i="9745"/>
  <c r="G18" i="9745"/>
  <c r="C18" i="9745"/>
  <c r="J5" i="9745"/>
  <c r="D33" i="9744"/>
  <c r="V27" i="9744"/>
  <c r="U27" i="9744"/>
  <c r="S27" i="9744"/>
  <c r="R27" i="9744"/>
  <c r="Q27" i="9744"/>
  <c r="P27" i="9744"/>
  <c r="O27" i="9744"/>
  <c r="N27" i="9744"/>
  <c r="M27" i="9744"/>
  <c r="L27" i="9744"/>
  <c r="K27" i="9744"/>
  <c r="G27" i="9744"/>
  <c r="D27" i="9744"/>
  <c r="V26" i="9744"/>
  <c r="U26" i="9744"/>
  <c r="S26" i="9744"/>
  <c r="P26" i="9744"/>
  <c r="M26" i="9744"/>
  <c r="L26" i="9744"/>
  <c r="K26" i="9744"/>
  <c r="I26" i="9744"/>
  <c r="H26" i="9744"/>
  <c r="G26" i="9744"/>
  <c r="F26" i="9744"/>
  <c r="C26" i="9744"/>
  <c r="V25" i="9744"/>
  <c r="L25" i="9744"/>
  <c r="K25" i="9744"/>
  <c r="I25" i="9744"/>
  <c r="H25" i="9744"/>
  <c r="G25" i="9744"/>
  <c r="F25" i="9744"/>
  <c r="C25" i="9744"/>
  <c r="V24" i="9744"/>
  <c r="L24" i="9744"/>
  <c r="K24" i="9744"/>
  <c r="I24" i="9744"/>
  <c r="H24" i="9744"/>
  <c r="G24" i="9744"/>
  <c r="F24" i="9744"/>
  <c r="C24" i="9744"/>
  <c r="V23" i="9744"/>
  <c r="L23" i="9744"/>
  <c r="K23" i="9744"/>
  <c r="I23" i="9744"/>
  <c r="H23" i="9744"/>
  <c r="G23" i="9744"/>
  <c r="F23" i="9744"/>
  <c r="C23" i="9744"/>
  <c r="V22" i="9744"/>
  <c r="L22" i="9744"/>
  <c r="K22" i="9744"/>
  <c r="I22" i="9744"/>
  <c r="H22" i="9744"/>
  <c r="G22" i="9744"/>
  <c r="F22" i="9744"/>
  <c r="C22" i="9744"/>
  <c r="V21" i="9744"/>
  <c r="L21" i="9744"/>
  <c r="K21" i="9744"/>
  <c r="I21" i="9744"/>
  <c r="H21" i="9744"/>
  <c r="G21" i="9744"/>
  <c r="F21" i="9744"/>
  <c r="C21" i="9744"/>
  <c r="V20" i="9744"/>
  <c r="L20" i="9744"/>
  <c r="K20" i="9744"/>
  <c r="I20" i="9744"/>
  <c r="H20" i="9744"/>
  <c r="G20" i="9744"/>
  <c r="F20" i="9744"/>
  <c r="C20" i="9744"/>
  <c r="V19" i="9744"/>
  <c r="L19" i="9744"/>
  <c r="K19" i="9744"/>
  <c r="I19" i="9744"/>
  <c r="H19" i="9744"/>
  <c r="G19" i="9744"/>
  <c r="F19" i="9744"/>
  <c r="C19" i="9744"/>
  <c r="V18" i="9744"/>
  <c r="L18" i="9744"/>
  <c r="K18" i="9744"/>
  <c r="I18" i="9744"/>
  <c r="H18" i="9744"/>
  <c r="G18" i="9744"/>
  <c r="F18" i="9744"/>
  <c r="C18" i="9744"/>
  <c r="I5" i="9744"/>
  <c r="D31" i="9743"/>
  <c r="V28" i="9743"/>
  <c r="U28" i="9743"/>
  <c r="S28" i="9743"/>
  <c r="R28" i="9743"/>
  <c r="Q28" i="9743"/>
  <c r="P28" i="9743"/>
  <c r="O28" i="9743"/>
  <c r="N28" i="9743"/>
  <c r="M28" i="9743"/>
  <c r="L28" i="9743"/>
  <c r="K28" i="9743"/>
  <c r="G28" i="9743"/>
  <c r="D28" i="9743"/>
  <c r="V27" i="9743"/>
  <c r="U27" i="9743"/>
  <c r="S27" i="9743"/>
  <c r="P27" i="9743"/>
  <c r="M27" i="9743"/>
  <c r="L27" i="9743"/>
  <c r="K27" i="9743"/>
  <c r="I27" i="9743"/>
  <c r="H27" i="9743"/>
  <c r="G27" i="9743"/>
  <c r="F27" i="9743"/>
  <c r="C27" i="9743"/>
  <c r="V26" i="9743"/>
  <c r="L26" i="9743"/>
  <c r="K26" i="9743"/>
  <c r="I26" i="9743"/>
  <c r="H26" i="9743"/>
  <c r="G26" i="9743"/>
  <c r="F26" i="9743"/>
  <c r="C26" i="9743"/>
  <c r="V25" i="9743"/>
  <c r="L25" i="9743"/>
  <c r="K25" i="9743"/>
  <c r="I25" i="9743"/>
  <c r="H25" i="9743"/>
  <c r="G25" i="9743"/>
  <c r="F25" i="9743"/>
  <c r="C25" i="9743"/>
  <c r="V24" i="9743"/>
  <c r="L24" i="9743"/>
  <c r="K24" i="9743"/>
  <c r="I24" i="9743"/>
  <c r="H24" i="9743"/>
  <c r="G24" i="9743"/>
  <c r="F24" i="9743"/>
  <c r="C24" i="9743"/>
  <c r="V23" i="9743"/>
  <c r="L23" i="9743"/>
  <c r="K23" i="9743"/>
  <c r="I23" i="9743"/>
  <c r="H23" i="9743"/>
  <c r="G23" i="9743"/>
  <c r="F23" i="9743"/>
  <c r="C23" i="9743"/>
  <c r="V22" i="9743"/>
  <c r="L22" i="9743"/>
  <c r="K22" i="9743"/>
  <c r="I22" i="9743"/>
  <c r="H22" i="9743"/>
  <c r="G22" i="9743"/>
  <c r="F22" i="9743"/>
  <c r="C22" i="9743"/>
  <c r="V21" i="9743"/>
  <c r="L21" i="9743"/>
  <c r="K21" i="9743"/>
  <c r="I21" i="9743"/>
  <c r="H21" i="9743"/>
  <c r="G21" i="9743"/>
  <c r="F21" i="9743"/>
  <c r="C21" i="9743"/>
  <c r="V20" i="9743"/>
  <c r="L20" i="9743"/>
  <c r="K20" i="9743"/>
  <c r="I20" i="9743"/>
  <c r="H20" i="9743"/>
  <c r="G20" i="9743"/>
  <c r="F20" i="9743"/>
  <c r="C20" i="9743"/>
  <c r="V19" i="9743"/>
  <c r="L19" i="9743"/>
  <c r="K19" i="9743"/>
  <c r="I19" i="9743"/>
  <c r="H19" i="9743"/>
  <c r="G19" i="9743"/>
  <c r="F19" i="9743"/>
  <c r="C19" i="9743"/>
  <c r="V18" i="9743"/>
  <c r="L18" i="9743"/>
  <c r="K18" i="9743"/>
  <c r="I18" i="9743"/>
  <c r="H18" i="9743"/>
  <c r="G18" i="9743"/>
  <c r="F18" i="9743"/>
  <c r="C18" i="9743"/>
  <c r="I5" i="9743"/>
  <c r="W28" i="9742"/>
  <c r="V28" i="9742"/>
  <c r="T28" i="9742"/>
  <c r="S28" i="9742"/>
  <c r="R28" i="9742"/>
  <c r="Q28" i="9742"/>
  <c r="P28" i="9742"/>
  <c r="O28" i="9742"/>
  <c r="N28" i="9742"/>
  <c r="M28" i="9742"/>
  <c r="L28" i="9742"/>
  <c r="H28" i="9742"/>
  <c r="E28" i="9742"/>
  <c r="D28" i="9742"/>
  <c r="W27" i="9742"/>
  <c r="V27" i="9742"/>
  <c r="T27" i="9742"/>
  <c r="Q27" i="9742"/>
  <c r="N27" i="9742"/>
  <c r="M27" i="9742"/>
  <c r="L27" i="9742"/>
  <c r="J27" i="9742"/>
  <c r="I27" i="9742"/>
  <c r="H27" i="9742"/>
  <c r="G27" i="9742"/>
  <c r="C27" i="9742"/>
  <c r="W26" i="9742"/>
  <c r="V26" i="9742"/>
  <c r="T26" i="9742"/>
  <c r="Q26" i="9742"/>
  <c r="N26" i="9742"/>
  <c r="M26" i="9742"/>
  <c r="L26" i="9742"/>
  <c r="J26" i="9742"/>
  <c r="I26" i="9742"/>
  <c r="H26" i="9742"/>
  <c r="G26" i="9742"/>
  <c r="C26" i="9742"/>
  <c r="W25" i="9742"/>
  <c r="V25" i="9742"/>
  <c r="T25" i="9742"/>
  <c r="Q25" i="9742"/>
  <c r="N25" i="9742"/>
  <c r="M25" i="9742"/>
  <c r="L25" i="9742"/>
  <c r="J25" i="9742"/>
  <c r="I25" i="9742"/>
  <c r="H25" i="9742"/>
  <c r="G25" i="9742"/>
  <c r="C25" i="9742"/>
  <c r="W24" i="9742"/>
  <c r="V24" i="9742"/>
  <c r="T24" i="9742"/>
  <c r="Q24" i="9742"/>
  <c r="N24" i="9742"/>
  <c r="M24" i="9742"/>
  <c r="L24" i="9742"/>
  <c r="J24" i="9742"/>
  <c r="I24" i="9742"/>
  <c r="H24" i="9742"/>
  <c r="G24" i="9742"/>
  <c r="C24" i="9742"/>
  <c r="W23" i="9742"/>
  <c r="V23" i="9742"/>
  <c r="T23" i="9742"/>
  <c r="Q23" i="9742"/>
  <c r="N23" i="9742"/>
  <c r="M23" i="9742"/>
  <c r="L23" i="9742"/>
  <c r="J23" i="9742"/>
  <c r="I23" i="9742"/>
  <c r="H23" i="9742"/>
  <c r="G23" i="9742"/>
  <c r="C23" i="9742"/>
  <c r="W22" i="9742"/>
  <c r="V22" i="9742"/>
  <c r="T22" i="9742"/>
  <c r="Q22" i="9742"/>
  <c r="N22" i="9742"/>
  <c r="M22" i="9742"/>
  <c r="L22" i="9742"/>
  <c r="J22" i="9742"/>
  <c r="I22" i="9742"/>
  <c r="H22" i="9742"/>
  <c r="G22" i="9742"/>
  <c r="C22" i="9742"/>
  <c r="W21" i="9742"/>
  <c r="V21" i="9742"/>
  <c r="T21" i="9742"/>
  <c r="Q21" i="9742"/>
  <c r="N21" i="9742"/>
  <c r="M21" i="9742"/>
  <c r="L21" i="9742"/>
  <c r="J21" i="9742"/>
  <c r="I21" i="9742"/>
  <c r="H21" i="9742"/>
  <c r="G21" i="9742"/>
  <c r="C21" i="9742"/>
  <c r="W20" i="9742"/>
  <c r="V20" i="9742"/>
  <c r="T20" i="9742"/>
  <c r="Q20" i="9742"/>
  <c r="N20" i="9742"/>
  <c r="M20" i="9742"/>
  <c r="L20" i="9742"/>
  <c r="J20" i="9742"/>
  <c r="I20" i="9742"/>
  <c r="H20" i="9742"/>
  <c r="G20" i="9742"/>
  <c r="C20" i="9742"/>
  <c r="W19" i="9742"/>
  <c r="V19" i="9742"/>
  <c r="T19" i="9742"/>
  <c r="Q19" i="9742"/>
  <c r="N19" i="9742"/>
  <c r="M19" i="9742"/>
  <c r="L19" i="9742"/>
  <c r="J19" i="9742"/>
  <c r="I19" i="9742"/>
  <c r="H19" i="9742"/>
  <c r="G19" i="9742"/>
  <c r="C19" i="9742"/>
  <c r="W18" i="9742"/>
  <c r="V18" i="9742"/>
  <c r="T18" i="9742"/>
  <c r="Q18" i="9742"/>
  <c r="N18" i="9742"/>
  <c r="M18" i="9742"/>
  <c r="L18" i="9742"/>
  <c r="J18" i="9742"/>
  <c r="I18" i="9742"/>
  <c r="H18" i="9742"/>
  <c r="G18" i="9742"/>
  <c r="C18" i="9742"/>
  <c r="J5" i="9742"/>
  <c r="D34" i="9741"/>
  <c r="V28" i="9741"/>
  <c r="U28" i="9741"/>
  <c r="S28" i="9741"/>
  <c r="R28" i="9741"/>
  <c r="Q28" i="9741"/>
  <c r="P28" i="9741"/>
  <c r="O28" i="9741"/>
  <c r="N28" i="9741"/>
  <c r="M28" i="9741"/>
  <c r="L28" i="9741"/>
  <c r="K28" i="9741"/>
  <c r="G28" i="9741"/>
  <c r="E28" i="9741"/>
  <c r="D28" i="9741"/>
  <c r="V27" i="9741"/>
  <c r="U27" i="9741"/>
  <c r="S27" i="9741"/>
  <c r="P27" i="9741"/>
  <c r="M27" i="9741"/>
  <c r="L27" i="9741"/>
  <c r="K27" i="9741"/>
  <c r="I27" i="9741"/>
  <c r="H27" i="9741"/>
  <c r="G27" i="9741"/>
  <c r="F27" i="9741"/>
  <c r="C27" i="9741"/>
  <c r="V26" i="9741"/>
  <c r="L26" i="9741"/>
  <c r="K26" i="9741"/>
  <c r="I26" i="9741"/>
  <c r="H26" i="9741"/>
  <c r="G26" i="9741"/>
  <c r="F26" i="9741"/>
  <c r="C26" i="9741"/>
  <c r="V25" i="9741"/>
  <c r="L25" i="9741"/>
  <c r="K25" i="9741"/>
  <c r="I25" i="9741"/>
  <c r="H25" i="9741"/>
  <c r="G25" i="9741"/>
  <c r="F25" i="9741"/>
  <c r="C25" i="9741"/>
  <c r="V24" i="9741"/>
  <c r="L24" i="9741"/>
  <c r="K24" i="9741"/>
  <c r="I24" i="9741"/>
  <c r="H24" i="9741"/>
  <c r="G24" i="9741"/>
  <c r="F24" i="9741"/>
  <c r="C24" i="9741"/>
  <c r="V23" i="9741"/>
  <c r="L23" i="9741"/>
  <c r="K23" i="9741"/>
  <c r="I23" i="9741"/>
  <c r="H23" i="9741"/>
  <c r="G23" i="9741"/>
  <c r="F23" i="9741"/>
  <c r="C23" i="9741"/>
  <c r="V22" i="9741"/>
  <c r="L22" i="9741"/>
  <c r="K22" i="9741"/>
  <c r="I22" i="9741"/>
  <c r="H22" i="9741"/>
  <c r="G22" i="9741"/>
  <c r="F22" i="9741"/>
  <c r="C22" i="9741"/>
  <c r="V21" i="9741"/>
  <c r="L21" i="9741"/>
  <c r="K21" i="9741"/>
  <c r="I21" i="9741"/>
  <c r="H21" i="9741"/>
  <c r="G21" i="9741"/>
  <c r="F21" i="9741"/>
  <c r="C21" i="9741"/>
  <c r="V20" i="9741"/>
  <c r="L20" i="9741"/>
  <c r="K20" i="9741"/>
  <c r="I20" i="9741"/>
  <c r="H20" i="9741"/>
  <c r="G20" i="9741"/>
  <c r="F20" i="9741"/>
  <c r="C20" i="9741"/>
  <c r="V19" i="9741"/>
  <c r="L19" i="9741"/>
  <c r="K19" i="9741"/>
  <c r="I19" i="9741"/>
  <c r="H19" i="9741"/>
  <c r="G19" i="9741"/>
  <c r="F19" i="9741"/>
  <c r="C19" i="9741"/>
  <c r="V18" i="9741"/>
  <c r="L18" i="9741"/>
  <c r="K18" i="9741"/>
  <c r="I18" i="9741"/>
  <c r="H18" i="9741"/>
  <c r="G18" i="9741"/>
  <c r="F18" i="9741"/>
  <c r="C18" i="9741"/>
  <c r="I5" i="9741"/>
  <c r="D33" i="9740"/>
  <c r="V30" i="9740"/>
  <c r="U30" i="9740"/>
  <c r="S30" i="9740"/>
  <c r="R30" i="9740"/>
  <c r="Q30" i="9740"/>
  <c r="P30" i="9740"/>
  <c r="O30" i="9740"/>
  <c r="N30" i="9740"/>
  <c r="M30" i="9740"/>
  <c r="L30" i="9740"/>
  <c r="K30" i="9740"/>
  <c r="G30" i="9740"/>
  <c r="D30" i="9740"/>
  <c r="V29" i="9740"/>
  <c r="U29" i="9740"/>
  <c r="S29" i="9740"/>
  <c r="P29" i="9740"/>
  <c r="M29" i="9740"/>
  <c r="L29" i="9740"/>
  <c r="K29" i="9740"/>
  <c r="I29" i="9740"/>
  <c r="H29" i="9740"/>
  <c r="G29" i="9740"/>
  <c r="F29" i="9740"/>
  <c r="C29" i="9740"/>
  <c r="V28" i="9740"/>
  <c r="L28" i="9740"/>
  <c r="K28" i="9740"/>
  <c r="I28" i="9740"/>
  <c r="H28" i="9740"/>
  <c r="G28" i="9740"/>
  <c r="F28" i="9740"/>
  <c r="C28" i="9740"/>
  <c r="V27" i="9740"/>
  <c r="L27" i="9740"/>
  <c r="K27" i="9740"/>
  <c r="I27" i="9740"/>
  <c r="H27" i="9740"/>
  <c r="G27" i="9740"/>
  <c r="F27" i="9740"/>
  <c r="C27" i="9740"/>
  <c r="V26" i="9740"/>
  <c r="L26" i="9740"/>
  <c r="K26" i="9740"/>
  <c r="I26" i="9740"/>
  <c r="H26" i="9740"/>
  <c r="G26" i="9740"/>
  <c r="F26" i="9740"/>
  <c r="C26" i="9740"/>
  <c r="V25" i="9740"/>
  <c r="L25" i="9740"/>
  <c r="K25" i="9740"/>
  <c r="I25" i="9740"/>
  <c r="H25" i="9740"/>
  <c r="G25" i="9740"/>
  <c r="F25" i="9740"/>
  <c r="C25" i="9740"/>
  <c r="V24" i="9740"/>
  <c r="L24" i="9740"/>
  <c r="K24" i="9740"/>
  <c r="I24" i="9740"/>
  <c r="H24" i="9740"/>
  <c r="G24" i="9740"/>
  <c r="F24" i="9740"/>
  <c r="C24" i="9740"/>
  <c r="V23" i="9740"/>
  <c r="L23" i="9740"/>
  <c r="K23" i="9740"/>
  <c r="I23" i="9740"/>
  <c r="H23" i="9740"/>
  <c r="G23" i="9740"/>
  <c r="F23" i="9740"/>
  <c r="C23" i="9740"/>
  <c r="V22" i="9740"/>
  <c r="L22" i="9740"/>
  <c r="K22" i="9740"/>
  <c r="I22" i="9740"/>
  <c r="H22" i="9740"/>
  <c r="G22" i="9740"/>
  <c r="F22" i="9740"/>
  <c r="C22" i="9740"/>
  <c r="V21" i="9740"/>
  <c r="L21" i="9740"/>
  <c r="K21" i="9740"/>
  <c r="I21" i="9740"/>
  <c r="H21" i="9740"/>
  <c r="G21" i="9740"/>
  <c r="F21" i="9740"/>
  <c r="C21" i="9740"/>
  <c r="V20" i="9740"/>
  <c r="L20" i="9740"/>
  <c r="K20" i="9740"/>
  <c r="I20" i="9740"/>
  <c r="H20" i="9740"/>
  <c r="G20" i="9740"/>
  <c r="F20" i="9740"/>
  <c r="C20" i="9740"/>
  <c r="V19" i="9740"/>
  <c r="L19" i="9740"/>
  <c r="K19" i="9740"/>
  <c r="I19" i="9740"/>
  <c r="H19" i="9740"/>
  <c r="G19" i="9740"/>
  <c r="F19" i="9740"/>
  <c r="C19" i="9740"/>
  <c r="V18" i="9740"/>
  <c r="L18" i="9740"/>
  <c r="K18" i="9740"/>
  <c r="I18" i="9740"/>
  <c r="H18" i="9740"/>
  <c r="G18" i="9740"/>
  <c r="F18" i="9740"/>
  <c r="C18" i="9740"/>
  <c r="I5" i="9740"/>
  <c r="W30" i="9739"/>
  <c r="V30" i="9739"/>
  <c r="T30" i="9739"/>
  <c r="S30" i="9739"/>
  <c r="R30" i="9739"/>
  <c r="Q30" i="9739"/>
  <c r="P30" i="9739"/>
  <c r="O30" i="9739"/>
  <c r="N30" i="9739"/>
  <c r="M30" i="9739"/>
  <c r="L30" i="9739"/>
  <c r="H30" i="9739"/>
  <c r="E30" i="9739"/>
  <c r="D30" i="9739"/>
  <c r="W29" i="9739"/>
  <c r="V29" i="9739"/>
  <c r="T29" i="9739"/>
  <c r="Q29" i="9739"/>
  <c r="N29" i="9739"/>
  <c r="M29" i="9739"/>
  <c r="L29" i="9739"/>
  <c r="J29" i="9739"/>
  <c r="I29" i="9739"/>
  <c r="H29" i="9739"/>
  <c r="G29" i="9739"/>
  <c r="C29" i="9739"/>
  <c r="W28" i="9739"/>
  <c r="V28" i="9739"/>
  <c r="T28" i="9739"/>
  <c r="Q28" i="9739"/>
  <c r="N28" i="9739"/>
  <c r="M28" i="9739"/>
  <c r="L28" i="9739"/>
  <c r="J28" i="9739"/>
  <c r="I28" i="9739"/>
  <c r="H28" i="9739"/>
  <c r="G28" i="9739"/>
  <c r="C28" i="9739"/>
  <c r="W27" i="9739"/>
  <c r="V27" i="9739"/>
  <c r="T27" i="9739"/>
  <c r="Q27" i="9739"/>
  <c r="N27" i="9739"/>
  <c r="M27" i="9739"/>
  <c r="L27" i="9739"/>
  <c r="J27" i="9739"/>
  <c r="I27" i="9739"/>
  <c r="H27" i="9739"/>
  <c r="G27" i="9739"/>
  <c r="C27" i="9739"/>
  <c r="W26" i="9739"/>
  <c r="V26" i="9739"/>
  <c r="T26" i="9739"/>
  <c r="Q26" i="9739"/>
  <c r="N26" i="9739"/>
  <c r="M26" i="9739"/>
  <c r="L26" i="9739"/>
  <c r="J26" i="9739"/>
  <c r="I26" i="9739"/>
  <c r="H26" i="9739"/>
  <c r="G26" i="9739"/>
  <c r="C26" i="9739"/>
  <c r="W25" i="9739"/>
  <c r="V25" i="9739"/>
  <c r="T25" i="9739"/>
  <c r="Q25" i="9739"/>
  <c r="N25" i="9739"/>
  <c r="M25" i="9739"/>
  <c r="L25" i="9739"/>
  <c r="J25" i="9739"/>
  <c r="I25" i="9739"/>
  <c r="H25" i="9739"/>
  <c r="G25" i="9739"/>
  <c r="C25" i="9739"/>
  <c r="W24" i="9739"/>
  <c r="V24" i="9739"/>
  <c r="T24" i="9739"/>
  <c r="Q24" i="9739"/>
  <c r="N24" i="9739"/>
  <c r="M24" i="9739"/>
  <c r="L24" i="9739"/>
  <c r="J24" i="9739"/>
  <c r="I24" i="9739"/>
  <c r="H24" i="9739"/>
  <c r="G24" i="9739"/>
  <c r="C24" i="9739"/>
  <c r="W23" i="9739"/>
  <c r="V23" i="9739"/>
  <c r="T23" i="9739"/>
  <c r="Q23" i="9739"/>
  <c r="N23" i="9739"/>
  <c r="M23" i="9739"/>
  <c r="L23" i="9739"/>
  <c r="J23" i="9739"/>
  <c r="I23" i="9739"/>
  <c r="H23" i="9739"/>
  <c r="G23" i="9739"/>
  <c r="C23" i="9739"/>
  <c r="W22" i="9739"/>
  <c r="V22" i="9739"/>
  <c r="T22" i="9739"/>
  <c r="Q22" i="9739"/>
  <c r="N22" i="9739"/>
  <c r="M22" i="9739"/>
  <c r="L22" i="9739"/>
  <c r="J22" i="9739"/>
  <c r="I22" i="9739"/>
  <c r="H22" i="9739"/>
  <c r="G22" i="9739"/>
  <c r="C22" i="9739"/>
  <c r="W21" i="9739"/>
  <c r="V21" i="9739"/>
  <c r="T21" i="9739"/>
  <c r="Q21" i="9739"/>
  <c r="N21" i="9739"/>
  <c r="M21" i="9739"/>
  <c r="L21" i="9739"/>
  <c r="J21" i="9739"/>
  <c r="I21" i="9739"/>
  <c r="H21" i="9739"/>
  <c r="G21" i="9739"/>
  <c r="C21" i="9739"/>
  <c r="W20" i="9739"/>
  <c r="V20" i="9739"/>
  <c r="T20" i="9739"/>
  <c r="Q20" i="9739"/>
  <c r="N20" i="9739"/>
  <c r="M20" i="9739"/>
  <c r="L20" i="9739"/>
  <c r="J20" i="9739"/>
  <c r="I20" i="9739"/>
  <c r="H20" i="9739"/>
  <c r="G20" i="9739"/>
  <c r="C20" i="9739"/>
  <c r="W19" i="9739"/>
  <c r="V19" i="9739"/>
  <c r="T19" i="9739"/>
  <c r="Q19" i="9739"/>
  <c r="N19" i="9739"/>
  <c r="M19" i="9739"/>
  <c r="L19" i="9739"/>
  <c r="J19" i="9739"/>
  <c r="I19" i="9739"/>
  <c r="H19" i="9739"/>
  <c r="G19" i="9739"/>
  <c r="C19" i="9739"/>
  <c r="W18" i="9739"/>
  <c r="V18" i="9739"/>
  <c r="T18" i="9739"/>
  <c r="Q18" i="9739"/>
  <c r="N18" i="9739"/>
  <c r="M18" i="9739"/>
  <c r="L18" i="9739"/>
  <c r="J18" i="9739"/>
  <c r="I18" i="9739"/>
  <c r="H18" i="9739"/>
  <c r="G18" i="9739"/>
  <c r="C18" i="9739"/>
  <c r="J5" i="9739"/>
  <c r="D35" i="9738"/>
  <c r="V29" i="9738"/>
  <c r="U29" i="9738"/>
  <c r="S29" i="9738"/>
  <c r="R29" i="9738"/>
  <c r="Q29" i="9738"/>
  <c r="P29" i="9738"/>
  <c r="O29" i="9738"/>
  <c r="N29" i="9738"/>
  <c r="M29" i="9738"/>
  <c r="L29" i="9738"/>
  <c r="K29" i="9738"/>
  <c r="G29" i="9738"/>
  <c r="D29" i="9738"/>
  <c r="V28" i="9738"/>
  <c r="U28" i="9738"/>
  <c r="S28" i="9738"/>
  <c r="P28" i="9738"/>
  <c r="M28" i="9738"/>
  <c r="L28" i="9738"/>
  <c r="K28" i="9738"/>
  <c r="I28" i="9738"/>
  <c r="H28" i="9738"/>
  <c r="G28" i="9738"/>
  <c r="F28" i="9738"/>
  <c r="C28" i="9738"/>
  <c r="V27" i="9738"/>
  <c r="L27" i="9738"/>
  <c r="K27" i="9738"/>
  <c r="I27" i="9738"/>
  <c r="H27" i="9738"/>
  <c r="G27" i="9738"/>
  <c r="F27" i="9738"/>
  <c r="C27" i="9738"/>
  <c r="V26" i="9738"/>
  <c r="L26" i="9738"/>
  <c r="K26" i="9738"/>
  <c r="I26" i="9738"/>
  <c r="H26" i="9738"/>
  <c r="G26" i="9738"/>
  <c r="F26" i="9738"/>
  <c r="C26" i="9738"/>
  <c r="V25" i="9738"/>
  <c r="L25" i="9738"/>
  <c r="K25" i="9738"/>
  <c r="I25" i="9738"/>
  <c r="H25" i="9738"/>
  <c r="G25" i="9738"/>
  <c r="F25" i="9738"/>
  <c r="C25" i="9738"/>
  <c r="V24" i="9738"/>
  <c r="L24" i="9738"/>
  <c r="K24" i="9738"/>
  <c r="I24" i="9738"/>
  <c r="H24" i="9738"/>
  <c r="G24" i="9738"/>
  <c r="F24" i="9738"/>
  <c r="C24" i="9738"/>
  <c r="V23" i="9738"/>
  <c r="L23" i="9738"/>
  <c r="K23" i="9738"/>
  <c r="I23" i="9738"/>
  <c r="H23" i="9738"/>
  <c r="G23" i="9738"/>
  <c r="F23" i="9738"/>
  <c r="C23" i="9738"/>
  <c r="V22" i="9738"/>
  <c r="L22" i="9738"/>
  <c r="K22" i="9738"/>
  <c r="I22" i="9738"/>
  <c r="H22" i="9738"/>
  <c r="G22" i="9738"/>
  <c r="F22" i="9738"/>
  <c r="C22" i="9738"/>
  <c r="V21" i="9738"/>
  <c r="L21" i="9738"/>
  <c r="K21" i="9738"/>
  <c r="I21" i="9738"/>
  <c r="H21" i="9738"/>
  <c r="G21" i="9738"/>
  <c r="F21" i="9738"/>
  <c r="C21" i="9738"/>
  <c r="V20" i="9738"/>
  <c r="L20" i="9738"/>
  <c r="K20" i="9738"/>
  <c r="I20" i="9738"/>
  <c r="H20" i="9738"/>
  <c r="G20" i="9738"/>
  <c r="F20" i="9738"/>
  <c r="C20" i="9738"/>
  <c r="V19" i="9738"/>
  <c r="L19" i="9738"/>
  <c r="K19" i="9738"/>
  <c r="I19" i="9738"/>
  <c r="H19" i="9738"/>
  <c r="G19" i="9738"/>
  <c r="F19" i="9738"/>
  <c r="C19" i="9738"/>
  <c r="V18" i="9738"/>
  <c r="L18" i="9738"/>
  <c r="K18" i="9738"/>
  <c r="I18" i="9738"/>
  <c r="H18" i="9738"/>
  <c r="G18" i="9738"/>
  <c r="F18" i="9738"/>
  <c r="C18" i="9738"/>
  <c r="I5" i="9738"/>
  <c r="D35" i="9737"/>
  <c r="V32" i="9737"/>
  <c r="U32" i="9737"/>
  <c r="S32" i="9737"/>
  <c r="R32" i="9737"/>
  <c r="Q32" i="9737"/>
  <c r="P32" i="9737"/>
  <c r="O32" i="9737"/>
  <c r="N32" i="9737"/>
  <c r="M32" i="9737"/>
  <c r="L32" i="9737"/>
  <c r="K32" i="9737"/>
  <c r="G32" i="9737"/>
  <c r="D32" i="9737"/>
  <c r="V31" i="9737"/>
  <c r="U31" i="9737"/>
  <c r="S31" i="9737"/>
  <c r="P31" i="9737"/>
  <c r="M31" i="9737"/>
  <c r="L31" i="9737"/>
  <c r="K31" i="9737"/>
  <c r="I31" i="9737"/>
  <c r="H31" i="9737"/>
  <c r="G31" i="9737"/>
  <c r="F31" i="9737"/>
  <c r="C31" i="9737"/>
  <c r="V30" i="9737"/>
  <c r="L30" i="9737"/>
  <c r="K30" i="9737"/>
  <c r="I30" i="9737"/>
  <c r="H30" i="9737"/>
  <c r="G30" i="9737"/>
  <c r="F30" i="9737"/>
  <c r="C30" i="9737"/>
  <c r="V29" i="9737"/>
  <c r="L29" i="9737"/>
  <c r="K29" i="9737"/>
  <c r="I29" i="9737"/>
  <c r="H29" i="9737"/>
  <c r="G29" i="9737"/>
  <c r="F29" i="9737"/>
  <c r="C29" i="9737"/>
  <c r="V28" i="9737"/>
  <c r="L28" i="9737"/>
  <c r="K28" i="9737"/>
  <c r="I28" i="9737"/>
  <c r="H28" i="9737"/>
  <c r="G28" i="9737"/>
  <c r="F28" i="9737"/>
  <c r="C28" i="9737"/>
  <c r="V27" i="9737"/>
  <c r="L27" i="9737"/>
  <c r="K27" i="9737"/>
  <c r="I27" i="9737"/>
  <c r="H27" i="9737"/>
  <c r="G27" i="9737"/>
  <c r="F27" i="9737"/>
  <c r="C27" i="9737"/>
  <c r="V26" i="9737"/>
  <c r="L26" i="9737"/>
  <c r="K26" i="9737"/>
  <c r="I26" i="9737"/>
  <c r="H26" i="9737"/>
  <c r="G26" i="9737"/>
  <c r="F26" i="9737"/>
  <c r="C26" i="9737"/>
  <c r="V25" i="9737"/>
  <c r="L25" i="9737"/>
  <c r="K25" i="9737"/>
  <c r="I25" i="9737"/>
  <c r="H25" i="9737"/>
  <c r="G25" i="9737"/>
  <c r="F25" i="9737"/>
  <c r="C25" i="9737"/>
  <c r="V24" i="9737"/>
  <c r="L24" i="9737"/>
  <c r="K24" i="9737"/>
  <c r="I24" i="9737"/>
  <c r="H24" i="9737"/>
  <c r="G24" i="9737"/>
  <c r="F24" i="9737"/>
  <c r="C24" i="9737"/>
  <c r="V23" i="9737"/>
  <c r="L23" i="9737"/>
  <c r="K23" i="9737"/>
  <c r="I23" i="9737"/>
  <c r="H23" i="9737"/>
  <c r="G23" i="9737"/>
  <c r="F23" i="9737"/>
  <c r="C23" i="9737"/>
  <c r="V22" i="9737"/>
  <c r="L22" i="9737"/>
  <c r="K22" i="9737"/>
  <c r="I22" i="9737"/>
  <c r="H22" i="9737"/>
  <c r="G22" i="9737"/>
  <c r="F22" i="9737"/>
  <c r="C22" i="9737"/>
  <c r="V21" i="9737"/>
  <c r="L21" i="9737"/>
  <c r="K21" i="9737"/>
  <c r="I21" i="9737"/>
  <c r="H21" i="9737"/>
  <c r="G21" i="9737"/>
  <c r="F21" i="9737"/>
  <c r="C21" i="9737"/>
  <c r="V20" i="9737"/>
  <c r="L20" i="9737"/>
  <c r="K20" i="9737"/>
  <c r="I20" i="9737"/>
  <c r="H20" i="9737"/>
  <c r="G20" i="9737"/>
  <c r="F20" i="9737"/>
  <c r="C20" i="9737"/>
  <c r="V19" i="9737"/>
  <c r="L19" i="9737"/>
  <c r="K19" i="9737"/>
  <c r="I19" i="9737"/>
  <c r="H19" i="9737"/>
  <c r="G19" i="9737"/>
  <c r="F19" i="9737"/>
  <c r="C19" i="9737"/>
  <c r="V18" i="9737"/>
  <c r="L18" i="9737"/>
  <c r="K18" i="9737"/>
  <c r="I18" i="9737"/>
  <c r="H18" i="9737"/>
  <c r="G18" i="9737"/>
  <c r="F18" i="9737"/>
  <c r="C18" i="9737"/>
  <c r="I5" i="9737"/>
  <c r="W35" i="9736"/>
  <c r="V35" i="9736"/>
  <c r="T35" i="9736"/>
  <c r="S35" i="9736"/>
  <c r="R35" i="9736"/>
  <c r="Q35" i="9736"/>
  <c r="P35" i="9736"/>
  <c r="O35" i="9736"/>
  <c r="N35" i="9736"/>
  <c r="M35" i="9736"/>
  <c r="L35" i="9736"/>
  <c r="H35" i="9736"/>
  <c r="F35" i="9736"/>
  <c r="E35" i="9736"/>
  <c r="D35" i="9736"/>
  <c r="W34" i="9736"/>
  <c r="V34" i="9736"/>
  <c r="T34" i="9736"/>
  <c r="Q34" i="9736"/>
  <c r="N34" i="9736"/>
  <c r="M34" i="9736"/>
  <c r="L34" i="9736"/>
  <c r="J34" i="9736"/>
  <c r="I34" i="9736"/>
  <c r="H34" i="9736"/>
  <c r="G34" i="9736"/>
  <c r="C34" i="9736"/>
  <c r="W33" i="9736"/>
  <c r="V33" i="9736"/>
  <c r="T33" i="9736"/>
  <c r="Q33" i="9736"/>
  <c r="N33" i="9736"/>
  <c r="M33" i="9736"/>
  <c r="L33" i="9736"/>
  <c r="J33" i="9736"/>
  <c r="I33" i="9736"/>
  <c r="H33" i="9736"/>
  <c r="G33" i="9736"/>
  <c r="C33" i="9736"/>
  <c r="W32" i="9736"/>
  <c r="V32" i="9736"/>
  <c r="T32" i="9736"/>
  <c r="Q32" i="9736"/>
  <c r="N32" i="9736"/>
  <c r="M32" i="9736"/>
  <c r="L32" i="9736"/>
  <c r="J32" i="9736"/>
  <c r="I32" i="9736"/>
  <c r="H32" i="9736"/>
  <c r="G32" i="9736"/>
  <c r="C32" i="9736"/>
  <c r="W31" i="9736"/>
  <c r="V31" i="9736"/>
  <c r="T31" i="9736"/>
  <c r="Q31" i="9736"/>
  <c r="N31" i="9736"/>
  <c r="M31" i="9736"/>
  <c r="L31" i="9736"/>
  <c r="J31" i="9736"/>
  <c r="I31" i="9736"/>
  <c r="H31" i="9736"/>
  <c r="G31" i="9736"/>
  <c r="C31" i="9736"/>
  <c r="W30" i="9736"/>
  <c r="V30" i="9736"/>
  <c r="T30" i="9736"/>
  <c r="Q30" i="9736"/>
  <c r="N30" i="9736"/>
  <c r="M30" i="9736"/>
  <c r="L30" i="9736"/>
  <c r="J30" i="9736"/>
  <c r="I30" i="9736"/>
  <c r="H30" i="9736"/>
  <c r="G30" i="9736"/>
  <c r="C30" i="9736"/>
  <c r="W29" i="9736"/>
  <c r="V29" i="9736"/>
  <c r="T29" i="9736"/>
  <c r="Q29" i="9736"/>
  <c r="N29" i="9736"/>
  <c r="M29" i="9736"/>
  <c r="L29" i="9736"/>
  <c r="J29" i="9736"/>
  <c r="I29" i="9736"/>
  <c r="H29" i="9736"/>
  <c r="G29" i="9736"/>
  <c r="C29" i="9736"/>
  <c r="W28" i="9736"/>
  <c r="V28" i="9736"/>
  <c r="T28" i="9736"/>
  <c r="Q28" i="9736"/>
  <c r="N28" i="9736"/>
  <c r="M28" i="9736"/>
  <c r="L28" i="9736"/>
  <c r="J28" i="9736"/>
  <c r="I28" i="9736"/>
  <c r="H28" i="9736"/>
  <c r="G28" i="9736"/>
  <c r="C28" i="9736"/>
  <c r="W27" i="9736"/>
  <c r="V27" i="9736"/>
  <c r="T27" i="9736"/>
  <c r="Q27" i="9736"/>
  <c r="N27" i="9736"/>
  <c r="M27" i="9736"/>
  <c r="L27" i="9736"/>
  <c r="J27" i="9736"/>
  <c r="I27" i="9736"/>
  <c r="H27" i="9736"/>
  <c r="G27" i="9736"/>
  <c r="C27" i="9736"/>
  <c r="W26" i="9736"/>
  <c r="V26" i="9736"/>
  <c r="T26" i="9736"/>
  <c r="Q26" i="9736"/>
  <c r="N26" i="9736"/>
  <c r="M26" i="9736"/>
  <c r="L26" i="9736"/>
  <c r="J26" i="9736"/>
  <c r="I26" i="9736"/>
  <c r="H26" i="9736"/>
  <c r="G26" i="9736"/>
  <c r="C26" i="9736"/>
  <c r="W25" i="9736"/>
  <c r="V25" i="9736"/>
  <c r="T25" i="9736"/>
  <c r="Q25" i="9736"/>
  <c r="N25" i="9736"/>
  <c r="M25" i="9736"/>
  <c r="L25" i="9736"/>
  <c r="J25" i="9736"/>
  <c r="I25" i="9736"/>
  <c r="H25" i="9736"/>
  <c r="G25" i="9736"/>
  <c r="C25" i="9736"/>
  <c r="W24" i="9736"/>
  <c r="V24" i="9736"/>
  <c r="T24" i="9736"/>
  <c r="Q24" i="9736"/>
  <c r="N24" i="9736"/>
  <c r="M24" i="9736"/>
  <c r="L24" i="9736"/>
  <c r="J24" i="9736"/>
  <c r="I24" i="9736"/>
  <c r="H24" i="9736"/>
  <c r="G24" i="9736"/>
  <c r="C24" i="9736"/>
  <c r="W23" i="9736"/>
  <c r="V23" i="9736"/>
  <c r="T23" i="9736"/>
  <c r="Q23" i="9736"/>
  <c r="N23" i="9736"/>
  <c r="M23" i="9736"/>
  <c r="L23" i="9736"/>
  <c r="J23" i="9736"/>
  <c r="I23" i="9736"/>
  <c r="H23" i="9736"/>
  <c r="G23" i="9736"/>
  <c r="C23" i="9736"/>
  <c r="W22" i="9736"/>
  <c r="V22" i="9736"/>
  <c r="T22" i="9736"/>
  <c r="Q22" i="9736"/>
  <c r="N22" i="9736"/>
  <c r="M22" i="9736"/>
  <c r="L22" i="9736"/>
  <c r="J22" i="9736"/>
  <c r="I22" i="9736"/>
  <c r="H22" i="9736"/>
  <c r="G22" i="9736"/>
  <c r="C22" i="9736"/>
  <c r="W21" i="9736"/>
  <c r="V21" i="9736"/>
  <c r="T21" i="9736"/>
  <c r="Q21" i="9736"/>
  <c r="N21" i="9736"/>
  <c r="M21" i="9736"/>
  <c r="L21" i="9736"/>
  <c r="J21" i="9736"/>
  <c r="I21" i="9736"/>
  <c r="H21" i="9736"/>
  <c r="G21" i="9736"/>
  <c r="C21" i="9736"/>
  <c r="W20" i="9736"/>
  <c r="V20" i="9736"/>
  <c r="T20" i="9736"/>
  <c r="Q20" i="9736"/>
  <c r="N20" i="9736"/>
  <c r="M20" i="9736"/>
  <c r="L20" i="9736"/>
  <c r="J20" i="9736"/>
  <c r="I20" i="9736"/>
  <c r="H20" i="9736"/>
  <c r="G20" i="9736"/>
  <c r="C20" i="9736"/>
  <c r="W19" i="9736"/>
  <c r="V19" i="9736"/>
  <c r="T19" i="9736"/>
  <c r="Q19" i="9736"/>
  <c r="N19" i="9736"/>
  <c r="M19" i="9736"/>
  <c r="L19" i="9736"/>
  <c r="J19" i="9736"/>
  <c r="I19" i="9736"/>
  <c r="H19" i="9736"/>
  <c r="G19" i="9736"/>
  <c r="C19" i="9736"/>
  <c r="W18" i="9736"/>
  <c r="V18" i="9736"/>
  <c r="T18" i="9736"/>
  <c r="Q18" i="9736"/>
  <c r="N18" i="9736"/>
  <c r="M18" i="9736"/>
  <c r="L18" i="9736"/>
  <c r="J18" i="9736"/>
  <c r="I18" i="9736"/>
  <c r="H18" i="9736"/>
  <c r="G18" i="9736"/>
  <c r="C18" i="9736"/>
  <c r="J5" i="9736"/>
  <c r="J433" i="152"/>
  <c r="J432" i="152"/>
  <c r="J431" i="152"/>
  <c r="J430" i="152"/>
  <c r="J429" i="152"/>
  <c r="J428" i="152"/>
  <c r="J427" i="152"/>
  <c r="J426" i="152"/>
  <c r="J421" i="152"/>
  <c r="J420" i="152"/>
  <c r="J419" i="152"/>
  <c r="J416" i="152"/>
  <c r="J415" i="152"/>
  <c r="J414" i="152"/>
  <c r="E8" i="5589"/>
  <c r="E6" i="5589"/>
  <c r="E4" i="5589"/>
  <c r="U49" i="460"/>
  <c r="T49" i="460"/>
  <c r="S49" i="460"/>
  <c r="R49" i="460"/>
  <c r="Q49" i="460"/>
  <c r="P49" i="460"/>
  <c r="O49" i="460"/>
  <c r="N49" i="460"/>
  <c r="M49" i="460"/>
  <c r="L49" i="460"/>
  <c r="K49" i="460"/>
  <c r="J49" i="460"/>
  <c r="G49" i="460"/>
  <c r="D49" i="460"/>
  <c r="U47" i="460"/>
  <c r="T47" i="460"/>
  <c r="R47" i="460"/>
  <c r="O47" i="460"/>
  <c r="L47" i="460"/>
  <c r="K47" i="460"/>
  <c r="J47" i="460"/>
  <c r="I47" i="460"/>
  <c r="H47" i="460"/>
  <c r="G47" i="460"/>
  <c r="F47" i="460"/>
  <c r="C47" i="460"/>
  <c r="U46" i="460"/>
  <c r="T46" i="460"/>
  <c r="R46" i="460"/>
  <c r="O46" i="460"/>
  <c r="L46" i="460"/>
  <c r="K46" i="460"/>
  <c r="J46" i="460"/>
  <c r="I46" i="460"/>
  <c r="H46" i="460"/>
  <c r="G46" i="460"/>
  <c r="F46" i="460"/>
  <c r="C46" i="460"/>
  <c r="U45" i="460"/>
  <c r="T45" i="460"/>
  <c r="R45" i="460"/>
  <c r="O45" i="460"/>
  <c r="L45" i="460"/>
  <c r="K45" i="460"/>
  <c r="J45" i="460"/>
  <c r="I45" i="460"/>
  <c r="H45" i="460"/>
  <c r="G45" i="460"/>
  <c r="F45" i="460"/>
  <c r="C45" i="460"/>
  <c r="U44" i="460"/>
  <c r="T44" i="460"/>
  <c r="R44" i="460"/>
  <c r="O44" i="460"/>
  <c r="L44" i="460"/>
  <c r="K44" i="460"/>
  <c r="J44" i="460"/>
  <c r="I44" i="460"/>
  <c r="H44" i="460"/>
  <c r="G44" i="460"/>
  <c r="F44" i="460"/>
  <c r="C44" i="460"/>
  <c r="U43" i="460"/>
  <c r="T43" i="460"/>
  <c r="R43" i="460"/>
  <c r="O43" i="460"/>
  <c r="L43" i="460"/>
  <c r="K43" i="460"/>
  <c r="J43" i="460"/>
  <c r="I43" i="460"/>
  <c r="H43" i="460"/>
  <c r="G43" i="460"/>
  <c r="F43" i="460"/>
  <c r="C43" i="460"/>
  <c r="U42" i="460"/>
  <c r="T42" i="460"/>
  <c r="R42" i="460"/>
  <c r="O42" i="460"/>
  <c r="L42" i="460"/>
  <c r="K42" i="460"/>
  <c r="J42" i="460"/>
  <c r="I42" i="460"/>
  <c r="H42" i="460"/>
  <c r="G42" i="460"/>
  <c r="F42" i="460"/>
  <c r="C42" i="460"/>
  <c r="U41" i="460"/>
  <c r="T41" i="460"/>
  <c r="R41" i="460"/>
  <c r="O41" i="460"/>
  <c r="L41" i="460"/>
  <c r="K41" i="460"/>
  <c r="J41" i="460"/>
  <c r="I41" i="460"/>
  <c r="H41" i="460"/>
  <c r="G41" i="460"/>
  <c r="F41" i="460"/>
  <c r="C41" i="460"/>
  <c r="U40" i="460"/>
  <c r="T40" i="460"/>
  <c r="R40" i="460"/>
  <c r="O40" i="460"/>
  <c r="L40" i="460"/>
  <c r="K40" i="460"/>
  <c r="J40" i="460"/>
  <c r="I40" i="460"/>
  <c r="H40" i="460"/>
  <c r="G40" i="460"/>
  <c r="F40" i="460"/>
  <c r="C40" i="460"/>
  <c r="U39" i="460"/>
  <c r="T39" i="460"/>
  <c r="R39" i="460"/>
  <c r="O39" i="460"/>
  <c r="L39" i="460"/>
  <c r="K39" i="460"/>
  <c r="J39" i="460"/>
  <c r="I39" i="460"/>
  <c r="H39" i="460"/>
  <c r="G39" i="460"/>
  <c r="F39" i="460"/>
  <c r="C39" i="460"/>
  <c r="U38" i="460"/>
  <c r="T38" i="460"/>
  <c r="R38" i="460"/>
  <c r="O38" i="460"/>
  <c r="L38" i="460"/>
  <c r="K38" i="460"/>
  <c r="J38" i="460"/>
  <c r="I38" i="460"/>
  <c r="H38" i="460"/>
  <c r="G38" i="460"/>
  <c r="F38" i="460"/>
  <c r="C38" i="460"/>
  <c r="U37" i="460"/>
  <c r="T37" i="460"/>
  <c r="R37" i="460"/>
  <c r="O37" i="460"/>
  <c r="L37" i="460"/>
  <c r="K37" i="460"/>
  <c r="J37" i="460"/>
  <c r="I37" i="460"/>
  <c r="H37" i="460"/>
  <c r="G37" i="460"/>
  <c r="F37" i="460"/>
  <c r="C37" i="460"/>
  <c r="U36" i="460"/>
  <c r="T36" i="460"/>
  <c r="R36" i="460"/>
  <c r="O36" i="460"/>
  <c r="L36" i="460"/>
  <c r="K36" i="460"/>
  <c r="J36" i="460"/>
  <c r="I36" i="460"/>
  <c r="H36" i="460"/>
  <c r="G36" i="460"/>
  <c r="F36" i="460"/>
  <c r="C36" i="460"/>
  <c r="U35" i="460"/>
  <c r="T35" i="460"/>
  <c r="R35" i="460"/>
  <c r="O35" i="460"/>
  <c r="L35" i="460"/>
  <c r="K35" i="460"/>
  <c r="J35" i="460"/>
  <c r="I35" i="460"/>
  <c r="H35" i="460"/>
  <c r="G35" i="460"/>
  <c r="F35" i="460"/>
  <c r="C35" i="460"/>
  <c r="U34" i="460"/>
  <c r="T34" i="460"/>
  <c r="R34" i="460"/>
  <c r="O34" i="460"/>
  <c r="L34" i="460"/>
  <c r="K34" i="460"/>
  <c r="J34" i="460"/>
  <c r="I34" i="460"/>
  <c r="H34" i="460"/>
  <c r="G34" i="460"/>
  <c r="F34" i="460"/>
  <c r="C34" i="460"/>
  <c r="U33" i="460"/>
  <c r="T33" i="460"/>
  <c r="R33" i="460"/>
  <c r="O33" i="460"/>
  <c r="L33" i="460"/>
  <c r="K33" i="460"/>
  <c r="J33" i="460"/>
  <c r="I33" i="460"/>
  <c r="H33" i="460"/>
  <c r="G33" i="460"/>
  <c r="F33" i="460"/>
  <c r="C33" i="460"/>
  <c r="U32" i="460"/>
  <c r="T32" i="460"/>
  <c r="R32" i="460"/>
  <c r="O32" i="460"/>
  <c r="L32" i="460"/>
  <c r="K32" i="460"/>
  <c r="J32" i="460"/>
  <c r="I32" i="460"/>
  <c r="H32" i="460"/>
  <c r="G32" i="460"/>
  <c r="F32" i="460"/>
  <c r="C32" i="460"/>
  <c r="U31" i="460"/>
  <c r="T31" i="460"/>
  <c r="R31" i="460"/>
  <c r="O31" i="460"/>
  <c r="L31" i="460"/>
  <c r="K31" i="460"/>
  <c r="J31" i="460"/>
  <c r="I31" i="460"/>
  <c r="H31" i="460"/>
  <c r="G31" i="460"/>
  <c r="F31" i="460"/>
  <c r="C31" i="460"/>
  <c r="U30" i="460"/>
  <c r="T30" i="460"/>
  <c r="R30" i="460"/>
  <c r="O30" i="460"/>
  <c r="L30" i="460"/>
  <c r="K30" i="460"/>
  <c r="J30" i="460"/>
  <c r="I30" i="460"/>
  <c r="H30" i="460"/>
  <c r="G30" i="460"/>
  <c r="F30" i="460"/>
  <c r="C30" i="460"/>
  <c r="U29" i="460"/>
  <c r="T29" i="460"/>
  <c r="R29" i="460"/>
  <c r="O29" i="460"/>
  <c r="L29" i="460"/>
  <c r="K29" i="460"/>
  <c r="J29" i="460"/>
  <c r="I29" i="460"/>
  <c r="H29" i="460"/>
  <c r="G29" i="460"/>
  <c r="F29" i="460"/>
  <c r="C29" i="460"/>
  <c r="U28" i="460"/>
  <c r="T28" i="460"/>
  <c r="R28" i="460"/>
  <c r="O28" i="460"/>
  <c r="L28" i="460"/>
  <c r="K28" i="460"/>
  <c r="J28" i="460"/>
  <c r="I28" i="460"/>
  <c r="H28" i="460"/>
  <c r="G28" i="460"/>
  <c r="F28" i="460"/>
  <c r="C28" i="460"/>
  <c r="U27" i="460"/>
  <c r="T27" i="460"/>
  <c r="R27" i="460"/>
  <c r="O27" i="460"/>
  <c r="L27" i="460"/>
  <c r="K27" i="460"/>
  <c r="J27" i="460"/>
  <c r="I27" i="460"/>
  <c r="H27" i="460"/>
  <c r="G27" i="460"/>
  <c r="F27" i="460"/>
  <c r="C27" i="460"/>
  <c r="U26" i="460"/>
  <c r="T26" i="460"/>
  <c r="R26" i="460"/>
  <c r="O26" i="460"/>
  <c r="L26" i="460"/>
  <c r="K26" i="460"/>
  <c r="J26" i="460"/>
  <c r="I26" i="460"/>
  <c r="H26" i="460"/>
  <c r="G26" i="460"/>
  <c r="F26" i="460"/>
  <c r="C26" i="460"/>
  <c r="U25" i="460"/>
  <c r="T25" i="460"/>
  <c r="R25" i="460"/>
  <c r="O25" i="460"/>
  <c r="L25" i="460"/>
  <c r="K25" i="460"/>
  <c r="J25" i="460"/>
  <c r="I25" i="460"/>
  <c r="H25" i="460"/>
  <c r="G25" i="460"/>
  <c r="F25" i="460"/>
  <c r="C25" i="460"/>
  <c r="U24" i="460"/>
  <c r="T24" i="460"/>
  <c r="R24" i="460"/>
  <c r="O24" i="460"/>
  <c r="L24" i="460"/>
  <c r="K24" i="460"/>
  <c r="J24" i="460"/>
  <c r="I24" i="460"/>
  <c r="H24" i="460"/>
  <c r="G24" i="460"/>
  <c r="F24" i="460"/>
  <c r="C24" i="460"/>
  <c r="U23" i="460"/>
  <c r="T23" i="460"/>
  <c r="R23" i="460"/>
  <c r="O23" i="460"/>
  <c r="L23" i="460"/>
  <c r="K23" i="460"/>
  <c r="J23" i="460"/>
  <c r="I23" i="460"/>
  <c r="H23" i="460"/>
  <c r="G23" i="460"/>
  <c r="F23" i="460"/>
  <c r="C23" i="460"/>
  <c r="U22" i="460"/>
  <c r="T22" i="460"/>
  <c r="R22" i="460"/>
  <c r="O22" i="460"/>
  <c r="L22" i="460"/>
  <c r="K22" i="460"/>
  <c r="J22" i="460"/>
  <c r="I22" i="460"/>
  <c r="H22" i="460"/>
  <c r="G22" i="460"/>
  <c r="F22" i="460"/>
  <c r="C22" i="460"/>
  <c r="U21" i="460"/>
  <c r="T21" i="460"/>
  <c r="R21" i="460"/>
  <c r="O21" i="460"/>
  <c r="L21" i="460"/>
  <c r="K21" i="460"/>
  <c r="J21" i="460"/>
  <c r="I21" i="460"/>
  <c r="H21" i="460"/>
  <c r="G21" i="460"/>
  <c r="F21" i="460"/>
  <c r="C21" i="460"/>
  <c r="U20" i="460"/>
  <c r="T20" i="460"/>
  <c r="R20" i="460"/>
  <c r="O20" i="460"/>
  <c r="L20" i="460"/>
  <c r="K20" i="460"/>
  <c r="J20" i="460"/>
  <c r="I20" i="460"/>
  <c r="H20" i="460"/>
  <c r="G20" i="460"/>
  <c r="F20" i="460"/>
  <c r="C20" i="460"/>
  <c r="U19" i="460"/>
  <c r="T19" i="460"/>
  <c r="R19" i="460"/>
  <c r="O19" i="460"/>
  <c r="L19" i="460"/>
  <c r="K19" i="460"/>
  <c r="J19" i="460"/>
  <c r="I19" i="460"/>
  <c r="H19" i="460"/>
  <c r="G19" i="460"/>
  <c r="F19" i="460"/>
  <c r="C19" i="460"/>
  <c r="U18" i="460"/>
  <c r="T18" i="460"/>
  <c r="R18" i="460"/>
  <c r="O18" i="460"/>
  <c r="L18" i="460"/>
  <c r="K18" i="460"/>
  <c r="J18" i="460"/>
  <c r="I18" i="460"/>
  <c r="H18" i="460"/>
  <c r="G18" i="460"/>
  <c r="F18" i="460"/>
  <c r="C18" i="460"/>
  <c r="I5" i="460"/>
  <c r="V28" i="9903" l="1"/>
  <c r="K28" i="9903"/>
  <c r="G28" i="9903"/>
  <c r="L27" i="9902"/>
  <c r="K27" i="9902"/>
  <c r="G27" i="9902"/>
  <c r="K28" i="9901"/>
  <c r="G28" i="9901"/>
  <c r="L28" i="9901"/>
  <c r="V28" i="9901"/>
  <c r="L28" i="9900"/>
  <c r="V28" i="9900"/>
  <c r="K28" i="9900"/>
  <c r="G28" i="9900"/>
  <c r="L27" i="9899"/>
  <c r="K27" i="9899"/>
  <c r="V27" i="9899"/>
  <c r="G27" i="9899"/>
</calcChain>
</file>

<file path=xl/sharedStrings.xml><?xml version="1.0" encoding="utf-8"?>
<sst xmlns="http://schemas.openxmlformats.org/spreadsheetml/2006/main" count="25265" uniqueCount="1323">
  <si>
    <t>LEG ROUGH M560H</t>
  </si>
  <si>
    <t>LEG ROUGH P660S</t>
  </si>
  <si>
    <t>LEG ROUGH P660QA</t>
  </si>
  <si>
    <t>LEG  L YU131CP/ LEG U3 CP L</t>
  </si>
  <si>
    <t>LEG  R YU131CP/ LEG U3 CP R</t>
  </si>
  <si>
    <t>WS42700</t>
  </si>
  <si>
    <t>WS23920</t>
  </si>
  <si>
    <t>WY98870</t>
  </si>
  <si>
    <t>WY98880</t>
  </si>
  <si>
    <t>ZJ90820</t>
  </si>
  <si>
    <t>PEDAL ASSY C3TD/C3XST BLAA (YI)</t>
  </si>
  <si>
    <t>FALL BACK UNFINISH.YI YU11</t>
  </si>
  <si>
    <t xml:space="preserve"> </t>
  </si>
  <si>
    <t>Wooden Panel 12x1220x1000 (CARB)</t>
  </si>
  <si>
    <t>PEDAL ASSY A1GC1TD BLAA (YI)</t>
  </si>
  <si>
    <t>ZW26710</t>
  </si>
  <si>
    <t>ZC59790</t>
  </si>
  <si>
    <t>BENCH NO.300 CP-SDW//YI</t>
  </si>
  <si>
    <t>WW08970</t>
  </si>
  <si>
    <t>WW08990</t>
  </si>
  <si>
    <t>ZA34840</t>
  </si>
  <si>
    <t>ZG04870</t>
  </si>
  <si>
    <t>U1J PWHC//EZ</t>
  </si>
  <si>
    <t>ZH02520</t>
  </si>
  <si>
    <t>ZK68010</t>
  </si>
  <si>
    <t>B2 PM//LZ</t>
  </si>
  <si>
    <t>B2 PW//LZ</t>
  </si>
  <si>
    <t>B3 PM//LZ</t>
  </si>
  <si>
    <t>B3 PW//LZ</t>
  </si>
  <si>
    <t>ZJ73720</t>
  </si>
  <si>
    <t>ZJ73730</t>
  </si>
  <si>
    <t>ZJ73750</t>
  </si>
  <si>
    <t>B1 PEC//LZ</t>
  </si>
  <si>
    <t>B2 PEC//LZ</t>
  </si>
  <si>
    <t>B3 PEC//LZ</t>
  </si>
  <si>
    <t>ZQ21280</t>
  </si>
  <si>
    <t>ZQ21300</t>
  </si>
  <si>
    <t>ZQ21310</t>
  </si>
  <si>
    <t>ZJ73760</t>
  </si>
  <si>
    <t>GB1K PWH//LZ</t>
  </si>
  <si>
    <t>ZJ54410</t>
  </si>
  <si>
    <t>EXPORT SHIPMENT ORDER</t>
  </si>
  <si>
    <t>To. EXIM MANAGER</t>
  </si>
  <si>
    <t>Date       :</t>
  </si>
  <si>
    <t>Name &amp; Address of the consigne</t>
  </si>
  <si>
    <t>MODE OF</t>
  </si>
  <si>
    <t>FOB</t>
  </si>
  <si>
    <t>FREIGHT TO BE</t>
  </si>
  <si>
    <t>BUYER</t>
  </si>
  <si>
    <t>TRANSPORT</t>
  </si>
  <si>
    <t>AMOUNT</t>
  </si>
  <si>
    <t>BORNE BY</t>
  </si>
  <si>
    <t>TERM OF PAYMENT</t>
  </si>
  <si>
    <t>[ V  ]   YCJ</t>
  </si>
  <si>
    <r>
      <t xml:space="preserve">[  V   ]   </t>
    </r>
    <r>
      <rPr>
        <b/>
        <sz val="8"/>
        <rFont val="Arial"/>
        <family val="2"/>
      </rPr>
      <t>SEA</t>
    </r>
    <r>
      <rPr>
        <sz val="8"/>
        <rFont val="Arial"/>
        <family val="2"/>
      </rPr>
      <t xml:space="preserve"> FREIGHT</t>
    </r>
  </si>
  <si>
    <r>
      <t xml:space="preserve">[ V  ]   </t>
    </r>
    <r>
      <rPr>
        <sz val="8"/>
        <rFont val="Arial"/>
        <family val="2"/>
      </rPr>
      <t>CHARGED</t>
    </r>
  </si>
  <si>
    <r>
      <t xml:space="preserve">[      ]   </t>
    </r>
    <r>
      <rPr>
        <sz val="8"/>
        <rFont val="Arial"/>
        <family val="2"/>
      </rPr>
      <t>Y I</t>
    </r>
  </si>
  <si>
    <t>[    ]   D/P AT SIGHT</t>
  </si>
  <si>
    <r>
      <t xml:space="preserve">[     ]   </t>
    </r>
    <r>
      <rPr>
        <sz val="8"/>
        <rFont val="Arial"/>
        <family val="2"/>
      </rPr>
      <t>SAME AS CONSIGNE</t>
    </r>
  </si>
  <si>
    <r>
      <t xml:space="preserve">[     ]  </t>
    </r>
    <r>
      <rPr>
        <b/>
        <sz val="10"/>
        <rFont val="Arial"/>
        <family val="2"/>
      </rPr>
      <t xml:space="preserve"> </t>
    </r>
    <r>
      <rPr>
        <b/>
        <sz val="8"/>
        <rFont val="Arial"/>
        <family val="2"/>
      </rPr>
      <t>AIR</t>
    </r>
    <r>
      <rPr>
        <sz val="8"/>
        <rFont val="Arial"/>
        <family val="2"/>
      </rPr>
      <t xml:space="preserve"> FREIGHT</t>
    </r>
  </si>
  <si>
    <r>
      <t xml:space="preserve">[      ]   </t>
    </r>
    <r>
      <rPr>
        <sz val="7"/>
        <rFont val="Arial"/>
        <family val="2"/>
      </rPr>
      <t>FREE OF CHARGE</t>
    </r>
  </si>
  <si>
    <r>
      <t xml:space="preserve">[ V   ]   </t>
    </r>
    <r>
      <rPr>
        <sz val="8"/>
        <rFont val="Arial"/>
        <family val="2"/>
      </rPr>
      <t>BUYER/CONSIGNE</t>
    </r>
  </si>
  <si>
    <t>[ V ]   TT</t>
  </si>
  <si>
    <t>Division :</t>
  </si>
  <si>
    <r>
      <t xml:space="preserve">[ V  ]   </t>
    </r>
    <r>
      <rPr>
        <sz val="8"/>
        <rFont val="Arial"/>
        <family val="2"/>
      </rPr>
      <t>DROP</t>
    </r>
  </si>
  <si>
    <t>[     ]   DIRECT</t>
  </si>
  <si>
    <t>Cont No. KKFU7013501</t>
  </si>
  <si>
    <t>Model</t>
  </si>
  <si>
    <t>Serial No</t>
  </si>
  <si>
    <t>QTY</t>
  </si>
  <si>
    <t>Price</t>
  </si>
  <si>
    <t>Amount</t>
  </si>
  <si>
    <t>Type</t>
  </si>
  <si>
    <t>Gross</t>
  </si>
  <si>
    <t>Nett</t>
  </si>
  <si>
    <t>M3</t>
  </si>
  <si>
    <t>DGB1KCD PE//AT</t>
  </si>
  <si>
    <t>DGB1KE3 PM//LP</t>
  </si>
  <si>
    <t>BENCH NO.3 PWH//YI.JZ</t>
  </si>
  <si>
    <t>BENCH NO.110 PM//YI.JZ</t>
  </si>
  <si>
    <t>LPBC REQUIREMENT</t>
  </si>
  <si>
    <t>[     ]   Please Combine</t>
  </si>
  <si>
    <t xml:space="preserve"> REFFERENCE NO.</t>
  </si>
  <si>
    <t>[ V ]  The Cargo wiil be</t>
  </si>
  <si>
    <t>at :</t>
  </si>
  <si>
    <t>Name &amp; Authorized Signature</t>
  </si>
  <si>
    <t>[ V ]    Needed</t>
  </si>
  <si>
    <t xml:space="preserve">        in FCL Shipment</t>
  </si>
  <si>
    <t xml:space="preserve">          ready</t>
  </si>
  <si>
    <t xml:space="preserve">       [    ]    Factory</t>
  </si>
  <si>
    <t>B113 DMC//B.JZ</t>
  </si>
  <si>
    <t>B113 PWH//B.JZ</t>
  </si>
  <si>
    <t>[     ]    Not Needed</t>
  </si>
  <si>
    <t>PT. Yamaha Indonesia</t>
  </si>
  <si>
    <t>[     ]   Do not Combine</t>
  </si>
  <si>
    <t xml:space="preserve">[   ]  The Cargo has been </t>
  </si>
  <si>
    <t>DESTINATION PORT</t>
  </si>
  <si>
    <t xml:space="preserve">        LCL Shipment</t>
  </si>
  <si>
    <t>Request Time of Departure</t>
  </si>
  <si>
    <t xml:space="preserve">       [ V ]    Warehouse</t>
  </si>
  <si>
    <t xml:space="preserve">        OK !!</t>
  </si>
  <si>
    <t xml:space="preserve"> On :     </t>
  </si>
  <si>
    <t>Jl. Rawagelam IV No.6</t>
  </si>
  <si>
    <r>
      <t xml:space="preserve">( </t>
    </r>
    <r>
      <rPr>
        <b/>
        <u/>
        <sz val="10"/>
        <rFont val="Arial"/>
        <family val="2"/>
      </rPr>
      <t>Andik Kusuma</t>
    </r>
    <r>
      <rPr>
        <sz val="10"/>
        <rFont val="Arial"/>
        <family val="2"/>
      </rPr>
      <t xml:space="preserve"> )</t>
    </r>
  </si>
  <si>
    <t xml:space="preserve"> KIP Jaktim</t>
  </si>
  <si>
    <t>Manager</t>
  </si>
  <si>
    <t>A</t>
  </si>
  <si>
    <t>B</t>
  </si>
  <si>
    <t>C</t>
  </si>
  <si>
    <t>D</t>
  </si>
  <si>
    <t>E</t>
  </si>
  <si>
    <t>F</t>
  </si>
  <si>
    <t>G</t>
  </si>
  <si>
    <t>H</t>
  </si>
  <si>
    <t>I</t>
  </si>
  <si>
    <t>J</t>
  </si>
  <si>
    <t>K</t>
  </si>
  <si>
    <t>L</t>
  </si>
  <si>
    <t>M</t>
  </si>
  <si>
    <t>PKG</t>
  </si>
  <si>
    <t>GROSS</t>
  </si>
  <si>
    <t>NET</t>
  </si>
  <si>
    <t>MEASUREMENT ( CM )</t>
  </si>
  <si>
    <t>KET.</t>
  </si>
  <si>
    <t>PRICE LIST</t>
  </si>
  <si>
    <t>Made IN</t>
  </si>
  <si>
    <t>LOWER FRONT BOARD SU7 BLAA</t>
  </si>
  <si>
    <t>LOWER FRONT BOARD YC1SH BLAA</t>
  </si>
  <si>
    <t>LOWER FRONT BOARD U1-YU33 BLAA</t>
  </si>
  <si>
    <t>LOWER FRONT BOARD YUS1-S5 BLAA</t>
  </si>
  <si>
    <t>SIDE ARM BLOCK F SU7 BLAA</t>
  </si>
  <si>
    <t>UPPER FRONT BOARD U1-YU11 BLAA</t>
  </si>
  <si>
    <t>TOP BOARD FRONT U1-YU11 BLAA</t>
  </si>
  <si>
    <t>TOP BOARD REAR U1-YU33 BLAA</t>
  </si>
  <si>
    <t>FALL BOARD W/K U1 BLAA</t>
  </si>
  <si>
    <t>FALL BOARD YU11 BLAA</t>
  </si>
  <si>
    <t>FALL BOARD W/K U3 BLAA</t>
  </si>
  <si>
    <t>FALL BOARD YU33 BLAA</t>
  </si>
  <si>
    <t>FALL BOARD W/K YUS1-S3 BLAA</t>
  </si>
  <si>
    <t>FALL BOARD W/K YUS5 BLAA</t>
  </si>
  <si>
    <t>FALL BOARD W/K SU7 BLAA</t>
  </si>
  <si>
    <t>ZV88160</t>
  </si>
  <si>
    <t>ZV88170</t>
  </si>
  <si>
    <t>ZV88180</t>
  </si>
  <si>
    <t>ZV88190</t>
  </si>
  <si>
    <t>ZV88200</t>
  </si>
  <si>
    <t>ZV88210</t>
  </si>
  <si>
    <t>ZV88230</t>
  </si>
  <si>
    <t>ZV88240</t>
  </si>
  <si>
    <t>ZV88250</t>
  </si>
  <si>
    <t>ZV88260</t>
  </si>
  <si>
    <t>ZV88270</t>
  </si>
  <si>
    <t>ZV88280</t>
  </si>
  <si>
    <t>ZV88290</t>
  </si>
  <si>
    <t>ZV88300</t>
  </si>
  <si>
    <t>ZV88310</t>
  </si>
  <si>
    <t>TOP BOARD F UNFIN U1-YU11 TOKU</t>
  </si>
  <si>
    <t>TOP BOARD R UNFIN U1.U3 TOKU</t>
  </si>
  <si>
    <t>FALL BOARD W/K UNFIN U1 TOKU</t>
  </si>
  <si>
    <t>FALL BOARD UNFIN YU11 TOKU</t>
  </si>
  <si>
    <t>FALL BOARD W/K UNFIN U3 TOKU</t>
  </si>
  <si>
    <t>FALL BOARD UNFIN YU33 TOKU</t>
  </si>
  <si>
    <t>FALL BOARD W/K UNFIN YUS1-S3 TOKU</t>
  </si>
  <si>
    <t>FALL BOARD W/K UNFIN YUS5 TOKU</t>
  </si>
  <si>
    <t>FALL FLAP YC1SH BLAA</t>
  </si>
  <si>
    <t>FALL BOARD FLAT YC1SH BLAA</t>
  </si>
  <si>
    <t>ZV87970</t>
  </si>
  <si>
    <t>ZV87980</t>
  </si>
  <si>
    <t>ZV87990</t>
  </si>
  <si>
    <t>ZV88000</t>
  </si>
  <si>
    <t>ZV88010</t>
  </si>
  <si>
    <t>ZV88060</t>
  </si>
  <si>
    <t>ZV88070</t>
  </si>
  <si>
    <t>ZV88080</t>
  </si>
  <si>
    <t>ZV88090</t>
  </si>
  <si>
    <t>ZV88100</t>
  </si>
  <si>
    <t>ZV88110</t>
  </si>
  <si>
    <t>ZV88120</t>
  </si>
  <si>
    <t>ZV88130</t>
  </si>
  <si>
    <t>ZV88140</t>
  </si>
  <si>
    <t>ZV88150</t>
  </si>
  <si>
    <t>Luas</t>
  </si>
  <si>
    <t>NO.</t>
  </si>
  <si>
    <t>MODEL</t>
  </si>
  <si>
    <t>GMC CODE</t>
  </si>
  <si>
    <t>TYPE</t>
  </si>
  <si>
    <t>P</t>
  </si>
  <si>
    <t>T</t>
  </si>
  <si>
    <t>P x L</t>
  </si>
  <si>
    <t>BENCH NO.3I BLAA</t>
  </si>
  <si>
    <t>C/T</t>
  </si>
  <si>
    <t>Indonesia</t>
  </si>
  <si>
    <t>BENCH NO. 900 PE//YI</t>
  </si>
  <si>
    <t>ZC59730</t>
  </si>
  <si>
    <t>ZC59820</t>
  </si>
  <si>
    <t>ZC59830</t>
  </si>
  <si>
    <t>JU-109 PE//AZ</t>
  </si>
  <si>
    <t>WH50350</t>
  </si>
  <si>
    <t>Ymh</t>
  </si>
  <si>
    <t>JU-109 PE//LZ</t>
  </si>
  <si>
    <t>WH50360</t>
  </si>
  <si>
    <t>JU-109 PM//AZ</t>
  </si>
  <si>
    <t>WH50370</t>
  </si>
  <si>
    <t>JU-109 PM//LZ</t>
  </si>
  <si>
    <t>WH50380</t>
  </si>
  <si>
    <t>JU-109 PW//AZ</t>
  </si>
  <si>
    <t>WH50390</t>
  </si>
  <si>
    <t>JU-109 PW//LZ</t>
  </si>
  <si>
    <t>WH50400</t>
  </si>
  <si>
    <t>JU-109 PWH//LZ</t>
  </si>
  <si>
    <t>WN49700</t>
  </si>
  <si>
    <t>JU-109 OPDW//LZ</t>
  </si>
  <si>
    <t>WK75960</t>
  </si>
  <si>
    <t>JX-113 TPE//AZ</t>
  </si>
  <si>
    <t>WH50410</t>
  </si>
  <si>
    <t>JX-113 TPE//LZ</t>
  </si>
  <si>
    <t>WH50420</t>
  </si>
  <si>
    <t>JX-113 CPPM//AZ</t>
  </si>
  <si>
    <t>WH50430</t>
  </si>
  <si>
    <t>JX-113 CPPM//LZ</t>
  </si>
  <si>
    <t>WH50440</t>
  </si>
  <si>
    <t>B1 PE//EZ</t>
  </si>
  <si>
    <t>AAE6337</t>
  </si>
  <si>
    <t>B1 PEC//EZ</t>
  </si>
  <si>
    <t>WV62290</t>
  </si>
  <si>
    <t>B1 PM//EZ</t>
  </si>
  <si>
    <t>AAE6338</t>
  </si>
  <si>
    <t>B1 PW//EZ</t>
  </si>
  <si>
    <t>AAE6339</t>
  </si>
  <si>
    <t>B1 PWH//EZ</t>
  </si>
  <si>
    <t>DGN1KENCL PE//ACP</t>
  </si>
  <si>
    <t>DGN1KENCL PE//LCP</t>
  </si>
  <si>
    <t>WN49720</t>
  </si>
  <si>
    <t>B1 SNC//EZ</t>
  </si>
  <si>
    <t>AAE6340</t>
  </si>
  <si>
    <t>B1 NBS//EZ</t>
  </si>
  <si>
    <t>AAE6341</t>
  </si>
  <si>
    <t>B1 OPDW//EZ</t>
  </si>
  <si>
    <t>AAE6342</t>
  </si>
  <si>
    <t>U1J PE//AZ</t>
  </si>
  <si>
    <t>AAC7366</t>
  </si>
  <si>
    <t>U1J PE//LZ</t>
  </si>
  <si>
    <t>AAC7368</t>
  </si>
  <si>
    <t>U1J PM//AZ</t>
  </si>
  <si>
    <t>AAC7369</t>
  </si>
  <si>
    <t>U1J PM//LZ</t>
  </si>
  <si>
    <t>AAC7370</t>
  </si>
  <si>
    <t>M2 SM//AZ</t>
  </si>
  <si>
    <t>WN14920</t>
  </si>
  <si>
    <t>M2 SM//LZ</t>
  </si>
  <si>
    <t>WN14910</t>
  </si>
  <si>
    <t>M2 SDW//AZ</t>
  </si>
  <si>
    <t>WN14940</t>
  </si>
  <si>
    <t>M2 SDW//LZ</t>
  </si>
  <si>
    <t>WN14930</t>
  </si>
  <si>
    <t>M2 SBW//AZ</t>
  </si>
  <si>
    <t>WN14890</t>
  </si>
  <si>
    <t>M2 SBW//LZ</t>
  </si>
  <si>
    <t>WN14880</t>
  </si>
  <si>
    <t>M3 SM//AZ</t>
  </si>
  <si>
    <t>WN67650</t>
  </si>
  <si>
    <t>M3 SM//LZ</t>
  </si>
  <si>
    <t>WN67620</t>
  </si>
  <si>
    <t>M3 SDW//AZ</t>
  </si>
  <si>
    <t>WN67660</t>
  </si>
  <si>
    <t>M3 SDW//LZ</t>
  </si>
  <si>
    <t>WN67630</t>
  </si>
  <si>
    <t>M3 SBW//AZ</t>
  </si>
  <si>
    <t>WN67640</t>
  </si>
  <si>
    <t>M3 SBW//LZ</t>
  </si>
  <si>
    <t>WN67610</t>
  </si>
  <si>
    <t>P121 PE//G.EZ.YI</t>
  </si>
  <si>
    <t>WT58060</t>
  </si>
  <si>
    <t>P121 PEC//G.EZ.YI</t>
  </si>
  <si>
    <t>WT58070</t>
  </si>
  <si>
    <t>P121 PWH//G.EZ.YI</t>
  </si>
  <si>
    <t>WT58080</t>
  </si>
  <si>
    <t>P121 PWHC//G.EZ.YI</t>
  </si>
  <si>
    <t>WV62390</t>
  </si>
  <si>
    <t>P116 PE//G.EZ.YI</t>
  </si>
  <si>
    <t>WT58110</t>
  </si>
  <si>
    <t>P116 PEC//G.EZ.YI</t>
  </si>
  <si>
    <t>WT58120</t>
  </si>
  <si>
    <t>P116 PWH//G.EZ.YI</t>
  </si>
  <si>
    <t>WT58130</t>
  </si>
  <si>
    <t>P116 PWHC//G.EZ.YI</t>
  </si>
  <si>
    <t>WV62380</t>
  </si>
  <si>
    <t>Kmb</t>
  </si>
  <si>
    <t>Fall Board YU121C PM (V/P)</t>
  </si>
  <si>
    <t>WF43400</t>
  </si>
  <si>
    <t>B113 //B.JZ</t>
  </si>
  <si>
    <t>WW86950</t>
  </si>
  <si>
    <t>B121 //B.JZ</t>
  </si>
  <si>
    <t>WW86960</t>
  </si>
  <si>
    <t>U1J PWHC//AZ</t>
  </si>
  <si>
    <t>WY44110</t>
  </si>
  <si>
    <t>U1J PWHC//LZ</t>
  </si>
  <si>
    <t>WY44100</t>
  </si>
  <si>
    <t>U1JCP SDW//AZ</t>
  </si>
  <si>
    <t>WY32280</t>
  </si>
  <si>
    <t>U1JCP SDW//LZ</t>
  </si>
  <si>
    <t>WY50520</t>
  </si>
  <si>
    <t>U1J PE//EZ</t>
  </si>
  <si>
    <t>WZ31810</t>
  </si>
  <si>
    <t>K109 PEC//EZ</t>
  </si>
  <si>
    <t>WZ31830</t>
  </si>
  <si>
    <t>K113 PEC//EZ</t>
  </si>
  <si>
    <t>WZ31840</t>
  </si>
  <si>
    <t>P121H PE//G.EZ.YI</t>
  </si>
  <si>
    <t>WZ31820</t>
  </si>
  <si>
    <t>DGB1KENST PWH//LP</t>
  </si>
  <si>
    <t>ZV78220</t>
  </si>
  <si>
    <t>DGB1KENST PWH//EP</t>
  </si>
  <si>
    <t>ZV78250</t>
  </si>
  <si>
    <t>DGB1KENST PWH//AP</t>
  </si>
  <si>
    <t>ZV78230</t>
  </si>
  <si>
    <t>DGB1KENST PWH//AT</t>
  </si>
  <si>
    <t>ZW10280</t>
  </si>
  <si>
    <t>DGB1KENST PAW//LP</t>
  </si>
  <si>
    <t>ZV78180</t>
  </si>
  <si>
    <t>DGB1KENST PAW//EP</t>
  </si>
  <si>
    <t>ZV78190</t>
  </si>
  <si>
    <t>DGB1KENST PAW//AP</t>
  </si>
  <si>
    <t>ZV78200</t>
  </si>
  <si>
    <t>DGB1KENST PAW//LRP</t>
  </si>
  <si>
    <t>ZV78210</t>
  </si>
  <si>
    <t>ZV78120</t>
  </si>
  <si>
    <t>DGB1KENST PM//LP</t>
  </si>
  <si>
    <t>DGB1KENST PM//EP</t>
  </si>
  <si>
    <t>ZV78130</t>
  </si>
  <si>
    <t>DGB1KENST PM//AP</t>
  </si>
  <si>
    <t>ZV78140</t>
  </si>
  <si>
    <t>DGB1KENST PM//LRP</t>
  </si>
  <si>
    <t>ZV78150</t>
  </si>
  <si>
    <t>DGB1KENST PM//AT</t>
  </si>
  <si>
    <t>ZV78160</t>
  </si>
  <si>
    <t>FALL BOARD YI C1-C5 SURFACER</t>
  </si>
  <si>
    <t>B1 PE//LZ</t>
  </si>
  <si>
    <t>ZE62400</t>
  </si>
  <si>
    <t>P22 SE//LZ</t>
  </si>
  <si>
    <t>ZF08170</t>
  </si>
  <si>
    <t>P22 SW//LZ</t>
  </si>
  <si>
    <t>ZF08190</t>
  </si>
  <si>
    <t>P22 DO//LZ</t>
  </si>
  <si>
    <t>ZF08210</t>
  </si>
  <si>
    <t>MUSIC RACK YC1 KD</t>
  </si>
  <si>
    <t>ZY42470</t>
  </si>
  <si>
    <t>DGB1KENCL PE//LP</t>
  </si>
  <si>
    <t>FALL BOARD YI C6C7S6 SURFACER</t>
  </si>
  <si>
    <t>B2 PE//LZ</t>
  </si>
  <si>
    <t>ZF71250</t>
  </si>
  <si>
    <t>B3 PE//LZ</t>
  </si>
  <si>
    <t>ZF42500</t>
  </si>
  <si>
    <t>GB1K PE//AZ</t>
  </si>
  <si>
    <t>WQ78260</t>
  </si>
  <si>
    <t>GB1K PE//EZ</t>
  </si>
  <si>
    <t>WQ78230</t>
  </si>
  <si>
    <t>GB1K PE//LZ</t>
  </si>
  <si>
    <t>WQ78290</t>
  </si>
  <si>
    <t>GB1K PE//JZ</t>
  </si>
  <si>
    <t>WW38330</t>
  </si>
  <si>
    <t>GB1K PM//AZ</t>
  </si>
  <si>
    <t>WQ78250</t>
  </si>
  <si>
    <t>GB1K PM//EZ</t>
  </si>
  <si>
    <t>WQ78220</t>
  </si>
  <si>
    <t>GB1K PM//LZ</t>
  </si>
  <si>
    <t>WQ78280</t>
  </si>
  <si>
    <t>GB1K PAW//AZ</t>
  </si>
  <si>
    <t>WQ78240</t>
  </si>
  <si>
    <t>GB1K PAW//EZ</t>
  </si>
  <si>
    <t>WQ78210</t>
  </si>
  <si>
    <t>GB1K PAW//LZ</t>
  </si>
  <si>
    <t>WQ78270</t>
  </si>
  <si>
    <t>GB1K FP//LZ</t>
  </si>
  <si>
    <t>WQ78300</t>
  </si>
  <si>
    <t>GB1K G//LZ</t>
  </si>
  <si>
    <t>WQ78310</t>
  </si>
  <si>
    <t>GB1K FP//AZ</t>
  </si>
  <si>
    <t>WW02700</t>
  </si>
  <si>
    <t>GB1K G//AZ</t>
  </si>
  <si>
    <t>WW02710</t>
  </si>
  <si>
    <t>ZV07600</t>
  </si>
  <si>
    <t>ZV07610</t>
  </si>
  <si>
    <t>GN1 PE//AZ</t>
  </si>
  <si>
    <t>WW38380</t>
  </si>
  <si>
    <t>GN1 PE//LZ</t>
  </si>
  <si>
    <t>WW38390</t>
  </si>
  <si>
    <t>B1 PWH//LZ</t>
  </si>
  <si>
    <t>ZW44770</t>
  </si>
  <si>
    <t>B2 PWH//LZ</t>
  </si>
  <si>
    <t>ZW44780</t>
  </si>
  <si>
    <t>B3 PWH//LZ</t>
  </si>
  <si>
    <t>ZW44790</t>
  </si>
  <si>
    <t xml:space="preserve"> Y10012</t>
  </si>
  <si>
    <t>KAWASAN PERINDUSTRIAN PASIR GUDANG</t>
  </si>
  <si>
    <t>GN2 PE//AZ</t>
  </si>
  <si>
    <t>WW38400</t>
  </si>
  <si>
    <t>GN2 PE//LZ</t>
  </si>
  <si>
    <t>WW38410</t>
  </si>
  <si>
    <t>DGB1KENST PE//LRP</t>
  </si>
  <si>
    <t>ZU62700</t>
  </si>
  <si>
    <t>DGB1KENST PWH//LRP</t>
  </si>
  <si>
    <t>ZX32670</t>
  </si>
  <si>
    <t>DGB1KENST PE//LP</t>
  </si>
  <si>
    <t>ZU62650</t>
  </si>
  <si>
    <t>DGB1KENST PE//AP</t>
  </si>
  <si>
    <t>DGB1KENST PE//EP</t>
  </si>
  <si>
    <t>ZU62670</t>
  </si>
  <si>
    <t>ZU62660</t>
  </si>
  <si>
    <t>DGB1KENST PE//AT</t>
  </si>
  <si>
    <t>ZU62690</t>
  </si>
  <si>
    <t>DGB1KENST PE//AB W/O P.CABLE</t>
  </si>
  <si>
    <t>ZU62720</t>
  </si>
  <si>
    <t>U1J PEC//AZ</t>
  </si>
  <si>
    <t>ZH56750</t>
  </si>
  <si>
    <t>U1J PEC//LZ</t>
  </si>
  <si>
    <t>Panjang</t>
  </si>
  <si>
    <t>Lebar</t>
  </si>
  <si>
    <t>Tinggi</t>
  </si>
  <si>
    <t>UKURAN CONT</t>
  </si>
  <si>
    <t>( mm )</t>
  </si>
  <si>
    <t>20'  Standard :</t>
  </si>
  <si>
    <t>40'  Standard :</t>
  </si>
  <si>
    <t>40'  Highcube :</t>
  </si>
  <si>
    <t>KUBIKASI</t>
  </si>
  <si>
    <t>BERAT KONTAINER</t>
  </si>
  <si>
    <t>Dear Customer</t>
  </si>
  <si>
    <t>It always becomes very indebted.</t>
  </si>
  <si>
    <t>For notation, let me UPDATE guidance as follows.</t>
  </si>
  <si>
    <t>Informasi update</t>
  </si>
  <si>
    <t>By the partial revision of the SOLAS Convention (Safety of Life at Sea Convention), from July 1, to SHIPPER, now that the pre-shipment of container total weight Weighing-declaration be required.</t>
  </si>
  <si>
    <t>For the container to carry out international transportation on July 1, 2009 or later, the container total weight that has been weighing and certification by the method stipulated in the treaty, it must be provided prior to shipment to the port authorities, ship company.</t>
  </si>
  <si>
    <t>SOLAS update.</t>
  </si>
  <si>
    <t>Jadi setelah Juli tgl. 1, harus ukur container cara ikut aturan dan harus lapor.</t>
  </si>
  <si>
    <t>,</t>
  </si>
  <si>
    <t>※ container own weight: 1,960 - 2,350 kg / 20 '&amp; 2,850 - 3,900 kg / 40'</t>
  </si>
  <si>
    <t>Container kg: 1,960 - 2,350 kg / 20 '&amp; 2,850 - 3,900 kg / 40'</t>
  </si>
  <si>
    <t>The maximum loading capacity ※: 21,650 - 22,040 kg / 20 '&amp; 26,580 - 27,630 kg / 40'</t>
  </si>
  <si>
    <t>There is a limit on the total weight (= container of its own weight + live load) by destination, so there is a possibility that the maximum loading capacity is different from the above figures, with regard to the actual shipping, you need to make sure to each ship company</t>
  </si>
  <si>
    <t>Container Max kg: 21,650 - 22,040 kg / 20 '&amp; 26,580 - 27,630 kg / 40'</t>
  </si>
  <si>
    <t>Tapi tergantung distinsi, syarat beda.</t>
  </si>
  <si>
    <t>If from TJP port of export, at each terminal, and then measure the weight at the time of container loading.</t>
  </si>
  <si>
    <t>In that case, you will need to pay the following measurement fee, a certificate at the terminal.</t>
  </si>
  <si>
    <t>These will be the burden of the SHIPPER for the cost.</t>
  </si>
  <si>
    <t>Di port TJP, kalau export, akan ukur burat container di terminal.</t>
  </si>
  <si>
    <t>Waktu itu harus bayar harga ukur dan document bukti di terminal.</t>
  </si>
  <si>
    <t>Harga ini semaua harus bayar oleh shipper.</t>
  </si>
  <si>
    <t>Weight measurement cost Rp.25.000, - / container</t>
  </si>
  <si>
    <t>Harga ukur: Rp.25.000, - / container</t>
  </si>
  <si>
    <t>Certificate creation cost Rp.25.000, - / certificate</t>
  </si>
  <si>
    <t>Document fee: Rp.25.000, - / container</t>
  </si>
  <si>
    <t>And numbers that are listed in the shipping documents, the fine in the case of 2,000 kg or more VGM is different Rp.250.000, -</t>
  </si>
  <si>
    <t>Kalau beda di antara P / L dan actual 2000 kg, harus bayar denda Rp.250.000, -</t>
  </si>
  <si>
    <t>Measuring method in the terminal (carrying at the time of the container, track head, all of the weight, etc. chassis) - will be the (track head after unloading the container, the weight of the chassis, etc.).</t>
  </si>
  <si>
    <t>Track will be described VGM to EIR that is issued upon exiting from the terminal.</t>
  </si>
  <si>
    <t>Please note that 'the two containers (40 one of the trailers' 20 because you will not be able to carry put the chassis).</t>
  </si>
  <si>
    <t>Cara ukur di terminal port TJP,</t>
  </si>
  <si>
    <t>Cara calcurate = (burat containner, Track head, selain parts seperti casis) - (track head burat yang setelah turun containner, selain parts seperti casis)</t>
  </si>
  <si>
    <t>Minta tolong informasi dapat supaya bisa ikut aturan.</t>
  </si>
  <si>
    <t>1,960 - 2,350 kg</t>
  </si>
  <si>
    <t xml:space="preserve"> 2,850 - 3,900 kg</t>
  </si>
  <si>
    <t>MAXIMUM CAPACITY</t>
  </si>
  <si>
    <t>21,650 - 22,040 kg</t>
  </si>
  <si>
    <t xml:space="preserve"> 26,580 - 27,630 kg</t>
  </si>
  <si>
    <t>ZH56730</t>
  </si>
  <si>
    <t>B2E PE//EZ</t>
  </si>
  <si>
    <t>ZH66310</t>
  </si>
  <si>
    <t>B2E PEC//EZ</t>
  </si>
  <si>
    <t>ZH66290</t>
  </si>
  <si>
    <t>B2E PM//EZ</t>
  </si>
  <si>
    <t>ZH66340</t>
  </si>
  <si>
    <t>B2E PW//EZ</t>
  </si>
  <si>
    <t>ZH66350</t>
  </si>
  <si>
    <t>B2E PWH//EZ</t>
  </si>
  <si>
    <t>ZH66300</t>
  </si>
  <si>
    <t>B2E SNC//EZ</t>
  </si>
  <si>
    <t>ZH66360</t>
  </si>
  <si>
    <t>B2E NBS//EZ</t>
  </si>
  <si>
    <t>ZH66320</t>
  </si>
  <si>
    <t>B2E OPDW//EZ</t>
  </si>
  <si>
    <t>ZH66330</t>
  </si>
  <si>
    <t/>
  </si>
  <si>
    <t>B3E PE//EZ</t>
  </si>
  <si>
    <t>ZH66250</t>
  </si>
  <si>
    <t>B3E PM//EZ</t>
  </si>
  <si>
    <t>ZH66260</t>
  </si>
  <si>
    <t>B3E PWH//EZ</t>
  </si>
  <si>
    <t>ZH66280</t>
  </si>
  <si>
    <t>B3E SNC//EZ</t>
  </si>
  <si>
    <t>ZH66270</t>
  </si>
  <si>
    <t>B3E OPDW//EZ</t>
  </si>
  <si>
    <t>ZH66240</t>
  </si>
  <si>
    <t>GN1 PWH//AZ</t>
  </si>
  <si>
    <t>ZJ54460</t>
  </si>
  <si>
    <t>GN1 PWH//LZ</t>
  </si>
  <si>
    <t>ZJ54450</t>
  </si>
  <si>
    <t>GN2 PWH//AZ</t>
  </si>
  <si>
    <t>ZJ54480</t>
  </si>
  <si>
    <t>GN2 PWH//LZ</t>
  </si>
  <si>
    <t>ZJ54470</t>
  </si>
  <si>
    <t>To. SCM MANAGER</t>
  </si>
  <si>
    <r>
      <t xml:space="preserve">[ V   ]   </t>
    </r>
    <r>
      <rPr>
        <sz val="8"/>
        <rFont val="Arial"/>
        <family val="2"/>
      </rPr>
      <t>AS Ship. Manual</t>
    </r>
  </si>
  <si>
    <t>PKG/NO.</t>
  </si>
  <si>
    <t>DESCRIPTION OF GOODS</t>
  </si>
  <si>
    <t>Container</t>
  </si>
  <si>
    <t>Unit price</t>
  </si>
  <si>
    <t>P'kg type</t>
  </si>
  <si>
    <t>Made in</t>
  </si>
  <si>
    <t>Ref. No.</t>
  </si>
  <si>
    <t>Gross Wght</t>
  </si>
  <si>
    <t>Nett Weight</t>
  </si>
  <si>
    <t>LenghtXWidthXHeight/P'kg</t>
  </si>
  <si>
    <t>TOTAL</t>
  </si>
  <si>
    <t>Pc/Unit/Set</t>
  </si>
  <si>
    <t>GB1K PWH//EZ</t>
  </si>
  <si>
    <t>ZJ54440</t>
  </si>
  <si>
    <t>Size</t>
  </si>
  <si>
    <t>USD/JPY/EUR</t>
  </si>
  <si>
    <t>Kg / P'kg</t>
  </si>
  <si>
    <t>Cm</t>
  </si>
  <si>
    <t>YAMAHA PIANO WITH BENCH</t>
  </si>
  <si>
    <t>1 X 20'</t>
  </si>
  <si>
    <t>1 X 40'</t>
  </si>
  <si>
    <t>[  V ]  FOB      [     ]  C &amp; F</t>
  </si>
  <si>
    <t>FACILTY</t>
  </si>
  <si>
    <t>[ V ]    KITE</t>
  </si>
  <si>
    <t>[     ]    NON KITE</t>
  </si>
  <si>
    <t>JOHOR</t>
  </si>
  <si>
    <t>Jl. Rawagelam I No.5</t>
  </si>
  <si>
    <t>GB1K PWH//AZ</t>
  </si>
  <si>
    <t>ZJ54420</t>
  </si>
  <si>
    <t>2 X 40'H</t>
  </si>
  <si>
    <t>ZW44850</t>
  </si>
  <si>
    <t>ZW44840</t>
  </si>
  <si>
    <t>ZW44860</t>
  </si>
  <si>
    <t>ZW44870</t>
  </si>
  <si>
    <t>U. FRONT BOARD BACK YI KURO</t>
  </si>
  <si>
    <t>U. FRONT BOARD BACK YI KIJI</t>
  </si>
  <si>
    <t>Fall Board YU121C PE (V/P)</t>
  </si>
  <si>
    <t>WE94850</t>
  </si>
  <si>
    <t>M2 SDW//JZ WITH BENCH</t>
  </si>
  <si>
    <t>ZU05460</t>
  </si>
  <si>
    <t>PEDAL RAIL U1.YUS1 PE UNFINISHED CARB</t>
  </si>
  <si>
    <t>K109 PWHC//EZ</t>
  </si>
  <si>
    <t>K113 PWHC//EZ</t>
  </si>
  <si>
    <t>ZU77200</t>
  </si>
  <si>
    <t>ZU77180</t>
  </si>
  <si>
    <t>JU-109 PWH//AZ</t>
  </si>
  <si>
    <t>B3E PEC//EZ</t>
  </si>
  <si>
    <t>ZN12160</t>
  </si>
  <si>
    <t>P124 PE//G.EZ</t>
  </si>
  <si>
    <t>ZN12140</t>
  </si>
  <si>
    <t>LEG NO.3I</t>
  </si>
  <si>
    <t>ZU14100</t>
  </si>
  <si>
    <t>ZU14120</t>
  </si>
  <si>
    <t>WW08930</t>
  </si>
  <si>
    <t>WW08960</t>
  </si>
  <si>
    <t>WW09120</t>
  </si>
  <si>
    <t>WW09130</t>
  </si>
  <si>
    <t>WY71980</t>
  </si>
  <si>
    <t>WY72000</t>
  </si>
  <si>
    <t>ZA34830</t>
  </si>
  <si>
    <t>ZJ41300</t>
  </si>
  <si>
    <t>ZJ41310</t>
  </si>
  <si>
    <t>Upper Sill YC131D</t>
  </si>
  <si>
    <t>WW08280</t>
  </si>
  <si>
    <t>WW09060</t>
  </si>
  <si>
    <t>WW09070</t>
  </si>
  <si>
    <t>ZG74800</t>
  </si>
  <si>
    <t>:</t>
  </si>
  <si>
    <t>Fall Board YU118DN PM (V/P)</t>
  </si>
  <si>
    <t>WS36780</t>
  </si>
  <si>
    <t>WS44160</t>
  </si>
  <si>
    <t>WS42690</t>
  </si>
  <si>
    <t>WS23930</t>
  </si>
  <si>
    <t>ZU47130</t>
  </si>
  <si>
    <t>WT49150</t>
  </si>
  <si>
    <t>ZF67080</t>
  </si>
  <si>
    <t>ZF67090</t>
  </si>
  <si>
    <t>WV87770</t>
  </si>
  <si>
    <t>SIDE BASE L YI U1-YUS1,S5</t>
  </si>
  <si>
    <t>SIDE BASE R YI U1-YUS1,S5</t>
  </si>
  <si>
    <t>SIDE BASE R YI U3-YUS3</t>
  </si>
  <si>
    <t>SIDE BASE L YI U3-YUS3</t>
  </si>
  <si>
    <t>LEG L YI YU11-U1-YUS1</t>
  </si>
  <si>
    <t>LEG R YI YU11-U1-YUS1</t>
  </si>
  <si>
    <t>LEG R YI YC1SH</t>
  </si>
  <si>
    <t>LEG L YI YC1SH</t>
  </si>
  <si>
    <t>ZF36340</t>
  </si>
  <si>
    <t>KEY BLOCK GC1 BLAA (YI)</t>
  </si>
  <si>
    <t>ZG74810</t>
  </si>
  <si>
    <t>FALL BOARD C1-C5 SURFACER SILVER</t>
  </si>
  <si>
    <t>ZH87930</t>
  </si>
  <si>
    <t>SIDE BASE R YI YC1-M112T</t>
  </si>
  <si>
    <t>SIDE BASE L YI YC1-M112T</t>
  </si>
  <si>
    <t>BENCH LEG ROUGH M560H</t>
  </si>
  <si>
    <t>BENCH LEG ROUGH M560S/P660S</t>
  </si>
  <si>
    <t>BENCH LEG ROUGH M560QA/P660QA</t>
  </si>
  <si>
    <t>ZC59760</t>
  </si>
  <si>
    <t>KEY SENSOR SH-TA</t>
  </si>
  <si>
    <t>ZX16730</t>
  </si>
  <si>
    <t>YAMAHA CORPORATION, C/O MOL LOGISTICS PASIR GUDANG</t>
  </si>
  <si>
    <t>DGB1KENST PWH//LM</t>
  </si>
  <si>
    <t>ZY77490</t>
  </si>
  <si>
    <t>UPPER FRONT BOARD UNFIN U1-YU11 TOKU</t>
  </si>
  <si>
    <t>ZJ22000</t>
  </si>
  <si>
    <t>BENCH NO. 600 SW</t>
  </si>
  <si>
    <t>LOWER FRONT BOARD UNFIN U1-YU33 TOKU</t>
  </si>
  <si>
    <t>LOWER FRONT BOARD UNFIN YUS1-S5 TOKU</t>
  </si>
  <si>
    <t>SIDE ARM BLOCK F UNFIN YUS5 TOKU</t>
  </si>
  <si>
    <t>SIDE ARM BLOCK F UNFIN YUS1-S3 TOKU</t>
  </si>
  <si>
    <t>VAM4430</t>
  </si>
  <si>
    <t>H SENSOR UNIT GP-SH/TA-C3 KIT</t>
  </si>
  <si>
    <t>H SENSOR UNIT GP-SH/TA-C6 KIT</t>
  </si>
  <si>
    <t>H SENSOR UNIT GP-SH/TA-C1 KIT</t>
  </si>
  <si>
    <t>ZX16710</t>
  </si>
  <si>
    <t>ZX39160</t>
  </si>
  <si>
    <t>ZX39170</t>
  </si>
  <si>
    <t>Fall Board VP 1410 X 196.5 X 69</t>
  </si>
  <si>
    <t xml:space="preserve">WAREHOUSE PLOT 815, JALAN NIKEL 2, </t>
  </si>
  <si>
    <t>PASIR GUDANG JOHOR</t>
  </si>
  <si>
    <t>81700 MALAYSIA</t>
  </si>
  <si>
    <t>DGB1KENST PWH//AB W/O P.CABLE</t>
  </si>
  <si>
    <t>ZZ49410</t>
  </si>
  <si>
    <t>DCIN KD PACKING 208EX</t>
  </si>
  <si>
    <t>VAH6640</t>
  </si>
  <si>
    <t>B121 PE//B.AZ</t>
  </si>
  <si>
    <t>B121 PE//B.LZ</t>
  </si>
  <si>
    <t>VAN1290</t>
  </si>
  <si>
    <t>VAN1280</t>
  </si>
  <si>
    <t>WB</t>
  </si>
  <si>
    <t>WOB</t>
  </si>
  <si>
    <t>ZU62680</t>
  </si>
  <si>
    <t>ZU62710</t>
  </si>
  <si>
    <t>BENCH NO. 900 PM//YI</t>
  </si>
  <si>
    <t>BENCH NO. 900 PW//YI</t>
  </si>
  <si>
    <t>BENCH NO. 110 PM//YI</t>
  </si>
  <si>
    <t>BENCH NO. 300 SDW//YI</t>
  </si>
  <si>
    <t>BENCH GB1FP//YI</t>
  </si>
  <si>
    <t>BENCH GB1G//YI</t>
  </si>
  <si>
    <t>BENCH NO. 3 PE//YI U1J</t>
  </si>
  <si>
    <t>BENCH NO. 3 PWH//YI U1J</t>
  </si>
  <si>
    <t>BENCH NO.50 SDW//YI</t>
  </si>
  <si>
    <t>BENCH No.300 SM//YI</t>
  </si>
  <si>
    <t>BENCH No.300 SBW//YI</t>
  </si>
  <si>
    <t>BENCH No.600 SE//YI</t>
  </si>
  <si>
    <t>BENCH No.600 DO//YI</t>
  </si>
  <si>
    <t>ZC59740</t>
  </si>
  <si>
    <t>ZC59750</t>
  </si>
  <si>
    <t>ZC59770</t>
  </si>
  <si>
    <t>ZC59800</t>
  </si>
  <si>
    <t>ZC59810</t>
  </si>
  <si>
    <t>ZK82670</t>
  </si>
  <si>
    <t>ZX27800</t>
  </si>
  <si>
    <t>ZX27830</t>
  </si>
  <si>
    <t>ZX27780</t>
  </si>
  <si>
    <t>ZX27790</t>
  </si>
  <si>
    <t>DGB1KENCL PE//LCP</t>
  </si>
  <si>
    <t>DGB1KENCL PE//ACP</t>
  </si>
  <si>
    <t>WV87780</t>
  </si>
  <si>
    <t>WOODEN PANEL FOR PIANO 1430×1220×12mm CARB</t>
  </si>
  <si>
    <t>B1 SC2 PE//EP</t>
  </si>
  <si>
    <t>B2E SC2 PE//EP</t>
  </si>
  <si>
    <t>B3E SC2 PE//EP</t>
  </si>
  <si>
    <t>GB1K SC2 PE//EP</t>
  </si>
  <si>
    <t>VAC9480</t>
  </si>
  <si>
    <t>VAC9530</t>
  </si>
  <si>
    <t>B1 SC2 PWH//EP</t>
  </si>
  <si>
    <t>VAD6640</t>
  </si>
  <si>
    <t>VAC9490</t>
  </si>
  <si>
    <t>B2E SC2 PWH//EP</t>
  </si>
  <si>
    <t>VAD6650</t>
  </si>
  <si>
    <t>VAC9540</t>
  </si>
  <si>
    <t>VAC9500</t>
  </si>
  <si>
    <t>B3E SC2 PWH//EP</t>
  </si>
  <si>
    <t>VAD6660</t>
  </si>
  <si>
    <t>VAC9550</t>
  </si>
  <si>
    <t>VAC9580</t>
  </si>
  <si>
    <t>P116 SH2 PE//EP</t>
  </si>
  <si>
    <t>P116 SH2 PWH//EP</t>
  </si>
  <si>
    <t>P121 SH2 PE//EP</t>
  </si>
  <si>
    <t>P121 SH2 PWH//EP</t>
  </si>
  <si>
    <t>VAC9510</t>
  </si>
  <si>
    <t>VAD6670</t>
  </si>
  <si>
    <t>VAC9520</t>
  </si>
  <si>
    <t>VAD6680</t>
  </si>
  <si>
    <t>VAD6710</t>
  </si>
  <si>
    <t>VAD6770</t>
  </si>
  <si>
    <t>GB1K SC2 PWH//EP</t>
  </si>
  <si>
    <t>VAD6820</t>
  </si>
  <si>
    <t>VAC9590</t>
  </si>
  <si>
    <t>B1 SC2 PE//LP</t>
  </si>
  <si>
    <t>B2 SC2 PE//LP</t>
  </si>
  <si>
    <t>B3 SC2 PE//LP</t>
  </si>
  <si>
    <t>U1J SC2 PE//LM</t>
  </si>
  <si>
    <t>U1J SC2 PE//AP</t>
  </si>
  <si>
    <t>GB1K SC2 PE//LP</t>
  </si>
  <si>
    <t>VAD6750</t>
  </si>
  <si>
    <t>VAD6760</t>
  </si>
  <si>
    <t>JU109 SC2 PE//AP</t>
  </si>
  <si>
    <t>JX113T SC2 PE//AP</t>
  </si>
  <si>
    <t>VAC9570</t>
  </si>
  <si>
    <t>VAC9560</t>
  </si>
  <si>
    <t>JU109 SC2 PE//LRP</t>
  </si>
  <si>
    <t>JU109 SC2 PE//LM</t>
  </si>
  <si>
    <t>VAD6690</t>
  </si>
  <si>
    <t>VAG1080</t>
  </si>
  <si>
    <t>JX113T SC2 PE//LRP</t>
  </si>
  <si>
    <t>VAG1530</t>
  </si>
  <si>
    <t>U1J SC2 PE//LRP</t>
  </si>
  <si>
    <t>GB1K SC2 PE//LRP</t>
  </si>
  <si>
    <t>VAG1550</t>
  </si>
  <si>
    <t>VAG1540</t>
  </si>
  <si>
    <t>P118GC PE//AZ</t>
  </si>
  <si>
    <t>P118GC PE//LZ</t>
  </si>
  <si>
    <t>P121GC PE//AZ</t>
  </si>
  <si>
    <t>P121GC PE//LZ</t>
  </si>
  <si>
    <t>VAR8140</t>
  </si>
  <si>
    <t>VAR8150</t>
  </si>
  <si>
    <t>VAR8160</t>
  </si>
  <si>
    <t>VAR8170</t>
  </si>
  <si>
    <t>B113 SC2//JP</t>
  </si>
  <si>
    <t>B121 SC2//JP</t>
  </si>
  <si>
    <t>P121 SH2 PEC//EP</t>
  </si>
  <si>
    <t>VAW6990</t>
  </si>
  <si>
    <t>P116 SH2 PEC//EP</t>
  </si>
  <si>
    <t>P121H SH2 PE//EP</t>
  </si>
  <si>
    <t>VAW6980</t>
  </si>
  <si>
    <t>VAW7000</t>
  </si>
  <si>
    <t>B1 SC2 PEC//EP</t>
  </si>
  <si>
    <t>VAK6550</t>
  </si>
  <si>
    <t>VAK6640</t>
  </si>
  <si>
    <t>VAK6580</t>
  </si>
  <si>
    <t>VAK6500</t>
  </si>
  <si>
    <t>VAK6530</t>
  </si>
  <si>
    <t>VAK6610</t>
  </si>
  <si>
    <t>VAK6510</t>
  </si>
  <si>
    <t>VAK6520</t>
  </si>
  <si>
    <t>VAK6540</t>
  </si>
  <si>
    <t>VAK6590</t>
  </si>
  <si>
    <t>VAK6600</t>
  </si>
  <si>
    <t>VAK6620</t>
  </si>
  <si>
    <t>VAK6630</t>
  </si>
  <si>
    <t>VAK6650</t>
  </si>
  <si>
    <t>B1 SC2 NBS//EP</t>
  </si>
  <si>
    <t>B1 SC2 OPDW//EP</t>
  </si>
  <si>
    <t>B1 SC2 PM//EP</t>
  </si>
  <si>
    <t>B1 SC2 PW//EP</t>
  </si>
  <si>
    <t>B1 SC2 SNC//EP</t>
  </si>
  <si>
    <t>B2E SC2 PM//EP</t>
  </si>
  <si>
    <t>B3E SC2 PM//EP</t>
  </si>
  <si>
    <t>B2E SC2 PW//EP</t>
  </si>
  <si>
    <t>B2E SC2 OPDW//EP</t>
  </si>
  <si>
    <t>B3E SC2 OPDW//EP</t>
  </si>
  <si>
    <t>B2E SC2 SNC//EP</t>
  </si>
  <si>
    <t>B3E SC2 SNC//EP</t>
  </si>
  <si>
    <t>B2E SC2 NBS//EP</t>
  </si>
  <si>
    <t>GB1K SC2 PE//AP</t>
  </si>
  <si>
    <t>VAD6840</t>
  </si>
  <si>
    <t>B3E SC2 PEC//EP</t>
  </si>
  <si>
    <t>VAK6570</t>
  </si>
  <si>
    <t>B2E SC2 PEC//EP</t>
  </si>
  <si>
    <t>VAK6560</t>
  </si>
  <si>
    <t>B1 SC2 PEC//LP</t>
  </si>
  <si>
    <t>B2 SC2 PEC//LP</t>
  </si>
  <si>
    <t>B2 SC2 PM//LP</t>
  </si>
  <si>
    <t>B2 SC2 PW//LP</t>
  </si>
  <si>
    <t>B3 SC2 PEC//LP</t>
  </si>
  <si>
    <t>B3 SC2 PW//LP</t>
  </si>
  <si>
    <t>B3 SC2 PM//LP</t>
  </si>
  <si>
    <t>GB1K SC2 PE//LM</t>
  </si>
  <si>
    <t>VAW7030</t>
  </si>
  <si>
    <t>VAW7040</t>
  </si>
  <si>
    <t>VAW7050</t>
  </si>
  <si>
    <t>VAW7060</t>
  </si>
  <si>
    <t>VAW7070</t>
  </si>
  <si>
    <t>VAW7080</t>
  </si>
  <si>
    <t>VAW7090</t>
  </si>
  <si>
    <t>VAD6830</t>
  </si>
  <si>
    <t>GB1K SC2 PAW//LP</t>
  </si>
  <si>
    <t>VAW6620</t>
  </si>
  <si>
    <t>JX113T SC2 PE//LM</t>
  </si>
  <si>
    <t>VAD6700</t>
  </si>
  <si>
    <t>BENCH NO. 900 PWH//YI</t>
  </si>
  <si>
    <t>VCE6410</t>
  </si>
  <si>
    <t>B113 DMC SC2//JP</t>
  </si>
  <si>
    <t>B113 PWH SC2//JP</t>
  </si>
  <si>
    <t>VAD6720</t>
  </si>
  <si>
    <t>VAD6730</t>
  </si>
  <si>
    <t>JU109 SC2 PE//LKP</t>
  </si>
  <si>
    <t>JX113T SC2 PE//LKP</t>
  </si>
  <si>
    <t>U1J SC2 PE//LKP</t>
  </si>
  <si>
    <t>GB1K SC2 PE//LKP</t>
  </si>
  <si>
    <t>P121 SH2 PWHC//EP</t>
  </si>
  <si>
    <t>P116 SH2 PWHC//EP</t>
  </si>
  <si>
    <t>P124 SH2 PE//EP</t>
  </si>
  <si>
    <t>VCD5940</t>
  </si>
  <si>
    <t>VCD5950</t>
  </si>
  <si>
    <t>VCD5960</t>
  </si>
  <si>
    <t>B1 SC2 PWH//LP</t>
  </si>
  <si>
    <t>B2 SC2 PWH//LP</t>
  </si>
  <si>
    <t>B3 SC2 PWH//LP</t>
  </si>
  <si>
    <t>VCM8070</t>
  </si>
  <si>
    <t>VCM8100</t>
  </si>
  <si>
    <t>VAW7100</t>
  </si>
  <si>
    <t>GB1K SC2 PM//EP</t>
  </si>
  <si>
    <t>VAW6660</t>
  </si>
  <si>
    <t>BDL</t>
  </si>
  <si>
    <t>JU109 SC2 PWH//AP</t>
  </si>
  <si>
    <t>VAW7190</t>
  </si>
  <si>
    <t>VAD6790</t>
  </si>
  <si>
    <t>VAD6800</t>
  </si>
  <si>
    <t>VAD6810</t>
  </si>
  <si>
    <t>VAD6850</t>
  </si>
  <si>
    <t>UP</t>
  </si>
  <si>
    <t>GP</t>
  </si>
  <si>
    <t>VAD6780</t>
  </si>
  <si>
    <t>VAW6650</t>
  </si>
  <si>
    <t>VAW6630</t>
  </si>
  <si>
    <t>GB1K SC2 PM//LP</t>
  </si>
  <si>
    <t>M2 SC2 SM//LKP</t>
  </si>
  <si>
    <t>GB1K SC2 PAW//EP</t>
  </si>
  <si>
    <t>DGB1KENST PE//LM</t>
  </si>
  <si>
    <t>DGB1KENST PE//AH</t>
  </si>
  <si>
    <t>UP Bottom Frame Knob PWH</t>
  </si>
  <si>
    <t>JU109 SC2 PM//AP</t>
  </si>
  <si>
    <t>U1J SC2 PWHC//LRP</t>
  </si>
  <si>
    <t>VAW7170</t>
  </si>
  <si>
    <t>VAW7320</t>
  </si>
  <si>
    <t>U1J SC2 PEC//LM</t>
  </si>
  <si>
    <t>VAW7200</t>
  </si>
  <si>
    <t>VAW6640</t>
  </si>
  <si>
    <t>GB1K SC2 PWH//LP</t>
  </si>
  <si>
    <t>JU109 SC2 PW//AP</t>
  </si>
  <si>
    <t>VAW7180</t>
  </si>
  <si>
    <t>U1J SC2 PWHC//AP</t>
  </si>
  <si>
    <t>VAW7250</t>
  </si>
  <si>
    <t>GB1K SC2 PWH//LKP</t>
  </si>
  <si>
    <t>MUSIC SHELF MDF GC1-C7 27x1150x295</t>
  </si>
  <si>
    <t>SIDE ARM MDF BACKER ,U1 42X455X430</t>
  </si>
  <si>
    <t>SIDE ARM MDF BACKER YUS5 45X470X400</t>
  </si>
  <si>
    <t>SIDE ARM MDF BACKER U3YUS13 42X480X360</t>
  </si>
  <si>
    <t>S.ARM UP MDF BACKER N2 30X385X220</t>
  </si>
  <si>
    <t>S.ARM LOW MDF BACKER N2 33X545X290</t>
  </si>
  <si>
    <t>MUSIC SHELF MDF GC1-C7 27X400X295</t>
  </si>
  <si>
    <t>VDG6260</t>
  </si>
  <si>
    <t>VDG6190</t>
  </si>
  <si>
    <t>VDG6200</t>
  </si>
  <si>
    <t>VDG6210</t>
  </si>
  <si>
    <t>VDG6220</t>
  </si>
  <si>
    <t>VDG6230</t>
  </si>
  <si>
    <t>VDG6240</t>
  </si>
  <si>
    <t>SIDE ARM MDF BACKER YF101 42X455X430</t>
  </si>
  <si>
    <t>VDT0480</t>
  </si>
  <si>
    <t>VCM7910</t>
  </si>
  <si>
    <t>VCM7840</t>
  </si>
  <si>
    <t>VCM7820</t>
  </si>
  <si>
    <t>VCM7830</t>
  </si>
  <si>
    <t>VCM7890</t>
  </si>
  <si>
    <t>VCM7900</t>
  </si>
  <si>
    <t>P22 SC2 SE//D.LP</t>
  </si>
  <si>
    <t>P22 SC2 SW//D.LP</t>
  </si>
  <si>
    <t>P22 SC2 DO//D.LP</t>
  </si>
  <si>
    <t>P22 SE//D.LZ</t>
  </si>
  <si>
    <t>P22 SW//D.LZ</t>
  </si>
  <si>
    <t>P22 DO//D.LZ</t>
  </si>
  <si>
    <t>JU109 SC2 PWH//LM</t>
  </si>
  <si>
    <t>VAW7140</t>
  </si>
  <si>
    <t>VDR1950</t>
  </si>
  <si>
    <t>GB1K SC2 PWH//LM</t>
  </si>
  <si>
    <t>VDX7740</t>
  </si>
  <si>
    <t xml:space="preserve">PLEASE COMBINE WITH </t>
  </si>
  <si>
    <t>/</t>
  </si>
  <si>
    <t>B121 SC2 PE//LCP</t>
  </si>
  <si>
    <t>B121 SC2 PE//ACP</t>
  </si>
  <si>
    <t>VEH3630</t>
  </si>
  <si>
    <t xml:space="preserve">VEH3640 </t>
  </si>
  <si>
    <t xml:space="preserve">BENCH NO.210 SM//YI </t>
  </si>
  <si>
    <t>VFA1020</t>
  </si>
  <si>
    <t>VEH3640</t>
  </si>
  <si>
    <t xml:space="preserve">INVOICE NO       </t>
  </si>
  <si>
    <t>DO NO</t>
  </si>
  <si>
    <t xml:space="preserve">VESSEL       </t>
  </si>
  <si>
    <t xml:space="preserve">VOYAGE          </t>
  </si>
  <si>
    <t xml:space="preserve">ETD                      </t>
  </si>
  <si>
    <t xml:space="preserve">CONTAINER                      </t>
  </si>
  <si>
    <t xml:space="preserve">SALES ORDER             </t>
  </si>
  <si>
    <t xml:space="preserve">DELIVERY ORDER        </t>
  </si>
  <si>
    <t xml:space="preserve">SHIPMENT ORDER        </t>
  </si>
  <si>
    <t xml:space="preserve">PERFORMA INV.          </t>
  </si>
  <si>
    <t xml:space="preserve">FINAL INV                    </t>
  </si>
  <si>
    <t xml:space="preserve">: </t>
  </si>
  <si>
    <t>KEYBOARD ASSY/PWSP YU1 YE121 YI</t>
  </si>
  <si>
    <t>VFK302Z</t>
  </si>
  <si>
    <t>PQ9BO1</t>
  </si>
  <si>
    <t>PO : 2243165 (205623)</t>
  </si>
  <si>
    <t>PQ9DV1</t>
  </si>
  <si>
    <t>PO :2243166 (205622)</t>
  </si>
  <si>
    <t>PQ9AI1</t>
  </si>
  <si>
    <t>PO : 2243164 (205621)</t>
  </si>
  <si>
    <t>PQJDV1</t>
  </si>
  <si>
    <t>PO :2246468 (206753)</t>
  </si>
  <si>
    <t>PQJBO1</t>
  </si>
  <si>
    <t>PO : 2246467 (206752)</t>
  </si>
  <si>
    <t>PO : 2246466 (206751)</t>
  </si>
  <si>
    <t>PQJAI1</t>
  </si>
  <si>
    <t>November 5 ,2021</t>
  </si>
  <si>
    <t>November 1,2021</t>
  </si>
  <si>
    <t>TJP614</t>
  </si>
  <si>
    <t>TJP615</t>
  </si>
  <si>
    <t>ESO NO : 2021 NOVEMBER 001</t>
  </si>
  <si>
    <t>TJP616</t>
  </si>
  <si>
    <t>TJP617</t>
  </si>
  <si>
    <t>TJP618</t>
  </si>
  <si>
    <t>TJP619</t>
  </si>
  <si>
    <t>PQQBO1</t>
  </si>
  <si>
    <t>PO : 2248872 (207643)</t>
  </si>
  <si>
    <t>PO :2248873 (207642)</t>
  </si>
  <si>
    <t>PQQDV1</t>
  </si>
  <si>
    <t>ESO NO : 2021 NOVEMBER 004</t>
  </si>
  <si>
    <t>PQQAI1</t>
  </si>
  <si>
    <t>November 2,2021</t>
  </si>
  <si>
    <t>PO : 2246467 (207641)</t>
  </si>
  <si>
    <t>November 13 ,2021</t>
  </si>
  <si>
    <t>TJP620</t>
  </si>
  <si>
    <t>TJP621</t>
  </si>
  <si>
    <t>TJP622</t>
  </si>
  <si>
    <t>November 10,2021</t>
  </si>
  <si>
    <t>November 11,2021</t>
  </si>
  <si>
    <t>November 14 ,2021</t>
  </si>
  <si>
    <t>ESO NO : 2021 NOVEMBER 007</t>
  </si>
  <si>
    <t>TJP623</t>
  </si>
  <si>
    <t>TJP624</t>
  </si>
  <si>
    <t>: 1161738</t>
  </si>
  <si>
    <t>PO : 2246468 (206753)</t>
  </si>
  <si>
    <t>: 1161742</t>
  </si>
  <si>
    <t>: 138973</t>
  </si>
  <si>
    <t>PO : 2247366</t>
  </si>
  <si>
    <t>GB1K PE//AZ. S/N:J3887320</t>
  </si>
  <si>
    <t>GB1K PE//AZ. S/N:J3887307</t>
  </si>
  <si>
    <t>GB1K PE//AZ. S/N:J3887297</t>
  </si>
  <si>
    <t>GB1K PE//AZ. S/N:J3887407</t>
  </si>
  <si>
    <t>GB1K PE//AZ. S/N:J3887256</t>
  </si>
  <si>
    <t>GB1K PE//AZ. S/N:J3887158</t>
  </si>
  <si>
    <r>
      <t xml:space="preserve">[     ]   </t>
    </r>
    <r>
      <rPr>
        <sz val="8"/>
        <rFont val="Arial"/>
        <family val="2"/>
      </rPr>
      <t>CHARGED</t>
    </r>
  </si>
  <si>
    <r>
      <t xml:space="preserve">[  V    ]   </t>
    </r>
    <r>
      <rPr>
        <sz val="7"/>
        <rFont val="Arial"/>
        <family val="2"/>
      </rPr>
      <t>FREE OF CHARGE</t>
    </r>
  </si>
  <si>
    <t>[     ]   YCJ</t>
  </si>
  <si>
    <r>
      <t xml:space="preserve">[  V   ]   </t>
    </r>
    <r>
      <rPr>
        <sz val="8"/>
        <rFont val="Arial"/>
        <family val="2"/>
      </rPr>
      <t>SAME AS CONSIGNE</t>
    </r>
  </si>
  <si>
    <t>INVOICE : XCP033</t>
  </si>
  <si>
    <t>November 16,2021</t>
  </si>
  <si>
    <t>November 20 ,2021</t>
  </si>
  <si>
    <t>ESO NO : 2021 NOVEMBER  010</t>
  </si>
  <si>
    <t>TJP625</t>
  </si>
  <si>
    <t>TJP627</t>
  </si>
  <si>
    <t>November 24,2021</t>
  </si>
  <si>
    <t>November 28 ,2021</t>
  </si>
  <si>
    <t>ESO NO : 2021 NOVEMBER  013</t>
  </si>
  <si>
    <t>TJP628</t>
  </si>
  <si>
    <t>TJP629</t>
  </si>
  <si>
    <t>TJP630</t>
  </si>
  <si>
    <t>Desember 3 ,2021</t>
  </si>
  <si>
    <t>Desember 6 ,2021</t>
  </si>
  <si>
    <t>TJP631</t>
  </si>
  <si>
    <t>PQKBO1</t>
  </si>
  <si>
    <t>PO : 2251302 (208655)</t>
  </si>
  <si>
    <t>PQKDV1</t>
  </si>
  <si>
    <t>PO :2251303 (208424)</t>
  </si>
  <si>
    <t>PO : 2251301 (208423)</t>
  </si>
  <si>
    <t>PQKAI1</t>
  </si>
  <si>
    <t>ESO NO : 2021 DESEMBER  001</t>
  </si>
  <si>
    <t>TJP632</t>
  </si>
  <si>
    <t>TJP633</t>
  </si>
  <si>
    <t>1 X 40'H</t>
  </si>
  <si>
    <t>TJP634</t>
  </si>
  <si>
    <t>ESO NO : 2021 DESEMBER  004</t>
  </si>
  <si>
    <t>TJP635</t>
  </si>
  <si>
    <t>TJP636</t>
  </si>
  <si>
    <t>TJP637</t>
  </si>
  <si>
    <t>Desember 13 ,2021</t>
  </si>
  <si>
    <t>Desember 16 ,2021</t>
  </si>
  <si>
    <t>TJP638</t>
  </si>
  <si>
    <t>: 1162912</t>
  </si>
  <si>
    <t>: 1162913</t>
  </si>
  <si>
    <t>: 140006</t>
  </si>
  <si>
    <t>Desember 20 ,2021</t>
  </si>
  <si>
    <t>Desember 23 ,2021</t>
  </si>
  <si>
    <t>TJP639</t>
  </si>
  <si>
    <t>TJP640</t>
  </si>
  <si>
    <t>TJP641</t>
  </si>
  <si>
    <t>Desember 21 ,2021</t>
  </si>
  <si>
    <t>TJP642</t>
  </si>
  <si>
    <t>TJP643</t>
  </si>
  <si>
    <t>TJP644</t>
  </si>
  <si>
    <t>TJP645</t>
  </si>
  <si>
    <t>PRICE LIST 198</t>
  </si>
  <si>
    <t>BENCH No.600 SW//YI</t>
  </si>
  <si>
    <t>Desember 27 ,2021</t>
  </si>
  <si>
    <t>January 3 ,2021</t>
  </si>
  <si>
    <t>PQ1DV1</t>
  </si>
  <si>
    <t>PO : 2254791 (209632)</t>
  </si>
  <si>
    <t>PQ1BO1</t>
  </si>
  <si>
    <t>PO : 2254790 (209634)</t>
  </si>
  <si>
    <t>Februari 5 ,2022</t>
  </si>
  <si>
    <t>Februari 9 ,2022</t>
  </si>
  <si>
    <t>PQ2AI1</t>
  </si>
  <si>
    <t>PO : 2257912 (210652)</t>
  </si>
  <si>
    <t>PO :2257914 (210651)</t>
  </si>
  <si>
    <t>PQ2DV1</t>
  </si>
  <si>
    <t>ESO NO :2022 FEBRUARI 001</t>
  </si>
  <si>
    <t>PO : 2257913 (210653)</t>
  </si>
  <si>
    <t>PQ2BO1</t>
  </si>
  <si>
    <t>ESO NO :2022 FEBRUARI 004</t>
  </si>
  <si>
    <t>TJQ519 / 2691145660</t>
  </si>
  <si>
    <t>TJQ520 / 2691145660</t>
  </si>
  <si>
    <t>TJQ521 / 2691145660</t>
  </si>
  <si>
    <t>TJQ522 / 2691145980</t>
  </si>
  <si>
    <t>TJQ523  / 2691145980</t>
  </si>
  <si>
    <t>TJQ524 / 2691145980</t>
  </si>
  <si>
    <t>Februari 7 ,2022</t>
  </si>
  <si>
    <t>Februari 11 ,2022</t>
  </si>
  <si>
    <t>ESO NO :2022 FEBRUARI 007</t>
  </si>
  <si>
    <t>Februari 17 ,2022</t>
  </si>
  <si>
    <t>Februari 14 ,2022</t>
  </si>
  <si>
    <t>TJQ527</t>
  </si>
  <si>
    <t>TJQ528</t>
  </si>
  <si>
    <t>TJQ529</t>
  </si>
  <si>
    <t>ESO NO :2022 FEBRUARI 009</t>
  </si>
  <si>
    <t>TJQ530</t>
  </si>
  <si>
    <t>TJQ531</t>
  </si>
  <si>
    <t>TJQ532</t>
  </si>
  <si>
    <t>ESO NO :2022 FEBRUARI 011</t>
  </si>
  <si>
    <t>1 x 40'H</t>
  </si>
  <si>
    <t>Februari 21 ,2022</t>
  </si>
  <si>
    <t>Februari 26 ,2022</t>
  </si>
  <si>
    <t>TJQ533</t>
  </si>
  <si>
    <t>2 x 40'H</t>
  </si>
  <si>
    <t>ESO NO :2022 FEBRUARI 014</t>
  </si>
  <si>
    <t>TJQ534</t>
  </si>
  <si>
    <t>TJQ535</t>
  </si>
  <si>
    <t>Februari 28 ,2022</t>
  </si>
  <si>
    <t>Februari 22 ,2022</t>
  </si>
  <si>
    <t>TJQ536</t>
  </si>
  <si>
    <t>March 01 ,2022</t>
  </si>
  <si>
    <t>March 03 ,2022</t>
  </si>
  <si>
    <t>Maret 02 ,2022</t>
  </si>
  <si>
    <t>Maret 05 ,2022</t>
  </si>
  <si>
    <t>March 05 ,2022</t>
  </si>
  <si>
    <t>March 02 ,2022</t>
  </si>
  <si>
    <t>ESO NO :2022 MARET 005</t>
  </si>
  <si>
    <t>PO : 2260256 (211559)</t>
  </si>
  <si>
    <t>PO :2260258 (211557)</t>
  </si>
  <si>
    <t>PO : 2260257 (211558)</t>
  </si>
  <si>
    <t>Maret 14 ,2022</t>
  </si>
  <si>
    <t>Maret 19 ,2022</t>
  </si>
  <si>
    <t>PQ3DV1</t>
  </si>
  <si>
    <t>PQ3AI1</t>
  </si>
  <si>
    <t>ESO NO :2022 MARET 008</t>
  </si>
  <si>
    <t>Maret 15 ,2022</t>
  </si>
  <si>
    <t>ESO NO :2022 MARET 011</t>
  </si>
  <si>
    <t>TJQ543</t>
  </si>
  <si>
    <t>TJQ544</t>
  </si>
  <si>
    <t>TJQ545</t>
  </si>
  <si>
    <t>Maret 3 ,2022</t>
  </si>
  <si>
    <t>Maret 23 ,2022</t>
  </si>
  <si>
    <t>Maret 25 ,2022</t>
  </si>
  <si>
    <t>ESO NO :2022 MARET 015</t>
  </si>
  <si>
    <t>TJQ546</t>
  </si>
  <si>
    <t>TJQ547</t>
  </si>
  <si>
    <t>N</t>
  </si>
  <si>
    <t>O</t>
  </si>
  <si>
    <t>Q</t>
  </si>
  <si>
    <t>PC</t>
  </si>
  <si>
    <t>VFV5520</t>
  </si>
  <si>
    <t>VFV5530</t>
  </si>
  <si>
    <t>SETS</t>
  </si>
  <si>
    <t>VFV5540</t>
  </si>
  <si>
    <t>VFV5550</t>
  </si>
  <si>
    <t>VFV5560</t>
  </si>
  <si>
    <t>VFV5570</t>
  </si>
  <si>
    <t>VFV5580</t>
  </si>
  <si>
    <t>VFV5590</t>
  </si>
  <si>
    <t>VFV5600</t>
  </si>
  <si>
    <t>VFV5610</t>
  </si>
  <si>
    <t>VFV5620</t>
  </si>
  <si>
    <t>VFV5630</t>
  </si>
  <si>
    <t>April 6 ,2022</t>
  </si>
  <si>
    <t>April 9 ,2022</t>
  </si>
  <si>
    <t>PQ4AI1</t>
  </si>
  <si>
    <t>PO : 2263061 (212556)</t>
  </si>
  <si>
    <t>PO :2263063 (211557)</t>
  </si>
  <si>
    <t>PQ4DV1</t>
  </si>
  <si>
    <t>ESO NO :2022 APRIL 001</t>
  </si>
  <si>
    <t>ESO NO :2022 APRIL 003</t>
  </si>
  <si>
    <t>PQ4BO1</t>
  </si>
  <si>
    <t>PQ3BO1</t>
  </si>
  <si>
    <t>PO : 2263062 (212558)</t>
  </si>
  <si>
    <t>TJQ548 / 2696167260</t>
  </si>
  <si>
    <t>TJQ549 / 2696167260</t>
  </si>
  <si>
    <t>TJQ550 / 2695971170</t>
  </si>
  <si>
    <t>TJQ551 / 2695971170</t>
  </si>
  <si>
    <t>TJQ552 / 2695971170</t>
  </si>
  <si>
    <t>April 16, 2022</t>
  </si>
  <si>
    <t>April 12, 2022</t>
  </si>
  <si>
    <t>TJQ553</t>
  </si>
  <si>
    <t>TJQ554</t>
  </si>
  <si>
    <t>ESO NO :2022 APRIL 006</t>
  </si>
  <si>
    <t>April 19 ,2022</t>
  </si>
  <si>
    <t>April 24 ,2022</t>
  </si>
  <si>
    <t>TJQ556</t>
  </si>
  <si>
    <t>TJQ555</t>
  </si>
  <si>
    <t>TJQ557</t>
  </si>
  <si>
    <t>ESO NO :2022 APRIL 008</t>
  </si>
  <si>
    <t>PO :2263063 (212557)</t>
  </si>
  <si>
    <t>April 20 ,2022</t>
  </si>
  <si>
    <t>TJQ558</t>
  </si>
  <si>
    <t>TJQ559</t>
  </si>
  <si>
    <t>TJQ560</t>
  </si>
  <si>
    <t>TJQ561</t>
  </si>
  <si>
    <t>TJQ562</t>
  </si>
  <si>
    <t>TJQ563</t>
  </si>
  <si>
    <t>April 21 ,2022</t>
  </si>
  <si>
    <t>ESO NO :2022 APRIL 014</t>
  </si>
  <si>
    <t>May 10 ,2022</t>
  </si>
  <si>
    <t>May 15 ,2022</t>
  </si>
  <si>
    <t>PQ5AI1</t>
  </si>
  <si>
    <t>PO : 2265410 (213401)</t>
  </si>
  <si>
    <t>PQ5BO1</t>
  </si>
  <si>
    <t>PO : 2265411 (213403)</t>
  </si>
  <si>
    <t>TJQ564 / 080200208879</t>
  </si>
  <si>
    <t>TJQ565 / 080200208879</t>
  </si>
  <si>
    <t>TJQ566 / 2698404490</t>
  </si>
  <si>
    <t>TJQ567 / 2698404490</t>
  </si>
  <si>
    <t>TJQ568 / 2698404490</t>
  </si>
  <si>
    <t>ESO NO :2022 MAY 002</t>
  </si>
  <si>
    <t>ESO NO :2022 MAY 003</t>
  </si>
  <si>
    <t>May 17 ,2022</t>
  </si>
  <si>
    <t>May 23 ,2022</t>
  </si>
  <si>
    <t>ESO NO :2022 MAY 006</t>
  </si>
  <si>
    <t>TJQ571</t>
  </si>
  <si>
    <t>TJQ570</t>
  </si>
  <si>
    <t>TJQ569</t>
  </si>
  <si>
    <t>May 18 ,2022</t>
  </si>
  <si>
    <t>TJQ572</t>
  </si>
  <si>
    <t>TJQ573</t>
  </si>
  <si>
    <t>TJQ574</t>
  </si>
  <si>
    <t>ESO NO :2022 MAY 009</t>
  </si>
  <si>
    <t>May 26 ,2022</t>
  </si>
  <si>
    <t>TJQ575</t>
  </si>
  <si>
    <t>TJQ576</t>
  </si>
  <si>
    <t>TJQ577</t>
  </si>
  <si>
    <t>May 25 ,2022</t>
  </si>
  <si>
    <t>May 29 ,2022</t>
  </si>
  <si>
    <t>TJQ578</t>
  </si>
  <si>
    <t>TJQ579</t>
  </si>
  <si>
    <t>TJQ580</t>
  </si>
  <si>
    <t>PO : 2265412 (213402)</t>
  </si>
  <si>
    <t>PQ5DV1</t>
  </si>
  <si>
    <t>ESO NO :2022 MAY 012</t>
  </si>
  <si>
    <t>May 31 ,2022</t>
  </si>
  <si>
    <t>Juni 2 ,2022</t>
  </si>
  <si>
    <t>ESO NO :2022 MAY 015</t>
  </si>
  <si>
    <t>TJQ581</t>
  </si>
  <si>
    <t>TJQ582</t>
  </si>
  <si>
    <t>TJQ583</t>
  </si>
  <si>
    <t>TJQ584</t>
  </si>
  <si>
    <t>TJQ585</t>
  </si>
  <si>
    <t>TJQ586</t>
  </si>
  <si>
    <t>Juni 11 ,2022</t>
  </si>
  <si>
    <t>Juni 7 ,2022</t>
  </si>
  <si>
    <t>ESO NO :2022 JUNI 001</t>
  </si>
  <si>
    <t>TJQ587</t>
  </si>
  <si>
    <t>TJQ588</t>
  </si>
  <si>
    <t>TJQ589</t>
  </si>
  <si>
    <t>PO : 2267589 (214337)</t>
  </si>
  <si>
    <t>PQ6DV1</t>
  </si>
  <si>
    <t>PO : 2267588 (214336)</t>
  </si>
  <si>
    <t>PQ6BO1</t>
  </si>
  <si>
    <t>PO : 2267587 (214335)</t>
  </si>
  <si>
    <t>PQ6AI1</t>
  </si>
  <si>
    <t>ESO NO :2022 JUNI 004</t>
  </si>
  <si>
    <t>Juni 8 ,2022</t>
  </si>
  <si>
    <t>Juni 15 ,2022</t>
  </si>
  <si>
    <t>Juni 19 ,2022</t>
  </si>
  <si>
    <t>TJQ590</t>
  </si>
  <si>
    <t>TJQ591</t>
  </si>
  <si>
    <t>ESO NO :2022 JUNI 007</t>
  </si>
  <si>
    <t>TJQ592</t>
  </si>
  <si>
    <t>TJQ593</t>
  </si>
  <si>
    <t>TJQ594</t>
  </si>
  <si>
    <t>ESO NO :2022 JUNI 009</t>
  </si>
  <si>
    <t>Juni 17 ,2022</t>
  </si>
  <si>
    <t>Juni 21 ,2022</t>
  </si>
  <si>
    <t>Juni 25 ,2022</t>
  </si>
  <si>
    <t>TJQ595</t>
  </si>
  <si>
    <t>TJQ596</t>
  </si>
  <si>
    <t>TJQ597</t>
  </si>
  <si>
    <t>ESO NO :2022 JUNI 012</t>
  </si>
  <si>
    <t>Juni 29 ,2022</t>
  </si>
  <si>
    <t>TJQ598</t>
  </si>
  <si>
    <t>TJQ599</t>
  </si>
  <si>
    <t>TJQ600</t>
  </si>
  <si>
    <t>Juli 3 ,2022</t>
  </si>
  <si>
    <t>ESO NO :2022 JUNI 015</t>
  </si>
  <si>
    <t>ESO NO :2022 JULI 001</t>
  </si>
  <si>
    <t>PO : 2270339 (215360)</t>
  </si>
  <si>
    <t>PQ7AI1</t>
  </si>
  <si>
    <t>PQ7DV1</t>
  </si>
  <si>
    <t>PO : 2270341 (215361)</t>
  </si>
  <si>
    <t>PQ7BO1</t>
  </si>
  <si>
    <t>PO : 2270340 (215362)</t>
  </si>
  <si>
    <t>ESO NO :2022 JULI 004</t>
  </si>
  <si>
    <t>TJQ601 / 2700693610</t>
  </si>
  <si>
    <t>TJQ602 / 2700693610</t>
  </si>
  <si>
    <t>TJQ603 / 2700693610</t>
  </si>
  <si>
    <t>TJQ604 / 2702496340</t>
  </si>
  <si>
    <t>TJQ605 / 2702496340</t>
  </si>
  <si>
    <t>TJQ606 / 2702496370</t>
  </si>
  <si>
    <t>: 1170400</t>
  </si>
  <si>
    <t>: 146603</t>
  </si>
  <si>
    <t>: 1170402</t>
  </si>
  <si>
    <t>: 1170403</t>
  </si>
  <si>
    <t>: 146604</t>
  </si>
  <si>
    <t>: 1170404</t>
  </si>
  <si>
    <t>Y69880B000</t>
  </si>
  <si>
    <t>Juli 9 ,2022</t>
  </si>
  <si>
    <t>Juli 13 ,2022</t>
  </si>
  <si>
    <t>Juli 15 ,2022</t>
  </si>
  <si>
    <t>Juli 12 ,2022</t>
  </si>
  <si>
    <t>ESO NO :2022 JULI 007</t>
  </si>
  <si>
    <t>TJQ607</t>
  </si>
  <si>
    <t xml:space="preserve">TJQ608 </t>
  </si>
  <si>
    <t>TJQ609</t>
  </si>
  <si>
    <t>Juli 18 ,2022</t>
  </si>
  <si>
    <t>Juli 25 ,2022</t>
  </si>
  <si>
    <t>ESO NO :2022 JULI 010</t>
  </si>
  <si>
    <t>TJQ613</t>
  </si>
  <si>
    <t>TJQ614</t>
  </si>
  <si>
    <t>TJQ615</t>
  </si>
  <si>
    <t>ESO NO :2022 JULI 013</t>
  </si>
  <si>
    <t>TJQ610 / 2702495800</t>
  </si>
  <si>
    <t>TJQ611/ 2702495800</t>
  </si>
  <si>
    <t>TJQ612 / 2702495800</t>
  </si>
  <si>
    <t>TJQ616</t>
  </si>
  <si>
    <t>TJQ617</t>
  </si>
  <si>
    <t>TJQ618</t>
  </si>
  <si>
    <t>Juli 22 ,2022</t>
  </si>
  <si>
    <t>ESO NO :2022 JULI 016</t>
  </si>
  <si>
    <t>TJQ619</t>
  </si>
  <si>
    <t>TJQ620</t>
  </si>
  <si>
    <t>TJQ621</t>
  </si>
  <si>
    <t>Agustus 5 ,2022</t>
  </si>
  <si>
    <t>Agustus 8 ,2022</t>
  </si>
  <si>
    <t>PQ8DV1</t>
  </si>
  <si>
    <t>PO : 2272756 (216156)</t>
  </si>
  <si>
    <t>PO : 2272755 (216518)</t>
  </si>
  <si>
    <t>PQ8BO1</t>
  </si>
  <si>
    <t>ESO NO :2022 AGUSTUS 001</t>
  </si>
  <si>
    <t>TJQ622</t>
  </si>
  <si>
    <t>TJQ623</t>
  </si>
  <si>
    <t>TJQ624</t>
  </si>
  <si>
    <t>ESO NO :2022 AGUSTUS 004</t>
  </si>
  <si>
    <t>Agustus 13 ,2022</t>
  </si>
  <si>
    <t>TJQ625</t>
  </si>
  <si>
    <t>Agustus 9 ,2022</t>
  </si>
  <si>
    <t>TJQ626</t>
  </si>
  <si>
    <t>Agustus 11 ,2022</t>
  </si>
  <si>
    <t>TJQ627</t>
  </si>
  <si>
    <t>TJQ628</t>
  </si>
  <si>
    <t>ESO NO :2022 AGUSTUS 008</t>
  </si>
  <si>
    <t>PO : 2272279 (216005)</t>
  </si>
  <si>
    <t>Agustus 16 ,2022</t>
  </si>
  <si>
    <t>Agustus 19 ,2022</t>
  </si>
  <si>
    <t>TJQ629</t>
  </si>
  <si>
    <t>TJQ630</t>
  </si>
  <si>
    <t>PLEASE COMBINE WITH</t>
  </si>
  <si>
    <t>ESO NO. 2022 AGUSTUS 011</t>
  </si>
  <si>
    <t>Agustus 18 ,2022</t>
  </si>
  <si>
    <t>Agustus 21 ,2022</t>
  </si>
  <si>
    <t>ESO NO :2022 AGUSTUS 013</t>
  </si>
  <si>
    <t>TJQ633 / 080200372262</t>
  </si>
  <si>
    <t>TJQ631 / 2704162900</t>
  </si>
  <si>
    <t>TJQ632 / 2704162900</t>
  </si>
  <si>
    <t>Agustus 29 ,2022</t>
  </si>
  <si>
    <t>Agustus 31 ,2022</t>
  </si>
  <si>
    <t>TJQ637 / 2704724530</t>
  </si>
  <si>
    <t>TJQ634 / 2704725480</t>
  </si>
  <si>
    <t>TJQ635 / 2704725480</t>
  </si>
  <si>
    <t>TJQ636  / 2704725480</t>
  </si>
  <si>
    <t>ESO NO :2022 AGUSTUS 014</t>
  </si>
  <si>
    <t>September 2 ,2022</t>
  </si>
  <si>
    <t>September 6 ,2022</t>
  </si>
  <si>
    <t>PO : 2275768 (217150)</t>
  </si>
  <si>
    <t>PO : 2275770 (217151)</t>
  </si>
  <si>
    <t>TJQ638</t>
  </si>
  <si>
    <t>TJQ639</t>
  </si>
  <si>
    <t>TJQ640</t>
  </si>
  <si>
    <t>ESO NO :2022 SEPTEMBER 001</t>
  </si>
  <si>
    <t>September 5 ,2022</t>
  </si>
  <si>
    <t>September 9 ,2022</t>
  </si>
  <si>
    <t>TJQ641</t>
  </si>
  <si>
    <t>TJQ642</t>
  </si>
  <si>
    <t>TJQ643</t>
  </si>
  <si>
    <t>ESO NO :2022 SEPTEMBER 004</t>
  </si>
  <si>
    <t>PO : 2272755 (216158)</t>
  </si>
  <si>
    <t>PQ8AI1</t>
  </si>
  <si>
    <t>PO : 2272754 (216157)</t>
  </si>
  <si>
    <t>September 15 ,2022</t>
  </si>
  <si>
    <t>September 12 ,2022</t>
  </si>
  <si>
    <t>PO : 2275769 (217152)</t>
  </si>
  <si>
    <t>ESO NO :2022 SEPTEMBER 008</t>
  </si>
  <si>
    <t>ESO NO :2022 SEPTEMBER 010</t>
  </si>
  <si>
    <t>TJQ644 / 2706133920</t>
  </si>
  <si>
    <t>TJQ645 / 2706133920</t>
  </si>
  <si>
    <t>TJQ646 / 2706133920</t>
  </si>
  <si>
    <t>TJQ647/ 2706133940</t>
  </si>
  <si>
    <t>TJQ648/ 2706133940</t>
  </si>
  <si>
    <t>TJQ649/ 2706133940</t>
  </si>
  <si>
    <t>TJQ650</t>
  </si>
  <si>
    <t>TJQ651</t>
  </si>
  <si>
    <t>TJQ652</t>
  </si>
  <si>
    <t>September 21 ,2022</t>
  </si>
  <si>
    <t>September 25 ,2022</t>
  </si>
  <si>
    <t>ESO NO :2022 SEPTEMBER 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</si>
</sst>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 #,##0_-;_-* &quot;-&quot;_-;_-@_-"/>
    <numFmt numFmtId="43" formatCode="_-* #,##0.00_-;\-* #,##0.00_-;_-* &quot;-&quot;??_-;_-@_-"/>
    <numFmt numFmtId="164" formatCode="_(* #,##0_);_(* \(#,##0\);_(* &quot;-&quot;_);_(@_)"/>
    <numFmt numFmtId="165" formatCode="_(* #,##0.00_);_(* \(#,##0.00\);_(* &quot;-&quot;??_);_(@_)"/>
    <numFmt numFmtId="166" formatCode="_(* #,##0.000_);_(* \(#,##0.000\);_(* &quot;-&quot;??_);_(@_)"/>
    <numFmt numFmtId="167" formatCode="mmmm\ d\,\ yyyy"/>
    <numFmt numFmtId="168" formatCode="_(* #,##0.00_);_(* \(#,##0.00\);_(* &quot;-&quot;_);_(@_)"/>
    <numFmt numFmtId="169" formatCode="0_);[Red]\(0\)"/>
    <numFmt numFmtId="170" formatCode="_(* #,##0.000_);_(* \(#,##0.000\);_(* &quot;-&quot;???_);_(@_)"/>
    <numFmt numFmtId="171" formatCode="0.0"/>
    <numFmt numFmtId="172" formatCode="_(* #,##0_);_(* \(#,##0\);_(* &quot;-&quot;??_);_(@_)"/>
  </numFmts>
  <fonts count="108">
    <font>
      <sz val="10"/>
      <name val="Arial"/>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scheme val="minor"/>
    </font>
    <font>
      <sz val="11"/>
      <color theme="1"/>
      <name val="Calibri"/>
      <family val="2"/>
      <scheme val="minor"/>
    </font>
    <font>
      <sz val="11"/>
      <color theme="1"/>
      <name val="Calibri"/>
      <family val="2"/>
      <scheme val="minor"/>
    </font>
    <font>
      <b/>
      <sz val="8"/>
      <name val="Arial"/>
      <family val="2"/>
    </font>
    <font>
      <sz val="8"/>
      <name val="Arial"/>
      <family val="2"/>
    </font>
    <font>
      <b/>
      <sz val="10"/>
      <name val="Arial"/>
      <family val="2"/>
    </font>
    <font>
      <sz val="7"/>
      <name val="Arial"/>
      <family val="2"/>
    </font>
    <font>
      <b/>
      <u/>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sz val="12"/>
      <name val="Arial"/>
      <family val="2"/>
    </font>
    <font>
      <u/>
      <sz val="10"/>
      <name val="Arial"/>
      <family val="2"/>
    </font>
    <font>
      <b/>
      <u/>
      <sz val="16"/>
      <name val="Arial"/>
      <family val="2"/>
    </font>
    <font>
      <sz val="11"/>
      <name val="Arial"/>
      <family val="2"/>
    </font>
    <font>
      <sz val="11"/>
      <color indexed="8"/>
      <name val="Arial"/>
      <family val="2"/>
    </font>
    <font>
      <u/>
      <sz val="11"/>
      <name val="Arial"/>
      <family val="2"/>
    </font>
    <font>
      <b/>
      <sz val="12"/>
      <name val="Arial"/>
      <family val="2"/>
    </font>
    <font>
      <b/>
      <sz val="11"/>
      <name val="Arial"/>
      <family val="2"/>
    </font>
    <font>
      <b/>
      <sz val="14"/>
      <name val="Bookman Old Style"/>
      <family val="1"/>
    </font>
    <font>
      <b/>
      <sz val="12"/>
      <name val="Bookman Old Style"/>
      <family val="1"/>
    </font>
    <font>
      <b/>
      <sz val="16"/>
      <name val="Arial"/>
      <family val="2"/>
    </font>
    <font>
      <sz val="10"/>
      <name val="Arial"/>
      <family val="2"/>
    </font>
    <font>
      <b/>
      <i/>
      <sz val="14"/>
      <color indexed="10"/>
      <name val="Arial"/>
      <family val="2"/>
    </font>
    <font>
      <sz val="10"/>
      <name val="Arial"/>
      <family val="2"/>
    </font>
    <font>
      <b/>
      <sz val="14"/>
      <name val="Arial"/>
      <family val="2"/>
    </font>
    <font>
      <sz val="11"/>
      <color indexed="8"/>
      <name val="ＭＳ Ｐゴシック"/>
      <family val="3"/>
      <charset val="128"/>
    </font>
    <font>
      <sz val="11"/>
      <color indexed="9"/>
      <name val="ＭＳ Ｐゴシック"/>
      <family val="3"/>
      <charset val="128"/>
    </font>
    <font>
      <sz val="10"/>
      <color indexed="8"/>
      <name val="Arial"/>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20"/>
      <name val="ＭＳ Ｐゴシック"/>
      <family val="3"/>
      <charset val="128"/>
    </font>
    <font>
      <sz val="11"/>
      <name val="ＭＳ 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sz val="10"/>
      <name val="MS UI Gothic"/>
      <family val="2"/>
    </font>
    <font>
      <u/>
      <sz val="10"/>
      <color indexed="8"/>
      <name val="MS UI Gothic"/>
      <family val="2"/>
    </font>
    <font>
      <sz val="16"/>
      <name val="Arial"/>
      <family val="2"/>
    </font>
    <font>
      <sz val="12"/>
      <name val="Arial"/>
      <family val="2"/>
    </font>
    <font>
      <sz val="14"/>
      <name val="Arial"/>
      <family val="2"/>
    </font>
    <font>
      <sz val="14"/>
      <name val="Arial"/>
      <family val="2"/>
    </font>
    <font>
      <b/>
      <sz val="13"/>
      <name val="Arial"/>
      <family val="2"/>
    </font>
    <font>
      <sz val="13"/>
      <name val="Arial"/>
      <family val="2"/>
    </font>
    <font>
      <sz val="13"/>
      <color indexed="8"/>
      <name val="Arial"/>
      <family val="2"/>
    </font>
    <font>
      <sz val="11"/>
      <name val="ＭＳ Ｐゴシック"/>
      <family val="3"/>
      <charset val="128"/>
    </font>
    <font>
      <b/>
      <i/>
      <sz val="13"/>
      <name val="Arial"/>
      <family val="2"/>
    </font>
    <font>
      <b/>
      <sz val="12"/>
      <color rgb="FFFF0000"/>
      <name val="Arial"/>
      <family val="2"/>
    </font>
    <font>
      <sz val="12"/>
      <color rgb="FFFF0000"/>
      <name val="Arial"/>
      <family val="2"/>
    </font>
    <font>
      <b/>
      <sz val="18"/>
      <name val="Arial"/>
      <family val="2"/>
    </font>
    <font>
      <b/>
      <i/>
      <sz val="14"/>
      <name val="Arial"/>
      <family val="2"/>
    </font>
    <font>
      <sz val="10"/>
      <color theme="1"/>
      <name val="Meiryo UI"/>
      <family val="2"/>
      <charset val="128"/>
    </font>
    <font>
      <sz val="11"/>
      <color theme="1"/>
      <name val="Calibri"/>
      <family val="2"/>
      <charset val="128"/>
      <scheme val="minor"/>
    </font>
    <font>
      <sz val="11"/>
      <color theme="1"/>
      <name val="ＭＳ Ｐゴシック"/>
      <family val="2"/>
      <charset val="128"/>
    </font>
    <font>
      <sz val="11"/>
      <color theme="1"/>
      <name val="Calibri"/>
      <family val="3"/>
      <charset val="128"/>
      <scheme val="minor"/>
    </font>
    <font>
      <sz val="11"/>
      <color theme="1"/>
      <name val="游ゴシック"/>
      <family val="3"/>
      <charset val="128"/>
    </font>
    <font>
      <sz val="11"/>
      <color indexed="8"/>
      <name val="游ゴシック"/>
      <family val="3"/>
      <charset val="128"/>
    </font>
    <font>
      <sz val="6"/>
      <name val="MS Gothic"/>
      <family val="3"/>
      <charset val="128"/>
    </font>
    <font>
      <b/>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theme="1"/>
      <name val="Calibri"/>
      <family val="2"/>
      <charset val="1"/>
      <scheme val="minor"/>
    </font>
    <font>
      <b/>
      <sz val="22"/>
      <name val="Arial"/>
      <family val="2"/>
    </font>
    <font>
      <sz val="10"/>
      <name val="ＭＳ ゴシック"/>
      <family val="3"/>
      <charset val="128"/>
    </font>
    <font>
      <i/>
      <sz val="13"/>
      <name val="Arial"/>
      <family val="2"/>
    </font>
    <font>
      <sz val="16"/>
      <color indexed="8"/>
      <name val="Arial"/>
      <family val="2"/>
    </font>
    <font>
      <b/>
      <sz val="16"/>
      <color indexed="8"/>
      <name val="Arial"/>
      <family val="2"/>
    </font>
    <font>
      <b/>
      <sz val="20"/>
      <name val="Arial"/>
      <family val="2"/>
    </font>
  </fonts>
  <fills count="78">
    <fill>
      <patternFill patternType="none"/>
    </fill>
    <fill>
      <patternFill patternType="gray125"/>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7"/>
      </patternFill>
    </fill>
    <fill>
      <patternFill patternType="solid">
        <fgColor indexed="29"/>
      </patternFill>
    </fill>
    <fill>
      <patternFill patternType="solid">
        <fgColor indexed="26"/>
      </patternFill>
    </fill>
    <fill>
      <patternFill patternType="solid">
        <fgColor indexed="27"/>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22"/>
      </patternFill>
    </fill>
    <fill>
      <patternFill patternType="solid">
        <fgColor indexed="43"/>
      </patternFill>
    </fill>
    <fill>
      <patternFill patternType="solid">
        <fgColor indexed="4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49"/>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22"/>
        <bgColor indexed="64"/>
      </patternFill>
    </fill>
    <fill>
      <patternFill patternType="solid">
        <fgColor indexed="55"/>
        <bgColor indexed="64"/>
      </patternFill>
    </fill>
    <fill>
      <patternFill patternType="solid">
        <fgColor indexed="43"/>
        <bgColor indexed="64"/>
      </patternFill>
    </fill>
    <fill>
      <patternFill patternType="solid">
        <fgColor indexed="26"/>
        <bgColor indexed="64"/>
      </patternFill>
    </fill>
    <fill>
      <patternFill patternType="solid">
        <fgColor indexed="40"/>
        <bgColor indexed="64"/>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9"/>
      </patternFill>
    </fill>
    <fill>
      <patternFill patternType="solid">
        <fgColor indexed="45"/>
      </patternFill>
    </fill>
    <fill>
      <patternFill patternType="solid">
        <fgColor indexed="42"/>
      </patternFill>
    </fill>
    <fill>
      <patternFill patternType="solid">
        <fgColor indexed="9"/>
        <bgColor indexed="64"/>
      </patternFill>
    </fill>
    <fill>
      <patternFill patternType="solid">
        <fgColor indexed="13"/>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CC"/>
        <bgColor indexed="64"/>
      </patternFill>
    </fill>
    <fill>
      <patternFill patternType="solid">
        <fgColor rgb="FFCCFFFF"/>
        <bgColor indexed="64"/>
      </patternFill>
    </fill>
  </fills>
  <borders count="6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62"/>
      </top>
      <bottom style="double">
        <color indexed="6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hair">
        <color indexed="64"/>
      </right>
      <top style="thin">
        <color indexed="64"/>
      </top>
      <bottom/>
      <diagonal/>
    </border>
    <border>
      <left/>
      <right style="hair">
        <color indexed="64"/>
      </right>
      <top/>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top style="hair">
        <color indexed="64"/>
      </top>
      <bottom style="hair">
        <color indexed="64"/>
      </bottom>
      <diagonal/>
    </border>
    <border>
      <left/>
      <right/>
      <top/>
      <bottom style="double">
        <color indexed="64"/>
      </bottom>
      <diagonal/>
    </border>
    <border>
      <left style="thin">
        <color indexed="64"/>
      </left>
      <right/>
      <top/>
      <bottom style="hair">
        <color indexed="64"/>
      </bottom>
      <diagonal/>
    </border>
    <border>
      <left style="thin">
        <color indexed="64"/>
      </left>
      <right style="thin">
        <color indexed="64"/>
      </right>
      <top style="double">
        <color indexed="64"/>
      </top>
      <bottom style="thin">
        <color indexed="64"/>
      </bottom>
      <diagonal/>
    </border>
    <border>
      <left style="hair">
        <color indexed="64"/>
      </left>
      <right style="thin">
        <color indexed="64"/>
      </right>
      <top/>
      <bottom style="hair">
        <color indexed="64"/>
      </bottom>
      <diagonal/>
    </border>
    <border>
      <left style="hair">
        <color indexed="64"/>
      </left>
      <right style="hair">
        <color indexed="64"/>
      </right>
      <top/>
      <bottom style="hair">
        <color indexed="64"/>
      </bottom>
      <diagonal/>
    </border>
    <border>
      <left/>
      <right style="thin">
        <color indexed="64"/>
      </right>
      <top style="double">
        <color indexed="64"/>
      </top>
      <bottom style="thin">
        <color indexed="64"/>
      </bottom>
      <diagonal/>
    </border>
    <border>
      <left style="thin">
        <color indexed="64"/>
      </left>
      <right style="thin">
        <color indexed="64"/>
      </right>
      <top/>
      <bottom style="hair">
        <color indexed="64"/>
      </bottom>
      <diagonal/>
    </border>
    <border>
      <left/>
      <right/>
      <top style="double">
        <color indexed="64"/>
      </top>
      <bottom style="thin">
        <color indexed="64"/>
      </bottom>
      <diagonal/>
    </border>
    <border>
      <left/>
      <right style="hair">
        <color indexed="64"/>
      </right>
      <top style="hair">
        <color indexed="64"/>
      </top>
      <bottom style="hair">
        <color indexed="64"/>
      </bottom>
      <diagonal/>
    </border>
    <border>
      <left/>
      <right style="medium">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medium">
        <color indexed="64"/>
      </right>
      <top style="medium">
        <color indexed="64"/>
      </top>
      <bottom style="thin">
        <color indexed="64"/>
      </bottom>
      <diagonal/>
    </border>
    <border>
      <left/>
      <right style="hair">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hair">
        <color indexed="64"/>
      </top>
      <bottom/>
      <diagonal/>
    </border>
    <border>
      <left/>
      <right style="thin">
        <color indexed="64"/>
      </right>
      <top style="hair">
        <color indexed="64"/>
      </top>
      <bottom/>
      <diagonal/>
    </border>
  </borders>
  <cellStyleXfs count="914">
    <xf numFmtId="0" fontId="0" fillId="0" borderId="0"/>
    <xf numFmtId="0" fontId="12" fillId="2"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44" fillId="8" borderId="0" applyNumberFormat="0" applyBorder="0" applyAlignment="0" applyProtection="0">
      <alignment vertical="center"/>
    </xf>
    <xf numFmtId="0" fontId="44" fillId="9" borderId="0" applyNumberFormat="0" applyBorder="0" applyAlignment="0" applyProtection="0">
      <alignment vertical="center"/>
    </xf>
    <xf numFmtId="0" fontId="44" fillId="10" borderId="0" applyNumberFormat="0" applyBorder="0" applyAlignment="0" applyProtection="0">
      <alignment vertical="center"/>
    </xf>
    <xf numFmtId="0" fontId="44" fillId="8" borderId="0" applyNumberFormat="0" applyBorder="0" applyAlignment="0" applyProtection="0">
      <alignment vertical="center"/>
    </xf>
    <xf numFmtId="0" fontId="44" fillId="11" borderId="0" applyNumberFormat="0" applyBorder="0" applyAlignment="0" applyProtection="0">
      <alignment vertical="center"/>
    </xf>
    <xf numFmtId="0" fontId="44" fillId="10" borderId="0" applyNumberFormat="0" applyBorder="0" applyAlignment="0" applyProtection="0">
      <alignment vertical="center"/>
    </xf>
    <xf numFmtId="0" fontId="12" fillId="12"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5" borderId="0" applyNumberFormat="0" applyBorder="0" applyAlignment="0" applyProtection="0"/>
    <xf numFmtId="0" fontId="12" fillId="12" borderId="0" applyNumberFormat="0" applyBorder="0" applyAlignment="0" applyProtection="0"/>
    <xf numFmtId="0" fontId="12" fillId="15" borderId="0" applyNumberFormat="0" applyBorder="0" applyAlignment="0" applyProtection="0"/>
    <xf numFmtId="0" fontId="44" fillId="16" borderId="0" applyNumberFormat="0" applyBorder="0" applyAlignment="0" applyProtection="0">
      <alignment vertical="center"/>
    </xf>
    <xf numFmtId="0" fontId="44" fillId="9" borderId="0" applyNumberFormat="0" applyBorder="0" applyAlignment="0" applyProtection="0">
      <alignment vertical="center"/>
    </xf>
    <xf numFmtId="0" fontId="44" fillId="17" borderId="0" applyNumberFormat="0" applyBorder="0" applyAlignment="0" applyProtection="0">
      <alignment vertical="center"/>
    </xf>
    <xf numFmtId="0" fontId="44" fillId="16" borderId="0" applyNumberFormat="0" applyBorder="0" applyAlignment="0" applyProtection="0">
      <alignment vertical="center"/>
    </xf>
    <xf numFmtId="0" fontId="44" fillId="18" borderId="0" applyNumberFormat="0" applyBorder="0" applyAlignment="0" applyProtection="0">
      <alignment vertical="center"/>
    </xf>
    <xf numFmtId="0" fontId="44" fillId="17" borderId="0" applyNumberFormat="0" applyBorder="0" applyAlignment="0" applyProtection="0">
      <alignment vertical="center"/>
    </xf>
    <xf numFmtId="0" fontId="13" fillId="19"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45" fillId="23" borderId="0" applyNumberFormat="0" applyBorder="0" applyAlignment="0" applyProtection="0">
      <alignment vertical="center"/>
    </xf>
    <xf numFmtId="0" fontId="45" fillId="9" borderId="0" applyNumberFormat="0" applyBorder="0" applyAlignment="0" applyProtection="0">
      <alignment vertical="center"/>
    </xf>
    <xf numFmtId="0" fontId="45" fillId="17" borderId="0" applyNumberFormat="0" applyBorder="0" applyAlignment="0" applyProtection="0">
      <alignment vertical="center"/>
    </xf>
    <xf numFmtId="0" fontId="45" fillId="16" borderId="0" applyNumberFormat="0" applyBorder="0" applyAlignment="0" applyProtection="0">
      <alignment vertical="center"/>
    </xf>
    <xf numFmtId="0" fontId="45" fillId="23" borderId="0" applyNumberFormat="0" applyBorder="0" applyAlignment="0" applyProtection="0">
      <alignment vertical="center"/>
    </xf>
    <xf numFmtId="0" fontId="45" fillId="9" borderId="0" applyNumberFormat="0" applyBorder="0" applyAlignment="0" applyProtection="0">
      <alignment vertical="center"/>
    </xf>
    <xf numFmtId="0" fontId="13" fillId="24" borderId="0" applyNumberFormat="0" applyBorder="0" applyAlignment="0" applyProtection="0"/>
    <xf numFmtId="0" fontId="13" fillId="25" borderId="0" applyNumberFormat="0" applyBorder="0" applyAlignment="0" applyProtection="0"/>
    <xf numFmtId="0" fontId="13" fillId="26"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7" borderId="0" applyNumberFormat="0" applyBorder="0" applyAlignment="0" applyProtection="0"/>
    <xf numFmtId="0" fontId="14" fillId="3" borderId="0" applyNumberFormat="0" applyBorder="0" applyAlignment="0" applyProtection="0"/>
    <xf numFmtId="0" fontId="15" fillId="28" borderId="1" applyNumberFormat="0" applyAlignment="0" applyProtection="0"/>
    <xf numFmtId="0" fontId="16" fillId="29" borderId="2" applyNumberFormat="0" applyAlignment="0" applyProtection="0"/>
    <xf numFmtId="165" fontId="40" fillId="0" borderId="0" applyFont="0" applyFill="0" applyBorder="0" applyAlignment="0" applyProtection="0"/>
    <xf numFmtId="164" fontId="40" fillId="0" borderId="0" applyFont="0" applyFill="0" applyBorder="0" applyAlignment="0" applyProtection="0"/>
    <xf numFmtId="40" fontId="72" fillId="0" borderId="0" applyFont="0" applyFill="0" applyBorder="0" applyAlignment="0" applyProtection="0"/>
    <xf numFmtId="164" fontId="40" fillId="0" borderId="0" applyFont="0" applyFill="0" applyBorder="0" applyAlignment="0" applyProtection="0">
      <alignment vertical="center"/>
    </xf>
    <xf numFmtId="0" fontId="17" fillId="0" borderId="0" applyNumberFormat="0" applyFill="0" applyBorder="0" applyAlignment="0" applyProtection="0"/>
    <xf numFmtId="0" fontId="18" fillId="4" borderId="0" applyNumberFormat="0" applyBorder="0" applyAlignment="0" applyProtection="0"/>
    <xf numFmtId="0" fontId="19" fillId="0" borderId="3" applyNumberFormat="0" applyFill="0" applyAlignment="0" applyProtection="0"/>
    <xf numFmtId="0" fontId="20" fillId="0" borderId="4" applyNumberFormat="0" applyFill="0" applyAlignment="0" applyProtection="0"/>
    <xf numFmtId="0" fontId="21" fillId="0" borderId="5" applyNumberFormat="0" applyFill="0" applyAlignment="0" applyProtection="0"/>
    <xf numFmtId="0" fontId="21" fillId="0" borderId="0" applyNumberFormat="0" applyFill="0" applyBorder="0" applyAlignment="0" applyProtection="0"/>
    <xf numFmtId="0" fontId="22" fillId="7" borderId="1" applyNumberFormat="0" applyAlignment="0" applyProtection="0"/>
    <xf numFmtId="0" fontId="23" fillId="0" borderId="6" applyNumberFormat="0" applyFill="0" applyAlignment="0" applyProtection="0"/>
    <xf numFmtId="0" fontId="24" fillId="30" borderId="0" applyNumberFormat="0" applyBorder="0" applyAlignment="0" applyProtection="0"/>
    <xf numFmtId="0" fontId="72" fillId="0" borderId="0"/>
    <xf numFmtId="0" fontId="40" fillId="0" borderId="0"/>
    <xf numFmtId="0" fontId="12" fillId="0" borderId="0"/>
    <xf numFmtId="0" fontId="40" fillId="31" borderId="7" applyNumberFormat="0" applyFont="0" applyAlignment="0" applyProtection="0"/>
    <xf numFmtId="0" fontId="25" fillId="28" borderId="8" applyNumberFormat="0" applyAlignment="0" applyProtection="0"/>
    <xf numFmtId="0" fontId="46" fillId="14" borderId="9" applyNumberFormat="0" applyProtection="0">
      <alignment horizontal="right" vertical="center"/>
    </xf>
    <xf numFmtId="0" fontId="46" fillId="32" borderId="9" applyNumberFormat="0" applyProtection="0">
      <alignment horizontal="left" vertical="center" indent="1"/>
    </xf>
    <xf numFmtId="0" fontId="26" fillId="0" borderId="0" applyNumberFormat="0" applyFill="0" applyBorder="0" applyAlignment="0" applyProtection="0"/>
    <xf numFmtId="0" fontId="27" fillId="0" borderId="10" applyNumberFormat="0" applyFill="0" applyAlignment="0" applyProtection="0"/>
    <xf numFmtId="0" fontId="28" fillId="0" borderId="0" applyNumberFormat="0" applyFill="0" applyBorder="0" applyAlignment="0" applyProtection="0"/>
    <xf numFmtId="0" fontId="45" fillId="23" borderId="0" applyNumberFormat="0" applyBorder="0" applyAlignment="0" applyProtection="0">
      <alignment vertical="center"/>
    </xf>
    <xf numFmtId="0" fontId="45" fillId="33" borderId="0" applyNumberFormat="0" applyBorder="0" applyAlignment="0" applyProtection="0">
      <alignment vertical="center"/>
    </xf>
    <xf numFmtId="0" fontId="45" fillId="34" borderId="0" applyNumberFormat="0" applyBorder="0" applyAlignment="0" applyProtection="0">
      <alignment vertical="center"/>
    </xf>
    <xf numFmtId="0" fontId="45" fillId="35" borderId="0" applyNumberFormat="0" applyBorder="0" applyAlignment="0" applyProtection="0">
      <alignment vertical="center"/>
    </xf>
    <xf numFmtId="0" fontId="45" fillId="23" borderId="0" applyNumberFormat="0" applyBorder="0" applyAlignment="0" applyProtection="0">
      <alignment vertical="center"/>
    </xf>
    <xf numFmtId="0" fontId="45" fillId="36" borderId="0" applyNumberFormat="0" applyBorder="0" applyAlignment="0" applyProtection="0">
      <alignment vertical="center"/>
    </xf>
    <xf numFmtId="0" fontId="47" fillId="0" borderId="0" applyNumberFormat="0" applyFill="0" applyBorder="0" applyAlignment="0" applyProtection="0">
      <alignment vertical="center"/>
    </xf>
    <xf numFmtId="0" fontId="48" fillId="37" borderId="2" applyNumberFormat="0" applyAlignment="0" applyProtection="0">
      <alignment vertical="center"/>
    </xf>
    <xf numFmtId="0" fontId="49" fillId="17" borderId="0" applyNumberFormat="0" applyBorder="0" applyAlignment="0" applyProtection="0">
      <alignment vertical="center"/>
    </xf>
    <xf numFmtId="0" fontId="40" fillId="10" borderId="7" applyNumberFormat="0" applyFont="0" applyAlignment="0" applyProtection="0">
      <alignment vertical="center"/>
    </xf>
    <xf numFmtId="0" fontId="50" fillId="0" borderId="6" applyNumberFormat="0" applyFill="0" applyAlignment="0" applyProtection="0">
      <alignment vertical="center"/>
    </xf>
    <xf numFmtId="0" fontId="51" fillId="17" borderId="1" applyNumberFormat="0" applyAlignment="0" applyProtection="0">
      <alignment vertical="center"/>
    </xf>
    <xf numFmtId="0" fontId="52" fillId="38" borderId="8" applyNumberFormat="0" applyAlignment="0" applyProtection="0">
      <alignment vertical="center"/>
    </xf>
    <xf numFmtId="0" fontId="53" fillId="39" borderId="0" applyNumberFormat="0" applyBorder="0" applyAlignment="0" applyProtection="0">
      <alignment vertical="center"/>
    </xf>
    <xf numFmtId="0" fontId="54" fillId="0" borderId="0"/>
    <xf numFmtId="0" fontId="55" fillId="40" borderId="0" applyNumberFormat="0" applyBorder="0" applyAlignment="0" applyProtection="0">
      <alignment vertical="center"/>
    </xf>
    <xf numFmtId="0" fontId="56" fillId="0" borderId="11" applyNumberFormat="0" applyFill="0" applyAlignment="0" applyProtection="0">
      <alignment vertical="center"/>
    </xf>
    <xf numFmtId="0" fontId="57" fillId="0" borderId="4" applyNumberFormat="0" applyFill="0" applyAlignment="0" applyProtection="0">
      <alignment vertical="center"/>
    </xf>
    <xf numFmtId="0" fontId="58" fillId="0" borderId="12" applyNumberFormat="0" applyFill="0" applyAlignment="0" applyProtection="0">
      <alignment vertical="center"/>
    </xf>
    <xf numFmtId="0" fontId="58" fillId="0" borderId="0" applyNumberFormat="0" applyFill="0" applyBorder="0" applyAlignment="0" applyProtection="0">
      <alignment vertical="center"/>
    </xf>
    <xf numFmtId="0" fontId="59" fillId="38" borderId="1" applyNumberFormat="0" applyAlignment="0" applyProtection="0">
      <alignment vertical="center"/>
    </xf>
    <xf numFmtId="0" fontId="60"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2" fillId="0" borderId="13" applyNumberFormat="0" applyFill="0" applyAlignment="0" applyProtection="0">
      <alignment vertical="center"/>
    </xf>
    <xf numFmtId="0" fontId="40" fillId="0" borderId="0"/>
    <xf numFmtId="43" fontId="40" fillId="0" borderId="0" applyFont="0" applyFill="0" applyBorder="0" applyAlignment="0" applyProtection="0"/>
    <xf numFmtId="41" fontId="40" fillId="0" borderId="0" applyFont="0" applyFill="0" applyBorder="0" applyAlignment="0" applyProtection="0"/>
    <xf numFmtId="43" fontId="40" fillId="0" borderId="0" applyFont="0" applyFill="0" applyBorder="0" applyAlignment="0" applyProtection="0"/>
    <xf numFmtId="0" fontId="78" fillId="0" borderId="0">
      <alignment vertical="center"/>
    </xf>
    <xf numFmtId="0" fontId="6" fillId="0" borderId="0"/>
    <xf numFmtId="0" fontId="40"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9" fontId="40" fillId="0" borderId="0" applyFont="0" applyFill="0" applyBorder="0" applyAlignment="0" applyProtection="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0" fontId="80" fillId="0" borderId="0">
      <alignment vertical="center"/>
    </xf>
    <xf numFmtId="0" fontId="81" fillId="0" borderId="0">
      <alignment vertical="center"/>
    </xf>
    <xf numFmtId="38" fontId="81" fillId="0" borderId="0" applyFont="0" applyFill="0" applyBorder="0" applyAlignment="0" applyProtection="0">
      <alignment vertical="center"/>
    </xf>
    <xf numFmtId="0" fontId="40" fillId="0" borderId="0"/>
    <xf numFmtId="38" fontId="44" fillId="0" borderId="0" applyFont="0" applyFill="0" applyBorder="0" applyAlignment="0" applyProtection="0">
      <alignment vertical="center"/>
    </xf>
    <xf numFmtId="38" fontId="44" fillId="0" borderId="0" applyFont="0" applyFill="0" applyBorder="0" applyAlignment="0" applyProtection="0">
      <alignment vertical="center"/>
    </xf>
    <xf numFmtId="0" fontId="40" fillId="0" borderId="0"/>
    <xf numFmtId="0" fontId="82" fillId="0" borderId="0">
      <alignment vertical="center"/>
    </xf>
    <xf numFmtId="0" fontId="82" fillId="0" borderId="0">
      <alignment vertical="center"/>
    </xf>
    <xf numFmtId="0" fontId="81" fillId="0" borderId="0">
      <alignment vertical="center"/>
    </xf>
    <xf numFmtId="38" fontId="81" fillId="0" borderId="0" applyFont="0" applyFill="0" applyBorder="0" applyAlignment="0" applyProtection="0">
      <alignment vertical="center"/>
    </xf>
    <xf numFmtId="38" fontId="83" fillId="0" borderId="0" applyFont="0" applyFill="0" applyBorder="0" applyAlignment="0" applyProtection="0">
      <alignment vertical="center"/>
    </xf>
    <xf numFmtId="0" fontId="81" fillId="0" borderId="0">
      <alignment vertical="center"/>
    </xf>
    <xf numFmtId="38" fontId="79" fillId="0" borderId="0" applyFont="0" applyFill="0" applyBorder="0" applyAlignment="0" applyProtection="0">
      <alignment vertical="center"/>
    </xf>
    <xf numFmtId="0" fontId="79" fillId="0" borderId="0">
      <alignment vertical="center"/>
    </xf>
    <xf numFmtId="0" fontId="6"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38" fontId="79" fillId="0" borderId="0" applyFont="0" applyFill="0" applyBorder="0" applyAlignment="0" applyProtection="0">
      <alignment vertical="center"/>
    </xf>
    <xf numFmtId="0" fontId="79" fillId="0" borderId="0">
      <alignment vertical="center"/>
    </xf>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1"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0" fontId="5" fillId="0" borderId="0"/>
    <xf numFmtId="0" fontId="5" fillId="0" borderId="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1" fontId="4" fillId="0" borderId="0" applyFont="0" applyFill="0" applyBorder="0" applyAlignment="0" applyProtection="0"/>
    <xf numFmtId="41" fontId="4" fillId="0" borderId="0" applyFont="0" applyFill="0" applyBorder="0" applyAlignment="0" applyProtection="0"/>
    <xf numFmtId="41" fontId="79" fillId="0" borderId="0" applyFont="0" applyFill="0" applyBorder="0" applyAlignment="0" applyProtection="0"/>
    <xf numFmtId="0" fontId="4" fillId="0" borderId="0"/>
    <xf numFmtId="9" fontId="79" fillId="0" borderId="0" applyFont="0" applyFill="0" applyBorder="0" applyAlignment="0" applyProtection="0">
      <alignment vertical="center"/>
    </xf>
    <xf numFmtId="0" fontId="4" fillId="0" borderId="0"/>
    <xf numFmtId="0" fontId="79" fillId="0" borderId="0"/>
    <xf numFmtId="0" fontId="79" fillId="0" borderId="0"/>
    <xf numFmtId="41" fontId="78" fillId="0" borderId="0" applyFont="0" applyFill="0" applyBorder="0" applyAlignment="0" applyProtection="0"/>
    <xf numFmtId="0" fontId="4"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38" fontId="79" fillId="0" borderId="0" applyFont="0" applyFill="0" applyBorder="0" applyAlignment="0" applyProtection="0">
      <alignment vertical="center"/>
    </xf>
    <xf numFmtId="0" fontId="79" fillId="0" borderId="0">
      <alignment vertical="center"/>
    </xf>
    <xf numFmtId="0" fontId="4"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38" fontId="79" fillId="0" borderId="0" applyFont="0" applyFill="0" applyBorder="0" applyAlignment="0" applyProtection="0">
      <alignment vertical="center"/>
    </xf>
    <xf numFmtId="0" fontId="79" fillId="0" borderId="0">
      <alignment vertical="center"/>
    </xf>
    <xf numFmtId="0" fontId="79" fillId="0" borderId="0"/>
    <xf numFmtId="0" fontId="79" fillId="0" borderId="0"/>
    <xf numFmtId="41" fontId="78" fillId="0" borderId="0" applyFont="0" applyFill="0" applyBorder="0" applyAlignment="0" applyProtection="0"/>
    <xf numFmtId="0" fontId="4"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38" fontId="79" fillId="0" borderId="0" applyFont="0" applyFill="0" applyBorder="0" applyAlignment="0" applyProtection="0">
      <alignment vertical="center"/>
    </xf>
    <xf numFmtId="0" fontId="79" fillId="0" borderId="0">
      <alignment vertical="center"/>
    </xf>
    <xf numFmtId="0" fontId="4"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38" fontId="79" fillId="0" borderId="0" applyFont="0" applyFill="0" applyBorder="0" applyAlignment="0" applyProtection="0">
      <alignment vertical="center"/>
    </xf>
    <xf numFmtId="0" fontId="79" fillId="0" borderId="0">
      <alignment vertical="center"/>
    </xf>
    <xf numFmtId="0" fontId="79" fillId="0" borderId="0"/>
    <xf numFmtId="0" fontId="79" fillId="0" borderId="0"/>
    <xf numFmtId="0" fontId="4" fillId="0" borderId="0"/>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38" fontId="79" fillId="0" borderId="0" applyFont="0" applyFill="0" applyBorder="0" applyAlignment="0" applyProtection="0">
      <alignment vertical="center"/>
    </xf>
    <xf numFmtId="0" fontId="79" fillId="0" borderId="0">
      <alignment vertical="center"/>
    </xf>
    <xf numFmtId="0" fontId="4"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38" fontId="79" fillId="0" borderId="0" applyFont="0" applyFill="0" applyBorder="0" applyAlignment="0" applyProtection="0">
      <alignment vertical="center"/>
    </xf>
    <xf numFmtId="0" fontId="79" fillId="0" borderId="0">
      <alignment vertical="center"/>
    </xf>
    <xf numFmtId="0" fontId="79" fillId="0" borderId="0"/>
    <xf numFmtId="0" fontId="79" fillId="0" borderId="0"/>
    <xf numFmtId="9" fontId="78" fillId="0" borderId="0" applyFont="0" applyFill="0" applyBorder="0" applyAlignment="0" applyProtection="0"/>
    <xf numFmtId="0" fontId="4"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38" fontId="79" fillId="0" borderId="0" applyFont="0" applyFill="0" applyBorder="0" applyAlignment="0" applyProtection="0">
      <alignment vertical="center"/>
    </xf>
    <xf numFmtId="0" fontId="79" fillId="0" borderId="0">
      <alignment vertical="center"/>
    </xf>
    <xf numFmtId="0" fontId="4"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38" fontId="79" fillId="0" borderId="0" applyFont="0" applyFill="0" applyBorder="0" applyAlignment="0" applyProtection="0">
      <alignment vertical="center"/>
    </xf>
    <xf numFmtId="0" fontId="79" fillId="0" borderId="0">
      <alignment vertical="center"/>
    </xf>
    <xf numFmtId="0" fontId="79" fillId="0" borderId="0"/>
    <xf numFmtId="0" fontId="79" fillId="0" borderId="0"/>
    <xf numFmtId="41" fontId="78" fillId="0" borderId="0" applyFont="0" applyFill="0" applyBorder="0" applyAlignment="0" applyProtection="0"/>
    <xf numFmtId="0" fontId="4"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38" fontId="79" fillId="0" borderId="0" applyFont="0" applyFill="0" applyBorder="0" applyAlignment="0" applyProtection="0">
      <alignment vertical="center"/>
    </xf>
    <xf numFmtId="0" fontId="79" fillId="0" borderId="0">
      <alignment vertical="center"/>
    </xf>
    <xf numFmtId="0" fontId="4"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38" fontId="79" fillId="0" borderId="0" applyFont="0" applyFill="0" applyBorder="0" applyAlignment="0" applyProtection="0">
      <alignment vertical="center"/>
    </xf>
    <xf numFmtId="0" fontId="79" fillId="0" borderId="0">
      <alignment vertical="center"/>
    </xf>
    <xf numFmtId="0" fontId="79" fillId="0" borderId="0"/>
    <xf numFmtId="0" fontId="79" fillId="0" borderId="0"/>
    <xf numFmtId="41" fontId="78" fillId="0" borderId="0" applyFont="0" applyFill="0" applyBorder="0" applyAlignment="0" applyProtection="0"/>
    <xf numFmtId="0" fontId="4"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38" fontId="79" fillId="0" borderId="0" applyFont="0" applyFill="0" applyBorder="0" applyAlignment="0" applyProtection="0">
      <alignment vertical="center"/>
    </xf>
    <xf numFmtId="0" fontId="79" fillId="0" borderId="0">
      <alignment vertical="center"/>
    </xf>
    <xf numFmtId="0" fontId="4"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38" fontId="79" fillId="0" borderId="0" applyFont="0" applyFill="0" applyBorder="0" applyAlignment="0" applyProtection="0">
      <alignment vertical="center"/>
    </xf>
    <xf numFmtId="0" fontId="79" fillId="0" borderId="0">
      <alignment vertical="center"/>
    </xf>
    <xf numFmtId="0" fontId="79" fillId="0" borderId="0"/>
    <xf numFmtId="0" fontId="79" fillId="0" borderId="0"/>
    <xf numFmtId="0" fontId="4"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38" fontId="79" fillId="0" borderId="0" applyFont="0" applyFill="0" applyBorder="0" applyAlignment="0" applyProtection="0">
      <alignment vertical="center"/>
    </xf>
    <xf numFmtId="0" fontId="79" fillId="0" borderId="0">
      <alignment vertical="center"/>
    </xf>
    <xf numFmtId="0" fontId="4" fillId="0" borderId="0"/>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9" fontId="79" fillId="0" borderId="0" applyFont="0" applyFill="0" applyBorder="0" applyAlignment="0" applyProtection="0">
      <alignment vertical="center"/>
    </xf>
    <xf numFmtId="0" fontId="79" fillId="0" borderId="0"/>
    <xf numFmtId="0" fontId="79" fillId="0" borderId="0"/>
    <xf numFmtId="0" fontId="79" fillId="0" borderId="0">
      <alignment vertical="center"/>
    </xf>
    <xf numFmtId="0" fontId="79" fillId="0" borderId="0">
      <alignment vertical="center"/>
    </xf>
    <xf numFmtId="0" fontId="79" fillId="0" borderId="0"/>
    <xf numFmtId="0" fontId="79" fillId="0" borderId="0"/>
    <xf numFmtId="0" fontId="79" fillId="0" borderId="0">
      <alignment vertical="center"/>
    </xf>
    <xf numFmtId="0" fontId="79" fillId="0" borderId="0">
      <alignment vertical="center"/>
    </xf>
    <xf numFmtId="9" fontId="79" fillId="0" borderId="0" applyFont="0" applyFill="0" applyBorder="0" applyAlignment="0" applyProtection="0">
      <alignment vertical="center"/>
    </xf>
    <xf numFmtId="0" fontId="79" fillId="0" borderId="0">
      <alignment vertical="center"/>
    </xf>
    <xf numFmtId="38" fontId="79" fillId="0" borderId="0" applyFont="0" applyFill="0" applyBorder="0" applyAlignment="0" applyProtection="0">
      <alignment vertical="center"/>
    </xf>
    <xf numFmtId="0" fontId="79" fillId="0" borderId="0">
      <alignment vertical="center"/>
    </xf>
    <xf numFmtId="0" fontId="79" fillId="0" borderId="0"/>
    <xf numFmtId="0" fontId="79" fillId="0" borderId="0"/>
    <xf numFmtId="0" fontId="86" fillId="0" borderId="0" applyNumberFormat="0" applyFill="0" applyBorder="0" applyAlignment="0" applyProtection="0"/>
    <xf numFmtId="0" fontId="87" fillId="0" borderId="54" applyNumberFormat="0" applyFill="0" applyAlignment="0" applyProtection="0"/>
    <xf numFmtId="0" fontId="88" fillId="0" borderId="55" applyNumberFormat="0" applyFill="0" applyAlignment="0" applyProtection="0"/>
    <xf numFmtId="0" fontId="89" fillId="0" borderId="56" applyNumberFormat="0" applyFill="0" applyAlignment="0" applyProtection="0"/>
    <xf numFmtId="0" fontId="89" fillId="0" borderId="0" applyNumberFormat="0" applyFill="0" applyBorder="0" applyAlignment="0" applyProtection="0"/>
    <xf numFmtId="0" fontId="90" fillId="45" borderId="0" applyNumberFormat="0" applyBorder="0" applyAlignment="0" applyProtection="0"/>
    <xf numFmtId="0" fontId="91" fillId="46" borderId="0" applyNumberFormat="0" applyBorder="0" applyAlignment="0" applyProtection="0"/>
    <xf numFmtId="0" fontId="92" fillId="47" borderId="0" applyNumberFormat="0" applyBorder="0" applyAlignment="0" applyProtection="0"/>
    <xf numFmtId="0" fontId="93" fillId="48" borderId="57" applyNumberFormat="0" applyAlignment="0" applyProtection="0"/>
    <xf numFmtId="0" fontId="94" fillId="49" borderId="58" applyNumberFormat="0" applyAlignment="0" applyProtection="0"/>
    <xf numFmtId="0" fontId="95" fillId="49" borderId="57" applyNumberFormat="0" applyAlignment="0" applyProtection="0"/>
    <xf numFmtId="0" fontId="96" fillId="0" borderId="59" applyNumberFormat="0" applyFill="0" applyAlignment="0" applyProtection="0"/>
    <xf numFmtId="0" fontId="97" fillId="50" borderId="60" applyNumberFormat="0" applyAlignment="0" applyProtection="0"/>
    <xf numFmtId="0" fontId="98" fillId="0" borderId="0" applyNumberFormat="0" applyFill="0" applyBorder="0" applyAlignment="0" applyProtection="0"/>
    <xf numFmtId="0" fontId="79" fillId="51" borderId="61" applyNumberFormat="0" applyFont="0" applyAlignment="0" applyProtection="0"/>
    <xf numFmtId="0" fontId="99" fillId="0" borderId="0" applyNumberFormat="0" applyFill="0" applyBorder="0" applyAlignment="0" applyProtection="0"/>
    <xf numFmtId="0" fontId="85" fillId="0" borderId="62" applyNumberFormat="0" applyFill="0" applyAlignment="0" applyProtection="0"/>
    <xf numFmtId="0" fontId="100" fillId="52" borderId="0" applyNumberFormat="0" applyBorder="0" applyAlignment="0" applyProtection="0"/>
    <xf numFmtId="0" fontId="4"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100" fillId="56"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9" borderId="0" applyNumberFormat="0" applyBorder="0" applyAlignment="0" applyProtection="0"/>
    <xf numFmtId="0" fontId="100" fillId="60" borderId="0" applyNumberFormat="0" applyBorder="0" applyAlignment="0" applyProtection="0"/>
    <xf numFmtId="0" fontId="4" fillId="61" borderId="0" applyNumberFormat="0" applyBorder="0" applyAlignment="0" applyProtection="0"/>
    <xf numFmtId="0" fontId="4" fillId="62" borderId="0" applyNumberFormat="0" applyBorder="0" applyAlignment="0" applyProtection="0"/>
    <xf numFmtId="0" fontId="4" fillId="63" borderId="0" applyNumberFormat="0" applyBorder="0" applyAlignment="0" applyProtection="0"/>
    <xf numFmtId="0" fontId="100" fillId="64" borderId="0" applyNumberFormat="0" applyBorder="0" applyAlignment="0" applyProtection="0"/>
    <xf numFmtId="0" fontId="4" fillId="65" borderId="0" applyNumberFormat="0" applyBorder="0" applyAlignment="0" applyProtection="0"/>
    <xf numFmtId="0" fontId="4" fillId="66" borderId="0" applyNumberFormat="0" applyBorder="0" applyAlignment="0" applyProtection="0"/>
    <xf numFmtId="0" fontId="4" fillId="67" borderId="0" applyNumberFormat="0" applyBorder="0" applyAlignment="0" applyProtection="0"/>
    <xf numFmtId="0" fontId="100" fillId="68" borderId="0" applyNumberFormat="0" applyBorder="0" applyAlignment="0" applyProtection="0"/>
    <xf numFmtId="0" fontId="4" fillId="69" borderId="0" applyNumberFormat="0" applyBorder="0" applyAlignment="0" applyProtection="0"/>
    <xf numFmtId="0" fontId="4" fillId="70" borderId="0" applyNumberFormat="0" applyBorder="0" applyAlignment="0" applyProtection="0"/>
    <xf numFmtId="0" fontId="4" fillId="71" borderId="0" applyNumberFormat="0" applyBorder="0" applyAlignment="0" applyProtection="0"/>
    <xf numFmtId="0" fontId="100" fillId="72" borderId="0" applyNumberFormat="0" applyBorder="0" applyAlignment="0" applyProtection="0"/>
    <xf numFmtId="0" fontId="4" fillId="73" borderId="0" applyNumberFormat="0" applyBorder="0" applyAlignment="0" applyProtection="0"/>
    <xf numFmtId="0" fontId="4" fillId="74" borderId="0" applyNumberFormat="0" applyBorder="0" applyAlignment="0" applyProtection="0"/>
    <xf numFmtId="0" fontId="4" fillId="75" borderId="0" applyNumberFormat="0" applyBorder="0" applyAlignment="0" applyProtection="0"/>
    <xf numFmtId="43" fontId="40" fillId="0" borderId="0" applyFont="0" applyFill="0" applyBorder="0" applyAlignment="0" applyProtection="0"/>
    <xf numFmtId="0" fontId="40" fillId="0" borderId="0"/>
    <xf numFmtId="41" fontId="40" fillId="0" borderId="0" applyFont="0" applyFill="0" applyBorder="0" applyAlignment="0" applyProtection="0"/>
    <xf numFmtId="165" fontId="40" fillId="0" borderId="0" applyFont="0" applyFill="0" applyBorder="0" applyAlignment="0" applyProtection="0"/>
    <xf numFmtId="164" fontId="40" fillId="0" borderId="0" applyFont="0" applyFill="0" applyBorder="0" applyAlignment="0" applyProtection="0"/>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xf numFmtId="0" fontId="3" fillId="0" borderId="0"/>
    <xf numFmtId="41" fontId="4" fillId="0" borderId="0" applyFont="0" applyFill="0" applyBorder="0" applyAlignment="0" applyProtection="0"/>
    <xf numFmtId="41" fontId="4" fillId="0" borderId="0" applyFont="0" applyFill="0" applyBorder="0" applyAlignment="0" applyProtection="0"/>
    <xf numFmtId="41" fontId="3" fillId="0" borderId="0" applyFont="0" applyFill="0" applyBorder="0" applyAlignment="0" applyProtection="0"/>
    <xf numFmtId="9" fontId="3" fillId="0" borderId="0" applyFont="0" applyFill="0" applyBorder="0" applyAlignment="0" applyProtection="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xf numFmtId="0" fontId="3" fillId="0" borderId="0"/>
    <xf numFmtId="41" fontId="78" fillId="0" borderId="0" applyFont="0" applyFill="0" applyBorder="0" applyAlignment="0" applyProtection="0"/>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xf numFmtId="0" fontId="3" fillId="0" borderId="0"/>
    <xf numFmtId="41" fontId="78" fillId="0" borderId="0" applyFont="0" applyFill="0" applyBorder="0" applyAlignment="0" applyProtection="0"/>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xf numFmtId="0" fontId="3" fillId="0" borderId="0"/>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xf numFmtId="0" fontId="3" fillId="0" borderId="0"/>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xf numFmtId="0" fontId="3" fillId="0" borderId="0"/>
    <xf numFmtId="41" fontId="78" fillId="0" borderId="0" applyFont="0" applyFill="0" applyBorder="0" applyAlignment="0" applyProtection="0"/>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xf numFmtId="0" fontId="3" fillId="0" borderId="0"/>
    <xf numFmtId="41" fontId="78" fillId="0" borderId="0" applyFont="0" applyFill="0" applyBorder="0" applyAlignment="0" applyProtection="0"/>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xf numFmtId="0" fontId="3" fillId="0" borderId="0"/>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xf numFmtId="0" fontId="3" fillId="0" borderId="0"/>
    <xf numFmtId="0" fontId="3" fillId="51" borderId="61" applyNumberFormat="0" applyFont="0" applyAlignment="0" applyProtection="0"/>
    <xf numFmtId="0" fontId="4" fillId="0" borderId="0"/>
    <xf numFmtId="41" fontId="78" fillId="0" borderId="0" applyFont="0" applyFill="0" applyBorder="0" applyAlignment="0" applyProtection="0"/>
    <xf numFmtId="0" fontId="4" fillId="0" borderId="0"/>
    <xf numFmtId="0" fontId="4" fillId="0" borderId="0"/>
    <xf numFmtId="41" fontId="78" fillId="0" borderId="0" applyFont="0" applyFill="0" applyBorder="0" applyAlignment="0" applyProtection="0"/>
    <xf numFmtId="0" fontId="4" fillId="0" borderId="0"/>
    <xf numFmtId="0" fontId="4" fillId="0" borderId="0"/>
    <xf numFmtId="0" fontId="78" fillId="51" borderId="61" applyNumberFormat="0" applyFont="0" applyAlignment="0" applyProtection="0"/>
    <xf numFmtId="0" fontId="4" fillId="0" borderId="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41" fontId="78" fillId="0" borderId="0" applyFont="0" applyFill="0" applyBorder="0" applyAlignment="0" applyProtection="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41" fontId="78" fillId="0" borderId="0" applyFont="0" applyFill="0" applyBorder="0" applyAlignment="0" applyProtection="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0" fontId="2" fillId="0" borderId="0"/>
    <xf numFmtId="0" fontId="2" fillId="0" borderId="0"/>
    <xf numFmtId="0" fontId="101" fillId="0" borderId="0"/>
    <xf numFmtId="0" fontId="40" fillId="0" borderId="0"/>
    <xf numFmtId="0" fontId="103" fillId="0" borderId="0"/>
    <xf numFmtId="0" fontId="1" fillId="0" borderId="0"/>
    <xf numFmtId="41" fontId="40" fillId="0" borderId="0" applyFont="0" applyFill="0" applyBorder="0" applyAlignment="0" applyProtection="0"/>
  </cellStyleXfs>
  <cellXfs count="699">
    <xf numFmtId="0" fontId="0" fillId="0" borderId="0" xfId="0"/>
    <xf numFmtId="0" fontId="9" fillId="41" borderId="14" xfId="0" applyFont="1" applyFill="1" applyBorder="1" applyAlignment="1">
      <alignment horizontal="center"/>
    </xf>
    <xf numFmtId="0" fontId="29" fillId="0" borderId="15" xfId="0" applyFont="1" applyFill="1" applyBorder="1"/>
    <xf numFmtId="0" fontId="30" fillId="41" borderId="0" xfId="0" applyFont="1" applyFill="1"/>
    <xf numFmtId="0" fontId="0" fillId="41" borderId="0" xfId="0" applyFont="1" applyFill="1"/>
    <xf numFmtId="166" fontId="0" fillId="41" borderId="0" xfId="46" applyNumberFormat="1" applyFont="1" applyFill="1"/>
    <xf numFmtId="0" fontId="31" fillId="41" borderId="0" xfId="0" applyFont="1" applyFill="1" applyAlignment="1">
      <alignment horizontal="centerContinuous"/>
    </xf>
    <xf numFmtId="166" fontId="31" fillId="41" borderId="0" xfId="46" applyNumberFormat="1" applyFont="1" applyFill="1" applyAlignment="1">
      <alignment horizontal="centerContinuous"/>
    </xf>
    <xf numFmtId="0" fontId="0" fillId="41" borderId="0" xfId="0" applyFont="1" applyFill="1" applyAlignment="1">
      <alignment horizontal="right"/>
    </xf>
    <xf numFmtId="167" fontId="0" fillId="41" borderId="0" xfId="0" applyNumberFormat="1" applyFont="1" applyFill="1" applyAlignment="1">
      <alignment horizontal="centerContinuous"/>
    </xf>
    <xf numFmtId="0" fontId="9" fillId="41" borderId="16" xfId="0" applyFont="1" applyFill="1" applyBorder="1"/>
    <xf numFmtId="0" fontId="9" fillId="41" borderId="17" xfId="0" applyFont="1" applyFill="1" applyBorder="1"/>
    <xf numFmtId="0" fontId="0" fillId="41" borderId="14" xfId="0" applyFont="1" applyFill="1" applyBorder="1"/>
    <xf numFmtId="0" fontId="9" fillId="41" borderId="16" xfId="0" applyFont="1" applyFill="1" applyBorder="1" applyAlignment="1">
      <alignment horizontal="centerContinuous"/>
    </xf>
    <xf numFmtId="0" fontId="9" fillId="41" borderId="14" xfId="0" applyFont="1" applyFill="1" applyBorder="1" applyAlignment="1">
      <alignment horizontal="centerContinuous"/>
    </xf>
    <xf numFmtId="0" fontId="9" fillId="41" borderId="17" xfId="0" applyFont="1" applyFill="1" applyBorder="1" applyAlignment="1">
      <alignment horizontal="centerContinuous"/>
    </xf>
    <xf numFmtId="0" fontId="9" fillId="41" borderId="16" xfId="0" applyFont="1" applyFill="1" applyBorder="1" applyAlignment="1"/>
    <xf numFmtId="0" fontId="9" fillId="41" borderId="17" xfId="0" applyFont="1" applyFill="1" applyBorder="1" applyAlignment="1"/>
    <xf numFmtId="166" fontId="9" fillId="41" borderId="14" xfId="46" applyNumberFormat="1" applyFont="1" applyFill="1" applyBorder="1"/>
    <xf numFmtId="0" fontId="0" fillId="41" borderId="18" xfId="0" applyFont="1" applyFill="1" applyBorder="1"/>
    <xf numFmtId="0" fontId="0" fillId="41" borderId="0" xfId="0" applyFont="1" applyFill="1" applyBorder="1"/>
    <xf numFmtId="0" fontId="0" fillId="41" borderId="19" xfId="0" applyFont="1" applyFill="1" applyBorder="1"/>
    <xf numFmtId="0" fontId="9" fillId="41" borderId="20" xfId="0" applyFont="1" applyFill="1" applyBorder="1" applyAlignment="1">
      <alignment horizontal="centerContinuous"/>
    </xf>
    <xf numFmtId="0" fontId="9" fillId="41" borderId="21" xfId="0" applyFont="1" applyFill="1" applyBorder="1" applyAlignment="1">
      <alignment horizontal="centerContinuous"/>
    </xf>
    <xf numFmtId="0" fontId="9" fillId="41" borderId="22" xfId="0" applyFont="1" applyFill="1" applyBorder="1" applyAlignment="1">
      <alignment horizontal="centerContinuous"/>
    </xf>
    <xf numFmtId="166" fontId="9" fillId="41" borderId="22" xfId="46" applyNumberFormat="1" applyFont="1" applyFill="1" applyBorder="1" applyAlignment="1">
      <alignment horizontal="centerContinuous"/>
    </xf>
    <xf numFmtId="0" fontId="0" fillId="41" borderId="18" xfId="0" applyFill="1" applyBorder="1"/>
    <xf numFmtId="0" fontId="0" fillId="41" borderId="17" xfId="0" applyFont="1" applyFill="1" applyBorder="1"/>
    <xf numFmtId="166" fontId="0" fillId="41" borderId="14" xfId="46" applyNumberFormat="1" applyFont="1" applyFill="1" applyBorder="1"/>
    <xf numFmtId="166" fontId="0" fillId="41" borderId="19" xfId="46" applyNumberFormat="1" applyFont="1" applyFill="1" applyBorder="1"/>
    <xf numFmtId="0" fontId="0" fillId="41" borderId="18" xfId="0" applyFont="1" applyFill="1" applyBorder="1" applyAlignment="1">
      <alignment horizontal="center"/>
    </xf>
    <xf numFmtId="0" fontId="0" fillId="41" borderId="19" xfId="0" applyFont="1" applyFill="1" applyBorder="1" applyAlignment="1">
      <alignment horizontal="center"/>
    </xf>
    <xf numFmtId="0" fontId="0" fillId="41" borderId="16" xfId="0" applyFont="1" applyFill="1" applyBorder="1"/>
    <xf numFmtId="0" fontId="0" fillId="41" borderId="17" xfId="0" applyFont="1" applyFill="1" applyBorder="1" applyAlignment="1">
      <alignment horizontal="left"/>
    </xf>
    <xf numFmtId="0" fontId="0" fillId="41" borderId="20" xfId="0" applyFont="1" applyFill="1" applyBorder="1"/>
    <xf numFmtId="0" fontId="0" fillId="41" borderId="21" xfId="0" applyFont="1" applyFill="1" applyBorder="1"/>
    <xf numFmtId="0" fontId="0" fillId="41" borderId="22" xfId="0" applyFont="1" applyFill="1" applyBorder="1"/>
    <xf numFmtId="166" fontId="0" fillId="41" borderId="22" xfId="46" applyNumberFormat="1" applyFont="1" applyFill="1" applyBorder="1"/>
    <xf numFmtId="166" fontId="8" fillId="41" borderId="24" xfId="46" applyNumberFormat="1" applyFont="1" applyFill="1" applyBorder="1" applyAlignment="1">
      <alignment horizontal="center"/>
    </xf>
    <xf numFmtId="166" fontId="8" fillId="41" borderId="25" xfId="46" applyNumberFormat="1" applyFont="1" applyFill="1" applyBorder="1" applyAlignment="1">
      <alignment horizontal="center"/>
    </xf>
    <xf numFmtId="0" fontId="0" fillId="41" borderId="19" xfId="0" applyFont="1" applyFill="1" applyBorder="1" applyAlignment="1">
      <alignment horizontal="centerContinuous"/>
    </xf>
    <xf numFmtId="0" fontId="0" fillId="41" borderId="0" xfId="0" applyFont="1" applyFill="1" applyBorder="1" applyAlignment="1">
      <alignment horizontal="centerContinuous"/>
    </xf>
    <xf numFmtId="0" fontId="0" fillId="41" borderId="26" xfId="0" applyFont="1" applyFill="1" applyBorder="1"/>
    <xf numFmtId="0" fontId="0" fillId="41" borderId="28" xfId="0" applyFont="1" applyFill="1" applyBorder="1"/>
    <xf numFmtId="0" fontId="0" fillId="41" borderId="14" xfId="0" applyFont="1" applyFill="1" applyBorder="1" applyAlignment="1">
      <alignment horizontal="centerContinuous"/>
    </xf>
    <xf numFmtId="0" fontId="0" fillId="41" borderId="17" xfId="0" applyFont="1" applyFill="1" applyBorder="1" applyAlignment="1"/>
    <xf numFmtId="166" fontId="0" fillId="41" borderId="14" xfId="46" applyNumberFormat="1" applyFont="1" applyFill="1" applyBorder="1" applyAlignment="1">
      <alignment horizontal="centerContinuous"/>
    </xf>
    <xf numFmtId="0" fontId="9" fillId="41" borderId="19" xfId="0" applyFont="1" applyFill="1" applyBorder="1" applyAlignment="1">
      <alignment horizontal="center"/>
    </xf>
    <xf numFmtId="0" fontId="0" fillId="41" borderId="29" xfId="0" applyFont="1" applyFill="1" applyBorder="1"/>
    <xf numFmtId="166" fontId="0" fillId="41" borderId="19" xfId="46" applyNumberFormat="1" applyFont="1" applyFill="1" applyBorder="1" applyAlignment="1">
      <alignment horizontal="centerContinuous"/>
    </xf>
    <xf numFmtId="0" fontId="0" fillId="41" borderId="22" xfId="0" applyFont="1" applyFill="1" applyBorder="1" applyAlignment="1">
      <alignment horizontal="centerContinuous"/>
    </xf>
    <xf numFmtId="0" fontId="0" fillId="41" borderId="21" xfId="0" applyFont="1" applyFill="1" applyBorder="1" applyAlignment="1">
      <alignment horizontal="centerContinuous"/>
    </xf>
    <xf numFmtId="166" fontId="0" fillId="41" borderId="22" xfId="46" applyNumberFormat="1" applyFont="1" applyFill="1" applyBorder="1" applyAlignment="1">
      <alignment horizontal="centerContinuous"/>
    </xf>
    <xf numFmtId="165" fontId="0" fillId="41" borderId="0" xfId="46" applyFont="1" applyFill="1"/>
    <xf numFmtId="165" fontId="31" fillId="41" borderId="0" xfId="46" applyFont="1" applyFill="1" applyAlignment="1">
      <alignment horizontal="centerContinuous"/>
    </xf>
    <xf numFmtId="165" fontId="9" fillId="41" borderId="22" xfId="46" applyFont="1" applyFill="1" applyBorder="1" applyAlignment="1">
      <alignment horizontal="centerContinuous"/>
    </xf>
    <xf numFmtId="165" fontId="0" fillId="41" borderId="19" xfId="46" applyFont="1" applyFill="1" applyBorder="1"/>
    <xf numFmtId="165" fontId="0" fillId="41" borderId="22" xfId="46" applyFont="1" applyFill="1" applyBorder="1"/>
    <xf numFmtId="165" fontId="8" fillId="41" borderId="24" xfId="46" applyFont="1" applyFill="1" applyBorder="1" applyAlignment="1">
      <alignment horizontal="center"/>
    </xf>
    <xf numFmtId="165" fontId="8" fillId="41" borderId="25" xfId="46" applyFont="1" applyFill="1" applyBorder="1" applyAlignment="1">
      <alignment horizontal="center"/>
    </xf>
    <xf numFmtId="165" fontId="0" fillId="41" borderId="0" xfId="46" applyFont="1" applyFill="1" applyAlignment="1">
      <alignment horizontal="right"/>
    </xf>
    <xf numFmtId="165" fontId="9" fillId="41" borderId="14" xfId="46" applyFont="1" applyFill="1" applyBorder="1" applyAlignment="1">
      <alignment horizontal="centerContinuous"/>
    </xf>
    <xf numFmtId="165" fontId="0" fillId="41" borderId="17" xfId="46" applyFont="1" applyFill="1" applyBorder="1"/>
    <xf numFmtId="165" fontId="0" fillId="41" borderId="0" xfId="46" applyFont="1" applyFill="1" applyBorder="1"/>
    <xf numFmtId="165" fontId="0" fillId="41" borderId="21" xfId="46" applyFont="1" applyFill="1" applyBorder="1"/>
    <xf numFmtId="165" fontId="8" fillId="41" borderId="23" xfId="46" applyFont="1" applyFill="1" applyBorder="1" applyAlignment="1">
      <alignment horizontal="center"/>
    </xf>
    <xf numFmtId="165" fontId="8" fillId="41" borderId="16" xfId="46" applyFont="1" applyFill="1" applyBorder="1" applyAlignment="1">
      <alignment horizontal="center"/>
    </xf>
    <xf numFmtId="165" fontId="0" fillId="41" borderId="0" xfId="46" applyFont="1" applyFill="1" applyAlignment="1">
      <alignment horizontal="centerContinuous"/>
    </xf>
    <xf numFmtId="165" fontId="9" fillId="41" borderId="16" xfId="46" applyFont="1" applyFill="1" applyBorder="1" applyAlignment="1">
      <alignment horizontal="centerContinuous"/>
    </xf>
    <xf numFmtId="165" fontId="9" fillId="41" borderId="20" xfId="46" applyFont="1" applyFill="1" applyBorder="1" applyAlignment="1">
      <alignment horizontal="centerContinuous"/>
    </xf>
    <xf numFmtId="165" fontId="0" fillId="41" borderId="18" xfId="46" applyFont="1" applyFill="1" applyBorder="1"/>
    <xf numFmtId="165" fontId="0" fillId="41" borderId="26" xfId="46" applyFont="1" applyFill="1" applyBorder="1"/>
    <xf numFmtId="165" fontId="9" fillId="41" borderId="17" xfId="46" applyFont="1" applyFill="1" applyBorder="1" applyAlignment="1">
      <alignment horizontal="centerContinuous"/>
    </xf>
    <xf numFmtId="165" fontId="8" fillId="41" borderId="17" xfId="46" applyFont="1" applyFill="1" applyBorder="1" applyAlignment="1">
      <alignment horizontal="centerContinuous"/>
    </xf>
    <xf numFmtId="165" fontId="0" fillId="41" borderId="0" xfId="46" applyFont="1" applyFill="1" applyBorder="1" applyAlignment="1"/>
    <xf numFmtId="165" fontId="0" fillId="41" borderId="23" xfId="46" applyFont="1" applyFill="1" applyBorder="1"/>
    <xf numFmtId="165" fontId="8" fillId="41" borderId="16" xfId="46" applyFont="1" applyFill="1" applyBorder="1" applyAlignment="1">
      <alignment horizontal="centerContinuous"/>
    </xf>
    <xf numFmtId="165" fontId="8" fillId="41" borderId="18" xfId="46" applyFont="1" applyFill="1" applyBorder="1" applyAlignment="1"/>
    <xf numFmtId="0" fontId="32" fillId="41" borderId="30" xfId="0" applyFont="1" applyFill="1" applyBorder="1" applyAlignment="1">
      <alignment horizontal="right"/>
    </xf>
    <xf numFmtId="0" fontId="32" fillId="41" borderId="31" xfId="0" applyFont="1" applyFill="1" applyBorder="1"/>
    <xf numFmtId="0" fontId="32" fillId="41" borderId="30" xfId="0" applyFont="1" applyFill="1" applyBorder="1"/>
    <xf numFmtId="168" fontId="33" fillId="41" borderId="15" xfId="47" applyNumberFormat="1" applyFont="1" applyFill="1" applyBorder="1" applyProtection="1">
      <protection locked="0"/>
    </xf>
    <xf numFmtId="0" fontId="32" fillId="41" borderId="30" xfId="0" applyFont="1" applyFill="1" applyBorder="1" applyAlignment="1">
      <alignment horizontal="center"/>
    </xf>
    <xf numFmtId="165" fontId="32" fillId="41" borderId="30" xfId="46" applyFont="1" applyFill="1" applyBorder="1" applyAlignment="1">
      <alignment horizontal="center"/>
    </xf>
    <xf numFmtId="169" fontId="32" fillId="41" borderId="31" xfId="46" applyNumberFormat="1" applyFont="1" applyFill="1" applyBorder="1" applyAlignment="1">
      <alignment horizontal="center"/>
    </xf>
    <xf numFmtId="169" fontId="32" fillId="41" borderId="33" xfId="46" applyNumberFormat="1" applyFont="1" applyFill="1" applyBorder="1" applyAlignment="1">
      <alignment horizontal="center"/>
    </xf>
    <xf numFmtId="165" fontId="32" fillId="41" borderId="33" xfId="46" applyFont="1" applyFill="1" applyBorder="1" applyAlignment="1">
      <alignment horizontal="center"/>
    </xf>
    <xf numFmtId="169" fontId="32" fillId="41" borderId="32" xfId="46" applyNumberFormat="1" applyFont="1" applyFill="1" applyBorder="1" applyAlignment="1">
      <alignment horizontal="center"/>
    </xf>
    <xf numFmtId="0" fontId="32" fillId="41" borderId="30" xfId="0" applyFont="1" applyFill="1" applyBorder="1" applyAlignment="1"/>
    <xf numFmtId="0" fontId="32" fillId="41" borderId="33" xfId="0" applyFont="1" applyFill="1" applyBorder="1"/>
    <xf numFmtId="0" fontId="32" fillId="41" borderId="27" xfId="0" applyFont="1" applyFill="1" applyBorder="1" applyAlignment="1">
      <alignment horizontal="right"/>
    </xf>
    <xf numFmtId="0" fontId="32" fillId="41" borderId="18" xfId="0" applyFont="1" applyFill="1" applyBorder="1"/>
    <xf numFmtId="0" fontId="32" fillId="41" borderId="19" xfId="0" applyFont="1" applyFill="1" applyBorder="1"/>
    <xf numFmtId="0" fontId="32" fillId="41" borderId="27" xfId="0" applyFont="1" applyFill="1" applyBorder="1"/>
    <xf numFmtId="165" fontId="32" fillId="41" borderId="27" xfId="46" applyFont="1" applyFill="1" applyBorder="1" applyAlignment="1">
      <alignment horizontal="center"/>
    </xf>
    <xf numFmtId="169" fontId="32" fillId="41" borderId="18" xfId="46" applyNumberFormat="1" applyFont="1" applyFill="1" applyBorder="1" applyAlignment="1">
      <alignment horizontal="center"/>
    </xf>
    <xf numFmtId="169" fontId="32" fillId="41" borderId="0" xfId="46" applyNumberFormat="1" applyFont="1" applyFill="1" applyBorder="1" applyAlignment="1">
      <alignment horizontal="center"/>
    </xf>
    <xf numFmtId="165" fontId="32" fillId="41" borderId="21" xfId="46" applyFont="1" applyFill="1" applyBorder="1" applyAlignment="1">
      <alignment horizontal="center"/>
    </xf>
    <xf numFmtId="169" fontId="32" fillId="41" borderId="19" xfId="46" applyNumberFormat="1" applyFont="1" applyFill="1" applyBorder="1" applyAlignment="1">
      <alignment horizontal="center"/>
    </xf>
    <xf numFmtId="166" fontId="32" fillId="41" borderId="19" xfId="46" applyNumberFormat="1" applyFont="1" applyFill="1" applyBorder="1" applyAlignment="1">
      <alignment horizontal="center"/>
    </xf>
    <xf numFmtId="0" fontId="32" fillId="41" borderId="25" xfId="0" applyFont="1" applyFill="1" applyBorder="1"/>
    <xf numFmtId="165" fontId="32" fillId="41" borderId="24" xfId="46" applyNumberFormat="1" applyFont="1" applyFill="1" applyBorder="1"/>
    <xf numFmtId="165" fontId="32" fillId="41" borderId="24" xfId="46" applyFont="1" applyFill="1" applyBorder="1"/>
    <xf numFmtId="166" fontId="32" fillId="41" borderId="24" xfId="46" applyNumberFormat="1" applyFont="1" applyFill="1" applyBorder="1"/>
    <xf numFmtId="0" fontId="32" fillId="41" borderId="27" xfId="0" applyFont="1" applyFill="1" applyBorder="1" applyAlignment="1"/>
    <xf numFmtId="0" fontId="32" fillId="41" borderId="27" xfId="0" applyFont="1" applyFill="1" applyBorder="1" applyAlignment="1">
      <alignment horizontal="center"/>
    </xf>
    <xf numFmtId="165" fontId="32" fillId="41" borderId="19" xfId="46" applyFont="1" applyFill="1" applyBorder="1" applyAlignment="1">
      <alignment horizontal="centerContinuous"/>
    </xf>
    <xf numFmtId="0" fontId="32" fillId="41" borderId="19" xfId="0" applyFont="1" applyFill="1" applyBorder="1" applyAlignment="1">
      <alignment horizontal="centerContinuous"/>
    </xf>
    <xf numFmtId="0" fontId="32" fillId="41" borderId="0" xfId="0" applyFont="1" applyFill="1" applyBorder="1" applyAlignment="1">
      <alignment horizontal="centerContinuous"/>
    </xf>
    <xf numFmtId="166" fontId="32" fillId="41" borderId="27" xfId="46" applyNumberFormat="1" applyFont="1" applyFill="1" applyBorder="1" applyAlignment="1">
      <alignment horizontal="center"/>
    </xf>
    <xf numFmtId="165" fontId="33" fillId="41" borderId="15" xfId="46" applyFont="1" applyFill="1" applyBorder="1" applyProtection="1">
      <protection locked="0"/>
    </xf>
    <xf numFmtId="170" fontId="35" fillId="0" borderId="15" xfId="0" applyNumberFormat="1" applyFont="1" applyFill="1" applyBorder="1"/>
    <xf numFmtId="166" fontId="33" fillId="41" borderId="35" xfId="46" applyNumberFormat="1" applyFont="1" applyFill="1" applyBorder="1" applyProtection="1">
      <protection locked="0"/>
    </xf>
    <xf numFmtId="0" fontId="32" fillId="41" borderId="30" xfId="0" applyFont="1" applyFill="1" applyBorder="1" applyAlignment="1">
      <alignment horizontal="left"/>
    </xf>
    <xf numFmtId="171" fontId="29" fillId="0" borderId="15" xfId="0" applyNumberFormat="1" applyFont="1" applyFill="1" applyBorder="1"/>
    <xf numFmtId="0" fontId="0" fillId="41" borderId="22" xfId="0" applyFont="1" applyFill="1" applyBorder="1" applyAlignment="1">
      <alignment horizontal="center"/>
    </xf>
    <xf numFmtId="0" fontId="32" fillId="0" borderId="15" xfId="0" applyFont="1" applyFill="1" applyBorder="1"/>
    <xf numFmtId="0" fontId="29" fillId="0" borderId="36" xfId="0" applyFont="1" applyFill="1" applyBorder="1" applyAlignment="1">
      <alignment horizontal="center"/>
    </xf>
    <xf numFmtId="0" fontId="8" fillId="41" borderId="0" xfId="0" applyFont="1" applyFill="1" applyBorder="1" applyAlignment="1">
      <alignment horizontal="centerContinuous"/>
    </xf>
    <xf numFmtId="0" fontId="8" fillId="41" borderId="0" xfId="0" applyFont="1" applyFill="1" applyBorder="1" applyAlignment="1"/>
    <xf numFmtId="0" fontId="8" fillId="41" borderId="0" xfId="0" applyFont="1" applyFill="1" applyBorder="1" applyAlignment="1">
      <alignment horizontal="center"/>
    </xf>
    <xf numFmtId="165" fontId="8" fillId="41" borderId="0" xfId="46" applyFont="1" applyFill="1" applyBorder="1" applyAlignment="1">
      <alignment horizontal="center"/>
    </xf>
    <xf numFmtId="166" fontId="8" fillId="41" borderId="0" xfId="46" applyNumberFormat="1" applyFont="1" applyFill="1" applyBorder="1" applyAlignment="1">
      <alignment horizontal="center"/>
    </xf>
    <xf numFmtId="0" fontId="0" fillId="41" borderId="0" xfId="0" applyFont="1" applyFill="1" applyBorder="1" applyAlignment="1"/>
    <xf numFmtId="166" fontId="32" fillId="41" borderId="0" xfId="46" applyNumberFormat="1" applyFont="1" applyFill="1" applyBorder="1"/>
    <xf numFmtId="0" fontId="32" fillId="41" borderId="37" xfId="0" applyFont="1" applyFill="1" applyBorder="1"/>
    <xf numFmtId="0" fontId="34" fillId="41" borderId="37" xfId="0" applyFont="1" applyFill="1" applyBorder="1" applyAlignment="1"/>
    <xf numFmtId="165" fontId="32" fillId="41" borderId="37" xfId="46" applyFont="1" applyFill="1" applyBorder="1"/>
    <xf numFmtId="0" fontId="32" fillId="41" borderId="38" xfId="0" applyFont="1" applyFill="1" applyBorder="1"/>
    <xf numFmtId="0" fontId="35" fillId="41" borderId="39" xfId="0" applyFont="1" applyFill="1" applyBorder="1"/>
    <xf numFmtId="166" fontId="33" fillId="41" borderId="40" xfId="46" applyNumberFormat="1" applyFont="1" applyFill="1" applyBorder="1" applyProtection="1">
      <protection locked="0"/>
    </xf>
    <xf numFmtId="166" fontId="32" fillId="41" borderId="39" xfId="46" applyNumberFormat="1" applyFont="1" applyFill="1" applyBorder="1" applyAlignment="1">
      <alignment horizontal="center"/>
    </xf>
    <xf numFmtId="165" fontId="33" fillId="41" borderId="41" xfId="46" applyFont="1" applyFill="1" applyBorder="1" applyProtection="1">
      <protection locked="0"/>
    </xf>
    <xf numFmtId="165" fontId="32" fillId="41" borderId="39" xfId="46" applyFont="1" applyFill="1" applyBorder="1" applyAlignment="1">
      <alignment horizontal="center"/>
    </xf>
    <xf numFmtId="165" fontId="32" fillId="41" borderId="42" xfId="46" applyFont="1" applyFill="1" applyBorder="1" applyAlignment="1">
      <alignment horizontal="center"/>
    </xf>
    <xf numFmtId="165" fontId="32" fillId="41" borderId="43" xfId="46" applyFont="1" applyFill="1" applyBorder="1" applyAlignment="1">
      <alignment horizontal="center"/>
    </xf>
    <xf numFmtId="168" fontId="33" fillId="41" borderId="41" xfId="47" applyNumberFormat="1" applyFont="1" applyFill="1" applyBorder="1" applyProtection="1">
      <protection locked="0"/>
    </xf>
    <xf numFmtId="165" fontId="32" fillId="41" borderId="39" xfId="46" applyFont="1" applyFill="1" applyBorder="1"/>
    <xf numFmtId="0" fontId="32" fillId="41" borderId="39" xfId="0" applyFont="1" applyFill="1" applyBorder="1" applyAlignment="1">
      <alignment horizontal="center"/>
    </xf>
    <xf numFmtId="0" fontId="32" fillId="41" borderId="43" xfId="0" applyFont="1" applyFill="1" applyBorder="1"/>
    <xf numFmtId="0" fontId="32" fillId="41" borderId="44" xfId="0" applyFont="1" applyFill="1" applyBorder="1"/>
    <xf numFmtId="0" fontId="32" fillId="41" borderId="39" xfId="0" applyFont="1" applyFill="1" applyBorder="1"/>
    <xf numFmtId="166" fontId="9" fillId="41" borderId="14" xfId="46" applyNumberFormat="1" applyFont="1" applyFill="1" applyBorder="1" applyAlignment="1">
      <alignment vertical="center"/>
    </xf>
    <xf numFmtId="165" fontId="32" fillId="41" borderId="27" xfId="46" applyFont="1" applyFill="1" applyBorder="1" applyAlignment="1">
      <alignment vertical="center"/>
    </xf>
    <xf numFmtId="165" fontId="32" fillId="41" borderId="19" xfId="46" applyFont="1" applyFill="1" applyBorder="1" applyAlignment="1">
      <alignment vertical="center"/>
    </xf>
    <xf numFmtId="166" fontId="32" fillId="41" borderId="27" xfId="46" applyNumberFormat="1" applyFont="1" applyFill="1" applyBorder="1" applyAlignment="1">
      <alignment vertical="center"/>
    </xf>
    <xf numFmtId="165" fontId="40" fillId="41" borderId="0" xfId="46" applyFont="1" applyFill="1" applyAlignment="1">
      <alignment vertical="center"/>
    </xf>
    <xf numFmtId="166" fontId="40" fillId="41" borderId="0" xfId="46" applyNumberFormat="1" applyFont="1" applyFill="1" applyAlignment="1">
      <alignment vertical="center"/>
    </xf>
    <xf numFmtId="165" fontId="40" fillId="41" borderId="0" xfId="46" applyFont="1" applyFill="1" applyAlignment="1">
      <alignment horizontal="centerContinuous"/>
    </xf>
    <xf numFmtId="165" fontId="40" fillId="41" borderId="0" xfId="46" applyFont="1" applyFill="1" applyAlignment="1">
      <alignment horizontal="right"/>
    </xf>
    <xf numFmtId="165" fontId="40" fillId="41" borderId="18" xfId="46" applyFont="1" applyFill="1" applyBorder="1" applyAlignment="1">
      <alignment vertical="center"/>
    </xf>
    <xf numFmtId="165" fontId="40" fillId="41" borderId="19" xfId="46" applyFont="1" applyFill="1" applyBorder="1" applyAlignment="1">
      <alignment vertical="center"/>
    </xf>
    <xf numFmtId="165" fontId="40" fillId="41" borderId="17" xfId="46" applyFont="1" applyFill="1" applyBorder="1" applyAlignment="1">
      <alignment vertical="center"/>
    </xf>
    <xf numFmtId="166" fontId="40" fillId="41" borderId="14" xfId="46" applyNumberFormat="1" applyFont="1" applyFill="1" applyBorder="1" applyAlignment="1">
      <alignment vertical="center"/>
    </xf>
    <xf numFmtId="165" fontId="40" fillId="41" borderId="0" xfId="46" applyFont="1" applyFill="1" applyBorder="1" applyAlignment="1">
      <alignment vertical="center"/>
    </xf>
    <xf numFmtId="166" fontId="40" fillId="41" borderId="19" xfId="46" applyNumberFormat="1" applyFont="1" applyFill="1" applyBorder="1" applyAlignment="1">
      <alignment vertical="center"/>
    </xf>
    <xf numFmtId="165" fontId="40" fillId="41" borderId="20" xfId="46" applyFont="1" applyFill="1" applyBorder="1" applyAlignment="1">
      <alignment vertical="center"/>
    </xf>
    <xf numFmtId="165" fontId="40" fillId="41" borderId="22" xfId="46" applyFont="1" applyFill="1" applyBorder="1" applyAlignment="1">
      <alignment vertical="center"/>
    </xf>
    <xf numFmtId="165" fontId="40" fillId="41" borderId="21" xfId="46" applyFont="1" applyFill="1" applyBorder="1" applyAlignment="1">
      <alignment vertical="center"/>
    </xf>
    <xf numFmtId="166" fontId="40" fillId="41" borderId="22" xfId="46" applyNumberFormat="1" applyFont="1" applyFill="1" applyBorder="1" applyAlignment="1">
      <alignment vertical="center"/>
    </xf>
    <xf numFmtId="165" fontId="40" fillId="41" borderId="23" xfId="46" applyFont="1" applyFill="1" applyBorder="1" applyAlignment="1">
      <alignment vertical="center"/>
    </xf>
    <xf numFmtId="165" fontId="40" fillId="41" borderId="26" xfId="46" applyFont="1" applyFill="1" applyBorder="1" applyAlignment="1">
      <alignment vertical="center"/>
    </xf>
    <xf numFmtId="165" fontId="40" fillId="41" borderId="0" xfId="46" applyFont="1" applyFill="1" applyBorder="1" applyAlignment="1"/>
    <xf numFmtId="0" fontId="39" fillId="41" borderId="0" xfId="0" applyFont="1" applyFill="1"/>
    <xf numFmtId="165" fontId="42" fillId="41" borderId="0" xfId="46" applyFont="1" applyFill="1"/>
    <xf numFmtId="166" fontId="42" fillId="41" borderId="0" xfId="46" applyNumberFormat="1" applyFont="1" applyFill="1"/>
    <xf numFmtId="0" fontId="65" fillId="0" borderId="24" xfId="0" applyFont="1" applyBorder="1" applyAlignment="1">
      <alignment horizontal="center"/>
    </xf>
    <xf numFmtId="172" fontId="65" fillId="0" borderId="24" xfId="46" applyNumberFormat="1" applyFont="1" applyBorder="1" applyAlignment="1">
      <alignment horizontal="center"/>
    </xf>
    <xf numFmtId="172" fontId="65" fillId="0" borderId="25" xfId="46" applyNumberFormat="1" applyFont="1" applyBorder="1" applyAlignment="1">
      <alignment horizontal="center"/>
    </xf>
    <xf numFmtId="165" fontId="42" fillId="41" borderId="24" xfId="46" applyFont="1" applyFill="1" applyBorder="1"/>
    <xf numFmtId="0" fontId="66" fillId="0" borderId="0" xfId="0" applyFont="1"/>
    <xf numFmtId="0" fontId="66" fillId="42" borderId="0" xfId="0" applyFont="1" applyFill="1"/>
    <xf numFmtId="0" fontId="0" fillId="42" borderId="0" xfId="0" applyFont="1" applyFill="1"/>
    <xf numFmtId="165" fontId="42" fillId="42" borderId="0" xfId="46" applyFont="1" applyFill="1"/>
    <xf numFmtId="165" fontId="43" fillId="41" borderId="24" xfId="46" applyFont="1" applyFill="1" applyBorder="1"/>
    <xf numFmtId="165" fontId="68" fillId="41" borderId="24" xfId="46" applyFont="1" applyFill="1" applyBorder="1"/>
    <xf numFmtId="0" fontId="9" fillId="14" borderId="25" xfId="0" applyFont="1" applyFill="1" applyBorder="1" applyAlignment="1">
      <alignment horizontal="center"/>
    </xf>
    <xf numFmtId="0" fontId="9" fillId="14" borderId="26" xfId="0" applyFont="1" applyFill="1" applyBorder="1" applyAlignment="1">
      <alignment horizontal="center"/>
    </xf>
    <xf numFmtId="0" fontId="66" fillId="30" borderId="0" xfId="0" applyFont="1" applyFill="1"/>
    <xf numFmtId="0" fontId="0" fillId="30" borderId="0" xfId="0" applyFont="1" applyFill="1"/>
    <xf numFmtId="165" fontId="42" fillId="30" borderId="0" xfId="46" applyFont="1" applyFill="1"/>
    <xf numFmtId="0" fontId="70" fillId="41" borderId="30" xfId="0" applyFont="1" applyFill="1" applyBorder="1" applyAlignment="1">
      <alignment horizontal="center" vertical="center"/>
    </xf>
    <xf numFmtId="168" fontId="71" fillId="41" borderId="30" xfId="47" applyNumberFormat="1" applyFont="1" applyFill="1" applyBorder="1" applyAlignment="1" applyProtection="1">
      <alignment vertical="center"/>
      <protection locked="0"/>
    </xf>
    <xf numFmtId="165" fontId="71" fillId="41" borderId="30" xfId="46" applyFont="1" applyFill="1" applyBorder="1" applyAlignment="1" applyProtection="1">
      <alignment vertical="center"/>
      <protection locked="0"/>
    </xf>
    <xf numFmtId="166" fontId="71" fillId="41" borderId="35" xfId="46" applyNumberFormat="1" applyFont="1" applyFill="1" applyBorder="1" applyAlignment="1" applyProtection="1">
      <alignment vertical="center"/>
      <protection locked="0"/>
    </xf>
    <xf numFmtId="165" fontId="71" fillId="41" borderId="45" xfId="46" applyFont="1" applyFill="1" applyBorder="1" applyAlignment="1" applyProtection="1">
      <alignment vertical="center"/>
      <protection locked="0"/>
    </xf>
    <xf numFmtId="165" fontId="70" fillId="41" borderId="33" xfId="46" applyFont="1" applyFill="1" applyBorder="1" applyAlignment="1">
      <alignment horizontal="center"/>
    </xf>
    <xf numFmtId="165" fontId="71" fillId="0" borderId="30" xfId="46" applyFont="1" applyFill="1" applyBorder="1" applyAlignment="1" applyProtection="1">
      <alignment vertical="center"/>
      <protection locked="0"/>
    </xf>
    <xf numFmtId="165" fontId="70" fillId="41" borderId="31" xfId="46" applyFont="1" applyFill="1" applyBorder="1" applyAlignment="1">
      <alignment horizontal="center"/>
    </xf>
    <xf numFmtId="165" fontId="70" fillId="41" borderId="32" xfId="46" applyFont="1" applyFill="1" applyBorder="1" applyAlignment="1">
      <alignment horizontal="center"/>
    </xf>
    <xf numFmtId="165" fontId="70" fillId="41" borderId="24" xfId="46" applyFont="1" applyFill="1" applyBorder="1" applyAlignment="1">
      <alignment vertical="center"/>
    </xf>
    <xf numFmtId="165" fontId="70" fillId="41" borderId="26" xfId="46" applyFont="1" applyFill="1" applyBorder="1" applyAlignment="1">
      <alignment vertical="center"/>
    </xf>
    <xf numFmtId="166" fontId="70" fillId="41" borderId="26" xfId="46" applyNumberFormat="1" applyFont="1" applyFill="1" applyBorder="1" applyAlignment="1">
      <alignment vertical="center"/>
    </xf>
    <xf numFmtId="172" fontId="70" fillId="41" borderId="26" xfId="46" applyNumberFormat="1" applyFont="1" applyFill="1" applyBorder="1" applyAlignment="1">
      <alignment vertical="center"/>
    </xf>
    <xf numFmtId="0" fontId="66" fillId="43" borderId="0" xfId="61" applyFont="1" applyFill="1"/>
    <xf numFmtId="0" fontId="29" fillId="43" borderId="0" xfId="61" applyFont="1" applyFill="1"/>
    <xf numFmtId="0" fontId="29" fillId="43" borderId="0" xfId="0" applyFont="1" applyFill="1" applyBorder="1" applyAlignment="1">
      <alignment horizontal="center"/>
    </xf>
    <xf numFmtId="168" fontId="29" fillId="43" borderId="0" xfId="47" applyNumberFormat="1" applyFont="1" applyFill="1" applyBorder="1" applyAlignment="1">
      <alignment horizontal="center"/>
    </xf>
    <xf numFmtId="0" fontId="35" fillId="43" borderId="15" xfId="0" applyFont="1" applyFill="1" applyBorder="1" applyAlignment="1">
      <alignment horizontal="center"/>
    </xf>
    <xf numFmtId="0" fontId="35" fillId="43" borderId="0" xfId="0" applyFont="1" applyFill="1" applyBorder="1" applyAlignment="1">
      <alignment horizontal="center"/>
    </xf>
    <xf numFmtId="0" fontId="0" fillId="43" borderId="0" xfId="0" applyFill="1"/>
    <xf numFmtId="0" fontId="29" fillId="43" borderId="31" xfId="0" applyFont="1" applyFill="1" applyBorder="1"/>
    <xf numFmtId="0" fontId="29" fillId="43" borderId="15" xfId="0" applyFont="1" applyFill="1" applyBorder="1"/>
    <xf numFmtId="0" fontId="29" fillId="43" borderId="45" xfId="0" applyFont="1" applyFill="1" applyBorder="1"/>
    <xf numFmtId="0" fontId="29" fillId="43" borderId="34" xfId="0" applyFont="1" applyFill="1" applyBorder="1"/>
    <xf numFmtId="170" fontId="35" fillId="43" borderId="15" xfId="0" applyNumberFormat="1" applyFont="1" applyFill="1" applyBorder="1"/>
    <xf numFmtId="0" fontId="29" fillId="43" borderId="15" xfId="0" applyFont="1" applyFill="1" applyBorder="1" applyAlignment="1">
      <alignment horizontal="center"/>
    </xf>
    <xf numFmtId="2" fontId="29" fillId="43" borderId="15" xfId="0" applyNumberFormat="1" applyFont="1" applyFill="1" applyBorder="1"/>
    <xf numFmtId="171" fontId="29" fillId="43" borderId="34" xfId="0" applyNumberFormat="1" applyFont="1" applyFill="1" applyBorder="1"/>
    <xf numFmtId="2" fontId="35" fillId="43" borderId="35" xfId="0" applyNumberFormat="1" applyFont="1" applyFill="1" applyBorder="1" applyAlignment="1">
      <alignment horizontal="center"/>
    </xf>
    <xf numFmtId="2" fontId="29" fillId="43" borderId="34" xfId="0" applyNumberFormat="1" applyFont="1" applyFill="1" applyBorder="1"/>
    <xf numFmtId="0" fontId="35" fillId="43" borderId="35" xfId="0" applyFont="1" applyFill="1" applyBorder="1" applyAlignment="1">
      <alignment horizontal="center"/>
    </xf>
    <xf numFmtId="0" fontId="0" fillId="43" borderId="15" xfId="0" applyFill="1" applyBorder="1"/>
    <xf numFmtId="0" fontId="66" fillId="43" borderId="15" xfId="0" applyFont="1" applyFill="1" applyBorder="1"/>
    <xf numFmtId="0" fontId="29" fillId="43" borderId="36" xfId="0" applyFont="1" applyFill="1" applyBorder="1" applyAlignment="1">
      <alignment horizontal="center"/>
    </xf>
    <xf numFmtId="0" fontId="29" fillId="43" borderId="32" xfId="0" applyFont="1" applyFill="1" applyBorder="1" applyAlignment="1">
      <alignment horizontal="center"/>
    </xf>
    <xf numFmtId="0" fontId="9" fillId="43" borderId="46" xfId="0" applyFont="1" applyFill="1" applyBorder="1" applyAlignment="1">
      <alignment horizontal="center"/>
    </xf>
    <xf numFmtId="0" fontId="35" fillId="43" borderId="15" xfId="0" applyFont="1" applyFill="1" applyBorder="1"/>
    <xf numFmtId="0" fontId="35" fillId="43" borderId="36" xfId="0" applyFont="1" applyFill="1" applyBorder="1" applyAlignment="1">
      <alignment horizontal="center"/>
    </xf>
    <xf numFmtId="2" fontId="74" fillId="43" borderId="35" xfId="0" applyNumberFormat="1" applyFont="1" applyFill="1" applyBorder="1" applyAlignment="1">
      <alignment horizontal="center"/>
    </xf>
    <xf numFmtId="0" fontId="37" fillId="43" borderId="0" xfId="0" applyFont="1" applyFill="1" applyAlignment="1">
      <alignment horizontal="center"/>
    </xf>
    <xf numFmtId="167" fontId="37" fillId="43" borderId="21" xfId="0" applyNumberFormat="1" applyFont="1" applyFill="1" applyBorder="1" applyAlignment="1">
      <alignment horizontal="center"/>
    </xf>
    <xf numFmtId="167" fontId="38" fillId="43" borderId="21" xfId="0" applyNumberFormat="1" applyFont="1" applyFill="1" applyBorder="1" applyAlignment="1">
      <alignment horizontal="center"/>
    </xf>
    <xf numFmtId="167" fontId="37" fillId="43" borderId="0" xfId="0" applyNumberFormat="1" applyFont="1" applyFill="1" applyBorder="1" applyAlignment="1">
      <alignment horizontal="center"/>
    </xf>
    <xf numFmtId="0" fontId="9" fillId="43" borderId="25" xfId="0" applyFont="1" applyFill="1" applyBorder="1"/>
    <xf numFmtId="0" fontId="9" fillId="43" borderId="25" xfId="0" applyFont="1" applyFill="1" applyBorder="1" applyAlignment="1">
      <alignment horizontal="center"/>
    </xf>
    <xf numFmtId="0" fontId="9" fillId="43" borderId="14" xfId="0" applyFont="1" applyFill="1" applyBorder="1" applyAlignment="1">
      <alignment horizontal="center"/>
    </xf>
    <xf numFmtId="0" fontId="35" fillId="43" borderId="0" xfId="0" applyFont="1" applyFill="1" applyBorder="1" applyAlignment="1">
      <alignment horizontal="center" vertical="center" wrapText="1"/>
    </xf>
    <xf numFmtId="0" fontId="35" fillId="43" borderId="26" xfId="0" applyFont="1" applyFill="1" applyBorder="1" applyAlignment="1">
      <alignment horizontal="center"/>
    </xf>
    <xf numFmtId="0" fontId="35" fillId="43" borderId="24" xfId="0" applyFont="1" applyFill="1" applyBorder="1" applyAlignment="1">
      <alignment horizontal="center"/>
    </xf>
    <xf numFmtId="0" fontId="29" fillId="43" borderId="47" xfId="0" applyFont="1" applyFill="1" applyBorder="1"/>
    <xf numFmtId="0" fontId="29" fillId="43" borderId="48" xfId="0" applyFont="1" applyFill="1" applyBorder="1"/>
    <xf numFmtId="0" fontId="29" fillId="43" borderId="19" xfId="0" applyFont="1" applyFill="1" applyBorder="1" applyAlignment="1">
      <alignment horizontal="center"/>
    </xf>
    <xf numFmtId="0" fontId="9" fillId="43" borderId="50" xfId="0" applyFont="1" applyFill="1" applyBorder="1" applyAlignment="1">
      <alignment horizontal="center"/>
    </xf>
    <xf numFmtId="0" fontId="29" fillId="43" borderId="0" xfId="0" applyFont="1" applyFill="1"/>
    <xf numFmtId="0" fontId="35" fillId="43" borderId="33" xfId="0" applyFont="1" applyFill="1" applyBorder="1" applyAlignment="1">
      <alignment horizontal="center"/>
    </xf>
    <xf numFmtId="171" fontId="29" fillId="43" borderId="15" xfId="0" applyNumberFormat="1" applyFont="1" applyFill="1" applyBorder="1"/>
    <xf numFmtId="0" fontId="66" fillId="43" borderId="0" xfId="0" applyFont="1" applyFill="1"/>
    <xf numFmtId="0" fontId="75" fillId="43" borderId="0" xfId="0" applyFont="1" applyFill="1"/>
    <xf numFmtId="0" fontId="40" fillId="43" borderId="0" xfId="0" applyFont="1" applyFill="1"/>
    <xf numFmtId="168" fontId="35" fillId="43" borderId="0" xfId="47" applyNumberFormat="1" applyFont="1" applyFill="1" applyBorder="1" applyAlignment="1">
      <alignment horizontal="center"/>
    </xf>
    <xf numFmtId="0" fontId="9" fillId="43" borderId="0" xfId="0" applyFont="1" applyFill="1"/>
    <xf numFmtId="0" fontId="29" fillId="43" borderId="14" xfId="0" applyFont="1" applyFill="1" applyBorder="1" applyAlignment="1">
      <alignment horizontal="center"/>
    </xf>
    <xf numFmtId="0" fontId="66" fillId="43" borderId="19" xfId="0" applyFont="1" applyFill="1" applyBorder="1"/>
    <xf numFmtId="0" fontId="35" fillId="43" borderId="49" xfId="0" applyFont="1" applyFill="1" applyBorder="1" applyAlignment="1">
      <alignment horizontal="center"/>
    </xf>
    <xf numFmtId="0" fontId="35" fillId="43" borderId="0" xfId="0" applyFont="1" applyFill="1" applyAlignment="1">
      <alignment horizontal="center"/>
    </xf>
    <xf numFmtId="168" fontId="71" fillId="43" borderId="30" xfId="47" applyNumberFormat="1" applyFont="1" applyFill="1" applyBorder="1" applyAlignment="1" applyProtection="1">
      <alignment horizontal="center" vertical="center"/>
      <protection locked="0"/>
    </xf>
    <xf numFmtId="0" fontId="39" fillId="0" borderId="0" xfId="0" applyFont="1" applyFill="1"/>
    <xf numFmtId="0" fontId="35" fillId="43" borderId="25" xfId="0" applyFont="1" applyFill="1" applyBorder="1" applyAlignment="1">
      <alignment horizontal="center" vertical="center" wrapText="1"/>
    </xf>
    <xf numFmtId="0" fontId="35" fillId="43" borderId="26" xfId="0" applyFont="1" applyFill="1" applyBorder="1" applyAlignment="1">
      <alignment horizontal="center" vertical="center" wrapText="1"/>
    </xf>
    <xf numFmtId="0" fontId="29" fillId="44" borderId="34" xfId="0" applyFont="1" applyFill="1" applyBorder="1"/>
    <xf numFmtId="0" fontId="29" fillId="44" borderId="31" xfId="0" applyFont="1" applyFill="1" applyBorder="1"/>
    <xf numFmtId="0" fontId="29" fillId="44" borderId="15" xfId="0" applyFont="1" applyFill="1" applyBorder="1"/>
    <xf numFmtId="0" fontId="29" fillId="44" borderId="36" xfId="0" applyFont="1" applyFill="1" applyBorder="1" applyAlignment="1">
      <alignment horizontal="center"/>
    </xf>
    <xf numFmtId="170" fontId="35" fillId="44" borderId="15" xfId="0" applyNumberFormat="1" applyFont="1" applyFill="1" applyBorder="1"/>
    <xf numFmtId="0" fontId="29" fillId="44" borderId="15" xfId="0" applyFont="1" applyFill="1" applyBorder="1" applyAlignment="1">
      <alignment horizontal="center"/>
    </xf>
    <xf numFmtId="2" fontId="35" fillId="44" borderId="35" xfId="0" applyNumberFormat="1" applyFont="1" applyFill="1" applyBorder="1" applyAlignment="1">
      <alignment horizontal="center"/>
    </xf>
    <xf numFmtId="0" fontId="29" fillId="44" borderId="32" xfId="0" applyFont="1" applyFill="1" applyBorder="1" applyAlignment="1">
      <alignment horizontal="center"/>
    </xf>
    <xf numFmtId="0" fontId="29" fillId="44" borderId="0" xfId="0" applyFont="1" applyFill="1" applyBorder="1" applyAlignment="1">
      <alignment horizontal="center"/>
    </xf>
    <xf numFmtId="168" fontId="29" fillId="44" borderId="0" xfId="47" applyNumberFormat="1" applyFont="1" applyFill="1" applyBorder="1" applyAlignment="1">
      <alignment horizontal="center"/>
    </xf>
    <xf numFmtId="0" fontId="35" fillId="44" borderId="15" xfId="0" applyFont="1" applyFill="1" applyBorder="1" applyAlignment="1">
      <alignment horizontal="center"/>
    </xf>
    <xf numFmtId="0" fontId="0" fillId="44" borderId="0" xfId="0" applyFill="1"/>
    <xf numFmtId="0" fontId="35" fillId="44" borderId="35" xfId="0" applyFont="1" applyFill="1" applyBorder="1" applyAlignment="1">
      <alignment horizontal="center"/>
    </xf>
    <xf numFmtId="0" fontId="35" fillId="44" borderId="33" xfId="0" applyFont="1" applyFill="1" applyBorder="1" applyAlignment="1">
      <alignment horizontal="center"/>
    </xf>
    <xf numFmtId="166" fontId="67" fillId="41" borderId="0" xfId="46" applyNumberFormat="1" applyFont="1" applyFill="1" applyAlignment="1">
      <alignment vertical="center"/>
    </xf>
    <xf numFmtId="165" fontId="67" fillId="41" borderId="0" xfId="46" applyFont="1" applyFill="1" applyAlignment="1">
      <alignment vertical="center"/>
    </xf>
    <xf numFmtId="165" fontId="40" fillId="43" borderId="0" xfId="46" applyFont="1" applyFill="1" applyAlignment="1">
      <alignment vertical="center"/>
    </xf>
    <xf numFmtId="165" fontId="29" fillId="43" borderId="0" xfId="46" applyFont="1" applyFill="1" applyAlignment="1">
      <alignment vertical="center"/>
    </xf>
    <xf numFmtId="0" fontId="41" fillId="43" borderId="0" xfId="0" applyFont="1" applyFill="1"/>
    <xf numFmtId="172" fontId="70" fillId="0" borderId="26" xfId="46" applyNumberFormat="1" applyFont="1" applyFill="1" applyBorder="1" applyAlignment="1">
      <alignment vertical="center"/>
    </xf>
    <xf numFmtId="0" fontId="43" fillId="41" borderId="30" xfId="0" applyFont="1" applyFill="1" applyBorder="1" applyAlignment="1">
      <alignment horizontal="center" vertical="center"/>
    </xf>
    <xf numFmtId="0" fontId="70" fillId="41" borderId="30" xfId="99" applyFont="1" applyFill="1" applyBorder="1" applyAlignment="1">
      <alignment horizontal="right"/>
    </xf>
    <xf numFmtId="0" fontId="69" fillId="41" borderId="30" xfId="99" applyFont="1" applyFill="1" applyBorder="1" applyAlignment="1">
      <alignment horizontal="right"/>
    </xf>
    <xf numFmtId="0" fontId="69" fillId="0" borderId="30" xfId="99" applyFont="1" applyFill="1" applyBorder="1" applyAlignment="1">
      <alignment horizontal="center"/>
    </xf>
    <xf numFmtId="0" fontId="70" fillId="0" borderId="32" xfId="99" applyFont="1" applyFill="1" applyBorder="1"/>
    <xf numFmtId="0" fontId="70" fillId="41" borderId="30" xfId="99" applyFont="1" applyFill="1" applyBorder="1" applyAlignment="1">
      <alignment horizontal="center"/>
    </xf>
    <xf numFmtId="0" fontId="69" fillId="41" borderId="30" xfId="99" applyFont="1" applyFill="1" applyBorder="1" applyAlignment="1">
      <alignment horizontal="center"/>
    </xf>
    <xf numFmtId="0" fontId="70" fillId="0" borderId="30" xfId="99" applyFont="1" applyBorder="1" applyAlignment="1">
      <alignment horizontal="center"/>
    </xf>
    <xf numFmtId="0" fontId="69" fillId="0" borderId="33" xfId="99" applyFont="1" applyBorder="1" applyAlignment="1">
      <alignment horizontal="left"/>
    </xf>
    <xf numFmtId="168" fontId="71" fillId="43" borderId="30" xfId="95" applyNumberFormat="1" applyFont="1" applyFill="1" applyBorder="1" applyAlignment="1" applyProtection="1">
      <alignment horizontal="center" vertical="center"/>
      <protection locked="0"/>
    </xf>
    <xf numFmtId="168" fontId="71" fillId="41" borderId="30" xfId="95" applyNumberFormat="1" applyFont="1" applyFill="1" applyBorder="1" applyAlignment="1" applyProtection="1">
      <alignment horizontal="center" vertical="center"/>
      <protection locked="0"/>
    </xf>
    <xf numFmtId="0" fontId="30" fillId="41" borderId="0" xfId="99" applyFont="1" applyFill="1"/>
    <xf numFmtId="0" fontId="40" fillId="41" borderId="0" xfId="99" applyFill="1"/>
    <xf numFmtId="0" fontId="40" fillId="0" borderId="0" xfId="99"/>
    <xf numFmtId="0" fontId="76" fillId="41" borderId="0" xfId="99" applyFont="1" applyFill="1"/>
    <xf numFmtId="0" fontId="36" fillId="41" borderId="0" xfId="99" applyFont="1" applyFill="1"/>
    <xf numFmtId="0" fontId="31" fillId="41" borderId="0" xfId="99" applyFont="1" applyFill="1" applyAlignment="1">
      <alignment horizontal="centerContinuous"/>
    </xf>
    <xf numFmtId="0" fontId="31" fillId="0" borderId="0" xfId="99" applyFont="1" applyAlignment="1">
      <alignment horizontal="centerContinuous"/>
    </xf>
    <xf numFmtId="0" fontId="40" fillId="41" borderId="0" xfId="99" applyFill="1" applyAlignment="1">
      <alignment horizontal="right"/>
    </xf>
    <xf numFmtId="167" fontId="40" fillId="41" borderId="0" xfId="99" applyNumberFormat="1" applyFill="1" applyAlignment="1">
      <alignment horizontal="centerContinuous"/>
    </xf>
    <xf numFmtId="0" fontId="9" fillId="41" borderId="16" xfId="99" applyFont="1" applyFill="1" applyBorder="1"/>
    <xf numFmtId="0" fontId="9" fillId="41" borderId="17" xfId="99" applyFont="1" applyFill="1" applyBorder="1"/>
    <xf numFmtId="0" fontId="40" fillId="41" borderId="14" xfId="99" applyFill="1" applyBorder="1"/>
    <xf numFmtId="0" fontId="9" fillId="0" borderId="16" xfId="99" applyFont="1" applyBorder="1"/>
    <xf numFmtId="0" fontId="9" fillId="41" borderId="16" xfId="99" applyFont="1" applyFill="1" applyBorder="1" applyAlignment="1">
      <alignment horizontal="centerContinuous"/>
    </xf>
    <xf numFmtId="0" fontId="9" fillId="41" borderId="14" xfId="99" applyFont="1" applyFill="1" applyBorder="1" applyAlignment="1">
      <alignment horizontal="centerContinuous"/>
    </xf>
    <xf numFmtId="0" fontId="9" fillId="41" borderId="17" xfId="99" applyFont="1" applyFill="1" applyBorder="1" applyAlignment="1">
      <alignment horizontal="centerContinuous"/>
    </xf>
    <xf numFmtId="0" fontId="40" fillId="41" borderId="18" xfId="99" applyFill="1" applyBorder="1"/>
    <xf numFmtId="0" fontId="40" fillId="41" borderId="19" xfId="99" applyFill="1" applyBorder="1"/>
    <xf numFmtId="0" fontId="9" fillId="0" borderId="20" xfId="99" applyFont="1" applyBorder="1" applyAlignment="1">
      <alignment horizontal="centerContinuous"/>
    </xf>
    <xf numFmtId="0" fontId="9" fillId="41" borderId="21" xfId="99" applyFont="1" applyFill="1" applyBorder="1" applyAlignment="1">
      <alignment horizontal="centerContinuous"/>
    </xf>
    <xf numFmtId="0" fontId="9" fillId="41" borderId="20" xfId="99" applyFont="1" applyFill="1" applyBorder="1" applyAlignment="1">
      <alignment horizontal="centerContinuous"/>
    </xf>
    <xf numFmtId="0" fontId="9" fillId="41" borderId="22" xfId="99" applyFont="1" applyFill="1" applyBorder="1" applyAlignment="1">
      <alignment horizontal="centerContinuous"/>
    </xf>
    <xf numFmtId="0" fontId="9" fillId="41" borderId="18" xfId="99" applyFont="1" applyFill="1" applyBorder="1"/>
    <xf numFmtId="0" fontId="40" fillId="0" borderId="18" xfId="99" applyBorder="1"/>
    <xf numFmtId="0" fontId="40" fillId="41" borderId="17" xfId="99" applyFill="1" applyBorder="1"/>
    <xf numFmtId="0" fontId="40" fillId="41" borderId="18" xfId="99" applyFill="1" applyBorder="1" applyAlignment="1">
      <alignment horizontal="left"/>
    </xf>
    <xf numFmtId="0" fontId="40" fillId="41" borderId="19" xfId="99" applyFill="1" applyBorder="1" applyAlignment="1">
      <alignment horizontal="center"/>
    </xf>
    <xf numFmtId="0" fontId="9" fillId="41" borderId="19" xfId="99" applyFont="1" applyFill="1" applyBorder="1" applyAlignment="1">
      <alignment horizontal="center"/>
    </xf>
    <xf numFmtId="0" fontId="40" fillId="0" borderId="16" xfId="99" applyBorder="1"/>
    <xf numFmtId="0" fontId="40" fillId="41" borderId="17" xfId="99" applyFill="1" applyBorder="1" applyAlignment="1">
      <alignment horizontal="left"/>
    </xf>
    <xf numFmtId="0" fontId="40" fillId="41" borderId="20" xfId="99" applyFill="1" applyBorder="1"/>
    <xf numFmtId="0" fontId="40" fillId="41" borderId="21" xfId="99" applyFill="1" applyBorder="1"/>
    <xf numFmtId="0" fontId="40" fillId="41" borderId="22" xfId="99" applyFill="1" applyBorder="1"/>
    <xf numFmtId="0" fontId="8" fillId="41" borderId="23" xfId="99" applyFont="1" applyFill="1" applyBorder="1" applyAlignment="1">
      <alignment horizontal="centerContinuous"/>
    </xf>
    <xf numFmtId="0" fontId="8" fillId="41" borderId="23" xfId="99" applyFont="1" applyFill="1" applyBorder="1"/>
    <xf numFmtId="0" fontId="8" fillId="0" borderId="24" xfId="99" applyFont="1" applyBorder="1" applyAlignment="1">
      <alignment horizontal="center"/>
    </xf>
    <xf numFmtId="0" fontId="8" fillId="41" borderId="25" xfId="99" applyFont="1" applyFill="1" applyBorder="1" applyAlignment="1">
      <alignment horizontal="center"/>
    </xf>
    <xf numFmtId="0" fontId="8" fillId="41" borderId="24" xfId="99" applyFont="1" applyFill="1" applyBorder="1" applyAlignment="1">
      <alignment horizontal="center"/>
    </xf>
    <xf numFmtId="0" fontId="8" fillId="41" borderId="23" xfId="99" applyFont="1" applyFill="1" applyBorder="1" applyAlignment="1">
      <alignment horizontal="center"/>
    </xf>
    <xf numFmtId="0" fontId="8" fillId="41" borderId="24" xfId="99" applyFont="1" applyFill="1" applyBorder="1" applyAlignment="1">
      <alignment horizontal="centerContinuous"/>
    </xf>
    <xf numFmtId="0" fontId="40" fillId="41" borderId="25" xfId="99" applyFill="1" applyBorder="1"/>
    <xf numFmtId="0" fontId="40" fillId="41" borderId="16" xfId="99" applyFill="1" applyBorder="1"/>
    <xf numFmtId="0" fontId="8" fillId="0" borderId="25" xfId="99" applyFont="1" applyBorder="1" applyAlignment="1">
      <alignment horizontal="center"/>
    </xf>
    <xf numFmtId="0" fontId="8" fillId="41" borderId="26" xfId="99" applyFont="1" applyFill="1" applyBorder="1" applyAlignment="1">
      <alignment horizontal="center"/>
    </xf>
    <xf numFmtId="0" fontId="8" fillId="41" borderId="25" xfId="99" applyFont="1" applyFill="1" applyBorder="1" applyAlignment="1">
      <alignment horizontal="centerContinuous"/>
    </xf>
    <xf numFmtId="0" fontId="8" fillId="41" borderId="16" xfId="99" applyFont="1" applyFill="1" applyBorder="1" applyAlignment="1">
      <alignment horizontal="centerContinuous"/>
    </xf>
    <xf numFmtId="0" fontId="8" fillId="41" borderId="17" xfId="99" applyFont="1" applyFill="1" applyBorder="1" applyAlignment="1">
      <alignment horizontal="centerContinuous"/>
    </xf>
    <xf numFmtId="0" fontId="8" fillId="41" borderId="14" xfId="99" applyFont="1" applyFill="1" applyBorder="1" applyAlignment="1">
      <alignment horizontal="centerContinuous"/>
    </xf>
    <xf numFmtId="0" fontId="32" fillId="41" borderId="27" xfId="99" applyFont="1" applyFill="1" applyBorder="1"/>
    <xf numFmtId="0" fontId="34" fillId="41" borderId="18" xfId="99" applyFont="1" applyFill="1" applyBorder="1"/>
    <xf numFmtId="0" fontId="34" fillId="41" borderId="0" xfId="99" applyFont="1" applyFill="1"/>
    <xf numFmtId="0" fontId="32" fillId="0" borderId="27" xfId="99" applyFont="1" applyBorder="1"/>
    <xf numFmtId="0" fontId="32" fillId="41" borderId="19" xfId="99" applyFont="1" applyFill="1" applyBorder="1"/>
    <xf numFmtId="0" fontId="32" fillId="41" borderId="0" xfId="99" applyFont="1" applyFill="1"/>
    <xf numFmtId="0" fontId="32" fillId="41" borderId="18" xfId="99" applyFont="1" applyFill="1" applyBorder="1"/>
    <xf numFmtId="0" fontId="32" fillId="41" borderId="27" xfId="99" applyFont="1" applyFill="1" applyBorder="1" applyAlignment="1">
      <alignment horizontal="center"/>
    </xf>
    <xf numFmtId="0" fontId="32" fillId="41" borderId="19" xfId="99" applyFont="1" applyFill="1" applyBorder="1" applyAlignment="1">
      <alignment horizontal="centerContinuous"/>
    </xf>
    <xf numFmtId="0" fontId="32" fillId="41" borderId="0" xfId="99" applyFont="1" applyFill="1" applyAlignment="1">
      <alignment horizontal="centerContinuous"/>
    </xf>
    <xf numFmtId="0" fontId="70" fillId="0" borderId="32" xfId="99" applyFont="1" applyBorder="1"/>
    <xf numFmtId="0" fontId="70" fillId="41" borderId="0" xfId="99" applyFont="1" applyFill="1"/>
    <xf numFmtId="0" fontId="69" fillId="0" borderId="30" xfId="99" applyFont="1" applyBorder="1" applyAlignment="1">
      <alignment horizontal="center"/>
    </xf>
    <xf numFmtId="0" fontId="73" fillId="0" borderId="33" xfId="99" applyFont="1" applyBorder="1" applyAlignment="1">
      <alignment horizontal="left"/>
    </xf>
    <xf numFmtId="0" fontId="70" fillId="41" borderId="27" xfId="99" applyFont="1" applyFill="1" applyBorder="1"/>
    <xf numFmtId="0" fontId="40" fillId="41" borderId="26" xfId="99" applyFill="1" applyBorder="1"/>
    <xf numFmtId="0" fontId="40" fillId="0" borderId="26" xfId="99" applyBorder="1"/>
    <xf numFmtId="0" fontId="32" fillId="41" borderId="17" xfId="99" applyFont="1" applyFill="1" applyBorder="1"/>
    <xf numFmtId="0" fontId="9" fillId="41" borderId="14" xfId="99" applyFont="1" applyFill="1" applyBorder="1" applyAlignment="1">
      <alignment horizontal="center"/>
    </xf>
    <xf numFmtId="0" fontId="40" fillId="0" borderId="17" xfId="99" applyBorder="1"/>
    <xf numFmtId="0" fontId="40" fillId="41" borderId="28" xfId="99" applyFill="1" applyBorder="1"/>
    <xf numFmtId="0" fontId="40" fillId="41" borderId="29" xfId="99" applyFill="1" applyBorder="1"/>
    <xf numFmtId="0" fontId="9" fillId="41" borderId="21" xfId="99" applyFont="1" applyFill="1" applyBorder="1"/>
    <xf numFmtId="0" fontId="40" fillId="41" borderId="22" xfId="99" applyFill="1" applyBorder="1" applyAlignment="1">
      <alignment horizontal="center"/>
    </xf>
    <xf numFmtId="0" fontId="40" fillId="0" borderId="21" xfId="99" applyBorder="1"/>
    <xf numFmtId="0" fontId="67" fillId="41" borderId="0" xfId="99" applyFont="1" applyFill="1"/>
    <xf numFmtId="0" fontId="63" fillId="0" borderId="0" xfId="99" applyFont="1" applyAlignment="1">
      <alignment vertical="top"/>
    </xf>
    <xf numFmtId="0" fontId="32" fillId="41" borderId="0" xfId="99" applyFont="1" applyFill="1" applyAlignment="1">
      <alignment horizontal="left"/>
    </xf>
    <xf numFmtId="0" fontId="32" fillId="0" borderId="0" xfId="99" applyFont="1"/>
    <xf numFmtId="0" fontId="64" fillId="41" borderId="0" xfId="99" applyFont="1" applyFill="1" applyAlignment="1">
      <alignment vertical="top"/>
    </xf>
    <xf numFmtId="0" fontId="32" fillId="41" borderId="0" xfId="99" applyFont="1" applyFill="1" applyAlignment="1">
      <alignment horizontal="right"/>
    </xf>
    <xf numFmtId="0" fontId="64" fillId="0" borderId="0" xfId="99" applyFont="1"/>
    <xf numFmtId="0" fontId="70" fillId="43" borderId="32" xfId="99" applyFont="1" applyFill="1" applyBorder="1"/>
    <xf numFmtId="0" fontId="67" fillId="43" borderId="0" xfId="0" applyFont="1" applyFill="1"/>
    <xf numFmtId="165" fontId="67" fillId="43" borderId="0" xfId="46" applyFont="1" applyFill="1" applyAlignment="1">
      <alignment vertical="center"/>
    </xf>
    <xf numFmtId="0" fontId="73" fillId="0" borderId="33" xfId="99" applyFont="1" applyFill="1" applyBorder="1" applyAlignment="1">
      <alignment horizontal="left"/>
    </xf>
    <xf numFmtId="2" fontId="35" fillId="43" borderId="19" xfId="0" applyNumberFormat="1" applyFont="1" applyFill="1" applyBorder="1" applyAlignment="1">
      <alignment horizontal="center"/>
    </xf>
    <xf numFmtId="2" fontId="35" fillId="43" borderId="32" xfId="0" applyNumberFormat="1" applyFont="1" applyFill="1" applyBorder="1" applyAlignment="1">
      <alignment horizontal="center"/>
    </xf>
    <xf numFmtId="2" fontId="74" fillId="43" borderId="32" xfId="0" applyNumberFormat="1" applyFont="1" applyFill="1" applyBorder="1" applyAlignment="1">
      <alignment horizontal="center"/>
    </xf>
    <xf numFmtId="0" fontId="70" fillId="0" borderId="33" xfId="99" applyFont="1" applyFill="1" applyBorder="1" applyAlignment="1">
      <alignment horizontal="left"/>
    </xf>
    <xf numFmtId="0" fontId="69" fillId="0" borderId="33" xfId="99" applyFont="1" applyFill="1" applyBorder="1" applyAlignment="1">
      <alignment horizontal="left"/>
    </xf>
    <xf numFmtId="0" fontId="9" fillId="0" borderId="17" xfId="99" applyFont="1" applyBorder="1"/>
    <xf numFmtId="0" fontId="9" fillId="0" borderId="21" xfId="99" applyFont="1" applyBorder="1" applyAlignment="1">
      <alignment horizontal="centerContinuous"/>
    </xf>
    <xf numFmtId="0" fontId="40" fillId="0" borderId="0" xfId="99" applyBorder="1"/>
    <xf numFmtId="0" fontId="8" fillId="0" borderId="27" xfId="99" applyFont="1" applyBorder="1" applyAlignment="1">
      <alignment horizontal="center"/>
    </xf>
    <xf numFmtId="172" fontId="70" fillId="0" borderId="27" xfId="46" applyNumberFormat="1" applyFont="1" applyFill="1" applyBorder="1" applyAlignment="1">
      <alignment vertical="center"/>
    </xf>
    <xf numFmtId="0" fontId="40" fillId="0" borderId="20" xfId="99" applyBorder="1"/>
    <xf numFmtId="165" fontId="71" fillId="0" borderId="45" xfId="46" applyFont="1" applyFill="1" applyBorder="1" applyAlignment="1" applyProtection="1">
      <alignment vertical="center"/>
      <protection locked="0"/>
    </xf>
    <xf numFmtId="169" fontId="70" fillId="41" borderId="31" xfId="46" applyNumberFormat="1" applyFont="1" applyFill="1" applyBorder="1" applyAlignment="1">
      <alignment horizontal="center"/>
    </xf>
    <xf numFmtId="169" fontId="70" fillId="41" borderId="33" xfId="46" applyNumberFormat="1" applyFont="1" applyFill="1" applyBorder="1" applyAlignment="1">
      <alignment horizontal="center"/>
    </xf>
    <xf numFmtId="169" fontId="70" fillId="41" borderId="32" xfId="46" applyNumberFormat="1" applyFont="1" applyFill="1" applyBorder="1" applyAlignment="1">
      <alignment horizontal="center"/>
    </xf>
    <xf numFmtId="172" fontId="70" fillId="41" borderId="25" xfId="99" applyNumberFormat="1" applyFont="1" applyFill="1" applyBorder="1"/>
    <xf numFmtId="165" fontId="40" fillId="0" borderId="0" xfId="46" applyFont="1" applyFill="1" applyAlignment="1">
      <alignment vertical="center"/>
    </xf>
    <xf numFmtId="0" fontId="67" fillId="0" borderId="0" xfId="0" applyFont="1" applyFill="1"/>
    <xf numFmtId="43" fontId="70" fillId="41" borderId="27" xfId="99" applyNumberFormat="1" applyFont="1" applyFill="1" applyBorder="1"/>
    <xf numFmtId="0" fontId="0" fillId="0" borderId="0" xfId="0" applyFill="1"/>
    <xf numFmtId="0" fontId="77" fillId="0" borderId="33" xfId="99" applyFont="1" applyFill="1" applyBorder="1" applyAlignment="1">
      <alignment horizontal="left"/>
    </xf>
    <xf numFmtId="0" fontId="40" fillId="0" borderId="0" xfId="99" applyFill="1"/>
    <xf numFmtId="0" fontId="31" fillId="0" borderId="0" xfId="99" applyFont="1" applyFill="1" applyAlignment="1">
      <alignment horizontal="centerContinuous"/>
    </xf>
    <xf numFmtId="0" fontId="9" fillId="0" borderId="16" xfId="99" applyFont="1" applyFill="1" applyBorder="1"/>
    <xf numFmtId="0" fontId="9" fillId="0" borderId="20" xfId="99" applyFont="1" applyFill="1" applyBorder="1" applyAlignment="1">
      <alignment horizontal="centerContinuous"/>
    </xf>
    <xf numFmtId="0" fontId="40" fillId="0" borderId="18" xfId="99" applyFill="1" applyBorder="1"/>
    <xf numFmtId="0" fontId="40" fillId="0" borderId="16" xfId="99" applyFill="1" applyBorder="1"/>
    <xf numFmtId="0" fontId="8" fillId="0" borderId="24" xfId="99" applyFont="1" applyFill="1" applyBorder="1" applyAlignment="1">
      <alignment horizontal="center"/>
    </xf>
    <xf numFmtId="0" fontId="8" fillId="0" borderId="25" xfId="99" applyFont="1" applyFill="1" applyBorder="1" applyAlignment="1">
      <alignment horizontal="center"/>
    </xf>
    <xf numFmtId="0" fontId="32" fillId="0" borderId="27" xfId="99" applyFont="1" applyFill="1" applyBorder="1"/>
    <xf numFmtId="0" fontId="40" fillId="0" borderId="26" xfId="99" applyFill="1" applyBorder="1"/>
    <xf numFmtId="0" fontId="40" fillId="0" borderId="17" xfId="99" applyFill="1" applyBorder="1"/>
    <xf numFmtId="0" fontId="40" fillId="0" borderId="21" xfId="99" applyFill="1" applyBorder="1"/>
    <xf numFmtId="0" fontId="32" fillId="0" borderId="0" xfId="99" applyFont="1" applyFill="1"/>
    <xf numFmtId="0" fontId="70" fillId="0" borderId="30" xfId="99" applyFont="1" applyFill="1" applyBorder="1" applyAlignment="1">
      <alignment horizontal="right"/>
    </xf>
    <xf numFmtId="165" fontId="70" fillId="0" borderId="31" xfId="46" applyFont="1" applyFill="1" applyBorder="1" applyAlignment="1">
      <alignment horizontal="center"/>
    </xf>
    <xf numFmtId="168" fontId="71" fillId="0" borderId="30" xfId="47" applyNumberFormat="1" applyFont="1" applyFill="1" applyBorder="1" applyAlignment="1" applyProtection="1">
      <alignment vertical="center"/>
      <protection locked="0"/>
    </xf>
    <xf numFmtId="168" fontId="71" fillId="0" borderId="30" xfId="95" applyNumberFormat="1" applyFont="1" applyFill="1" applyBorder="1" applyAlignment="1" applyProtection="1">
      <alignment horizontal="center" vertical="center"/>
      <protection locked="0"/>
    </xf>
    <xf numFmtId="165" fontId="70" fillId="0" borderId="32" xfId="46" applyFont="1" applyFill="1" applyBorder="1" applyAlignment="1">
      <alignment horizontal="center"/>
    </xf>
    <xf numFmtId="169" fontId="70" fillId="0" borderId="31" xfId="46" applyNumberFormat="1" applyFont="1" applyFill="1" applyBorder="1" applyAlignment="1">
      <alignment horizontal="center"/>
    </xf>
    <xf numFmtId="169" fontId="70" fillId="0" borderId="33" xfId="46" applyNumberFormat="1" applyFont="1" applyFill="1" applyBorder="1" applyAlignment="1">
      <alignment horizontal="center"/>
    </xf>
    <xf numFmtId="165" fontId="70" fillId="0" borderId="33" xfId="46" applyFont="1" applyFill="1" applyBorder="1" applyAlignment="1">
      <alignment horizontal="center"/>
    </xf>
    <xf numFmtId="169" fontId="70" fillId="0" borderId="32" xfId="46" applyNumberFormat="1" applyFont="1" applyFill="1" applyBorder="1" applyAlignment="1">
      <alignment horizontal="center"/>
    </xf>
    <xf numFmtId="166" fontId="71" fillId="0" borderId="35" xfId="46" applyNumberFormat="1" applyFont="1" applyFill="1" applyBorder="1" applyAlignment="1" applyProtection="1">
      <alignment vertical="center"/>
      <protection locked="0"/>
    </xf>
    <xf numFmtId="0" fontId="70" fillId="0" borderId="0" xfId="99" applyFont="1" applyFill="1"/>
    <xf numFmtId="0" fontId="69" fillId="0" borderId="30" xfId="99" applyFont="1" applyFill="1" applyBorder="1" applyAlignment="1">
      <alignment horizontal="right"/>
    </xf>
    <xf numFmtId="0" fontId="0" fillId="43" borderId="0" xfId="0" applyFill="1"/>
    <xf numFmtId="172" fontId="69" fillId="41" borderId="30" xfId="99" applyNumberFormat="1" applyFont="1" applyFill="1" applyBorder="1" applyAlignment="1">
      <alignment horizontal="center"/>
    </xf>
    <xf numFmtId="0" fontId="70" fillId="0" borderId="33" xfId="99" applyFont="1" applyBorder="1" applyAlignment="1">
      <alignment horizontal="left"/>
    </xf>
    <xf numFmtId="0" fontId="69" fillId="0" borderId="30" xfId="99" applyFont="1" applyBorder="1" applyAlignment="1">
      <alignment horizontal="right"/>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70" fillId="0" borderId="33" xfId="99" applyFont="1" applyBorder="1" applyAlignment="1">
      <alignment horizontal="left"/>
    </xf>
    <xf numFmtId="0" fontId="69" fillId="0" borderId="33" xfId="99" applyFont="1" applyBorder="1" applyAlignment="1">
      <alignment horizontal="left"/>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172" fontId="70" fillId="43" borderId="26" xfId="46" applyNumberFormat="1" applyFont="1" applyFill="1" applyBorder="1" applyAlignment="1">
      <alignment vertical="center"/>
    </xf>
    <xf numFmtId="0" fontId="40" fillId="43" borderId="26" xfId="99" applyFill="1" applyBorder="1"/>
    <xf numFmtId="0" fontId="40" fillId="43" borderId="0" xfId="99" applyFill="1"/>
    <xf numFmtId="0" fontId="40" fillId="41" borderId="18" xfId="99" applyFill="1" applyBorder="1" applyAlignment="1">
      <alignment horizontal="center"/>
    </xf>
    <xf numFmtId="0" fontId="40" fillId="41" borderId="0" xfId="99" applyFill="1" applyAlignment="1">
      <alignment horizontal="center"/>
    </xf>
    <xf numFmtId="0" fontId="70" fillId="76" borderId="33" xfId="99" applyFont="1" applyFill="1" applyBorder="1" applyAlignment="1">
      <alignment horizontal="left"/>
    </xf>
    <xf numFmtId="165" fontId="71" fillId="76" borderId="30" xfId="46" applyFont="1" applyFill="1" applyBorder="1" applyAlignment="1" applyProtection="1">
      <alignment vertical="center"/>
      <protection locked="0"/>
    </xf>
    <xf numFmtId="0" fontId="70" fillId="76" borderId="32" xfId="99" applyFont="1" applyFill="1" applyBorder="1"/>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165" fontId="71" fillId="44" borderId="30" xfId="46" applyFont="1" applyFill="1" applyBorder="1" applyAlignment="1" applyProtection="1">
      <alignment vertical="center"/>
      <protection locked="0"/>
    </xf>
    <xf numFmtId="0" fontId="40" fillId="41" borderId="18" xfId="99" applyFill="1" applyBorder="1" applyAlignment="1">
      <alignment horizontal="center"/>
    </xf>
    <xf numFmtId="0" fontId="40" fillId="41" borderId="0" xfId="99" applyFill="1" applyAlignment="1">
      <alignment horizontal="center"/>
    </xf>
    <xf numFmtId="167" fontId="37" fillId="43" borderId="0" xfId="0" applyNumberFormat="1" applyFont="1" applyFill="1" applyAlignment="1">
      <alignment horizontal="center"/>
    </xf>
    <xf numFmtId="0" fontId="35" fillId="43" borderId="0" xfId="0" applyFont="1" applyFill="1" applyAlignment="1">
      <alignment horizontal="center" vertical="center" wrapText="1"/>
    </xf>
    <xf numFmtId="0" fontId="29" fillId="43" borderId="0" xfId="0" applyFont="1" applyFill="1" applyAlignment="1">
      <alignment horizontal="center"/>
    </xf>
    <xf numFmtId="0" fontId="29" fillId="0" borderId="15" xfId="0" applyFont="1" applyBorder="1"/>
    <xf numFmtId="0" fontId="29" fillId="0" borderId="36" xfId="0" applyFont="1" applyBorder="1" applyAlignment="1">
      <alignment horizontal="center"/>
    </xf>
    <xf numFmtId="171" fontId="29" fillId="0" borderId="15" xfId="0" applyNumberFormat="1" applyFont="1" applyBorder="1"/>
    <xf numFmtId="170" fontId="35" fillId="0" borderId="15" xfId="0" applyNumberFormat="1" applyFont="1" applyBorder="1"/>
    <xf numFmtId="0" fontId="29" fillId="43" borderId="19" xfId="0" applyFont="1" applyFill="1" applyBorder="1"/>
    <xf numFmtId="172" fontId="67" fillId="0" borderId="26" xfId="46" applyNumberFormat="1" applyFont="1" applyFill="1" applyBorder="1" applyAlignment="1">
      <alignment vertical="center"/>
    </xf>
    <xf numFmtId="165" fontId="67" fillId="41" borderId="26" xfId="46" applyFont="1" applyFill="1" applyBorder="1" applyAlignment="1">
      <alignment vertical="center"/>
    </xf>
    <xf numFmtId="166" fontId="67" fillId="41" borderId="26" xfId="46" applyNumberFormat="1" applyFont="1" applyFill="1" applyBorder="1" applyAlignment="1">
      <alignment vertic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104" fillId="0" borderId="33" xfId="99" applyFont="1" applyBorder="1" applyAlignment="1">
      <alignment horizontal="left"/>
    </xf>
    <xf numFmtId="0" fontId="40" fillId="41" borderId="18" xfId="99" applyFill="1" applyBorder="1" applyAlignment="1">
      <alignment horizontal="center"/>
    </xf>
    <xf numFmtId="0" fontId="40" fillId="41" borderId="0" xfId="99" applyFill="1" applyAlignment="1">
      <alignment horizontal="center"/>
    </xf>
    <xf numFmtId="165" fontId="105" fillId="41" borderId="45" xfId="46" applyFont="1" applyFill="1" applyBorder="1" applyAlignment="1" applyProtection="1">
      <alignment horizontal="center" vertical="center"/>
      <protection locked="0"/>
    </xf>
    <xf numFmtId="165" fontId="106" fillId="41" borderId="45" xfId="46" applyFont="1" applyFill="1" applyBorder="1" applyAlignment="1" applyProtection="1">
      <alignment horizontal="center" vertical="center"/>
      <protection locked="0"/>
    </xf>
    <xf numFmtId="165" fontId="71" fillId="0" borderId="30" xfId="474" applyFont="1" applyFill="1" applyBorder="1" applyAlignment="1" applyProtection="1">
      <alignment vertical="center"/>
      <protection locked="0"/>
    </xf>
    <xf numFmtId="165" fontId="105" fillId="41" borderId="45" xfId="474" applyFont="1" applyFill="1" applyBorder="1" applyAlignment="1" applyProtection="1">
      <alignment horizontal="center" vertical="center"/>
      <protection locked="0"/>
    </xf>
    <xf numFmtId="165" fontId="71" fillId="41" borderId="45" xfId="474" applyFont="1" applyFill="1" applyBorder="1" applyAlignment="1" applyProtection="1">
      <alignment vertical="center"/>
      <protection locked="0"/>
    </xf>
    <xf numFmtId="165" fontId="70" fillId="41" borderId="31" xfId="474" applyFont="1" applyFill="1" applyBorder="1" applyAlignment="1">
      <alignment horizontal="center"/>
    </xf>
    <xf numFmtId="168" fontId="71" fillId="41" borderId="30" xfId="475" applyNumberFormat="1" applyFont="1" applyFill="1" applyBorder="1" applyAlignment="1" applyProtection="1">
      <alignment vertical="center"/>
      <protection locked="0"/>
    </xf>
    <xf numFmtId="168" fontId="71" fillId="41" borderId="30" xfId="152" applyNumberFormat="1" applyFont="1" applyFill="1" applyBorder="1" applyAlignment="1" applyProtection="1">
      <alignment horizontal="center" vertical="center"/>
      <protection locked="0"/>
    </xf>
    <xf numFmtId="165" fontId="71" fillId="41" borderId="30" xfId="474" applyFont="1" applyFill="1" applyBorder="1" applyAlignment="1" applyProtection="1">
      <alignment vertical="center"/>
      <protection locked="0"/>
    </xf>
    <xf numFmtId="165" fontId="70" fillId="41" borderId="32" xfId="474" applyFont="1" applyFill="1" applyBorder="1" applyAlignment="1">
      <alignment horizontal="center"/>
    </xf>
    <xf numFmtId="169" fontId="70" fillId="41" borderId="31" xfId="474" applyNumberFormat="1" applyFont="1" applyFill="1" applyBorder="1" applyAlignment="1">
      <alignment horizontal="center"/>
    </xf>
    <xf numFmtId="169" fontId="70" fillId="41" borderId="33" xfId="474" applyNumberFormat="1" applyFont="1" applyFill="1" applyBorder="1" applyAlignment="1">
      <alignment horizontal="center"/>
    </xf>
    <xf numFmtId="165" fontId="70" fillId="41" borderId="33" xfId="474" applyFont="1" applyFill="1" applyBorder="1" applyAlignment="1">
      <alignment horizontal="center"/>
    </xf>
    <xf numFmtId="169" fontId="70" fillId="41" borderId="32" xfId="474" applyNumberFormat="1" applyFont="1" applyFill="1" applyBorder="1" applyAlignment="1">
      <alignment horizontal="center"/>
    </xf>
    <xf numFmtId="166" fontId="71" fillId="41" borderId="35" xfId="474" applyNumberFormat="1" applyFont="1" applyFill="1" applyBorder="1" applyAlignment="1" applyProtection="1">
      <alignment vertical="center"/>
      <protection locked="0"/>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69" fillId="41" borderId="30" xfId="99" applyFont="1" applyFill="1" applyBorder="1" applyAlignment="1">
      <alignment horizontal="center" vertical="center"/>
    </xf>
    <xf numFmtId="0" fontId="40" fillId="41" borderId="18" xfId="99" applyFill="1" applyBorder="1" applyAlignment="1">
      <alignment horizontal="center"/>
    </xf>
    <xf numFmtId="0" fontId="40" fillId="41" borderId="0" xfId="99" applyFill="1" applyAlignment="1">
      <alignment horizontal="center"/>
    </xf>
    <xf numFmtId="0" fontId="69" fillId="41" borderId="30" xfId="99" applyFont="1" applyFill="1" applyBorder="1" applyAlignment="1">
      <alignment horizontal="right" vertic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165" fontId="40" fillId="41" borderId="0" xfId="474" applyFont="1" applyFill="1" applyAlignment="1">
      <alignment vertical="center"/>
    </xf>
    <xf numFmtId="166" fontId="40" fillId="41" borderId="0" xfId="474" applyNumberFormat="1" applyFont="1" applyFill="1" applyAlignment="1">
      <alignment vertical="center"/>
    </xf>
    <xf numFmtId="165" fontId="31" fillId="41" borderId="0" xfId="474" applyFont="1" applyFill="1" applyAlignment="1">
      <alignment horizontal="centerContinuous"/>
    </xf>
    <xf numFmtId="166" fontId="31" fillId="41" borderId="0" xfId="474" applyNumberFormat="1" applyFont="1" applyFill="1" applyAlignment="1">
      <alignment horizontal="centerContinuous"/>
    </xf>
    <xf numFmtId="165" fontId="40" fillId="41" borderId="0" xfId="474" applyFont="1" applyFill="1" applyAlignment="1">
      <alignment horizontal="centerContinuous"/>
    </xf>
    <xf numFmtId="165" fontId="40" fillId="41" borderId="0" xfId="474" applyFont="1" applyFill="1" applyAlignment="1">
      <alignment horizontal="right"/>
    </xf>
    <xf numFmtId="165" fontId="9" fillId="41" borderId="16" xfId="474" applyFont="1" applyFill="1" applyBorder="1" applyAlignment="1">
      <alignment horizontal="centerContinuous"/>
    </xf>
    <xf numFmtId="165" fontId="9" fillId="41" borderId="14" xfId="474" applyFont="1" applyFill="1" applyBorder="1" applyAlignment="1">
      <alignment horizontal="centerContinuous"/>
    </xf>
    <xf numFmtId="166" fontId="9" fillId="41" borderId="14" xfId="474" applyNumberFormat="1" applyFont="1" applyFill="1" applyBorder="1" applyAlignment="1">
      <alignment vertical="center"/>
    </xf>
    <xf numFmtId="165" fontId="9" fillId="41" borderId="20" xfId="474" applyFont="1" applyFill="1" applyBorder="1" applyAlignment="1">
      <alignment horizontal="centerContinuous"/>
    </xf>
    <xf numFmtId="165" fontId="9" fillId="41" borderId="22" xfId="474" applyFont="1" applyFill="1" applyBorder="1" applyAlignment="1">
      <alignment horizontal="centerContinuous"/>
    </xf>
    <xf numFmtId="166" fontId="9" fillId="41" borderId="22" xfId="474" applyNumberFormat="1" applyFont="1" applyFill="1" applyBorder="1" applyAlignment="1">
      <alignment horizontal="centerContinuous"/>
    </xf>
    <xf numFmtId="165" fontId="40" fillId="41" borderId="18" xfId="474" applyFont="1" applyFill="1" applyBorder="1" applyAlignment="1">
      <alignment vertical="center"/>
    </xf>
    <xf numFmtId="165" fontId="40" fillId="41" borderId="19" xfId="474" applyFont="1" applyFill="1" applyBorder="1" applyAlignment="1">
      <alignment vertical="center"/>
    </xf>
    <xf numFmtId="165" fontId="40" fillId="41" borderId="17" xfId="474" applyFont="1" applyFill="1" applyBorder="1" applyAlignment="1">
      <alignment vertical="center"/>
    </xf>
    <xf numFmtId="166" fontId="40" fillId="41" borderId="14" xfId="474" applyNumberFormat="1" applyFont="1" applyFill="1" applyBorder="1" applyAlignment="1">
      <alignment vertical="center"/>
    </xf>
    <xf numFmtId="165" fontId="40" fillId="41" borderId="0" xfId="474" applyFont="1" applyFill="1" applyBorder="1" applyAlignment="1">
      <alignment vertical="center"/>
    </xf>
    <xf numFmtId="166" fontId="40" fillId="41" borderId="19" xfId="474" applyNumberFormat="1" applyFont="1" applyFill="1" applyBorder="1" applyAlignment="1">
      <alignment vertical="center"/>
    </xf>
    <xf numFmtId="165" fontId="40" fillId="41" borderId="20" xfId="474" applyFont="1" applyFill="1" applyBorder="1" applyAlignment="1">
      <alignment vertical="center"/>
    </xf>
    <xf numFmtId="165" fontId="40" fillId="41" borderId="22" xfId="474" applyFont="1" applyFill="1" applyBorder="1" applyAlignment="1">
      <alignment vertical="center"/>
    </xf>
    <xf numFmtId="165" fontId="40" fillId="41" borderId="21" xfId="474" applyFont="1" applyFill="1" applyBorder="1" applyAlignment="1">
      <alignment vertical="center"/>
    </xf>
    <xf numFmtId="166" fontId="40" fillId="41" borderId="22" xfId="474" applyNumberFormat="1" applyFont="1" applyFill="1" applyBorder="1" applyAlignment="1">
      <alignment vertical="center"/>
    </xf>
    <xf numFmtId="165" fontId="8" fillId="41" borderId="24" xfId="474" applyFont="1" applyFill="1" applyBorder="1" applyAlignment="1">
      <alignment horizontal="center"/>
    </xf>
    <xf numFmtId="165" fontId="8" fillId="41" borderId="23" xfId="474" applyFont="1" applyFill="1" applyBorder="1" applyAlignment="1">
      <alignment horizontal="center"/>
    </xf>
    <xf numFmtId="166" fontId="8" fillId="41" borderId="24" xfId="474" applyNumberFormat="1" applyFont="1" applyFill="1" applyBorder="1" applyAlignment="1">
      <alignment horizontal="center"/>
    </xf>
    <xf numFmtId="165" fontId="8" fillId="41" borderId="25" xfId="474" applyFont="1" applyFill="1" applyBorder="1" applyAlignment="1">
      <alignment horizontal="center"/>
    </xf>
    <xf numFmtId="165" fontId="8" fillId="41" borderId="16" xfId="474" applyFont="1" applyFill="1" applyBorder="1" applyAlignment="1">
      <alignment horizontal="center"/>
    </xf>
    <xf numFmtId="166" fontId="8" fillId="41" borderId="25" xfId="474" applyNumberFormat="1" applyFont="1" applyFill="1" applyBorder="1" applyAlignment="1">
      <alignment horizontal="center"/>
    </xf>
    <xf numFmtId="165" fontId="32" fillId="41" borderId="27" xfId="474" applyFont="1" applyFill="1" applyBorder="1" applyAlignment="1">
      <alignment vertical="center"/>
    </xf>
    <xf numFmtId="165" fontId="32" fillId="41" borderId="19" xfId="474" applyFont="1" applyFill="1" applyBorder="1" applyAlignment="1">
      <alignment vertical="center"/>
    </xf>
    <xf numFmtId="166" fontId="32" fillId="41" borderId="27" xfId="474" applyNumberFormat="1" applyFont="1" applyFill="1" applyBorder="1" applyAlignment="1">
      <alignment vertical="center"/>
    </xf>
    <xf numFmtId="165" fontId="32" fillId="41" borderId="27" xfId="474" applyFont="1" applyFill="1" applyBorder="1" applyAlignment="1">
      <alignment horizontal="center"/>
    </xf>
    <xf numFmtId="165" fontId="32" fillId="41" borderId="19" xfId="474" applyFont="1" applyFill="1" applyBorder="1" applyAlignment="1">
      <alignment horizontal="centerContinuous"/>
    </xf>
    <xf numFmtId="166" fontId="32" fillId="41" borderId="27" xfId="474" applyNumberFormat="1" applyFont="1" applyFill="1" applyBorder="1" applyAlignment="1">
      <alignment horizontal="center"/>
    </xf>
    <xf numFmtId="165" fontId="106" fillId="41" borderId="45" xfId="474" applyFont="1" applyFill="1" applyBorder="1" applyAlignment="1" applyProtection="1">
      <alignment horizontal="center" vertical="center"/>
      <protection locked="0"/>
    </xf>
    <xf numFmtId="172" fontId="67" fillId="0" borderId="26" xfId="474" applyNumberFormat="1" applyFont="1" applyFill="1" applyBorder="1" applyAlignment="1">
      <alignment vertical="center"/>
    </xf>
    <xf numFmtId="165" fontId="70" fillId="41" borderId="26" xfId="474" applyFont="1" applyFill="1" applyBorder="1" applyAlignment="1">
      <alignment vertical="center"/>
    </xf>
    <xf numFmtId="165" fontId="67" fillId="41" borderId="26" xfId="474" applyFont="1" applyFill="1" applyBorder="1" applyAlignment="1">
      <alignment vertical="center"/>
    </xf>
    <xf numFmtId="165" fontId="70" fillId="41" borderId="24" xfId="474" applyFont="1" applyFill="1" applyBorder="1" applyAlignment="1">
      <alignment vertical="center"/>
    </xf>
    <xf numFmtId="166" fontId="67" fillId="41" borderId="26" xfId="474" applyNumberFormat="1" applyFont="1" applyFill="1" applyBorder="1" applyAlignment="1">
      <alignment vertical="center"/>
    </xf>
    <xf numFmtId="165" fontId="40" fillId="41" borderId="23" xfId="474" applyFont="1" applyFill="1" applyBorder="1" applyAlignment="1">
      <alignment vertical="center"/>
    </xf>
    <xf numFmtId="165" fontId="40" fillId="41" borderId="26" xfId="474" applyFont="1" applyFill="1" applyBorder="1" applyAlignment="1">
      <alignment vertical="center"/>
    </xf>
    <xf numFmtId="165" fontId="9" fillId="41" borderId="17" xfId="474" applyFont="1" applyFill="1" applyBorder="1" applyAlignment="1">
      <alignment horizontal="centerContinuous"/>
    </xf>
    <xf numFmtId="165" fontId="8" fillId="41" borderId="16" xfId="474" applyFont="1" applyFill="1" applyBorder="1" applyAlignment="1">
      <alignment horizontal="centerContinuous"/>
    </xf>
    <xf numFmtId="165" fontId="8" fillId="41" borderId="17" xfId="474" applyFont="1" applyFill="1" applyBorder="1" applyAlignment="1">
      <alignment horizontal="centerContinuous"/>
    </xf>
    <xf numFmtId="165" fontId="8" fillId="41" borderId="18" xfId="474" applyFont="1" applyFill="1" applyBorder="1" applyAlignment="1"/>
    <xf numFmtId="165" fontId="40" fillId="41" borderId="0" xfId="474" applyFont="1" applyFill="1" applyBorder="1" applyAlignment="1"/>
    <xf numFmtId="0" fontId="39" fillId="41" borderId="0" xfId="99" applyFont="1" applyFill="1"/>
    <xf numFmtId="0" fontId="67" fillId="0" borderId="0" xfId="99" applyFont="1"/>
    <xf numFmtId="165" fontId="67" fillId="43" borderId="0" xfId="474" applyFont="1" applyFill="1" applyAlignment="1">
      <alignment vertical="center"/>
    </xf>
    <xf numFmtId="165" fontId="67" fillId="41" borderId="0" xfId="474" applyFont="1" applyFill="1" applyAlignment="1">
      <alignment vertical="center"/>
    </xf>
    <xf numFmtId="166" fontId="67" fillId="41" borderId="0" xfId="474" applyNumberFormat="1" applyFont="1" applyFill="1" applyAlignment="1">
      <alignment vertical="center"/>
    </xf>
    <xf numFmtId="0" fontId="39" fillId="0" borderId="0" xfId="99" applyFont="1"/>
    <xf numFmtId="165" fontId="40" fillId="0" borderId="0" xfId="474" applyFont="1" applyFill="1" applyAlignment="1">
      <alignment vertical="center"/>
    </xf>
    <xf numFmtId="165" fontId="40" fillId="43" borderId="0" xfId="474" applyFont="1" applyFill="1" applyAlignment="1">
      <alignment vertical="center"/>
    </xf>
    <xf numFmtId="0" fontId="41" fillId="43" borderId="0" xfId="99" applyFont="1" applyFill="1"/>
    <xf numFmtId="165" fontId="29" fillId="43" borderId="0" xfId="474" applyFont="1" applyFill="1" applyAlignment="1">
      <alignment vertical="center"/>
    </xf>
    <xf numFmtId="168" fontId="71" fillId="43" borderId="30" xfId="152" applyNumberFormat="1" applyFont="1" applyFill="1" applyBorder="1" applyAlignment="1" applyProtection="1">
      <alignment horizontal="center" vertical="center"/>
      <protection locked="0"/>
    </xf>
    <xf numFmtId="168" fontId="71" fillId="0" borderId="30" xfId="152" applyNumberFormat="1" applyFont="1" applyFill="1" applyBorder="1" applyAlignment="1" applyProtection="1">
      <alignment horizontal="center" vertical="center"/>
      <protection locked="0"/>
    </xf>
    <xf numFmtId="0" fontId="70" fillId="41" borderId="30" xfId="99" applyFont="1" applyFill="1" applyBorder="1" applyAlignment="1">
      <alignment horizontal="center" vertical="center"/>
    </xf>
    <xf numFmtId="165" fontId="71" fillId="0" borderId="45" xfId="474" applyFont="1" applyFill="1" applyBorder="1" applyAlignment="1" applyProtection="1">
      <alignment vertical="center"/>
      <protection locked="0"/>
    </xf>
    <xf numFmtId="165" fontId="70" fillId="0" borderId="31" xfId="474" applyFont="1" applyFill="1" applyBorder="1" applyAlignment="1">
      <alignment horizontal="center"/>
    </xf>
    <xf numFmtId="168" fontId="71" fillId="0" borderId="30" xfId="475" applyNumberFormat="1" applyFont="1" applyFill="1" applyBorder="1" applyAlignment="1" applyProtection="1">
      <alignment vertical="center"/>
      <protection locked="0"/>
    </xf>
    <xf numFmtId="165" fontId="70" fillId="0" borderId="32" xfId="474" applyFont="1" applyFill="1" applyBorder="1" applyAlignment="1">
      <alignment horizontal="center"/>
    </xf>
    <xf numFmtId="169" fontId="70" fillId="0" borderId="31" xfId="474" applyNumberFormat="1" applyFont="1" applyFill="1" applyBorder="1" applyAlignment="1">
      <alignment horizontal="center"/>
    </xf>
    <xf numFmtId="169" fontId="70" fillId="0" borderId="33" xfId="474" applyNumberFormat="1" applyFont="1" applyFill="1" applyBorder="1" applyAlignment="1">
      <alignment horizontal="center"/>
    </xf>
    <xf numFmtId="165" fontId="70" fillId="0" borderId="33" xfId="474" applyFont="1" applyFill="1" applyBorder="1" applyAlignment="1">
      <alignment horizontal="center"/>
    </xf>
    <xf numFmtId="169" fontId="70" fillId="0" borderId="32" xfId="474" applyNumberFormat="1" applyFont="1" applyFill="1" applyBorder="1" applyAlignment="1">
      <alignment horizontal="center"/>
    </xf>
    <xf numFmtId="166" fontId="71" fillId="0" borderId="35" xfId="474" applyNumberFormat="1" applyFont="1" applyFill="1" applyBorder="1" applyAlignment="1" applyProtection="1">
      <alignment vertical="center"/>
      <protection locked="0"/>
    </xf>
    <xf numFmtId="0" fontId="70" fillId="0" borderId="0" xfId="99" applyFont="1"/>
    <xf numFmtId="168" fontId="71" fillId="43" borderId="30" xfId="475" applyNumberFormat="1" applyFont="1" applyFill="1" applyBorder="1" applyAlignment="1" applyProtection="1">
      <alignment horizontal="center" vertical="center"/>
      <protection locked="0"/>
    </xf>
    <xf numFmtId="0" fontId="70" fillId="0" borderId="30" xfId="99" applyFont="1" applyBorder="1" applyAlignment="1">
      <alignment horizontal="right"/>
    </xf>
    <xf numFmtId="0" fontId="77" fillId="0" borderId="33" xfId="99" applyFont="1" applyBorder="1" applyAlignment="1">
      <alignment horizontal="left"/>
    </xf>
    <xf numFmtId="172" fontId="70" fillId="0" borderId="26" xfId="474" applyNumberFormat="1" applyFont="1" applyFill="1" applyBorder="1" applyAlignment="1">
      <alignment vertical="center"/>
    </xf>
    <xf numFmtId="172" fontId="70" fillId="0" borderId="27" xfId="474" applyNumberFormat="1" applyFont="1" applyFill="1" applyBorder="1" applyAlignment="1">
      <alignment vertical="center"/>
    </xf>
    <xf numFmtId="166" fontId="70" fillId="41" borderId="26" xfId="474" applyNumberFormat="1" applyFont="1" applyFill="1" applyBorder="1" applyAlignment="1">
      <alignment vertical="center"/>
    </xf>
    <xf numFmtId="0" fontId="67" fillId="43" borderId="0" xfId="99" applyFont="1" applyFill="1"/>
    <xf numFmtId="0" fontId="35" fillId="43" borderId="25" xfId="0" applyFont="1" applyFill="1" applyBorder="1" applyAlignment="1">
      <alignment horizontal="center" vertical="center" wrapText="1"/>
    </xf>
    <xf numFmtId="0" fontId="35" fillId="43" borderId="26" xfId="0" applyFont="1" applyFill="1" applyBorder="1" applyAlignment="1">
      <alignment horizontal="center" vertical="center" wrapText="1"/>
    </xf>
    <xf numFmtId="0" fontId="40" fillId="41" borderId="18" xfId="99" applyFill="1" applyBorder="1" applyAlignment="1">
      <alignment horizontal="center"/>
    </xf>
    <xf numFmtId="0" fontId="40" fillId="41" borderId="0" xfId="99" applyFill="1" applyAlignment="1">
      <alignment horizontal="center"/>
    </xf>
    <xf numFmtId="0" fontId="29" fillId="77" borderId="15" xfId="0" applyFont="1" applyFill="1" applyBorder="1"/>
    <xf numFmtId="0" fontId="29" fillId="77" borderId="36" xfId="0" applyFont="1" applyFill="1" applyBorder="1" applyAlignment="1">
      <alignment horizontal="center"/>
    </xf>
    <xf numFmtId="171" fontId="29" fillId="77" borderId="34" xfId="0" applyNumberFormat="1" applyFont="1" applyFill="1" applyBorder="1"/>
    <xf numFmtId="170" fontId="35" fillId="77" borderId="15" xfId="0" applyNumberFormat="1" applyFont="1" applyFill="1" applyBorder="1"/>
    <xf numFmtId="0" fontId="29" fillId="77" borderId="15" xfId="0" applyFont="1" applyFill="1" applyBorder="1" applyAlignment="1">
      <alignment horizontal="center"/>
    </xf>
    <xf numFmtId="2" fontId="35" fillId="77" borderId="19" xfId="0" applyNumberFormat="1" applyFont="1" applyFill="1" applyBorder="1" applyAlignment="1">
      <alignment horizontal="center"/>
    </xf>
    <xf numFmtId="0" fontId="29" fillId="77" borderId="32" xfId="0" applyFont="1" applyFill="1" applyBorder="1" applyAlignment="1">
      <alignment horizontal="center"/>
    </xf>
    <xf numFmtId="0" fontId="29" fillId="77" borderId="0" xfId="0" applyFont="1" applyFill="1" applyAlignment="1">
      <alignment horizontal="center"/>
    </xf>
    <xf numFmtId="168" fontId="29" fillId="77" borderId="0" xfId="47" applyNumberFormat="1" applyFont="1" applyFill="1" applyBorder="1" applyAlignment="1">
      <alignment horizontal="center"/>
    </xf>
    <xf numFmtId="0" fontId="9" fillId="77" borderId="46" xfId="0" applyFont="1" applyFill="1" applyBorder="1" applyAlignment="1">
      <alignment horizontal="center"/>
    </xf>
    <xf numFmtId="0" fontId="40" fillId="77" borderId="0" xfId="0" applyFont="1" applyFill="1"/>
    <xf numFmtId="2" fontId="35" fillId="44" borderId="19" xfId="0" applyNumberFormat="1" applyFont="1" applyFill="1" applyBorder="1" applyAlignment="1">
      <alignment horizontal="center"/>
    </xf>
    <xf numFmtId="0" fontId="70" fillId="0" borderId="30" xfId="99" applyFont="1" applyFill="1" applyBorder="1"/>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70" fillId="44" borderId="32" xfId="99" applyFont="1" applyFill="1" applyBorder="1"/>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15" fontId="0" fillId="41" borderId="20" xfId="0" applyNumberFormat="1" applyFont="1" applyFill="1" applyBorder="1" applyAlignment="1">
      <alignment horizontal="center"/>
    </xf>
    <xf numFmtId="15" fontId="0" fillId="41" borderId="51" xfId="0" applyNumberFormat="1" applyFont="1" applyFill="1" applyBorder="1" applyAlignment="1">
      <alignment horizontal="center"/>
    </xf>
    <xf numFmtId="0" fontId="39" fillId="41" borderId="0" xfId="0" applyFont="1" applyFill="1" applyBorder="1" applyAlignment="1">
      <alignment horizontal="left"/>
    </xf>
    <xf numFmtId="0" fontId="39" fillId="41" borderId="37" xfId="0" applyFont="1" applyFill="1" applyBorder="1" applyAlignment="1">
      <alignment horizontal="left"/>
    </xf>
    <xf numFmtId="49" fontId="0" fillId="41" borderId="18" xfId="46" applyNumberFormat="1" applyFont="1" applyFill="1" applyBorder="1" applyAlignment="1">
      <alignment horizontal="center"/>
    </xf>
    <xf numFmtId="49" fontId="0" fillId="41" borderId="19" xfId="46" applyNumberFormat="1" applyFont="1" applyFill="1" applyBorder="1" applyAlignment="1">
      <alignment horizontal="center"/>
    </xf>
    <xf numFmtId="0" fontId="0" fillId="41" borderId="22" xfId="0" applyFont="1" applyFill="1" applyBorder="1" applyAlignment="1">
      <alignment horizontal="center"/>
    </xf>
    <xf numFmtId="0" fontId="67" fillId="14" borderId="25" xfId="0" applyFont="1" applyFill="1" applyBorder="1" applyAlignment="1">
      <alignment horizontal="center" vertical="center"/>
    </xf>
    <xf numFmtId="0" fontId="67" fillId="14" borderId="26" xfId="0" applyFont="1" applyFill="1" applyBorder="1" applyAlignment="1">
      <alignment horizontal="center" vertical="center"/>
    </xf>
    <xf numFmtId="165" fontId="9" fillId="14" borderId="25" xfId="46" applyFont="1" applyFill="1" applyBorder="1" applyAlignment="1">
      <alignment horizontal="center" vertical="center"/>
    </xf>
    <xf numFmtId="165" fontId="9" fillId="14" borderId="26" xfId="46" applyFont="1" applyFill="1" applyBorder="1" applyAlignment="1">
      <alignment horizontal="center" vertical="center"/>
    </xf>
    <xf numFmtId="0" fontId="35" fillId="43" borderId="25" xfId="0" applyFont="1" applyFill="1" applyBorder="1" applyAlignment="1">
      <alignment horizontal="center" vertical="center" wrapText="1"/>
    </xf>
    <xf numFmtId="0" fontId="9" fillId="43" borderId="26" xfId="0" applyFont="1" applyFill="1" applyBorder="1" applyAlignment="1">
      <alignment horizontal="center" vertical="center" wrapText="1"/>
    </xf>
    <xf numFmtId="0" fontId="35" fillId="43" borderId="26" xfId="0" applyFont="1" applyFill="1" applyBorder="1" applyAlignment="1">
      <alignment horizontal="center" vertical="center" wrapText="1"/>
    </xf>
    <xf numFmtId="0" fontId="9" fillId="43" borderId="23" xfId="0" applyFont="1" applyFill="1" applyBorder="1" applyAlignment="1">
      <alignment horizontal="center"/>
    </xf>
    <xf numFmtId="0" fontId="9" fillId="43" borderId="52" xfId="0" applyFont="1" applyFill="1" applyBorder="1" applyAlignment="1">
      <alignment horizontal="center"/>
    </xf>
    <xf numFmtId="0" fontId="9" fillId="43" borderId="53" xfId="0" applyFont="1" applyFill="1" applyBorder="1" applyAlignment="1">
      <alignment horizontal="center"/>
    </xf>
    <xf numFmtId="15" fontId="40" fillId="41" borderId="20" xfId="99" quotePrefix="1" applyNumberFormat="1" applyFill="1" applyBorder="1" applyAlignment="1">
      <alignment horizontal="center" vertical="center"/>
    </xf>
    <xf numFmtId="15" fontId="40" fillId="41" borderId="51" xfId="99" applyNumberFormat="1" applyFill="1" applyBorder="1" applyAlignment="1">
      <alignment horizontal="center" vertical="center"/>
    </xf>
    <xf numFmtId="0" fontId="40" fillId="41" borderId="20" xfId="99" applyFill="1" applyBorder="1" applyAlignment="1">
      <alignment horizontal="center"/>
    </xf>
    <xf numFmtId="0" fontId="40" fillId="41" borderId="21" xfId="99" applyFill="1" applyBorder="1" applyAlignment="1">
      <alignment horizontal="center"/>
    </xf>
    <xf numFmtId="166" fontId="40" fillId="41" borderId="22" xfId="46" applyNumberFormat="1" applyFont="1" applyFill="1" applyBorder="1" applyAlignment="1">
      <alignment horizontal="center"/>
    </xf>
    <xf numFmtId="0" fontId="102" fillId="41" borderId="63" xfId="99" applyFont="1" applyFill="1" applyBorder="1" applyAlignment="1">
      <alignment horizontal="center"/>
    </xf>
    <xf numFmtId="0" fontId="102" fillId="41" borderId="64" xfId="99" applyFont="1" applyFill="1" applyBorder="1" applyAlignment="1">
      <alignment horizontal="center"/>
    </xf>
    <xf numFmtId="0" fontId="102" fillId="41" borderId="20" xfId="99" applyFont="1" applyFill="1" applyBorder="1" applyAlignment="1">
      <alignment horizontal="center"/>
    </xf>
    <xf numFmtId="0" fontId="102" fillId="41" borderId="22" xfId="99" applyFont="1" applyFill="1" applyBorder="1" applyAlignment="1">
      <alignment horizontal="center"/>
    </xf>
    <xf numFmtId="0" fontId="40" fillId="41" borderId="16" xfId="99" applyFill="1" applyBorder="1" applyAlignment="1">
      <alignment horizontal="center"/>
    </xf>
    <xf numFmtId="0" fontId="40" fillId="41" borderId="17" xfId="99" applyFill="1" applyBorder="1" applyAlignment="1">
      <alignment horizontal="center"/>
    </xf>
    <xf numFmtId="0" fontId="40" fillId="41" borderId="14" xfId="99" applyFill="1" applyBorder="1" applyAlignment="1">
      <alignment horizontal="center"/>
    </xf>
    <xf numFmtId="49" fontId="40" fillId="41" borderId="18" xfId="46" applyNumberFormat="1" applyFont="1" applyFill="1" applyBorder="1" applyAlignment="1">
      <alignment horizontal="center"/>
    </xf>
    <xf numFmtId="49" fontId="40" fillId="41" borderId="19" xfId="46" applyNumberFormat="1" applyFont="1" applyFill="1" applyBorder="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166" fontId="40" fillId="41" borderId="19" xfId="46" applyNumberFormat="1" applyFont="1" applyFill="1" applyBorder="1" applyAlignment="1">
      <alignment horizontal="center"/>
    </xf>
    <xf numFmtId="166" fontId="40" fillId="41" borderId="22" xfId="474" applyNumberFormat="1" applyFont="1" applyFill="1" applyBorder="1" applyAlignment="1">
      <alignment horizontal="center"/>
    </xf>
    <xf numFmtId="49" fontId="40" fillId="41" borderId="18" xfId="474" applyNumberFormat="1" applyFont="1" applyFill="1" applyBorder="1" applyAlignment="1">
      <alignment horizontal="center"/>
    </xf>
    <xf numFmtId="49" fontId="40" fillId="41" borderId="19" xfId="474" applyNumberFormat="1" applyFont="1" applyFill="1" applyBorder="1" applyAlignment="1">
      <alignment horizontal="center"/>
    </xf>
    <xf numFmtId="166" fontId="40" fillId="41" borderId="19" xfId="474" applyNumberFormat="1" applyFont="1" applyFill="1" applyBorder="1" applyAlignment="1">
      <alignment horizontal="center"/>
    </xf>
    <xf numFmtId="15" fontId="40" fillId="41" borderId="51" xfId="99" quotePrefix="1" applyNumberFormat="1" applyFill="1" applyBorder="1" applyAlignment="1">
      <alignment horizontal="center" vertical="center"/>
    </xf>
    <xf numFmtId="0" fontId="107" fillId="41" borderId="63" xfId="99" applyFont="1" applyFill="1" applyBorder="1" applyAlignment="1">
      <alignment horizontal="center"/>
    </xf>
    <xf numFmtId="0" fontId="107" fillId="41" borderId="64" xfId="99" applyFont="1" applyFill="1" applyBorder="1" applyAlignment="1">
      <alignment horizontal="center"/>
    </xf>
    <xf numFmtId="0" fontId="107" fillId="41" borderId="20" xfId="99" applyFont="1" applyFill="1" applyBorder="1" applyAlignment="1">
      <alignment horizontal="center"/>
    </xf>
    <xf numFmtId="0" fontId="107" fillId="41" borderId="22" xfId="99" applyFont="1" applyFill="1" applyBorder="1" applyAlignment="1">
      <alignment horizontal="center"/>
    </xf>
  </cellXfs>
  <cellStyles count="914">
    <cellStyle name="20% - Accent1" xfId="1" builtinId="30" customBuiltin="1"/>
    <cellStyle name="20% - Accent1 2" xfId="448" xr:uid="{00000000-0005-0000-0000-000001000000}"/>
    <cellStyle name="20% - Accent2" xfId="2" builtinId="34" customBuiltin="1"/>
    <cellStyle name="20% - Accent2 2" xfId="452" xr:uid="{00000000-0005-0000-0000-000003000000}"/>
    <cellStyle name="20% - Accent3" xfId="3" builtinId="38" customBuiltin="1"/>
    <cellStyle name="20% - Accent3 2" xfId="456" xr:uid="{00000000-0005-0000-0000-000005000000}"/>
    <cellStyle name="20% - Accent4" xfId="4" builtinId="42" customBuiltin="1"/>
    <cellStyle name="20% - Accent4 2" xfId="460" xr:uid="{00000000-0005-0000-0000-000007000000}"/>
    <cellStyle name="20% - Accent5" xfId="5" builtinId="46" customBuiltin="1"/>
    <cellStyle name="20% - Accent5 2" xfId="464" xr:uid="{00000000-0005-0000-0000-000009000000}"/>
    <cellStyle name="20% - Accent6" xfId="6" builtinId="50" customBuiltin="1"/>
    <cellStyle name="20% - Accent6 2" xfId="468" xr:uid="{00000000-0005-0000-0000-00000B000000}"/>
    <cellStyle name="20% - アクセント 1" xfId="7" xr:uid="{00000000-0005-0000-0000-00000C000000}"/>
    <cellStyle name="20% - アクセント 2" xfId="8" xr:uid="{00000000-0005-0000-0000-00000D000000}"/>
    <cellStyle name="20% - アクセント 3" xfId="9" xr:uid="{00000000-0005-0000-0000-00000E000000}"/>
    <cellStyle name="20% - アクセント 4" xfId="10" xr:uid="{00000000-0005-0000-0000-00000F000000}"/>
    <cellStyle name="20% - アクセント 5" xfId="11" xr:uid="{00000000-0005-0000-0000-000010000000}"/>
    <cellStyle name="20% - アクセント 6" xfId="12" xr:uid="{00000000-0005-0000-0000-000011000000}"/>
    <cellStyle name="40% - Accent1" xfId="13" builtinId="31" customBuiltin="1"/>
    <cellStyle name="40% - Accent1 2" xfId="449" xr:uid="{00000000-0005-0000-0000-000013000000}"/>
    <cellStyle name="40% - Accent2" xfId="14" builtinId="35" customBuiltin="1"/>
    <cellStyle name="40% - Accent2 2" xfId="453" xr:uid="{00000000-0005-0000-0000-000015000000}"/>
    <cellStyle name="40% - Accent3" xfId="15" builtinId="39" customBuiltin="1"/>
    <cellStyle name="40% - Accent3 2" xfId="457" xr:uid="{00000000-0005-0000-0000-000017000000}"/>
    <cellStyle name="40% - Accent4" xfId="16" builtinId="43" customBuiltin="1"/>
    <cellStyle name="40% - Accent4 2" xfId="461" xr:uid="{00000000-0005-0000-0000-000019000000}"/>
    <cellStyle name="40% - Accent5" xfId="17" builtinId="47" customBuiltin="1"/>
    <cellStyle name="40% - Accent5 2" xfId="465" xr:uid="{00000000-0005-0000-0000-00001B000000}"/>
    <cellStyle name="40% - Accent6" xfId="18" builtinId="51" customBuiltin="1"/>
    <cellStyle name="40% - Accent6 2" xfId="469" xr:uid="{00000000-0005-0000-0000-00001D000000}"/>
    <cellStyle name="40% - アクセント 1" xfId="19" xr:uid="{00000000-0005-0000-0000-00001E000000}"/>
    <cellStyle name="40% - アクセント 2" xfId="20" xr:uid="{00000000-0005-0000-0000-00001F000000}"/>
    <cellStyle name="40% - アクセント 3" xfId="21" xr:uid="{00000000-0005-0000-0000-000020000000}"/>
    <cellStyle name="40% - アクセント 4" xfId="22" xr:uid="{00000000-0005-0000-0000-000021000000}"/>
    <cellStyle name="40% - アクセント 5" xfId="23" xr:uid="{00000000-0005-0000-0000-000022000000}"/>
    <cellStyle name="40% - アクセント 6" xfId="24" xr:uid="{00000000-0005-0000-0000-000023000000}"/>
    <cellStyle name="60% - Accent1" xfId="25" builtinId="32" customBuiltin="1"/>
    <cellStyle name="60% - Accent1 2" xfId="450" xr:uid="{00000000-0005-0000-0000-000025000000}"/>
    <cellStyle name="60% - Accent2" xfId="26" builtinId="36" customBuiltin="1"/>
    <cellStyle name="60% - Accent2 2" xfId="454" xr:uid="{00000000-0005-0000-0000-000027000000}"/>
    <cellStyle name="60% - Accent3" xfId="27" builtinId="40" customBuiltin="1"/>
    <cellStyle name="60% - Accent3 2" xfId="458" xr:uid="{00000000-0005-0000-0000-000029000000}"/>
    <cellStyle name="60% - Accent4" xfId="28" builtinId="44" customBuiltin="1"/>
    <cellStyle name="60% - Accent4 2" xfId="462" xr:uid="{00000000-0005-0000-0000-00002B000000}"/>
    <cellStyle name="60% - Accent5" xfId="29" builtinId="48" customBuiltin="1"/>
    <cellStyle name="60% - Accent5 2" xfId="466" xr:uid="{00000000-0005-0000-0000-00002D000000}"/>
    <cellStyle name="60% - Accent6" xfId="30" builtinId="52" customBuiltin="1"/>
    <cellStyle name="60% - Accent6 2" xfId="470" xr:uid="{00000000-0005-0000-0000-00002F000000}"/>
    <cellStyle name="60% - アクセント 1" xfId="31" xr:uid="{00000000-0005-0000-0000-000030000000}"/>
    <cellStyle name="60% - アクセント 2" xfId="32" xr:uid="{00000000-0005-0000-0000-000031000000}"/>
    <cellStyle name="60% - アクセント 3" xfId="33" xr:uid="{00000000-0005-0000-0000-000032000000}"/>
    <cellStyle name="60% - アクセント 4" xfId="34" xr:uid="{00000000-0005-0000-0000-000033000000}"/>
    <cellStyle name="60% - アクセント 5" xfId="35" xr:uid="{00000000-0005-0000-0000-000034000000}"/>
    <cellStyle name="60% - アクセント 6" xfId="36" xr:uid="{00000000-0005-0000-0000-000035000000}"/>
    <cellStyle name="Accent1" xfId="37" builtinId="29" customBuiltin="1"/>
    <cellStyle name="Accent1 2" xfId="447" xr:uid="{00000000-0005-0000-0000-000037000000}"/>
    <cellStyle name="Accent2" xfId="38" builtinId="33" customBuiltin="1"/>
    <cellStyle name="Accent2 2" xfId="451" xr:uid="{00000000-0005-0000-0000-000039000000}"/>
    <cellStyle name="Accent3" xfId="39" builtinId="37" customBuiltin="1"/>
    <cellStyle name="Accent3 2" xfId="455" xr:uid="{00000000-0005-0000-0000-00003B000000}"/>
    <cellStyle name="Accent4" xfId="40" builtinId="41" customBuiltin="1"/>
    <cellStyle name="Accent4 2" xfId="459" xr:uid="{00000000-0005-0000-0000-00003D000000}"/>
    <cellStyle name="Accent5" xfId="41" builtinId="45" customBuiltin="1"/>
    <cellStyle name="Accent5 2" xfId="463" xr:uid="{00000000-0005-0000-0000-00003F000000}"/>
    <cellStyle name="Accent6" xfId="42" builtinId="49" customBuiltin="1"/>
    <cellStyle name="Accent6 2" xfId="467" xr:uid="{00000000-0005-0000-0000-000041000000}"/>
    <cellStyle name="Bad" xfId="43" builtinId="27" customBuiltin="1"/>
    <cellStyle name="Bad 2" xfId="436" xr:uid="{00000000-0005-0000-0000-000043000000}"/>
    <cellStyle name="Calculation" xfId="44" builtinId="22" customBuiltin="1"/>
    <cellStyle name="Calculation 2" xfId="440" xr:uid="{00000000-0005-0000-0000-000045000000}"/>
    <cellStyle name="Check Cell" xfId="45" builtinId="23" customBuiltin="1"/>
    <cellStyle name="Check Cell 2" xfId="442" xr:uid="{00000000-0005-0000-0000-000047000000}"/>
    <cellStyle name="Comma" xfId="46" builtinId="3"/>
    <cellStyle name="Comma [0]" xfId="47" builtinId="6"/>
    <cellStyle name="Comma [0] 2" xfId="95" xr:uid="{00000000-0005-0000-0000-00004A000000}"/>
    <cellStyle name="Comma [0] 2 2" xfId="152" xr:uid="{00000000-0005-0000-0000-00004B000000}"/>
    <cellStyle name="Comma [0] 2 2 2" xfId="357" xr:uid="{00000000-0005-0000-0000-00004C000000}"/>
    <cellStyle name="Comma [0] 2 2 3" xfId="690" xr:uid="{00000000-0005-0000-0000-00004D000000}"/>
    <cellStyle name="Comma [0] 2 2 4" xfId="913" xr:uid="{00000000-0005-0000-0000-00004E000000}"/>
    <cellStyle name="Comma [0] 2 3" xfId="212" xr:uid="{00000000-0005-0000-0000-00004F000000}"/>
    <cellStyle name="Comma [0] 2 3 2" xfId="764" xr:uid="{00000000-0005-0000-0000-000050000000}"/>
    <cellStyle name="Comma [0] 2 4" xfId="475" xr:uid="{00000000-0005-0000-0000-000051000000}"/>
    <cellStyle name="Comma [0] 2 5" xfId="552" xr:uid="{00000000-0005-0000-0000-000052000000}"/>
    <cellStyle name="Comma [0] 2 6" xfId="838" xr:uid="{00000000-0005-0000-0000-000053000000}"/>
    <cellStyle name="Comma [0] 3" xfId="167" xr:uid="{00000000-0005-0000-0000-000054000000}"/>
    <cellStyle name="Comma [0] 3 2" xfId="320" xr:uid="{00000000-0005-0000-0000-000055000000}"/>
    <cellStyle name="Comma [0] 3 2 2" xfId="655" xr:uid="{00000000-0005-0000-0000-000056000000}"/>
    <cellStyle name="Comma [0] 3 3" xfId="168" xr:uid="{00000000-0005-0000-0000-000057000000}"/>
    <cellStyle name="Comma [0] 3 3 2" xfId="483" xr:uid="{00000000-0005-0000-0000-000058000000}"/>
    <cellStyle name="Comma [0] 3 4" xfId="482" xr:uid="{00000000-0005-0000-0000-000059000000}"/>
    <cellStyle name="Comma [0] 4" xfId="175" xr:uid="{00000000-0005-0000-0000-00005A000000}"/>
    <cellStyle name="Comma [0] 4 2" xfId="517" xr:uid="{00000000-0005-0000-0000-00005B000000}"/>
    <cellStyle name="Comma [0] 5" xfId="169" xr:uid="{00000000-0005-0000-0000-00005C000000}"/>
    <cellStyle name="Comma [0] 5 2" xfId="484" xr:uid="{00000000-0005-0000-0000-00005D000000}"/>
    <cellStyle name="Comma [0] 6" xfId="473" xr:uid="{00000000-0005-0000-0000-00005E000000}"/>
    <cellStyle name="Comma [0] 7" xfId="761" xr:uid="{00000000-0005-0000-0000-00005F000000}"/>
    <cellStyle name="Comma [0] 8" xfId="803" xr:uid="{00000000-0005-0000-0000-000060000000}"/>
    <cellStyle name="Comma 10" xfId="161" xr:uid="{00000000-0005-0000-0000-000061000000}"/>
    <cellStyle name="Comma 11" xfId="164" xr:uid="{00000000-0005-0000-0000-000062000000}"/>
    <cellStyle name="Comma 12" xfId="160" xr:uid="{00000000-0005-0000-0000-000063000000}"/>
    <cellStyle name="Comma 13" xfId="148" xr:uid="{00000000-0005-0000-0000-000064000000}"/>
    <cellStyle name="Comma 14" xfId="159" xr:uid="{00000000-0005-0000-0000-000065000000}"/>
    <cellStyle name="Comma 15" xfId="149" xr:uid="{00000000-0005-0000-0000-000066000000}"/>
    <cellStyle name="Comma 16" xfId="158" xr:uid="{00000000-0005-0000-0000-000067000000}"/>
    <cellStyle name="Comma 17" xfId="150" xr:uid="{00000000-0005-0000-0000-000068000000}"/>
    <cellStyle name="Comma 18" xfId="157" xr:uid="{00000000-0005-0000-0000-000069000000}"/>
    <cellStyle name="Comma 19" xfId="151" xr:uid="{00000000-0005-0000-0000-00006A000000}"/>
    <cellStyle name="Comma 2" xfId="48" xr:uid="{00000000-0005-0000-0000-00006B000000}"/>
    <cellStyle name="Comma 2 2" xfId="471" xr:uid="{00000000-0005-0000-0000-00006C000000}"/>
    <cellStyle name="Comma 2 3" xfId="474" xr:uid="{00000000-0005-0000-0000-00006D000000}"/>
    <cellStyle name="Comma 3" xfId="94" xr:uid="{00000000-0005-0000-0000-00006E000000}"/>
    <cellStyle name="Comma 3 2" xfId="153" xr:uid="{00000000-0005-0000-0000-00006F000000}"/>
    <cellStyle name="Comma 4" xfId="96" xr:uid="{00000000-0005-0000-0000-000070000000}"/>
    <cellStyle name="Comma 4 2" xfId="154" xr:uid="{00000000-0005-0000-0000-000071000000}"/>
    <cellStyle name="Comma 5" xfId="147" xr:uid="{00000000-0005-0000-0000-000072000000}"/>
    <cellStyle name="Comma 6" xfId="163" xr:uid="{00000000-0005-0000-0000-000073000000}"/>
    <cellStyle name="Comma 7" xfId="166" xr:uid="{00000000-0005-0000-0000-000074000000}"/>
    <cellStyle name="Comma 8" xfId="162" xr:uid="{00000000-0005-0000-0000-000075000000}"/>
    <cellStyle name="Comma 9" xfId="165" xr:uid="{00000000-0005-0000-0000-000076000000}"/>
    <cellStyle name="Comma[0]_5" xfId="49" xr:uid="{00000000-0005-0000-0000-000077000000}"/>
    <cellStyle name="Explanatory Text" xfId="50" builtinId="53" customBuiltin="1"/>
    <cellStyle name="Explanatory Text 2" xfId="445" xr:uid="{00000000-0005-0000-0000-000079000000}"/>
    <cellStyle name="Good" xfId="51" builtinId="26" customBuiltin="1"/>
    <cellStyle name="Good 2" xfId="435" xr:uid="{00000000-0005-0000-0000-00007B000000}"/>
    <cellStyle name="Heading 1" xfId="52" builtinId="16" customBuiltin="1"/>
    <cellStyle name="Heading 1 2" xfId="431" xr:uid="{00000000-0005-0000-0000-00007D000000}"/>
    <cellStyle name="Heading 2" xfId="53" builtinId="17" customBuiltin="1"/>
    <cellStyle name="Heading 2 2" xfId="432" xr:uid="{00000000-0005-0000-0000-00007F000000}"/>
    <cellStyle name="Heading 3" xfId="54" builtinId="18" customBuiltin="1"/>
    <cellStyle name="Heading 3 2" xfId="433" xr:uid="{00000000-0005-0000-0000-000081000000}"/>
    <cellStyle name="Heading 4" xfId="55" builtinId="19" customBuiltin="1"/>
    <cellStyle name="Heading 4 2" xfId="434" xr:uid="{00000000-0005-0000-0000-000083000000}"/>
    <cellStyle name="Input" xfId="56" builtinId="20" customBuiltin="1"/>
    <cellStyle name="Input 2" xfId="438" xr:uid="{00000000-0005-0000-0000-000085000000}"/>
    <cellStyle name="Linked Cell" xfId="57" builtinId="24" customBuiltin="1"/>
    <cellStyle name="Linked Cell 2" xfId="441" xr:uid="{00000000-0005-0000-0000-000087000000}"/>
    <cellStyle name="Neutral" xfId="58" builtinId="28" customBuiltin="1"/>
    <cellStyle name="Neutral 2" xfId="437" xr:uid="{00000000-0005-0000-0000-000089000000}"/>
    <cellStyle name="Normal" xfId="0" builtinId="0"/>
    <cellStyle name="Normal 2" xfId="59" xr:uid="{00000000-0005-0000-0000-00008B000000}"/>
    <cellStyle name="Normal 2 2" xfId="105" xr:uid="{00000000-0005-0000-0000-00008C000000}"/>
    <cellStyle name="Normal 2 2 2" xfId="110" xr:uid="{00000000-0005-0000-0000-00008D000000}"/>
    <cellStyle name="Normal 2 2 2 2" xfId="140" xr:uid="{00000000-0005-0000-0000-00008E000000}"/>
    <cellStyle name="Normal 2 2 2 2 2" xfId="274" xr:uid="{00000000-0005-0000-0000-00008F000000}"/>
    <cellStyle name="Normal 2 2 2 2 2 2" xfId="421" xr:uid="{00000000-0005-0000-0000-000090000000}"/>
    <cellStyle name="Normal 2 2 2 2 2 2 2" xfId="750" xr:uid="{00000000-0005-0000-0000-000091000000}"/>
    <cellStyle name="Normal 2 2 2 2 2 3" xfId="612" xr:uid="{00000000-0005-0000-0000-000092000000}"/>
    <cellStyle name="Normal 2 2 2 2 2 4" xfId="898" xr:uid="{00000000-0005-0000-0000-000093000000}"/>
    <cellStyle name="Normal 2 2 2 2 3" xfId="240" xr:uid="{00000000-0005-0000-0000-000094000000}"/>
    <cellStyle name="Normal 2 2 2 2 3 2" xfId="385" xr:uid="{00000000-0005-0000-0000-000095000000}"/>
    <cellStyle name="Normal 2 2 2 2 3 2 2" xfId="716" xr:uid="{00000000-0005-0000-0000-000096000000}"/>
    <cellStyle name="Normal 2 2 2 2 3 3" xfId="578" xr:uid="{00000000-0005-0000-0000-000097000000}"/>
    <cellStyle name="Normal 2 2 2 2 3 4" xfId="864" xr:uid="{00000000-0005-0000-0000-000098000000}"/>
    <cellStyle name="Normal 2 2 2 2 4" xfId="203" xr:uid="{00000000-0005-0000-0000-000099000000}"/>
    <cellStyle name="Normal 2 2 2 2 4 2" xfId="348" xr:uid="{00000000-0005-0000-0000-00009A000000}"/>
    <cellStyle name="Normal 2 2 2 2 4 2 2" xfId="681" xr:uid="{00000000-0005-0000-0000-00009B000000}"/>
    <cellStyle name="Normal 2 2 2 2 4 3" xfId="543" xr:uid="{00000000-0005-0000-0000-00009C000000}"/>
    <cellStyle name="Normal 2 2 2 2 4 4" xfId="829" xr:uid="{00000000-0005-0000-0000-00009D000000}"/>
    <cellStyle name="Normal 2 2 2 2 5" xfId="311" xr:uid="{00000000-0005-0000-0000-00009E000000}"/>
    <cellStyle name="Normal 2 2 2 2 5 2" xfId="646" xr:uid="{00000000-0005-0000-0000-00009F000000}"/>
    <cellStyle name="Normal 2 2 2 2 6" xfId="508" xr:uid="{00000000-0005-0000-0000-0000A0000000}"/>
    <cellStyle name="Normal 2 2 2 2 7" xfId="794" xr:uid="{00000000-0005-0000-0000-0000A1000000}"/>
    <cellStyle name="Normal 2 2 2 3" xfId="258" xr:uid="{00000000-0005-0000-0000-0000A2000000}"/>
    <cellStyle name="Normal 2 2 2 3 2" xfId="404" xr:uid="{00000000-0005-0000-0000-0000A3000000}"/>
    <cellStyle name="Normal 2 2 2 3 2 2" xfId="734" xr:uid="{00000000-0005-0000-0000-0000A4000000}"/>
    <cellStyle name="Normal 2 2 2 3 3" xfId="596" xr:uid="{00000000-0005-0000-0000-0000A5000000}"/>
    <cellStyle name="Normal 2 2 2 3 4" xfId="882" xr:uid="{00000000-0005-0000-0000-0000A6000000}"/>
    <cellStyle name="Normal 2 2 2 4" xfId="223" xr:uid="{00000000-0005-0000-0000-0000A7000000}"/>
    <cellStyle name="Normal 2 2 2 4 2" xfId="368" xr:uid="{00000000-0005-0000-0000-0000A8000000}"/>
    <cellStyle name="Normal 2 2 2 4 2 2" xfId="700" xr:uid="{00000000-0005-0000-0000-0000A9000000}"/>
    <cellStyle name="Normal 2 2 2 4 3" xfId="562" xr:uid="{00000000-0005-0000-0000-0000AA000000}"/>
    <cellStyle name="Normal 2 2 2 4 4" xfId="848" xr:uid="{00000000-0005-0000-0000-0000AB000000}"/>
    <cellStyle name="Normal 2 2 2 5" xfId="186" xr:uid="{00000000-0005-0000-0000-0000AC000000}"/>
    <cellStyle name="Normal 2 2 2 5 2" xfId="331" xr:uid="{00000000-0005-0000-0000-0000AD000000}"/>
    <cellStyle name="Normal 2 2 2 5 2 2" xfId="665" xr:uid="{00000000-0005-0000-0000-0000AE000000}"/>
    <cellStyle name="Normal 2 2 2 5 3" xfId="527" xr:uid="{00000000-0005-0000-0000-0000AF000000}"/>
    <cellStyle name="Normal 2 2 2 5 4" xfId="813" xr:uid="{00000000-0005-0000-0000-0000B0000000}"/>
    <cellStyle name="Normal 2 2 2 6" xfId="294" xr:uid="{00000000-0005-0000-0000-0000B1000000}"/>
    <cellStyle name="Normal 2 2 2 6 2" xfId="630" xr:uid="{00000000-0005-0000-0000-0000B2000000}"/>
    <cellStyle name="Normal 2 2 2 7" xfId="492" xr:uid="{00000000-0005-0000-0000-0000B3000000}"/>
    <cellStyle name="Normal 2 2 2 8" xfId="778" xr:uid="{00000000-0005-0000-0000-0000B4000000}"/>
    <cellStyle name="Normal 2 2 3" xfId="136" xr:uid="{00000000-0005-0000-0000-0000B5000000}"/>
    <cellStyle name="Normal 2 2 3 2" xfId="270" xr:uid="{00000000-0005-0000-0000-0000B6000000}"/>
    <cellStyle name="Normal 2 2 3 2 2" xfId="417" xr:uid="{00000000-0005-0000-0000-0000B7000000}"/>
    <cellStyle name="Normal 2 2 3 2 2 2" xfId="746" xr:uid="{00000000-0005-0000-0000-0000B8000000}"/>
    <cellStyle name="Normal 2 2 3 2 3" xfId="608" xr:uid="{00000000-0005-0000-0000-0000B9000000}"/>
    <cellStyle name="Normal 2 2 3 2 4" xfId="894" xr:uid="{00000000-0005-0000-0000-0000BA000000}"/>
    <cellStyle name="Normal 2 2 3 3" xfId="236" xr:uid="{00000000-0005-0000-0000-0000BB000000}"/>
    <cellStyle name="Normal 2 2 3 3 2" xfId="381" xr:uid="{00000000-0005-0000-0000-0000BC000000}"/>
    <cellStyle name="Normal 2 2 3 3 2 2" xfId="712" xr:uid="{00000000-0005-0000-0000-0000BD000000}"/>
    <cellStyle name="Normal 2 2 3 3 3" xfId="574" xr:uid="{00000000-0005-0000-0000-0000BE000000}"/>
    <cellStyle name="Normal 2 2 3 3 4" xfId="860" xr:uid="{00000000-0005-0000-0000-0000BF000000}"/>
    <cellStyle name="Normal 2 2 3 4" xfId="199" xr:uid="{00000000-0005-0000-0000-0000C0000000}"/>
    <cellStyle name="Normal 2 2 3 4 2" xfId="344" xr:uid="{00000000-0005-0000-0000-0000C1000000}"/>
    <cellStyle name="Normal 2 2 3 4 2 2" xfId="677" xr:uid="{00000000-0005-0000-0000-0000C2000000}"/>
    <cellStyle name="Normal 2 2 3 4 3" xfId="539" xr:uid="{00000000-0005-0000-0000-0000C3000000}"/>
    <cellStyle name="Normal 2 2 3 4 4" xfId="825" xr:uid="{00000000-0005-0000-0000-0000C4000000}"/>
    <cellStyle name="Normal 2 2 3 5" xfId="307" xr:uid="{00000000-0005-0000-0000-0000C5000000}"/>
    <cellStyle name="Normal 2 2 3 5 2" xfId="642" xr:uid="{00000000-0005-0000-0000-0000C6000000}"/>
    <cellStyle name="Normal 2 2 3 6" xfId="504" xr:uid="{00000000-0005-0000-0000-0000C7000000}"/>
    <cellStyle name="Normal 2 2 3 7" xfId="790" xr:uid="{00000000-0005-0000-0000-0000C8000000}"/>
    <cellStyle name="Normal 2 2 4" xfId="254" xr:uid="{00000000-0005-0000-0000-0000C9000000}"/>
    <cellStyle name="Normal 2 2 4 2" xfId="400" xr:uid="{00000000-0005-0000-0000-0000CA000000}"/>
    <cellStyle name="Normal 2 2 4 2 2" xfId="730" xr:uid="{00000000-0005-0000-0000-0000CB000000}"/>
    <cellStyle name="Normal 2 2 4 3" xfId="592" xr:uid="{00000000-0005-0000-0000-0000CC000000}"/>
    <cellStyle name="Normal 2 2 4 4" xfId="878" xr:uid="{00000000-0005-0000-0000-0000CD000000}"/>
    <cellStyle name="Normal 2 2 5" xfId="219" xr:uid="{00000000-0005-0000-0000-0000CE000000}"/>
    <cellStyle name="Normal 2 2 5 2" xfId="364" xr:uid="{00000000-0005-0000-0000-0000CF000000}"/>
    <cellStyle name="Normal 2 2 5 2 2" xfId="696" xr:uid="{00000000-0005-0000-0000-0000D0000000}"/>
    <cellStyle name="Normal 2 2 5 3" xfId="558" xr:uid="{00000000-0005-0000-0000-0000D1000000}"/>
    <cellStyle name="Normal 2 2 5 4" xfId="844" xr:uid="{00000000-0005-0000-0000-0000D2000000}"/>
    <cellStyle name="Normal 2 2 6" xfId="182" xr:uid="{00000000-0005-0000-0000-0000D3000000}"/>
    <cellStyle name="Normal 2 2 6 2" xfId="327" xr:uid="{00000000-0005-0000-0000-0000D4000000}"/>
    <cellStyle name="Normal 2 2 6 2 2" xfId="661" xr:uid="{00000000-0005-0000-0000-0000D5000000}"/>
    <cellStyle name="Normal 2 2 6 3" xfId="523" xr:uid="{00000000-0005-0000-0000-0000D6000000}"/>
    <cellStyle name="Normal 2 2 6 4" xfId="809" xr:uid="{00000000-0005-0000-0000-0000D7000000}"/>
    <cellStyle name="Normal 2 2 7" xfId="290" xr:uid="{00000000-0005-0000-0000-0000D8000000}"/>
    <cellStyle name="Normal 2 2 7 2" xfId="626" xr:uid="{00000000-0005-0000-0000-0000D9000000}"/>
    <cellStyle name="Normal 2 2 8" xfId="488" xr:uid="{00000000-0005-0000-0000-0000DA000000}"/>
    <cellStyle name="Normal 2 2 9" xfId="774" xr:uid="{00000000-0005-0000-0000-0000DB000000}"/>
    <cellStyle name="Normal 2 3" xfId="99" xr:uid="{00000000-0005-0000-0000-0000DC000000}"/>
    <cellStyle name="Normal 2 4" xfId="481" xr:uid="{00000000-0005-0000-0000-0000DD000000}"/>
    <cellStyle name="Normal 2 5" xfId="912" xr:uid="{00000000-0005-0000-0000-0000DE000000}"/>
    <cellStyle name="Normal 3" xfId="60" xr:uid="{00000000-0005-0000-0000-0000DF000000}"/>
    <cellStyle name="Normal 3 10" xfId="769" xr:uid="{00000000-0005-0000-0000-0000E0000000}"/>
    <cellStyle name="Normal 3 11" xfId="911" xr:uid="{00000000-0005-0000-0000-0000E1000000}"/>
    <cellStyle name="Normal 3 2" xfId="108" xr:uid="{00000000-0005-0000-0000-0000E2000000}"/>
    <cellStyle name="Normal 3 2 2" xfId="138" xr:uid="{00000000-0005-0000-0000-0000E3000000}"/>
    <cellStyle name="Normal 3 2 2 2" xfId="272" xr:uid="{00000000-0005-0000-0000-0000E4000000}"/>
    <cellStyle name="Normal 3 2 2 2 2" xfId="419" xr:uid="{00000000-0005-0000-0000-0000E5000000}"/>
    <cellStyle name="Normal 3 2 2 2 2 2" xfId="748" xr:uid="{00000000-0005-0000-0000-0000E6000000}"/>
    <cellStyle name="Normal 3 2 2 2 3" xfId="610" xr:uid="{00000000-0005-0000-0000-0000E7000000}"/>
    <cellStyle name="Normal 3 2 2 2 4" xfId="896" xr:uid="{00000000-0005-0000-0000-0000E8000000}"/>
    <cellStyle name="Normal 3 2 2 3" xfId="238" xr:uid="{00000000-0005-0000-0000-0000E9000000}"/>
    <cellStyle name="Normal 3 2 2 3 2" xfId="383" xr:uid="{00000000-0005-0000-0000-0000EA000000}"/>
    <cellStyle name="Normal 3 2 2 3 2 2" xfId="714" xr:uid="{00000000-0005-0000-0000-0000EB000000}"/>
    <cellStyle name="Normal 3 2 2 3 3" xfId="576" xr:uid="{00000000-0005-0000-0000-0000EC000000}"/>
    <cellStyle name="Normal 3 2 2 3 4" xfId="862" xr:uid="{00000000-0005-0000-0000-0000ED000000}"/>
    <cellStyle name="Normal 3 2 2 4" xfId="201" xr:uid="{00000000-0005-0000-0000-0000EE000000}"/>
    <cellStyle name="Normal 3 2 2 4 2" xfId="346" xr:uid="{00000000-0005-0000-0000-0000EF000000}"/>
    <cellStyle name="Normal 3 2 2 4 2 2" xfId="679" xr:uid="{00000000-0005-0000-0000-0000F0000000}"/>
    <cellStyle name="Normal 3 2 2 4 3" xfId="541" xr:uid="{00000000-0005-0000-0000-0000F1000000}"/>
    <cellStyle name="Normal 3 2 2 4 4" xfId="827" xr:uid="{00000000-0005-0000-0000-0000F2000000}"/>
    <cellStyle name="Normal 3 2 2 5" xfId="309" xr:uid="{00000000-0005-0000-0000-0000F3000000}"/>
    <cellStyle name="Normal 3 2 2 5 2" xfId="644" xr:uid="{00000000-0005-0000-0000-0000F4000000}"/>
    <cellStyle name="Normal 3 2 2 6" xfId="506" xr:uid="{00000000-0005-0000-0000-0000F5000000}"/>
    <cellStyle name="Normal 3 2 2 7" xfId="792" xr:uid="{00000000-0005-0000-0000-0000F6000000}"/>
    <cellStyle name="Normal 3 2 3" xfId="256" xr:uid="{00000000-0005-0000-0000-0000F7000000}"/>
    <cellStyle name="Normal 3 2 3 2" xfId="402" xr:uid="{00000000-0005-0000-0000-0000F8000000}"/>
    <cellStyle name="Normal 3 2 3 2 2" xfId="732" xr:uid="{00000000-0005-0000-0000-0000F9000000}"/>
    <cellStyle name="Normal 3 2 3 3" xfId="594" xr:uid="{00000000-0005-0000-0000-0000FA000000}"/>
    <cellStyle name="Normal 3 2 3 4" xfId="880" xr:uid="{00000000-0005-0000-0000-0000FB000000}"/>
    <cellStyle name="Normal 3 2 4" xfId="221" xr:uid="{00000000-0005-0000-0000-0000FC000000}"/>
    <cellStyle name="Normal 3 2 4 2" xfId="366" xr:uid="{00000000-0005-0000-0000-0000FD000000}"/>
    <cellStyle name="Normal 3 2 4 2 2" xfId="698" xr:uid="{00000000-0005-0000-0000-0000FE000000}"/>
    <cellStyle name="Normal 3 2 4 3" xfId="560" xr:uid="{00000000-0005-0000-0000-0000FF000000}"/>
    <cellStyle name="Normal 3 2 4 4" xfId="846" xr:uid="{00000000-0005-0000-0000-000000010000}"/>
    <cellStyle name="Normal 3 2 5" xfId="184" xr:uid="{00000000-0005-0000-0000-000001010000}"/>
    <cellStyle name="Normal 3 2 5 2" xfId="329" xr:uid="{00000000-0005-0000-0000-000002010000}"/>
    <cellStyle name="Normal 3 2 5 2 2" xfId="663" xr:uid="{00000000-0005-0000-0000-000003010000}"/>
    <cellStyle name="Normal 3 2 5 3" xfId="525" xr:uid="{00000000-0005-0000-0000-000004010000}"/>
    <cellStyle name="Normal 3 2 5 4" xfId="811" xr:uid="{00000000-0005-0000-0000-000005010000}"/>
    <cellStyle name="Normal 3 2 6" xfId="292" xr:uid="{00000000-0005-0000-0000-000006010000}"/>
    <cellStyle name="Normal 3 2 6 2" xfId="628" xr:uid="{00000000-0005-0000-0000-000007010000}"/>
    <cellStyle name="Normal 3 2 7" xfId="490" xr:uid="{00000000-0005-0000-0000-000008010000}"/>
    <cellStyle name="Normal 3 2 8" xfId="776" xr:uid="{00000000-0005-0000-0000-000009010000}"/>
    <cellStyle name="Normal 3 3" xfId="112" xr:uid="{00000000-0005-0000-0000-00000A010000}"/>
    <cellStyle name="Normal 3 3 2" xfId="142" xr:uid="{00000000-0005-0000-0000-00000B010000}"/>
    <cellStyle name="Normal 3 3 2 2" xfId="276" xr:uid="{00000000-0005-0000-0000-00000C010000}"/>
    <cellStyle name="Normal 3 3 2 2 2" xfId="423" xr:uid="{00000000-0005-0000-0000-00000D010000}"/>
    <cellStyle name="Normal 3 3 2 2 2 2" xfId="752" xr:uid="{00000000-0005-0000-0000-00000E010000}"/>
    <cellStyle name="Normal 3 3 2 2 3" xfId="614" xr:uid="{00000000-0005-0000-0000-00000F010000}"/>
    <cellStyle name="Normal 3 3 2 2 4" xfId="900" xr:uid="{00000000-0005-0000-0000-000010010000}"/>
    <cellStyle name="Normal 3 3 2 3" xfId="242" xr:uid="{00000000-0005-0000-0000-000011010000}"/>
    <cellStyle name="Normal 3 3 2 3 2" xfId="387" xr:uid="{00000000-0005-0000-0000-000012010000}"/>
    <cellStyle name="Normal 3 3 2 3 2 2" xfId="718" xr:uid="{00000000-0005-0000-0000-000013010000}"/>
    <cellStyle name="Normal 3 3 2 3 3" xfId="580" xr:uid="{00000000-0005-0000-0000-000014010000}"/>
    <cellStyle name="Normal 3 3 2 3 4" xfId="866" xr:uid="{00000000-0005-0000-0000-000015010000}"/>
    <cellStyle name="Normal 3 3 2 4" xfId="205" xr:uid="{00000000-0005-0000-0000-000016010000}"/>
    <cellStyle name="Normal 3 3 2 4 2" xfId="350" xr:uid="{00000000-0005-0000-0000-000017010000}"/>
    <cellStyle name="Normal 3 3 2 4 2 2" xfId="683" xr:uid="{00000000-0005-0000-0000-000018010000}"/>
    <cellStyle name="Normal 3 3 2 4 3" xfId="545" xr:uid="{00000000-0005-0000-0000-000019010000}"/>
    <cellStyle name="Normal 3 3 2 4 4" xfId="831" xr:uid="{00000000-0005-0000-0000-00001A010000}"/>
    <cellStyle name="Normal 3 3 2 5" xfId="313" xr:uid="{00000000-0005-0000-0000-00001B010000}"/>
    <cellStyle name="Normal 3 3 2 5 2" xfId="648" xr:uid="{00000000-0005-0000-0000-00001C010000}"/>
    <cellStyle name="Normal 3 3 2 6" xfId="510" xr:uid="{00000000-0005-0000-0000-00001D010000}"/>
    <cellStyle name="Normal 3 3 2 7" xfId="796" xr:uid="{00000000-0005-0000-0000-00001E010000}"/>
    <cellStyle name="Normal 3 3 3" xfId="259" xr:uid="{00000000-0005-0000-0000-00001F010000}"/>
    <cellStyle name="Normal 3 3 3 2" xfId="406" xr:uid="{00000000-0005-0000-0000-000020010000}"/>
    <cellStyle name="Normal 3 3 3 2 2" xfId="736" xr:uid="{00000000-0005-0000-0000-000021010000}"/>
    <cellStyle name="Normal 3 3 3 3" xfId="598" xr:uid="{00000000-0005-0000-0000-000022010000}"/>
    <cellStyle name="Normal 3 3 3 4" xfId="884" xr:uid="{00000000-0005-0000-0000-000023010000}"/>
    <cellStyle name="Normal 3 3 4" xfId="225" xr:uid="{00000000-0005-0000-0000-000024010000}"/>
    <cellStyle name="Normal 3 3 4 2" xfId="370" xr:uid="{00000000-0005-0000-0000-000025010000}"/>
    <cellStyle name="Normal 3 3 4 2 2" xfId="702" xr:uid="{00000000-0005-0000-0000-000026010000}"/>
    <cellStyle name="Normal 3 3 4 3" xfId="564" xr:uid="{00000000-0005-0000-0000-000027010000}"/>
    <cellStyle name="Normal 3 3 4 4" xfId="850" xr:uid="{00000000-0005-0000-0000-000028010000}"/>
    <cellStyle name="Normal 3 3 5" xfId="188" xr:uid="{00000000-0005-0000-0000-000029010000}"/>
    <cellStyle name="Normal 3 3 5 2" xfId="333" xr:uid="{00000000-0005-0000-0000-00002A010000}"/>
    <cellStyle name="Normal 3 3 5 2 2" xfId="667" xr:uid="{00000000-0005-0000-0000-00002B010000}"/>
    <cellStyle name="Normal 3 3 5 3" xfId="529" xr:uid="{00000000-0005-0000-0000-00002C010000}"/>
    <cellStyle name="Normal 3 3 5 4" xfId="815" xr:uid="{00000000-0005-0000-0000-00002D010000}"/>
    <cellStyle name="Normal 3 3 6" xfId="296" xr:uid="{00000000-0005-0000-0000-00002E010000}"/>
    <cellStyle name="Normal 3 3 6 2" xfId="632" xr:uid="{00000000-0005-0000-0000-00002F010000}"/>
    <cellStyle name="Normal 3 3 7" xfId="494" xr:uid="{00000000-0005-0000-0000-000030010000}"/>
    <cellStyle name="Normal 3 3 8" xfId="780" xr:uid="{00000000-0005-0000-0000-000031010000}"/>
    <cellStyle name="Normal 3 4" xfId="131" xr:uid="{00000000-0005-0000-0000-000032010000}"/>
    <cellStyle name="Normal 3 4 2" xfId="265" xr:uid="{00000000-0005-0000-0000-000033010000}"/>
    <cellStyle name="Normal 3 4 2 2" xfId="412" xr:uid="{00000000-0005-0000-0000-000034010000}"/>
    <cellStyle name="Normal 3 4 2 2 2" xfId="741" xr:uid="{00000000-0005-0000-0000-000035010000}"/>
    <cellStyle name="Normal 3 4 2 3" xfId="603" xr:uid="{00000000-0005-0000-0000-000036010000}"/>
    <cellStyle name="Normal 3 4 2 4" xfId="889" xr:uid="{00000000-0005-0000-0000-000037010000}"/>
    <cellStyle name="Normal 3 4 3" xfId="231" xr:uid="{00000000-0005-0000-0000-000038010000}"/>
    <cellStyle name="Normal 3 4 3 2" xfId="376" xr:uid="{00000000-0005-0000-0000-000039010000}"/>
    <cellStyle name="Normal 3 4 3 2 2" xfId="707" xr:uid="{00000000-0005-0000-0000-00003A010000}"/>
    <cellStyle name="Normal 3 4 3 3" xfId="569" xr:uid="{00000000-0005-0000-0000-00003B010000}"/>
    <cellStyle name="Normal 3 4 3 4" xfId="855" xr:uid="{00000000-0005-0000-0000-00003C010000}"/>
    <cellStyle name="Normal 3 4 4" xfId="194" xr:uid="{00000000-0005-0000-0000-00003D010000}"/>
    <cellStyle name="Normal 3 4 4 2" xfId="339" xr:uid="{00000000-0005-0000-0000-00003E010000}"/>
    <cellStyle name="Normal 3 4 4 2 2" xfId="672" xr:uid="{00000000-0005-0000-0000-00003F010000}"/>
    <cellStyle name="Normal 3 4 4 3" xfId="534" xr:uid="{00000000-0005-0000-0000-000040010000}"/>
    <cellStyle name="Normal 3 4 4 4" xfId="820" xr:uid="{00000000-0005-0000-0000-000041010000}"/>
    <cellStyle name="Normal 3 4 5" xfId="302" xr:uid="{00000000-0005-0000-0000-000042010000}"/>
    <cellStyle name="Normal 3 4 5 2" xfId="637" xr:uid="{00000000-0005-0000-0000-000043010000}"/>
    <cellStyle name="Normal 3 4 6" xfId="499" xr:uid="{00000000-0005-0000-0000-000044010000}"/>
    <cellStyle name="Normal 3 4 7" xfId="785" xr:uid="{00000000-0005-0000-0000-000045010000}"/>
    <cellStyle name="Normal 3 5" xfId="100" xr:uid="{00000000-0005-0000-0000-000046010000}"/>
    <cellStyle name="Normal 3 5 2" xfId="395" xr:uid="{00000000-0005-0000-0000-000047010000}"/>
    <cellStyle name="Normal 3 5 2 2" xfId="725" xr:uid="{00000000-0005-0000-0000-000048010000}"/>
    <cellStyle name="Normal 3 5 3" xfId="587" xr:uid="{00000000-0005-0000-0000-000049010000}"/>
    <cellStyle name="Normal 3 5 4" xfId="873" xr:uid="{00000000-0005-0000-0000-00004A010000}"/>
    <cellStyle name="Normal 3 6" xfId="214" xr:uid="{00000000-0005-0000-0000-00004B010000}"/>
    <cellStyle name="Normal 3 6 2" xfId="359" xr:uid="{00000000-0005-0000-0000-00004C010000}"/>
    <cellStyle name="Normal 3 6 2 2" xfId="691" xr:uid="{00000000-0005-0000-0000-00004D010000}"/>
    <cellStyle name="Normal 3 6 3" xfId="553" xr:uid="{00000000-0005-0000-0000-00004E010000}"/>
    <cellStyle name="Normal 3 6 4" xfId="839" xr:uid="{00000000-0005-0000-0000-00004F010000}"/>
    <cellStyle name="Normal 3 7" xfId="177" xr:uid="{00000000-0005-0000-0000-000050010000}"/>
    <cellStyle name="Normal 3 7 2" xfId="322" xr:uid="{00000000-0005-0000-0000-000051010000}"/>
    <cellStyle name="Normal 3 7 2 2" xfId="656" xr:uid="{00000000-0005-0000-0000-000052010000}"/>
    <cellStyle name="Normal 3 7 3" xfId="518" xr:uid="{00000000-0005-0000-0000-000053010000}"/>
    <cellStyle name="Normal 3 7 4" xfId="804" xr:uid="{00000000-0005-0000-0000-000054010000}"/>
    <cellStyle name="Normal 3 8" xfId="285" xr:uid="{00000000-0005-0000-0000-000055010000}"/>
    <cellStyle name="Normal 3 8 2" xfId="621" xr:uid="{00000000-0005-0000-0000-000056010000}"/>
    <cellStyle name="Normal 3 9" xfId="478" xr:uid="{00000000-0005-0000-0000-000057010000}"/>
    <cellStyle name="Normal 4" xfId="93" xr:uid="{00000000-0005-0000-0000-000058010000}"/>
    <cellStyle name="Normal 4 2" xfId="141" xr:uid="{00000000-0005-0000-0000-000059010000}"/>
    <cellStyle name="Normal 4 2 2" xfId="275" xr:uid="{00000000-0005-0000-0000-00005A010000}"/>
    <cellStyle name="Normal 4 2 2 2" xfId="422" xr:uid="{00000000-0005-0000-0000-00005B010000}"/>
    <cellStyle name="Normal 4 2 2 2 2" xfId="751" xr:uid="{00000000-0005-0000-0000-00005C010000}"/>
    <cellStyle name="Normal 4 2 2 3" xfId="613" xr:uid="{00000000-0005-0000-0000-00005D010000}"/>
    <cellStyle name="Normal 4 2 2 4" xfId="899" xr:uid="{00000000-0005-0000-0000-00005E010000}"/>
    <cellStyle name="Normal 4 2 3" xfId="241" xr:uid="{00000000-0005-0000-0000-00005F010000}"/>
    <cellStyle name="Normal 4 2 3 2" xfId="386" xr:uid="{00000000-0005-0000-0000-000060010000}"/>
    <cellStyle name="Normal 4 2 3 2 2" xfId="717" xr:uid="{00000000-0005-0000-0000-000061010000}"/>
    <cellStyle name="Normal 4 2 3 3" xfId="579" xr:uid="{00000000-0005-0000-0000-000062010000}"/>
    <cellStyle name="Normal 4 2 3 4" xfId="865" xr:uid="{00000000-0005-0000-0000-000063010000}"/>
    <cellStyle name="Normal 4 2 4" xfId="204" xr:uid="{00000000-0005-0000-0000-000064010000}"/>
    <cellStyle name="Normal 4 2 4 2" xfId="349" xr:uid="{00000000-0005-0000-0000-000065010000}"/>
    <cellStyle name="Normal 4 2 4 2 2" xfId="682" xr:uid="{00000000-0005-0000-0000-000066010000}"/>
    <cellStyle name="Normal 4 2 4 3" xfId="544" xr:uid="{00000000-0005-0000-0000-000067010000}"/>
    <cellStyle name="Normal 4 2 4 4" xfId="830" xr:uid="{00000000-0005-0000-0000-000068010000}"/>
    <cellStyle name="Normal 4 2 5" xfId="312" xr:uid="{00000000-0005-0000-0000-000069010000}"/>
    <cellStyle name="Normal 4 2 5 2" xfId="647" xr:uid="{00000000-0005-0000-0000-00006A010000}"/>
    <cellStyle name="Normal 4 2 6" xfId="509" xr:uid="{00000000-0005-0000-0000-00006B010000}"/>
    <cellStyle name="Normal 4 2 7" xfId="795" xr:uid="{00000000-0005-0000-0000-00006C010000}"/>
    <cellStyle name="Normal 4 2 8" xfId="910" xr:uid="{00000000-0005-0000-0000-00006D010000}"/>
    <cellStyle name="Normal 4 3" xfId="111" xr:uid="{00000000-0005-0000-0000-00006E010000}"/>
    <cellStyle name="Normal 4 3 2" xfId="405" xr:uid="{00000000-0005-0000-0000-00006F010000}"/>
    <cellStyle name="Normal 4 3 2 2" xfId="735" xr:uid="{00000000-0005-0000-0000-000070010000}"/>
    <cellStyle name="Normal 4 3 3" xfId="597" xr:uid="{00000000-0005-0000-0000-000071010000}"/>
    <cellStyle name="Normal 4 3 4" xfId="883" xr:uid="{00000000-0005-0000-0000-000072010000}"/>
    <cellStyle name="Normal 4 4" xfId="224" xr:uid="{00000000-0005-0000-0000-000073010000}"/>
    <cellStyle name="Normal 4 4 2" xfId="369" xr:uid="{00000000-0005-0000-0000-000074010000}"/>
    <cellStyle name="Normal 4 4 2 2" xfId="701" xr:uid="{00000000-0005-0000-0000-000075010000}"/>
    <cellStyle name="Normal 4 4 3" xfId="563" xr:uid="{00000000-0005-0000-0000-000076010000}"/>
    <cellStyle name="Normal 4 4 4" xfId="849" xr:uid="{00000000-0005-0000-0000-000077010000}"/>
    <cellStyle name="Normal 4 5" xfId="187" xr:uid="{00000000-0005-0000-0000-000078010000}"/>
    <cellStyle name="Normal 4 5 2" xfId="332" xr:uid="{00000000-0005-0000-0000-000079010000}"/>
    <cellStyle name="Normal 4 5 2 2" xfId="666" xr:uid="{00000000-0005-0000-0000-00007A010000}"/>
    <cellStyle name="Normal 4 5 3" xfId="528" xr:uid="{00000000-0005-0000-0000-00007B010000}"/>
    <cellStyle name="Normal 4 5 4" xfId="814" xr:uid="{00000000-0005-0000-0000-00007C010000}"/>
    <cellStyle name="Normal 4 6" xfId="295" xr:uid="{00000000-0005-0000-0000-00007D010000}"/>
    <cellStyle name="Normal 4 6 2" xfId="631" xr:uid="{00000000-0005-0000-0000-00007E010000}"/>
    <cellStyle name="Normal 4 7" xfId="472" xr:uid="{00000000-0005-0000-0000-00007F010000}"/>
    <cellStyle name="Normal 4 8" xfId="493" xr:uid="{00000000-0005-0000-0000-000080010000}"/>
    <cellStyle name="Normal 4 9" xfId="779" xr:uid="{00000000-0005-0000-0000-000081010000}"/>
    <cellStyle name="Normal 5" xfId="115" xr:uid="{00000000-0005-0000-0000-000082010000}"/>
    <cellStyle name="Normal 6" xfId="97" xr:uid="{00000000-0005-0000-0000-000083010000}"/>
    <cellStyle name="Normal 7" xfId="476" xr:uid="{00000000-0005-0000-0000-000084010000}"/>
    <cellStyle name="Normal 8" xfId="768" xr:uid="{00000000-0005-0000-0000-000085010000}"/>
    <cellStyle name="Normal 9" xfId="909" xr:uid="{00000000-0005-0000-0000-000086010000}"/>
    <cellStyle name="Normal_Data" xfId="61" xr:uid="{00000000-0005-0000-0000-000087010000}"/>
    <cellStyle name="Note" xfId="62" builtinId="10" customBuiltin="1"/>
    <cellStyle name="Note 2" xfId="444" xr:uid="{00000000-0005-0000-0000-000089010000}"/>
    <cellStyle name="Note 2 2" xfId="767" xr:uid="{00000000-0005-0000-0000-00008A010000}"/>
    <cellStyle name="Note 3" xfId="759" xr:uid="{00000000-0005-0000-0000-00008B010000}"/>
    <cellStyle name="Output" xfId="63" builtinId="21" customBuiltin="1"/>
    <cellStyle name="Output 2" xfId="439" xr:uid="{00000000-0005-0000-0000-00008D010000}"/>
    <cellStyle name="Percent 2" xfId="101" xr:uid="{00000000-0005-0000-0000-00008E010000}"/>
    <cellStyle name="Percent 2 2" xfId="106" xr:uid="{00000000-0005-0000-0000-00008F010000}"/>
    <cellStyle name="Percent 2 3" xfId="132" xr:uid="{00000000-0005-0000-0000-000090010000}"/>
    <cellStyle name="Percent 2 3 2" xfId="266" xr:uid="{00000000-0005-0000-0000-000091010000}"/>
    <cellStyle name="Percent 2 3 2 2" xfId="413" xr:uid="{00000000-0005-0000-0000-000092010000}"/>
    <cellStyle name="Percent 2 3 2 2 2" xfId="742" xr:uid="{00000000-0005-0000-0000-000093010000}"/>
    <cellStyle name="Percent 2 3 2 3" xfId="604" xr:uid="{00000000-0005-0000-0000-000094010000}"/>
    <cellStyle name="Percent 2 3 2 4" xfId="890" xr:uid="{00000000-0005-0000-0000-000095010000}"/>
    <cellStyle name="Percent 2 3 3" xfId="232" xr:uid="{00000000-0005-0000-0000-000096010000}"/>
    <cellStyle name="Percent 2 3 3 2" xfId="377" xr:uid="{00000000-0005-0000-0000-000097010000}"/>
    <cellStyle name="Percent 2 3 3 2 2" xfId="708" xr:uid="{00000000-0005-0000-0000-000098010000}"/>
    <cellStyle name="Percent 2 3 3 3" xfId="570" xr:uid="{00000000-0005-0000-0000-000099010000}"/>
    <cellStyle name="Percent 2 3 3 4" xfId="856" xr:uid="{00000000-0005-0000-0000-00009A010000}"/>
    <cellStyle name="Percent 2 3 4" xfId="195" xr:uid="{00000000-0005-0000-0000-00009B010000}"/>
    <cellStyle name="Percent 2 3 4 2" xfId="340" xr:uid="{00000000-0005-0000-0000-00009C010000}"/>
    <cellStyle name="Percent 2 3 4 2 2" xfId="673" xr:uid="{00000000-0005-0000-0000-00009D010000}"/>
    <cellStyle name="Percent 2 3 4 3" xfId="535" xr:uid="{00000000-0005-0000-0000-00009E010000}"/>
    <cellStyle name="Percent 2 3 4 4" xfId="821" xr:uid="{00000000-0005-0000-0000-00009F010000}"/>
    <cellStyle name="Percent 2 3 5" xfId="303" xr:uid="{00000000-0005-0000-0000-0000A0010000}"/>
    <cellStyle name="Percent 2 3 5 2" xfId="638" xr:uid="{00000000-0005-0000-0000-0000A1010000}"/>
    <cellStyle name="Percent 2 3 6" xfId="500" xr:uid="{00000000-0005-0000-0000-0000A2010000}"/>
    <cellStyle name="Percent 2 3 7" xfId="786" xr:uid="{00000000-0005-0000-0000-0000A3010000}"/>
    <cellStyle name="Percent 2 4" xfId="250" xr:uid="{00000000-0005-0000-0000-0000A4010000}"/>
    <cellStyle name="Percent 2 4 2" xfId="396" xr:uid="{00000000-0005-0000-0000-0000A5010000}"/>
    <cellStyle name="Percent 2 4 2 2" xfId="726" xr:uid="{00000000-0005-0000-0000-0000A6010000}"/>
    <cellStyle name="Percent 2 4 3" xfId="588" xr:uid="{00000000-0005-0000-0000-0000A7010000}"/>
    <cellStyle name="Percent 2 4 4" xfId="874" xr:uid="{00000000-0005-0000-0000-0000A8010000}"/>
    <cellStyle name="Percent 2 5" xfId="215" xr:uid="{00000000-0005-0000-0000-0000A9010000}"/>
    <cellStyle name="Percent 2 5 2" xfId="360" xr:uid="{00000000-0005-0000-0000-0000AA010000}"/>
    <cellStyle name="Percent 2 5 2 2" xfId="692" xr:uid="{00000000-0005-0000-0000-0000AB010000}"/>
    <cellStyle name="Percent 2 5 3" xfId="554" xr:uid="{00000000-0005-0000-0000-0000AC010000}"/>
    <cellStyle name="Percent 2 5 4" xfId="840" xr:uid="{00000000-0005-0000-0000-0000AD010000}"/>
    <cellStyle name="Percent 2 6" xfId="178" xr:uid="{00000000-0005-0000-0000-0000AE010000}"/>
    <cellStyle name="Percent 2 6 2" xfId="323" xr:uid="{00000000-0005-0000-0000-0000AF010000}"/>
    <cellStyle name="Percent 2 6 2 2" xfId="657" xr:uid="{00000000-0005-0000-0000-0000B0010000}"/>
    <cellStyle name="Percent 2 6 3" xfId="519" xr:uid="{00000000-0005-0000-0000-0000B1010000}"/>
    <cellStyle name="Percent 2 6 4" xfId="805" xr:uid="{00000000-0005-0000-0000-0000B2010000}"/>
    <cellStyle name="Percent 2 7" xfId="286" xr:uid="{00000000-0005-0000-0000-0000B3010000}"/>
    <cellStyle name="Percent 2 7 2" xfId="622" xr:uid="{00000000-0005-0000-0000-0000B4010000}"/>
    <cellStyle name="Percent 2 8" xfId="171" xr:uid="{00000000-0005-0000-0000-0000B5010000}"/>
    <cellStyle name="Percent 2 8 2" xfId="485" xr:uid="{00000000-0005-0000-0000-0000B6010000}"/>
    <cellStyle name="Percent 2 9" xfId="770" xr:uid="{00000000-0005-0000-0000-0000B7010000}"/>
    <cellStyle name="Percent 3" xfId="113" xr:uid="{00000000-0005-0000-0000-0000B8010000}"/>
    <cellStyle name="Percent 3 2" xfId="143" xr:uid="{00000000-0005-0000-0000-0000B9010000}"/>
    <cellStyle name="Percent 3 2 2" xfId="277" xr:uid="{00000000-0005-0000-0000-0000BA010000}"/>
    <cellStyle name="Percent 3 2 2 2" xfId="424" xr:uid="{00000000-0005-0000-0000-0000BB010000}"/>
    <cellStyle name="Percent 3 2 2 2 2" xfId="753" xr:uid="{00000000-0005-0000-0000-0000BC010000}"/>
    <cellStyle name="Percent 3 2 2 3" xfId="615" xr:uid="{00000000-0005-0000-0000-0000BD010000}"/>
    <cellStyle name="Percent 3 2 2 4" xfId="901" xr:uid="{00000000-0005-0000-0000-0000BE010000}"/>
    <cellStyle name="Percent 3 2 3" xfId="243" xr:uid="{00000000-0005-0000-0000-0000BF010000}"/>
    <cellStyle name="Percent 3 2 3 2" xfId="388" xr:uid="{00000000-0005-0000-0000-0000C0010000}"/>
    <cellStyle name="Percent 3 2 3 2 2" xfId="719" xr:uid="{00000000-0005-0000-0000-0000C1010000}"/>
    <cellStyle name="Percent 3 2 3 3" xfId="581" xr:uid="{00000000-0005-0000-0000-0000C2010000}"/>
    <cellStyle name="Percent 3 2 3 4" xfId="867" xr:uid="{00000000-0005-0000-0000-0000C3010000}"/>
    <cellStyle name="Percent 3 2 4" xfId="206" xr:uid="{00000000-0005-0000-0000-0000C4010000}"/>
    <cellStyle name="Percent 3 2 4 2" xfId="351" xr:uid="{00000000-0005-0000-0000-0000C5010000}"/>
    <cellStyle name="Percent 3 2 4 2 2" xfId="684" xr:uid="{00000000-0005-0000-0000-0000C6010000}"/>
    <cellStyle name="Percent 3 2 4 3" xfId="546" xr:uid="{00000000-0005-0000-0000-0000C7010000}"/>
    <cellStyle name="Percent 3 2 4 4" xfId="832" xr:uid="{00000000-0005-0000-0000-0000C8010000}"/>
    <cellStyle name="Percent 3 2 5" xfId="314" xr:uid="{00000000-0005-0000-0000-0000C9010000}"/>
    <cellStyle name="Percent 3 2 5 2" xfId="649" xr:uid="{00000000-0005-0000-0000-0000CA010000}"/>
    <cellStyle name="Percent 3 2 6" xfId="511" xr:uid="{00000000-0005-0000-0000-0000CB010000}"/>
    <cellStyle name="Percent 3 2 7" xfId="797" xr:uid="{00000000-0005-0000-0000-0000CC010000}"/>
    <cellStyle name="Percent 3 3" xfId="260" xr:uid="{00000000-0005-0000-0000-0000CD010000}"/>
    <cellStyle name="Percent 3 3 2" xfId="407" xr:uid="{00000000-0005-0000-0000-0000CE010000}"/>
    <cellStyle name="Percent 3 3 2 2" xfId="737" xr:uid="{00000000-0005-0000-0000-0000CF010000}"/>
    <cellStyle name="Percent 3 3 3" xfId="599" xr:uid="{00000000-0005-0000-0000-0000D0010000}"/>
    <cellStyle name="Percent 3 3 4" xfId="885" xr:uid="{00000000-0005-0000-0000-0000D1010000}"/>
    <cellStyle name="Percent 3 4" xfId="226" xr:uid="{00000000-0005-0000-0000-0000D2010000}"/>
    <cellStyle name="Percent 3 4 2" xfId="371" xr:uid="{00000000-0005-0000-0000-0000D3010000}"/>
    <cellStyle name="Percent 3 4 2 2" xfId="703" xr:uid="{00000000-0005-0000-0000-0000D4010000}"/>
    <cellStyle name="Percent 3 4 3" xfId="565" xr:uid="{00000000-0005-0000-0000-0000D5010000}"/>
    <cellStyle name="Percent 3 4 4" xfId="851" xr:uid="{00000000-0005-0000-0000-0000D6010000}"/>
    <cellStyle name="Percent 3 5" xfId="189" xr:uid="{00000000-0005-0000-0000-0000D7010000}"/>
    <cellStyle name="Percent 3 5 2" xfId="334" xr:uid="{00000000-0005-0000-0000-0000D8010000}"/>
    <cellStyle name="Percent 3 5 2 2" xfId="668" xr:uid="{00000000-0005-0000-0000-0000D9010000}"/>
    <cellStyle name="Percent 3 5 3" xfId="530" xr:uid="{00000000-0005-0000-0000-0000DA010000}"/>
    <cellStyle name="Percent 3 5 4" xfId="816" xr:uid="{00000000-0005-0000-0000-0000DB010000}"/>
    <cellStyle name="Percent 3 6" xfId="297" xr:uid="{00000000-0005-0000-0000-0000DC010000}"/>
    <cellStyle name="Percent 3 6 2" xfId="633" xr:uid="{00000000-0005-0000-0000-0000DD010000}"/>
    <cellStyle name="Percent 3 7" xfId="495" xr:uid="{00000000-0005-0000-0000-0000DE010000}"/>
    <cellStyle name="Percent 3 8" xfId="781" xr:uid="{00000000-0005-0000-0000-0000DF010000}"/>
    <cellStyle name="Percent 4" xfId="283" xr:uid="{00000000-0005-0000-0000-0000E0010000}"/>
    <cellStyle name="Percent 5" xfId="477" xr:uid="{00000000-0005-0000-0000-0000E1010000}"/>
    <cellStyle name="SAPBEXexcGood3" xfId="64" xr:uid="{00000000-0005-0000-0000-0000E2010000}"/>
    <cellStyle name="SAPBEXstdItem" xfId="65" xr:uid="{00000000-0005-0000-0000-0000E3010000}"/>
    <cellStyle name="Style 1" xfId="121" xr:uid="{00000000-0005-0000-0000-0000E4010000}"/>
    <cellStyle name="Title" xfId="66" builtinId="15" customBuiltin="1"/>
    <cellStyle name="Title 2" xfId="430" xr:uid="{00000000-0005-0000-0000-0000E6010000}"/>
    <cellStyle name="Total" xfId="67" builtinId="25" customBuiltin="1"/>
    <cellStyle name="Total 2" xfId="446" xr:uid="{00000000-0005-0000-0000-0000E8010000}"/>
    <cellStyle name="Warning Text" xfId="68" builtinId="11" customBuiltin="1"/>
    <cellStyle name="Warning Text 2" xfId="443" xr:uid="{00000000-0005-0000-0000-0000EA010000}"/>
    <cellStyle name="アクセント 1" xfId="69" xr:uid="{00000000-0005-0000-0000-0000EB010000}"/>
    <cellStyle name="アクセント 2" xfId="70" xr:uid="{00000000-0005-0000-0000-0000EC010000}"/>
    <cellStyle name="アクセント 3" xfId="71" xr:uid="{00000000-0005-0000-0000-0000ED010000}"/>
    <cellStyle name="アクセント 4" xfId="72" xr:uid="{00000000-0005-0000-0000-0000EE010000}"/>
    <cellStyle name="アクセント 5" xfId="73" xr:uid="{00000000-0005-0000-0000-0000EF010000}"/>
    <cellStyle name="アクセント 6" xfId="74" xr:uid="{00000000-0005-0000-0000-0000F0010000}"/>
    <cellStyle name="スタイル 1" xfId="118" xr:uid="{00000000-0005-0000-0000-0000F1010000}"/>
    <cellStyle name="タイトル" xfId="75" xr:uid="{00000000-0005-0000-0000-0000F2010000}"/>
    <cellStyle name="チェック セル" xfId="76" xr:uid="{00000000-0005-0000-0000-0000F3010000}"/>
    <cellStyle name="どちらでもない" xfId="77" xr:uid="{00000000-0005-0000-0000-0000F4010000}"/>
    <cellStyle name="パーセント 2" xfId="103" xr:uid="{00000000-0005-0000-0000-0000F5010000}"/>
    <cellStyle name="パーセント 2 2" xfId="134" xr:uid="{00000000-0005-0000-0000-0000F6010000}"/>
    <cellStyle name="パーセント 2 2 2" xfId="268" xr:uid="{00000000-0005-0000-0000-0000F7010000}"/>
    <cellStyle name="パーセント 2 2 2 2" xfId="415" xr:uid="{00000000-0005-0000-0000-0000F8010000}"/>
    <cellStyle name="パーセント 2 2 2 2 2" xfId="744" xr:uid="{00000000-0005-0000-0000-0000F9010000}"/>
    <cellStyle name="パーセント 2 2 2 3" xfId="606" xr:uid="{00000000-0005-0000-0000-0000FA010000}"/>
    <cellStyle name="パーセント 2 2 2 4" xfId="892" xr:uid="{00000000-0005-0000-0000-0000FB010000}"/>
    <cellStyle name="パーセント 2 2 3" xfId="234" xr:uid="{00000000-0005-0000-0000-0000FC010000}"/>
    <cellStyle name="パーセント 2 2 3 2" xfId="379" xr:uid="{00000000-0005-0000-0000-0000FD010000}"/>
    <cellStyle name="パーセント 2 2 3 2 2" xfId="710" xr:uid="{00000000-0005-0000-0000-0000FE010000}"/>
    <cellStyle name="パーセント 2 2 3 3" xfId="572" xr:uid="{00000000-0005-0000-0000-0000FF010000}"/>
    <cellStyle name="パーセント 2 2 3 4" xfId="858" xr:uid="{00000000-0005-0000-0000-000000020000}"/>
    <cellStyle name="パーセント 2 2 4" xfId="197" xr:uid="{00000000-0005-0000-0000-000001020000}"/>
    <cellStyle name="パーセント 2 2 4 2" xfId="342" xr:uid="{00000000-0005-0000-0000-000002020000}"/>
    <cellStyle name="パーセント 2 2 4 2 2" xfId="675" xr:uid="{00000000-0005-0000-0000-000003020000}"/>
    <cellStyle name="パーセント 2 2 4 3" xfId="537" xr:uid="{00000000-0005-0000-0000-000004020000}"/>
    <cellStyle name="パーセント 2 2 4 4" xfId="823" xr:uid="{00000000-0005-0000-0000-000005020000}"/>
    <cellStyle name="パーセント 2 2 5" xfId="305" xr:uid="{00000000-0005-0000-0000-000006020000}"/>
    <cellStyle name="パーセント 2 2 5 2" xfId="640" xr:uid="{00000000-0005-0000-0000-000007020000}"/>
    <cellStyle name="パーセント 2 2 6" xfId="502" xr:uid="{00000000-0005-0000-0000-000008020000}"/>
    <cellStyle name="パーセント 2 2 7" xfId="788" xr:uid="{00000000-0005-0000-0000-000009020000}"/>
    <cellStyle name="パーセント 2 3" xfId="252" xr:uid="{00000000-0005-0000-0000-00000A020000}"/>
    <cellStyle name="パーセント 2 3 2" xfId="398" xr:uid="{00000000-0005-0000-0000-00000B020000}"/>
    <cellStyle name="パーセント 2 3 2 2" xfId="728" xr:uid="{00000000-0005-0000-0000-00000C020000}"/>
    <cellStyle name="パーセント 2 3 3" xfId="590" xr:uid="{00000000-0005-0000-0000-00000D020000}"/>
    <cellStyle name="パーセント 2 3 4" xfId="876" xr:uid="{00000000-0005-0000-0000-00000E020000}"/>
    <cellStyle name="パーセント 2 4" xfId="217" xr:uid="{00000000-0005-0000-0000-00000F020000}"/>
    <cellStyle name="パーセント 2 4 2" xfId="362" xr:uid="{00000000-0005-0000-0000-000010020000}"/>
    <cellStyle name="パーセント 2 4 2 2" xfId="694" xr:uid="{00000000-0005-0000-0000-000011020000}"/>
    <cellStyle name="パーセント 2 4 3" xfId="556" xr:uid="{00000000-0005-0000-0000-000012020000}"/>
    <cellStyle name="パーセント 2 4 4" xfId="842" xr:uid="{00000000-0005-0000-0000-000013020000}"/>
    <cellStyle name="パーセント 2 5" xfId="180" xr:uid="{00000000-0005-0000-0000-000014020000}"/>
    <cellStyle name="パーセント 2 5 2" xfId="325" xr:uid="{00000000-0005-0000-0000-000015020000}"/>
    <cellStyle name="パーセント 2 5 2 2" xfId="659" xr:uid="{00000000-0005-0000-0000-000016020000}"/>
    <cellStyle name="パーセント 2 5 3" xfId="521" xr:uid="{00000000-0005-0000-0000-000017020000}"/>
    <cellStyle name="パーセント 2 5 4" xfId="807" xr:uid="{00000000-0005-0000-0000-000018020000}"/>
    <cellStyle name="パーセント 2 6" xfId="288" xr:uid="{00000000-0005-0000-0000-000019020000}"/>
    <cellStyle name="パーセント 2 6 2" xfId="624" xr:uid="{00000000-0005-0000-0000-00001A020000}"/>
    <cellStyle name="パーセント 2 7" xfId="486" xr:uid="{00000000-0005-0000-0000-00001B020000}"/>
    <cellStyle name="パーセント 2 8" xfId="772" xr:uid="{00000000-0005-0000-0000-00001C020000}"/>
    <cellStyle name="メモ" xfId="78" xr:uid="{00000000-0005-0000-0000-00001D020000}"/>
    <cellStyle name="リンク セル" xfId="79" xr:uid="{00000000-0005-0000-0000-00001E020000}"/>
    <cellStyle name="悪い" xfId="82" xr:uid="{00000000-0005-0000-0000-000021020000}"/>
    <cellStyle name="計算" xfId="89" xr:uid="{00000000-0005-0000-0000-00008E030000}"/>
    <cellStyle name="警告文" xfId="91" xr:uid="{00000000-0005-0000-0000-000090030000}"/>
    <cellStyle name="桁区切り 2" xfId="117" xr:uid="{00000000-0005-0000-0000-000022020000}"/>
    <cellStyle name="桁区切り 2 3" xfId="125" xr:uid="{00000000-0005-0000-0000-000023020000}"/>
    <cellStyle name="桁区切り 2 3 2" xfId="120" xr:uid="{00000000-0005-0000-0000-000024020000}"/>
    <cellStyle name="桁区切り 2 3 2 2" xfId="126" xr:uid="{00000000-0005-0000-0000-000025020000}"/>
    <cellStyle name="桁区切り 3 2" xfId="119" xr:uid="{00000000-0005-0000-0000-000026020000}"/>
    <cellStyle name="桁区切り 5" xfId="128" xr:uid="{00000000-0005-0000-0000-000027020000}"/>
    <cellStyle name="桁区切り 5 2" xfId="145" xr:uid="{00000000-0005-0000-0000-000028020000}"/>
    <cellStyle name="桁区切り 5 2 2" xfId="279" xr:uid="{00000000-0005-0000-0000-000029020000}"/>
    <cellStyle name="桁区切り 5 2 2 2" xfId="426" xr:uid="{00000000-0005-0000-0000-00002A020000}"/>
    <cellStyle name="桁区切り 5 2 2 2 2" xfId="755" xr:uid="{00000000-0005-0000-0000-00002B020000}"/>
    <cellStyle name="桁区切り 5 2 2 3" xfId="617" xr:uid="{00000000-0005-0000-0000-00002C020000}"/>
    <cellStyle name="桁区切り 5 2 2 4" xfId="903" xr:uid="{00000000-0005-0000-0000-00002D020000}"/>
    <cellStyle name="桁区切り 5 2 3" xfId="245" xr:uid="{00000000-0005-0000-0000-00002E020000}"/>
    <cellStyle name="桁区切り 5 2 3 2" xfId="390" xr:uid="{00000000-0005-0000-0000-00002F020000}"/>
    <cellStyle name="桁区切り 5 2 3 2 2" xfId="721" xr:uid="{00000000-0005-0000-0000-000030020000}"/>
    <cellStyle name="桁区切り 5 2 3 3" xfId="583" xr:uid="{00000000-0005-0000-0000-000031020000}"/>
    <cellStyle name="桁区切り 5 2 3 4" xfId="869" xr:uid="{00000000-0005-0000-0000-000032020000}"/>
    <cellStyle name="桁区切り 5 2 4" xfId="208" xr:uid="{00000000-0005-0000-0000-000033020000}"/>
    <cellStyle name="桁区切り 5 2 4 2" xfId="353" xr:uid="{00000000-0005-0000-0000-000034020000}"/>
    <cellStyle name="桁区切り 5 2 4 2 2" xfId="686" xr:uid="{00000000-0005-0000-0000-000035020000}"/>
    <cellStyle name="桁区切り 5 2 4 3" xfId="548" xr:uid="{00000000-0005-0000-0000-000036020000}"/>
    <cellStyle name="桁区切り 5 2 4 4" xfId="834" xr:uid="{00000000-0005-0000-0000-000037020000}"/>
    <cellStyle name="桁区切り 5 2 5" xfId="316" xr:uid="{00000000-0005-0000-0000-000038020000}"/>
    <cellStyle name="桁区切り 5 2 5 2" xfId="651" xr:uid="{00000000-0005-0000-0000-000039020000}"/>
    <cellStyle name="桁区切り 5 2 6" xfId="513" xr:uid="{00000000-0005-0000-0000-00003A020000}"/>
    <cellStyle name="桁区切り 5 2 7" xfId="799" xr:uid="{00000000-0005-0000-0000-00003B020000}"/>
    <cellStyle name="桁区切り 5 3" xfId="262" xr:uid="{00000000-0005-0000-0000-00003C020000}"/>
    <cellStyle name="桁区切り 5 3 2" xfId="409" xr:uid="{00000000-0005-0000-0000-00003D020000}"/>
    <cellStyle name="桁区切り 5 3 2 2" xfId="739" xr:uid="{00000000-0005-0000-0000-00003E020000}"/>
    <cellStyle name="桁区切り 5 3 3" xfId="601" xr:uid="{00000000-0005-0000-0000-00003F020000}"/>
    <cellStyle name="桁区切り 5 3 4" xfId="887" xr:uid="{00000000-0005-0000-0000-000040020000}"/>
    <cellStyle name="桁区切り 5 4" xfId="228" xr:uid="{00000000-0005-0000-0000-000041020000}"/>
    <cellStyle name="桁区切り 5 4 2" xfId="373" xr:uid="{00000000-0005-0000-0000-000042020000}"/>
    <cellStyle name="桁区切り 5 4 2 2" xfId="705" xr:uid="{00000000-0005-0000-0000-000043020000}"/>
    <cellStyle name="桁区切り 5 4 3" xfId="567" xr:uid="{00000000-0005-0000-0000-000044020000}"/>
    <cellStyle name="桁区切り 5 4 4" xfId="853" xr:uid="{00000000-0005-0000-0000-000045020000}"/>
    <cellStyle name="桁区切り 5 5" xfId="191" xr:uid="{00000000-0005-0000-0000-000046020000}"/>
    <cellStyle name="桁区切り 5 5 2" xfId="336" xr:uid="{00000000-0005-0000-0000-000047020000}"/>
    <cellStyle name="桁区切り 5 5 2 2" xfId="670" xr:uid="{00000000-0005-0000-0000-000048020000}"/>
    <cellStyle name="桁区切り 5 5 3" xfId="532" xr:uid="{00000000-0005-0000-0000-000049020000}"/>
    <cellStyle name="桁区切り 5 5 4" xfId="818" xr:uid="{00000000-0005-0000-0000-00004A020000}"/>
    <cellStyle name="桁区切り 5 6" xfId="299" xr:uid="{00000000-0005-0000-0000-00004B020000}"/>
    <cellStyle name="桁区切り 5 6 2" xfId="635" xr:uid="{00000000-0005-0000-0000-00004C020000}"/>
    <cellStyle name="桁区切り 5 7" xfId="497" xr:uid="{00000000-0005-0000-0000-00004D020000}"/>
    <cellStyle name="桁区切り 5 8" xfId="783" xr:uid="{00000000-0005-0000-0000-00004E020000}"/>
    <cellStyle name="見出し 1" xfId="85" xr:uid="{00000000-0005-0000-0000-00008A030000}"/>
    <cellStyle name="見出し 2" xfId="86" xr:uid="{00000000-0005-0000-0000-00008B030000}"/>
    <cellStyle name="見出し 3" xfId="87" xr:uid="{00000000-0005-0000-0000-00008C030000}"/>
    <cellStyle name="見出し 4" xfId="88" xr:uid="{00000000-0005-0000-0000-00008D030000}"/>
    <cellStyle name="集計" xfId="92" xr:uid="{00000000-0005-0000-0000-000091030000}"/>
    <cellStyle name="出力" xfId="81" xr:uid="{00000000-0005-0000-0000-000020020000}"/>
    <cellStyle name="説明文" xfId="90" xr:uid="{00000000-0005-0000-0000-00008F030000}"/>
    <cellStyle name="入力" xfId="80" xr:uid="{00000000-0005-0000-0000-00001F020000}"/>
    <cellStyle name="標準 10 3" xfId="127" xr:uid="{00000000-0005-0000-0000-00004F020000}"/>
    <cellStyle name="標準 2" xfId="98" xr:uid="{00000000-0005-0000-0000-000050020000}"/>
    <cellStyle name="標準 2 10" xfId="760" xr:uid="{00000000-0005-0000-0000-000051020000}"/>
    <cellStyle name="標準 2 11" xfId="480" xr:uid="{00000000-0005-0000-0000-000052020000}"/>
    <cellStyle name="標準 2 2" xfId="104" xr:uid="{00000000-0005-0000-0000-000053020000}"/>
    <cellStyle name="標準 2 2 2" xfId="109" xr:uid="{00000000-0005-0000-0000-000054020000}"/>
    <cellStyle name="標準 2 2 2 2" xfId="139" xr:uid="{00000000-0005-0000-0000-000055020000}"/>
    <cellStyle name="標準 2 2 2 2 2" xfId="174" xr:uid="{00000000-0005-0000-0000-000056020000}"/>
    <cellStyle name="標準 2 2 2 2 2 2" xfId="282" xr:uid="{00000000-0005-0000-0000-000057020000}"/>
    <cellStyle name="標準 2 2 2 2 2 2 2" xfId="429" xr:uid="{00000000-0005-0000-0000-000058020000}"/>
    <cellStyle name="標準 2 2 2 2 2 2 2 2" xfId="758" xr:uid="{00000000-0005-0000-0000-000059020000}"/>
    <cellStyle name="標準 2 2 2 2 2 2 3" xfId="620" xr:uid="{00000000-0005-0000-0000-00005A020000}"/>
    <cellStyle name="標準 2 2 2 2 2 2 4" xfId="906" xr:uid="{00000000-0005-0000-0000-00005B020000}"/>
    <cellStyle name="標準 2 2 2 2 2 3" xfId="248" xr:uid="{00000000-0005-0000-0000-00005C020000}"/>
    <cellStyle name="標準 2 2 2 2 2 3 2" xfId="393" xr:uid="{00000000-0005-0000-0000-00005D020000}"/>
    <cellStyle name="標準 2 2 2 2 2 3 2 2" xfId="724" xr:uid="{00000000-0005-0000-0000-00005E020000}"/>
    <cellStyle name="標準 2 2 2 2 2 3 3" xfId="586" xr:uid="{00000000-0005-0000-0000-00005F020000}"/>
    <cellStyle name="標準 2 2 2 2 2 3 4" xfId="872" xr:uid="{00000000-0005-0000-0000-000060020000}"/>
    <cellStyle name="標準 2 2 2 2 2 4" xfId="211" xr:uid="{00000000-0005-0000-0000-000061020000}"/>
    <cellStyle name="標準 2 2 2 2 2 4 2" xfId="356" xr:uid="{00000000-0005-0000-0000-000062020000}"/>
    <cellStyle name="標準 2 2 2 2 2 4 2 2" xfId="689" xr:uid="{00000000-0005-0000-0000-000063020000}"/>
    <cellStyle name="標準 2 2 2 2 2 4 3" xfId="551" xr:uid="{00000000-0005-0000-0000-000064020000}"/>
    <cellStyle name="標準 2 2 2 2 2 4 4" xfId="837" xr:uid="{00000000-0005-0000-0000-000065020000}"/>
    <cellStyle name="標準 2 2 2 2 2 5" xfId="319" xr:uid="{00000000-0005-0000-0000-000066020000}"/>
    <cellStyle name="標準 2 2 2 2 2 5 2" xfId="654" xr:uid="{00000000-0005-0000-0000-000067020000}"/>
    <cellStyle name="標準 2 2 2 2 2 6" xfId="516" xr:uid="{00000000-0005-0000-0000-000068020000}"/>
    <cellStyle name="標準 2 2 2 2 2 7" xfId="802" xr:uid="{00000000-0005-0000-0000-000069020000}"/>
    <cellStyle name="標準 2 2 2 2 3" xfId="273" xr:uid="{00000000-0005-0000-0000-00006A020000}"/>
    <cellStyle name="標準 2 2 2 2 3 2" xfId="420" xr:uid="{00000000-0005-0000-0000-00006B020000}"/>
    <cellStyle name="標準 2 2 2 2 3 2 2" xfId="749" xr:uid="{00000000-0005-0000-0000-00006C020000}"/>
    <cellStyle name="標準 2 2 2 2 3 3" xfId="611" xr:uid="{00000000-0005-0000-0000-00006D020000}"/>
    <cellStyle name="標準 2 2 2 2 3 4" xfId="897" xr:uid="{00000000-0005-0000-0000-00006E020000}"/>
    <cellStyle name="標準 2 2 2 2 4" xfId="239" xr:uid="{00000000-0005-0000-0000-00006F020000}"/>
    <cellStyle name="標準 2 2 2 2 4 2" xfId="384" xr:uid="{00000000-0005-0000-0000-000070020000}"/>
    <cellStyle name="標準 2 2 2 2 4 2 2" xfId="715" xr:uid="{00000000-0005-0000-0000-000071020000}"/>
    <cellStyle name="標準 2 2 2 2 4 3" xfId="577" xr:uid="{00000000-0005-0000-0000-000072020000}"/>
    <cellStyle name="標準 2 2 2 2 4 4" xfId="863" xr:uid="{00000000-0005-0000-0000-000073020000}"/>
    <cellStyle name="標準 2 2 2 2 5" xfId="202" xr:uid="{00000000-0005-0000-0000-000074020000}"/>
    <cellStyle name="標準 2 2 2 2 5 2" xfId="347" xr:uid="{00000000-0005-0000-0000-000075020000}"/>
    <cellStyle name="標準 2 2 2 2 5 2 2" xfId="680" xr:uid="{00000000-0005-0000-0000-000076020000}"/>
    <cellStyle name="標準 2 2 2 2 5 3" xfId="542" xr:uid="{00000000-0005-0000-0000-000077020000}"/>
    <cellStyle name="標準 2 2 2 2 5 4" xfId="828" xr:uid="{00000000-0005-0000-0000-000078020000}"/>
    <cellStyle name="標準 2 2 2 2 6" xfId="310" xr:uid="{00000000-0005-0000-0000-000079020000}"/>
    <cellStyle name="標準 2 2 2 2 6 2" xfId="645" xr:uid="{00000000-0005-0000-0000-00007A020000}"/>
    <cellStyle name="標準 2 2 2 2 7" xfId="507" xr:uid="{00000000-0005-0000-0000-00007B020000}"/>
    <cellStyle name="標準 2 2 2 2 8" xfId="793" xr:uid="{00000000-0005-0000-0000-00007C020000}"/>
    <cellStyle name="標準 2 2 2 3" xfId="173" xr:uid="{00000000-0005-0000-0000-00007D020000}"/>
    <cellStyle name="標準 2 2 2 3 2" xfId="281" xr:uid="{00000000-0005-0000-0000-00007E020000}"/>
    <cellStyle name="標準 2 2 2 3 2 2" xfId="428" xr:uid="{00000000-0005-0000-0000-00007F020000}"/>
    <cellStyle name="標準 2 2 2 3 2 2 2" xfId="757" xr:uid="{00000000-0005-0000-0000-000080020000}"/>
    <cellStyle name="標準 2 2 2 3 2 3" xfId="619" xr:uid="{00000000-0005-0000-0000-000081020000}"/>
    <cellStyle name="標準 2 2 2 3 2 4" xfId="905" xr:uid="{00000000-0005-0000-0000-000082020000}"/>
    <cellStyle name="標準 2 2 2 3 3" xfId="247" xr:uid="{00000000-0005-0000-0000-000083020000}"/>
    <cellStyle name="標準 2 2 2 3 3 2" xfId="392" xr:uid="{00000000-0005-0000-0000-000084020000}"/>
    <cellStyle name="標準 2 2 2 3 3 2 2" xfId="723" xr:uid="{00000000-0005-0000-0000-000085020000}"/>
    <cellStyle name="標準 2 2 2 3 3 3" xfId="585" xr:uid="{00000000-0005-0000-0000-000086020000}"/>
    <cellStyle name="標準 2 2 2 3 3 4" xfId="871" xr:uid="{00000000-0005-0000-0000-000087020000}"/>
    <cellStyle name="標準 2 2 2 3 4" xfId="210" xr:uid="{00000000-0005-0000-0000-000088020000}"/>
    <cellStyle name="標準 2 2 2 3 4 2" xfId="355" xr:uid="{00000000-0005-0000-0000-000089020000}"/>
    <cellStyle name="標準 2 2 2 3 4 2 2" xfId="688" xr:uid="{00000000-0005-0000-0000-00008A020000}"/>
    <cellStyle name="標準 2 2 2 3 4 3" xfId="550" xr:uid="{00000000-0005-0000-0000-00008B020000}"/>
    <cellStyle name="標準 2 2 2 3 4 4" xfId="836" xr:uid="{00000000-0005-0000-0000-00008C020000}"/>
    <cellStyle name="標準 2 2 2 3 5" xfId="318" xr:uid="{00000000-0005-0000-0000-00008D020000}"/>
    <cellStyle name="標準 2 2 2 3 5 2" xfId="653" xr:uid="{00000000-0005-0000-0000-00008E020000}"/>
    <cellStyle name="標準 2 2 2 3 6" xfId="515" xr:uid="{00000000-0005-0000-0000-00008F020000}"/>
    <cellStyle name="標準 2 2 2 3 7" xfId="801" xr:uid="{00000000-0005-0000-0000-000090020000}"/>
    <cellStyle name="標準 2 2 2 4" xfId="257" xr:uid="{00000000-0005-0000-0000-000091020000}"/>
    <cellStyle name="標準 2 2 2 4 2" xfId="403" xr:uid="{00000000-0005-0000-0000-000092020000}"/>
    <cellStyle name="標準 2 2 2 4 2 2" xfId="733" xr:uid="{00000000-0005-0000-0000-000093020000}"/>
    <cellStyle name="標準 2 2 2 4 3" xfId="595" xr:uid="{00000000-0005-0000-0000-000094020000}"/>
    <cellStyle name="標準 2 2 2 4 4" xfId="881" xr:uid="{00000000-0005-0000-0000-000095020000}"/>
    <cellStyle name="標準 2 2 2 5" xfId="222" xr:uid="{00000000-0005-0000-0000-000096020000}"/>
    <cellStyle name="標準 2 2 2 5 2" xfId="367" xr:uid="{00000000-0005-0000-0000-000097020000}"/>
    <cellStyle name="標準 2 2 2 5 2 2" xfId="699" xr:uid="{00000000-0005-0000-0000-000098020000}"/>
    <cellStyle name="標準 2 2 2 5 3" xfId="561" xr:uid="{00000000-0005-0000-0000-000099020000}"/>
    <cellStyle name="標準 2 2 2 5 4" xfId="847" xr:uid="{00000000-0005-0000-0000-00009A020000}"/>
    <cellStyle name="標準 2 2 2 6" xfId="185" xr:uid="{00000000-0005-0000-0000-00009B020000}"/>
    <cellStyle name="標準 2 2 2 6 2" xfId="330" xr:uid="{00000000-0005-0000-0000-00009C020000}"/>
    <cellStyle name="標準 2 2 2 6 2 2" xfId="664" xr:uid="{00000000-0005-0000-0000-00009D020000}"/>
    <cellStyle name="標準 2 2 2 6 3" xfId="526" xr:uid="{00000000-0005-0000-0000-00009E020000}"/>
    <cellStyle name="標準 2 2 2 6 4" xfId="812" xr:uid="{00000000-0005-0000-0000-00009F020000}"/>
    <cellStyle name="標準 2 2 2 7" xfId="293" xr:uid="{00000000-0005-0000-0000-0000A0020000}"/>
    <cellStyle name="標準 2 2 2 7 2" xfId="629" xr:uid="{00000000-0005-0000-0000-0000A1020000}"/>
    <cellStyle name="標準 2 2 2 7 3" xfId="908" xr:uid="{00000000-0005-0000-0000-0000A2020000}"/>
    <cellStyle name="標準 2 2 2 8" xfId="491" xr:uid="{00000000-0005-0000-0000-0000A3020000}"/>
    <cellStyle name="標準 2 2 2 8 2" xfId="907" xr:uid="{00000000-0005-0000-0000-0000A4020000}"/>
    <cellStyle name="標準 2 2 2 9" xfId="777" xr:uid="{00000000-0005-0000-0000-0000A5020000}"/>
    <cellStyle name="標準 2 2 3" xfId="135" xr:uid="{00000000-0005-0000-0000-0000A6020000}"/>
    <cellStyle name="標準 2 2 3 2" xfId="269" xr:uid="{00000000-0005-0000-0000-0000A7020000}"/>
    <cellStyle name="標準 2 2 3 2 2" xfId="416" xr:uid="{00000000-0005-0000-0000-0000A8020000}"/>
    <cellStyle name="標準 2 2 3 2 2 2" xfId="745" xr:uid="{00000000-0005-0000-0000-0000A9020000}"/>
    <cellStyle name="標準 2 2 3 2 3" xfId="607" xr:uid="{00000000-0005-0000-0000-0000AA020000}"/>
    <cellStyle name="標準 2 2 3 2 4" xfId="893" xr:uid="{00000000-0005-0000-0000-0000AB020000}"/>
    <cellStyle name="標準 2 2 3 3" xfId="235" xr:uid="{00000000-0005-0000-0000-0000AC020000}"/>
    <cellStyle name="標準 2 2 3 3 2" xfId="380" xr:uid="{00000000-0005-0000-0000-0000AD020000}"/>
    <cellStyle name="標準 2 2 3 3 2 2" xfId="711" xr:uid="{00000000-0005-0000-0000-0000AE020000}"/>
    <cellStyle name="標準 2 2 3 3 3" xfId="573" xr:uid="{00000000-0005-0000-0000-0000AF020000}"/>
    <cellStyle name="標準 2 2 3 3 4" xfId="859" xr:uid="{00000000-0005-0000-0000-0000B0020000}"/>
    <cellStyle name="標準 2 2 3 4" xfId="198" xr:uid="{00000000-0005-0000-0000-0000B1020000}"/>
    <cellStyle name="標準 2 2 3 4 2" xfId="343" xr:uid="{00000000-0005-0000-0000-0000B2020000}"/>
    <cellStyle name="標準 2 2 3 4 2 2" xfId="676" xr:uid="{00000000-0005-0000-0000-0000B3020000}"/>
    <cellStyle name="標準 2 2 3 4 3" xfId="538" xr:uid="{00000000-0005-0000-0000-0000B4020000}"/>
    <cellStyle name="標準 2 2 3 4 4" xfId="824" xr:uid="{00000000-0005-0000-0000-0000B5020000}"/>
    <cellStyle name="標準 2 2 3 5" xfId="306" xr:uid="{00000000-0005-0000-0000-0000B6020000}"/>
    <cellStyle name="標準 2 2 3 5 2" xfId="641" xr:uid="{00000000-0005-0000-0000-0000B7020000}"/>
    <cellStyle name="標準 2 2 3 6" xfId="503" xr:uid="{00000000-0005-0000-0000-0000B8020000}"/>
    <cellStyle name="標準 2 2 3 7" xfId="789" xr:uid="{00000000-0005-0000-0000-0000B9020000}"/>
    <cellStyle name="標準 2 2 4" xfId="253" xr:uid="{00000000-0005-0000-0000-0000BA020000}"/>
    <cellStyle name="標準 2 2 4 2" xfId="399" xr:uid="{00000000-0005-0000-0000-0000BB020000}"/>
    <cellStyle name="標準 2 2 4 2 2" xfId="729" xr:uid="{00000000-0005-0000-0000-0000BC020000}"/>
    <cellStyle name="標準 2 2 4 3" xfId="591" xr:uid="{00000000-0005-0000-0000-0000BD020000}"/>
    <cellStyle name="標準 2 2 4 4" xfId="877" xr:uid="{00000000-0005-0000-0000-0000BE020000}"/>
    <cellStyle name="標準 2 2 5" xfId="218" xr:uid="{00000000-0005-0000-0000-0000BF020000}"/>
    <cellStyle name="標準 2 2 5 2" xfId="363" xr:uid="{00000000-0005-0000-0000-0000C0020000}"/>
    <cellStyle name="標準 2 2 5 2 2" xfId="695" xr:uid="{00000000-0005-0000-0000-0000C1020000}"/>
    <cellStyle name="標準 2 2 5 3" xfId="557" xr:uid="{00000000-0005-0000-0000-0000C2020000}"/>
    <cellStyle name="標準 2 2 5 4" xfId="843" xr:uid="{00000000-0005-0000-0000-0000C3020000}"/>
    <cellStyle name="標準 2 2 6" xfId="181" xr:uid="{00000000-0005-0000-0000-0000C4020000}"/>
    <cellStyle name="標準 2 2 6 2" xfId="326" xr:uid="{00000000-0005-0000-0000-0000C5020000}"/>
    <cellStyle name="標準 2 2 6 2 2" xfId="660" xr:uid="{00000000-0005-0000-0000-0000C6020000}"/>
    <cellStyle name="標準 2 2 6 3" xfId="522" xr:uid="{00000000-0005-0000-0000-0000C7020000}"/>
    <cellStyle name="標準 2 2 6 4" xfId="808" xr:uid="{00000000-0005-0000-0000-0000C8020000}"/>
    <cellStyle name="標準 2 2 7" xfId="289" xr:uid="{00000000-0005-0000-0000-0000C9020000}"/>
    <cellStyle name="標準 2 2 7 2" xfId="625" xr:uid="{00000000-0005-0000-0000-0000CA020000}"/>
    <cellStyle name="標準 2 2 8" xfId="487" xr:uid="{00000000-0005-0000-0000-0000CB020000}"/>
    <cellStyle name="標準 2 2 9" xfId="773" xr:uid="{00000000-0005-0000-0000-0000CC020000}"/>
    <cellStyle name="標準 2 3" xfId="116" xr:uid="{00000000-0005-0000-0000-0000CD020000}"/>
    <cellStyle name="標準 2 4" xfId="130" xr:uid="{00000000-0005-0000-0000-0000CE020000}"/>
    <cellStyle name="標準 2 4 2" xfId="156" xr:uid="{00000000-0005-0000-0000-0000CF020000}"/>
    <cellStyle name="標準 2 4 2 2" xfId="411" xr:uid="{00000000-0005-0000-0000-0000D0020000}"/>
    <cellStyle name="標準 2 4 2 3" xfId="264" xr:uid="{00000000-0005-0000-0000-0000D1020000}"/>
    <cellStyle name="標準 2 4 3" xfId="230" xr:uid="{00000000-0005-0000-0000-0000D2020000}"/>
    <cellStyle name="標準 2 4 3 2" xfId="375" xr:uid="{00000000-0005-0000-0000-0000D3020000}"/>
    <cellStyle name="標準 2 4 3 3" xfId="766" xr:uid="{00000000-0005-0000-0000-0000D4020000}"/>
    <cellStyle name="標準 2 4 4" xfId="193" xr:uid="{00000000-0005-0000-0000-0000D5020000}"/>
    <cellStyle name="標準 2 4 4 2" xfId="338" xr:uid="{00000000-0005-0000-0000-0000D6020000}"/>
    <cellStyle name="標準 2 4 4 3" xfId="763" xr:uid="{00000000-0005-0000-0000-0000D7020000}"/>
    <cellStyle name="標準 2 4 5" xfId="301" xr:uid="{00000000-0005-0000-0000-0000D8020000}"/>
    <cellStyle name="標準 2 4 6" xfId="172" xr:uid="{00000000-0005-0000-0000-0000D9020000}"/>
    <cellStyle name="標準 2 5" xfId="155" xr:uid="{00000000-0005-0000-0000-0000DA020000}"/>
    <cellStyle name="標準 2 5 2" xfId="394" xr:uid="{00000000-0005-0000-0000-0000DB020000}"/>
    <cellStyle name="標準 2 5 3" xfId="249" xr:uid="{00000000-0005-0000-0000-0000DC020000}"/>
    <cellStyle name="標準 2 6" xfId="213" xr:uid="{00000000-0005-0000-0000-0000DD020000}"/>
    <cellStyle name="標準 2 6 2" xfId="358" xr:uid="{00000000-0005-0000-0000-0000DE020000}"/>
    <cellStyle name="標準 2 6 3" xfId="765" xr:uid="{00000000-0005-0000-0000-0000DF020000}"/>
    <cellStyle name="標準 2 7" xfId="176" xr:uid="{00000000-0005-0000-0000-0000E0020000}"/>
    <cellStyle name="標準 2 7 2" xfId="321" xr:uid="{00000000-0005-0000-0000-0000E1020000}"/>
    <cellStyle name="標準 2 7 3" xfId="762" xr:uid="{00000000-0005-0000-0000-0000E2020000}"/>
    <cellStyle name="標準 2 8" xfId="284" xr:uid="{00000000-0005-0000-0000-0000E3020000}"/>
    <cellStyle name="標準 2 9" xfId="170" xr:uid="{00000000-0005-0000-0000-0000E4020000}"/>
    <cellStyle name="標準 3" xfId="102" xr:uid="{00000000-0005-0000-0000-0000E5020000}"/>
    <cellStyle name="標準 3 10" xfId="771" xr:uid="{00000000-0005-0000-0000-0000E6020000}"/>
    <cellStyle name="標準 3 2" xfId="107" xr:uid="{00000000-0005-0000-0000-0000E7020000}"/>
    <cellStyle name="標準 3 2 10" xfId="775" xr:uid="{00000000-0005-0000-0000-0000E8020000}"/>
    <cellStyle name="標準 3 2 2" xfId="114" xr:uid="{00000000-0005-0000-0000-0000E9020000}"/>
    <cellStyle name="標準 3 2 2 2" xfId="144" xr:uid="{00000000-0005-0000-0000-0000EA020000}"/>
    <cellStyle name="標準 3 2 2 2 2" xfId="278" xr:uid="{00000000-0005-0000-0000-0000EB020000}"/>
    <cellStyle name="標準 3 2 2 2 2 2" xfId="425" xr:uid="{00000000-0005-0000-0000-0000EC020000}"/>
    <cellStyle name="標準 3 2 2 2 2 2 2" xfId="754" xr:uid="{00000000-0005-0000-0000-0000ED020000}"/>
    <cellStyle name="標準 3 2 2 2 2 3" xfId="616" xr:uid="{00000000-0005-0000-0000-0000EE020000}"/>
    <cellStyle name="標準 3 2 2 2 2 4" xfId="902" xr:uid="{00000000-0005-0000-0000-0000EF020000}"/>
    <cellStyle name="標準 3 2 2 2 3" xfId="244" xr:uid="{00000000-0005-0000-0000-0000F0020000}"/>
    <cellStyle name="標準 3 2 2 2 3 2" xfId="389" xr:uid="{00000000-0005-0000-0000-0000F1020000}"/>
    <cellStyle name="標準 3 2 2 2 3 2 2" xfId="720" xr:uid="{00000000-0005-0000-0000-0000F2020000}"/>
    <cellStyle name="標準 3 2 2 2 3 3" xfId="582" xr:uid="{00000000-0005-0000-0000-0000F3020000}"/>
    <cellStyle name="標準 3 2 2 2 3 4" xfId="868" xr:uid="{00000000-0005-0000-0000-0000F4020000}"/>
    <cellStyle name="標準 3 2 2 2 4" xfId="207" xr:uid="{00000000-0005-0000-0000-0000F5020000}"/>
    <cellStyle name="標準 3 2 2 2 4 2" xfId="352" xr:uid="{00000000-0005-0000-0000-0000F6020000}"/>
    <cellStyle name="標準 3 2 2 2 4 2 2" xfId="685" xr:uid="{00000000-0005-0000-0000-0000F7020000}"/>
    <cellStyle name="標準 3 2 2 2 4 3" xfId="547" xr:uid="{00000000-0005-0000-0000-0000F8020000}"/>
    <cellStyle name="標準 3 2 2 2 4 4" xfId="833" xr:uid="{00000000-0005-0000-0000-0000F9020000}"/>
    <cellStyle name="標準 3 2 2 2 5" xfId="315" xr:uid="{00000000-0005-0000-0000-0000FA020000}"/>
    <cellStyle name="標準 3 2 2 2 5 2" xfId="650" xr:uid="{00000000-0005-0000-0000-0000FB020000}"/>
    <cellStyle name="標準 3 2 2 2 6" xfId="512" xr:uid="{00000000-0005-0000-0000-0000FC020000}"/>
    <cellStyle name="標準 3 2 2 2 7" xfId="798" xr:uid="{00000000-0005-0000-0000-0000FD020000}"/>
    <cellStyle name="標準 3 2 2 3" xfId="261" xr:uid="{00000000-0005-0000-0000-0000FE020000}"/>
    <cellStyle name="標準 3 2 2 3 2" xfId="408" xr:uid="{00000000-0005-0000-0000-0000FF020000}"/>
    <cellStyle name="標準 3 2 2 3 2 2" xfId="738" xr:uid="{00000000-0005-0000-0000-000000030000}"/>
    <cellStyle name="標準 3 2 2 3 3" xfId="600" xr:uid="{00000000-0005-0000-0000-000001030000}"/>
    <cellStyle name="標準 3 2 2 3 4" xfId="886" xr:uid="{00000000-0005-0000-0000-000002030000}"/>
    <cellStyle name="標準 3 2 2 4" xfId="227" xr:uid="{00000000-0005-0000-0000-000003030000}"/>
    <cellStyle name="標準 3 2 2 4 2" xfId="372" xr:uid="{00000000-0005-0000-0000-000004030000}"/>
    <cellStyle name="標準 3 2 2 4 2 2" xfId="704" xr:uid="{00000000-0005-0000-0000-000005030000}"/>
    <cellStyle name="標準 3 2 2 4 3" xfId="566" xr:uid="{00000000-0005-0000-0000-000006030000}"/>
    <cellStyle name="標準 3 2 2 4 4" xfId="852" xr:uid="{00000000-0005-0000-0000-000007030000}"/>
    <cellStyle name="標準 3 2 2 5" xfId="190" xr:uid="{00000000-0005-0000-0000-000008030000}"/>
    <cellStyle name="標準 3 2 2 5 2" xfId="335" xr:uid="{00000000-0005-0000-0000-000009030000}"/>
    <cellStyle name="標準 3 2 2 5 2 2" xfId="669" xr:uid="{00000000-0005-0000-0000-00000A030000}"/>
    <cellStyle name="標準 3 2 2 5 3" xfId="531" xr:uid="{00000000-0005-0000-0000-00000B030000}"/>
    <cellStyle name="標準 3 2 2 5 4" xfId="817" xr:uid="{00000000-0005-0000-0000-00000C030000}"/>
    <cellStyle name="標準 3 2 2 6" xfId="298" xr:uid="{00000000-0005-0000-0000-00000D030000}"/>
    <cellStyle name="標準 3 2 2 6 2" xfId="634" xr:uid="{00000000-0005-0000-0000-00000E030000}"/>
    <cellStyle name="標準 3 2 2 7" xfId="496" xr:uid="{00000000-0005-0000-0000-00000F030000}"/>
    <cellStyle name="標準 3 2 2 8" xfId="782" xr:uid="{00000000-0005-0000-0000-000010030000}"/>
    <cellStyle name="標準 3 2 3" xfId="122" xr:uid="{00000000-0005-0000-0000-000011030000}"/>
    <cellStyle name="標準 3 2 4" xfId="137" xr:uid="{00000000-0005-0000-0000-000012030000}"/>
    <cellStyle name="標準 3 2 4 2" xfId="271" xr:uid="{00000000-0005-0000-0000-000013030000}"/>
    <cellStyle name="標準 3 2 4 2 2" xfId="418" xr:uid="{00000000-0005-0000-0000-000014030000}"/>
    <cellStyle name="標準 3 2 4 2 2 2" xfId="747" xr:uid="{00000000-0005-0000-0000-000015030000}"/>
    <cellStyle name="標準 3 2 4 2 3" xfId="609" xr:uid="{00000000-0005-0000-0000-000016030000}"/>
    <cellStyle name="標準 3 2 4 2 4" xfId="895" xr:uid="{00000000-0005-0000-0000-000017030000}"/>
    <cellStyle name="標準 3 2 4 3" xfId="237" xr:uid="{00000000-0005-0000-0000-000018030000}"/>
    <cellStyle name="標準 3 2 4 3 2" xfId="382" xr:uid="{00000000-0005-0000-0000-000019030000}"/>
    <cellStyle name="標準 3 2 4 3 2 2" xfId="713" xr:uid="{00000000-0005-0000-0000-00001A030000}"/>
    <cellStyle name="標準 3 2 4 3 3" xfId="575" xr:uid="{00000000-0005-0000-0000-00001B030000}"/>
    <cellStyle name="標準 3 2 4 3 4" xfId="861" xr:uid="{00000000-0005-0000-0000-00001C030000}"/>
    <cellStyle name="標準 3 2 4 4" xfId="200" xr:uid="{00000000-0005-0000-0000-00001D030000}"/>
    <cellStyle name="標準 3 2 4 4 2" xfId="345" xr:uid="{00000000-0005-0000-0000-00001E030000}"/>
    <cellStyle name="標準 3 2 4 4 2 2" xfId="678" xr:uid="{00000000-0005-0000-0000-00001F030000}"/>
    <cellStyle name="標準 3 2 4 4 3" xfId="540" xr:uid="{00000000-0005-0000-0000-000020030000}"/>
    <cellStyle name="標準 3 2 4 4 4" xfId="826" xr:uid="{00000000-0005-0000-0000-000021030000}"/>
    <cellStyle name="標準 3 2 4 5" xfId="308" xr:uid="{00000000-0005-0000-0000-000022030000}"/>
    <cellStyle name="標準 3 2 4 5 2" xfId="643" xr:uid="{00000000-0005-0000-0000-000023030000}"/>
    <cellStyle name="標準 3 2 4 6" xfId="505" xr:uid="{00000000-0005-0000-0000-000024030000}"/>
    <cellStyle name="標準 3 2 4 7" xfId="791" xr:uid="{00000000-0005-0000-0000-000025030000}"/>
    <cellStyle name="標準 3 2 5" xfId="255" xr:uid="{00000000-0005-0000-0000-000026030000}"/>
    <cellStyle name="標準 3 2 5 2" xfId="401" xr:uid="{00000000-0005-0000-0000-000027030000}"/>
    <cellStyle name="標準 3 2 5 2 2" xfId="731" xr:uid="{00000000-0005-0000-0000-000028030000}"/>
    <cellStyle name="標準 3 2 5 3" xfId="593" xr:uid="{00000000-0005-0000-0000-000029030000}"/>
    <cellStyle name="標準 3 2 5 4" xfId="879" xr:uid="{00000000-0005-0000-0000-00002A030000}"/>
    <cellStyle name="標準 3 2 6" xfId="220" xr:uid="{00000000-0005-0000-0000-00002B030000}"/>
    <cellStyle name="標準 3 2 6 2" xfId="365" xr:uid="{00000000-0005-0000-0000-00002C030000}"/>
    <cellStyle name="標準 3 2 6 2 2" xfId="697" xr:uid="{00000000-0005-0000-0000-00002D030000}"/>
    <cellStyle name="標準 3 2 6 3" xfId="559" xr:uid="{00000000-0005-0000-0000-00002E030000}"/>
    <cellStyle name="標準 3 2 6 4" xfId="845" xr:uid="{00000000-0005-0000-0000-00002F030000}"/>
    <cellStyle name="標準 3 2 7" xfId="183" xr:uid="{00000000-0005-0000-0000-000030030000}"/>
    <cellStyle name="標準 3 2 7 2" xfId="328" xr:uid="{00000000-0005-0000-0000-000031030000}"/>
    <cellStyle name="標準 3 2 7 2 2" xfId="662" xr:uid="{00000000-0005-0000-0000-000032030000}"/>
    <cellStyle name="標準 3 2 7 3" xfId="524" xr:uid="{00000000-0005-0000-0000-000033030000}"/>
    <cellStyle name="標準 3 2 7 4" xfId="810" xr:uid="{00000000-0005-0000-0000-000034030000}"/>
    <cellStyle name="標準 3 2 8" xfId="291" xr:uid="{00000000-0005-0000-0000-000035030000}"/>
    <cellStyle name="標準 3 2 8 2" xfId="627" xr:uid="{00000000-0005-0000-0000-000036030000}"/>
    <cellStyle name="標準 3 2 9" xfId="489" xr:uid="{00000000-0005-0000-0000-000037030000}"/>
    <cellStyle name="標準 3 3" xfId="124" xr:uid="{00000000-0005-0000-0000-000038030000}"/>
    <cellStyle name="標準 3 4" xfId="133" xr:uid="{00000000-0005-0000-0000-000039030000}"/>
    <cellStyle name="標準 3 4 2" xfId="267" xr:uid="{00000000-0005-0000-0000-00003A030000}"/>
    <cellStyle name="標準 3 4 2 2" xfId="414" xr:uid="{00000000-0005-0000-0000-00003B030000}"/>
    <cellStyle name="標準 3 4 2 2 2" xfId="743" xr:uid="{00000000-0005-0000-0000-00003C030000}"/>
    <cellStyle name="標準 3 4 2 3" xfId="605" xr:uid="{00000000-0005-0000-0000-00003D030000}"/>
    <cellStyle name="標準 3 4 2 4" xfId="891" xr:uid="{00000000-0005-0000-0000-00003E030000}"/>
    <cellStyle name="標準 3 4 3" xfId="233" xr:uid="{00000000-0005-0000-0000-00003F030000}"/>
    <cellStyle name="標準 3 4 3 2" xfId="378" xr:uid="{00000000-0005-0000-0000-000040030000}"/>
    <cellStyle name="標準 3 4 3 2 2" xfId="709" xr:uid="{00000000-0005-0000-0000-000041030000}"/>
    <cellStyle name="標準 3 4 3 3" xfId="571" xr:uid="{00000000-0005-0000-0000-000042030000}"/>
    <cellStyle name="標準 3 4 3 4" xfId="857" xr:uid="{00000000-0005-0000-0000-000043030000}"/>
    <cellStyle name="標準 3 4 4" xfId="196" xr:uid="{00000000-0005-0000-0000-000044030000}"/>
    <cellStyle name="標準 3 4 4 2" xfId="341" xr:uid="{00000000-0005-0000-0000-000045030000}"/>
    <cellStyle name="標準 3 4 4 2 2" xfId="674" xr:uid="{00000000-0005-0000-0000-000046030000}"/>
    <cellStyle name="標準 3 4 4 3" xfId="536" xr:uid="{00000000-0005-0000-0000-000047030000}"/>
    <cellStyle name="標準 3 4 4 4" xfId="822" xr:uid="{00000000-0005-0000-0000-000048030000}"/>
    <cellStyle name="標準 3 4 5" xfId="304" xr:uid="{00000000-0005-0000-0000-000049030000}"/>
    <cellStyle name="標準 3 4 5 2" xfId="639" xr:uid="{00000000-0005-0000-0000-00004A030000}"/>
    <cellStyle name="標準 3 4 6" xfId="501" xr:uid="{00000000-0005-0000-0000-00004B030000}"/>
    <cellStyle name="標準 3 4 7" xfId="787" xr:uid="{00000000-0005-0000-0000-00004C030000}"/>
    <cellStyle name="標準 3 5" xfId="251" xr:uid="{00000000-0005-0000-0000-00004D030000}"/>
    <cellStyle name="標準 3 5 2" xfId="397" xr:uid="{00000000-0005-0000-0000-00004E030000}"/>
    <cellStyle name="標準 3 5 2 2" xfId="727" xr:uid="{00000000-0005-0000-0000-00004F030000}"/>
    <cellStyle name="標準 3 5 3" xfId="589" xr:uid="{00000000-0005-0000-0000-000050030000}"/>
    <cellStyle name="標準 3 5 4" xfId="875" xr:uid="{00000000-0005-0000-0000-000051030000}"/>
    <cellStyle name="標準 3 6" xfId="216" xr:uid="{00000000-0005-0000-0000-000052030000}"/>
    <cellStyle name="標準 3 6 2" xfId="361" xr:uid="{00000000-0005-0000-0000-000053030000}"/>
    <cellStyle name="標準 3 6 2 2" xfId="693" xr:uid="{00000000-0005-0000-0000-000054030000}"/>
    <cellStyle name="標準 3 6 3" xfId="555" xr:uid="{00000000-0005-0000-0000-000055030000}"/>
    <cellStyle name="標準 3 6 4" xfId="841" xr:uid="{00000000-0005-0000-0000-000056030000}"/>
    <cellStyle name="標準 3 7" xfId="179" xr:uid="{00000000-0005-0000-0000-000057030000}"/>
    <cellStyle name="標準 3 7 2" xfId="324" xr:uid="{00000000-0005-0000-0000-000058030000}"/>
    <cellStyle name="標準 3 7 2 2" xfId="658" xr:uid="{00000000-0005-0000-0000-000059030000}"/>
    <cellStyle name="標準 3 7 3" xfId="520" xr:uid="{00000000-0005-0000-0000-00005A030000}"/>
    <cellStyle name="標準 3 7 4" xfId="806" xr:uid="{00000000-0005-0000-0000-00005B030000}"/>
    <cellStyle name="標準 3 8" xfId="287" xr:uid="{00000000-0005-0000-0000-00005C030000}"/>
    <cellStyle name="標準 3 8 2" xfId="623" xr:uid="{00000000-0005-0000-0000-00005D030000}"/>
    <cellStyle name="標準 3 9" xfId="479" xr:uid="{00000000-0005-0000-0000-00005E030000}"/>
    <cellStyle name="標準 7" xfId="129" xr:uid="{00000000-0005-0000-0000-00005F030000}"/>
    <cellStyle name="標準 7 2" xfId="146" xr:uid="{00000000-0005-0000-0000-000060030000}"/>
    <cellStyle name="標準 7 2 2" xfId="280" xr:uid="{00000000-0005-0000-0000-000061030000}"/>
    <cellStyle name="標準 7 2 2 2" xfId="427" xr:uid="{00000000-0005-0000-0000-000062030000}"/>
    <cellStyle name="標準 7 2 2 2 2" xfId="756" xr:uid="{00000000-0005-0000-0000-000063030000}"/>
    <cellStyle name="標準 7 2 2 3" xfId="618" xr:uid="{00000000-0005-0000-0000-000064030000}"/>
    <cellStyle name="標準 7 2 2 4" xfId="904" xr:uid="{00000000-0005-0000-0000-000065030000}"/>
    <cellStyle name="標準 7 2 3" xfId="246" xr:uid="{00000000-0005-0000-0000-000066030000}"/>
    <cellStyle name="標準 7 2 3 2" xfId="391" xr:uid="{00000000-0005-0000-0000-000067030000}"/>
    <cellStyle name="標準 7 2 3 2 2" xfId="722" xr:uid="{00000000-0005-0000-0000-000068030000}"/>
    <cellStyle name="標準 7 2 3 3" xfId="584" xr:uid="{00000000-0005-0000-0000-000069030000}"/>
    <cellStyle name="標準 7 2 3 4" xfId="870" xr:uid="{00000000-0005-0000-0000-00006A030000}"/>
    <cellStyle name="標準 7 2 4" xfId="209" xr:uid="{00000000-0005-0000-0000-00006B030000}"/>
    <cellStyle name="標準 7 2 4 2" xfId="354" xr:uid="{00000000-0005-0000-0000-00006C030000}"/>
    <cellStyle name="標準 7 2 4 2 2" xfId="687" xr:uid="{00000000-0005-0000-0000-00006D030000}"/>
    <cellStyle name="標準 7 2 4 3" xfId="549" xr:uid="{00000000-0005-0000-0000-00006E030000}"/>
    <cellStyle name="標準 7 2 4 4" xfId="835" xr:uid="{00000000-0005-0000-0000-00006F030000}"/>
    <cellStyle name="標準 7 2 5" xfId="317" xr:uid="{00000000-0005-0000-0000-000070030000}"/>
    <cellStyle name="標準 7 2 5 2" xfId="652" xr:uid="{00000000-0005-0000-0000-000071030000}"/>
    <cellStyle name="標準 7 2 6" xfId="514" xr:uid="{00000000-0005-0000-0000-000072030000}"/>
    <cellStyle name="標準 7 2 7" xfId="800" xr:uid="{00000000-0005-0000-0000-000073030000}"/>
    <cellStyle name="標準 7 3" xfId="263" xr:uid="{00000000-0005-0000-0000-000074030000}"/>
    <cellStyle name="標準 7 3 2" xfId="410" xr:uid="{00000000-0005-0000-0000-000075030000}"/>
    <cellStyle name="標準 7 3 2 2" xfId="740" xr:uid="{00000000-0005-0000-0000-000076030000}"/>
    <cellStyle name="標準 7 3 3" xfId="602" xr:uid="{00000000-0005-0000-0000-000077030000}"/>
    <cellStyle name="標準 7 3 4" xfId="888" xr:uid="{00000000-0005-0000-0000-000078030000}"/>
    <cellStyle name="標準 7 4" xfId="229" xr:uid="{00000000-0005-0000-0000-000079030000}"/>
    <cellStyle name="標準 7 4 2" xfId="374" xr:uid="{00000000-0005-0000-0000-00007A030000}"/>
    <cellStyle name="標準 7 4 2 2" xfId="706" xr:uid="{00000000-0005-0000-0000-00007B030000}"/>
    <cellStyle name="標準 7 4 3" xfId="568" xr:uid="{00000000-0005-0000-0000-00007C030000}"/>
    <cellStyle name="標準 7 4 4" xfId="854" xr:uid="{00000000-0005-0000-0000-00007D030000}"/>
    <cellStyle name="標準 7 5" xfId="192" xr:uid="{00000000-0005-0000-0000-00007E030000}"/>
    <cellStyle name="標準 7 5 2" xfId="337" xr:uid="{00000000-0005-0000-0000-00007F030000}"/>
    <cellStyle name="標準 7 5 2 2" xfId="671" xr:uid="{00000000-0005-0000-0000-000080030000}"/>
    <cellStyle name="標準 7 5 3" xfId="533" xr:uid="{00000000-0005-0000-0000-000081030000}"/>
    <cellStyle name="標準 7 5 4" xfId="819" xr:uid="{00000000-0005-0000-0000-000082030000}"/>
    <cellStyle name="標準 7 6" xfId="300" xr:uid="{00000000-0005-0000-0000-000083030000}"/>
    <cellStyle name="標準 7 6 2" xfId="636" xr:uid="{00000000-0005-0000-0000-000084030000}"/>
    <cellStyle name="標準 7 7" xfId="498" xr:uid="{00000000-0005-0000-0000-000085030000}"/>
    <cellStyle name="標準 7 8" xfId="784" xr:uid="{00000000-0005-0000-0000-000086030000}"/>
    <cellStyle name="標準 8" xfId="123" xr:uid="{00000000-0005-0000-0000-000087030000}"/>
    <cellStyle name="標準_Sheet1" xfId="83" xr:uid="{00000000-0005-0000-0000-000088030000}"/>
    <cellStyle name="良い" xfId="84" xr:uid="{00000000-0005-0000-0000-00008903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FF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99CC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CC"/>
      <color rgb="FF66FF99"/>
      <color rgb="FF00FF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externalLink" Target="externalLinks/externalLink17.xml"/><Relationship Id="rId205" Type="http://schemas.openxmlformats.org/officeDocument/2006/relationships/calcChain" Target="calcChain.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externalLink" Target="externalLinks/externalLink7.xml"/><Relationship Id="rId186" Type="http://schemas.openxmlformats.org/officeDocument/2006/relationships/externalLink" Target="externalLinks/externalLink12.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externalLink" Target="externalLinks/externalLink2.xml"/><Relationship Id="rId192" Type="http://schemas.openxmlformats.org/officeDocument/2006/relationships/externalLink" Target="externalLinks/externalLink18.xml"/><Relationship Id="rId197" Type="http://schemas.openxmlformats.org/officeDocument/2006/relationships/externalLink" Target="externalLinks/externalLink23.xml"/><Relationship Id="rId201" Type="http://schemas.openxmlformats.org/officeDocument/2006/relationships/externalLink" Target="externalLinks/externalLink27.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externalLink" Target="externalLinks/externalLink8.xml"/><Relationship Id="rId187" Type="http://schemas.openxmlformats.org/officeDocument/2006/relationships/externalLink" Target="externalLinks/externalLink13.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externalLink" Target="externalLinks/externalLink3.xml"/><Relationship Id="rId198" Type="http://schemas.openxmlformats.org/officeDocument/2006/relationships/externalLink" Target="externalLinks/externalLink24.xml"/><Relationship Id="rId172" Type="http://schemas.openxmlformats.org/officeDocument/2006/relationships/worksheet" Target="worksheets/sheet172.xml"/><Relationship Id="rId193" Type="http://schemas.openxmlformats.org/officeDocument/2006/relationships/externalLink" Target="externalLinks/externalLink19.xml"/><Relationship Id="rId202"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externalLink" Target="externalLinks/externalLink1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externalLink" Target="externalLinks/externalLink9.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externalLink" Target="externalLinks/externalLink4.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externalLink" Target="externalLinks/externalLink20.xml"/><Relationship Id="rId199" Type="http://schemas.openxmlformats.org/officeDocument/2006/relationships/externalLink" Target="externalLinks/externalLink25.xml"/><Relationship Id="rId203"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externalLink" Target="externalLinks/externalLink10.xml"/><Relationship Id="rId189" Type="http://schemas.openxmlformats.org/officeDocument/2006/relationships/externalLink" Target="externalLinks/externalLink15.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externalLink" Target="externalLinks/externalLink5.xml"/><Relationship Id="rId195" Type="http://schemas.openxmlformats.org/officeDocument/2006/relationships/externalLink" Target="externalLinks/externalLink21.xml"/><Relationship Id="rId190" Type="http://schemas.openxmlformats.org/officeDocument/2006/relationships/externalLink" Target="externalLinks/externalLink16.xml"/><Relationship Id="rId204"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6.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externalLink" Target="externalLinks/externalLink1.xml"/><Relationship Id="rId196" Type="http://schemas.openxmlformats.org/officeDocument/2006/relationships/externalLink" Target="externalLinks/externalLink22.xml"/><Relationship Id="rId200" Type="http://schemas.openxmlformats.org/officeDocument/2006/relationships/externalLink" Target="externalLinks/externalLink26.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238125</xdr:colOff>
      <xdr:row>1</xdr:row>
      <xdr:rowOff>28575</xdr:rowOff>
    </xdr:from>
    <xdr:to>
      <xdr:col>2</xdr:col>
      <xdr:colOff>514350</xdr:colOff>
      <xdr:row>13</xdr:row>
      <xdr:rowOff>38100</xdr:rowOff>
    </xdr:to>
    <xdr:sp macro="" textlink="">
      <xdr:nvSpPr>
        <xdr:cNvPr id="1031" name="Text Box 7">
          <a:extLst>
            <a:ext uri="{FF2B5EF4-FFF2-40B4-BE49-F238E27FC236}">
              <a16:creationId xmlns:a16="http://schemas.microsoft.com/office/drawing/2014/main" id="{00000000-0008-0000-0000-000007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15</xdr:col>
      <xdr:colOff>542925</xdr:colOff>
      <xdr:row>2</xdr:row>
      <xdr:rowOff>200025</xdr:rowOff>
    </xdr:from>
    <xdr:to>
      <xdr:col>20</xdr:col>
      <xdr:colOff>676275</xdr:colOff>
      <xdr:row>14</xdr:row>
      <xdr:rowOff>47625</xdr:rowOff>
    </xdr:to>
    <xdr:sp macro="" textlink="">
      <xdr:nvSpPr>
        <xdr:cNvPr id="21818784" name="Text 7">
          <a:extLst>
            <a:ext uri="{FF2B5EF4-FFF2-40B4-BE49-F238E27FC236}">
              <a16:creationId xmlns:a16="http://schemas.microsoft.com/office/drawing/2014/main" id="{00000000-0008-0000-0000-0000A0ED4C01}"/>
            </a:ext>
          </a:extLst>
        </xdr:cNvPr>
        <xdr:cNvSpPr txBox="1">
          <a:spLocks noChangeArrowheads="1"/>
        </xdr:cNvSpPr>
      </xdr:nvSpPr>
      <xdr:spPr bwMode="auto">
        <a:xfrm>
          <a:off x="10296525" y="0"/>
          <a:ext cx="1752600" cy="2095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66675</xdr:colOff>
      <xdr:row>10</xdr:row>
      <xdr:rowOff>0</xdr:rowOff>
    </xdr:from>
    <xdr:to>
      <xdr:col>10</xdr:col>
      <xdr:colOff>371475</xdr:colOff>
      <xdr:row>13</xdr:row>
      <xdr:rowOff>0</xdr:rowOff>
    </xdr:to>
    <xdr:sp macro="" textlink="">
      <xdr:nvSpPr>
        <xdr:cNvPr id="21818785" name="Line 14">
          <a:extLst>
            <a:ext uri="{FF2B5EF4-FFF2-40B4-BE49-F238E27FC236}">
              <a16:creationId xmlns:a16="http://schemas.microsoft.com/office/drawing/2014/main" id="{00000000-0008-0000-0000-0000A1ED4C01}"/>
            </a:ext>
          </a:extLst>
        </xdr:cNvPr>
        <xdr:cNvSpPr>
          <a:spLocks noChangeShapeType="1"/>
        </xdr:cNvSpPr>
      </xdr:nvSpPr>
      <xdr:spPr bwMode="auto">
        <a:xfrm flipV="1">
          <a:off x="8296275" y="0"/>
          <a:ext cx="304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38100</xdr:colOff>
      <xdr:row>57</xdr:row>
      <xdr:rowOff>0</xdr:rowOff>
    </xdr:from>
    <xdr:to>
      <xdr:col>2</xdr:col>
      <xdr:colOff>723900</xdr:colOff>
      <xdr:row>59</xdr:row>
      <xdr:rowOff>104775</xdr:rowOff>
    </xdr:to>
    <xdr:sp macro="" textlink="">
      <xdr:nvSpPr>
        <xdr:cNvPr id="1039" name="Text Box 15">
          <a:extLst>
            <a:ext uri="{FF2B5EF4-FFF2-40B4-BE49-F238E27FC236}">
              <a16:creationId xmlns:a16="http://schemas.microsoft.com/office/drawing/2014/main" id="{00000000-0008-0000-0000-00000F040000}"/>
            </a:ext>
          </a:extLst>
        </xdr:cNvPr>
        <xdr:cNvSpPr txBox="1">
          <a:spLocks noChangeArrowheads="1"/>
        </xdr:cNvSpPr>
      </xdr:nvSpPr>
      <xdr:spPr bwMode="auto">
        <a:xfrm>
          <a:off x="38100" y="6657975"/>
          <a:ext cx="3067050" cy="1047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Note :</a:t>
          </a: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238125</xdr:colOff>
      <xdr:row>1</xdr:row>
      <xdr:rowOff>28575</xdr:rowOff>
    </xdr:from>
    <xdr:to>
      <xdr:col>2</xdr:col>
      <xdr:colOff>514350</xdr:colOff>
      <xdr:row>13</xdr:row>
      <xdr:rowOff>38100</xdr:rowOff>
    </xdr:to>
    <xdr:sp macro="" textlink="">
      <xdr:nvSpPr>
        <xdr:cNvPr id="1041" name="Text Box 17">
          <a:extLst>
            <a:ext uri="{FF2B5EF4-FFF2-40B4-BE49-F238E27FC236}">
              <a16:creationId xmlns:a16="http://schemas.microsoft.com/office/drawing/2014/main" id="{00000000-0008-0000-0000-000011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238125</xdr:colOff>
      <xdr:row>0</xdr:row>
      <xdr:rowOff>3175</xdr:rowOff>
    </xdr:from>
    <xdr:to>
      <xdr:col>2</xdr:col>
      <xdr:colOff>514350</xdr:colOff>
      <xdr:row>0</xdr:row>
      <xdr:rowOff>3175</xdr:rowOff>
    </xdr:to>
    <xdr:sp macro="" textlink="">
      <xdr:nvSpPr>
        <xdr:cNvPr id="1031" name="Text Box 7">
          <a:extLst>
            <a:ext uri="{FF2B5EF4-FFF2-40B4-BE49-F238E27FC236}">
              <a16:creationId xmlns:a16="http://schemas.microsoft.com/office/drawing/2014/main" id="{00000000-0008-0000-0100-000007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15</xdr:col>
      <xdr:colOff>542925</xdr:colOff>
      <xdr:row>0</xdr:row>
      <xdr:rowOff>0</xdr:rowOff>
    </xdr:from>
    <xdr:to>
      <xdr:col>20</xdr:col>
      <xdr:colOff>676275</xdr:colOff>
      <xdr:row>0</xdr:row>
      <xdr:rowOff>0</xdr:rowOff>
    </xdr:to>
    <xdr:sp macro="" textlink="">
      <xdr:nvSpPr>
        <xdr:cNvPr id="21819808" name="Text 7">
          <a:extLst>
            <a:ext uri="{FF2B5EF4-FFF2-40B4-BE49-F238E27FC236}">
              <a16:creationId xmlns:a16="http://schemas.microsoft.com/office/drawing/2014/main" id="{00000000-0008-0000-0100-0000A0F14C01}"/>
            </a:ext>
          </a:extLst>
        </xdr:cNvPr>
        <xdr:cNvSpPr txBox="1">
          <a:spLocks noChangeArrowheads="1"/>
        </xdr:cNvSpPr>
      </xdr:nvSpPr>
      <xdr:spPr bwMode="auto">
        <a:xfrm>
          <a:off x="14049375" y="0"/>
          <a:ext cx="3562350"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66675</xdr:colOff>
      <xdr:row>0</xdr:row>
      <xdr:rowOff>0</xdr:rowOff>
    </xdr:from>
    <xdr:to>
      <xdr:col>10</xdr:col>
      <xdr:colOff>371475</xdr:colOff>
      <xdr:row>0</xdr:row>
      <xdr:rowOff>0</xdr:rowOff>
    </xdr:to>
    <xdr:sp macro="" textlink="">
      <xdr:nvSpPr>
        <xdr:cNvPr id="21819809" name="Line 14">
          <a:extLst>
            <a:ext uri="{FF2B5EF4-FFF2-40B4-BE49-F238E27FC236}">
              <a16:creationId xmlns:a16="http://schemas.microsoft.com/office/drawing/2014/main" id="{00000000-0008-0000-0100-0000A1F14C01}"/>
            </a:ext>
          </a:extLst>
        </xdr:cNvPr>
        <xdr:cNvSpPr>
          <a:spLocks noChangeShapeType="1"/>
        </xdr:cNvSpPr>
      </xdr:nvSpPr>
      <xdr:spPr bwMode="auto">
        <a:xfrm flipV="1">
          <a:off x="10144125" y="0"/>
          <a:ext cx="304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38100</xdr:colOff>
      <xdr:row>0</xdr:row>
      <xdr:rowOff>3175</xdr:rowOff>
    </xdr:from>
    <xdr:to>
      <xdr:col>3</xdr:col>
      <xdr:colOff>3175</xdr:colOff>
      <xdr:row>0</xdr:row>
      <xdr:rowOff>3175</xdr:rowOff>
    </xdr:to>
    <xdr:sp macro="" textlink="">
      <xdr:nvSpPr>
        <xdr:cNvPr id="1039" name="Text Box 15">
          <a:extLst>
            <a:ext uri="{FF2B5EF4-FFF2-40B4-BE49-F238E27FC236}">
              <a16:creationId xmlns:a16="http://schemas.microsoft.com/office/drawing/2014/main" id="{00000000-0008-0000-0100-00000F040000}"/>
            </a:ext>
          </a:extLst>
        </xdr:cNvPr>
        <xdr:cNvSpPr txBox="1">
          <a:spLocks noChangeArrowheads="1"/>
        </xdr:cNvSpPr>
      </xdr:nvSpPr>
      <xdr:spPr bwMode="auto">
        <a:xfrm>
          <a:off x="38100" y="6657975"/>
          <a:ext cx="3067050" cy="1047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Note :</a:t>
          </a: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238125</xdr:colOff>
      <xdr:row>0</xdr:row>
      <xdr:rowOff>3175</xdr:rowOff>
    </xdr:from>
    <xdr:to>
      <xdr:col>2</xdr:col>
      <xdr:colOff>514350</xdr:colOff>
      <xdr:row>0</xdr:row>
      <xdr:rowOff>3175</xdr:rowOff>
    </xdr:to>
    <xdr:sp macro="" textlink="">
      <xdr:nvSpPr>
        <xdr:cNvPr id="1041" name="Text Box 17">
          <a:extLst>
            <a:ext uri="{FF2B5EF4-FFF2-40B4-BE49-F238E27FC236}">
              <a16:creationId xmlns:a16="http://schemas.microsoft.com/office/drawing/2014/main" id="{00000000-0008-0000-0100-000011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133350</xdr:rowOff>
    </xdr:to>
    <xdr:sp macro="" textlink="">
      <xdr:nvSpPr>
        <xdr:cNvPr id="2" name="Line 1">
          <a:extLst>
            <a:ext uri="{FF2B5EF4-FFF2-40B4-BE49-F238E27FC236}">
              <a16:creationId xmlns:a16="http://schemas.microsoft.com/office/drawing/2014/main" id="{00000000-0008-0000-0300-000002000000}"/>
            </a:ext>
          </a:extLst>
        </xdr:cNvPr>
        <xdr:cNvSpPr>
          <a:spLocks noChangeShapeType="1"/>
        </xdr:cNvSpPr>
      </xdr:nvSpPr>
      <xdr:spPr bwMode="auto">
        <a:xfrm flipV="1">
          <a:off x="54737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03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300-000004000000}"/>
            </a:ext>
          </a:extLst>
        </xdr:cNvPr>
        <xdr:cNvSpPr>
          <a:spLocks noChangeShapeType="1"/>
        </xdr:cNvSpPr>
      </xdr:nvSpPr>
      <xdr:spPr bwMode="auto">
        <a:xfrm flipV="1">
          <a:off x="56832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5" name="Line 4">
          <a:extLst>
            <a:ext uri="{FF2B5EF4-FFF2-40B4-BE49-F238E27FC236}">
              <a16:creationId xmlns:a16="http://schemas.microsoft.com/office/drawing/2014/main" id="{00000000-0008-0000-0300-000005000000}"/>
            </a:ext>
          </a:extLst>
        </xdr:cNvPr>
        <xdr:cNvSpPr>
          <a:spLocks noChangeShapeType="1"/>
        </xdr:cNvSpPr>
      </xdr:nvSpPr>
      <xdr:spPr bwMode="auto">
        <a:xfrm flipV="1">
          <a:off x="63912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300-000006000000}"/>
            </a:ext>
          </a:extLst>
        </xdr:cNvPr>
        <xdr:cNvSpPr>
          <a:spLocks noChangeShapeType="1"/>
        </xdr:cNvSpPr>
      </xdr:nvSpPr>
      <xdr:spPr bwMode="auto">
        <a:xfrm flipV="1">
          <a:off x="66103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03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361950</xdr:colOff>
      <xdr:row>14</xdr:row>
      <xdr:rowOff>0</xdr:rowOff>
    </xdr:from>
    <xdr:to>
      <xdr:col>6</xdr:col>
      <xdr:colOff>457200</xdr:colOff>
      <xdr:row>14</xdr:row>
      <xdr:rowOff>133350</xdr:rowOff>
    </xdr:to>
    <xdr:sp macro="" textlink="">
      <xdr:nvSpPr>
        <xdr:cNvPr id="8" name="Line 8">
          <a:extLst>
            <a:ext uri="{FF2B5EF4-FFF2-40B4-BE49-F238E27FC236}">
              <a16:creationId xmlns:a16="http://schemas.microsoft.com/office/drawing/2014/main" id="{00000000-0008-0000-0300-000008000000}"/>
            </a:ext>
          </a:extLst>
        </xdr:cNvPr>
        <xdr:cNvSpPr>
          <a:spLocks noChangeShapeType="1"/>
        </xdr:cNvSpPr>
      </xdr:nvSpPr>
      <xdr:spPr bwMode="auto">
        <a:xfrm flipV="1">
          <a:off x="54737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03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952501</xdr:colOff>
      <xdr:row>2</xdr:row>
      <xdr:rowOff>57150</xdr:rowOff>
    </xdr:from>
    <xdr:to>
      <xdr:col>22</xdr:col>
      <xdr:colOff>523876</xdr:colOff>
      <xdr:row>4</xdr:row>
      <xdr:rowOff>19050</xdr:rowOff>
    </xdr:to>
    <xdr:sp macro="" textlink="">
      <xdr:nvSpPr>
        <xdr:cNvPr id="10" name="Text 7">
          <a:extLst>
            <a:ext uri="{FF2B5EF4-FFF2-40B4-BE49-F238E27FC236}">
              <a16:creationId xmlns:a16="http://schemas.microsoft.com/office/drawing/2014/main" id="{00000000-0008-0000-0300-00000A000000}"/>
            </a:ext>
          </a:extLst>
        </xdr:cNvPr>
        <xdr:cNvSpPr txBox="1">
          <a:spLocks noChangeArrowheads="1"/>
        </xdr:cNvSpPr>
      </xdr:nvSpPr>
      <xdr:spPr bwMode="auto">
        <a:xfrm>
          <a:off x="11512551" y="508000"/>
          <a:ext cx="2092325" cy="2349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NOVEMBER 001</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11" name="Line 11">
          <a:extLst>
            <a:ext uri="{FF2B5EF4-FFF2-40B4-BE49-F238E27FC236}">
              <a16:creationId xmlns:a16="http://schemas.microsoft.com/office/drawing/2014/main" id="{00000000-0008-0000-0300-00000B000000}"/>
            </a:ext>
          </a:extLst>
        </xdr:cNvPr>
        <xdr:cNvSpPr>
          <a:spLocks noChangeShapeType="1"/>
        </xdr:cNvSpPr>
      </xdr:nvSpPr>
      <xdr:spPr bwMode="auto">
        <a:xfrm flipV="1">
          <a:off x="56832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2" name="Line 12">
          <a:extLst>
            <a:ext uri="{FF2B5EF4-FFF2-40B4-BE49-F238E27FC236}">
              <a16:creationId xmlns:a16="http://schemas.microsoft.com/office/drawing/2014/main" id="{00000000-0008-0000-0300-00000C000000}"/>
            </a:ext>
          </a:extLst>
        </xdr:cNvPr>
        <xdr:cNvSpPr>
          <a:spLocks noChangeShapeType="1"/>
        </xdr:cNvSpPr>
      </xdr:nvSpPr>
      <xdr:spPr bwMode="auto">
        <a:xfrm flipV="1">
          <a:off x="63912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13" name="Line 13">
          <a:extLst>
            <a:ext uri="{FF2B5EF4-FFF2-40B4-BE49-F238E27FC236}">
              <a16:creationId xmlns:a16="http://schemas.microsoft.com/office/drawing/2014/main" id="{00000000-0008-0000-0300-00000D000000}"/>
            </a:ext>
          </a:extLst>
        </xdr:cNvPr>
        <xdr:cNvSpPr>
          <a:spLocks noChangeShapeType="1"/>
        </xdr:cNvSpPr>
      </xdr:nvSpPr>
      <xdr:spPr bwMode="auto">
        <a:xfrm flipV="1">
          <a:off x="66103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43</xdr:row>
      <xdr:rowOff>38101</xdr:rowOff>
    </xdr:from>
    <xdr:to>
      <xdr:col>22</xdr:col>
      <xdr:colOff>600075</xdr:colOff>
      <xdr:row>47</xdr:row>
      <xdr:rowOff>194235</xdr:rowOff>
    </xdr:to>
    <xdr:sp macro="" textlink="">
      <xdr:nvSpPr>
        <xdr:cNvPr id="14" name="Text Box 14">
          <a:extLst>
            <a:ext uri="{FF2B5EF4-FFF2-40B4-BE49-F238E27FC236}">
              <a16:creationId xmlns:a16="http://schemas.microsoft.com/office/drawing/2014/main" id="{00000000-0008-0000-0300-00000E000000}"/>
            </a:ext>
          </a:extLst>
        </xdr:cNvPr>
        <xdr:cNvSpPr txBox="1">
          <a:spLocks noChangeArrowheads="1"/>
        </xdr:cNvSpPr>
      </xdr:nvSpPr>
      <xdr:spPr bwMode="auto">
        <a:xfrm>
          <a:off x="47625" y="6616701"/>
          <a:ext cx="136334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2243165 --&gt; ORDER SEPT'21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219529</xdr:colOff>
      <xdr:row>18</xdr:row>
      <xdr:rowOff>119743</xdr:rowOff>
    </xdr:from>
    <xdr:to>
      <xdr:col>5</xdr:col>
      <xdr:colOff>762000</xdr:colOff>
      <xdr:row>18</xdr:row>
      <xdr:rowOff>132442</xdr:rowOff>
    </xdr:to>
    <xdr:cxnSp macro="">
      <xdr:nvCxnSpPr>
        <xdr:cNvPr id="17" name="Straight Connector 16">
          <a:extLst>
            <a:ext uri="{FF2B5EF4-FFF2-40B4-BE49-F238E27FC236}">
              <a16:creationId xmlns:a16="http://schemas.microsoft.com/office/drawing/2014/main" id="{00000000-0008-0000-0300-000011000000}"/>
            </a:ext>
          </a:extLst>
        </xdr:cNvPr>
        <xdr:cNvCxnSpPr>
          <a:cxnSpLocks noChangeShapeType="1"/>
        </xdr:cNvCxnSpPr>
      </xdr:nvCxnSpPr>
      <xdr:spPr bwMode="auto">
        <a:xfrm>
          <a:off x="4385129" y="3491593"/>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199526</xdr:colOff>
      <xdr:row>18</xdr:row>
      <xdr:rowOff>119529</xdr:rowOff>
    </xdr:from>
    <xdr:to>
      <xdr:col>5</xdr:col>
      <xdr:colOff>732117</xdr:colOff>
      <xdr:row>18</xdr:row>
      <xdr:rowOff>120899</xdr:rowOff>
    </xdr:to>
    <xdr:cxnSp macro="">
      <xdr:nvCxnSpPr>
        <xdr:cNvPr id="19" name="Straight Connector 18">
          <a:extLst>
            <a:ext uri="{FF2B5EF4-FFF2-40B4-BE49-F238E27FC236}">
              <a16:creationId xmlns:a16="http://schemas.microsoft.com/office/drawing/2014/main" id="{00000000-0008-0000-0300-000013000000}"/>
            </a:ext>
          </a:extLst>
        </xdr:cNvPr>
        <xdr:cNvCxnSpPr/>
      </xdr:nvCxnSpPr>
      <xdr:spPr bwMode="auto">
        <a:xfrm flipV="1">
          <a:off x="4360644" y="3048000"/>
          <a:ext cx="532591" cy="137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219529</xdr:colOff>
      <xdr:row>20</xdr:row>
      <xdr:rowOff>119743</xdr:rowOff>
    </xdr:from>
    <xdr:to>
      <xdr:col>5</xdr:col>
      <xdr:colOff>762000</xdr:colOff>
      <xdr:row>20</xdr:row>
      <xdr:rowOff>132442</xdr:rowOff>
    </xdr:to>
    <xdr:cxnSp macro="">
      <xdr:nvCxnSpPr>
        <xdr:cNvPr id="20" name="Straight Connector 19">
          <a:extLst>
            <a:ext uri="{FF2B5EF4-FFF2-40B4-BE49-F238E27FC236}">
              <a16:creationId xmlns:a16="http://schemas.microsoft.com/office/drawing/2014/main" id="{00000000-0008-0000-0300-000014000000}"/>
            </a:ext>
          </a:extLst>
        </xdr:cNvPr>
        <xdr:cNvCxnSpPr>
          <a:cxnSpLocks noChangeShapeType="1"/>
        </xdr:cNvCxnSpPr>
      </xdr:nvCxnSpPr>
      <xdr:spPr bwMode="auto">
        <a:xfrm>
          <a:off x="4380647" y="3481508"/>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04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04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4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4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04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04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04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04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04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NOVEMBER 002</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4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04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04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38100</xdr:rowOff>
    </xdr:from>
    <xdr:to>
      <xdr:col>21</xdr:col>
      <xdr:colOff>676275</xdr:colOff>
      <xdr:row>45</xdr:row>
      <xdr:rowOff>47625</xdr:rowOff>
    </xdr:to>
    <xdr:sp macro="" textlink="">
      <xdr:nvSpPr>
        <xdr:cNvPr id="14" name="Text Box 14">
          <a:extLst>
            <a:ext uri="{FF2B5EF4-FFF2-40B4-BE49-F238E27FC236}">
              <a16:creationId xmlns:a16="http://schemas.microsoft.com/office/drawing/2014/main" id="{00000000-0008-0000-0400-00000E000000}"/>
            </a:ext>
          </a:extLst>
        </xdr:cNvPr>
        <xdr:cNvSpPr txBox="1">
          <a:spLocks noChangeArrowheads="1"/>
        </xdr:cNvSpPr>
      </xdr:nvSpPr>
      <xdr:spPr bwMode="auto">
        <a:xfrm>
          <a:off x="47625" y="70548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   PO :  2240981 --&gt; ORDER SEPT'21</a:t>
          </a: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0500-000002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05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500-000004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500-000005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0500-000006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05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0500-000008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05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0500-00000A000000}"/>
            </a:ext>
          </a:extLst>
        </xdr:cNvPr>
        <xdr:cNvSpPr txBox="1">
          <a:spLocks noChangeArrowheads="1"/>
        </xdr:cNvSpPr>
      </xdr:nvSpPr>
      <xdr:spPr bwMode="auto">
        <a:xfrm>
          <a:off x="124110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 2021 NOVEMBER 003</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500-00000B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0500-00000C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0500-00000D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42</xdr:row>
      <xdr:rowOff>47625</xdr:rowOff>
    </xdr:to>
    <xdr:sp macro="" textlink="">
      <xdr:nvSpPr>
        <xdr:cNvPr id="14" name="Text Box 14">
          <a:extLst>
            <a:ext uri="{FF2B5EF4-FFF2-40B4-BE49-F238E27FC236}">
              <a16:creationId xmlns:a16="http://schemas.microsoft.com/office/drawing/2014/main" id="{00000000-0008-0000-0500-00000E000000}"/>
            </a:ext>
          </a:extLst>
        </xdr:cNvPr>
        <xdr:cNvSpPr txBox="1">
          <a:spLocks noChangeArrowheads="1"/>
        </xdr:cNvSpPr>
      </xdr:nvSpPr>
      <xdr:spPr bwMode="auto">
        <a:xfrm>
          <a:off x="47625" y="6146800"/>
          <a:ext cx="144335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:2243164-&gt; ORDER SEPTEMBER'21</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133350</xdr:rowOff>
    </xdr:to>
    <xdr:sp macro="" textlink="">
      <xdr:nvSpPr>
        <xdr:cNvPr id="2" name="Line 1">
          <a:extLst>
            <a:ext uri="{FF2B5EF4-FFF2-40B4-BE49-F238E27FC236}">
              <a16:creationId xmlns:a16="http://schemas.microsoft.com/office/drawing/2014/main" id="{00000000-0008-0000-0600-000002000000}"/>
            </a:ext>
          </a:extLst>
        </xdr:cNvPr>
        <xdr:cNvSpPr>
          <a:spLocks noChangeShapeType="1"/>
        </xdr:cNvSpPr>
      </xdr:nvSpPr>
      <xdr:spPr bwMode="auto">
        <a:xfrm flipV="1">
          <a:off x="54737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06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600-000004000000}"/>
            </a:ext>
          </a:extLst>
        </xdr:cNvPr>
        <xdr:cNvSpPr>
          <a:spLocks noChangeShapeType="1"/>
        </xdr:cNvSpPr>
      </xdr:nvSpPr>
      <xdr:spPr bwMode="auto">
        <a:xfrm flipV="1">
          <a:off x="56832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5" name="Line 4">
          <a:extLst>
            <a:ext uri="{FF2B5EF4-FFF2-40B4-BE49-F238E27FC236}">
              <a16:creationId xmlns:a16="http://schemas.microsoft.com/office/drawing/2014/main" id="{00000000-0008-0000-0600-000005000000}"/>
            </a:ext>
          </a:extLst>
        </xdr:cNvPr>
        <xdr:cNvSpPr>
          <a:spLocks noChangeShapeType="1"/>
        </xdr:cNvSpPr>
      </xdr:nvSpPr>
      <xdr:spPr bwMode="auto">
        <a:xfrm flipV="1">
          <a:off x="63912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600-000006000000}"/>
            </a:ext>
          </a:extLst>
        </xdr:cNvPr>
        <xdr:cNvSpPr>
          <a:spLocks noChangeShapeType="1"/>
        </xdr:cNvSpPr>
      </xdr:nvSpPr>
      <xdr:spPr bwMode="auto">
        <a:xfrm flipV="1">
          <a:off x="66103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06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361950</xdr:colOff>
      <xdr:row>14</xdr:row>
      <xdr:rowOff>0</xdr:rowOff>
    </xdr:from>
    <xdr:to>
      <xdr:col>6</xdr:col>
      <xdr:colOff>457200</xdr:colOff>
      <xdr:row>14</xdr:row>
      <xdr:rowOff>133350</xdr:rowOff>
    </xdr:to>
    <xdr:sp macro="" textlink="">
      <xdr:nvSpPr>
        <xdr:cNvPr id="8" name="Line 8">
          <a:extLst>
            <a:ext uri="{FF2B5EF4-FFF2-40B4-BE49-F238E27FC236}">
              <a16:creationId xmlns:a16="http://schemas.microsoft.com/office/drawing/2014/main" id="{00000000-0008-0000-0600-000008000000}"/>
            </a:ext>
          </a:extLst>
        </xdr:cNvPr>
        <xdr:cNvSpPr>
          <a:spLocks noChangeShapeType="1"/>
        </xdr:cNvSpPr>
      </xdr:nvSpPr>
      <xdr:spPr bwMode="auto">
        <a:xfrm flipV="1">
          <a:off x="54737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06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952501</xdr:colOff>
      <xdr:row>2</xdr:row>
      <xdr:rowOff>57150</xdr:rowOff>
    </xdr:from>
    <xdr:to>
      <xdr:col>22</xdr:col>
      <xdr:colOff>523876</xdr:colOff>
      <xdr:row>4</xdr:row>
      <xdr:rowOff>19050</xdr:rowOff>
    </xdr:to>
    <xdr:sp macro="" textlink="">
      <xdr:nvSpPr>
        <xdr:cNvPr id="10" name="Text 7">
          <a:extLst>
            <a:ext uri="{FF2B5EF4-FFF2-40B4-BE49-F238E27FC236}">
              <a16:creationId xmlns:a16="http://schemas.microsoft.com/office/drawing/2014/main" id="{00000000-0008-0000-0600-00000A000000}"/>
            </a:ext>
          </a:extLst>
        </xdr:cNvPr>
        <xdr:cNvSpPr txBox="1">
          <a:spLocks noChangeArrowheads="1"/>
        </xdr:cNvSpPr>
      </xdr:nvSpPr>
      <xdr:spPr bwMode="auto">
        <a:xfrm>
          <a:off x="11512551" y="508000"/>
          <a:ext cx="2092325" cy="2349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NOVEMBER 004</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11" name="Line 11">
          <a:extLst>
            <a:ext uri="{FF2B5EF4-FFF2-40B4-BE49-F238E27FC236}">
              <a16:creationId xmlns:a16="http://schemas.microsoft.com/office/drawing/2014/main" id="{00000000-0008-0000-0600-00000B000000}"/>
            </a:ext>
          </a:extLst>
        </xdr:cNvPr>
        <xdr:cNvSpPr>
          <a:spLocks noChangeShapeType="1"/>
        </xdr:cNvSpPr>
      </xdr:nvSpPr>
      <xdr:spPr bwMode="auto">
        <a:xfrm flipV="1">
          <a:off x="56832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2" name="Line 12">
          <a:extLst>
            <a:ext uri="{FF2B5EF4-FFF2-40B4-BE49-F238E27FC236}">
              <a16:creationId xmlns:a16="http://schemas.microsoft.com/office/drawing/2014/main" id="{00000000-0008-0000-0600-00000C000000}"/>
            </a:ext>
          </a:extLst>
        </xdr:cNvPr>
        <xdr:cNvSpPr>
          <a:spLocks noChangeShapeType="1"/>
        </xdr:cNvSpPr>
      </xdr:nvSpPr>
      <xdr:spPr bwMode="auto">
        <a:xfrm flipV="1">
          <a:off x="63912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13" name="Line 13">
          <a:extLst>
            <a:ext uri="{FF2B5EF4-FFF2-40B4-BE49-F238E27FC236}">
              <a16:creationId xmlns:a16="http://schemas.microsoft.com/office/drawing/2014/main" id="{00000000-0008-0000-0600-00000D000000}"/>
            </a:ext>
          </a:extLst>
        </xdr:cNvPr>
        <xdr:cNvSpPr>
          <a:spLocks noChangeShapeType="1"/>
        </xdr:cNvSpPr>
      </xdr:nvSpPr>
      <xdr:spPr bwMode="auto">
        <a:xfrm flipV="1">
          <a:off x="66103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38</xdr:row>
      <xdr:rowOff>38101</xdr:rowOff>
    </xdr:from>
    <xdr:to>
      <xdr:col>22</xdr:col>
      <xdr:colOff>600075</xdr:colOff>
      <xdr:row>42</xdr:row>
      <xdr:rowOff>194235</xdr:rowOff>
    </xdr:to>
    <xdr:sp macro="" textlink="">
      <xdr:nvSpPr>
        <xdr:cNvPr id="14" name="Text Box 14">
          <a:extLst>
            <a:ext uri="{FF2B5EF4-FFF2-40B4-BE49-F238E27FC236}">
              <a16:creationId xmlns:a16="http://schemas.microsoft.com/office/drawing/2014/main" id="{00000000-0008-0000-0600-00000E000000}"/>
            </a:ext>
          </a:extLst>
        </xdr:cNvPr>
        <xdr:cNvSpPr txBox="1">
          <a:spLocks noChangeArrowheads="1"/>
        </xdr:cNvSpPr>
      </xdr:nvSpPr>
      <xdr:spPr bwMode="auto">
        <a:xfrm>
          <a:off x="47625" y="7912101"/>
          <a:ext cx="136334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2243165 --&gt; ORDER OKT'21</a:t>
          </a:r>
        </a:p>
        <a:p>
          <a:pPr algn="l" rtl="0">
            <a:lnSpc>
              <a:spcPts val="1100"/>
            </a:lnSpc>
            <a:defRPr sz="1000"/>
          </a:pPr>
          <a:r>
            <a:rPr lang="en-US" sz="1400" b="0" i="0" u="none" strike="noStrike" baseline="0">
              <a:solidFill>
                <a:srgbClr val="000000"/>
              </a:solidFill>
              <a:latin typeface="Arial"/>
              <a:cs typeface="Arial"/>
            </a:rPr>
            <a:t>PO :  2248872 --&gt; ORDER NOV21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219529</xdr:colOff>
      <xdr:row>18</xdr:row>
      <xdr:rowOff>119743</xdr:rowOff>
    </xdr:from>
    <xdr:to>
      <xdr:col>5</xdr:col>
      <xdr:colOff>762000</xdr:colOff>
      <xdr:row>18</xdr:row>
      <xdr:rowOff>132442</xdr:rowOff>
    </xdr:to>
    <xdr:cxnSp macro="">
      <xdr:nvCxnSpPr>
        <xdr:cNvPr id="16" name="Straight Connector 15">
          <a:extLst>
            <a:ext uri="{FF2B5EF4-FFF2-40B4-BE49-F238E27FC236}">
              <a16:creationId xmlns:a16="http://schemas.microsoft.com/office/drawing/2014/main" id="{00000000-0008-0000-0600-000010000000}"/>
            </a:ext>
          </a:extLst>
        </xdr:cNvPr>
        <xdr:cNvCxnSpPr>
          <a:cxnSpLocks noChangeShapeType="1"/>
        </xdr:cNvCxnSpPr>
      </xdr:nvCxnSpPr>
      <xdr:spPr bwMode="auto">
        <a:xfrm>
          <a:off x="4385129" y="3059793"/>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199526</xdr:colOff>
      <xdr:row>18</xdr:row>
      <xdr:rowOff>119529</xdr:rowOff>
    </xdr:from>
    <xdr:to>
      <xdr:col>5</xdr:col>
      <xdr:colOff>732117</xdr:colOff>
      <xdr:row>18</xdr:row>
      <xdr:rowOff>120899</xdr:rowOff>
    </xdr:to>
    <xdr:cxnSp macro="">
      <xdr:nvCxnSpPr>
        <xdr:cNvPr id="17" name="Straight Connector 16">
          <a:extLst>
            <a:ext uri="{FF2B5EF4-FFF2-40B4-BE49-F238E27FC236}">
              <a16:creationId xmlns:a16="http://schemas.microsoft.com/office/drawing/2014/main" id="{00000000-0008-0000-0600-000011000000}"/>
            </a:ext>
          </a:extLst>
        </xdr:cNvPr>
        <xdr:cNvCxnSpPr/>
      </xdr:nvCxnSpPr>
      <xdr:spPr bwMode="auto">
        <a:xfrm flipV="1">
          <a:off x="4365126" y="3059579"/>
          <a:ext cx="532591" cy="137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129882</xdr:colOff>
      <xdr:row>20</xdr:row>
      <xdr:rowOff>89861</xdr:rowOff>
    </xdr:from>
    <xdr:to>
      <xdr:col>5</xdr:col>
      <xdr:colOff>672353</xdr:colOff>
      <xdr:row>20</xdr:row>
      <xdr:rowOff>102560</xdr:rowOff>
    </xdr:to>
    <xdr:cxnSp macro="">
      <xdr:nvCxnSpPr>
        <xdr:cNvPr id="20" name="Straight Connector 19">
          <a:extLst>
            <a:ext uri="{FF2B5EF4-FFF2-40B4-BE49-F238E27FC236}">
              <a16:creationId xmlns:a16="http://schemas.microsoft.com/office/drawing/2014/main" id="{00000000-0008-0000-0600-000014000000}"/>
            </a:ext>
          </a:extLst>
        </xdr:cNvPr>
        <xdr:cNvCxnSpPr>
          <a:cxnSpLocks noChangeShapeType="1"/>
        </xdr:cNvCxnSpPr>
      </xdr:nvCxnSpPr>
      <xdr:spPr bwMode="auto">
        <a:xfrm>
          <a:off x="4291000" y="3668273"/>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07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07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7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7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07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07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07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07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07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NOVEMBER 005</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7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07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07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37</xdr:row>
      <xdr:rowOff>38100</xdr:rowOff>
    </xdr:from>
    <xdr:to>
      <xdr:col>21</xdr:col>
      <xdr:colOff>676275</xdr:colOff>
      <xdr:row>43</xdr:row>
      <xdr:rowOff>47625</xdr:rowOff>
    </xdr:to>
    <xdr:sp macro="" textlink="">
      <xdr:nvSpPr>
        <xdr:cNvPr id="14" name="Text Box 14">
          <a:extLst>
            <a:ext uri="{FF2B5EF4-FFF2-40B4-BE49-F238E27FC236}">
              <a16:creationId xmlns:a16="http://schemas.microsoft.com/office/drawing/2014/main" id="{00000000-0008-0000-0700-00000E000000}"/>
            </a:ext>
          </a:extLst>
        </xdr:cNvPr>
        <xdr:cNvSpPr txBox="1">
          <a:spLocks noChangeArrowheads="1"/>
        </xdr:cNvSpPr>
      </xdr:nvSpPr>
      <xdr:spPr bwMode="auto">
        <a:xfrm>
          <a:off x="47625" y="70929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   PO :  2240981 --&gt; ORDER NOVEMBER'21</a:t>
          </a: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0800-000002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08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800-000004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800-000005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0800-000006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08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0800-000008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08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0800-00000A000000}"/>
            </a:ext>
          </a:extLst>
        </xdr:cNvPr>
        <xdr:cNvSpPr txBox="1">
          <a:spLocks noChangeArrowheads="1"/>
        </xdr:cNvSpPr>
      </xdr:nvSpPr>
      <xdr:spPr bwMode="auto">
        <a:xfrm>
          <a:off x="124110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 2021 NOVEMBER 006</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800-00000B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0800-00000C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0800-00000D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41</xdr:row>
      <xdr:rowOff>47625</xdr:rowOff>
    </xdr:to>
    <xdr:sp macro="" textlink="">
      <xdr:nvSpPr>
        <xdr:cNvPr id="14" name="Text Box 14">
          <a:extLst>
            <a:ext uri="{FF2B5EF4-FFF2-40B4-BE49-F238E27FC236}">
              <a16:creationId xmlns:a16="http://schemas.microsoft.com/office/drawing/2014/main" id="{00000000-0008-0000-0800-00000E000000}"/>
            </a:ext>
          </a:extLst>
        </xdr:cNvPr>
        <xdr:cNvSpPr txBox="1">
          <a:spLocks noChangeArrowheads="1"/>
        </xdr:cNvSpPr>
      </xdr:nvSpPr>
      <xdr:spPr bwMode="auto">
        <a:xfrm>
          <a:off x="47625" y="6445250"/>
          <a:ext cx="144335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:2248871-&gt; ORDER NOVEMBER'21</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133350</xdr:rowOff>
    </xdr:to>
    <xdr:sp macro="" textlink="">
      <xdr:nvSpPr>
        <xdr:cNvPr id="2" name="Line 1">
          <a:extLst>
            <a:ext uri="{FF2B5EF4-FFF2-40B4-BE49-F238E27FC236}">
              <a16:creationId xmlns:a16="http://schemas.microsoft.com/office/drawing/2014/main" id="{00000000-0008-0000-0900-000002000000}"/>
            </a:ext>
          </a:extLst>
        </xdr:cNvPr>
        <xdr:cNvSpPr>
          <a:spLocks noChangeShapeType="1"/>
        </xdr:cNvSpPr>
      </xdr:nvSpPr>
      <xdr:spPr bwMode="auto">
        <a:xfrm flipV="1">
          <a:off x="54737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09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900-000004000000}"/>
            </a:ext>
          </a:extLst>
        </xdr:cNvPr>
        <xdr:cNvSpPr>
          <a:spLocks noChangeShapeType="1"/>
        </xdr:cNvSpPr>
      </xdr:nvSpPr>
      <xdr:spPr bwMode="auto">
        <a:xfrm flipV="1">
          <a:off x="56832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5" name="Line 4">
          <a:extLst>
            <a:ext uri="{FF2B5EF4-FFF2-40B4-BE49-F238E27FC236}">
              <a16:creationId xmlns:a16="http://schemas.microsoft.com/office/drawing/2014/main" id="{00000000-0008-0000-0900-000005000000}"/>
            </a:ext>
          </a:extLst>
        </xdr:cNvPr>
        <xdr:cNvSpPr>
          <a:spLocks noChangeShapeType="1"/>
        </xdr:cNvSpPr>
      </xdr:nvSpPr>
      <xdr:spPr bwMode="auto">
        <a:xfrm flipV="1">
          <a:off x="63912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900-000006000000}"/>
            </a:ext>
          </a:extLst>
        </xdr:cNvPr>
        <xdr:cNvSpPr>
          <a:spLocks noChangeShapeType="1"/>
        </xdr:cNvSpPr>
      </xdr:nvSpPr>
      <xdr:spPr bwMode="auto">
        <a:xfrm flipV="1">
          <a:off x="66103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09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361950</xdr:colOff>
      <xdr:row>14</xdr:row>
      <xdr:rowOff>0</xdr:rowOff>
    </xdr:from>
    <xdr:to>
      <xdr:col>6</xdr:col>
      <xdr:colOff>457200</xdr:colOff>
      <xdr:row>14</xdr:row>
      <xdr:rowOff>133350</xdr:rowOff>
    </xdr:to>
    <xdr:sp macro="" textlink="">
      <xdr:nvSpPr>
        <xdr:cNvPr id="8" name="Line 8">
          <a:extLst>
            <a:ext uri="{FF2B5EF4-FFF2-40B4-BE49-F238E27FC236}">
              <a16:creationId xmlns:a16="http://schemas.microsoft.com/office/drawing/2014/main" id="{00000000-0008-0000-0900-000008000000}"/>
            </a:ext>
          </a:extLst>
        </xdr:cNvPr>
        <xdr:cNvSpPr>
          <a:spLocks noChangeShapeType="1"/>
        </xdr:cNvSpPr>
      </xdr:nvSpPr>
      <xdr:spPr bwMode="auto">
        <a:xfrm flipV="1">
          <a:off x="54737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09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952501</xdr:colOff>
      <xdr:row>2</xdr:row>
      <xdr:rowOff>57150</xdr:rowOff>
    </xdr:from>
    <xdr:to>
      <xdr:col>22</xdr:col>
      <xdr:colOff>523876</xdr:colOff>
      <xdr:row>4</xdr:row>
      <xdr:rowOff>19050</xdr:rowOff>
    </xdr:to>
    <xdr:sp macro="" textlink="">
      <xdr:nvSpPr>
        <xdr:cNvPr id="10" name="Text 7">
          <a:extLst>
            <a:ext uri="{FF2B5EF4-FFF2-40B4-BE49-F238E27FC236}">
              <a16:creationId xmlns:a16="http://schemas.microsoft.com/office/drawing/2014/main" id="{00000000-0008-0000-0900-00000A000000}"/>
            </a:ext>
          </a:extLst>
        </xdr:cNvPr>
        <xdr:cNvSpPr txBox="1">
          <a:spLocks noChangeArrowheads="1"/>
        </xdr:cNvSpPr>
      </xdr:nvSpPr>
      <xdr:spPr bwMode="auto">
        <a:xfrm>
          <a:off x="11512551" y="508000"/>
          <a:ext cx="2092325" cy="2349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NOVEMBER 004</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11" name="Line 11">
          <a:extLst>
            <a:ext uri="{FF2B5EF4-FFF2-40B4-BE49-F238E27FC236}">
              <a16:creationId xmlns:a16="http://schemas.microsoft.com/office/drawing/2014/main" id="{00000000-0008-0000-0900-00000B000000}"/>
            </a:ext>
          </a:extLst>
        </xdr:cNvPr>
        <xdr:cNvSpPr>
          <a:spLocks noChangeShapeType="1"/>
        </xdr:cNvSpPr>
      </xdr:nvSpPr>
      <xdr:spPr bwMode="auto">
        <a:xfrm flipV="1">
          <a:off x="56832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2" name="Line 12">
          <a:extLst>
            <a:ext uri="{FF2B5EF4-FFF2-40B4-BE49-F238E27FC236}">
              <a16:creationId xmlns:a16="http://schemas.microsoft.com/office/drawing/2014/main" id="{00000000-0008-0000-0900-00000C000000}"/>
            </a:ext>
          </a:extLst>
        </xdr:cNvPr>
        <xdr:cNvSpPr>
          <a:spLocks noChangeShapeType="1"/>
        </xdr:cNvSpPr>
      </xdr:nvSpPr>
      <xdr:spPr bwMode="auto">
        <a:xfrm flipV="1">
          <a:off x="63912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13" name="Line 13">
          <a:extLst>
            <a:ext uri="{FF2B5EF4-FFF2-40B4-BE49-F238E27FC236}">
              <a16:creationId xmlns:a16="http://schemas.microsoft.com/office/drawing/2014/main" id="{00000000-0008-0000-0900-00000D000000}"/>
            </a:ext>
          </a:extLst>
        </xdr:cNvPr>
        <xdr:cNvSpPr>
          <a:spLocks noChangeShapeType="1"/>
        </xdr:cNvSpPr>
      </xdr:nvSpPr>
      <xdr:spPr bwMode="auto">
        <a:xfrm flipV="1">
          <a:off x="66103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38101</xdr:rowOff>
    </xdr:from>
    <xdr:to>
      <xdr:col>22</xdr:col>
      <xdr:colOff>600075</xdr:colOff>
      <xdr:row>40</xdr:row>
      <xdr:rowOff>194235</xdr:rowOff>
    </xdr:to>
    <xdr:sp macro="" textlink="">
      <xdr:nvSpPr>
        <xdr:cNvPr id="14" name="Text Box 14">
          <a:extLst>
            <a:ext uri="{FF2B5EF4-FFF2-40B4-BE49-F238E27FC236}">
              <a16:creationId xmlns:a16="http://schemas.microsoft.com/office/drawing/2014/main" id="{00000000-0008-0000-0900-00000E000000}"/>
            </a:ext>
          </a:extLst>
        </xdr:cNvPr>
        <xdr:cNvSpPr txBox="1">
          <a:spLocks noChangeArrowheads="1"/>
        </xdr:cNvSpPr>
      </xdr:nvSpPr>
      <xdr:spPr bwMode="auto">
        <a:xfrm>
          <a:off x="47625" y="6832601"/>
          <a:ext cx="136334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2246467 --&gt; ORDER OKT'21</a:t>
          </a:r>
        </a:p>
        <a:p>
          <a:pPr algn="l" rtl="0">
            <a:lnSpc>
              <a:spcPts val="1100"/>
            </a:lnSpc>
            <a:defRPr sz="1000"/>
          </a:pPr>
          <a:r>
            <a:rPr lang="en-US" sz="1400" b="0" i="0" u="none" strike="noStrike" baseline="0">
              <a:solidFill>
                <a:srgbClr val="000000"/>
              </a:solidFill>
              <a:latin typeface="Arial"/>
              <a:cs typeface="Arial"/>
            </a:rPr>
            <a:t>PO :  2248872 --&gt; ORDER NOV21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219529</xdr:colOff>
      <xdr:row>18</xdr:row>
      <xdr:rowOff>119743</xdr:rowOff>
    </xdr:from>
    <xdr:to>
      <xdr:col>5</xdr:col>
      <xdr:colOff>762000</xdr:colOff>
      <xdr:row>18</xdr:row>
      <xdr:rowOff>132442</xdr:rowOff>
    </xdr:to>
    <xdr:cxnSp macro="">
      <xdr:nvCxnSpPr>
        <xdr:cNvPr id="16" name="Straight Connector 15">
          <a:extLst>
            <a:ext uri="{FF2B5EF4-FFF2-40B4-BE49-F238E27FC236}">
              <a16:creationId xmlns:a16="http://schemas.microsoft.com/office/drawing/2014/main" id="{00000000-0008-0000-0900-000010000000}"/>
            </a:ext>
          </a:extLst>
        </xdr:cNvPr>
        <xdr:cNvCxnSpPr>
          <a:cxnSpLocks noChangeShapeType="1"/>
        </xdr:cNvCxnSpPr>
      </xdr:nvCxnSpPr>
      <xdr:spPr bwMode="auto">
        <a:xfrm>
          <a:off x="4385129" y="3059793"/>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199526</xdr:colOff>
      <xdr:row>18</xdr:row>
      <xdr:rowOff>119529</xdr:rowOff>
    </xdr:from>
    <xdr:to>
      <xdr:col>5</xdr:col>
      <xdr:colOff>732117</xdr:colOff>
      <xdr:row>18</xdr:row>
      <xdr:rowOff>120899</xdr:rowOff>
    </xdr:to>
    <xdr:cxnSp macro="">
      <xdr:nvCxnSpPr>
        <xdr:cNvPr id="17" name="Straight Connector 16">
          <a:extLst>
            <a:ext uri="{FF2B5EF4-FFF2-40B4-BE49-F238E27FC236}">
              <a16:creationId xmlns:a16="http://schemas.microsoft.com/office/drawing/2014/main" id="{00000000-0008-0000-0900-000011000000}"/>
            </a:ext>
          </a:extLst>
        </xdr:cNvPr>
        <xdr:cNvCxnSpPr/>
      </xdr:nvCxnSpPr>
      <xdr:spPr bwMode="auto">
        <a:xfrm flipV="1">
          <a:off x="4365126" y="3059579"/>
          <a:ext cx="532591" cy="137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129882</xdr:colOff>
      <xdr:row>20</xdr:row>
      <xdr:rowOff>89861</xdr:rowOff>
    </xdr:from>
    <xdr:to>
      <xdr:col>5</xdr:col>
      <xdr:colOff>672353</xdr:colOff>
      <xdr:row>20</xdr:row>
      <xdr:rowOff>102560</xdr:rowOff>
    </xdr:to>
    <xdr:cxnSp macro="">
      <xdr:nvCxnSpPr>
        <xdr:cNvPr id="19" name="Straight Connector 18">
          <a:extLst>
            <a:ext uri="{FF2B5EF4-FFF2-40B4-BE49-F238E27FC236}">
              <a16:creationId xmlns:a16="http://schemas.microsoft.com/office/drawing/2014/main" id="{00000000-0008-0000-0900-000013000000}"/>
            </a:ext>
          </a:extLst>
        </xdr:cNvPr>
        <xdr:cNvCxnSpPr>
          <a:cxnSpLocks noChangeShapeType="1"/>
        </xdr:cNvCxnSpPr>
      </xdr:nvCxnSpPr>
      <xdr:spPr bwMode="auto">
        <a:xfrm>
          <a:off x="4291000" y="3451626"/>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0A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0A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A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A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0A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0A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0A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0A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0A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NOVEMBER 005</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A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0A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0A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41</xdr:row>
      <xdr:rowOff>47625</xdr:rowOff>
    </xdr:to>
    <xdr:sp macro="" textlink="">
      <xdr:nvSpPr>
        <xdr:cNvPr id="14" name="Text Box 14">
          <a:extLst>
            <a:ext uri="{FF2B5EF4-FFF2-40B4-BE49-F238E27FC236}">
              <a16:creationId xmlns:a16="http://schemas.microsoft.com/office/drawing/2014/main" id="{00000000-0008-0000-0A00-00000E000000}"/>
            </a:ext>
          </a:extLst>
        </xdr:cNvPr>
        <xdr:cNvSpPr txBox="1">
          <a:spLocks noChangeArrowheads="1"/>
        </xdr:cNvSpPr>
      </xdr:nvSpPr>
      <xdr:spPr bwMode="auto">
        <a:xfrm>
          <a:off x="47625" y="66611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   PO :  2248873 --&gt; ORDER NOVEMBER'21</a:t>
          </a: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0B00-000002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0B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B00-000004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B00-000005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0B00-000006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0B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0B00-000008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0B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0B00-00000A000000}"/>
            </a:ext>
          </a:extLst>
        </xdr:cNvPr>
        <xdr:cNvSpPr txBox="1">
          <a:spLocks noChangeArrowheads="1"/>
        </xdr:cNvSpPr>
      </xdr:nvSpPr>
      <xdr:spPr bwMode="auto">
        <a:xfrm>
          <a:off x="124110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 2021 NOVEMBER 006</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B00-00000B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0B00-00000C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0B00-00000D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40</xdr:row>
      <xdr:rowOff>47625</xdr:rowOff>
    </xdr:to>
    <xdr:sp macro="" textlink="">
      <xdr:nvSpPr>
        <xdr:cNvPr id="14" name="Text Box 14">
          <a:extLst>
            <a:ext uri="{FF2B5EF4-FFF2-40B4-BE49-F238E27FC236}">
              <a16:creationId xmlns:a16="http://schemas.microsoft.com/office/drawing/2014/main" id="{00000000-0008-0000-0B00-00000E000000}"/>
            </a:ext>
          </a:extLst>
        </xdr:cNvPr>
        <xdr:cNvSpPr txBox="1">
          <a:spLocks noChangeArrowheads="1"/>
        </xdr:cNvSpPr>
      </xdr:nvSpPr>
      <xdr:spPr bwMode="auto">
        <a:xfrm>
          <a:off x="47625" y="6229350"/>
          <a:ext cx="144335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:2246467--&gt; ORDER NOVEMBER'21</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133350</xdr:rowOff>
    </xdr:to>
    <xdr:sp macro="" textlink="">
      <xdr:nvSpPr>
        <xdr:cNvPr id="2" name="Line 1">
          <a:extLst>
            <a:ext uri="{FF2B5EF4-FFF2-40B4-BE49-F238E27FC236}">
              <a16:creationId xmlns:a16="http://schemas.microsoft.com/office/drawing/2014/main" id="{00000000-0008-0000-0C00-000002000000}"/>
            </a:ext>
          </a:extLst>
        </xdr:cNvPr>
        <xdr:cNvSpPr>
          <a:spLocks noChangeShapeType="1"/>
        </xdr:cNvSpPr>
      </xdr:nvSpPr>
      <xdr:spPr bwMode="auto">
        <a:xfrm flipV="1">
          <a:off x="54737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0C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C00-000004000000}"/>
            </a:ext>
          </a:extLst>
        </xdr:cNvPr>
        <xdr:cNvSpPr>
          <a:spLocks noChangeShapeType="1"/>
        </xdr:cNvSpPr>
      </xdr:nvSpPr>
      <xdr:spPr bwMode="auto">
        <a:xfrm flipV="1">
          <a:off x="56832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5" name="Line 4">
          <a:extLst>
            <a:ext uri="{FF2B5EF4-FFF2-40B4-BE49-F238E27FC236}">
              <a16:creationId xmlns:a16="http://schemas.microsoft.com/office/drawing/2014/main" id="{00000000-0008-0000-0C00-000005000000}"/>
            </a:ext>
          </a:extLst>
        </xdr:cNvPr>
        <xdr:cNvSpPr>
          <a:spLocks noChangeShapeType="1"/>
        </xdr:cNvSpPr>
      </xdr:nvSpPr>
      <xdr:spPr bwMode="auto">
        <a:xfrm flipV="1">
          <a:off x="63912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C00-000006000000}"/>
            </a:ext>
          </a:extLst>
        </xdr:cNvPr>
        <xdr:cNvSpPr>
          <a:spLocks noChangeShapeType="1"/>
        </xdr:cNvSpPr>
      </xdr:nvSpPr>
      <xdr:spPr bwMode="auto">
        <a:xfrm flipV="1">
          <a:off x="66103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0C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361950</xdr:colOff>
      <xdr:row>14</xdr:row>
      <xdr:rowOff>0</xdr:rowOff>
    </xdr:from>
    <xdr:to>
      <xdr:col>6</xdr:col>
      <xdr:colOff>457200</xdr:colOff>
      <xdr:row>14</xdr:row>
      <xdr:rowOff>133350</xdr:rowOff>
    </xdr:to>
    <xdr:sp macro="" textlink="">
      <xdr:nvSpPr>
        <xdr:cNvPr id="8" name="Line 8">
          <a:extLst>
            <a:ext uri="{FF2B5EF4-FFF2-40B4-BE49-F238E27FC236}">
              <a16:creationId xmlns:a16="http://schemas.microsoft.com/office/drawing/2014/main" id="{00000000-0008-0000-0C00-000008000000}"/>
            </a:ext>
          </a:extLst>
        </xdr:cNvPr>
        <xdr:cNvSpPr>
          <a:spLocks noChangeShapeType="1"/>
        </xdr:cNvSpPr>
      </xdr:nvSpPr>
      <xdr:spPr bwMode="auto">
        <a:xfrm flipV="1">
          <a:off x="54737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0C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952501</xdr:colOff>
      <xdr:row>2</xdr:row>
      <xdr:rowOff>57150</xdr:rowOff>
    </xdr:from>
    <xdr:to>
      <xdr:col>22</xdr:col>
      <xdr:colOff>523876</xdr:colOff>
      <xdr:row>4</xdr:row>
      <xdr:rowOff>19050</xdr:rowOff>
    </xdr:to>
    <xdr:sp macro="" textlink="">
      <xdr:nvSpPr>
        <xdr:cNvPr id="10" name="Text 7">
          <a:extLst>
            <a:ext uri="{FF2B5EF4-FFF2-40B4-BE49-F238E27FC236}">
              <a16:creationId xmlns:a16="http://schemas.microsoft.com/office/drawing/2014/main" id="{00000000-0008-0000-0C00-00000A000000}"/>
            </a:ext>
          </a:extLst>
        </xdr:cNvPr>
        <xdr:cNvSpPr txBox="1">
          <a:spLocks noChangeArrowheads="1"/>
        </xdr:cNvSpPr>
      </xdr:nvSpPr>
      <xdr:spPr bwMode="auto">
        <a:xfrm>
          <a:off x="11512551" y="508000"/>
          <a:ext cx="2092325" cy="2349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NOVEMBER 007</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11" name="Line 11">
          <a:extLst>
            <a:ext uri="{FF2B5EF4-FFF2-40B4-BE49-F238E27FC236}">
              <a16:creationId xmlns:a16="http://schemas.microsoft.com/office/drawing/2014/main" id="{00000000-0008-0000-0C00-00000B000000}"/>
            </a:ext>
          </a:extLst>
        </xdr:cNvPr>
        <xdr:cNvSpPr>
          <a:spLocks noChangeShapeType="1"/>
        </xdr:cNvSpPr>
      </xdr:nvSpPr>
      <xdr:spPr bwMode="auto">
        <a:xfrm flipV="1">
          <a:off x="56832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2" name="Line 12">
          <a:extLst>
            <a:ext uri="{FF2B5EF4-FFF2-40B4-BE49-F238E27FC236}">
              <a16:creationId xmlns:a16="http://schemas.microsoft.com/office/drawing/2014/main" id="{00000000-0008-0000-0C00-00000C000000}"/>
            </a:ext>
          </a:extLst>
        </xdr:cNvPr>
        <xdr:cNvSpPr>
          <a:spLocks noChangeShapeType="1"/>
        </xdr:cNvSpPr>
      </xdr:nvSpPr>
      <xdr:spPr bwMode="auto">
        <a:xfrm flipV="1">
          <a:off x="63912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13" name="Line 13">
          <a:extLst>
            <a:ext uri="{FF2B5EF4-FFF2-40B4-BE49-F238E27FC236}">
              <a16:creationId xmlns:a16="http://schemas.microsoft.com/office/drawing/2014/main" id="{00000000-0008-0000-0C00-00000D000000}"/>
            </a:ext>
          </a:extLst>
        </xdr:cNvPr>
        <xdr:cNvSpPr>
          <a:spLocks noChangeShapeType="1"/>
        </xdr:cNvSpPr>
      </xdr:nvSpPr>
      <xdr:spPr bwMode="auto">
        <a:xfrm flipV="1">
          <a:off x="66103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43</xdr:row>
      <xdr:rowOff>38101</xdr:rowOff>
    </xdr:from>
    <xdr:to>
      <xdr:col>22</xdr:col>
      <xdr:colOff>600075</xdr:colOff>
      <xdr:row>47</xdr:row>
      <xdr:rowOff>194235</xdr:rowOff>
    </xdr:to>
    <xdr:sp macro="" textlink="">
      <xdr:nvSpPr>
        <xdr:cNvPr id="14" name="Text Box 14">
          <a:extLst>
            <a:ext uri="{FF2B5EF4-FFF2-40B4-BE49-F238E27FC236}">
              <a16:creationId xmlns:a16="http://schemas.microsoft.com/office/drawing/2014/main" id="{00000000-0008-0000-0C00-00000E000000}"/>
            </a:ext>
          </a:extLst>
        </xdr:cNvPr>
        <xdr:cNvSpPr txBox="1">
          <a:spLocks noChangeArrowheads="1"/>
        </xdr:cNvSpPr>
      </xdr:nvSpPr>
      <xdr:spPr bwMode="auto">
        <a:xfrm>
          <a:off x="47625" y="6832601"/>
          <a:ext cx="136334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2243165 --&gt; ORDER OKT'21</a:t>
          </a:r>
        </a:p>
        <a:p>
          <a:pPr algn="l" rtl="0">
            <a:lnSpc>
              <a:spcPts val="1100"/>
            </a:lnSpc>
            <a:defRPr sz="1000"/>
          </a:pPr>
          <a:r>
            <a:rPr lang="en-US" sz="1400" b="0" i="0" u="none" strike="noStrike" baseline="0">
              <a:solidFill>
                <a:srgbClr val="000000"/>
              </a:solidFill>
              <a:latin typeface="Arial"/>
              <a:cs typeface="Arial"/>
            </a:rPr>
            <a:t>PO :  2248872 --&gt; ORDER NOV21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219529</xdr:colOff>
      <xdr:row>18</xdr:row>
      <xdr:rowOff>119743</xdr:rowOff>
    </xdr:from>
    <xdr:to>
      <xdr:col>5</xdr:col>
      <xdr:colOff>762000</xdr:colOff>
      <xdr:row>18</xdr:row>
      <xdr:rowOff>132442</xdr:rowOff>
    </xdr:to>
    <xdr:cxnSp macro="">
      <xdr:nvCxnSpPr>
        <xdr:cNvPr id="16" name="Straight Connector 15">
          <a:extLst>
            <a:ext uri="{FF2B5EF4-FFF2-40B4-BE49-F238E27FC236}">
              <a16:creationId xmlns:a16="http://schemas.microsoft.com/office/drawing/2014/main" id="{00000000-0008-0000-0C00-000010000000}"/>
            </a:ext>
          </a:extLst>
        </xdr:cNvPr>
        <xdr:cNvCxnSpPr>
          <a:cxnSpLocks noChangeShapeType="1"/>
        </xdr:cNvCxnSpPr>
      </xdr:nvCxnSpPr>
      <xdr:spPr bwMode="auto">
        <a:xfrm>
          <a:off x="4385129" y="3059793"/>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199526</xdr:colOff>
      <xdr:row>18</xdr:row>
      <xdr:rowOff>119529</xdr:rowOff>
    </xdr:from>
    <xdr:to>
      <xdr:col>5</xdr:col>
      <xdr:colOff>732117</xdr:colOff>
      <xdr:row>18</xdr:row>
      <xdr:rowOff>120899</xdr:rowOff>
    </xdr:to>
    <xdr:cxnSp macro="">
      <xdr:nvCxnSpPr>
        <xdr:cNvPr id="17" name="Straight Connector 16">
          <a:extLst>
            <a:ext uri="{FF2B5EF4-FFF2-40B4-BE49-F238E27FC236}">
              <a16:creationId xmlns:a16="http://schemas.microsoft.com/office/drawing/2014/main" id="{00000000-0008-0000-0C00-000011000000}"/>
            </a:ext>
          </a:extLst>
        </xdr:cNvPr>
        <xdr:cNvCxnSpPr/>
      </xdr:nvCxnSpPr>
      <xdr:spPr bwMode="auto">
        <a:xfrm flipV="1">
          <a:off x="4365126" y="3059579"/>
          <a:ext cx="532591" cy="137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129882</xdr:colOff>
      <xdr:row>20</xdr:row>
      <xdr:rowOff>89861</xdr:rowOff>
    </xdr:from>
    <xdr:to>
      <xdr:col>5</xdr:col>
      <xdr:colOff>672353</xdr:colOff>
      <xdr:row>20</xdr:row>
      <xdr:rowOff>102560</xdr:rowOff>
    </xdr:to>
    <xdr:cxnSp macro="">
      <xdr:nvCxnSpPr>
        <xdr:cNvPr id="19" name="Straight Connector 18">
          <a:extLst>
            <a:ext uri="{FF2B5EF4-FFF2-40B4-BE49-F238E27FC236}">
              <a16:creationId xmlns:a16="http://schemas.microsoft.com/office/drawing/2014/main" id="{00000000-0008-0000-0C00-000013000000}"/>
            </a:ext>
          </a:extLst>
        </xdr:cNvPr>
        <xdr:cNvCxnSpPr>
          <a:cxnSpLocks noChangeShapeType="1"/>
        </xdr:cNvCxnSpPr>
      </xdr:nvCxnSpPr>
      <xdr:spPr bwMode="auto">
        <a:xfrm>
          <a:off x="4291000" y="4101567"/>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0D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0D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D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D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0D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0D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0D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0D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0D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NOVEMBER 008</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D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0D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0D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37</xdr:row>
      <xdr:rowOff>38100</xdr:rowOff>
    </xdr:from>
    <xdr:to>
      <xdr:col>21</xdr:col>
      <xdr:colOff>676275</xdr:colOff>
      <xdr:row>43</xdr:row>
      <xdr:rowOff>47625</xdr:rowOff>
    </xdr:to>
    <xdr:sp macro="" textlink="">
      <xdr:nvSpPr>
        <xdr:cNvPr id="14" name="Text Box 14">
          <a:extLst>
            <a:ext uri="{FF2B5EF4-FFF2-40B4-BE49-F238E27FC236}">
              <a16:creationId xmlns:a16="http://schemas.microsoft.com/office/drawing/2014/main" id="{00000000-0008-0000-0D00-00000E000000}"/>
            </a:ext>
          </a:extLst>
        </xdr:cNvPr>
        <xdr:cNvSpPr txBox="1">
          <a:spLocks noChangeArrowheads="1"/>
        </xdr:cNvSpPr>
      </xdr:nvSpPr>
      <xdr:spPr bwMode="auto">
        <a:xfrm>
          <a:off x="47625" y="66611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   PO :  2246468 --&gt; ORDER OKTOBER'21</a:t>
          </a: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PO :  2248873 --&gt; ORDER NOVEMBER'21</a:t>
          </a: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0E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0E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0E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0E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0E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0E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0E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0E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0E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NOVEMBER 009</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0E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0E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0E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37</xdr:row>
      <xdr:rowOff>38100</xdr:rowOff>
    </xdr:from>
    <xdr:to>
      <xdr:col>21</xdr:col>
      <xdr:colOff>676275</xdr:colOff>
      <xdr:row>43</xdr:row>
      <xdr:rowOff>47625</xdr:rowOff>
    </xdr:to>
    <xdr:sp macro="" textlink="">
      <xdr:nvSpPr>
        <xdr:cNvPr id="14" name="Text Box 14">
          <a:extLst>
            <a:ext uri="{FF2B5EF4-FFF2-40B4-BE49-F238E27FC236}">
              <a16:creationId xmlns:a16="http://schemas.microsoft.com/office/drawing/2014/main" id="{00000000-0008-0000-0E00-00000E000000}"/>
            </a:ext>
          </a:extLst>
        </xdr:cNvPr>
        <xdr:cNvSpPr txBox="1">
          <a:spLocks noChangeArrowheads="1"/>
        </xdr:cNvSpPr>
      </xdr:nvSpPr>
      <xdr:spPr bwMode="auto">
        <a:xfrm>
          <a:off x="47625" y="68770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PIANO PENGEMBALIAN EX-PERBAIKAN</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0E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9</xdr:col>
      <xdr:colOff>546847</xdr:colOff>
      <xdr:row>30</xdr:row>
      <xdr:rowOff>107577</xdr:rowOff>
    </xdr:from>
    <xdr:to>
      <xdr:col>19</xdr:col>
      <xdr:colOff>10782</xdr:colOff>
      <xdr:row>41</xdr:row>
      <xdr:rowOff>45173</xdr:rowOff>
    </xdr:to>
    <xdr:pic>
      <xdr:nvPicPr>
        <xdr:cNvPr id="16" name="Picture 15">
          <a:extLst>
            <a:ext uri="{FF2B5EF4-FFF2-40B4-BE49-F238E27FC236}">
              <a16:creationId xmlns:a16="http://schemas.microsoft.com/office/drawing/2014/main" id="{00000000-0008-0000-0E00-000010000000}"/>
            </a:ext>
          </a:extLst>
        </xdr:cNvPr>
        <xdr:cNvPicPr>
          <a:picLocks noChangeAspect="1"/>
        </xdr:cNvPicPr>
      </xdr:nvPicPr>
      <xdr:blipFill>
        <a:blip xmlns:r="http://schemas.openxmlformats.org/officeDocument/2006/relationships" r:embed="rId2"/>
        <a:stretch>
          <a:fillRect/>
        </a:stretch>
      </xdr:blipFill>
      <xdr:spPr>
        <a:xfrm>
          <a:off x="9547412" y="5773271"/>
          <a:ext cx="3390476" cy="168571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133350</xdr:rowOff>
    </xdr:to>
    <xdr:sp macro="" textlink="">
      <xdr:nvSpPr>
        <xdr:cNvPr id="2" name="Line 1">
          <a:extLst>
            <a:ext uri="{FF2B5EF4-FFF2-40B4-BE49-F238E27FC236}">
              <a16:creationId xmlns:a16="http://schemas.microsoft.com/office/drawing/2014/main" id="{00000000-0008-0000-0F00-000002000000}"/>
            </a:ext>
          </a:extLst>
        </xdr:cNvPr>
        <xdr:cNvSpPr>
          <a:spLocks noChangeShapeType="1"/>
        </xdr:cNvSpPr>
      </xdr:nvSpPr>
      <xdr:spPr bwMode="auto">
        <a:xfrm flipV="1">
          <a:off x="54737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0F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F00-000004000000}"/>
            </a:ext>
          </a:extLst>
        </xdr:cNvPr>
        <xdr:cNvSpPr>
          <a:spLocks noChangeShapeType="1"/>
        </xdr:cNvSpPr>
      </xdr:nvSpPr>
      <xdr:spPr bwMode="auto">
        <a:xfrm flipV="1">
          <a:off x="56832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5" name="Line 4">
          <a:extLst>
            <a:ext uri="{FF2B5EF4-FFF2-40B4-BE49-F238E27FC236}">
              <a16:creationId xmlns:a16="http://schemas.microsoft.com/office/drawing/2014/main" id="{00000000-0008-0000-0F00-000005000000}"/>
            </a:ext>
          </a:extLst>
        </xdr:cNvPr>
        <xdr:cNvSpPr>
          <a:spLocks noChangeShapeType="1"/>
        </xdr:cNvSpPr>
      </xdr:nvSpPr>
      <xdr:spPr bwMode="auto">
        <a:xfrm flipV="1">
          <a:off x="63912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F00-000006000000}"/>
            </a:ext>
          </a:extLst>
        </xdr:cNvPr>
        <xdr:cNvSpPr>
          <a:spLocks noChangeShapeType="1"/>
        </xdr:cNvSpPr>
      </xdr:nvSpPr>
      <xdr:spPr bwMode="auto">
        <a:xfrm flipV="1">
          <a:off x="66103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0F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361950</xdr:colOff>
      <xdr:row>14</xdr:row>
      <xdr:rowOff>0</xdr:rowOff>
    </xdr:from>
    <xdr:to>
      <xdr:col>6</xdr:col>
      <xdr:colOff>457200</xdr:colOff>
      <xdr:row>14</xdr:row>
      <xdr:rowOff>133350</xdr:rowOff>
    </xdr:to>
    <xdr:sp macro="" textlink="">
      <xdr:nvSpPr>
        <xdr:cNvPr id="8" name="Line 8">
          <a:extLst>
            <a:ext uri="{FF2B5EF4-FFF2-40B4-BE49-F238E27FC236}">
              <a16:creationId xmlns:a16="http://schemas.microsoft.com/office/drawing/2014/main" id="{00000000-0008-0000-0F00-000008000000}"/>
            </a:ext>
          </a:extLst>
        </xdr:cNvPr>
        <xdr:cNvSpPr>
          <a:spLocks noChangeShapeType="1"/>
        </xdr:cNvSpPr>
      </xdr:nvSpPr>
      <xdr:spPr bwMode="auto">
        <a:xfrm flipV="1">
          <a:off x="54737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0F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952501</xdr:colOff>
      <xdr:row>2</xdr:row>
      <xdr:rowOff>57150</xdr:rowOff>
    </xdr:from>
    <xdr:to>
      <xdr:col>22</xdr:col>
      <xdr:colOff>523876</xdr:colOff>
      <xdr:row>4</xdr:row>
      <xdr:rowOff>19050</xdr:rowOff>
    </xdr:to>
    <xdr:sp macro="" textlink="">
      <xdr:nvSpPr>
        <xdr:cNvPr id="10" name="Text 7">
          <a:extLst>
            <a:ext uri="{FF2B5EF4-FFF2-40B4-BE49-F238E27FC236}">
              <a16:creationId xmlns:a16="http://schemas.microsoft.com/office/drawing/2014/main" id="{00000000-0008-0000-0F00-00000A000000}"/>
            </a:ext>
          </a:extLst>
        </xdr:cNvPr>
        <xdr:cNvSpPr txBox="1">
          <a:spLocks noChangeArrowheads="1"/>
        </xdr:cNvSpPr>
      </xdr:nvSpPr>
      <xdr:spPr bwMode="auto">
        <a:xfrm>
          <a:off x="11512551" y="508000"/>
          <a:ext cx="2092325" cy="2349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NOVEMBER 010</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11" name="Line 11">
          <a:extLst>
            <a:ext uri="{FF2B5EF4-FFF2-40B4-BE49-F238E27FC236}">
              <a16:creationId xmlns:a16="http://schemas.microsoft.com/office/drawing/2014/main" id="{00000000-0008-0000-0F00-00000B000000}"/>
            </a:ext>
          </a:extLst>
        </xdr:cNvPr>
        <xdr:cNvSpPr>
          <a:spLocks noChangeShapeType="1"/>
        </xdr:cNvSpPr>
      </xdr:nvSpPr>
      <xdr:spPr bwMode="auto">
        <a:xfrm flipV="1">
          <a:off x="56832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2" name="Line 12">
          <a:extLst>
            <a:ext uri="{FF2B5EF4-FFF2-40B4-BE49-F238E27FC236}">
              <a16:creationId xmlns:a16="http://schemas.microsoft.com/office/drawing/2014/main" id="{00000000-0008-0000-0F00-00000C000000}"/>
            </a:ext>
          </a:extLst>
        </xdr:cNvPr>
        <xdr:cNvSpPr>
          <a:spLocks noChangeShapeType="1"/>
        </xdr:cNvSpPr>
      </xdr:nvSpPr>
      <xdr:spPr bwMode="auto">
        <a:xfrm flipV="1">
          <a:off x="63912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13" name="Line 13">
          <a:extLst>
            <a:ext uri="{FF2B5EF4-FFF2-40B4-BE49-F238E27FC236}">
              <a16:creationId xmlns:a16="http://schemas.microsoft.com/office/drawing/2014/main" id="{00000000-0008-0000-0F00-00000D000000}"/>
            </a:ext>
          </a:extLst>
        </xdr:cNvPr>
        <xdr:cNvSpPr>
          <a:spLocks noChangeShapeType="1"/>
        </xdr:cNvSpPr>
      </xdr:nvSpPr>
      <xdr:spPr bwMode="auto">
        <a:xfrm flipV="1">
          <a:off x="66103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40</xdr:row>
      <xdr:rowOff>38101</xdr:rowOff>
    </xdr:from>
    <xdr:to>
      <xdr:col>22</xdr:col>
      <xdr:colOff>600075</xdr:colOff>
      <xdr:row>44</xdr:row>
      <xdr:rowOff>194235</xdr:rowOff>
    </xdr:to>
    <xdr:sp macro="" textlink="">
      <xdr:nvSpPr>
        <xdr:cNvPr id="14" name="Text Box 14">
          <a:extLst>
            <a:ext uri="{FF2B5EF4-FFF2-40B4-BE49-F238E27FC236}">
              <a16:creationId xmlns:a16="http://schemas.microsoft.com/office/drawing/2014/main" id="{00000000-0008-0000-0F00-00000E000000}"/>
            </a:ext>
          </a:extLst>
        </xdr:cNvPr>
        <xdr:cNvSpPr txBox="1">
          <a:spLocks noChangeArrowheads="1"/>
        </xdr:cNvSpPr>
      </xdr:nvSpPr>
      <xdr:spPr bwMode="auto">
        <a:xfrm>
          <a:off x="47625" y="6400801"/>
          <a:ext cx="136334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2246467 --&gt; ORDER OKT'21</a:t>
          </a:r>
        </a:p>
        <a:p>
          <a:pPr algn="l" rtl="0">
            <a:lnSpc>
              <a:spcPts val="1100"/>
            </a:lnSpc>
            <a:defRPr sz="1000"/>
          </a:pPr>
          <a:r>
            <a:rPr lang="en-US" sz="1400" b="0" i="0" u="none" strike="noStrike" baseline="0">
              <a:solidFill>
                <a:srgbClr val="000000"/>
              </a:solidFill>
              <a:latin typeface="Arial"/>
              <a:cs typeface="Arial"/>
            </a:rPr>
            <a:t>PO :  2248872 --&gt; ORDER NOV21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159765</xdr:colOff>
      <xdr:row>18</xdr:row>
      <xdr:rowOff>127214</xdr:rowOff>
    </xdr:from>
    <xdr:to>
      <xdr:col>5</xdr:col>
      <xdr:colOff>702236</xdr:colOff>
      <xdr:row>18</xdr:row>
      <xdr:rowOff>139913</xdr:rowOff>
    </xdr:to>
    <xdr:cxnSp macro="">
      <xdr:nvCxnSpPr>
        <xdr:cNvPr id="18" name="Straight Connector 17">
          <a:extLst>
            <a:ext uri="{FF2B5EF4-FFF2-40B4-BE49-F238E27FC236}">
              <a16:creationId xmlns:a16="http://schemas.microsoft.com/office/drawing/2014/main" id="{00000000-0008-0000-0F00-000012000000}"/>
            </a:ext>
          </a:extLst>
        </xdr:cNvPr>
        <xdr:cNvCxnSpPr>
          <a:cxnSpLocks noChangeShapeType="1"/>
        </xdr:cNvCxnSpPr>
      </xdr:nvCxnSpPr>
      <xdr:spPr bwMode="auto">
        <a:xfrm>
          <a:off x="4320883" y="3488979"/>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219529</xdr:colOff>
      <xdr:row>20</xdr:row>
      <xdr:rowOff>97332</xdr:rowOff>
    </xdr:from>
    <xdr:to>
      <xdr:col>5</xdr:col>
      <xdr:colOff>762000</xdr:colOff>
      <xdr:row>20</xdr:row>
      <xdr:rowOff>110031</xdr:rowOff>
    </xdr:to>
    <xdr:cxnSp macro="">
      <xdr:nvCxnSpPr>
        <xdr:cNvPr id="22" name="Straight Connector 21">
          <a:extLst>
            <a:ext uri="{FF2B5EF4-FFF2-40B4-BE49-F238E27FC236}">
              <a16:creationId xmlns:a16="http://schemas.microsoft.com/office/drawing/2014/main" id="{00000000-0008-0000-0F00-000016000000}"/>
            </a:ext>
          </a:extLst>
        </xdr:cNvPr>
        <xdr:cNvCxnSpPr>
          <a:cxnSpLocks noChangeShapeType="1"/>
        </xdr:cNvCxnSpPr>
      </xdr:nvCxnSpPr>
      <xdr:spPr bwMode="auto">
        <a:xfrm>
          <a:off x="4380647" y="4109038"/>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10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0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0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0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10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0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10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0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10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NOVEMBER 011</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0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10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10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40</xdr:row>
      <xdr:rowOff>47625</xdr:rowOff>
    </xdr:to>
    <xdr:sp macro="" textlink="">
      <xdr:nvSpPr>
        <xdr:cNvPr id="14" name="Text Box 14">
          <a:extLst>
            <a:ext uri="{FF2B5EF4-FFF2-40B4-BE49-F238E27FC236}">
              <a16:creationId xmlns:a16="http://schemas.microsoft.com/office/drawing/2014/main" id="{00000000-0008-0000-1000-00000E000000}"/>
            </a:ext>
          </a:extLst>
        </xdr:cNvPr>
        <xdr:cNvSpPr txBox="1">
          <a:spLocks noChangeArrowheads="1"/>
        </xdr:cNvSpPr>
      </xdr:nvSpPr>
      <xdr:spPr bwMode="auto">
        <a:xfrm>
          <a:off x="47625" y="62293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   PO :  2248873 --&gt; ORDER NOVEMBER'21</a:t>
          </a: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1100-000002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1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100-000004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100-000005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1100-000006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1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1100-000008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1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1100-00000A000000}"/>
            </a:ext>
          </a:extLst>
        </xdr:cNvPr>
        <xdr:cNvSpPr txBox="1">
          <a:spLocks noChangeArrowheads="1"/>
        </xdr:cNvSpPr>
      </xdr:nvSpPr>
      <xdr:spPr bwMode="auto">
        <a:xfrm>
          <a:off x="124110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 2021 NOVEMBER 012</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100-00000B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1100-00000C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1100-00000D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31</xdr:row>
      <xdr:rowOff>38100</xdr:rowOff>
    </xdr:from>
    <xdr:to>
      <xdr:col>21</xdr:col>
      <xdr:colOff>676275</xdr:colOff>
      <xdr:row>37</xdr:row>
      <xdr:rowOff>47625</xdr:rowOff>
    </xdr:to>
    <xdr:sp macro="" textlink="">
      <xdr:nvSpPr>
        <xdr:cNvPr id="14" name="Text Box 14">
          <a:extLst>
            <a:ext uri="{FF2B5EF4-FFF2-40B4-BE49-F238E27FC236}">
              <a16:creationId xmlns:a16="http://schemas.microsoft.com/office/drawing/2014/main" id="{00000000-0008-0000-1100-00000E000000}"/>
            </a:ext>
          </a:extLst>
        </xdr:cNvPr>
        <xdr:cNvSpPr txBox="1">
          <a:spLocks noChangeArrowheads="1"/>
        </xdr:cNvSpPr>
      </xdr:nvSpPr>
      <xdr:spPr bwMode="auto">
        <a:xfrm>
          <a:off x="47625" y="6013450"/>
          <a:ext cx="144335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:2246467--&gt; ORDER NOVEMBER'21</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8.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133350</xdr:rowOff>
    </xdr:to>
    <xdr:sp macro="" textlink="">
      <xdr:nvSpPr>
        <xdr:cNvPr id="2" name="Line 1">
          <a:extLst>
            <a:ext uri="{FF2B5EF4-FFF2-40B4-BE49-F238E27FC236}">
              <a16:creationId xmlns:a16="http://schemas.microsoft.com/office/drawing/2014/main" id="{00000000-0008-0000-1200-000002000000}"/>
            </a:ext>
          </a:extLst>
        </xdr:cNvPr>
        <xdr:cNvSpPr>
          <a:spLocks noChangeShapeType="1"/>
        </xdr:cNvSpPr>
      </xdr:nvSpPr>
      <xdr:spPr bwMode="auto">
        <a:xfrm flipV="1">
          <a:off x="54737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2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200-000004000000}"/>
            </a:ext>
          </a:extLst>
        </xdr:cNvPr>
        <xdr:cNvSpPr>
          <a:spLocks noChangeShapeType="1"/>
        </xdr:cNvSpPr>
      </xdr:nvSpPr>
      <xdr:spPr bwMode="auto">
        <a:xfrm flipV="1">
          <a:off x="56832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5" name="Line 4">
          <a:extLst>
            <a:ext uri="{FF2B5EF4-FFF2-40B4-BE49-F238E27FC236}">
              <a16:creationId xmlns:a16="http://schemas.microsoft.com/office/drawing/2014/main" id="{00000000-0008-0000-1200-000005000000}"/>
            </a:ext>
          </a:extLst>
        </xdr:cNvPr>
        <xdr:cNvSpPr>
          <a:spLocks noChangeShapeType="1"/>
        </xdr:cNvSpPr>
      </xdr:nvSpPr>
      <xdr:spPr bwMode="auto">
        <a:xfrm flipV="1">
          <a:off x="63912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200-000006000000}"/>
            </a:ext>
          </a:extLst>
        </xdr:cNvPr>
        <xdr:cNvSpPr>
          <a:spLocks noChangeShapeType="1"/>
        </xdr:cNvSpPr>
      </xdr:nvSpPr>
      <xdr:spPr bwMode="auto">
        <a:xfrm flipV="1">
          <a:off x="66103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2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361950</xdr:colOff>
      <xdr:row>14</xdr:row>
      <xdr:rowOff>0</xdr:rowOff>
    </xdr:from>
    <xdr:to>
      <xdr:col>6</xdr:col>
      <xdr:colOff>457200</xdr:colOff>
      <xdr:row>14</xdr:row>
      <xdr:rowOff>133350</xdr:rowOff>
    </xdr:to>
    <xdr:sp macro="" textlink="">
      <xdr:nvSpPr>
        <xdr:cNvPr id="8" name="Line 8">
          <a:extLst>
            <a:ext uri="{FF2B5EF4-FFF2-40B4-BE49-F238E27FC236}">
              <a16:creationId xmlns:a16="http://schemas.microsoft.com/office/drawing/2014/main" id="{00000000-0008-0000-1200-000008000000}"/>
            </a:ext>
          </a:extLst>
        </xdr:cNvPr>
        <xdr:cNvSpPr>
          <a:spLocks noChangeShapeType="1"/>
        </xdr:cNvSpPr>
      </xdr:nvSpPr>
      <xdr:spPr bwMode="auto">
        <a:xfrm flipV="1">
          <a:off x="54737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2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952501</xdr:colOff>
      <xdr:row>2</xdr:row>
      <xdr:rowOff>57150</xdr:rowOff>
    </xdr:from>
    <xdr:to>
      <xdr:col>22</xdr:col>
      <xdr:colOff>523876</xdr:colOff>
      <xdr:row>4</xdr:row>
      <xdr:rowOff>19050</xdr:rowOff>
    </xdr:to>
    <xdr:sp macro="" textlink="">
      <xdr:nvSpPr>
        <xdr:cNvPr id="10" name="Text 7">
          <a:extLst>
            <a:ext uri="{FF2B5EF4-FFF2-40B4-BE49-F238E27FC236}">
              <a16:creationId xmlns:a16="http://schemas.microsoft.com/office/drawing/2014/main" id="{00000000-0008-0000-1200-00000A000000}"/>
            </a:ext>
          </a:extLst>
        </xdr:cNvPr>
        <xdr:cNvSpPr txBox="1">
          <a:spLocks noChangeArrowheads="1"/>
        </xdr:cNvSpPr>
      </xdr:nvSpPr>
      <xdr:spPr bwMode="auto">
        <a:xfrm>
          <a:off x="11512551" y="508000"/>
          <a:ext cx="2092325" cy="2349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NOVEMBER 013</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11" name="Line 11">
          <a:extLst>
            <a:ext uri="{FF2B5EF4-FFF2-40B4-BE49-F238E27FC236}">
              <a16:creationId xmlns:a16="http://schemas.microsoft.com/office/drawing/2014/main" id="{00000000-0008-0000-1200-00000B000000}"/>
            </a:ext>
          </a:extLst>
        </xdr:cNvPr>
        <xdr:cNvSpPr>
          <a:spLocks noChangeShapeType="1"/>
        </xdr:cNvSpPr>
      </xdr:nvSpPr>
      <xdr:spPr bwMode="auto">
        <a:xfrm flipV="1">
          <a:off x="56832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2" name="Line 12">
          <a:extLst>
            <a:ext uri="{FF2B5EF4-FFF2-40B4-BE49-F238E27FC236}">
              <a16:creationId xmlns:a16="http://schemas.microsoft.com/office/drawing/2014/main" id="{00000000-0008-0000-1200-00000C000000}"/>
            </a:ext>
          </a:extLst>
        </xdr:cNvPr>
        <xdr:cNvSpPr>
          <a:spLocks noChangeShapeType="1"/>
        </xdr:cNvSpPr>
      </xdr:nvSpPr>
      <xdr:spPr bwMode="auto">
        <a:xfrm flipV="1">
          <a:off x="63912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13" name="Line 13">
          <a:extLst>
            <a:ext uri="{FF2B5EF4-FFF2-40B4-BE49-F238E27FC236}">
              <a16:creationId xmlns:a16="http://schemas.microsoft.com/office/drawing/2014/main" id="{00000000-0008-0000-1200-00000D000000}"/>
            </a:ext>
          </a:extLst>
        </xdr:cNvPr>
        <xdr:cNvSpPr>
          <a:spLocks noChangeShapeType="1"/>
        </xdr:cNvSpPr>
      </xdr:nvSpPr>
      <xdr:spPr bwMode="auto">
        <a:xfrm flipV="1">
          <a:off x="66103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38101</xdr:rowOff>
    </xdr:from>
    <xdr:to>
      <xdr:col>22</xdr:col>
      <xdr:colOff>600075</xdr:colOff>
      <xdr:row>43</xdr:row>
      <xdr:rowOff>194235</xdr:rowOff>
    </xdr:to>
    <xdr:sp macro="" textlink="">
      <xdr:nvSpPr>
        <xdr:cNvPr id="14" name="Text Box 14">
          <a:extLst>
            <a:ext uri="{FF2B5EF4-FFF2-40B4-BE49-F238E27FC236}">
              <a16:creationId xmlns:a16="http://schemas.microsoft.com/office/drawing/2014/main" id="{00000000-0008-0000-1200-00000E000000}"/>
            </a:ext>
          </a:extLst>
        </xdr:cNvPr>
        <xdr:cNvSpPr txBox="1">
          <a:spLocks noChangeArrowheads="1"/>
        </xdr:cNvSpPr>
      </xdr:nvSpPr>
      <xdr:spPr bwMode="auto">
        <a:xfrm>
          <a:off x="47625" y="7264401"/>
          <a:ext cx="136334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2246467 --&gt; ORDER OKT'21</a:t>
          </a:r>
        </a:p>
        <a:p>
          <a:pPr algn="l" rtl="0">
            <a:lnSpc>
              <a:spcPts val="1100"/>
            </a:lnSpc>
            <a:defRPr sz="1000"/>
          </a:pPr>
          <a:r>
            <a:rPr lang="en-US" sz="1400" b="0" i="0" u="none" strike="noStrike" baseline="0">
              <a:solidFill>
                <a:srgbClr val="000000"/>
              </a:solidFill>
              <a:latin typeface="Arial"/>
              <a:cs typeface="Arial"/>
            </a:rPr>
            <a:t>PO :  2248872 --&gt; ORDER NOV21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159765</xdr:colOff>
      <xdr:row>18</xdr:row>
      <xdr:rowOff>127214</xdr:rowOff>
    </xdr:from>
    <xdr:to>
      <xdr:col>5</xdr:col>
      <xdr:colOff>702236</xdr:colOff>
      <xdr:row>18</xdr:row>
      <xdr:rowOff>139913</xdr:rowOff>
    </xdr:to>
    <xdr:cxnSp macro="">
      <xdr:nvCxnSpPr>
        <xdr:cNvPr id="21" name="Straight Connector 20">
          <a:extLst>
            <a:ext uri="{FF2B5EF4-FFF2-40B4-BE49-F238E27FC236}">
              <a16:creationId xmlns:a16="http://schemas.microsoft.com/office/drawing/2014/main" id="{00000000-0008-0000-1200-000015000000}"/>
            </a:ext>
          </a:extLst>
        </xdr:cNvPr>
        <xdr:cNvCxnSpPr>
          <a:cxnSpLocks noChangeShapeType="1"/>
        </xdr:cNvCxnSpPr>
      </xdr:nvCxnSpPr>
      <xdr:spPr bwMode="auto">
        <a:xfrm>
          <a:off x="4320883" y="3705626"/>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219529</xdr:colOff>
      <xdr:row>20</xdr:row>
      <xdr:rowOff>97332</xdr:rowOff>
    </xdr:from>
    <xdr:to>
      <xdr:col>5</xdr:col>
      <xdr:colOff>762000</xdr:colOff>
      <xdr:row>20</xdr:row>
      <xdr:rowOff>110031</xdr:rowOff>
    </xdr:to>
    <xdr:cxnSp macro="">
      <xdr:nvCxnSpPr>
        <xdr:cNvPr id="18" name="Straight Connector 17">
          <a:extLst>
            <a:ext uri="{FF2B5EF4-FFF2-40B4-BE49-F238E27FC236}">
              <a16:creationId xmlns:a16="http://schemas.microsoft.com/office/drawing/2014/main" id="{00000000-0008-0000-1200-000012000000}"/>
            </a:ext>
          </a:extLst>
        </xdr:cNvPr>
        <xdr:cNvCxnSpPr>
          <a:cxnSpLocks noChangeShapeType="1"/>
        </xdr:cNvCxnSpPr>
      </xdr:nvCxnSpPr>
      <xdr:spPr bwMode="auto">
        <a:xfrm>
          <a:off x="4380647" y="3242450"/>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13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3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3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3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13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3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13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3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13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NOVEMBER 014</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3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13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13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32</xdr:row>
      <xdr:rowOff>38100</xdr:rowOff>
    </xdr:from>
    <xdr:to>
      <xdr:col>21</xdr:col>
      <xdr:colOff>676275</xdr:colOff>
      <xdr:row>38</xdr:row>
      <xdr:rowOff>47625</xdr:rowOff>
    </xdr:to>
    <xdr:sp macro="" textlink="">
      <xdr:nvSpPr>
        <xdr:cNvPr id="14" name="Text Box 14">
          <a:extLst>
            <a:ext uri="{FF2B5EF4-FFF2-40B4-BE49-F238E27FC236}">
              <a16:creationId xmlns:a16="http://schemas.microsoft.com/office/drawing/2014/main" id="{00000000-0008-0000-1300-00000E000000}"/>
            </a:ext>
          </a:extLst>
        </xdr:cNvPr>
        <xdr:cNvSpPr txBox="1">
          <a:spLocks noChangeArrowheads="1"/>
        </xdr:cNvSpPr>
      </xdr:nvSpPr>
      <xdr:spPr bwMode="auto">
        <a:xfrm>
          <a:off x="47625" y="61912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   PO :  2248873 --&gt; ORDER NOVEMBER'21</a:t>
          </a: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1400-000002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4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400-000004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400-000005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1400-000006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4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1400-000008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4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1400-00000A000000}"/>
            </a:ext>
          </a:extLst>
        </xdr:cNvPr>
        <xdr:cNvSpPr txBox="1">
          <a:spLocks noChangeArrowheads="1"/>
        </xdr:cNvSpPr>
      </xdr:nvSpPr>
      <xdr:spPr bwMode="auto">
        <a:xfrm>
          <a:off x="124110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 2021 NOVEMBER 015</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400-00000B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1400-00000C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1400-00000D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30</xdr:row>
      <xdr:rowOff>38100</xdr:rowOff>
    </xdr:from>
    <xdr:to>
      <xdr:col>21</xdr:col>
      <xdr:colOff>676275</xdr:colOff>
      <xdr:row>36</xdr:row>
      <xdr:rowOff>47625</xdr:rowOff>
    </xdr:to>
    <xdr:sp macro="" textlink="">
      <xdr:nvSpPr>
        <xdr:cNvPr id="14" name="Text Box 14">
          <a:extLst>
            <a:ext uri="{FF2B5EF4-FFF2-40B4-BE49-F238E27FC236}">
              <a16:creationId xmlns:a16="http://schemas.microsoft.com/office/drawing/2014/main" id="{00000000-0008-0000-1400-00000E000000}"/>
            </a:ext>
          </a:extLst>
        </xdr:cNvPr>
        <xdr:cNvSpPr txBox="1">
          <a:spLocks noChangeArrowheads="1"/>
        </xdr:cNvSpPr>
      </xdr:nvSpPr>
      <xdr:spPr bwMode="auto">
        <a:xfrm>
          <a:off x="47625" y="5543550"/>
          <a:ext cx="144335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:2246467--&gt; ORDER NOVEMBER'21</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1.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133350</xdr:rowOff>
    </xdr:to>
    <xdr:sp macro="" textlink="">
      <xdr:nvSpPr>
        <xdr:cNvPr id="2" name="Line 1">
          <a:extLst>
            <a:ext uri="{FF2B5EF4-FFF2-40B4-BE49-F238E27FC236}">
              <a16:creationId xmlns:a16="http://schemas.microsoft.com/office/drawing/2014/main" id="{00000000-0008-0000-1500-000002000000}"/>
            </a:ext>
          </a:extLst>
        </xdr:cNvPr>
        <xdr:cNvSpPr>
          <a:spLocks noChangeShapeType="1"/>
        </xdr:cNvSpPr>
      </xdr:nvSpPr>
      <xdr:spPr bwMode="auto">
        <a:xfrm flipV="1">
          <a:off x="5543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5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500-000004000000}"/>
            </a:ext>
          </a:extLst>
        </xdr:cNvPr>
        <xdr:cNvSpPr>
          <a:spLocks noChangeShapeType="1"/>
        </xdr:cNvSpPr>
      </xdr:nvSpPr>
      <xdr:spPr bwMode="auto">
        <a:xfrm flipV="1">
          <a:off x="5753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5" name="Line 4">
          <a:extLst>
            <a:ext uri="{FF2B5EF4-FFF2-40B4-BE49-F238E27FC236}">
              <a16:creationId xmlns:a16="http://schemas.microsoft.com/office/drawing/2014/main" id="{00000000-0008-0000-1500-000005000000}"/>
            </a:ext>
          </a:extLst>
        </xdr:cNvPr>
        <xdr:cNvSpPr>
          <a:spLocks noChangeShapeType="1"/>
        </xdr:cNvSpPr>
      </xdr:nvSpPr>
      <xdr:spPr bwMode="auto">
        <a:xfrm flipV="1">
          <a:off x="6461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500-000006000000}"/>
            </a:ext>
          </a:extLst>
        </xdr:cNvPr>
        <xdr:cNvSpPr>
          <a:spLocks noChangeShapeType="1"/>
        </xdr:cNvSpPr>
      </xdr:nvSpPr>
      <xdr:spPr bwMode="auto">
        <a:xfrm flipV="1">
          <a:off x="6680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5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361950</xdr:colOff>
      <xdr:row>14</xdr:row>
      <xdr:rowOff>0</xdr:rowOff>
    </xdr:from>
    <xdr:to>
      <xdr:col>6</xdr:col>
      <xdr:colOff>457200</xdr:colOff>
      <xdr:row>14</xdr:row>
      <xdr:rowOff>133350</xdr:rowOff>
    </xdr:to>
    <xdr:sp macro="" textlink="">
      <xdr:nvSpPr>
        <xdr:cNvPr id="8" name="Line 8">
          <a:extLst>
            <a:ext uri="{FF2B5EF4-FFF2-40B4-BE49-F238E27FC236}">
              <a16:creationId xmlns:a16="http://schemas.microsoft.com/office/drawing/2014/main" id="{00000000-0008-0000-1500-000008000000}"/>
            </a:ext>
          </a:extLst>
        </xdr:cNvPr>
        <xdr:cNvSpPr>
          <a:spLocks noChangeShapeType="1"/>
        </xdr:cNvSpPr>
      </xdr:nvSpPr>
      <xdr:spPr bwMode="auto">
        <a:xfrm flipV="1">
          <a:off x="5543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5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952501</xdr:colOff>
      <xdr:row>2</xdr:row>
      <xdr:rowOff>57150</xdr:rowOff>
    </xdr:from>
    <xdr:to>
      <xdr:col>22</xdr:col>
      <xdr:colOff>523876</xdr:colOff>
      <xdr:row>4</xdr:row>
      <xdr:rowOff>19050</xdr:rowOff>
    </xdr:to>
    <xdr:sp macro="" textlink="">
      <xdr:nvSpPr>
        <xdr:cNvPr id="10" name="Text 7">
          <a:extLst>
            <a:ext uri="{FF2B5EF4-FFF2-40B4-BE49-F238E27FC236}">
              <a16:creationId xmlns:a16="http://schemas.microsoft.com/office/drawing/2014/main" id="{00000000-0008-0000-1500-00000A000000}"/>
            </a:ext>
          </a:extLst>
        </xdr:cNvPr>
        <xdr:cNvSpPr txBox="1">
          <a:spLocks noChangeArrowheads="1"/>
        </xdr:cNvSpPr>
      </xdr:nvSpPr>
      <xdr:spPr bwMode="auto">
        <a:xfrm>
          <a:off x="11582401" y="508000"/>
          <a:ext cx="2092325" cy="2349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DESEMBER 001</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11" name="Line 11">
          <a:extLst>
            <a:ext uri="{FF2B5EF4-FFF2-40B4-BE49-F238E27FC236}">
              <a16:creationId xmlns:a16="http://schemas.microsoft.com/office/drawing/2014/main" id="{00000000-0008-0000-1500-00000B000000}"/>
            </a:ext>
          </a:extLst>
        </xdr:cNvPr>
        <xdr:cNvSpPr>
          <a:spLocks noChangeShapeType="1"/>
        </xdr:cNvSpPr>
      </xdr:nvSpPr>
      <xdr:spPr bwMode="auto">
        <a:xfrm flipV="1">
          <a:off x="5753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2" name="Line 12">
          <a:extLst>
            <a:ext uri="{FF2B5EF4-FFF2-40B4-BE49-F238E27FC236}">
              <a16:creationId xmlns:a16="http://schemas.microsoft.com/office/drawing/2014/main" id="{00000000-0008-0000-1500-00000C000000}"/>
            </a:ext>
          </a:extLst>
        </xdr:cNvPr>
        <xdr:cNvSpPr>
          <a:spLocks noChangeShapeType="1"/>
        </xdr:cNvSpPr>
      </xdr:nvSpPr>
      <xdr:spPr bwMode="auto">
        <a:xfrm flipV="1">
          <a:off x="6461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13" name="Line 13">
          <a:extLst>
            <a:ext uri="{FF2B5EF4-FFF2-40B4-BE49-F238E27FC236}">
              <a16:creationId xmlns:a16="http://schemas.microsoft.com/office/drawing/2014/main" id="{00000000-0008-0000-1500-00000D000000}"/>
            </a:ext>
          </a:extLst>
        </xdr:cNvPr>
        <xdr:cNvSpPr>
          <a:spLocks noChangeShapeType="1"/>
        </xdr:cNvSpPr>
      </xdr:nvSpPr>
      <xdr:spPr bwMode="auto">
        <a:xfrm flipV="1">
          <a:off x="6680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38101</xdr:rowOff>
    </xdr:from>
    <xdr:to>
      <xdr:col>22</xdr:col>
      <xdr:colOff>600075</xdr:colOff>
      <xdr:row>39</xdr:row>
      <xdr:rowOff>194235</xdr:rowOff>
    </xdr:to>
    <xdr:sp macro="" textlink="">
      <xdr:nvSpPr>
        <xdr:cNvPr id="14" name="Text Box 14">
          <a:extLst>
            <a:ext uri="{FF2B5EF4-FFF2-40B4-BE49-F238E27FC236}">
              <a16:creationId xmlns:a16="http://schemas.microsoft.com/office/drawing/2014/main" id="{00000000-0008-0000-1500-00000E000000}"/>
            </a:ext>
          </a:extLst>
        </xdr:cNvPr>
        <xdr:cNvSpPr txBox="1">
          <a:spLocks noChangeArrowheads="1"/>
        </xdr:cNvSpPr>
      </xdr:nvSpPr>
      <xdr:spPr bwMode="auto">
        <a:xfrm>
          <a:off x="47625" y="7048501"/>
          <a:ext cx="1370330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2248872 --&gt; ORDER NOV21</a:t>
          </a:r>
        </a:p>
        <a:p>
          <a:pPr algn="l" rtl="0">
            <a:lnSpc>
              <a:spcPts val="1100"/>
            </a:lnSpc>
            <a:defRPr sz="1000"/>
          </a:pPr>
          <a:r>
            <a:rPr lang="en-US" sz="1400" b="0" i="0" u="none" strike="noStrike" baseline="0">
              <a:solidFill>
                <a:srgbClr val="000000"/>
              </a:solidFill>
              <a:latin typeface="Arial"/>
              <a:cs typeface="Arial"/>
            </a:rPr>
            <a:t>PO :  2251302 --&gt; ORDER DES'21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5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159765</xdr:colOff>
      <xdr:row>18</xdr:row>
      <xdr:rowOff>127214</xdr:rowOff>
    </xdr:from>
    <xdr:to>
      <xdr:col>5</xdr:col>
      <xdr:colOff>702236</xdr:colOff>
      <xdr:row>18</xdr:row>
      <xdr:rowOff>139913</xdr:rowOff>
    </xdr:to>
    <xdr:cxnSp macro="">
      <xdr:nvCxnSpPr>
        <xdr:cNvPr id="16" name="Straight Connector 15">
          <a:extLst>
            <a:ext uri="{FF2B5EF4-FFF2-40B4-BE49-F238E27FC236}">
              <a16:creationId xmlns:a16="http://schemas.microsoft.com/office/drawing/2014/main" id="{00000000-0008-0000-1500-000010000000}"/>
            </a:ext>
          </a:extLst>
        </xdr:cNvPr>
        <xdr:cNvCxnSpPr>
          <a:cxnSpLocks noChangeShapeType="1"/>
        </xdr:cNvCxnSpPr>
      </xdr:nvCxnSpPr>
      <xdr:spPr bwMode="auto">
        <a:xfrm>
          <a:off x="4325365" y="3067264"/>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219529</xdr:colOff>
      <xdr:row>20</xdr:row>
      <xdr:rowOff>97332</xdr:rowOff>
    </xdr:from>
    <xdr:to>
      <xdr:col>5</xdr:col>
      <xdr:colOff>762000</xdr:colOff>
      <xdr:row>20</xdr:row>
      <xdr:rowOff>110031</xdr:rowOff>
    </xdr:to>
    <xdr:cxnSp macro="">
      <xdr:nvCxnSpPr>
        <xdr:cNvPr id="17" name="Straight Connector 16">
          <a:extLst>
            <a:ext uri="{FF2B5EF4-FFF2-40B4-BE49-F238E27FC236}">
              <a16:creationId xmlns:a16="http://schemas.microsoft.com/office/drawing/2014/main" id="{00000000-0008-0000-1500-000011000000}"/>
            </a:ext>
          </a:extLst>
        </xdr:cNvPr>
        <xdr:cNvCxnSpPr>
          <a:cxnSpLocks noChangeShapeType="1"/>
        </xdr:cNvCxnSpPr>
      </xdr:nvCxnSpPr>
      <xdr:spPr bwMode="auto">
        <a:xfrm>
          <a:off x="4385129" y="3469182"/>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16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6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6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6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16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6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16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6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16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DESEMBER 002</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6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16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16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40</xdr:row>
      <xdr:rowOff>47625</xdr:rowOff>
    </xdr:to>
    <xdr:sp macro="" textlink="">
      <xdr:nvSpPr>
        <xdr:cNvPr id="14" name="Text Box 14">
          <a:extLst>
            <a:ext uri="{FF2B5EF4-FFF2-40B4-BE49-F238E27FC236}">
              <a16:creationId xmlns:a16="http://schemas.microsoft.com/office/drawing/2014/main" id="{00000000-0008-0000-1600-00000E000000}"/>
            </a:ext>
          </a:extLst>
        </xdr:cNvPr>
        <xdr:cNvSpPr txBox="1">
          <a:spLocks noChangeArrowheads="1"/>
        </xdr:cNvSpPr>
      </xdr:nvSpPr>
      <xdr:spPr bwMode="auto">
        <a:xfrm>
          <a:off x="47625" y="57594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   PO :  2248873 --&gt; ORDER NOVEMBER'21</a:t>
          </a: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PO :  2251303 --&gt; ORDER DESEMBER'21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6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1700-000002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7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700-000004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700-000005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1700-000006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7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1700-000008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7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1700-00000A000000}"/>
            </a:ext>
          </a:extLst>
        </xdr:cNvPr>
        <xdr:cNvSpPr txBox="1">
          <a:spLocks noChangeArrowheads="1"/>
        </xdr:cNvSpPr>
      </xdr:nvSpPr>
      <xdr:spPr bwMode="auto">
        <a:xfrm>
          <a:off x="124110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 2021 DESEMBER 003</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700-00000B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1700-00000C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1700-00000D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30</xdr:row>
      <xdr:rowOff>38100</xdr:rowOff>
    </xdr:from>
    <xdr:to>
      <xdr:col>21</xdr:col>
      <xdr:colOff>676275</xdr:colOff>
      <xdr:row>36</xdr:row>
      <xdr:rowOff>47625</xdr:rowOff>
    </xdr:to>
    <xdr:sp macro="" textlink="">
      <xdr:nvSpPr>
        <xdr:cNvPr id="14" name="Text Box 14">
          <a:extLst>
            <a:ext uri="{FF2B5EF4-FFF2-40B4-BE49-F238E27FC236}">
              <a16:creationId xmlns:a16="http://schemas.microsoft.com/office/drawing/2014/main" id="{00000000-0008-0000-1700-00000E000000}"/>
            </a:ext>
          </a:extLst>
        </xdr:cNvPr>
        <xdr:cNvSpPr txBox="1">
          <a:spLocks noChangeArrowheads="1"/>
        </xdr:cNvSpPr>
      </xdr:nvSpPr>
      <xdr:spPr bwMode="auto">
        <a:xfrm>
          <a:off x="47625" y="5327650"/>
          <a:ext cx="144335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:2251301--&gt; ORDER DESEMBER'21</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7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4.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133350</xdr:rowOff>
    </xdr:to>
    <xdr:sp macro="" textlink="">
      <xdr:nvSpPr>
        <xdr:cNvPr id="2" name="Line 1">
          <a:extLst>
            <a:ext uri="{FF2B5EF4-FFF2-40B4-BE49-F238E27FC236}">
              <a16:creationId xmlns:a16="http://schemas.microsoft.com/office/drawing/2014/main" id="{00000000-0008-0000-1800-000002000000}"/>
            </a:ext>
          </a:extLst>
        </xdr:cNvPr>
        <xdr:cNvSpPr>
          <a:spLocks noChangeShapeType="1"/>
        </xdr:cNvSpPr>
      </xdr:nvSpPr>
      <xdr:spPr bwMode="auto">
        <a:xfrm flipV="1">
          <a:off x="5543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8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800-000004000000}"/>
            </a:ext>
          </a:extLst>
        </xdr:cNvPr>
        <xdr:cNvSpPr>
          <a:spLocks noChangeShapeType="1"/>
        </xdr:cNvSpPr>
      </xdr:nvSpPr>
      <xdr:spPr bwMode="auto">
        <a:xfrm flipV="1">
          <a:off x="5753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5" name="Line 4">
          <a:extLst>
            <a:ext uri="{FF2B5EF4-FFF2-40B4-BE49-F238E27FC236}">
              <a16:creationId xmlns:a16="http://schemas.microsoft.com/office/drawing/2014/main" id="{00000000-0008-0000-1800-000005000000}"/>
            </a:ext>
          </a:extLst>
        </xdr:cNvPr>
        <xdr:cNvSpPr>
          <a:spLocks noChangeShapeType="1"/>
        </xdr:cNvSpPr>
      </xdr:nvSpPr>
      <xdr:spPr bwMode="auto">
        <a:xfrm flipV="1">
          <a:off x="6461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800-000006000000}"/>
            </a:ext>
          </a:extLst>
        </xdr:cNvPr>
        <xdr:cNvSpPr>
          <a:spLocks noChangeShapeType="1"/>
        </xdr:cNvSpPr>
      </xdr:nvSpPr>
      <xdr:spPr bwMode="auto">
        <a:xfrm flipV="1">
          <a:off x="6680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8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361950</xdr:colOff>
      <xdr:row>14</xdr:row>
      <xdr:rowOff>0</xdr:rowOff>
    </xdr:from>
    <xdr:to>
      <xdr:col>6</xdr:col>
      <xdr:colOff>457200</xdr:colOff>
      <xdr:row>14</xdr:row>
      <xdr:rowOff>133350</xdr:rowOff>
    </xdr:to>
    <xdr:sp macro="" textlink="">
      <xdr:nvSpPr>
        <xdr:cNvPr id="8" name="Line 8">
          <a:extLst>
            <a:ext uri="{FF2B5EF4-FFF2-40B4-BE49-F238E27FC236}">
              <a16:creationId xmlns:a16="http://schemas.microsoft.com/office/drawing/2014/main" id="{00000000-0008-0000-1800-000008000000}"/>
            </a:ext>
          </a:extLst>
        </xdr:cNvPr>
        <xdr:cNvSpPr>
          <a:spLocks noChangeShapeType="1"/>
        </xdr:cNvSpPr>
      </xdr:nvSpPr>
      <xdr:spPr bwMode="auto">
        <a:xfrm flipV="1">
          <a:off x="5543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8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952501</xdr:colOff>
      <xdr:row>2</xdr:row>
      <xdr:rowOff>57150</xdr:rowOff>
    </xdr:from>
    <xdr:to>
      <xdr:col>22</xdr:col>
      <xdr:colOff>523876</xdr:colOff>
      <xdr:row>4</xdr:row>
      <xdr:rowOff>19050</xdr:rowOff>
    </xdr:to>
    <xdr:sp macro="" textlink="">
      <xdr:nvSpPr>
        <xdr:cNvPr id="10" name="Text 7">
          <a:extLst>
            <a:ext uri="{FF2B5EF4-FFF2-40B4-BE49-F238E27FC236}">
              <a16:creationId xmlns:a16="http://schemas.microsoft.com/office/drawing/2014/main" id="{00000000-0008-0000-1800-00000A000000}"/>
            </a:ext>
          </a:extLst>
        </xdr:cNvPr>
        <xdr:cNvSpPr txBox="1">
          <a:spLocks noChangeArrowheads="1"/>
        </xdr:cNvSpPr>
      </xdr:nvSpPr>
      <xdr:spPr bwMode="auto">
        <a:xfrm>
          <a:off x="11582401" y="508000"/>
          <a:ext cx="2092325" cy="2349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DESEMBER 004</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11" name="Line 11">
          <a:extLst>
            <a:ext uri="{FF2B5EF4-FFF2-40B4-BE49-F238E27FC236}">
              <a16:creationId xmlns:a16="http://schemas.microsoft.com/office/drawing/2014/main" id="{00000000-0008-0000-1800-00000B000000}"/>
            </a:ext>
          </a:extLst>
        </xdr:cNvPr>
        <xdr:cNvSpPr>
          <a:spLocks noChangeShapeType="1"/>
        </xdr:cNvSpPr>
      </xdr:nvSpPr>
      <xdr:spPr bwMode="auto">
        <a:xfrm flipV="1">
          <a:off x="5753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2" name="Line 12">
          <a:extLst>
            <a:ext uri="{FF2B5EF4-FFF2-40B4-BE49-F238E27FC236}">
              <a16:creationId xmlns:a16="http://schemas.microsoft.com/office/drawing/2014/main" id="{00000000-0008-0000-1800-00000C000000}"/>
            </a:ext>
          </a:extLst>
        </xdr:cNvPr>
        <xdr:cNvSpPr>
          <a:spLocks noChangeShapeType="1"/>
        </xdr:cNvSpPr>
      </xdr:nvSpPr>
      <xdr:spPr bwMode="auto">
        <a:xfrm flipV="1">
          <a:off x="6461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13" name="Line 13">
          <a:extLst>
            <a:ext uri="{FF2B5EF4-FFF2-40B4-BE49-F238E27FC236}">
              <a16:creationId xmlns:a16="http://schemas.microsoft.com/office/drawing/2014/main" id="{00000000-0008-0000-1800-00000D000000}"/>
            </a:ext>
          </a:extLst>
        </xdr:cNvPr>
        <xdr:cNvSpPr>
          <a:spLocks noChangeShapeType="1"/>
        </xdr:cNvSpPr>
      </xdr:nvSpPr>
      <xdr:spPr bwMode="auto">
        <a:xfrm flipV="1">
          <a:off x="6680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38101</xdr:rowOff>
    </xdr:from>
    <xdr:to>
      <xdr:col>22</xdr:col>
      <xdr:colOff>600075</xdr:colOff>
      <xdr:row>40</xdr:row>
      <xdr:rowOff>194235</xdr:rowOff>
    </xdr:to>
    <xdr:sp macro="" textlink="">
      <xdr:nvSpPr>
        <xdr:cNvPr id="14" name="Text Box 14">
          <a:extLst>
            <a:ext uri="{FF2B5EF4-FFF2-40B4-BE49-F238E27FC236}">
              <a16:creationId xmlns:a16="http://schemas.microsoft.com/office/drawing/2014/main" id="{00000000-0008-0000-1800-00000E000000}"/>
            </a:ext>
          </a:extLst>
        </xdr:cNvPr>
        <xdr:cNvSpPr txBox="1">
          <a:spLocks noChangeArrowheads="1"/>
        </xdr:cNvSpPr>
      </xdr:nvSpPr>
      <xdr:spPr bwMode="auto">
        <a:xfrm>
          <a:off x="47625" y="6184901"/>
          <a:ext cx="1370330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2248872 --&gt; ORDER NOV21</a:t>
          </a:r>
        </a:p>
        <a:p>
          <a:pPr algn="l" rtl="0">
            <a:lnSpc>
              <a:spcPts val="1100"/>
            </a:lnSpc>
            <a:defRPr sz="1000"/>
          </a:pPr>
          <a:r>
            <a:rPr lang="en-US" sz="1400" b="0" i="0" u="none" strike="noStrike" baseline="0">
              <a:solidFill>
                <a:srgbClr val="000000"/>
              </a:solidFill>
              <a:latin typeface="Arial"/>
              <a:cs typeface="Arial"/>
            </a:rPr>
            <a:t>PO :  2251302 --&gt; ORDER DES'21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8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159765</xdr:colOff>
      <xdr:row>18</xdr:row>
      <xdr:rowOff>127214</xdr:rowOff>
    </xdr:from>
    <xdr:to>
      <xdr:col>5</xdr:col>
      <xdr:colOff>702236</xdr:colOff>
      <xdr:row>18</xdr:row>
      <xdr:rowOff>139913</xdr:rowOff>
    </xdr:to>
    <xdr:cxnSp macro="">
      <xdr:nvCxnSpPr>
        <xdr:cNvPr id="18" name="Straight Connector 17">
          <a:extLst>
            <a:ext uri="{FF2B5EF4-FFF2-40B4-BE49-F238E27FC236}">
              <a16:creationId xmlns:a16="http://schemas.microsoft.com/office/drawing/2014/main" id="{00000000-0008-0000-1800-000012000000}"/>
            </a:ext>
          </a:extLst>
        </xdr:cNvPr>
        <xdr:cNvCxnSpPr>
          <a:cxnSpLocks noChangeShapeType="1"/>
        </xdr:cNvCxnSpPr>
      </xdr:nvCxnSpPr>
      <xdr:spPr bwMode="auto">
        <a:xfrm>
          <a:off x="4323551" y="3102643"/>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219529</xdr:colOff>
      <xdr:row>20</xdr:row>
      <xdr:rowOff>97332</xdr:rowOff>
    </xdr:from>
    <xdr:to>
      <xdr:col>5</xdr:col>
      <xdr:colOff>762000</xdr:colOff>
      <xdr:row>20</xdr:row>
      <xdr:rowOff>110031</xdr:rowOff>
    </xdr:to>
    <xdr:cxnSp macro="">
      <xdr:nvCxnSpPr>
        <xdr:cNvPr id="19" name="Straight Connector 18">
          <a:extLst>
            <a:ext uri="{FF2B5EF4-FFF2-40B4-BE49-F238E27FC236}">
              <a16:creationId xmlns:a16="http://schemas.microsoft.com/office/drawing/2014/main" id="{00000000-0008-0000-1800-000013000000}"/>
            </a:ext>
          </a:extLst>
        </xdr:cNvPr>
        <xdr:cNvCxnSpPr>
          <a:cxnSpLocks noChangeShapeType="1"/>
        </xdr:cNvCxnSpPr>
      </xdr:nvCxnSpPr>
      <xdr:spPr bwMode="auto">
        <a:xfrm>
          <a:off x="4383315" y="3508189"/>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19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9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9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9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19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9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19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9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19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DESEMBER 005</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9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19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19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40</xdr:row>
      <xdr:rowOff>47625</xdr:rowOff>
    </xdr:to>
    <xdr:sp macro="" textlink="">
      <xdr:nvSpPr>
        <xdr:cNvPr id="14" name="Text Box 14">
          <a:extLst>
            <a:ext uri="{FF2B5EF4-FFF2-40B4-BE49-F238E27FC236}">
              <a16:creationId xmlns:a16="http://schemas.microsoft.com/office/drawing/2014/main" id="{00000000-0008-0000-1900-00000E000000}"/>
            </a:ext>
          </a:extLst>
        </xdr:cNvPr>
        <xdr:cNvSpPr txBox="1">
          <a:spLocks noChangeArrowheads="1"/>
        </xdr:cNvSpPr>
      </xdr:nvSpPr>
      <xdr:spPr bwMode="auto">
        <a:xfrm>
          <a:off x="47625" y="61912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   PO :  2248873 --&gt; ORDER NOVEMBER'21</a:t>
          </a: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PO :  2251303 --&gt; ORDER DESEMBER'21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9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1A00-000002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A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A00-000004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A00-000005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1A00-000006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A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1A00-000008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A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1A00-00000A000000}"/>
            </a:ext>
          </a:extLst>
        </xdr:cNvPr>
        <xdr:cNvSpPr txBox="1">
          <a:spLocks noChangeArrowheads="1"/>
        </xdr:cNvSpPr>
      </xdr:nvSpPr>
      <xdr:spPr bwMode="auto">
        <a:xfrm>
          <a:off x="124110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 2021 DESEMBER 006</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A00-00000B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1A00-00000C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1A00-00000D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30</xdr:row>
      <xdr:rowOff>38100</xdr:rowOff>
    </xdr:from>
    <xdr:to>
      <xdr:col>21</xdr:col>
      <xdr:colOff>676275</xdr:colOff>
      <xdr:row>36</xdr:row>
      <xdr:rowOff>47625</xdr:rowOff>
    </xdr:to>
    <xdr:sp macro="" textlink="">
      <xdr:nvSpPr>
        <xdr:cNvPr id="14" name="Text Box 14">
          <a:extLst>
            <a:ext uri="{FF2B5EF4-FFF2-40B4-BE49-F238E27FC236}">
              <a16:creationId xmlns:a16="http://schemas.microsoft.com/office/drawing/2014/main" id="{00000000-0008-0000-1A00-00000E000000}"/>
            </a:ext>
          </a:extLst>
        </xdr:cNvPr>
        <xdr:cNvSpPr txBox="1">
          <a:spLocks noChangeArrowheads="1"/>
        </xdr:cNvSpPr>
      </xdr:nvSpPr>
      <xdr:spPr bwMode="auto">
        <a:xfrm>
          <a:off x="47625" y="5327650"/>
          <a:ext cx="144335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:2251301--&gt; ORDER DESEMBER'21</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A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7.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133350</xdr:rowOff>
    </xdr:to>
    <xdr:sp macro="" textlink="">
      <xdr:nvSpPr>
        <xdr:cNvPr id="2" name="Line 1">
          <a:extLst>
            <a:ext uri="{FF2B5EF4-FFF2-40B4-BE49-F238E27FC236}">
              <a16:creationId xmlns:a16="http://schemas.microsoft.com/office/drawing/2014/main" id="{00000000-0008-0000-1B00-000002000000}"/>
            </a:ext>
          </a:extLst>
        </xdr:cNvPr>
        <xdr:cNvSpPr>
          <a:spLocks noChangeShapeType="1"/>
        </xdr:cNvSpPr>
      </xdr:nvSpPr>
      <xdr:spPr bwMode="auto">
        <a:xfrm flipV="1">
          <a:off x="5543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B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B00-000004000000}"/>
            </a:ext>
          </a:extLst>
        </xdr:cNvPr>
        <xdr:cNvSpPr>
          <a:spLocks noChangeShapeType="1"/>
        </xdr:cNvSpPr>
      </xdr:nvSpPr>
      <xdr:spPr bwMode="auto">
        <a:xfrm flipV="1">
          <a:off x="5753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5" name="Line 4">
          <a:extLst>
            <a:ext uri="{FF2B5EF4-FFF2-40B4-BE49-F238E27FC236}">
              <a16:creationId xmlns:a16="http://schemas.microsoft.com/office/drawing/2014/main" id="{00000000-0008-0000-1B00-000005000000}"/>
            </a:ext>
          </a:extLst>
        </xdr:cNvPr>
        <xdr:cNvSpPr>
          <a:spLocks noChangeShapeType="1"/>
        </xdr:cNvSpPr>
      </xdr:nvSpPr>
      <xdr:spPr bwMode="auto">
        <a:xfrm flipV="1">
          <a:off x="6461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B00-000006000000}"/>
            </a:ext>
          </a:extLst>
        </xdr:cNvPr>
        <xdr:cNvSpPr>
          <a:spLocks noChangeShapeType="1"/>
        </xdr:cNvSpPr>
      </xdr:nvSpPr>
      <xdr:spPr bwMode="auto">
        <a:xfrm flipV="1">
          <a:off x="6680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B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361950</xdr:colOff>
      <xdr:row>14</xdr:row>
      <xdr:rowOff>0</xdr:rowOff>
    </xdr:from>
    <xdr:to>
      <xdr:col>6</xdr:col>
      <xdr:colOff>457200</xdr:colOff>
      <xdr:row>14</xdr:row>
      <xdr:rowOff>133350</xdr:rowOff>
    </xdr:to>
    <xdr:sp macro="" textlink="">
      <xdr:nvSpPr>
        <xdr:cNvPr id="8" name="Line 8">
          <a:extLst>
            <a:ext uri="{FF2B5EF4-FFF2-40B4-BE49-F238E27FC236}">
              <a16:creationId xmlns:a16="http://schemas.microsoft.com/office/drawing/2014/main" id="{00000000-0008-0000-1B00-000008000000}"/>
            </a:ext>
          </a:extLst>
        </xdr:cNvPr>
        <xdr:cNvSpPr>
          <a:spLocks noChangeShapeType="1"/>
        </xdr:cNvSpPr>
      </xdr:nvSpPr>
      <xdr:spPr bwMode="auto">
        <a:xfrm flipV="1">
          <a:off x="5543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B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952501</xdr:colOff>
      <xdr:row>2</xdr:row>
      <xdr:rowOff>57150</xdr:rowOff>
    </xdr:from>
    <xdr:to>
      <xdr:col>22</xdr:col>
      <xdr:colOff>523876</xdr:colOff>
      <xdr:row>4</xdr:row>
      <xdr:rowOff>19050</xdr:rowOff>
    </xdr:to>
    <xdr:sp macro="" textlink="">
      <xdr:nvSpPr>
        <xdr:cNvPr id="10" name="Text 7">
          <a:extLst>
            <a:ext uri="{FF2B5EF4-FFF2-40B4-BE49-F238E27FC236}">
              <a16:creationId xmlns:a16="http://schemas.microsoft.com/office/drawing/2014/main" id="{00000000-0008-0000-1B00-00000A000000}"/>
            </a:ext>
          </a:extLst>
        </xdr:cNvPr>
        <xdr:cNvSpPr txBox="1">
          <a:spLocks noChangeArrowheads="1"/>
        </xdr:cNvSpPr>
      </xdr:nvSpPr>
      <xdr:spPr bwMode="auto">
        <a:xfrm>
          <a:off x="11582401" y="508000"/>
          <a:ext cx="2092325" cy="2349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DESEMBER 007</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11" name="Line 11">
          <a:extLst>
            <a:ext uri="{FF2B5EF4-FFF2-40B4-BE49-F238E27FC236}">
              <a16:creationId xmlns:a16="http://schemas.microsoft.com/office/drawing/2014/main" id="{00000000-0008-0000-1B00-00000B000000}"/>
            </a:ext>
          </a:extLst>
        </xdr:cNvPr>
        <xdr:cNvSpPr>
          <a:spLocks noChangeShapeType="1"/>
        </xdr:cNvSpPr>
      </xdr:nvSpPr>
      <xdr:spPr bwMode="auto">
        <a:xfrm flipV="1">
          <a:off x="5753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2" name="Line 12">
          <a:extLst>
            <a:ext uri="{FF2B5EF4-FFF2-40B4-BE49-F238E27FC236}">
              <a16:creationId xmlns:a16="http://schemas.microsoft.com/office/drawing/2014/main" id="{00000000-0008-0000-1B00-00000C000000}"/>
            </a:ext>
          </a:extLst>
        </xdr:cNvPr>
        <xdr:cNvSpPr>
          <a:spLocks noChangeShapeType="1"/>
        </xdr:cNvSpPr>
      </xdr:nvSpPr>
      <xdr:spPr bwMode="auto">
        <a:xfrm flipV="1">
          <a:off x="6461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13" name="Line 13">
          <a:extLst>
            <a:ext uri="{FF2B5EF4-FFF2-40B4-BE49-F238E27FC236}">
              <a16:creationId xmlns:a16="http://schemas.microsoft.com/office/drawing/2014/main" id="{00000000-0008-0000-1B00-00000D000000}"/>
            </a:ext>
          </a:extLst>
        </xdr:cNvPr>
        <xdr:cNvSpPr>
          <a:spLocks noChangeShapeType="1"/>
        </xdr:cNvSpPr>
      </xdr:nvSpPr>
      <xdr:spPr bwMode="auto">
        <a:xfrm flipV="1">
          <a:off x="6680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38101</xdr:rowOff>
    </xdr:from>
    <xdr:to>
      <xdr:col>22</xdr:col>
      <xdr:colOff>600075</xdr:colOff>
      <xdr:row>40</xdr:row>
      <xdr:rowOff>194235</xdr:rowOff>
    </xdr:to>
    <xdr:sp macro="" textlink="">
      <xdr:nvSpPr>
        <xdr:cNvPr id="14" name="Text Box 14">
          <a:extLst>
            <a:ext uri="{FF2B5EF4-FFF2-40B4-BE49-F238E27FC236}">
              <a16:creationId xmlns:a16="http://schemas.microsoft.com/office/drawing/2014/main" id="{00000000-0008-0000-1B00-00000E000000}"/>
            </a:ext>
          </a:extLst>
        </xdr:cNvPr>
        <xdr:cNvSpPr txBox="1">
          <a:spLocks noChangeArrowheads="1"/>
        </xdr:cNvSpPr>
      </xdr:nvSpPr>
      <xdr:spPr bwMode="auto">
        <a:xfrm>
          <a:off x="47625" y="6400801"/>
          <a:ext cx="1370330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2248872 --&gt; ORDER NOV21</a:t>
          </a:r>
        </a:p>
        <a:p>
          <a:pPr algn="l" rtl="0">
            <a:lnSpc>
              <a:spcPts val="1100"/>
            </a:lnSpc>
            <a:defRPr sz="1000"/>
          </a:pPr>
          <a:r>
            <a:rPr lang="en-US" sz="1400" b="0" i="0" u="none" strike="noStrike" baseline="0">
              <a:solidFill>
                <a:srgbClr val="000000"/>
              </a:solidFill>
              <a:latin typeface="Arial"/>
              <a:cs typeface="Arial"/>
            </a:rPr>
            <a:t>PO :  2251302 --&gt; ORDER DES'21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B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326571</xdr:colOff>
      <xdr:row>18</xdr:row>
      <xdr:rowOff>117928</xdr:rowOff>
    </xdr:from>
    <xdr:to>
      <xdr:col>5</xdr:col>
      <xdr:colOff>820164</xdr:colOff>
      <xdr:row>18</xdr:row>
      <xdr:rowOff>130841</xdr:rowOff>
    </xdr:to>
    <xdr:cxnSp macro="">
      <xdr:nvCxnSpPr>
        <xdr:cNvPr id="16" name="Straight Connector 15">
          <a:extLst>
            <a:ext uri="{FF2B5EF4-FFF2-40B4-BE49-F238E27FC236}">
              <a16:creationId xmlns:a16="http://schemas.microsoft.com/office/drawing/2014/main" id="{00000000-0008-0000-1B00-000010000000}"/>
            </a:ext>
          </a:extLst>
        </xdr:cNvPr>
        <xdr:cNvCxnSpPr>
          <a:cxnSpLocks noChangeShapeType="1"/>
        </xdr:cNvCxnSpPr>
      </xdr:nvCxnSpPr>
      <xdr:spPr bwMode="auto">
        <a:xfrm>
          <a:off x="4490357" y="3093357"/>
          <a:ext cx="493593" cy="12913"/>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255815</xdr:colOff>
      <xdr:row>20</xdr:row>
      <xdr:rowOff>97333</xdr:rowOff>
    </xdr:from>
    <xdr:to>
      <xdr:col>5</xdr:col>
      <xdr:colOff>789214</xdr:colOff>
      <xdr:row>20</xdr:row>
      <xdr:rowOff>117929</xdr:rowOff>
    </xdr:to>
    <xdr:cxnSp macro="">
      <xdr:nvCxnSpPr>
        <xdr:cNvPr id="17" name="Straight Connector 16">
          <a:extLst>
            <a:ext uri="{FF2B5EF4-FFF2-40B4-BE49-F238E27FC236}">
              <a16:creationId xmlns:a16="http://schemas.microsoft.com/office/drawing/2014/main" id="{00000000-0008-0000-1B00-000011000000}"/>
            </a:ext>
          </a:extLst>
        </xdr:cNvPr>
        <xdr:cNvCxnSpPr>
          <a:cxnSpLocks noChangeShapeType="1"/>
        </xdr:cNvCxnSpPr>
      </xdr:nvCxnSpPr>
      <xdr:spPr bwMode="auto">
        <a:xfrm>
          <a:off x="4419601" y="3508190"/>
          <a:ext cx="533399" cy="20596"/>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1C00-000002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C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C00-000004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C00-000005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1C00-000006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C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1C00-000008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C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1C00-00000A000000}"/>
            </a:ext>
          </a:extLst>
        </xdr:cNvPr>
        <xdr:cNvSpPr txBox="1">
          <a:spLocks noChangeArrowheads="1"/>
        </xdr:cNvSpPr>
      </xdr:nvSpPr>
      <xdr:spPr bwMode="auto">
        <a:xfrm>
          <a:off x="124110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 2021 DESEMBER 008</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C00-00000B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1C00-00000C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1C00-00000D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30</xdr:row>
      <xdr:rowOff>38100</xdr:rowOff>
    </xdr:from>
    <xdr:to>
      <xdr:col>21</xdr:col>
      <xdr:colOff>676275</xdr:colOff>
      <xdr:row>36</xdr:row>
      <xdr:rowOff>47625</xdr:rowOff>
    </xdr:to>
    <xdr:sp macro="" textlink="">
      <xdr:nvSpPr>
        <xdr:cNvPr id="14" name="Text Box 14">
          <a:extLst>
            <a:ext uri="{FF2B5EF4-FFF2-40B4-BE49-F238E27FC236}">
              <a16:creationId xmlns:a16="http://schemas.microsoft.com/office/drawing/2014/main" id="{00000000-0008-0000-1C00-00000E000000}"/>
            </a:ext>
          </a:extLst>
        </xdr:cNvPr>
        <xdr:cNvSpPr txBox="1">
          <a:spLocks noChangeArrowheads="1"/>
        </xdr:cNvSpPr>
      </xdr:nvSpPr>
      <xdr:spPr bwMode="auto">
        <a:xfrm>
          <a:off x="47625" y="5327650"/>
          <a:ext cx="144335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:2251301--&gt; ORDER DESEMBER'21</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9.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133350</xdr:rowOff>
    </xdr:to>
    <xdr:sp macro="" textlink="">
      <xdr:nvSpPr>
        <xdr:cNvPr id="2" name="Line 1">
          <a:extLst>
            <a:ext uri="{FF2B5EF4-FFF2-40B4-BE49-F238E27FC236}">
              <a16:creationId xmlns:a16="http://schemas.microsoft.com/office/drawing/2014/main" id="{00000000-0008-0000-1D00-000002000000}"/>
            </a:ext>
          </a:extLst>
        </xdr:cNvPr>
        <xdr:cNvSpPr>
          <a:spLocks noChangeShapeType="1"/>
        </xdr:cNvSpPr>
      </xdr:nvSpPr>
      <xdr:spPr bwMode="auto">
        <a:xfrm flipV="1">
          <a:off x="5543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D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D00-000004000000}"/>
            </a:ext>
          </a:extLst>
        </xdr:cNvPr>
        <xdr:cNvSpPr>
          <a:spLocks noChangeShapeType="1"/>
        </xdr:cNvSpPr>
      </xdr:nvSpPr>
      <xdr:spPr bwMode="auto">
        <a:xfrm flipV="1">
          <a:off x="5753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5" name="Line 4">
          <a:extLst>
            <a:ext uri="{FF2B5EF4-FFF2-40B4-BE49-F238E27FC236}">
              <a16:creationId xmlns:a16="http://schemas.microsoft.com/office/drawing/2014/main" id="{00000000-0008-0000-1D00-000005000000}"/>
            </a:ext>
          </a:extLst>
        </xdr:cNvPr>
        <xdr:cNvSpPr>
          <a:spLocks noChangeShapeType="1"/>
        </xdr:cNvSpPr>
      </xdr:nvSpPr>
      <xdr:spPr bwMode="auto">
        <a:xfrm flipV="1">
          <a:off x="6461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D00-000006000000}"/>
            </a:ext>
          </a:extLst>
        </xdr:cNvPr>
        <xdr:cNvSpPr>
          <a:spLocks noChangeShapeType="1"/>
        </xdr:cNvSpPr>
      </xdr:nvSpPr>
      <xdr:spPr bwMode="auto">
        <a:xfrm flipV="1">
          <a:off x="6680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D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361950</xdr:colOff>
      <xdr:row>14</xdr:row>
      <xdr:rowOff>0</xdr:rowOff>
    </xdr:from>
    <xdr:to>
      <xdr:col>6</xdr:col>
      <xdr:colOff>457200</xdr:colOff>
      <xdr:row>14</xdr:row>
      <xdr:rowOff>133350</xdr:rowOff>
    </xdr:to>
    <xdr:sp macro="" textlink="">
      <xdr:nvSpPr>
        <xdr:cNvPr id="8" name="Line 8">
          <a:extLst>
            <a:ext uri="{FF2B5EF4-FFF2-40B4-BE49-F238E27FC236}">
              <a16:creationId xmlns:a16="http://schemas.microsoft.com/office/drawing/2014/main" id="{00000000-0008-0000-1D00-000008000000}"/>
            </a:ext>
          </a:extLst>
        </xdr:cNvPr>
        <xdr:cNvSpPr>
          <a:spLocks noChangeShapeType="1"/>
        </xdr:cNvSpPr>
      </xdr:nvSpPr>
      <xdr:spPr bwMode="auto">
        <a:xfrm flipV="1">
          <a:off x="5543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D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952501</xdr:colOff>
      <xdr:row>2</xdr:row>
      <xdr:rowOff>57150</xdr:rowOff>
    </xdr:from>
    <xdr:to>
      <xdr:col>22</xdr:col>
      <xdr:colOff>523876</xdr:colOff>
      <xdr:row>4</xdr:row>
      <xdr:rowOff>19050</xdr:rowOff>
    </xdr:to>
    <xdr:sp macro="" textlink="">
      <xdr:nvSpPr>
        <xdr:cNvPr id="10" name="Text 7">
          <a:extLst>
            <a:ext uri="{FF2B5EF4-FFF2-40B4-BE49-F238E27FC236}">
              <a16:creationId xmlns:a16="http://schemas.microsoft.com/office/drawing/2014/main" id="{00000000-0008-0000-1D00-00000A000000}"/>
            </a:ext>
          </a:extLst>
        </xdr:cNvPr>
        <xdr:cNvSpPr txBox="1">
          <a:spLocks noChangeArrowheads="1"/>
        </xdr:cNvSpPr>
      </xdr:nvSpPr>
      <xdr:spPr bwMode="auto">
        <a:xfrm>
          <a:off x="11582401" y="508000"/>
          <a:ext cx="2092325" cy="2349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DESEMBER 009</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11" name="Line 11">
          <a:extLst>
            <a:ext uri="{FF2B5EF4-FFF2-40B4-BE49-F238E27FC236}">
              <a16:creationId xmlns:a16="http://schemas.microsoft.com/office/drawing/2014/main" id="{00000000-0008-0000-1D00-00000B000000}"/>
            </a:ext>
          </a:extLst>
        </xdr:cNvPr>
        <xdr:cNvSpPr>
          <a:spLocks noChangeShapeType="1"/>
        </xdr:cNvSpPr>
      </xdr:nvSpPr>
      <xdr:spPr bwMode="auto">
        <a:xfrm flipV="1">
          <a:off x="5753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2" name="Line 12">
          <a:extLst>
            <a:ext uri="{FF2B5EF4-FFF2-40B4-BE49-F238E27FC236}">
              <a16:creationId xmlns:a16="http://schemas.microsoft.com/office/drawing/2014/main" id="{00000000-0008-0000-1D00-00000C000000}"/>
            </a:ext>
          </a:extLst>
        </xdr:cNvPr>
        <xdr:cNvSpPr>
          <a:spLocks noChangeShapeType="1"/>
        </xdr:cNvSpPr>
      </xdr:nvSpPr>
      <xdr:spPr bwMode="auto">
        <a:xfrm flipV="1">
          <a:off x="6461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13" name="Line 13">
          <a:extLst>
            <a:ext uri="{FF2B5EF4-FFF2-40B4-BE49-F238E27FC236}">
              <a16:creationId xmlns:a16="http://schemas.microsoft.com/office/drawing/2014/main" id="{00000000-0008-0000-1D00-00000D000000}"/>
            </a:ext>
          </a:extLst>
        </xdr:cNvPr>
        <xdr:cNvSpPr>
          <a:spLocks noChangeShapeType="1"/>
        </xdr:cNvSpPr>
      </xdr:nvSpPr>
      <xdr:spPr bwMode="auto">
        <a:xfrm flipV="1">
          <a:off x="6680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37</xdr:row>
      <xdr:rowOff>38101</xdr:rowOff>
    </xdr:from>
    <xdr:to>
      <xdr:col>22</xdr:col>
      <xdr:colOff>600075</xdr:colOff>
      <xdr:row>41</xdr:row>
      <xdr:rowOff>194235</xdr:rowOff>
    </xdr:to>
    <xdr:sp macro="" textlink="">
      <xdr:nvSpPr>
        <xdr:cNvPr id="14" name="Text Box 14">
          <a:extLst>
            <a:ext uri="{FF2B5EF4-FFF2-40B4-BE49-F238E27FC236}">
              <a16:creationId xmlns:a16="http://schemas.microsoft.com/office/drawing/2014/main" id="{00000000-0008-0000-1D00-00000E000000}"/>
            </a:ext>
          </a:extLst>
        </xdr:cNvPr>
        <xdr:cNvSpPr txBox="1">
          <a:spLocks noChangeArrowheads="1"/>
        </xdr:cNvSpPr>
      </xdr:nvSpPr>
      <xdr:spPr bwMode="auto">
        <a:xfrm>
          <a:off x="47625" y="6400801"/>
          <a:ext cx="1370330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2248872 --&gt; ORDER NOV21</a:t>
          </a:r>
        </a:p>
        <a:p>
          <a:pPr algn="l" rtl="0">
            <a:lnSpc>
              <a:spcPts val="1100"/>
            </a:lnSpc>
            <a:defRPr sz="1000"/>
          </a:pPr>
          <a:r>
            <a:rPr lang="en-US" sz="1400" b="0" i="0" u="none" strike="noStrike" baseline="0">
              <a:solidFill>
                <a:srgbClr val="000000"/>
              </a:solidFill>
              <a:latin typeface="Arial"/>
              <a:cs typeface="Arial"/>
            </a:rPr>
            <a:t>PO :  2251302 --&gt; ORDER DES'21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D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159765</xdr:colOff>
      <xdr:row>18</xdr:row>
      <xdr:rowOff>127214</xdr:rowOff>
    </xdr:from>
    <xdr:to>
      <xdr:col>5</xdr:col>
      <xdr:colOff>702236</xdr:colOff>
      <xdr:row>18</xdr:row>
      <xdr:rowOff>139913</xdr:rowOff>
    </xdr:to>
    <xdr:cxnSp macro="">
      <xdr:nvCxnSpPr>
        <xdr:cNvPr id="18" name="Straight Connector 17">
          <a:extLst>
            <a:ext uri="{FF2B5EF4-FFF2-40B4-BE49-F238E27FC236}">
              <a16:creationId xmlns:a16="http://schemas.microsoft.com/office/drawing/2014/main" id="{00000000-0008-0000-1D00-000012000000}"/>
            </a:ext>
          </a:extLst>
        </xdr:cNvPr>
        <xdr:cNvCxnSpPr>
          <a:cxnSpLocks noChangeShapeType="1"/>
        </xdr:cNvCxnSpPr>
      </xdr:nvCxnSpPr>
      <xdr:spPr bwMode="auto">
        <a:xfrm>
          <a:off x="4325365" y="3067264"/>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159765</xdr:colOff>
      <xdr:row>20</xdr:row>
      <xdr:rowOff>127214</xdr:rowOff>
    </xdr:from>
    <xdr:to>
      <xdr:col>5</xdr:col>
      <xdr:colOff>702236</xdr:colOff>
      <xdr:row>20</xdr:row>
      <xdr:rowOff>139913</xdr:rowOff>
    </xdr:to>
    <xdr:cxnSp macro="">
      <xdr:nvCxnSpPr>
        <xdr:cNvPr id="19" name="Straight Connector 18">
          <a:extLst>
            <a:ext uri="{FF2B5EF4-FFF2-40B4-BE49-F238E27FC236}">
              <a16:creationId xmlns:a16="http://schemas.microsoft.com/office/drawing/2014/main" id="{00000000-0008-0000-1D00-000013000000}"/>
            </a:ext>
          </a:extLst>
        </xdr:cNvPr>
        <xdr:cNvCxnSpPr>
          <a:cxnSpLocks noChangeShapeType="1"/>
        </xdr:cNvCxnSpPr>
      </xdr:nvCxnSpPr>
      <xdr:spPr bwMode="auto">
        <a:xfrm>
          <a:off x="4323551" y="3538071"/>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1E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E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E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E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1E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E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1E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E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1E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DESEMBER 010</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E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1E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1E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31</xdr:row>
      <xdr:rowOff>38100</xdr:rowOff>
    </xdr:from>
    <xdr:to>
      <xdr:col>21</xdr:col>
      <xdr:colOff>676275</xdr:colOff>
      <xdr:row>37</xdr:row>
      <xdr:rowOff>47625</xdr:rowOff>
    </xdr:to>
    <xdr:sp macro="" textlink="">
      <xdr:nvSpPr>
        <xdr:cNvPr id="14" name="Text Box 14">
          <a:extLst>
            <a:ext uri="{FF2B5EF4-FFF2-40B4-BE49-F238E27FC236}">
              <a16:creationId xmlns:a16="http://schemas.microsoft.com/office/drawing/2014/main" id="{00000000-0008-0000-1E00-00000E000000}"/>
            </a:ext>
          </a:extLst>
        </xdr:cNvPr>
        <xdr:cNvSpPr txBox="1">
          <a:spLocks noChangeArrowheads="1"/>
        </xdr:cNvSpPr>
      </xdr:nvSpPr>
      <xdr:spPr bwMode="auto">
        <a:xfrm>
          <a:off x="47625" y="61912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   PO :  2248873 --&gt; ORDER NOVEMBER'21</a:t>
          </a: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PO :  2251303 --&gt; ORDER DESEMBER'21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E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1F00-000002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1F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1F00-000004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1F00-000005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1F00-000006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1F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1F00-000008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1F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1F00-00000A000000}"/>
            </a:ext>
          </a:extLst>
        </xdr:cNvPr>
        <xdr:cNvSpPr txBox="1">
          <a:spLocks noChangeArrowheads="1"/>
        </xdr:cNvSpPr>
      </xdr:nvSpPr>
      <xdr:spPr bwMode="auto">
        <a:xfrm>
          <a:off x="124110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 2021 DESEMBER 011</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1F00-00000B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1F00-00000C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1F00-00000D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28</xdr:row>
      <xdr:rowOff>38100</xdr:rowOff>
    </xdr:from>
    <xdr:to>
      <xdr:col>21</xdr:col>
      <xdr:colOff>676275</xdr:colOff>
      <xdr:row>34</xdr:row>
      <xdr:rowOff>47625</xdr:rowOff>
    </xdr:to>
    <xdr:sp macro="" textlink="">
      <xdr:nvSpPr>
        <xdr:cNvPr id="14" name="Text Box 14">
          <a:extLst>
            <a:ext uri="{FF2B5EF4-FFF2-40B4-BE49-F238E27FC236}">
              <a16:creationId xmlns:a16="http://schemas.microsoft.com/office/drawing/2014/main" id="{00000000-0008-0000-1F00-00000E000000}"/>
            </a:ext>
          </a:extLst>
        </xdr:cNvPr>
        <xdr:cNvSpPr txBox="1">
          <a:spLocks noChangeArrowheads="1"/>
        </xdr:cNvSpPr>
      </xdr:nvSpPr>
      <xdr:spPr bwMode="auto">
        <a:xfrm>
          <a:off x="47625" y="5327650"/>
          <a:ext cx="144335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:2251301--&gt; ORDER DESEMBER'21</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1F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2.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133350</xdr:rowOff>
    </xdr:to>
    <xdr:sp macro="" textlink="">
      <xdr:nvSpPr>
        <xdr:cNvPr id="2" name="Line 1">
          <a:extLst>
            <a:ext uri="{FF2B5EF4-FFF2-40B4-BE49-F238E27FC236}">
              <a16:creationId xmlns:a16="http://schemas.microsoft.com/office/drawing/2014/main" id="{00000000-0008-0000-2000-000002000000}"/>
            </a:ext>
          </a:extLst>
        </xdr:cNvPr>
        <xdr:cNvSpPr>
          <a:spLocks noChangeShapeType="1"/>
        </xdr:cNvSpPr>
      </xdr:nvSpPr>
      <xdr:spPr bwMode="auto">
        <a:xfrm flipV="1">
          <a:off x="5543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20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000-000004000000}"/>
            </a:ext>
          </a:extLst>
        </xdr:cNvPr>
        <xdr:cNvSpPr>
          <a:spLocks noChangeShapeType="1"/>
        </xdr:cNvSpPr>
      </xdr:nvSpPr>
      <xdr:spPr bwMode="auto">
        <a:xfrm flipV="1">
          <a:off x="5753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5" name="Line 4">
          <a:extLst>
            <a:ext uri="{FF2B5EF4-FFF2-40B4-BE49-F238E27FC236}">
              <a16:creationId xmlns:a16="http://schemas.microsoft.com/office/drawing/2014/main" id="{00000000-0008-0000-2000-000005000000}"/>
            </a:ext>
          </a:extLst>
        </xdr:cNvPr>
        <xdr:cNvSpPr>
          <a:spLocks noChangeShapeType="1"/>
        </xdr:cNvSpPr>
      </xdr:nvSpPr>
      <xdr:spPr bwMode="auto">
        <a:xfrm flipV="1">
          <a:off x="6461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2000-000006000000}"/>
            </a:ext>
          </a:extLst>
        </xdr:cNvPr>
        <xdr:cNvSpPr>
          <a:spLocks noChangeShapeType="1"/>
        </xdr:cNvSpPr>
      </xdr:nvSpPr>
      <xdr:spPr bwMode="auto">
        <a:xfrm flipV="1">
          <a:off x="6680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20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361950</xdr:colOff>
      <xdr:row>14</xdr:row>
      <xdr:rowOff>0</xdr:rowOff>
    </xdr:from>
    <xdr:to>
      <xdr:col>6</xdr:col>
      <xdr:colOff>457200</xdr:colOff>
      <xdr:row>14</xdr:row>
      <xdr:rowOff>133350</xdr:rowOff>
    </xdr:to>
    <xdr:sp macro="" textlink="">
      <xdr:nvSpPr>
        <xdr:cNvPr id="8" name="Line 8">
          <a:extLst>
            <a:ext uri="{FF2B5EF4-FFF2-40B4-BE49-F238E27FC236}">
              <a16:creationId xmlns:a16="http://schemas.microsoft.com/office/drawing/2014/main" id="{00000000-0008-0000-2000-000008000000}"/>
            </a:ext>
          </a:extLst>
        </xdr:cNvPr>
        <xdr:cNvSpPr>
          <a:spLocks noChangeShapeType="1"/>
        </xdr:cNvSpPr>
      </xdr:nvSpPr>
      <xdr:spPr bwMode="auto">
        <a:xfrm flipV="1">
          <a:off x="5543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20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952501</xdr:colOff>
      <xdr:row>2</xdr:row>
      <xdr:rowOff>57150</xdr:rowOff>
    </xdr:from>
    <xdr:to>
      <xdr:col>22</xdr:col>
      <xdr:colOff>523876</xdr:colOff>
      <xdr:row>4</xdr:row>
      <xdr:rowOff>19050</xdr:rowOff>
    </xdr:to>
    <xdr:sp macro="" textlink="">
      <xdr:nvSpPr>
        <xdr:cNvPr id="10" name="Text 7">
          <a:extLst>
            <a:ext uri="{FF2B5EF4-FFF2-40B4-BE49-F238E27FC236}">
              <a16:creationId xmlns:a16="http://schemas.microsoft.com/office/drawing/2014/main" id="{00000000-0008-0000-2000-00000A000000}"/>
            </a:ext>
          </a:extLst>
        </xdr:cNvPr>
        <xdr:cNvSpPr txBox="1">
          <a:spLocks noChangeArrowheads="1"/>
        </xdr:cNvSpPr>
      </xdr:nvSpPr>
      <xdr:spPr bwMode="auto">
        <a:xfrm>
          <a:off x="11582401" y="508000"/>
          <a:ext cx="2092325" cy="2349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DESEMBER 009</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11" name="Line 11">
          <a:extLst>
            <a:ext uri="{FF2B5EF4-FFF2-40B4-BE49-F238E27FC236}">
              <a16:creationId xmlns:a16="http://schemas.microsoft.com/office/drawing/2014/main" id="{00000000-0008-0000-2000-00000B000000}"/>
            </a:ext>
          </a:extLst>
        </xdr:cNvPr>
        <xdr:cNvSpPr>
          <a:spLocks noChangeShapeType="1"/>
        </xdr:cNvSpPr>
      </xdr:nvSpPr>
      <xdr:spPr bwMode="auto">
        <a:xfrm flipV="1">
          <a:off x="5753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2" name="Line 12">
          <a:extLst>
            <a:ext uri="{FF2B5EF4-FFF2-40B4-BE49-F238E27FC236}">
              <a16:creationId xmlns:a16="http://schemas.microsoft.com/office/drawing/2014/main" id="{00000000-0008-0000-2000-00000C000000}"/>
            </a:ext>
          </a:extLst>
        </xdr:cNvPr>
        <xdr:cNvSpPr>
          <a:spLocks noChangeShapeType="1"/>
        </xdr:cNvSpPr>
      </xdr:nvSpPr>
      <xdr:spPr bwMode="auto">
        <a:xfrm flipV="1">
          <a:off x="6461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13" name="Line 13">
          <a:extLst>
            <a:ext uri="{FF2B5EF4-FFF2-40B4-BE49-F238E27FC236}">
              <a16:creationId xmlns:a16="http://schemas.microsoft.com/office/drawing/2014/main" id="{00000000-0008-0000-2000-00000D000000}"/>
            </a:ext>
          </a:extLst>
        </xdr:cNvPr>
        <xdr:cNvSpPr>
          <a:spLocks noChangeShapeType="1"/>
        </xdr:cNvSpPr>
      </xdr:nvSpPr>
      <xdr:spPr bwMode="auto">
        <a:xfrm flipV="1">
          <a:off x="6680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38101</xdr:rowOff>
    </xdr:from>
    <xdr:to>
      <xdr:col>22</xdr:col>
      <xdr:colOff>600075</xdr:colOff>
      <xdr:row>43</xdr:row>
      <xdr:rowOff>194235</xdr:rowOff>
    </xdr:to>
    <xdr:sp macro="" textlink="">
      <xdr:nvSpPr>
        <xdr:cNvPr id="14" name="Text Box 14">
          <a:extLst>
            <a:ext uri="{FF2B5EF4-FFF2-40B4-BE49-F238E27FC236}">
              <a16:creationId xmlns:a16="http://schemas.microsoft.com/office/drawing/2014/main" id="{00000000-0008-0000-2000-00000E000000}"/>
            </a:ext>
          </a:extLst>
        </xdr:cNvPr>
        <xdr:cNvSpPr txBox="1">
          <a:spLocks noChangeArrowheads="1"/>
        </xdr:cNvSpPr>
      </xdr:nvSpPr>
      <xdr:spPr bwMode="auto">
        <a:xfrm>
          <a:off x="47625" y="6616701"/>
          <a:ext cx="1370330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2251302 --&gt; ORDER DES'21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20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159765</xdr:colOff>
      <xdr:row>18</xdr:row>
      <xdr:rowOff>127214</xdr:rowOff>
    </xdr:from>
    <xdr:to>
      <xdr:col>5</xdr:col>
      <xdr:colOff>702236</xdr:colOff>
      <xdr:row>18</xdr:row>
      <xdr:rowOff>139913</xdr:rowOff>
    </xdr:to>
    <xdr:cxnSp macro="">
      <xdr:nvCxnSpPr>
        <xdr:cNvPr id="17" name="Straight Connector 16">
          <a:extLst>
            <a:ext uri="{FF2B5EF4-FFF2-40B4-BE49-F238E27FC236}">
              <a16:creationId xmlns:a16="http://schemas.microsoft.com/office/drawing/2014/main" id="{00000000-0008-0000-2000-000011000000}"/>
            </a:ext>
          </a:extLst>
        </xdr:cNvPr>
        <xdr:cNvCxnSpPr>
          <a:cxnSpLocks noChangeShapeType="1"/>
        </xdr:cNvCxnSpPr>
      </xdr:nvCxnSpPr>
      <xdr:spPr bwMode="auto">
        <a:xfrm>
          <a:off x="4325365" y="3499064"/>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159765</xdr:colOff>
      <xdr:row>18</xdr:row>
      <xdr:rowOff>127214</xdr:rowOff>
    </xdr:from>
    <xdr:to>
      <xdr:col>5</xdr:col>
      <xdr:colOff>702236</xdr:colOff>
      <xdr:row>18</xdr:row>
      <xdr:rowOff>139913</xdr:rowOff>
    </xdr:to>
    <xdr:cxnSp macro="">
      <xdr:nvCxnSpPr>
        <xdr:cNvPr id="19" name="Straight Connector 18">
          <a:extLst>
            <a:ext uri="{FF2B5EF4-FFF2-40B4-BE49-F238E27FC236}">
              <a16:creationId xmlns:a16="http://schemas.microsoft.com/office/drawing/2014/main" id="{00000000-0008-0000-2000-000013000000}"/>
            </a:ext>
          </a:extLst>
        </xdr:cNvPr>
        <xdr:cNvCxnSpPr>
          <a:cxnSpLocks noChangeShapeType="1"/>
        </xdr:cNvCxnSpPr>
      </xdr:nvCxnSpPr>
      <xdr:spPr bwMode="auto">
        <a:xfrm>
          <a:off x="4323551" y="3102643"/>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159765</xdr:colOff>
      <xdr:row>20</xdr:row>
      <xdr:rowOff>127214</xdr:rowOff>
    </xdr:from>
    <xdr:to>
      <xdr:col>5</xdr:col>
      <xdr:colOff>702236</xdr:colOff>
      <xdr:row>20</xdr:row>
      <xdr:rowOff>139913</xdr:rowOff>
    </xdr:to>
    <xdr:cxnSp macro="">
      <xdr:nvCxnSpPr>
        <xdr:cNvPr id="22" name="Straight Connector 21">
          <a:extLst>
            <a:ext uri="{FF2B5EF4-FFF2-40B4-BE49-F238E27FC236}">
              <a16:creationId xmlns:a16="http://schemas.microsoft.com/office/drawing/2014/main" id="{00000000-0008-0000-2000-000016000000}"/>
            </a:ext>
          </a:extLst>
        </xdr:cNvPr>
        <xdr:cNvCxnSpPr>
          <a:cxnSpLocks noChangeShapeType="1"/>
        </xdr:cNvCxnSpPr>
      </xdr:nvCxnSpPr>
      <xdr:spPr bwMode="auto">
        <a:xfrm>
          <a:off x="4323551" y="3755785"/>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21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21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1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1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21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21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21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21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21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DESEMBER 010</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1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21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21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31</xdr:row>
      <xdr:rowOff>38100</xdr:rowOff>
    </xdr:from>
    <xdr:to>
      <xdr:col>21</xdr:col>
      <xdr:colOff>676275</xdr:colOff>
      <xdr:row>37</xdr:row>
      <xdr:rowOff>47625</xdr:rowOff>
    </xdr:to>
    <xdr:sp macro="" textlink="">
      <xdr:nvSpPr>
        <xdr:cNvPr id="14" name="Text Box 14">
          <a:extLst>
            <a:ext uri="{FF2B5EF4-FFF2-40B4-BE49-F238E27FC236}">
              <a16:creationId xmlns:a16="http://schemas.microsoft.com/office/drawing/2014/main" id="{00000000-0008-0000-2100-00000E000000}"/>
            </a:ext>
          </a:extLst>
        </xdr:cNvPr>
        <xdr:cNvSpPr txBox="1">
          <a:spLocks noChangeArrowheads="1"/>
        </xdr:cNvSpPr>
      </xdr:nvSpPr>
      <xdr:spPr bwMode="auto">
        <a:xfrm>
          <a:off x="47625" y="55435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PO :  2251303 --&gt; ORDER DESEMBER'21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21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2200-000002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22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2200-000004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2200-000005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2200-000006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22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2200-000008000000}"/>
            </a:ext>
          </a:extLst>
        </xdr:cNvPr>
        <xdr:cNvSpPr>
          <a:spLocks noChangeShapeType="1"/>
        </xdr:cNvSpPr>
      </xdr:nvSpPr>
      <xdr:spPr bwMode="auto">
        <a:xfrm flipV="1">
          <a:off x="62611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22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2200-00000A000000}"/>
            </a:ext>
          </a:extLst>
        </xdr:cNvPr>
        <xdr:cNvSpPr txBox="1">
          <a:spLocks noChangeArrowheads="1"/>
        </xdr:cNvSpPr>
      </xdr:nvSpPr>
      <xdr:spPr bwMode="auto">
        <a:xfrm>
          <a:off x="124110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 2021 DESEMBER 011</a:t>
          </a:r>
          <a:endParaRPr lang="en-ID">
            <a:effectLst/>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2200-00000B000000}"/>
            </a:ext>
          </a:extLst>
        </xdr:cNvPr>
        <xdr:cNvSpPr>
          <a:spLocks noChangeShapeType="1"/>
        </xdr:cNvSpPr>
      </xdr:nvSpPr>
      <xdr:spPr bwMode="auto">
        <a:xfrm flipV="1">
          <a:off x="64706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2200-00000C000000}"/>
            </a:ext>
          </a:extLst>
        </xdr:cNvPr>
        <xdr:cNvSpPr>
          <a:spLocks noChangeShapeType="1"/>
        </xdr:cNvSpPr>
      </xdr:nvSpPr>
      <xdr:spPr bwMode="auto">
        <a:xfrm flipV="1">
          <a:off x="71786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2200-00000D000000}"/>
            </a:ext>
          </a:extLst>
        </xdr:cNvPr>
        <xdr:cNvSpPr>
          <a:spLocks noChangeShapeType="1"/>
        </xdr:cNvSpPr>
      </xdr:nvSpPr>
      <xdr:spPr bwMode="auto">
        <a:xfrm flipV="1">
          <a:off x="73977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28</xdr:row>
      <xdr:rowOff>38100</xdr:rowOff>
    </xdr:from>
    <xdr:to>
      <xdr:col>21</xdr:col>
      <xdr:colOff>676275</xdr:colOff>
      <xdr:row>34</xdr:row>
      <xdr:rowOff>47625</xdr:rowOff>
    </xdr:to>
    <xdr:sp macro="" textlink="">
      <xdr:nvSpPr>
        <xdr:cNvPr id="14" name="Text Box 14">
          <a:extLst>
            <a:ext uri="{FF2B5EF4-FFF2-40B4-BE49-F238E27FC236}">
              <a16:creationId xmlns:a16="http://schemas.microsoft.com/office/drawing/2014/main" id="{00000000-0008-0000-2200-00000E000000}"/>
            </a:ext>
          </a:extLst>
        </xdr:cNvPr>
        <xdr:cNvSpPr txBox="1">
          <a:spLocks noChangeArrowheads="1"/>
        </xdr:cNvSpPr>
      </xdr:nvSpPr>
      <xdr:spPr bwMode="auto">
        <a:xfrm>
          <a:off x="47625" y="4895850"/>
          <a:ext cx="144335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:2251301--&gt; ORDER DESEMBER'21</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22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5.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133350</xdr:rowOff>
    </xdr:to>
    <xdr:sp macro="" textlink="">
      <xdr:nvSpPr>
        <xdr:cNvPr id="2" name="Line 1">
          <a:extLst>
            <a:ext uri="{FF2B5EF4-FFF2-40B4-BE49-F238E27FC236}">
              <a16:creationId xmlns:a16="http://schemas.microsoft.com/office/drawing/2014/main" id="{00000000-0008-0000-2300-000002000000}"/>
            </a:ext>
          </a:extLst>
        </xdr:cNvPr>
        <xdr:cNvSpPr>
          <a:spLocks noChangeShapeType="1"/>
        </xdr:cNvSpPr>
      </xdr:nvSpPr>
      <xdr:spPr bwMode="auto">
        <a:xfrm flipV="1">
          <a:off x="5543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23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300-000004000000}"/>
            </a:ext>
          </a:extLst>
        </xdr:cNvPr>
        <xdr:cNvSpPr>
          <a:spLocks noChangeShapeType="1"/>
        </xdr:cNvSpPr>
      </xdr:nvSpPr>
      <xdr:spPr bwMode="auto">
        <a:xfrm flipV="1">
          <a:off x="5753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5" name="Line 4">
          <a:extLst>
            <a:ext uri="{FF2B5EF4-FFF2-40B4-BE49-F238E27FC236}">
              <a16:creationId xmlns:a16="http://schemas.microsoft.com/office/drawing/2014/main" id="{00000000-0008-0000-2300-000005000000}"/>
            </a:ext>
          </a:extLst>
        </xdr:cNvPr>
        <xdr:cNvSpPr>
          <a:spLocks noChangeShapeType="1"/>
        </xdr:cNvSpPr>
      </xdr:nvSpPr>
      <xdr:spPr bwMode="auto">
        <a:xfrm flipV="1">
          <a:off x="65944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2300-000006000000}"/>
            </a:ext>
          </a:extLst>
        </xdr:cNvPr>
        <xdr:cNvSpPr>
          <a:spLocks noChangeShapeType="1"/>
        </xdr:cNvSpPr>
      </xdr:nvSpPr>
      <xdr:spPr bwMode="auto">
        <a:xfrm flipV="1">
          <a:off x="6813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23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361950</xdr:colOff>
      <xdr:row>14</xdr:row>
      <xdr:rowOff>0</xdr:rowOff>
    </xdr:from>
    <xdr:to>
      <xdr:col>6</xdr:col>
      <xdr:colOff>457200</xdr:colOff>
      <xdr:row>14</xdr:row>
      <xdr:rowOff>133350</xdr:rowOff>
    </xdr:to>
    <xdr:sp macro="" textlink="">
      <xdr:nvSpPr>
        <xdr:cNvPr id="8" name="Line 8">
          <a:extLst>
            <a:ext uri="{FF2B5EF4-FFF2-40B4-BE49-F238E27FC236}">
              <a16:creationId xmlns:a16="http://schemas.microsoft.com/office/drawing/2014/main" id="{00000000-0008-0000-2300-000008000000}"/>
            </a:ext>
          </a:extLst>
        </xdr:cNvPr>
        <xdr:cNvSpPr>
          <a:spLocks noChangeShapeType="1"/>
        </xdr:cNvSpPr>
      </xdr:nvSpPr>
      <xdr:spPr bwMode="auto">
        <a:xfrm flipV="1">
          <a:off x="5543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23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952501</xdr:colOff>
      <xdr:row>2</xdr:row>
      <xdr:rowOff>57150</xdr:rowOff>
    </xdr:from>
    <xdr:to>
      <xdr:col>22</xdr:col>
      <xdr:colOff>523876</xdr:colOff>
      <xdr:row>4</xdr:row>
      <xdr:rowOff>19050</xdr:rowOff>
    </xdr:to>
    <xdr:sp macro="" textlink="">
      <xdr:nvSpPr>
        <xdr:cNvPr id="10" name="Text 7">
          <a:extLst>
            <a:ext uri="{FF2B5EF4-FFF2-40B4-BE49-F238E27FC236}">
              <a16:creationId xmlns:a16="http://schemas.microsoft.com/office/drawing/2014/main" id="{00000000-0008-0000-2300-00000A000000}"/>
            </a:ext>
          </a:extLst>
        </xdr:cNvPr>
        <xdr:cNvSpPr txBox="1">
          <a:spLocks noChangeArrowheads="1"/>
        </xdr:cNvSpPr>
      </xdr:nvSpPr>
      <xdr:spPr bwMode="auto">
        <a:xfrm>
          <a:off x="11899901" y="508000"/>
          <a:ext cx="2092325" cy="2349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2021 DESEMBER 009</a:t>
          </a:r>
        </a:p>
      </xdr:txBody>
    </xdr:sp>
    <xdr:clientData/>
  </xdr:twoCellAnchor>
  <xdr:twoCellAnchor>
    <xdr:from>
      <xdr:col>6</xdr:col>
      <xdr:colOff>571500</xdr:colOff>
      <xdr:row>14</xdr:row>
      <xdr:rowOff>0</xdr:rowOff>
    </xdr:from>
    <xdr:to>
      <xdr:col>6</xdr:col>
      <xdr:colOff>666750</xdr:colOff>
      <xdr:row>14</xdr:row>
      <xdr:rowOff>123825</xdr:rowOff>
    </xdr:to>
    <xdr:sp macro="" textlink="">
      <xdr:nvSpPr>
        <xdr:cNvPr id="11" name="Line 11">
          <a:extLst>
            <a:ext uri="{FF2B5EF4-FFF2-40B4-BE49-F238E27FC236}">
              <a16:creationId xmlns:a16="http://schemas.microsoft.com/office/drawing/2014/main" id="{00000000-0008-0000-2300-00000B000000}"/>
            </a:ext>
          </a:extLst>
        </xdr:cNvPr>
        <xdr:cNvSpPr>
          <a:spLocks noChangeShapeType="1"/>
        </xdr:cNvSpPr>
      </xdr:nvSpPr>
      <xdr:spPr bwMode="auto">
        <a:xfrm flipV="1">
          <a:off x="5753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0</xdr:rowOff>
    </xdr:from>
    <xdr:to>
      <xdr:col>7</xdr:col>
      <xdr:colOff>466725</xdr:colOff>
      <xdr:row>14</xdr:row>
      <xdr:rowOff>133350</xdr:rowOff>
    </xdr:to>
    <xdr:sp macro="" textlink="">
      <xdr:nvSpPr>
        <xdr:cNvPr id="12" name="Line 12">
          <a:extLst>
            <a:ext uri="{FF2B5EF4-FFF2-40B4-BE49-F238E27FC236}">
              <a16:creationId xmlns:a16="http://schemas.microsoft.com/office/drawing/2014/main" id="{00000000-0008-0000-2300-00000C000000}"/>
            </a:ext>
          </a:extLst>
        </xdr:cNvPr>
        <xdr:cNvSpPr>
          <a:spLocks noChangeShapeType="1"/>
        </xdr:cNvSpPr>
      </xdr:nvSpPr>
      <xdr:spPr bwMode="auto">
        <a:xfrm flipV="1">
          <a:off x="65944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133350</xdr:rowOff>
    </xdr:to>
    <xdr:sp macro="" textlink="">
      <xdr:nvSpPr>
        <xdr:cNvPr id="13" name="Line 13">
          <a:extLst>
            <a:ext uri="{FF2B5EF4-FFF2-40B4-BE49-F238E27FC236}">
              <a16:creationId xmlns:a16="http://schemas.microsoft.com/office/drawing/2014/main" id="{00000000-0008-0000-2300-00000D000000}"/>
            </a:ext>
          </a:extLst>
        </xdr:cNvPr>
        <xdr:cNvSpPr>
          <a:spLocks noChangeShapeType="1"/>
        </xdr:cNvSpPr>
      </xdr:nvSpPr>
      <xdr:spPr bwMode="auto">
        <a:xfrm flipV="1">
          <a:off x="6813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42</xdr:row>
      <xdr:rowOff>38101</xdr:rowOff>
    </xdr:from>
    <xdr:to>
      <xdr:col>22</xdr:col>
      <xdr:colOff>600075</xdr:colOff>
      <xdr:row>46</xdr:row>
      <xdr:rowOff>194235</xdr:rowOff>
    </xdr:to>
    <xdr:sp macro="" textlink="">
      <xdr:nvSpPr>
        <xdr:cNvPr id="14" name="Text Box 14">
          <a:extLst>
            <a:ext uri="{FF2B5EF4-FFF2-40B4-BE49-F238E27FC236}">
              <a16:creationId xmlns:a16="http://schemas.microsoft.com/office/drawing/2014/main" id="{00000000-0008-0000-2300-00000E000000}"/>
            </a:ext>
          </a:extLst>
        </xdr:cNvPr>
        <xdr:cNvSpPr txBox="1">
          <a:spLocks noChangeArrowheads="1"/>
        </xdr:cNvSpPr>
      </xdr:nvSpPr>
      <xdr:spPr bwMode="auto">
        <a:xfrm>
          <a:off x="47625" y="7048501"/>
          <a:ext cx="1402080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2251302 --&gt; ORDER DES'21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2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241408</xdr:colOff>
      <xdr:row>18</xdr:row>
      <xdr:rowOff>100000</xdr:rowOff>
    </xdr:from>
    <xdr:to>
      <xdr:col>5</xdr:col>
      <xdr:colOff>783879</xdr:colOff>
      <xdr:row>18</xdr:row>
      <xdr:rowOff>112699</xdr:rowOff>
    </xdr:to>
    <xdr:cxnSp macro="">
      <xdr:nvCxnSpPr>
        <xdr:cNvPr id="21" name="Straight Connector 20">
          <a:extLst>
            <a:ext uri="{FF2B5EF4-FFF2-40B4-BE49-F238E27FC236}">
              <a16:creationId xmlns:a16="http://schemas.microsoft.com/office/drawing/2014/main" id="{00000000-0008-0000-2300-000015000000}"/>
            </a:ext>
          </a:extLst>
        </xdr:cNvPr>
        <xdr:cNvCxnSpPr>
          <a:cxnSpLocks noChangeShapeType="1"/>
        </xdr:cNvCxnSpPr>
      </xdr:nvCxnSpPr>
      <xdr:spPr bwMode="auto">
        <a:xfrm>
          <a:off x="4405194" y="3728571"/>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223265</xdr:colOff>
      <xdr:row>20</xdr:row>
      <xdr:rowOff>109071</xdr:rowOff>
    </xdr:from>
    <xdr:to>
      <xdr:col>5</xdr:col>
      <xdr:colOff>765736</xdr:colOff>
      <xdr:row>20</xdr:row>
      <xdr:rowOff>121770</xdr:rowOff>
    </xdr:to>
    <xdr:cxnSp macro="">
      <xdr:nvCxnSpPr>
        <xdr:cNvPr id="22" name="Straight Connector 21">
          <a:extLst>
            <a:ext uri="{FF2B5EF4-FFF2-40B4-BE49-F238E27FC236}">
              <a16:creationId xmlns:a16="http://schemas.microsoft.com/office/drawing/2014/main" id="{00000000-0008-0000-2300-000016000000}"/>
            </a:ext>
          </a:extLst>
        </xdr:cNvPr>
        <xdr:cNvCxnSpPr>
          <a:cxnSpLocks noChangeShapeType="1"/>
        </xdr:cNvCxnSpPr>
      </xdr:nvCxnSpPr>
      <xdr:spPr bwMode="auto">
        <a:xfrm>
          <a:off x="4387051" y="4173071"/>
          <a:ext cx="542471" cy="12699"/>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3800-00000200000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38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800-00000400000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800-00000500000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3800-00000600000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38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3800-00000800000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38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00000000-0008-0000-3800-00000A000000}"/>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001</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800-00000B00000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3800-00000C00000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3800-00000D00000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38101</xdr:rowOff>
    </xdr:from>
    <xdr:to>
      <xdr:col>21</xdr:col>
      <xdr:colOff>600075</xdr:colOff>
      <xdr:row>39</xdr:row>
      <xdr:rowOff>194235</xdr:rowOff>
    </xdr:to>
    <xdr:sp macro="" textlink="">
      <xdr:nvSpPr>
        <xdr:cNvPr id="14" name="Text Box 14">
          <a:extLst>
            <a:ext uri="{FF2B5EF4-FFF2-40B4-BE49-F238E27FC236}">
              <a16:creationId xmlns:a16="http://schemas.microsoft.com/office/drawing/2014/main" id="{00000000-0008-0000-3800-00000E000000}"/>
            </a:ext>
          </a:extLst>
        </xdr:cNvPr>
        <xdr:cNvSpPr txBox="1">
          <a:spLocks noChangeArrowheads="1"/>
        </xdr:cNvSpPr>
      </xdr:nvSpPr>
      <xdr:spPr bwMode="auto">
        <a:xfrm>
          <a:off x="47625" y="68326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2251302 --&gt; ORDER DES'21</a:t>
          </a:r>
        </a:p>
        <a:p>
          <a:pPr algn="l" rtl="0">
            <a:lnSpc>
              <a:spcPts val="1100"/>
            </a:lnSpc>
            <a:defRPr sz="1000"/>
          </a:pPr>
          <a:r>
            <a:rPr lang="en-US" sz="1400" b="0" i="0" u="none" strike="noStrike" baseline="0">
              <a:solidFill>
                <a:srgbClr val="000000"/>
              </a:solidFill>
              <a:latin typeface="Arial"/>
              <a:cs typeface="Arial"/>
            </a:rPr>
            <a:t>PO :  2254790 --&gt; ORDER JAN'21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38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214313</xdr:colOff>
      <xdr:row>18</xdr:row>
      <xdr:rowOff>119062</xdr:rowOff>
    </xdr:from>
    <xdr:to>
      <xdr:col>4</xdr:col>
      <xdr:colOff>825500</xdr:colOff>
      <xdr:row>18</xdr:row>
      <xdr:rowOff>119062</xdr:rowOff>
    </xdr:to>
    <xdr:cxnSp macro="">
      <xdr:nvCxnSpPr>
        <xdr:cNvPr id="18" name="Straight Connector 17">
          <a:extLst>
            <a:ext uri="{FF2B5EF4-FFF2-40B4-BE49-F238E27FC236}">
              <a16:creationId xmlns:a16="http://schemas.microsoft.com/office/drawing/2014/main" id="{00000000-0008-0000-3800-000012000000}"/>
            </a:ext>
          </a:extLst>
        </xdr:cNvPr>
        <xdr:cNvCxnSpPr>
          <a:cxnSpLocks noChangeShapeType="1"/>
        </xdr:cNvCxnSpPr>
      </xdr:nvCxnSpPr>
      <xdr:spPr bwMode="auto">
        <a:xfrm>
          <a:off x="4389438" y="3063875"/>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206375</xdr:colOff>
      <xdr:row>20</xdr:row>
      <xdr:rowOff>119062</xdr:rowOff>
    </xdr:from>
    <xdr:to>
      <xdr:col>4</xdr:col>
      <xdr:colOff>777875</xdr:colOff>
      <xdr:row>20</xdr:row>
      <xdr:rowOff>134937</xdr:rowOff>
    </xdr:to>
    <xdr:cxnSp macro="">
      <xdr:nvCxnSpPr>
        <xdr:cNvPr id="19" name="Straight Connector 18">
          <a:extLst>
            <a:ext uri="{FF2B5EF4-FFF2-40B4-BE49-F238E27FC236}">
              <a16:creationId xmlns:a16="http://schemas.microsoft.com/office/drawing/2014/main" id="{00000000-0008-0000-3800-000013000000}"/>
            </a:ext>
          </a:extLst>
        </xdr:cNvPr>
        <xdr:cNvCxnSpPr>
          <a:cxnSpLocks noChangeShapeType="1"/>
        </xdr:cNvCxnSpPr>
      </xdr:nvCxnSpPr>
      <xdr:spPr bwMode="auto">
        <a:xfrm flipV="1">
          <a:off x="4381500" y="3492500"/>
          <a:ext cx="571500" cy="15875"/>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39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39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9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9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39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39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39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39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39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002</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9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39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39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42</xdr:row>
      <xdr:rowOff>47625</xdr:rowOff>
    </xdr:to>
    <xdr:sp macro="" textlink="">
      <xdr:nvSpPr>
        <xdr:cNvPr id="14" name="Text Box 14">
          <a:extLst>
            <a:ext uri="{FF2B5EF4-FFF2-40B4-BE49-F238E27FC236}">
              <a16:creationId xmlns:a16="http://schemas.microsoft.com/office/drawing/2014/main" id="{00000000-0008-0000-3900-00000E000000}"/>
            </a:ext>
          </a:extLst>
        </xdr:cNvPr>
        <xdr:cNvSpPr txBox="1">
          <a:spLocks noChangeArrowheads="1"/>
        </xdr:cNvSpPr>
      </xdr:nvSpPr>
      <xdr:spPr bwMode="auto">
        <a:xfrm>
          <a:off x="47625" y="64071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2254791-&gt; ORDER JANUARI'22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39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3A00-00000200000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3A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A00-00000400000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A00-00000500000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3A00-00000600000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3A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3A00-00000800000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3A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3A00-00000A000000}"/>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003</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A00-00000B00000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3A00-00000C00000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3A00-00000D00000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00000000-0008-0000-3A00-00000E000000}"/>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:2254789--&gt; ORDER JANUARI'22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3A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3B00-00000200000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3B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B00-00000400000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B00-00000500000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3B00-00000600000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3B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3B00-00000800000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3B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00000000-0008-0000-3B00-00000A000000}"/>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004</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B00-00000B00000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3B00-00000C00000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3B00-00000D00000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38101</xdr:rowOff>
    </xdr:from>
    <xdr:to>
      <xdr:col>21</xdr:col>
      <xdr:colOff>600075</xdr:colOff>
      <xdr:row>39</xdr:row>
      <xdr:rowOff>194235</xdr:rowOff>
    </xdr:to>
    <xdr:sp macro="" textlink="">
      <xdr:nvSpPr>
        <xdr:cNvPr id="14" name="Text Box 14">
          <a:extLst>
            <a:ext uri="{FF2B5EF4-FFF2-40B4-BE49-F238E27FC236}">
              <a16:creationId xmlns:a16="http://schemas.microsoft.com/office/drawing/2014/main" id="{00000000-0008-0000-3B00-00000E000000}"/>
            </a:ext>
          </a:extLst>
        </xdr:cNvPr>
        <xdr:cNvSpPr txBox="1">
          <a:spLocks noChangeArrowheads="1"/>
        </xdr:cNvSpPr>
      </xdr:nvSpPr>
      <xdr:spPr bwMode="auto">
        <a:xfrm>
          <a:off x="47625" y="61849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2251302 --&gt; ORDER DES'21</a:t>
          </a:r>
        </a:p>
        <a:p>
          <a:pPr algn="l" rtl="0">
            <a:lnSpc>
              <a:spcPts val="1100"/>
            </a:lnSpc>
            <a:defRPr sz="1000"/>
          </a:pPr>
          <a:r>
            <a:rPr lang="en-US" sz="1400" b="0" i="0" u="none" strike="noStrike" baseline="0">
              <a:solidFill>
                <a:srgbClr val="000000"/>
              </a:solidFill>
              <a:latin typeface="Arial"/>
              <a:cs typeface="Arial"/>
            </a:rPr>
            <a:t>PO :  2254790 --&gt; ORDER JAN'21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3B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214313</xdr:colOff>
      <xdr:row>18</xdr:row>
      <xdr:rowOff>119062</xdr:rowOff>
    </xdr:from>
    <xdr:to>
      <xdr:col>4</xdr:col>
      <xdr:colOff>825500</xdr:colOff>
      <xdr:row>18</xdr:row>
      <xdr:rowOff>119062</xdr:rowOff>
    </xdr:to>
    <xdr:cxnSp macro="">
      <xdr:nvCxnSpPr>
        <xdr:cNvPr id="16" name="Straight Connector 15">
          <a:extLst>
            <a:ext uri="{FF2B5EF4-FFF2-40B4-BE49-F238E27FC236}">
              <a16:creationId xmlns:a16="http://schemas.microsoft.com/office/drawing/2014/main" id="{00000000-0008-0000-3B00-000010000000}"/>
            </a:ext>
          </a:extLst>
        </xdr:cNvPr>
        <xdr:cNvCxnSpPr>
          <a:cxnSpLocks noChangeShapeType="1"/>
        </xdr:cNvCxnSpPr>
      </xdr:nvCxnSpPr>
      <xdr:spPr bwMode="auto">
        <a:xfrm>
          <a:off x="4379913"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206375</xdr:colOff>
      <xdr:row>20</xdr:row>
      <xdr:rowOff>119062</xdr:rowOff>
    </xdr:from>
    <xdr:to>
      <xdr:col>4</xdr:col>
      <xdr:colOff>777875</xdr:colOff>
      <xdr:row>20</xdr:row>
      <xdr:rowOff>134937</xdr:rowOff>
    </xdr:to>
    <xdr:cxnSp macro="">
      <xdr:nvCxnSpPr>
        <xdr:cNvPr id="17" name="Straight Connector 16">
          <a:extLst>
            <a:ext uri="{FF2B5EF4-FFF2-40B4-BE49-F238E27FC236}">
              <a16:creationId xmlns:a16="http://schemas.microsoft.com/office/drawing/2014/main" id="{00000000-0008-0000-3B00-000011000000}"/>
            </a:ext>
          </a:extLst>
        </xdr:cNvPr>
        <xdr:cNvCxnSpPr>
          <a:cxnSpLocks noChangeShapeType="1"/>
        </xdr:cNvCxnSpPr>
      </xdr:nvCxnSpPr>
      <xdr:spPr bwMode="auto">
        <a:xfrm flipV="1">
          <a:off x="4371975" y="3490912"/>
          <a:ext cx="571500" cy="15875"/>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3C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3C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C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C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3C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3C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3C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3C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3C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005</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C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3C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3C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42</xdr:row>
      <xdr:rowOff>47625</xdr:rowOff>
    </xdr:to>
    <xdr:sp macro="" textlink="">
      <xdr:nvSpPr>
        <xdr:cNvPr id="14" name="Text Box 14">
          <a:extLst>
            <a:ext uri="{FF2B5EF4-FFF2-40B4-BE49-F238E27FC236}">
              <a16:creationId xmlns:a16="http://schemas.microsoft.com/office/drawing/2014/main" id="{00000000-0008-0000-3C00-00000E000000}"/>
            </a:ext>
          </a:extLst>
        </xdr:cNvPr>
        <xdr:cNvSpPr txBox="1">
          <a:spLocks noChangeArrowheads="1"/>
        </xdr:cNvSpPr>
      </xdr:nvSpPr>
      <xdr:spPr bwMode="auto">
        <a:xfrm>
          <a:off x="47625" y="64071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2254791-&gt; ORDER JANUARI'22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3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3D00-00000200000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3D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D00-00000400000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D00-00000500000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3D00-00000600000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3D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3D00-00000800000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3D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3D00-00000A000000}"/>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006</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D00-00000B00000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3D00-00000C00000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3D00-00000D00000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00000000-0008-0000-3D00-00000E000000}"/>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:2254789--&gt; ORDER JANUARI'22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3D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3E00-00000200000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3E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E00-00000400000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E00-00000500000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3E00-00000600000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3E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3E00-00000800000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3E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00000000-0008-0000-3E00-00000A000000}"/>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007</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E00-00000B00000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3E00-00000C00000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3E00-00000D00000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38101</xdr:rowOff>
    </xdr:from>
    <xdr:to>
      <xdr:col>21</xdr:col>
      <xdr:colOff>600075</xdr:colOff>
      <xdr:row>39</xdr:row>
      <xdr:rowOff>194235</xdr:rowOff>
    </xdr:to>
    <xdr:sp macro="" textlink="">
      <xdr:nvSpPr>
        <xdr:cNvPr id="14" name="Text Box 14">
          <a:extLst>
            <a:ext uri="{FF2B5EF4-FFF2-40B4-BE49-F238E27FC236}">
              <a16:creationId xmlns:a16="http://schemas.microsoft.com/office/drawing/2014/main" id="{00000000-0008-0000-3E00-00000E000000}"/>
            </a:ext>
          </a:extLst>
        </xdr:cNvPr>
        <xdr:cNvSpPr txBox="1">
          <a:spLocks noChangeArrowheads="1"/>
        </xdr:cNvSpPr>
      </xdr:nvSpPr>
      <xdr:spPr bwMode="auto">
        <a:xfrm>
          <a:off x="47625" y="61849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2251302 --&gt; ORDER DES'21</a:t>
          </a:r>
        </a:p>
        <a:p>
          <a:pPr algn="l" rtl="0">
            <a:lnSpc>
              <a:spcPts val="1100"/>
            </a:lnSpc>
            <a:defRPr sz="1000"/>
          </a:pPr>
          <a:r>
            <a:rPr lang="en-US" sz="1400" b="0" i="0" u="none" strike="noStrike" baseline="0">
              <a:solidFill>
                <a:srgbClr val="000000"/>
              </a:solidFill>
              <a:latin typeface="Arial"/>
              <a:cs typeface="Arial"/>
            </a:rPr>
            <a:t>PO :  2254790 --&gt; ORDER JAN'21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3E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214313</xdr:colOff>
      <xdr:row>18</xdr:row>
      <xdr:rowOff>119062</xdr:rowOff>
    </xdr:from>
    <xdr:to>
      <xdr:col>4</xdr:col>
      <xdr:colOff>825500</xdr:colOff>
      <xdr:row>18</xdr:row>
      <xdr:rowOff>119062</xdr:rowOff>
    </xdr:to>
    <xdr:cxnSp macro="">
      <xdr:nvCxnSpPr>
        <xdr:cNvPr id="16" name="Straight Connector 15">
          <a:extLst>
            <a:ext uri="{FF2B5EF4-FFF2-40B4-BE49-F238E27FC236}">
              <a16:creationId xmlns:a16="http://schemas.microsoft.com/office/drawing/2014/main" id="{00000000-0008-0000-3E00-000010000000}"/>
            </a:ext>
          </a:extLst>
        </xdr:cNvPr>
        <xdr:cNvCxnSpPr>
          <a:cxnSpLocks noChangeShapeType="1"/>
        </xdr:cNvCxnSpPr>
      </xdr:nvCxnSpPr>
      <xdr:spPr bwMode="auto">
        <a:xfrm>
          <a:off x="4379913"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206375</xdr:colOff>
      <xdr:row>20</xdr:row>
      <xdr:rowOff>119062</xdr:rowOff>
    </xdr:from>
    <xdr:to>
      <xdr:col>4</xdr:col>
      <xdr:colOff>777875</xdr:colOff>
      <xdr:row>20</xdr:row>
      <xdr:rowOff>134937</xdr:rowOff>
    </xdr:to>
    <xdr:cxnSp macro="">
      <xdr:nvCxnSpPr>
        <xdr:cNvPr id="17" name="Straight Connector 16">
          <a:extLst>
            <a:ext uri="{FF2B5EF4-FFF2-40B4-BE49-F238E27FC236}">
              <a16:creationId xmlns:a16="http://schemas.microsoft.com/office/drawing/2014/main" id="{00000000-0008-0000-3E00-000011000000}"/>
            </a:ext>
          </a:extLst>
        </xdr:cNvPr>
        <xdr:cNvCxnSpPr>
          <a:cxnSpLocks noChangeShapeType="1"/>
        </xdr:cNvCxnSpPr>
      </xdr:nvCxnSpPr>
      <xdr:spPr bwMode="auto">
        <a:xfrm flipV="1">
          <a:off x="4371975" y="3490912"/>
          <a:ext cx="571500" cy="15875"/>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3F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3F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3F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3F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3F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3F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3F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3F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3F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008</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3F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3F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3F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37</xdr:row>
      <xdr:rowOff>38100</xdr:rowOff>
    </xdr:from>
    <xdr:to>
      <xdr:col>21</xdr:col>
      <xdr:colOff>676275</xdr:colOff>
      <xdr:row>43</xdr:row>
      <xdr:rowOff>47625</xdr:rowOff>
    </xdr:to>
    <xdr:sp macro="" textlink="">
      <xdr:nvSpPr>
        <xdr:cNvPr id="14" name="Text Box 14">
          <a:extLst>
            <a:ext uri="{FF2B5EF4-FFF2-40B4-BE49-F238E27FC236}">
              <a16:creationId xmlns:a16="http://schemas.microsoft.com/office/drawing/2014/main" id="{00000000-0008-0000-3F00-00000E000000}"/>
            </a:ext>
          </a:extLst>
        </xdr:cNvPr>
        <xdr:cNvSpPr txBox="1">
          <a:spLocks noChangeArrowheads="1"/>
        </xdr:cNvSpPr>
      </xdr:nvSpPr>
      <xdr:spPr bwMode="auto">
        <a:xfrm>
          <a:off x="47625" y="64071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2254791-&gt; ORDER JANUARI'22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3F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4000-00000200000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40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4000-00000400000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4000-00000500000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4000-00000600000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40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4000-00000800000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40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00000000-0008-0000-4000-00000A000000}"/>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009</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4000-00000B00000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4000-00000C00000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4000-00000D00000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41</xdr:row>
      <xdr:rowOff>38101</xdr:rowOff>
    </xdr:from>
    <xdr:to>
      <xdr:col>21</xdr:col>
      <xdr:colOff>600075</xdr:colOff>
      <xdr:row>45</xdr:row>
      <xdr:rowOff>194235</xdr:rowOff>
    </xdr:to>
    <xdr:sp macro="" textlink="">
      <xdr:nvSpPr>
        <xdr:cNvPr id="14" name="Text Box 14">
          <a:extLst>
            <a:ext uri="{FF2B5EF4-FFF2-40B4-BE49-F238E27FC236}">
              <a16:creationId xmlns:a16="http://schemas.microsoft.com/office/drawing/2014/main" id="{00000000-0008-0000-4000-00000E000000}"/>
            </a:ext>
          </a:extLst>
        </xdr:cNvPr>
        <xdr:cNvSpPr txBox="1">
          <a:spLocks noChangeArrowheads="1"/>
        </xdr:cNvSpPr>
      </xdr:nvSpPr>
      <xdr:spPr bwMode="auto">
        <a:xfrm>
          <a:off x="47625" y="61849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2251302 --&gt; ORDER DES'21</a:t>
          </a:r>
        </a:p>
        <a:p>
          <a:pPr algn="l" rtl="0">
            <a:lnSpc>
              <a:spcPts val="1100"/>
            </a:lnSpc>
            <a:defRPr sz="1000"/>
          </a:pPr>
          <a:r>
            <a:rPr lang="en-US" sz="1400" b="0" i="0" u="none" strike="noStrike" baseline="0">
              <a:solidFill>
                <a:srgbClr val="000000"/>
              </a:solidFill>
              <a:latin typeface="Arial"/>
              <a:cs typeface="Arial"/>
            </a:rPr>
            <a:t>PO :  2254790 --&gt; ORDER JAN'21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40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214313</xdr:colOff>
      <xdr:row>18</xdr:row>
      <xdr:rowOff>119062</xdr:rowOff>
    </xdr:from>
    <xdr:to>
      <xdr:col>4</xdr:col>
      <xdr:colOff>825500</xdr:colOff>
      <xdr:row>18</xdr:row>
      <xdr:rowOff>119062</xdr:rowOff>
    </xdr:to>
    <xdr:cxnSp macro="">
      <xdr:nvCxnSpPr>
        <xdr:cNvPr id="16" name="Straight Connector 15">
          <a:extLst>
            <a:ext uri="{FF2B5EF4-FFF2-40B4-BE49-F238E27FC236}">
              <a16:creationId xmlns:a16="http://schemas.microsoft.com/office/drawing/2014/main" id="{00000000-0008-0000-4000-000010000000}"/>
            </a:ext>
          </a:extLst>
        </xdr:cNvPr>
        <xdr:cNvCxnSpPr>
          <a:cxnSpLocks noChangeShapeType="1"/>
        </xdr:cNvCxnSpPr>
      </xdr:nvCxnSpPr>
      <xdr:spPr bwMode="auto">
        <a:xfrm>
          <a:off x="4379913"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206375</xdr:colOff>
      <xdr:row>20</xdr:row>
      <xdr:rowOff>119062</xdr:rowOff>
    </xdr:from>
    <xdr:to>
      <xdr:col>4</xdr:col>
      <xdr:colOff>777875</xdr:colOff>
      <xdr:row>20</xdr:row>
      <xdr:rowOff>134937</xdr:rowOff>
    </xdr:to>
    <xdr:cxnSp macro="">
      <xdr:nvCxnSpPr>
        <xdr:cNvPr id="17" name="Straight Connector 16">
          <a:extLst>
            <a:ext uri="{FF2B5EF4-FFF2-40B4-BE49-F238E27FC236}">
              <a16:creationId xmlns:a16="http://schemas.microsoft.com/office/drawing/2014/main" id="{00000000-0008-0000-4000-000011000000}"/>
            </a:ext>
          </a:extLst>
        </xdr:cNvPr>
        <xdr:cNvCxnSpPr>
          <a:cxnSpLocks noChangeShapeType="1"/>
        </xdr:cNvCxnSpPr>
      </xdr:nvCxnSpPr>
      <xdr:spPr bwMode="auto">
        <a:xfrm flipV="1">
          <a:off x="4371975" y="3490912"/>
          <a:ext cx="571500" cy="15875"/>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41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41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41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41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41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41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41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41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41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010</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41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41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41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42</xdr:row>
      <xdr:rowOff>47625</xdr:rowOff>
    </xdr:to>
    <xdr:sp macro="" textlink="">
      <xdr:nvSpPr>
        <xdr:cNvPr id="14" name="Text Box 14">
          <a:extLst>
            <a:ext uri="{FF2B5EF4-FFF2-40B4-BE49-F238E27FC236}">
              <a16:creationId xmlns:a16="http://schemas.microsoft.com/office/drawing/2014/main" id="{00000000-0008-0000-4100-00000E000000}"/>
            </a:ext>
          </a:extLst>
        </xdr:cNvPr>
        <xdr:cNvSpPr txBox="1">
          <a:spLocks noChangeArrowheads="1"/>
        </xdr:cNvSpPr>
      </xdr:nvSpPr>
      <xdr:spPr bwMode="auto">
        <a:xfrm>
          <a:off x="47625" y="64071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2254791-&gt; ORDER JANUARI'22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41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4200-00000200000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42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4200-00000400000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4200-00000500000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4200-00000600000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42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4200-00000800000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42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4200-00000A000000}"/>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011</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4200-00000B00000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4200-00000C00000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4200-00000D00000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00000000-0008-0000-4200-00000E000000}"/>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:2254789--&gt; ORDER JANUARI'22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42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4300-00000200000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43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4300-00000400000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4300-00000500000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4300-00000600000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43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4300-00000800000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43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00000000-0008-0000-4300-00000A000000}"/>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012</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4300-00000B00000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4300-00000C00000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4300-00000D00000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38</xdr:row>
      <xdr:rowOff>38101</xdr:rowOff>
    </xdr:from>
    <xdr:to>
      <xdr:col>21</xdr:col>
      <xdr:colOff>600075</xdr:colOff>
      <xdr:row>42</xdr:row>
      <xdr:rowOff>194235</xdr:rowOff>
    </xdr:to>
    <xdr:sp macro="" textlink="">
      <xdr:nvSpPr>
        <xdr:cNvPr id="14" name="Text Box 14">
          <a:extLst>
            <a:ext uri="{FF2B5EF4-FFF2-40B4-BE49-F238E27FC236}">
              <a16:creationId xmlns:a16="http://schemas.microsoft.com/office/drawing/2014/main" id="{00000000-0008-0000-4300-00000E000000}"/>
            </a:ext>
          </a:extLst>
        </xdr:cNvPr>
        <xdr:cNvSpPr txBox="1">
          <a:spLocks noChangeArrowheads="1"/>
        </xdr:cNvSpPr>
      </xdr:nvSpPr>
      <xdr:spPr bwMode="auto">
        <a:xfrm>
          <a:off x="47625" y="74803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2251302 --&gt; ORDER DES'21</a:t>
          </a:r>
        </a:p>
        <a:p>
          <a:pPr algn="l" rtl="0">
            <a:lnSpc>
              <a:spcPts val="1100"/>
            </a:lnSpc>
            <a:defRPr sz="1000"/>
          </a:pPr>
          <a:r>
            <a:rPr lang="en-US" sz="1400" b="0" i="0" u="none" strike="noStrike" baseline="0">
              <a:solidFill>
                <a:srgbClr val="000000"/>
              </a:solidFill>
              <a:latin typeface="Arial"/>
              <a:cs typeface="Arial"/>
            </a:rPr>
            <a:t>PO :  2254790 --&gt; ORDER JAN'21</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4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214313</xdr:colOff>
      <xdr:row>18</xdr:row>
      <xdr:rowOff>119062</xdr:rowOff>
    </xdr:from>
    <xdr:to>
      <xdr:col>4</xdr:col>
      <xdr:colOff>825500</xdr:colOff>
      <xdr:row>18</xdr:row>
      <xdr:rowOff>119062</xdr:rowOff>
    </xdr:to>
    <xdr:cxnSp macro="">
      <xdr:nvCxnSpPr>
        <xdr:cNvPr id="19" name="Straight Connector 18">
          <a:extLst>
            <a:ext uri="{FF2B5EF4-FFF2-40B4-BE49-F238E27FC236}">
              <a16:creationId xmlns:a16="http://schemas.microsoft.com/office/drawing/2014/main" id="{00000000-0008-0000-4300-000013000000}"/>
            </a:ext>
          </a:extLst>
        </xdr:cNvPr>
        <xdr:cNvCxnSpPr>
          <a:cxnSpLocks noChangeShapeType="1"/>
        </xdr:cNvCxnSpPr>
      </xdr:nvCxnSpPr>
      <xdr:spPr bwMode="auto">
        <a:xfrm>
          <a:off x="4375431"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206375</xdr:colOff>
      <xdr:row>20</xdr:row>
      <xdr:rowOff>119062</xdr:rowOff>
    </xdr:from>
    <xdr:to>
      <xdr:col>4</xdr:col>
      <xdr:colOff>777875</xdr:colOff>
      <xdr:row>20</xdr:row>
      <xdr:rowOff>134937</xdr:rowOff>
    </xdr:to>
    <xdr:cxnSp macro="">
      <xdr:nvCxnSpPr>
        <xdr:cNvPr id="22" name="Straight Connector 21">
          <a:extLst>
            <a:ext uri="{FF2B5EF4-FFF2-40B4-BE49-F238E27FC236}">
              <a16:creationId xmlns:a16="http://schemas.microsoft.com/office/drawing/2014/main" id="{00000000-0008-0000-4300-000016000000}"/>
            </a:ext>
          </a:extLst>
        </xdr:cNvPr>
        <xdr:cNvCxnSpPr>
          <a:cxnSpLocks noChangeShapeType="1"/>
        </xdr:cNvCxnSpPr>
      </xdr:nvCxnSpPr>
      <xdr:spPr bwMode="auto">
        <a:xfrm flipV="1">
          <a:off x="4367493" y="3697474"/>
          <a:ext cx="571500" cy="15875"/>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44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44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44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44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44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44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44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44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44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013</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44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44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44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40</xdr:row>
      <xdr:rowOff>47625</xdr:rowOff>
    </xdr:to>
    <xdr:sp macro="" textlink="">
      <xdr:nvSpPr>
        <xdr:cNvPr id="14" name="Text Box 14">
          <a:extLst>
            <a:ext uri="{FF2B5EF4-FFF2-40B4-BE49-F238E27FC236}">
              <a16:creationId xmlns:a16="http://schemas.microsoft.com/office/drawing/2014/main" id="{00000000-0008-0000-4400-00000E000000}"/>
            </a:ext>
          </a:extLst>
        </xdr:cNvPr>
        <xdr:cNvSpPr txBox="1">
          <a:spLocks noChangeArrowheads="1"/>
        </xdr:cNvSpPr>
      </xdr:nvSpPr>
      <xdr:spPr bwMode="auto">
        <a:xfrm>
          <a:off x="47625" y="64071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2254791-&gt; ORDER JANUARI'22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44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4500-00000200000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45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4500-00000400000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4500-00000500000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4500-00000600000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45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4500-00000800000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45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4500-00000A000000}"/>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013</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4500-00000B00000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4500-00000C00000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4500-00000D00000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00000000-0008-0000-4500-00000E000000}"/>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:2254789--&gt; ORDER JANUARI'22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45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9886A8BA-DE49-4837-AC05-89B26FA3376C}"/>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F7EED26D-F2F9-4DBA-BCDA-43373C462EA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BE9F9E1C-3A48-4DB1-AA7D-2781A614ED91}"/>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850742C1-20EA-4D94-89D4-EBC57FA12DC2}"/>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E9B31CBC-ABFB-4BBF-951C-2A476EAAF001}"/>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ADC89429-1914-4188-9BBD-EFDFA870DD68}"/>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E77F8296-9A53-4C2A-8718-E49C43D72002}"/>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DDAEEC48-CA0B-4118-8301-4F13E8A94352}"/>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AF34D291-EC2B-48E1-BE6A-EC8A92805D2F}"/>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014</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9F67F2EB-F6E8-49DA-895E-90EE5A235362}"/>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3AE649FF-E656-437D-AAC1-F04D8C8221F7}"/>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6326030C-AB9B-4C0A-8DF5-42CF6D4D3324}"/>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40</xdr:row>
      <xdr:rowOff>38101</xdr:rowOff>
    </xdr:from>
    <xdr:to>
      <xdr:col>21</xdr:col>
      <xdr:colOff>600075</xdr:colOff>
      <xdr:row>44</xdr:row>
      <xdr:rowOff>194235</xdr:rowOff>
    </xdr:to>
    <xdr:sp macro="" textlink="">
      <xdr:nvSpPr>
        <xdr:cNvPr id="14" name="Text Box 14">
          <a:extLst>
            <a:ext uri="{FF2B5EF4-FFF2-40B4-BE49-F238E27FC236}">
              <a16:creationId xmlns:a16="http://schemas.microsoft.com/office/drawing/2014/main" id="{456326D4-9EA1-4BCC-B37D-648BD555BADF}"/>
            </a:ext>
          </a:extLst>
        </xdr:cNvPr>
        <xdr:cNvSpPr txBox="1">
          <a:spLocks noChangeArrowheads="1"/>
        </xdr:cNvSpPr>
      </xdr:nvSpPr>
      <xdr:spPr bwMode="auto">
        <a:xfrm>
          <a:off x="47625" y="72644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2254790 --&gt; ORDER JAN'22</a:t>
          </a:r>
        </a:p>
        <a:p>
          <a:pPr algn="l" rtl="0">
            <a:lnSpc>
              <a:spcPts val="1100"/>
            </a:lnSpc>
            <a:defRPr sz="1000"/>
          </a:pPr>
          <a:r>
            <a:rPr lang="en-US" sz="1400" b="0" i="0" u="none" strike="noStrike" baseline="0">
              <a:solidFill>
                <a:srgbClr val="000000"/>
              </a:solidFill>
              <a:latin typeface="Arial"/>
              <a:cs typeface="Arial"/>
            </a:rPr>
            <a:t>PO :  2257913 --&gt; ORDER FEB'22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853B466B-C0D2-45A8-9CEC-1825621A83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214313</xdr:colOff>
      <xdr:row>18</xdr:row>
      <xdr:rowOff>119062</xdr:rowOff>
    </xdr:from>
    <xdr:to>
      <xdr:col>4</xdr:col>
      <xdr:colOff>825500</xdr:colOff>
      <xdr:row>18</xdr:row>
      <xdr:rowOff>119062</xdr:rowOff>
    </xdr:to>
    <xdr:cxnSp macro="">
      <xdr:nvCxnSpPr>
        <xdr:cNvPr id="16" name="Straight Connector 15">
          <a:extLst>
            <a:ext uri="{FF2B5EF4-FFF2-40B4-BE49-F238E27FC236}">
              <a16:creationId xmlns:a16="http://schemas.microsoft.com/office/drawing/2014/main" id="{CFBD7CBD-CFDC-4306-87CC-E34C98F0A751}"/>
            </a:ext>
          </a:extLst>
        </xdr:cNvPr>
        <xdr:cNvCxnSpPr>
          <a:cxnSpLocks noChangeShapeType="1"/>
        </xdr:cNvCxnSpPr>
      </xdr:nvCxnSpPr>
      <xdr:spPr bwMode="auto">
        <a:xfrm>
          <a:off x="4379913"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17" name="Straight Connector 16">
          <a:extLst>
            <a:ext uri="{FF2B5EF4-FFF2-40B4-BE49-F238E27FC236}">
              <a16:creationId xmlns:a16="http://schemas.microsoft.com/office/drawing/2014/main" id="{92B722BE-0ECC-43D3-B6B9-F6A7FEA47411}"/>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6EC618FB-BB79-4909-A314-5C94D8522ABB}"/>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3AEF281D-5DD3-44E0-8A4C-C1538BB0E3BE}"/>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6959B508-91E4-480E-B551-5F24F237E2E2}"/>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4EE0F42A-9BAE-4355-8B8E-B50D505E3C93}"/>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6D714796-B5C3-4650-BF43-FCD82774A99F}"/>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153A33C1-F558-4CE5-BB19-01D68A495CEF}"/>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C00B3846-8028-4D49-B34E-34B6CBB10896}"/>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2FBB4520-9F9F-4B88-8DF3-66FD273609BD}"/>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56E222AB-EE3D-438A-A9FD-8F7774385ACF}"/>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FEBRUARI 015</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D0C02BBF-50E4-49C5-90E7-F82BD4771E2A}"/>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E33E5A0E-F030-4DDC-B0FD-B5E08421DCAE}"/>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30A34C36-0187-4FF8-BBE0-D5D75F040523}"/>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41</xdr:row>
      <xdr:rowOff>47625</xdr:rowOff>
    </xdr:to>
    <xdr:sp macro="" textlink="">
      <xdr:nvSpPr>
        <xdr:cNvPr id="14" name="Text Box 14">
          <a:extLst>
            <a:ext uri="{FF2B5EF4-FFF2-40B4-BE49-F238E27FC236}">
              <a16:creationId xmlns:a16="http://schemas.microsoft.com/office/drawing/2014/main" id="{037F73B6-6EF3-4F6F-B072-636BBEF52C05}"/>
            </a:ext>
          </a:extLst>
        </xdr:cNvPr>
        <xdr:cNvSpPr txBox="1">
          <a:spLocks noChangeArrowheads="1"/>
        </xdr:cNvSpPr>
      </xdr:nvSpPr>
      <xdr:spPr bwMode="auto">
        <a:xfrm>
          <a:off x="47625" y="61912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2257914-&gt; ORDER FEBRUARI'22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9B0EDE1E-040E-45AF-83D0-8A27608087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4900-00000200000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49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4900-00000400000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4900-00000500000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4900-00000600000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49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4900-00000800000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49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00000000-0008-0000-4900-00000A000000}"/>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March 003</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4900-00000B00000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4900-00000C00000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4900-00000D00000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38101</xdr:rowOff>
    </xdr:from>
    <xdr:to>
      <xdr:col>21</xdr:col>
      <xdr:colOff>600075</xdr:colOff>
      <xdr:row>43</xdr:row>
      <xdr:rowOff>194235</xdr:rowOff>
    </xdr:to>
    <xdr:sp macro="" textlink="">
      <xdr:nvSpPr>
        <xdr:cNvPr id="14" name="Text Box 14">
          <a:extLst>
            <a:ext uri="{FF2B5EF4-FFF2-40B4-BE49-F238E27FC236}">
              <a16:creationId xmlns:a16="http://schemas.microsoft.com/office/drawing/2014/main" id="{00000000-0008-0000-4900-00000E000000}"/>
            </a:ext>
          </a:extLst>
        </xdr:cNvPr>
        <xdr:cNvSpPr txBox="1">
          <a:spLocks noChangeArrowheads="1"/>
        </xdr:cNvSpPr>
      </xdr:nvSpPr>
      <xdr:spPr bwMode="auto">
        <a:xfrm>
          <a:off x="47625" y="92075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2254790 --&gt; ORDER JAN'22</a:t>
          </a:r>
        </a:p>
        <a:p>
          <a:pPr algn="l" rtl="0">
            <a:lnSpc>
              <a:spcPts val="1100"/>
            </a:lnSpc>
            <a:defRPr sz="1000"/>
          </a:pPr>
          <a:r>
            <a:rPr lang="en-US" sz="1400" b="0" i="0" u="none" strike="noStrike" baseline="0">
              <a:solidFill>
                <a:srgbClr val="000000"/>
              </a:solidFill>
              <a:latin typeface="Arial"/>
              <a:cs typeface="Arial"/>
            </a:rPr>
            <a:t>PO :  2257913 --&gt; ORDER FEB'22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49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00000000-0008-0000-4900-000010000000}"/>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18" name="Straight Connector 17">
          <a:extLst>
            <a:ext uri="{FF2B5EF4-FFF2-40B4-BE49-F238E27FC236}">
              <a16:creationId xmlns:a16="http://schemas.microsoft.com/office/drawing/2014/main" id="{00000000-0008-0000-4900-000012000000}"/>
            </a:ext>
          </a:extLst>
        </xdr:cNvPr>
        <xdr:cNvCxnSpPr>
          <a:cxnSpLocks noChangeShapeType="1"/>
        </xdr:cNvCxnSpPr>
      </xdr:nvCxnSpPr>
      <xdr:spPr bwMode="auto">
        <a:xfrm>
          <a:off x="4323137"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214313</xdr:colOff>
      <xdr:row>18</xdr:row>
      <xdr:rowOff>119062</xdr:rowOff>
    </xdr:from>
    <xdr:to>
      <xdr:col>4</xdr:col>
      <xdr:colOff>825500</xdr:colOff>
      <xdr:row>18</xdr:row>
      <xdr:rowOff>119062</xdr:rowOff>
    </xdr:to>
    <xdr:cxnSp macro="">
      <xdr:nvCxnSpPr>
        <xdr:cNvPr id="19" name="Straight Connector 18">
          <a:extLst>
            <a:ext uri="{FF2B5EF4-FFF2-40B4-BE49-F238E27FC236}">
              <a16:creationId xmlns:a16="http://schemas.microsoft.com/office/drawing/2014/main" id="{00000000-0008-0000-4900-000013000000}"/>
            </a:ext>
          </a:extLst>
        </xdr:cNvPr>
        <xdr:cNvCxnSpPr>
          <a:cxnSpLocks noChangeShapeType="1"/>
        </xdr:cNvCxnSpPr>
      </xdr:nvCxnSpPr>
      <xdr:spPr bwMode="auto">
        <a:xfrm>
          <a:off x="4375431"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4A00-00000200000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4A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4A00-00000400000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4A00-00000500000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4A00-00000600000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4A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4A00-00000800000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4A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4A00-00000A000000}"/>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March 004</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4A00-00000B00000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4A00-00000C00000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4A00-00000D00000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38</xdr:row>
      <xdr:rowOff>0</xdr:rowOff>
    </xdr:to>
    <xdr:sp macro="" textlink="">
      <xdr:nvSpPr>
        <xdr:cNvPr id="14" name="Text Box 14">
          <a:extLst>
            <a:ext uri="{FF2B5EF4-FFF2-40B4-BE49-F238E27FC236}">
              <a16:creationId xmlns:a16="http://schemas.microsoft.com/office/drawing/2014/main" id="{00000000-0008-0000-4A00-00000E000000}"/>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:2257912--&gt; ORDER FEBRUARI'22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4A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4B00-00000200000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4B00-00000300000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4B00-00000400000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4B00-00000500000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4B00-00000600000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4B00-00000700000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4B00-00000800000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4B00-00000900000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00000000-0008-0000-4B00-00000A000000}"/>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March 005</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4B00-00000B00000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4B00-00000C00000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4B00-00000D00000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37</xdr:row>
      <xdr:rowOff>38101</xdr:rowOff>
    </xdr:from>
    <xdr:to>
      <xdr:col>21</xdr:col>
      <xdr:colOff>600075</xdr:colOff>
      <xdr:row>41</xdr:row>
      <xdr:rowOff>194235</xdr:rowOff>
    </xdr:to>
    <xdr:sp macro="" textlink="">
      <xdr:nvSpPr>
        <xdr:cNvPr id="14" name="Text Box 14">
          <a:extLst>
            <a:ext uri="{FF2B5EF4-FFF2-40B4-BE49-F238E27FC236}">
              <a16:creationId xmlns:a16="http://schemas.microsoft.com/office/drawing/2014/main" id="{00000000-0008-0000-4B00-00000E000000}"/>
            </a:ext>
          </a:extLst>
        </xdr:cNvPr>
        <xdr:cNvSpPr txBox="1">
          <a:spLocks noChangeArrowheads="1"/>
        </xdr:cNvSpPr>
      </xdr:nvSpPr>
      <xdr:spPr bwMode="auto">
        <a:xfrm>
          <a:off x="47625" y="70485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2254790 --&gt; ORDER JAN'22</a:t>
          </a:r>
        </a:p>
        <a:p>
          <a:pPr algn="l" rtl="0">
            <a:lnSpc>
              <a:spcPts val="1100"/>
            </a:lnSpc>
            <a:defRPr sz="1000"/>
          </a:pPr>
          <a:r>
            <a:rPr lang="en-US" sz="1400" b="0" i="0" u="none" strike="noStrike" baseline="0">
              <a:solidFill>
                <a:srgbClr val="000000"/>
              </a:solidFill>
              <a:latin typeface="Arial"/>
              <a:cs typeface="Arial"/>
            </a:rPr>
            <a:t>PO :  2257913 --&gt; ORDER FEB'22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4B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00000000-0008-0000-4B00-000010000000}"/>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17" name="Straight Connector 16">
          <a:extLst>
            <a:ext uri="{FF2B5EF4-FFF2-40B4-BE49-F238E27FC236}">
              <a16:creationId xmlns:a16="http://schemas.microsoft.com/office/drawing/2014/main" id="{00000000-0008-0000-4B00-000011000000}"/>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214313</xdr:colOff>
      <xdr:row>18</xdr:row>
      <xdr:rowOff>119062</xdr:rowOff>
    </xdr:from>
    <xdr:to>
      <xdr:col>4</xdr:col>
      <xdr:colOff>825500</xdr:colOff>
      <xdr:row>18</xdr:row>
      <xdr:rowOff>119062</xdr:rowOff>
    </xdr:to>
    <xdr:cxnSp macro="">
      <xdr:nvCxnSpPr>
        <xdr:cNvPr id="18" name="Straight Connector 17">
          <a:extLst>
            <a:ext uri="{FF2B5EF4-FFF2-40B4-BE49-F238E27FC236}">
              <a16:creationId xmlns:a16="http://schemas.microsoft.com/office/drawing/2014/main" id="{00000000-0008-0000-4B00-000012000000}"/>
            </a:ext>
          </a:extLst>
        </xdr:cNvPr>
        <xdr:cNvCxnSpPr>
          <a:cxnSpLocks noChangeShapeType="1"/>
        </xdr:cNvCxnSpPr>
      </xdr:nvCxnSpPr>
      <xdr:spPr bwMode="auto">
        <a:xfrm>
          <a:off x="4379913"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4C00-00000200000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4C00-00000300000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4C00-00000400000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4C00-00000500000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4C00-00000600000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4C00-00000700000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4C00-00000800000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4C00-00000900000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4C00-00000A000000}"/>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March 006</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4C00-00000B00000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4C00-00000C00000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4C00-00000D00000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38</xdr:row>
      <xdr:rowOff>0</xdr:rowOff>
    </xdr:to>
    <xdr:sp macro="" textlink="">
      <xdr:nvSpPr>
        <xdr:cNvPr id="14" name="Text Box 14">
          <a:extLst>
            <a:ext uri="{FF2B5EF4-FFF2-40B4-BE49-F238E27FC236}">
              <a16:creationId xmlns:a16="http://schemas.microsoft.com/office/drawing/2014/main" id="{00000000-0008-0000-4C00-00000E000000}"/>
            </a:ext>
          </a:extLst>
        </xdr:cNvPr>
        <xdr:cNvSpPr txBox="1">
          <a:spLocks noChangeArrowheads="1"/>
        </xdr:cNvSpPr>
      </xdr:nvSpPr>
      <xdr:spPr bwMode="auto">
        <a:xfrm>
          <a:off x="47625" y="59309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:2257912--&gt; ORDER FEBRUARI'22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4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0000000-0008-0000-4D00-000002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000000-0008-0000-4D00-0000030000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000000-0008-0000-4D00-000004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000000-0008-0000-4D00-000005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000000-0008-0000-4D00-000006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0000000-0008-0000-4D00-00000700000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000000-0008-0000-4D00-000008000000}"/>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0000000-0008-0000-4D00-000009000000}"/>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0000000-0008-0000-4D00-00000A000000}"/>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MARET 007</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0000000-0008-0000-4D00-00000B000000}"/>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000000-0008-0000-4D00-00000C000000}"/>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0000000-0008-0000-4D00-00000D000000}"/>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38100</xdr:rowOff>
    </xdr:from>
    <xdr:to>
      <xdr:col>21</xdr:col>
      <xdr:colOff>676275</xdr:colOff>
      <xdr:row>45</xdr:row>
      <xdr:rowOff>47625</xdr:rowOff>
    </xdr:to>
    <xdr:sp macro="" textlink="">
      <xdr:nvSpPr>
        <xdr:cNvPr id="14" name="Text Box 14">
          <a:extLst>
            <a:ext uri="{FF2B5EF4-FFF2-40B4-BE49-F238E27FC236}">
              <a16:creationId xmlns:a16="http://schemas.microsoft.com/office/drawing/2014/main" id="{00000000-0008-0000-4D00-00000E000000}"/>
            </a:ext>
          </a:extLst>
        </xdr:cNvPr>
        <xdr:cNvSpPr txBox="1">
          <a:spLocks noChangeArrowheads="1"/>
        </xdr:cNvSpPr>
      </xdr:nvSpPr>
      <xdr:spPr bwMode="auto">
        <a:xfrm>
          <a:off x="47625" y="61912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2257914-&gt; ORDER FEBRUARI'22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000000-0008-0000-4D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18DC59D9-0B43-4476-885C-B6DEDF54E1F6}"/>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AA95C125-CFE1-45DC-A664-A177FBB44868}"/>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B58ACBC4-1C3C-4F59-93B8-2277C02A237A}"/>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64E0826C-4655-45AB-8AEA-990BCB1680CD}"/>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C30A3C0-D0EF-47C7-8918-C6DDE4DE25A8}"/>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AA172786-C371-4E2D-9997-7A2EB09A00E6}"/>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B63FB6FA-AFAA-493E-A41F-FA35506297D7}"/>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BAF19B79-DA55-404E-B441-DFE72CE84341}"/>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F52B6FC6-E5CE-4FEF-9E42-9CC73F48A646}"/>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March 008</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9F89BA96-B0EB-4B95-9DD4-D69D09710671}"/>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DC3A0163-2F63-46B9-BA56-24DBCF70C4F7}"/>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8ACB43BC-FC5A-4B41-BA54-17FF4EAE0D43}"/>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42</xdr:row>
      <xdr:rowOff>38101</xdr:rowOff>
    </xdr:from>
    <xdr:to>
      <xdr:col>21</xdr:col>
      <xdr:colOff>600075</xdr:colOff>
      <xdr:row>46</xdr:row>
      <xdr:rowOff>194235</xdr:rowOff>
    </xdr:to>
    <xdr:sp macro="" textlink="">
      <xdr:nvSpPr>
        <xdr:cNvPr id="14" name="Text Box 14">
          <a:extLst>
            <a:ext uri="{FF2B5EF4-FFF2-40B4-BE49-F238E27FC236}">
              <a16:creationId xmlns:a16="http://schemas.microsoft.com/office/drawing/2014/main" id="{FB0C33A9-0542-4565-98AC-883846FCDD47}"/>
            </a:ext>
          </a:extLst>
        </xdr:cNvPr>
        <xdr:cNvSpPr txBox="1">
          <a:spLocks noChangeArrowheads="1"/>
        </xdr:cNvSpPr>
      </xdr:nvSpPr>
      <xdr:spPr bwMode="auto">
        <a:xfrm>
          <a:off x="47625" y="66167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2254790 --&gt; ORDER JAN'22</a:t>
          </a:r>
        </a:p>
        <a:p>
          <a:pPr algn="l" rtl="0">
            <a:lnSpc>
              <a:spcPts val="1100"/>
            </a:lnSpc>
            <a:defRPr sz="1000"/>
          </a:pPr>
          <a:r>
            <a:rPr lang="en-US" sz="1400" b="0" i="0" u="none" strike="noStrike" baseline="0">
              <a:solidFill>
                <a:srgbClr val="000000"/>
              </a:solidFill>
              <a:latin typeface="Arial"/>
              <a:cs typeface="Arial"/>
            </a:rPr>
            <a:t>PO :  2257913 --&gt; ORDER FEB'22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7242E458-F883-4569-8246-3104FD0EED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20" name="Straight Connector 19">
          <a:extLst>
            <a:ext uri="{FF2B5EF4-FFF2-40B4-BE49-F238E27FC236}">
              <a16:creationId xmlns:a16="http://schemas.microsoft.com/office/drawing/2014/main" id="{FF6350D7-E775-4D4D-A762-6B35960D62FD}"/>
            </a:ext>
          </a:extLst>
        </xdr:cNvPr>
        <xdr:cNvCxnSpPr>
          <a:cxnSpLocks noChangeShapeType="1"/>
        </xdr:cNvCxnSpPr>
      </xdr:nvCxnSpPr>
      <xdr:spPr bwMode="auto">
        <a:xfrm>
          <a:off x="4323137"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214313</xdr:colOff>
      <xdr:row>18</xdr:row>
      <xdr:rowOff>119062</xdr:rowOff>
    </xdr:from>
    <xdr:to>
      <xdr:col>4</xdr:col>
      <xdr:colOff>825500</xdr:colOff>
      <xdr:row>18</xdr:row>
      <xdr:rowOff>119062</xdr:rowOff>
    </xdr:to>
    <xdr:cxnSp macro="">
      <xdr:nvCxnSpPr>
        <xdr:cNvPr id="22" name="Straight Connector 21">
          <a:extLst>
            <a:ext uri="{FF2B5EF4-FFF2-40B4-BE49-F238E27FC236}">
              <a16:creationId xmlns:a16="http://schemas.microsoft.com/office/drawing/2014/main" id="{57F279AC-AFD1-41F6-9DE3-54970768AAD6}"/>
            </a:ext>
          </a:extLst>
        </xdr:cNvPr>
        <xdr:cNvCxnSpPr>
          <a:cxnSpLocks noChangeShapeType="1"/>
        </xdr:cNvCxnSpPr>
      </xdr:nvCxnSpPr>
      <xdr:spPr bwMode="auto">
        <a:xfrm>
          <a:off x="4375431"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3" name="Straight Connector 22">
          <a:extLst>
            <a:ext uri="{FF2B5EF4-FFF2-40B4-BE49-F238E27FC236}">
              <a16:creationId xmlns:a16="http://schemas.microsoft.com/office/drawing/2014/main" id="{D45E59CB-5D5D-4D92-B13B-3D6C1D2DB93C}"/>
            </a:ext>
          </a:extLst>
        </xdr:cNvPr>
        <xdr:cNvCxnSpPr>
          <a:cxnSpLocks noChangeShapeType="1"/>
        </xdr:cNvCxnSpPr>
      </xdr:nvCxnSpPr>
      <xdr:spPr bwMode="auto">
        <a:xfrm>
          <a:off x="4323137"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214313</xdr:colOff>
      <xdr:row>20</xdr:row>
      <xdr:rowOff>119062</xdr:rowOff>
    </xdr:from>
    <xdr:to>
      <xdr:col>4</xdr:col>
      <xdr:colOff>825500</xdr:colOff>
      <xdr:row>20</xdr:row>
      <xdr:rowOff>119062</xdr:rowOff>
    </xdr:to>
    <xdr:cxnSp macro="">
      <xdr:nvCxnSpPr>
        <xdr:cNvPr id="24" name="Straight Connector 23">
          <a:extLst>
            <a:ext uri="{FF2B5EF4-FFF2-40B4-BE49-F238E27FC236}">
              <a16:creationId xmlns:a16="http://schemas.microsoft.com/office/drawing/2014/main" id="{03FD923E-6B3C-463D-B04A-32A951F280D2}"/>
            </a:ext>
          </a:extLst>
        </xdr:cNvPr>
        <xdr:cNvCxnSpPr>
          <a:cxnSpLocks noChangeShapeType="1"/>
        </xdr:cNvCxnSpPr>
      </xdr:nvCxnSpPr>
      <xdr:spPr bwMode="auto">
        <a:xfrm>
          <a:off x="4375431"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5" name="Straight Connector 24">
          <a:extLst>
            <a:ext uri="{FF2B5EF4-FFF2-40B4-BE49-F238E27FC236}">
              <a16:creationId xmlns:a16="http://schemas.microsoft.com/office/drawing/2014/main" id="{933B9407-BADD-415D-BC40-732601A64346}"/>
            </a:ext>
          </a:extLst>
        </xdr:cNvPr>
        <xdr:cNvCxnSpPr>
          <a:cxnSpLocks noChangeShapeType="1"/>
        </xdr:cNvCxnSpPr>
      </xdr:nvCxnSpPr>
      <xdr:spPr bwMode="auto">
        <a:xfrm>
          <a:off x="4323137"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9232D06F-C793-4217-AF52-ABB34E17F294}"/>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748871CC-FC71-48BF-826C-140645312A9D}"/>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ED25E708-8DAE-420D-B2B7-0953DCB24D0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0E6A174-CA21-437E-8952-2C8BDB7D5A0E}"/>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91427E6F-4CA1-4D7E-89CB-D4D76421112A}"/>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FD39BB15-3C48-42F3-BE62-00873123515D}"/>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83B04794-F2AA-4800-93AA-4742C0E73EF9}"/>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DA1E87F9-7414-42F0-B696-9F0920DAD7AF}"/>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150BFCC2-0F72-4D9D-8576-BF9C490CB90B}"/>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March 009</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EEEABBFD-C3FE-442F-AAB3-6CD8793660FD}"/>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6EBA3AB6-6CC5-40ED-81EE-4E1D0F61530A}"/>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AAA66B33-23CE-4950-B0B1-96ABB935FF5B}"/>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38</xdr:row>
      <xdr:rowOff>0</xdr:rowOff>
    </xdr:to>
    <xdr:sp macro="" textlink="">
      <xdr:nvSpPr>
        <xdr:cNvPr id="14" name="Text Box 14">
          <a:extLst>
            <a:ext uri="{FF2B5EF4-FFF2-40B4-BE49-F238E27FC236}">
              <a16:creationId xmlns:a16="http://schemas.microsoft.com/office/drawing/2014/main" id="{39F9C516-FBB2-4092-A08E-BBE61EA5DD2D}"/>
            </a:ext>
          </a:extLst>
        </xdr:cNvPr>
        <xdr:cNvSpPr txBox="1">
          <a:spLocks noChangeArrowheads="1"/>
        </xdr:cNvSpPr>
      </xdr:nvSpPr>
      <xdr:spPr bwMode="auto">
        <a:xfrm>
          <a:off x="47625" y="59309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:2257912--&gt; ORDER FEBRUARI'22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D0C10957-F81D-42A6-808D-99C5C220D7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19759C5C-CB4E-44D2-A6B7-CD48206E7924}"/>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724534DE-0A98-40A3-9F96-DD34A0219766}"/>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C0F36193-588E-4F25-A4AB-697F51FAD371}"/>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39690CAA-0C14-4C86-B0CD-758F201CDFB5}"/>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BBCA022A-AFAC-4D3A-99E0-3BDB14C61327}"/>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488D1DFB-968F-42B1-B078-21FF4F660094}"/>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A181B174-77D9-4499-91A3-9E15BC0BEC1B}"/>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D715AC7-8221-4660-9546-DED1F9D0815B}"/>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647DE11B-5D41-4743-A340-DBBBC4C44D7A}"/>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MARET 010</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EE8C6554-048F-46F4-88F6-4B93644CB989}"/>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93DE97B9-72E8-4BD2-AB0A-82887976EB67}"/>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F1F123FD-6FC5-4C20-AB5C-F497E44D55DA}"/>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42</xdr:row>
      <xdr:rowOff>47625</xdr:rowOff>
    </xdr:to>
    <xdr:sp macro="" textlink="">
      <xdr:nvSpPr>
        <xdr:cNvPr id="14" name="Text Box 14">
          <a:extLst>
            <a:ext uri="{FF2B5EF4-FFF2-40B4-BE49-F238E27FC236}">
              <a16:creationId xmlns:a16="http://schemas.microsoft.com/office/drawing/2014/main" id="{AF492197-BEFB-42B3-877E-AB615AD11E27}"/>
            </a:ext>
          </a:extLst>
        </xdr:cNvPr>
        <xdr:cNvSpPr txBox="1">
          <a:spLocks noChangeArrowheads="1"/>
        </xdr:cNvSpPr>
      </xdr:nvSpPr>
      <xdr:spPr bwMode="auto">
        <a:xfrm>
          <a:off x="47625" y="70548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2257914-&gt; ORDER FEBRUARI'22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7B22CA0D-4C10-4133-A9C4-2EAD98E924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7BA3B396-1104-483E-B133-967696A46A3F}"/>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89A4D6B9-1838-4FA5-996E-15CC594FC379}"/>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797E723-C2C5-483A-9B9B-2C0718CB90F8}"/>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C8098479-A575-415D-9BF6-1C6521D9D40E}"/>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367A4480-BA41-4F36-91AC-50E8032156A8}"/>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C6460C69-1851-4A0B-9B59-A3CD53EB572B}"/>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CAC8D76D-25F2-4731-9B6A-20BEEC84A072}"/>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7F62AFE7-2592-4CCC-B413-69D0D9C4CA53}"/>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5521AA9C-043F-4549-8D13-EE090D3125A9}"/>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March 011</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3417E85E-FC60-4DAD-9698-17A8CC75C281}"/>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1C1E8AFC-E90D-4D18-9333-CDA548F670ED}"/>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EA0974A5-1332-4F81-BCF9-C7790AD286A5}"/>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43</xdr:row>
      <xdr:rowOff>38101</xdr:rowOff>
    </xdr:from>
    <xdr:to>
      <xdr:col>21</xdr:col>
      <xdr:colOff>600075</xdr:colOff>
      <xdr:row>47</xdr:row>
      <xdr:rowOff>194235</xdr:rowOff>
    </xdr:to>
    <xdr:sp macro="" textlink="">
      <xdr:nvSpPr>
        <xdr:cNvPr id="14" name="Text Box 14">
          <a:extLst>
            <a:ext uri="{FF2B5EF4-FFF2-40B4-BE49-F238E27FC236}">
              <a16:creationId xmlns:a16="http://schemas.microsoft.com/office/drawing/2014/main" id="{9B579A6C-0821-4C87-939A-625174285DC9}"/>
            </a:ext>
          </a:extLst>
        </xdr:cNvPr>
        <xdr:cNvSpPr txBox="1">
          <a:spLocks noChangeArrowheads="1"/>
        </xdr:cNvSpPr>
      </xdr:nvSpPr>
      <xdr:spPr bwMode="auto">
        <a:xfrm>
          <a:off x="47625" y="76962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2254790 --&gt; ORDER JAN'22</a:t>
          </a:r>
        </a:p>
        <a:p>
          <a:pPr algn="l" rtl="0">
            <a:lnSpc>
              <a:spcPts val="1100"/>
            </a:lnSpc>
            <a:defRPr sz="1000"/>
          </a:pPr>
          <a:r>
            <a:rPr lang="en-US" sz="1400" b="0" i="0" u="none" strike="noStrike" baseline="0">
              <a:solidFill>
                <a:srgbClr val="000000"/>
              </a:solidFill>
              <a:latin typeface="Arial"/>
              <a:cs typeface="Arial"/>
            </a:rPr>
            <a:t>PO :  2257913 --&gt; ORDER FEB'22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D825B941-ADD8-4B88-8C94-C5B94A8BEC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5AEA3013-A193-4BAD-B3E0-90DA13A83FE1}"/>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214313</xdr:colOff>
      <xdr:row>18</xdr:row>
      <xdr:rowOff>119062</xdr:rowOff>
    </xdr:from>
    <xdr:to>
      <xdr:col>4</xdr:col>
      <xdr:colOff>825500</xdr:colOff>
      <xdr:row>18</xdr:row>
      <xdr:rowOff>119062</xdr:rowOff>
    </xdr:to>
    <xdr:cxnSp macro="">
      <xdr:nvCxnSpPr>
        <xdr:cNvPr id="17" name="Straight Connector 16">
          <a:extLst>
            <a:ext uri="{FF2B5EF4-FFF2-40B4-BE49-F238E27FC236}">
              <a16:creationId xmlns:a16="http://schemas.microsoft.com/office/drawing/2014/main" id="{5CBFD9FB-E82C-4E87-A9C8-5D2CF5C66657}"/>
            </a:ext>
          </a:extLst>
        </xdr:cNvPr>
        <xdr:cNvCxnSpPr>
          <a:cxnSpLocks noChangeShapeType="1"/>
        </xdr:cNvCxnSpPr>
      </xdr:nvCxnSpPr>
      <xdr:spPr bwMode="auto">
        <a:xfrm>
          <a:off x="4379913"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2" name="Straight Connector 21">
          <a:extLst>
            <a:ext uri="{FF2B5EF4-FFF2-40B4-BE49-F238E27FC236}">
              <a16:creationId xmlns:a16="http://schemas.microsoft.com/office/drawing/2014/main" id="{2D4A46E8-A09B-45DB-AA6A-176F54E66A64}"/>
            </a:ext>
          </a:extLst>
        </xdr:cNvPr>
        <xdr:cNvCxnSpPr>
          <a:cxnSpLocks noChangeShapeType="1"/>
        </xdr:cNvCxnSpPr>
      </xdr:nvCxnSpPr>
      <xdr:spPr bwMode="auto">
        <a:xfrm>
          <a:off x="4323137" y="3914121"/>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EA0FBD52-3D38-45B4-A191-FE3CDB1CF1A1}"/>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9988308B-9B23-474F-8155-2F8CDDD70E2F}"/>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5461A721-D19F-499F-9614-3BA794BC924D}"/>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6E4E823-36D2-4AAA-905D-50DE1F4BDC8F}"/>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50EC33CD-16B2-4C55-973F-0234C4BC359D}"/>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A83BBF54-483A-4D21-BE8E-D9FF5CABE5F3}"/>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FC984584-3B35-409D-89C5-15C637E9AA4A}"/>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89040B00-5EEA-40A3-B752-7908A44A26F2}"/>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89FB5FBF-1E61-4E84-900B-6CA3B2E882E7}"/>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MARET 013</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8EDBAD8D-070F-40B9-8D56-676EE5BDF1AD}"/>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4CA4C38B-149E-4CB5-AAB6-9422F2AB01C2}"/>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797A7A64-C2B0-4846-9AAC-01E42BA50223}"/>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38</xdr:row>
      <xdr:rowOff>38100</xdr:rowOff>
    </xdr:from>
    <xdr:to>
      <xdr:col>21</xdr:col>
      <xdr:colOff>676275</xdr:colOff>
      <xdr:row>44</xdr:row>
      <xdr:rowOff>47625</xdr:rowOff>
    </xdr:to>
    <xdr:sp macro="" textlink="">
      <xdr:nvSpPr>
        <xdr:cNvPr id="14" name="Text Box 14">
          <a:extLst>
            <a:ext uri="{FF2B5EF4-FFF2-40B4-BE49-F238E27FC236}">
              <a16:creationId xmlns:a16="http://schemas.microsoft.com/office/drawing/2014/main" id="{A388DA60-182D-46E9-8F76-74249E1C425E}"/>
            </a:ext>
          </a:extLst>
        </xdr:cNvPr>
        <xdr:cNvSpPr txBox="1">
          <a:spLocks noChangeArrowheads="1"/>
        </xdr:cNvSpPr>
      </xdr:nvSpPr>
      <xdr:spPr bwMode="auto">
        <a:xfrm>
          <a:off x="47625" y="64071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2257914-&gt; ORDER FEBRUARI'22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EEE1D7DF-EF25-4D81-AA93-A60AEC393C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300E79A0-8E52-43D7-ABC4-AABEFBD9748D}"/>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4C4AE9D8-01BD-4DB1-973A-4485A0776314}"/>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8C44C3F4-B053-4290-8F90-9C343A075293}"/>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6A5AD15C-96F6-440A-A476-13AF68ED429C}"/>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EBD8DA39-5E5B-4CF8-9A7D-43B3712F2FC7}"/>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2C503519-8251-4AF2-98C6-CF009DE5D77F}"/>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782680E1-9360-4311-B922-12DB290F102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8BD32F1D-8042-488B-9EC8-471635811D1C}"/>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A1D0C40D-CFFA-4037-81BD-C8E176B83851}"/>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March 014</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2654189E-837D-4216-B3CA-E745F4DE8C16}"/>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935510ED-E120-4FFB-BC85-49C357462915}"/>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704E11D1-C961-4D0E-8C21-A21AD911C796}"/>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C0349AB9-A324-415A-AD4B-69E808880EE4}"/>
            </a:ext>
          </a:extLst>
        </xdr:cNvPr>
        <xdr:cNvSpPr txBox="1">
          <a:spLocks noChangeArrowheads="1"/>
        </xdr:cNvSpPr>
      </xdr:nvSpPr>
      <xdr:spPr bwMode="auto">
        <a:xfrm>
          <a:off x="47625" y="59309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:2257912--&gt; ORDER FEBRUARI'22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D42489D0-0650-4052-9E90-DF03B7197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E79B78C-1F5E-4055-9448-D2D38B58705A}"/>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D5DFAB39-D252-4D18-A2CD-A7EE80E34F24}"/>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C468A7A2-45E0-4F54-8D2B-536E85199284}"/>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9D9C196A-2D66-4328-A7A4-5573613CB723}"/>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C7B092C0-8658-4299-8FE4-4D9040BA35ED}"/>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FEFBF688-211E-43FD-8B62-F1F5AA09A348}"/>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253E3869-A157-4738-990F-53816E56181A}"/>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30D81C78-C36F-4A38-98FE-4DB70D3E484E}"/>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E7FE88D3-F132-49E8-A242-E05EB31475A9}"/>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March 015</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D75A233C-8502-40A2-BF5C-0285736482C6}"/>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33F5485A-B706-4347-89F2-EDF7D5503AB5}"/>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EAD8D233-ABE7-4B33-8AEE-55BA0DFFB51A}"/>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41</xdr:row>
      <xdr:rowOff>38101</xdr:rowOff>
    </xdr:from>
    <xdr:to>
      <xdr:col>21</xdr:col>
      <xdr:colOff>600075</xdr:colOff>
      <xdr:row>45</xdr:row>
      <xdr:rowOff>194235</xdr:rowOff>
    </xdr:to>
    <xdr:sp macro="" textlink="">
      <xdr:nvSpPr>
        <xdr:cNvPr id="14" name="Text Box 14">
          <a:extLst>
            <a:ext uri="{FF2B5EF4-FFF2-40B4-BE49-F238E27FC236}">
              <a16:creationId xmlns:a16="http://schemas.microsoft.com/office/drawing/2014/main" id="{3C4A8509-940A-4D08-8FE6-2528ED972BBB}"/>
            </a:ext>
          </a:extLst>
        </xdr:cNvPr>
        <xdr:cNvSpPr txBox="1">
          <a:spLocks noChangeArrowheads="1"/>
        </xdr:cNvSpPr>
      </xdr:nvSpPr>
      <xdr:spPr bwMode="auto">
        <a:xfrm>
          <a:off x="47625" y="79121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2257913 --&gt; ORDER FEB'22</a:t>
          </a:r>
        </a:p>
        <a:p>
          <a:pPr algn="l" rtl="0">
            <a:lnSpc>
              <a:spcPts val="1100"/>
            </a:lnSpc>
            <a:defRPr sz="1000"/>
          </a:pPr>
          <a:r>
            <a:rPr lang="en-US" sz="1400" b="0" i="0" u="none" strike="noStrike" baseline="0">
              <a:solidFill>
                <a:srgbClr val="000000"/>
              </a:solidFill>
              <a:latin typeface="Arial"/>
              <a:cs typeface="Arial"/>
            </a:rPr>
            <a:t>PO :  2260257 --&gt; ORDER MAR'22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AF19DA6F-102A-48F7-894E-F54B3B6ACC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EC040359-4BDB-4D20-B508-84E23451E76B}"/>
            </a:ext>
          </a:extLst>
        </xdr:cNvPr>
        <xdr:cNvCxnSpPr>
          <a:cxnSpLocks noChangeShapeType="1"/>
        </xdr:cNvCxnSpPr>
      </xdr:nvCxnSpPr>
      <xdr:spPr bwMode="auto">
        <a:xfrm>
          <a:off x="4323137"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214313</xdr:colOff>
      <xdr:row>18</xdr:row>
      <xdr:rowOff>119062</xdr:rowOff>
    </xdr:from>
    <xdr:to>
      <xdr:col>4</xdr:col>
      <xdr:colOff>825500</xdr:colOff>
      <xdr:row>18</xdr:row>
      <xdr:rowOff>119062</xdr:rowOff>
    </xdr:to>
    <xdr:cxnSp macro="">
      <xdr:nvCxnSpPr>
        <xdr:cNvPr id="20" name="Straight Connector 19">
          <a:extLst>
            <a:ext uri="{FF2B5EF4-FFF2-40B4-BE49-F238E27FC236}">
              <a16:creationId xmlns:a16="http://schemas.microsoft.com/office/drawing/2014/main" id="{DE000071-C1ED-4F7B-BEBF-648056425E2E}"/>
            </a:ext>
          </a:extLst>
        </xdr:cNvPr>
        <xdr:cNvCxnSpPr>
          <a:cxnSpLocks noChangeShapeType="1"/>
        </xdr:cNvCxnSpPr>
      </xdr:nvCxnSpPr>
      <xdr:spPr bwMode="auto">
        <a:xfrm>
          <a:off x="4375431"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6" name="Straight Connector 25">
          <a:extLst>
            <a:ext uri="{FF2B5EF4-FFF2-40B4-BE49-F238E27FC236}">
              <a16:creationId xmlns:a16="http://schemas.microsoft.com/office/drawing/2014/main" id="{DA6D532F-E95A-475C-872E-DA94749A9FF0}"/>
            </a:ext>
          </a:extLst>
        </xdr:cNvPr>
        <xdr:cNvCxnSpPr>
          <a:cxnSpLocks noChangeShapeType="1"/>
        </xdr:cNvCxnSpPr>
      </xdr:nvCxnSpPr>
      <xdr:spPr bwMode="auto">
        <a:xfrm>
          <a:off x="4323137"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E3502411-5536-4A88-94CC-490DBD2B53C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E0DA7666-9139-4896-916A-B2E8C218572C}"/>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D49D31C9-F0DA-435B-A0CD-C13408280637}"/>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D06AAE45-4838-490C-960B-4465A4E918B1}"/>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8020AA14-651C-435A-B4A3-0A12043D934E}"/>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E9D24F09-D998-4D06-B516-01CAAB2BAFF4}"/>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A8A8132C-5F39-417E-BE87-C0C8794D95DA}"/>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F9E4D2A-F55B-4C97-9D42-9B82EA067A26}"/>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E7555887-67B7-40D2-BD4C-FDB0298ED6B6}"/>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March 016</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726E3768-06FF-4775-A5F3-8C4AE957F918}"/>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D3908238-4713-4855-A4CA-F370A35F721B}"/>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8F80F4D3-DC58-4E4E-9D54-88E008E9D7F9}"/>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40</xdr:row>
      <xdr:rowOff>0</xdr:rowOff>
    </xdr:to>
    <xdr:sp macro="" textlink="">
      <xdr:nvSpPr>
        <xdr:cNvPr id="14" name="Text Box 14">
          <a:extLst>
            <a:ext uri="{FF2B5EF4-FFF2-40B4-BE49-F238E27FC236}">
              <a16:creationId xmlns:a16="http://schemas.microsoft.com/office/drawing/2014/main" id="{1A89B282-AD36-4B4B-9442-B4CD479A1A2C}"/>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:2260256-&gt; ORDER MARET'22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28E83B78-74E8-427D-9ED1-8BCF380614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BB057D75-50B8-4259-BA57-09BA6FDF7FEB}"/>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F3B4170-9ECB-4255-A687-C98D6B134C5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0C41CE2-B306-403D-88E3-21E3D16FC931}"/>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1E35572C-92B3-4300-A422-0C962D1B3FF4}"/>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96D9A47D-02E3-4D04-90D1-B8735EDEECB4}"/>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BB2EFB30-B029-40E9-9704-243AD3DD497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0B58E67-3814-4B16-89D1-74CF0642DC05}"/>
            </a:ext>
          </a:extLst>
        </xdr:cNvPr>
        <xdr:cNvSpPr>
          <a:spLocks noChangeShapeType="1"/>
        </xdr:cNvSpPr>
      </xdr:nvSpPr>
      <xdr:spPr bwMode="auto">
        <a:xfrm flipV="1">
          <a:off x="60325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856D1A99-443C-43E4-B348-B8ED57568372}"/>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FE47AF49-2CAF-46FC-B748-04CD9E498018}"/>
            </a:ext>
          </a:extLst>
        </xdr:cNvPr>
        <xdr:cNvSpPr txBox="1">
          <a:spLocks noChangeArrowheads="1"/>
        </xdr:cNvSpPr>
      </xdr:nvSpPr>
      <xdr:spPr bwMode="auto">
        <a:xfrm>
          <a:off x="121824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001</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3DE038A4-81A5-42DF-9278-51912F2F8055}"/>
            </a:ext>
          </a:extLst>
        </xdr:cNvPr>
        <xdr:cNvSpPr>
          <a:spLocks noChangeShapeType="1"/>
        </xdr:cNvSpPr>
      </xdr:nvSpPr>
      <xdr:spPr bwMode="auto">
        <a:xfrm flipV="1">
          <a:off x="62420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11132345-94E6-4824-99E7-93486D17286B}"/>
            </a:ext>
          </a:extLst>
        </xdr:cNvPr>
        <xdr:cNvSpPr>
          <a:spLocks noChangeShapeType="1"/>
        </xdr:cNvSpPr>
      </xdr:nvSpPr>
      <xdr:spPr bwMode="auto">
        <a:xfrm flipV="1">
          <a:off x="69500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E186A092-4212-47BD-8EAE-CC494BE70991}"/>
            </a:ext>
          </a:extLst>
        </xdr:cNvPr>
        <xdr:cNvSpPr>
          <a:spLocks noChangeShapeType="1"/>
        </xdr:cNvSpPr>
      </xdr:nvSpPr>
      <xdr:spPr bwMode="auto">
        <a:xfrm flipV="1">
          <a:off x="71691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38</xdr:row>
      <xdr:rowOff>38100</xdr:rowOff>
    </xdr:from>
    <xdr:to>
      <xdr:col>21</xdr:col>
      <xdr:colOff>676275</xdr:colOff>
      <xdr:row>44</xdr:row>
      <xdr:rowOff>47625</xdr:rowOff>
    </xdr:to>
    <xdr:sp macro="" textlink="">
      <xdr:nvSpPr>
        <xdr:cNvPr id="14" name="Text Box 14">
          <a:extLst>
            <a:ext uri="{FF2B5EF4-FFF2-40B4-BE49-F238E27FC236}">
              <a16:creationId xmlns:a16="http://schemas.microsoft.com/office/drawing/2014/main" id="{86678E61-C3A7-4C5A-A1B7-547A0A012EA9}"/>
            </a:ext>
          </a:extLst>
        </xdr:cNvPr>
        <xdr:cNvSpPr txBox="1">
          <a:spLocks noChangeArrowheads="1"/>
        </xdr:cNvSpPr>
      </xdr:nvSpPr>
      <xdr:spPr bwMode="auto">
        <a:xfrm>
          <a:off x="47625" y="6838950"/>
          <a:ext cx="142049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2263063--&gt; ORDER APRIL'22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D008777D-00A6-486F-943B-23357818C9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65BEDC9B-8E09-4C33-9CFD-706DFF5C6194}"/>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214313</xdr:colOff>
      <xdr:row>18</xdr:row>
      <xdr:rowOff>119062</xdr:rowOff>
    </xdr:from>
    <xdr:to>
      <xdr:col>4</xdr:col>
      <xdr:colOff>825500</xdr:colOff>
      <xdr:row>18</xdr:row>
      <xdr:rowOff>119062</xdr:rowOff>
    </xdr:to>
    <xdr:cxnSp macro="">
      <xdr:nvCxnSpPr>
        <xdr:cNvPr id="17" name="Straight Connector 16">
          <a:extLst>
            <a:ext uri="{FF2B5EF4-FFF2-40B4-BE49-F238E27FC236}">
              <a16:creationId xmlns:a16="http://schemas.microsoft.com/office/drawing/2014/main" id="{48531A07-DB68-4729-BE4A-B9056886ADA0}"/>
            </a:ext>
          </a:extLst>
        </xdr:cNvPr>
        <xdr:cNvCxnSpPr>
          <a:cxnSpLocks noChangeShapeType="1"/>
        </xdr:cNvCxnSpPr>
      </xdr:nvCxnSpPr>
      <xdr:spPr bwMode="auto">
        <a:xfrm>
          <a:off x="4379913"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18" name="Straight Connector 17">
          <a:extLst>
            <a:ext uri="{FF2B5EF4-FFF2-40B4-BE49-F238E27FC236}">
              <a16:creationId xmlns:a16="http://schemas.microsoft.com/office/drawing/2014/main" id="{731EDFBF-C7E4-4355-AB0F-4961E37FAB61}"/>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39C3001F-3F7C-48F6-9CA3-387CB42E9028}"/>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6059B4B6-0CC8-4211-B70A-11EFBF8690B4}"/>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F384E341-C1E8-4259-95D5-EB65CFB4C4D9}"/>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2FE57832-4562-46D8-9897-5A9659F4E577}"/>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EDE03368-8D33-4413-9B16-06E07BE980C3}"/>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C5439897-F9B3-4EE4-9429-5D93F25491BB}"/>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98B92AE5-B75D-4A4D-B700-45ECF9557E37}"/>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DE3D57CF-1175-4F25-97B2-98552D0BDCBF}"/>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6E64FE6C-7B67-4134-8C40-08DA60F44184}"/>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002</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EB81821E-7065-4DE6-AA41-19994625BA2B}"/>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AA1B42B1-C09D-4589-9436-33F5CC45ACE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1E3FC589-F0A2-4B86-A646-B9329C94182D}"/>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40</xdr:row>
      <xdr:rowOff>0</xdr:rowOff>
    </xdr:to>
    <xdr:sp macro="" textlink="">
      <xdr:nvSpPr>
        <xdr:cNvPr id="14" name="Text Box 14">
          <a:extLst>
            <a:ext uri="{FF2B5EF4-FFF2-40B4-BE49-F238E27FC236}">
              <a16:creationId xmlns:a16="http://schemas.microsoft.com/office/drawing/2014/main" id="{172FDEAE-6843-4396-AC30-DCD622CDA18B}"/>
            </a:ext>
          </a:extLst>
        </xdr:cNvPr>
        <xdr:cNvSpPr txBox="1">
          <a:spLocks noChangeArrowheads="1"/>
        </xdr:cNvSpPr>
      </xdr:nvSpPr>
      <xdr:spPr bwMode="auto">
        <a:xfrm>
          <a:off x="47625" y="63627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:2263061--&gt; ORDER APRIL'22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FACAB348-D3BB-4C0D-9009-83D2B4D60E8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8E436F15-3433-441D-8747-4807FB2475FD}"/>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15DE298-71D6-4578-95AC-1BD5F31C6306}"/>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A696E879-ECB6-4FD7-9D6D-CD0C03D02E9F}"/>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ECAF3A5C-F338-4752-81A2-A4FFEBF7FEC8}"/>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31047108-14F9-4B24-AD02-3BF7361B5CA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5DCBE7FD-287A-4F44-9C2D-8545D121F836}"/>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67FC161C-4452-499E-AA99-3DA0D229DABD}"/>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C2B6EC10-0C94-483D-897C-4684D5918AC2}"/>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13956A7B-DD5B-46CB-9226-36FE4DEDE84D}"/>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003</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14E90055-89DE-4967-AD8C-AEA0D7EC6EA4}"/>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555FC9A8-9385-44A6-AA78-6100A1A5AB68}"/>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D19BD46D-D77F-4407-8115-58B26922F08C}"/>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42</xdr:row>
      <xdr:rowOff>38101</xdr:rowOff>
    </xdr:from>
    <xdr:to>
      <xdr:col>21</xdr:col>
      <xdr:colOff>600075</xdr:colOff>
      <xdr:row>46</xdr:row>
      <xdr:rowOff>194235</xdr:rowOff>
    </xdr:to>
    <xdr:sp macro="" textlink="">
      <xdr:nvSpPr>
        <xdr:cNvPr id="14" name="Text Box 14">
          <a:extLst>
            <a:ext uri="{FF2B5EF4-FFF2-40B4-BE49-F238E27FC236}">
              <a16:creationId xmlns:a16="http://schemas.microsoft.com/office/drawing/2014/main" id="{5DAA2120-2E14-4769-B172-0800BD61B30A}"/>
            </a:ext>
          </a:extLst>
        </xdr:cNvPr>
        <xdr:cNvSpPr txBox="1">
          <a:spLocks noChangeArrowheads="1"/>
        </xdr:cNvSpPr>
      </xdr:nvSpPr>
      <xdr:spPr bwMode="auto">
        <a:xfrm>
          <a:off x="47625" y="74803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2257913 --&gt; ORDER FEB'22</a:t>
          </a:r>
        </a:p>
        <a:p>
          <a:pPr algn="l" rtl="0">
            <a:lnSpc>
              <a:spcPts val="1100"/>
            </a:lnSpc>
            <a:defRPr sz="1000"/>
          </a:pPr>
          <a:r>
            <a:rPr lang="en-US" sz="1400" b="0" i="0" u="none" strike="noStrike" baseline="0">
              <a:solidFill>
                <a:srgbClr val="000000"/>
              </a:solidFill>
              <a:latin typeface="Arial"/>
              <a:cs typeface="Arial"/>
            </a:rPr>
            <a:t>PO :  2260257 --&gt; ORDER MAR'22</a:t>
          </a:r>
        </a:p>
        <a:p>
          <a:pPr algn="l" rtl="0">
            <a:lnSpc>
              <a:spcPts val="1100"/>
            </a:lnSpc>
            <a:defRPr sz="1000"/>
          </a:pPr>
          <a:r>
            <a:rPr lang="en-US" sz="1400" b="0" i="0" u="none" strike="noStrike" baseline="0">
              <a:solidFill>
                <a:srgbClr val="000000"/>
              </a:solidFill>
              <a:latin typeface="Arial"/>
              <a:cs typeface="Arial"/>
            </a:rPr>
            <a:t>PO :  2263062 --&gt; ORDER APR'22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1D65BFDE-5E3C-4730-9EE4-2C8D98FA80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FD91C354-2535-428A-9AD0-D76D136C8E13}"/>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214313</xdr:colOff>
      <xdr:row>18</xdr:row>
      <xdr:rowOff>119062</xdr:rowOff>
    </xdr:from>
    <xdr:to>
      <xdr:col>4</xdr:col>
      <xdr:colOff>825500</xdr:colOff>
      <xdr:row>18</xdr:row>
      <xdr:rowOff>119062</xdr:rowOff>
    </xdr:to>
    <xdr:cxnSp macro="">
      <xdr:nvCxnSpPr>
        <xdr:cNvPr id="17" name="Straight Connector 16">
          <a:extLst>
            <a:ext uri="{FF2B5EF4-FFF2-40B4-BE49-F238E27FC236}">
              <a16:creationId xmlns:a16="http://schemas.microsoft.com/office/drawing/2014/main" id="{287036B5-A0D3-49C0-9ED0-87D4DCCB5B29}"/>
            </a:ext>
          </a:extLst>
        </xdr:cNvPr>
        <xdr:cNvCxnSpPr>
          <a:cxnSpLocks noChangeShapeType="1"/>
        </xdr:cNvCxnSpPr>
      </xdr:nvCxnSpPr>
      <xdr:spPr bwMode="auto">
        <a:xfrm>
          <a:off x="4379913"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18" name="Straight Connector 17">
          <a:extLst>
            <a:ext uri="{FF2B5EF4-FFF2-40B4-BE49-F238E27FC236}">
              <a16:creationId xmlns:a16="http://schemas.microsoft.com/office/drawing/2014/main" id="{9CBBDD54-6058-4136-B793-8EF911E21710}"/>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4570978A-D9CC-42CB-9C26-52E002CCD9F6}"/>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6B4FD444-5A23-4375-9B42-7E7D31BCCC9A}"/>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3F4E9838-C101-4CBA-9C74-209A733349E0}"/>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65DBF9A7-67F1-47A5-9617-5E33887B15C6}"/>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3100EC2C-3DFC-40D9-9C8E-8F3DC4A65FEF}"/>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CE171E56-4281-4F30-A9BD-EF1D4E668F44}"/>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3FDE2FD9-6323-4909-9714-15D9BA741382}"/>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C09C9542-99E9-4B56-8CE6-B02443BB273B}"/>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52F8019-57C8-4CCA-A41D-78A62EE8008C}"/>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001</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3B4718FB-E29F-46C8-AD46-F577EF11EC54}"/>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C323790D-E910-461E-9AA0-A6A97B850133}"/>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D9819F55-0E30-412D-A74D-CE503579324F}"/>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38</xdr:row>
      <xdr:rowOff>38100</xdr:rowOff>
    </xdr:from>
    <xdr:to>
      <xdr:col>21</xdr:col>
      <xdr:colOff>676275</xdr:colOff>
      <xdr:row>44</xdr:row>
      <xdr:rowOff>47625</xdr:rowOff>
    </xdr:to>
    <xdr:sp macro="" textlink="">
      <xdr:nvSpPr>
        <xdr:cNvPr id="14" name="Text Box 14">
          <a:extLst>
            <a:ext uri="{FF2B5EF4-FFF2-40B4-BE49-F238E27FC236}">
              <a16:creationId xmlns:a16="http://schemas.microsoft.com/office/drawing/2014/main" id="{DE3BE28E-DEAD-4AFC-B983-602EA2FEC629}"/>
            </a:ext>
          </a:extLst>
        </xdr:cNvPr>
        <xdr:cNvSpPr txBox="1">
          <a:spLocks noChangeArrowheads="1"/>
        </xdr:cNvSpPr>
      </xdr:nvSpPr>
      <xdr:spPr bwMode="auto">
        <a:xfrm>
          <a:off x="47625" y="68389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2257914-&gt; ORDER FEB'22</a:t>
          </a:r>
        </a:p>
        <a:p>
          <a:pPr algn="l" rtl="0">
            <a:lnSpc>
              <a:spcPts val="1100"/>
            </a:lnSpc>
            <a:defRPr sz="1000"/>
          </a:pPr>
          <a:r>
            <a:rPr lang="en-US" sz="1400" b="0" i="0" u="none" strike="noStrike" baseline="0">
              <a:solidFill>
                <a:srgbClr val="000000"/>
              </a:solidFill>
              <a:latin typeface="Arial"/>
              <a:cs typeface="Arial"/>
            </a:rPr>
            <a:t>PO : 2263063-&gt; ORDER APRIL'22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8396F74A-7999-4C79-8658-49DB7A1139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C6CE41DB-F584-4BA8-8F54-B1BFE810181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DFB6952F-8228-46F5-870C-586A852EAF89}"/>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385624B6-0E64-4119-AF4D-73C31788843D}"/>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61E643B3-EEC5-423D-996B-19D2F272C9D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E667A967-6F8E-4CAD-A882-247785A5E716}"/>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1E974F90-C970-450B-A70B-4F63BC792FEF}"/>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E228D6E8-8813-4AAA-9B4A-11750B32FD44}"/>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41AF6D06-6AF4-4C23-AEBA-0B9B34A9A0EB}"/>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31A34183-9038-4EC1-B089-51EC7906D634}"/>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002</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DD032FF4-ED7D-4892-9D40-059B667FCD03}"/>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A16FF774-FA4E-4A89-B73E-7C9E5578DAEF}"/>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C0C8EE73-B7E8-4C33-A4C1-ACE35F18B08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37</xdr:row>
      <xdr:rowOff>38100</xdr:rowOff>
    </xdr:from>
    <xdr:to>
      <xdr:col>21</xdr:col>
      <xdr:colOff>676275</xdr:colOff>
      <xdr:row>41</xdr:row>
      <xdr:rowOff>0</xdr:rowOff>
    </xdr:to>
    <xdr:sp macro="" textlink="">
      <xdr:nvSpPr>
        <xdr:cNvPr id="14" name="Text Box 14">
          <a:extLst>
            <a:ext uri="{FF2B5EF4-FFF2-40B4-BE49-F238E27FC236}">
              <a16:creationId xmlns:a16="http://schemas.microsoft.com/office/drawing/2014/main" id="{EC8C3371-5708-4D77-ABDE-BA8137D5E676}"/>
            </a:ext>
          </a:extLst>
        </xdr:cNvPr>
        <xdr:cNvSpPr txBox="1">
          <a:spLocks noChangeArrowheads="1"/>
        </xdr:cNvSpPr>
      </xdr:nvSpPr>
      <xdr:spPr bwMode="auto">
        <a:xfrm>
          <a:off x="47625" y="63627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:2260256--&gt; ORDER MAR'22</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   PO :2263061--&gt; ORDER APRIL'22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F6578A4-FADD-402E-B261-1DF21E24F3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6C6CC994-8087-41A9-849C-38B592E49184}"/>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D66253C4-7779-4FF9-B6B6-22B9DE402FFB}"/>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5DA0195A-53CA-493C-86D1-FAA65970E956}"/>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9023853A-257F-4B0B-93BD-F4453F0FB86E}"/>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7435D185-BAB7-4340-AA85-D3683A517C7E}"/>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3C77527E-7A0B-49CD-BCA5-4902175FDB1A}"/>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8A41CA0B-74F3-476A-804D-AA870822CE68}"/>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1F485CEE-9B7E-457C-A844-462920D38AC5}"/>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63061FF0-BD2A-4EE5-B39C-469D7E55674F}"/>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006</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F0F8AF76-ABA5-4F78-A1BE-E1D3C6D119BE}"/>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C9277951-F4C2-4E25-A17D-414AB6E11889}"/>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DA6EE5C3-7090-4EDC-81EA-EEBEC8A912FF}"/>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38101</xdr:rowOff>
    </xdr:from>
    <xdr:to>
      <xdr:col>21</xdr:col>
      <xdr:colOff>600075</xdr:colOff>
      <xdr:row>38</xdr:row>
      <xdr:rowOff>194235</xdr:rowOff>
    </xdr:to>
    <xdr:sp macro="" textlink="">
      <xdr:nvSpPr>
        <xdr:cNvPr id="14" name="Text Box 14">
          <a:extLst>
            <a:ext uri="{FF2B5EF4-FFF2-40B4-BE49-F238E27FC236}">
              <a16:creationId xmlns:a16="http://schemas.microsoft.com/office/drawing/2014/main" id="{CF116011-9614-459F-B012-02F1E3B3FF2E}"/>
            </a:ext>
          </a:extLst>
        </xdr:cNvPr>
        <xdr:cNvSpPr txBox="1">
          <a:spLocks noChangeArrowheads="1"/>
        </xdr:cNvSpPr>
      </xdr:nvSpPr>
      <xdr:spPr bwMode="auto">
        <a:xfrm>
          <a:off x="47625" y="76962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2260257 --&gt; ORDER MAR'22</a:t>
          </a:r>
        </a:p>
        <a:p>
          <a:pPr algn="l" rtl="0">
            <a:lnSpc>
              <a:spcPts val="1100"/>
            </a:lnSpc>
            <a:defRPr sz="1000"/>
          </a:pPr>
          <a:r>
            <a:rPr lang="en-US" sz="1400" b="0" i="0" u="none" strike="noStrike" baseline="0">
              <a:solidFill>
                <a:srgbClr val="000000"/>
              </a:solidFill>
              <a:latin typeface="Arial"/>
              <a:cs typeface="Arial"/>
            </a:rPr>
            <a:t>PO :  2263062 --&gt; ORDER APR'22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4B9CC754-9BCA-4890-BA3F-0CFFA7BCFB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2514AF0E-9AC8-4425-9C4F-0F051BD601F3}"/>
            </a:ext>
          </a:extLst>
        </xdr:cNvPr>
        <xdr:cNvCxnSpPr>
          <a:cxnSpLocks noChangeShapeType="1"/>
        </xdr:cNvCxnSpPr>
      </xdr:nvCxnSpPr>
      <xdr:spPr bwMode="auto">
        <a:xfrm>
          <a:off x="4323137"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214313</xdr:colOff>
      <xdr:row>18</xdr:row>
      <xdr:rowOff>119062</xdr:rowOff>
    </xdr:from>
    <xdr:to>
      <xdr:col>4</xdr:col>
      <xdr:colOff>825500</xdr:colOff>
      <xdr:row>18</xdr:row>
      <xdr:rowOff>119062</xdr:rowOff>
    </xdr:to>
    <xdr:cxnSp macro="">
      <xdr:nvCxnSpPr>
        <xdr:cNvPr id="20" name="Straight Connector 19">
          <a:extLst>
            <a:ext uri="{FF2B5EF4-FFF2-40B4-BE49-F238E27FC236}">
              <a16:creationId xmlns:a16="http://schemas.microsoft.com/office/drawing/2014/main" id="{EB965DB9-49D7-42BB-B6EC-9B60929745D4}"/>
            </a:ext>
          </a:extLst>
        </xdr:cNvPr>
        <xdr:cNvCxnSpPr>
          <a:cxnSpLocks noChangeShapeType="1"/>
        </xdr:cNvCxnSpPr>
      </xdr:nvCxnSpPr>
      <xdr:spPr bwMode="auto">
        <a:xfrm>
          <a:off x="4375431"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3" name="Straight Connector 22">
          <a:extLst>
            <a:ext uri="{FF2B5EF4-FFF2-40B4-BE49-F238E27FC236}">
              <a16:creationId xmlns:a16="http://schemas.microsoft.com/office/drawing/2014/main" id="{A4047175-2145-49BB-88E6-9EFEA7694214}"/>
            </a:ext>
          </a:extLst>
        </xdr:cNvPr>
        <xdr:cNvCxnSpPr>
          <a:cxnSpLocks noChangeShapeType="1"/>
        </xdr:cNvCxnSpPr>
      </xdr:nvCxnSpPr>
      <xdr:spPr bwMode="auto">
        <a:xfrm>
          <a:off x="4323137"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53D23483-8BBF-42A3-919C-5C62D9B10883}"/>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8732434C-FC52-427F-9148-C9D74D69D093}"/>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DDAE6418-CE49-4468-ABC2-502ED5BEF63A}"/>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7EACFB2C-B6DC-4006-9582-A6E620BDDC2C}"/>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E1B4CD4D-6541-4EBE-9785-A23C15FE174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97090E0E-534E-455A-AA19-893A93A24915}"/>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F3CB949D-2A85-4ED1-8DAF-870FA28E6DFF}"/>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64CE8059-8191-4730-9C7C-1F52927DE9C9}"/>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57486475-9F96-49F7-80A5-8E6EB8685698}"/>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007</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E5E20C27-DE36-49F8-BBD2-50F4421C1904}"/>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63A850B9-9E46-43BC-989F-201247F60DFE}"/>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E047CF0E-86F0-410C-BC07-FBD9BB0BFEA3}"/>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1EC01900-BDCA-4503-85D0-FDD7E82CFFD7}"/>
            </a:ext>
          </a:extLst>
        </xdr:cNvPr>
        <xdr:cNvSpPr txBox="1">
          <a:spLocks noChangeArrowheads="1"/>
        </xdr:cNvSpPr>
      </xdr:nvSpPr>
      <xdr:spPr bwMode="auto">
        <a:xfrm>
          <a:off x="47625" y="65786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:2260256--&gt; ORDER MAR'22</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   PO :2263061--&gt; ORDER APRIL'22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13249896-8A55-44C2-BAEB-B7F124A2DA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56E24B65-FBEB-44E1-86E9-FE478964BE6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BEB5CD27-B0BB-4B8E-8E08-64B57D3E821E}"/>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23D2E18C-6CBF-4F11-9156-EF91C345CE6A}"/>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8C50FAE-9695-4260-A920-A6C5F606F117}"/>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9E667F61-ADD9-417F-9FEF-BD5C83C8896C}"/>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A075DBA2-FE00-4AEC-8DA5-E99455EFF1E7}"/>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F0AA0116-F59A-48A4-9C59-FBC0B24415F2}"/>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268EC3CC-2699-4193-9DEA-84F5C7D969CC}"/>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95F49145-4C81-46BC-9C60-A7ACD97E7158}"/>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008</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B316F424-EDF7-4C08-A658-97352F874C6D}"/>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7A078655-E8E7-4C68-8A5D-71EF7C4DBED6}"/>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33E8F115-48F3-45AD-A257-20B7A8E0C817}"/>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40</xdr:row>
      <xdr:rowOff>38101</xdr:rowOff>
    </xdr:from>
    <xdr:to>
      <xdr:col>21</xdr:col>
      <xdr:colOff>600075</xdr:colOff>
      <xdr:row>44</xdr:row>
      <xdr:rowOff>194235</xdr:rowOff>
    </xdr:to>
    <xdr:sp macro="" textlink="">
      <xdr:nvSpPr>
        <xdr:cNvPr id="14" name="Text Box 14">
          <a:extLst>
            <a:ext uri="{FF2B5EF4-FFF2-40B4-BE49-F238E27FC236}">
              <a16:creationId xmlns:a16="http://schemas.microsoft.com/office/drawing/2014/main" id="{1442DD6A-3D66-4624-8DA9-9D3C885558A2}"/>
            </a:ext>
          </a:extLst>
        </xdr:cNvPr>
        <xdr:cNvSpPr txBox="1">
          <a:spLocks noChangeArrowheads="1"/>
        </xdr:cNvSpPr>
      </xdr:nvSpPr>
      <xdr:spPr bwMode="auto">
        <a:xfrm>
          <a:off x="47625" y="76962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2257913 --&gt; ORDER FEB'22</a:t>
          </a:r>
        </a:p>
        <a:p>
          <a:pPr algn="l" rtl="0">
            <a:lnSpc>
              <a:spcPts val="1100"/>
            </a:lnSpc>
            <a:defRPr sz="1000"/>
          </a:pPr>
          <a:r>
            <a:rPr lang="en-US" sz="1400" b="0" i="0" u="none" strike="noStrike" baseline="0">
              <a:solidFill>
                <a:srgbClr val="000000"/>
              </a:solidFill>
              <a:latin typeface="Arial"/>
              <a:cs typeface="Arial"/>
            </a:rPr>
            <a:t>PO :  2260257 --&gt; ORDER MAR'22</a:t>
          </a:r>
        </a:p>
        <a:p>
          <a:pPr algn="l" rtl="0">
            <a:lnSpc>
              <a:spcPts val="1100"/>
            </a:lnSpc>
            <a:defRPr sz="1000"/>
          </a:pPr>
          <a:r>
            <a:rPr lang="en-US" sz="1400" b="0" i="0" u="none" strike="noStrike" baseline="0">
              <a:solidFill>
                <a:srgbClr val="000000"/>
              </a:solidFill>
              <a:latin typeface="Arial"/>
              <a:cs typeface="Arial"/>
            </a:rPr>
            <a:t>PO :  2263062 --&gt; ORDER APR'22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E90C8147-22BA-4771-9738-7181B459E3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49EFFFF3-3AA0-42A7-9A50-2E13DA7DB10C}"/>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214313</xdr:colOff>
      <xdr:row>18</xdr:row>
      <xdr:rowOff>119062</xdr:rowOff>
    </xdr:from>
    <xdr:to>
      <xdr:col>4</xdr:col>
      <xdr:colOff>825500</xdr:colOff>
      <xdr:row>18</xdr:row>
      <xdr:rowOff>119062</xdr:rowOff>
    </xdr:to>
    <xdr:cxnSp macro="">
      <xdr:nvCxnSpPr>
        <xdr:cNvPr id="17" name="Straight Connector 16">
          <a:extLst>
            <a:ext uri="{FF2B5EF4-FFF2-40B4-BE49-F238E27FC236}">
              <a16:creationId xmlns:a16="http://schemas.microsoft.com/office/drawing/2014/main" id="{36D3AF98-5D85-4E1F-9A52-931789021880}"/>
            </a:ext>
          </a:extLst>
        </xdr:cNvPr>
        <xdr:cNvCxnSpPr>
          <a:cxnSpLocks noChangeShapeType="1"/>
        </xdr:cNvCxnSpPr>
      </xdr:nvCxnSpPr>
      <xdr:spPr bwMode="auto">
        <a:xfrm>
          <a:off x="4379913"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19" name="Straight Connector 18">
          <a:extLst>
            <a:ext uri="{FF2B5EF4-FFF2-40B4-BE49-F238E27FC236}">
              <a16:creationId xmlns:a16="http://schemas.microsoft.com/office/drawing/2014/main" id="{98615FD0-A276-4755-9972-87D1418E4B8B}"/>
            </a:ext>
          </a:extLst>
        </xdr:cNvPr>
        <xdr:cNvCxnSpPr>
          <a:cxnSpLocks noChangeShapeType="1"/>
        </xdr:cNvCxnSpPr>
      </xdr:nvCxnSpPr>
      <xdr:spPr bwMode="auto">
        <a:xfrm>
          <a:off x="4323137"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32203B30-C6A6-48CA-9862-36630B992FA5}"/>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C4B3E425-EE0A-48C3-97CE-6744568AE603}"/>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3D0EFB33-4635-44E3-9135-45786F52A98F}"/>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6BB396DA-42E9-4B16-BA00-200B55794BCB}"/>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5D0A28EB-27C4-4FE7-82B1-EEAFA2A2C6E4}"/>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34EB2DB2-72AC-45C1-A108-98A51EC69833}"/>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9E0B3AEB-DAB7-44DE-82C2-064457C270F5}"/>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678FCACD-5F06-4627-B4E4-E877E53BCA5B}"/>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9175CFF5-B9DE-42C3-8F1A-45430B0E3282}"/>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009</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A77DB397-75CB-455F-BEB7-5B63A54C04C5}"/>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FE46399B-12AD-4A22-B445-8DE2E71E09C6}"/>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90BAD91F-4C47-400E-A737-F96A57527814}"/>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41</xdr:row>
      <xdr:rowOff>47625</xdr:rowOff>
    </xdr:to>
    <xdr:sp macro="" textlink="">
      <xdr:nvSpPr>
        <xdr:cNvPr id="14" name="Text Box 14">
          <a:extLst>
            <a:ext uri="{FF2B5EF4-FFF2-40B4-BE49-F238E27FC236}">
              <a16:creationId xmlns:a16="http://schemas.microsoft.com/office/drawing/2014/main" id="{545EF057-69FD-49BC-887F-A0CD8E68D2FC}"/>
            </a:ext>
          </a:extLst>
        </xdr:cNvPr>
        <xdr:cNvSpPr txBox="1">
          <a:spLocks noChangeArrowheads="1"/>
        </xdr:cNvSpPr>
      </xdr:nvSpPr>
      <xdr:spPr bwMode="auto">
        <a:xfrm>
          <a:off x="47625" y="68389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2257914-&gt; ORDER FEB'22</a:t>
          </a:r>
        </a:p>
        <a:p>
          <a:pPr algn="l" rtl="0">
            <a:lnSpc>
              <a:spcPts val="1100"/>
            </a:lnSpc>
            <a:defRPr sz="1000"/>
          </a:pPr>
          <a:r>
            <a:rPr lang="en-US" sz="1400" b="0" i="0" u="none" strike="noStrike" baseline="0">
              <a:solidFill>
                <a:srgbClr val="000000"/>
              </a:solidFill>
              <a:latin typeface="Arial"/>
              <a:cs typeface="Arial"/>
            </a:rPr>
            <a:t>PO : 2263063-&gt; ORDER APRIL'22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E50AD7F6-740F-421E-8EF6-C57B75204E1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7FF75AA7-E15F-4D42-A873-4B1837F6273E}"/>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145A027A-FA81-47A1-BBE4-5F1D6BBADAA4}"/>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C1B8CB24-405B-47E1-9393-D350C170F5E2}"/>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CAE6B895-40B9-4776-AD31-E34DCDE28F1B}"/>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E76228D1-2686-418E-A4FE-CEF040AD0F0C}"/>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3EB298D3-4022-475F-97CD-3B1C228F9D65}"/>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1C28B90-5FD0-4645-ABBD-29DD74CDB35D}"/>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DA29367B-42A1-41B8-BB9E-A9865C98550E}"/>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230E297F-2E12-4BAA-AE3F-AA959074FD55}"/>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010</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CE567D15-350F-4394-BEB3-E9B4428B22A2}"/>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A8E4F6C5-94CF-4CA7-B5B1-42089C29AAE3}"/>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D1DDFFA3-B551-450A-93E1-8A4F7163F224}"/>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7E221D72-4038-4618-B39C-1EE395ABC791}"/>
            </a:ext>
          </a:extLst>
        </xdr:cNvPr>
        <xdr:cNvSpPr txBox="1">
          <a:spLocks noChangeArrowheads="1"/>
        </xdr:cNvSpPr>
      </xdr:nvSpPr>
      <xdr:spPr bwMode="auto">
        <a:xfrm>
          <a:off x="47625" y="65786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PO :2260256--&gt; ORDER MAR'22</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   PO :2263061--&gt; ORDER APRIL'22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8D7512DB-FF99-4BF4-8A22-A63AB4D781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2580FD4F-DECD-4E60-970E-B99B7FC9F32B}"/>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CA355B-E2C9-4776-9ADE-3008F5CFC366}"/>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BA09EDB6-5605-4F64-B44B-179589E7A163}"/>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CCBA771F-A100-44F1-A081-6B6A2A1E54A5}"/>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8932D1F-0C7C-47B1-94BD-30347784282A}"/>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D7B53A28-3538-467C-B7A3-8478316F33A7}"/>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4D4CCA16-6500-4977-ACE1-5A1E35381A58}"/>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54DDAC31-A63C-4A74-BABD-0D0CD41B4327}"/>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46D515BB-AAAD-476F-BED4-55E207742043}"/>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011</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8FD225C6-16F7-448B-92B1-803A2022036C}"/>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22DD1E06-AB1C-41C7-90CC-A2C56F7AD886}"/>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AD537A59-B014-46A0-94B9-821BBFCD2C61}"/>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41</xdr:row>
      <xdr:rowOff>38101</xdr:rowOff>
    </xdr:from>
    <xdr:to>
      <xdr:col>21</xdr:col>
      <xdr:colOff>600075</xdr:colOff>
      <xdr:row>45</xdr:row>
      <xdr:rowOff>194235</xdr:rowOff>
    </xdr:to>
    <xdr:sp macro="" textlink="">
      <xdr:nvSpPr>
        <xdr:cNvPr id="14" name="Text Box 14">
          <a:extLst>
            <a:ext uri="{FF2B5EF4-FFF2-40B4-BE49-F238E27FC236}">
              <a16:creationId xmlns:a16="http://schemas.microsoft.com/office/drawing/2014/main" id="{D9883B45-01AC-45C2-81CE-D0025A1F1A0A}"/>
            </a:ext>
          </a:extLst>
        </xdr:cNvPr>
        <xdr:cNvSpPr txBox="1">
          <a:spLocks noChangeArrowheads="1"/>
        </xdr:cNvSpPr>
      </xdr:nvSpPr>
      <xdr:spPr bwMode="auto">
        <a:xfrm>
          <a:off x="47625" y="72644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2257913 --&gt; ORDER FEB'22</a:t>
          </a:r>
        </a:p>
        <a:p>
          <a:pPr algn="l" rtl="0">
            <a:lnSpc>
              <a:spcPts val="1100"/>
            </a:lnSpc>
            <a:defRPr sz="1000"/>
          </a:pPr>
          <a:r>
            <a:rPr lang="en-US" sz="1400" b="0" i="0" u="none" strike="noStrike" baseline="0">
              <a:solidFill>
                <a:srgbClr val="000000"/>
              </a:solidFill>
              <a:latin typeface="Arial"/>
              <a:cs typeface="Arial"/>
            </a:rPr>
            <a:t>PO :  2260257 --&gt; ORDER MAR'22</a:t>
          </a:r>
        </a:p>
        <a:p>
          <a:pPr algn="l" rtl="0">
            <a:lnSpc>
              <a:spcPts val="1100"/>
            </a:lnSpc>
            <a:defRPr sz="1000"/>
          </a:pPr>
          <a:r>
            <a:rPr lang="en-US" sz="1400" b="0" i="0" u="none" strike="noStrike" baseline="0">
              <a:solidFill>
                <a:srgbClr val="000000"/>
              </a:solidFill>
              <a:latin typeface="Arial"/>
              <a:cs typeface="Arial"/>
            </a:rPr>
            <a:t>PO :  2263062 --&gt; ORDER APR'22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57C63E65-1DF4-4071-A5CF-A2FD084D58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BBC8E4D2-4099-4099-8277-FF931359EFDF}"/>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214313</xdr:colOff>
      <xdr:row>18</xdr:row>
      <xdr:rowOff>119062</xdr:rowOff>
    </xdr:from>
    <xdr:to>
      <xdr:col>4</xdr:col>
      <xdr:colOff>825500</xdr:colOff>
      <xdr:row>18</xdr:row>
      <xdr:rowOff>119062</xdr:rowOff>
    </xdr:to>
    <xdr:cxnSp macro="">
      <xdr:nvCxnSpPr>
        <xdr:cNvPr id="17" name="Straight Connector 16">
          <a:extLst>
            <a:ext uri="{FF2B5EF4-FFF2-40B4-BE49-F238E27FC236}">
              <a16:creationId xmlns:a16="http://schemas.microsoft.com/office/drawing/2014/main" id="{A5919705-AD66-4BA9-A89E-A03D83D39305}"/>
            </a:ext>
          </a:extLst>
        </xdr:cNvPr>
        <xdr:cNvCxnSpPr>
          <a:cxnSpLocks noChangeShapeType="1"/>
        </xdr:cNvCxnSpPr>
      </xdr:nvCxnSpPr>
      <xdr:spPr bwMode="auto">
        <a:xfrm>
          <a:off x="4379913"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18" name="Straight Connector 17">
          <a:extLst>
            <a:ext uri="{FF2B5EF4-FFF2-40B4-BE49-F238E27FC236}">
              <a16:creationId xmlns:a16="http://schemas.microsoft.com/office/drawing/2014/main" id="{02F0953C-C958-4079-A7DC-95EF86AA03A5}"/>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70F7FDEC-2850-4FB5-A4B8-3D42BD9DAAB1}"/>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3E6B99E9-9BB3-475B-9EB4-DD1C3372FCEA}"/>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CDCFB010-1992-4B67-9F43-17B6A8D66941}"/>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4E7D163D-999F-4F72-85BA-3F0FC5575C3B}"/>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E91EA997-F74D-4EA3-B750-C56733C3C092}"/>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1512ED31-B5FD-4266-9236-A7E6EBCAA2EF}"/>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2B2C1374-9E6D-4EB0-95E8-17557911CE88}"/>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D771519F-902D-4567-A70B-43A60687E812}"/>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7AE24A54-C667-4145-B70B-25C7D32C0057}"/>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012</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2FDE3B9A-D60F-40FA-A6CA-72C8D7B3A2ED}"/>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6794756A-1415-4153-BB0A-0E60336833C5}"/>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6116B30E-7FEB-4847-A843-A312220BCE0E}"/>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38</xdr:row>
      <xdr:rowOff>38100</xdr:rowOff>
    </xdr:from>
    <xdr:to>
      <xdr:col>21</xdr:col>
      <xdr:colOff>676275</xdr:colOff>
      <xdr:row>44</xdr:row>
      <xdr:rowOff>47625</xdr:rowOff>
    </xdr:to>
    <xdr:sp macro="" textlink="">
      <xdr:nvSpPr>
        <xdr:cNvPr id="14" name="Text Box 14">
          <a:extLst>
            <a:ext uri="{FF2B5EF4-FFF2-40B4-BE49-F238E27FC236}">
              <a16:creationId xmlns:a16="http://schemas.microsoft.com/office/drawing/2014/main" id="{19D8CE9C-3261-4CEC-AEDB-100B5CB8F401}"/>
            </a:ext>
          </a:extLst>
        </xdr:cNvPr>
        <xdr:cNvSpPr txBox="1">
          <a:spLocks noChangeArrowheads="1"/>
        </xdr:cNvSpPr>
      </xdr:nvSpPr>
      <xdr:spPr bwMode="auto">
        <a:xfrm>
          <a:off x="47625" y="61912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2257914-&gt; ORDER FEB'22</a:t>
          </a:r>
        </a:p>
        <a:p>
          <a:pPr algn="l" rtl="0">
            <a:lnSpc>
              <a:spcPts val="1100"/>
            </a:lnSpc>
            <a:defRPr sz="1000"/>
          </a:pPr>
          <a:r>
            <a:rPr lang="en-US" sz="1400" b="0" i="0" u="none" strike="noStrike" baseline="0">
              <a:solidFill>
                <a:srgbClr val="000000"/>
              </a:solidFill>
              <a:latin typeface="Arial"/>
              <a:cs typeface="Arial"/>
            </a:rPr>
            <a:t>PO : 2263063-&gt; ORDER APRIL'22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F187C077-698A-4EE1-8B8B-A92CFE96A0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7EAA3FA1-AF86-4C5B-B859-51188DEBA628}"/>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A1DE30B0-5B88-40F5-A48C-E1483EABFEE2}"/>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ABAA14E7-AFC9-40D1-B21B-093F1B450C6E}"/>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58F11F68-33E7-4067-8F45-EDA482AA30F5}"/>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B7691CA0-C564-46AB-A5C3-D2981E98C49F}"/>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72C2D093-3D37-4F0A-BE0D-3AB34DF042D3}"/>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2C56D864-75B7-4DAF-A1D5-1C66A000C24A}"/>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E709E254-E6F9-42F3-B15C-D4BE29CC70D2}"/>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E38E5117-CA1A-4AF2-8FFF-A768A1C751DF}"/>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013</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E243C165-463D-4E15-9C40-34AF1818A375}"/>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A1AD91DA-9359-4205-9340-F2E4DACF6CF2}"/>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82BCF222-E3F6-43CD-A2A6-58BF63B2F8D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33</xdr:row>
      <xdr:rowOff>38100</xdr:rowOff>
    </xdr:from>
    <xdr:to>
      <xdr:col>21</xdr:col>
      <xdr:colOff>676275</xdr:colOff>
      <xdr:row>37</xdr:row>
      <xdr:rowOff>0</xdr:rowOff>
    </xdr:to>
    <xdr:sp macro="" textlink="">
      <xdr:nvSpPr>
        <xdr:cNvPr id="14" name="Text Box 14">
          <a:extLst>
            <a:ext uri="{FF2B5EF4-FFF2-40B4-BE49-F238E27FC236}">
              <a16:creationId xmlns:a16="http://schemas.microsoft.com/office/drawing/2014/main" id="{48E5A709-4A86-4230-B228-02F5737947FB}"/>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:2263061--&gt; ORDER APRIL'22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FBF2DA42-2564-42C5-BCF7-AAB3E0269D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715AE4B9-24EF-461A-BC43-44734F278D37}"/>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6CC370FC-87D5-44C9-A1FE-EEBA6DA69E31}"/>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1D2E48A2-A0EF-4A08-8858-8BE3BF3F23E6}"/>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EE0194FD-C483-49B5-8DDA-391DCB752606}"/>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C0E446-768C-4FA9-97AC-74B6BD92A53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2B2BDBAC-19BF-4E97-9C14-8B4EDDF64953}"/>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85BA0E83-5574-4615-BF98-5831094E7E69}"/>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60D44A40-0960-4407-A386-C4BFF6274799}"/>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6023F15A-E028-474E-9171-A848E54D90EA}"/>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014</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487FFA6-0374-4A7C-882E-BB6FDF948967}"/>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3EF4EC96-2B3A-4F51-A499-8400CA1915FC}"/>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93D86B76-DD0A-4B91-8443-6E3784BD108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38101</xdr:rowOff>
    </xdr:from>
    <xdr:to>
      <xdr:col>21</xdr:col>
      <xdr:colOff>600075</xdr:colOff>
      <xdr:row>40</xdr:row>
      <xdr:rowOff>194235</xdr:rowOff>
    </xdr:to>
    <xdr:sp macro="" textlink="">
      <xdr:nvSpPr>
        <xdr:cNvPr id="14" name="Text Box 14">
          <a:extLst>
            <a:ext uri="{FF2B5EF4-FFF2-40B4-BE49-F238E27FC236}">
              <a16:creationId xmlns:a16="http://schemas.microsoft.com/office/drawing/2014/main" id="{8DD56EEC-ED72-4793-A4C2-4A793519368D}"/>
            </a:ext>
          </a:extLst>
        </xdr:cNvPr>
        <xdr:cNvSpPr txBox="1">
          <a:spLocks noChangeArrowheads="1"/>
        </xdr:cNvSpPr>
      </xdr:nvSpPr>
      <xdr:spPr bwMode="auto">
        <a:xfrm>
          <a:off x="47625" y="74803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2263062 --&gt; ORDER APR'22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480A701B-1EB7-4EB7-A846-65E0BD036D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0ED9B726-84DF-400C-A87D-0181F4C9EC32}"/>
            </a:ext>
          </a:extLst>
        </xdr:cNvPr>
        <xdr:cNvCxnSpPr>
          <a:cxnSpLocks noChangeShapeType="1"/>
        </xdr:cNvCxnSpPr>
      </xdr:nvCxnSpPr>
      <xdr:spPr bwMode="auto">
        <a:xfrm>
          <a:off x="4323137"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0" name="Straight Connector 19">
          <a:extLst>
            <a:ext uri="{FF2B5EF4-FFF2-40B4-BE49-F238E27FC236}">
              <a16:creationId xmlns:a16="http://schemas.microsoft.com/office/drawing/2014/main" id="{37944A7D-1C85-436B-803C-D86759FA21F7}"/>
            </a:ext>
          </a:extLst>
        </xdr:cNvPr>
        <xdr:cNvCxnSpPr>
          <a:cxnSpLocks noChangeShapeType="1"/>
        </xdr:cNvCxnSpPr>
      </xdr:nvCxnSpPr>
      <xdr:spPr bwMode="auto">
        <a:xfrm>
          <a:off x="4323137"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4C0A1B3-411F-4720-8C8B-FE1BC5447973}"/>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2B1E58EF-C49A-417D-B24A-89281ECBB0C1}"/>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A28F29A3-E5C3-4B80-94A4-CC8B1962C836}"/>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20179C2-0A94-4999-B198-328EA9F77985}"/>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76E348C8-D12D-4F1B-81A6-0DD96844D299}"/>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D3F88A75-236C-4CC5-AB6F-3DEC1093E6FE}"/>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3B377B37-63B2-4DFB-8856-484090C747E1}"/>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8D54AEE4-66E8-4510-9F7D-717CDBEA195F}"/>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4FCA9B41-B7F6-4160-AE5F-F60BFD72D723}"/>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015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B720A8D9-A4FF-415A-A4A6-EF78647BD357}"/>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5FFE39C9-BE4D-42E5-8B94-1B948117CDBF}"/>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AD89C719-FE41-4B5C-87C1-530047FE2D0C}"/>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41</xdr:row>
      <xdr:rowOff>47625</xdr:rowOff>
    </xdr:to>
    <xdr:sp macro="" textlink="">
      <xdr:nvSpPr>
        <xdr:cNvPr id="14" name="Text Box 14">
          <a:extLst>
            <a:ext uri="{FF2B5EF4-FFF2-40B4-BE49-F238E27FC236}">
              <a16:creationId xmlns:a16="http://schemas.microsoft.com/office/drawing/2014/main" id="{B07A12EE-A3D4-4085-8462-946C3AF9E639}"/>
            </a:ext>
          </a:extLst>
        </xdr:cNvPr>
        <xdr:cNvSpPr txBox="1">
          <a:spLocks noChangeArrowheads="1"/>
        </xdr:cNvSpPr>
      </xdr:nvSpPr>
      <xdr:spPr bwMode="auto">
        <a:xfrm>
          <a:off x="47625" y="68389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2263063-&gt; ORDER APRIL'22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9C7252A6-6148-4AD4-9BD2-DD5979F605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4AF28839-6EA3-4E26-A43F-77AAA974C818}"/>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25B800D-9D87-4400-807E-71A7178559B1}"/>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DC8BA726-2EE8-4DAA-9229-B12D863231FA}"/>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498D993-9F0E-4715-93BA-A0D3907CD4DA}"/>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96A09C63-89E1-432B-89FC-6EB0DB211DDE}"/>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771E668E-6B88-4EB0-BA5F-F6E8D1AC916F}"/>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66C6AF1E-7113-46DF-8319-500C9D31E552}"/>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35AADC06-C4FE-4069-B486-3BEF35918A6C}"/>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1FA5A60D-78D9-44D2-9440-3165E04E857E}"/>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APRIL 016</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5D883EE6-E9E4-4289-ABA3-876C2D40C11C}"/>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F824A5DA-D4F4-4D5C-8ED4-9190BC2F59F5}"/>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EBDBE940-4B21-457D-A02F-10EBA6FD7729}"/>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38</xdr:row>
      <xdr:rowOff>0</xdr:rowOff>
    </xdr:to>
    <xdr:sp macro="" textlink="">
      <xdr:nvSpPr>
        <xdr:cNvPr id="14" name="Text Box 14">
          <a:extLst>
            <a:ext uri="{FF2B5EF4-FFF2-40B4-BE49-F238E27FC236}">
              <a16:creationId xmlns:a16="http://schemas.microsoft.com/office/drawing/2014/main" id="{7341806B-367E-4907-8735-E402AC8D5EB6}"/>
            </a:ext>
          </a:extLst>
        </xdr:cNvPr>
        <xdr:cNvSpPr txBox="1">
          <a:spLocks noChangeArrowheads="1"/>
        </xdr:cNvSpPr>
      </xdr:nvSpPr>
      <xdr:spPr bwMode="auto">
        <a:xfrm>
          <a:off x="47625" y="57150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:2263061--&gt; ORDER APRIL'22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2549632C-8213-48C4-8728-B6AABD64CA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A58190C3-5B45-4390-925A-FE44601A47BC}"/>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C409F7F3-0D38-40A8-8F1C-BFDE50D52615}"/>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C84DA793-23A2-44FA-B8C5-DF0464C953FF}"/>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1F4A1D4F-FE01-482C-A5B4-2C5A9599595B}"/>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9C21E5F0-3424-4AB4-96FF-C34DBFEDF2C1}"/>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766EBE27-874E-496C-9328-6C6921B6351D}"/>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A3506FE3-B9F6-4BEB-8ABD-21F76FD9553A}"/>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AC0E50E1-4A00-46BE-A5ED-ACA514D05F64}"/>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20B5A128-40A8-4ECC-A223-BA13A18B068C}"/>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001</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45F987C1-0294-4ED0-B68C-D69C28EE3FB3}"/>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A10DB04-141C-49FC-8A22-AD24143257FC}"/>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C1250512-C98E-48C2-862F-92A49C39CBDC}"/>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38101</xdr:rowOff>
    </xdr:from>
    <xdr:to>
      <xdr:col>21</xdr:col>
      <xdr:colOff>600075</xdr:colOff>
      <xdr:row>40</xdr:row>
      <xdr:rowOff>194235</xdr:rowOff>
    </xdr:to>
    <xdr:sp macro="" textlink="">
      <xdr:nvSpPr>
        <xdr:cNvPr id="14" name="Text Box 14">
          <a:extLst>
            <a:ext uri="{FF2B5EF4-FFF2-40B4-BE49-F238E27FC236}">
              <a16:creationId xmlns:a16="http://schemas.microsoft.com/office/drawing/2014/main" id="{90C30FB3-F5CA-4AE2-A0D0-4B648D37B968}"/>
            </a:ext>
          </a:extLst>
        </xdr:cNvPr>
        <xdr:cNvSpPr txBox="1">
          <a:spLocks noChangeArrowheads="1"/>
        </xdr:cNvSpPr>
      </xdr:nvSpPr>
      <xdr:spPr bwMode="auto">
        <a:xfrm>
          <a:off x="47625" y="70485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2260257 --&gt; ORDER MAR'22</a:t>
          </a:r>
        </a:p>
        <a:p>
          <a:pPr algn="l" rtl="0">
            <a:lnSpc>
              <a:spcPts val="1100"/>
            </a:lnSpc>
            <a:defRPr sz="1000"/>
          </a:pPr>
          <a:r>
            <a:rPr lang="en-US" sz="1400" b="0" i="0" u="none" strike="noStrike" baseline="0">
              <a:solidFill>
                <a:srgbClr val="000000"/>
              </a:solidFill>
              <a:latin typeface="Arial"/>
              <a:cs typeface="Arial"/>
            </a:rPr>
            <a:t>PO :  2263062 --&gt; ORDER APR'22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E7710850-4582-429D-B6CA-7FEAC81F09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5FA7FF02-52A9-431F-8034-15D3DFE0E7F6}"/>
            </a:ext>
          </a:extLst>
        </xdr:cNvPr>
        <xdr:cNvCxnSpPr>
          <a:cxnSpLocks noChangeShapeType="1"/>
        </xdr:cNvCxnSpPr>
      </xdr:nvCxnSpPr>
      <xdr:spPr bwMode="auto">
        <a:xfrm>
          <a:off x="4323137"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0" name="Straight Connector 19">
          <a:extLst>
            <a:ext uri="{FF2B5EF4-FFF2-40B4-BE49-F238E27FC236}">
              <a16:creationId xmlns:a16="http://schemas.microsoft.com/office/drawing/2014/main" id="{BB4D6785-3F4F-4B4F-9730-65CD1EB1F110}"/>
            </a:ext>
          </a:extLst>
        </xdr:cNvPr>
        <xdr:cNvCxnSpPr>
          <a:cxnSpLocks noChangeShapeType="1"/>
        </xdr:cNvCxnSpPr>
      </xdr:nvCxnSpPr>
      <xdr:spPr bwMode="auto">
        <a:xfrm>
          <a:off x="4323137" y="4130768"/>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A81913CD-4246-49A2-9638-5AE13D983B27}"/>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930A50AA-3DF0-430B-AFCD-D277AC8A9CF9}"/>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6EE3AD0E-DC97-4E10-83C6-D47EA561E1EB}"/>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20435179-536C-41C0-9E7B-99DD02F9673B}"/>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B416E4C5-9A5B-432D-8EC8-33334990F2E3}"/>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3114FD9-A311-4925-8E35-503DA16F56E6}"/>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14662B36-4245-44E5-933E-4A3B23FCA69B}"/>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7917CACE-32F7-4661-8A26-E09F32EB8328}"/>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8309C652-C123-4724-956D-6098C268B7ED}"/>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002</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8C48209E-5E41-428E-A15F-8A96BD9B497A}"/>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D629F2E3-E0E8-48FF-ABC9-30BE60EAE82C}"/>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E7DF1E9B-BEE0-4B6D-9EBC-B844739559F2}"/>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41</xdr:row>
      <xdr:rowOff>47625</xdr:rowOff>
    </xdr:to>
    <xdr:sp macro="" textlink="">
      <xdr:nvSpPr>
        <xdr:cNvPr id="14" name="Text Box 14">
          <a:extLst>
            <a:ext uri="{FF2B5EF4-FFF2-40B4-BE49-F238E27FC236}">
              <a16:creationId xmlns:a16="http://schemas.microsoft.com/office/drawing/2014/main" id="{EDF3DF95-0175-49B3-91FA-3D2B0DDF17F8}"/>
            </a:ext>
          </a:extLst>
        </xdr:cNvPr>
        <xdr:cNvSpPr txBox="1">
          <a:spLocks noChangeArrowheads="1"/>
        </xdr:cNvSpPr>
      </xdr:nvSpPr>
      <xdr:spPr bwMode="auto">
        <a:xfrm>
          <a:off x="47625" y="61912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2263063-&gt;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EE107891-70D4-47C3-AB0E-50FEED9B90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5F038970-A15E-4851-9246-BA43F554E38D}"/>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8244B372-B855-4410-BA0F-0398133D002F}"/>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CC5E23DA-577B-4DA6-86ED-DF1F5EE08FC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D2E4846E-136F-4574-8321-58810D639A37}"/>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F551D7D8-9208-435D-A666-CD54176E5442}"/>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AA9B5D68-28B8-4268-9C8A-F7407B897DE8}"/>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2FAA46B6-786F-4334-9D12-E81B9CF469BD}"/>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DD8C5E62-0CE3-4C31-A993-77182A70709F}"/>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9B1A0F84-EA46-453F-B123-B0B6EBDCE7CA}"/>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003</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4011F68A-3DF8-4B60-A0F6-46D5732B786C}"/>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B547273D-3D50-4A22-9898-5CAD72BC9B5E}"/>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7563FB68-11EA-46F0-955F-3DC7F3BE532F}"/>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38101</xdr:rowOff>
    </xdr:from>
    <xdr:to>
      <xdr:col>21</xdr:col>
      <xdr:colOff>600075</xdr:colOff>
      <xdr:row>43</xdr:row>
      <xdr:rowOff>194235</xdr:rowOff>
    </xdr:to>
    <xdr:sp macro="" textlink="">
      <xdr:nvSpPr>
        <xdr:cNvPr id="14" name="Text Box 14">
          <a:extLst>
            <a:ext uri="{FF2B5EF4-FFF2-40B4-BE49-F238E27FC236}">
              <a16:creationId xmlns:a16="http://schemas.microsoft.com/office/drawing/2014/main" id="{4496F143-4064-4C44-B5A3-B5D72D459A06}"/>
            </a:ext>
          </a:extLst>
        </xdr:cNvPr>
        <xdr:cNvSpPr txBox="1">
          <a:spLocks noChangeArrowheads="1"/>
        </xdr:cNvSpPr>
      </xdr:nvSpPr>
      <xdr:spPr bwMode="auto">
        <a:xfrm>
          <a:off x="47625" y="64008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2263062 --&gt; ORDER APR'22</a:t>
          </a: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ADB1634A-0BE2-498C-8A7D-B434B12430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59B7E387-E1A2-467C-838F-E0F7B2F15665}"/>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191902</xdr:colOff>
      <xdr:row>20</xdr:row>
      <xdr:rowOff>96650</xdr:rowOff>
    </xdr:from>
    <xdr:to>
      <xdr:col>4</xdr:col>
      <xdr:colOff>803089</xdr:colOff>
      <xdr:row>20</xdr:row>
      <xdr:rowOff>96650</xdr:rowOff>
    </xdr:to>
    <xdr:cxnSp macro="">
      <xdr:nvCxnSpPr>
        <xdr:cNvPr id="17" name="Straight Connector 16">
          <a:extLst>
            <a:ext uri="{FF2B5EF4-FFF2-40B4-BE49-F238E27FC236}">
              <a16:creationId xmlns:a16="http://schemas.microsoft.com/office/drawing/2014/main" id="{F49AF391-5BF8-4F43-A5D5-13DE93359F54}"/>
            </a:ext>
          </a:extLst>
        </xdr:cNvPr>
        <xdr:cNvCxnSpPr>
          <a:cxnSpLocks noChangeShapeType="1"/>
        </xdr:cNvCxnSpPr>
      </xdr:nvCxnSpPr>
      <xdr:spPr bwMode="auto">
        <a:xfrm>
          <a:off x="4353020" y="3458415"/>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C30299F9-526A-4E36-BA59-11663F255B98}"/>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3E8EB087-6F82-49C4-AD05-9AE2771CCCBC}"/>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5B08429A-1D3F-4E57-AF17-53E6CD55D3EB}"/>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B9E72B1F-C863-44A9-934A-E56CA7CC0760}"/>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4E8441E0-F8AD-4A5E-A46D-0F4D43D9EB55}"/>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BD90EBA6-C267-4989-BDF6-532F895BB116}"/>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5877605-615D-4A68-BEF1-2FB815FC2196}"/>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59D3E4B0-4BEB-454C-9D5E-4775A3417027}"/>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736D3106-CBB0-4F45-9ABF-1CB46BEBA453}"/>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004</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E933FC93-B772-4E30-9172-1A5E95BFCB42}"/>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BFC8C320-5DE3-4B8F-9025-67C387776247}"/>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BFD20438-A932-4F82-BD53-4947951796DC}"/>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41</xdr:row>
      <xdr:rowOff>47625</xdr:rowOff>
    </xdr:to>
    <xdr:sp macro="" textlink="">
      <xdr:nvSpPr>
        <xdr:cNvPr id="14" name="Text Box 14">
          <a:extLst>
            <a:ext uri="{FF2B5EF4-FFF2-40B4-BE49-F238E27FC236}">
              <a16:creationId xmlns:a16="http://schemas.microsoft.com/office/drawing/2014/main" id="{9700F280-D7A3-4F30-AE16-E8CF695C9174}"/>
            </a:ext>
          </a:extLst>
        </xdr:cNvPr>
        <xdr:cNvSpPr txBox="1">
          <a:spLocks noChangeArrowheads="1"/>
        </xdr:cNvSpPr>
      </xdr:nvSpPr>
      <xdr:spPr bwMode="auto">
        <a:xfrm>
          <a:off x="47625" y="61912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2263063-&gt;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D973AE3-FF6C-4149-9982-A6DDE3DE82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DA69E579-F430-4171-8D87-3820C5755F21}"/>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1A07963-EAD1-46B9-B9D6-8BCFB2AF4B63}"/>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DDABFE8-B312-4F01-8620-6F1ECFE4637A}"/>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5C7000DC-20F7-4DB9-80E5-3CA9DB110813}"/>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64804820-712D-4EB0-89A9-EB466A8FDCB4}"/>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A9932E1-9ABC-4E2F-8E03-377DEBAE6F8D}"/>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F2554F0E-B62F-4E43-99B1-C1AE5CAC0ECB}"/>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13D0C82D-8FF8-402B-B93A-78BF89F10AE3}"/>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68C5E4C8-1A75-4BAA-9A4D-6230A0A89310}"/>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005</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43A3A12B-7518-487D-BE62-8E4B00982E3E}"/>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5383BA05-30CD-4DD5-846A-3E3D6764E6D8}"/>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C3A9D4ED-8941-47AC-BD1F-51309E03F9C3}"/>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38</xdr:row>
      <xdr:rowOff>0</xdr:rowOff>
    </xdr:to>
    <xdr:sp macro="" textlink="">
      <xdr:nvSpPr>
        <xdr:cNvPr id="14" name="Text Box 14">
          <a:extLst>
            <a:ext uri="{FF2B5EF4-FFF2-40B4-BE49-F238E27FC236}">
              <a16:creationId xmlns:a16="http://schemas.microsoft.com/office/drawing/2014/main" id="{EF8B5AF1-C22B-4482-9531-E1C23CFAF44E}"/>
            </a:ext>
          </a:extLst>
        </xdr:cNvPr>
        <xdr:cNvSpPr txBox="1">
          <a:spLocks noChangeArrowheads="1"/>
        </xdr:cNvSpPr>
      </xdr:nvSpPr>
      <xdr:spPr bwMode="auto">
        <a:xfrm>
          <a:off x="47625" y="59309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:2265410--&gt; ORDER MAY'22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81C86755-475B-4CC0-B3F4-C84718A83F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2EBE5FCB-A829-43E0-94A4-9B855F9385A1}"/>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82347768-AE7E-4506-90FB-C66DBBDD89BC}"/>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7BF97CD4-0659-4D1A-B608-298D5B6F3112}"/>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45918A7F-60BC-4185-B65D-E16B12F933E1}"/>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66D6AEAE-3882-44EA-A784-6CCABCE6DC34}"/>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CB3A5AD9-E090-4C6D-AF94-F751DFD32966}"/>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5710341A-32F1-4F76-BBE2-DF997D0ACF8C}"/>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64F523FA-828B-469F-8363-D1FA2E83A683}"/>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615EC0FE-DC4F-4B2A-BADF-85E8D3632EAB}"/>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006</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9C62B730-F97A-4D6C-9B86-B53A0324996A}"/>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B259890C-9D04-4176-9556-7DADA947781B}"/>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7D62D5C6-F1FF-4A05-B6DC-079AA43F1D6E}"/>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38101</xdr:rowOff>
    </xdr:from>
    <xdr:to>
      <xdr:col>21</xdr:col>
      <xdr:colOff>600075</xdr:colOff>
      <xdr:row>39</xdr:row>
      <xdr:rowOff>194235</xdr:rowOff>
    </xdr:to>
    <xdr:sp macro="" textlink="">
      <xdr:nvSpPr>
        <xdr:cNvPr id="14" name="Text Box 14">
          <a:extLst>
            <a:ext uri="{FF2B5EF4-FFF2-40B4-BE49-F238E27FC236}">
              <a16:creationId xmlns:a16="http://schemas.microsoft.com/office/drawing/2014/main" id="{6B7FBE3F-A9DB-49FE-99DE-6F8493CF5385}"/>
            </a:ext>
          </a:extLst>
        </xdr:cNvPr>
        <xdr:cNvSpPr txBox="1">
          <a:spLocks noChangeArrowheads="1"/>
        </xdr:cNvSpPr>
      </xdr:nvSpPr>
      <xdr:spPr bwMode="auto">
        <a:xfrm>
          <a:off x="47625" y="70485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2263062 --&gt; ORDER APR'22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7E7847FA-2FB4-49F8-B919-1316C7335D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FFD8998E-FAF3-43DE-B047-107DF606ECCE}"/>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191902</xdr:colOff>
      <xdr:row>20</xdr:row>
      <xdr:rowOff>96650</xdr:rowOff>
    </xdr:from>
    <xdr:to>
      <xdr:col>4</xdr:col>
      <xdr:colOff>803089</xdr:colOff>
      <xdr:row>20</xdr:row>
      <xdr:rowOff>96650</xdr:rowOff>
    </xdr:to>
    <xdr:cxnSp macro="">
      <xdr:nvCxnSpPr>
        <xdr:cNvPr id="17" name="Straight Connector 16">
          <a:extLst>
            <a:ext uri="{FF2B5EF4-FFF2-40B4-BE49-F238E27FC236}">
              <a16:creationId xmlns:a16="http://schemas.microsoft.com/office/drawing/2014/main" id="{F362FC37-D93D-4484-A4FB-31056FD5EED4}"/>
            </a:ext>
          </a:extLst>
        </xdr:cNvPr>
        <xdr:cNvCxnSpPr>
          <a:cxnSpLocks noChangeShapeType="1"/>
        </xdr:cNvCxnSpPr>
      </xdr:nvCxnSpPr>
      <xdr:spPr bwMode="auto">
        <a:xfrm>
          <a:off x="4357502" y="346850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31F80707-33B5-43D0-889C-B48EA74E90C7}"/>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AE2EDE7-8373-4F08-9AE3-71F0AFAE780A}"/>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61AA840D-D92C-417D-BE6F-E40065215950}"/>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FE1ABAA4-E561-4325-912F-63286FB15D73}"/>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2F38CBF1-95D1-4742-A646-A38863E9D082}"/>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B280B6CB-78B3-46CD-B31A-B847F74C2085}"/>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5FD6441E-690A-4A13-A3C0-A140ED99E21A}"/>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18EC759-E72D-4CA0-9470-4A3306713BBF}"/>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B50F9CF1-D61E-48CD-91F3-12CD47E40C23}"/>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007</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D8ADC782-C338-414A-99DE-0CB4FF52CFF5}"/>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99C00A7F-B7B9-4867-B64D-E347F52D1A54}"/>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EC93BA2D-B104-46C3-B518-DB80EDF46CFB}"/>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41</xdr:row>
      <xdr:rowOff>47625</xdr:rowOff>
    </xdr:to>
    <xdr:sp macro="" textlink="">
      <xdr:nvSpPr>
        <xdr:cNvPr id="14" name="Text Box 14">
          <a:extLst>
            <a:ext uri="{FF2B5EF4-FFF2-40B4-BE49-F238E27FC236}">
              <a16:creationId xmlns:a16="http://schemas.microsoft.com/office/drawing/2014/main" id="{996B45B0-EE2F-46AE-BC7E-C3D439B8D91D}"/>
            </a:ext>
          </a:extLst>
        </xdr:cNvPr>
        <xdr:cNvSpPr txBox="1">
          <a:spLocks noChangeArrowheads="1"/>
        </xdr:cNvSpPr>
      </xdr:nvSpPr>
      <xdr:spPr bwMode="auto">
        <a:xfrm>
          <a:off x="47625" y="61912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2263063-&gt;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EE887D01-89F7-48CE-9284-BEE73F7099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69C2B445-40A3-4BA8-966C-5A2A88D06813}"/>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299CA3CA-F198-4FA0-9BC8-7F6876A46313}"/>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A87520D3-0A89-4DFE-BABB-37E0E4F66514}"/>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4CADB037-6F8E-47DA-8CC5-2E2155DD4CFE}"/>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C24C9459-0B4A-4F2C-B173-09CB742FC5A6}"/>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C96A672E-53D0-4221-953F-46C8E576F00B}"/>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662006CF-062C-40CD-A50A-3698A51E62C1}"/>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EF849877-901B-4C49-97D9-F87656FCC0DA}"/>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FD047B4C-C140-4A9A-B60B-462E156B905A}"/>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008</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E875E236-0E5B-4021-A929-25608E62DD51}"/>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AF89655A-F070-4E36-B574-F4A90E216981}"/>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3D29EB98-4359-458B-B136-4A9D0B6B9AF3}"/>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38</xdr:row>
      <xdr:rowOff>0</xdr:rowOff>
    </xdr:to>
    <xdr:sp macro="" textlink="">
      <xdr:nvSpPr>
        <xdr:cNvPr id="14" name="Text Box 14">
          <a:extLst>
            <a:ext uri="{FF2B5EF4-FFF2-40B4-BE49-F238E27FC236}">
              <a16:creationId xmlns:a16="http://schemas.microsoft.com/office/drawing/2014/main" id="{5EFD9828-17F4-45F3-BC88-1E21D5123720}"/>
            </a:ext>
          </a:extLst>
        </xdr:cNvPr>
        <xdr:cNvSpPr txBox="1">
          <a:spLocks noChangeArrowheads="1"/>
        </xdr:cNvSpPr>
      </xdr:nvSpPr>
      <xdr:spPr bwMode="auto">
        <a:xfrm>
          <a:off x="47625" y="59309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:2265410--&gt; ORDER MAY'22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873D6AA-F025-4929-B5DB-35DFB6588E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CAD5C077-ABBB-4FCA-9322-09AE3D6BB7D8}"/>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12B0C00C-FDEF-499E-888E-94113AED8BCA}"/>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5E58E051-DECE-45BD-94FC-3A3AB5AAEFF6}"/>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71124C48-EB1F-4FB3-93CE-A3CA0DFEB88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209C8B98-723A-43B1-A393-BF89216F801E}"/>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2CDC3876-100D-4DF5-9B16-27F4741EE828}"/>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2E9104A5-820D-4BE3-8287-11F25FA15913}"/>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8CD605F0-B974-4EE0-AC8C-315C7C95D6FE}"/>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F56F572A-D767-4C38-BD40-E63BB4DC8F7B}"/>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009</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E9639BB2-E0B5-40EE-8804-1B54B3635D34}"/>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18C72959-B20E-45C8-BAC8-E31386EED35D}"/>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606283D6-A5EA-4AC5-BA73-824301A832A7}"/>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45</xdr:row>
      <xdr:rowOff>38101</xdr:rowOff>
    </xdr:from>
    <xdr:to>
      <xdr:col>21</xdr:col>
      <xdr:colOff>600075</xdr:colOff>
      <xdr:row>49</xdr:row>
      <xdr:rowOff>194235</xdr:rowOff>
    </xdr:to>
    <xdr:sp macro="" textlink="">
      <xdr:nvSpPr>
        <xdr:cNvPr id="14" name="Text Box 14">
          <a:extLst>
            <a:ext uri="{FF2B5EF4-FFF2-40B4-BE49-F238E27FC236}">
              <a16:creationId xmlns:a16="http://schemas.microsoft.com/office/drawing/2014/main" id="{37B917FA-E2B9-448C-A361-4C1D012D0ECF}"/>
            </a:ext>
          </a:extLst>
        </xdr:cNvPr>
        <xdr:cNvSpPr txBox="1">
          <a:spLocks noChangeArrowheads="1"/>
        </xdr:cNvSpPr>
      </xdr:nvSpPr>
      <xdr:spPr bwMode="auto">
        <a:xfrm>
          <a:off x="47625" y="61849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2260257 --&gt; ORDER MAR'22</a:t>
          </a:r>
        </a:p>
        <a:p>
          <a:pPr algn="l" rtl="0">
            <a:lnSpc>
              <a:spcPts val="1100"/>
            </a:lnSpc>
            <a:defRPr sz="1000"/>
          </a:pPr>
          <a:r>
            <a:rPr lang="en-US" sz="1400" b="0" i="0" u="none" strike="noStrike" baseline="0">
              <a:solidFill>
                <a:srgbClr val="000000"/>
              </a:solidFill>
              <a:latin typeface="Arial"/>
              <a:cs typeface="Arial"/>
            </a:rPr>
            <a:t>PO :  2263062 --&gt; ORDER APR'22</a:t>
          </a: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D0816A52-F0E0-46B7-86E9-98BB40BB25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BF666F6E-7266-485F-BAD0-D4E0400BA27B}"/>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191902</xdr:colOff>
      <xdr:row>20</xdr:row>
      <xdr:rowOff>96650</xdr:rowOff>
    </xdr:from>
    <xdr:to>
      <xdr:col>4</xdr:col>
      <xdr:colOff>803089</xdr:colOff>
      <xdr:row>20</xdr:row>
      <xdr:rowOff>96650</xdr:rowOff>
    </xdr:to>
    <xdr:cxnSp macro="">
      <xdr:nvCxnSpPr>
        <xdr:cNvPr id="17" name="Straight Connector 16">
          <a:extLst>
            <a:ext uri="{FF2B5EF4-FFF2-40B4-BE49-F238E27FC236}">
              <a16:creationId xmlns:a16="http://schemas.microsoft.com/office/drawing/2014/main" id="{0D49424F-DC6A-46F1-BEB4-55A9FE70DD33}"/>
            </a:ext>
          </a:extLst>
        </xdr:cNvPr>
        <xdr:cNvCxnSpPr>
          <a:cxnSpLocks noChangeShapeType="1"/>
        </xdr:cNvCxnSpPr>
      </xdr:nvCxnSpPr>
      <xdr:spPr bwMode="auto">
        <a:xfrm>
          <a:off x="4357502" y="346850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DFC542FD-9991-4804-9403-07E6703CD9BF}"/>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1E4BABC5-16C5-4A63-8DA6-AD8880E337AE}"/>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F13DD7B0-04B8-4AAC-81A5-5BE8E2258FEE}"/>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583EBA8C-D6A3-4BE1-AD65-31821FBA7B77}"/>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4381E524-1050-458C-9B5E-D9E7E9DD5D02}"/>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67DB61D9-ADB9-4CCC-B214-D3958687C5AF}"/>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29B4B05F-23FC-464F-9B36-5398FEF3BFFB}"/>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231B0FF4-2794-459B-9280-02743EAE407C}"/>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97C36E9E-392E-45CB-9DC6-34B66FD77591}"/>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010</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DE0EA00B-41D4-4C86-AAC6-E218931171B2}"/>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C42CBC5D-C809-40AA-9BF8-776AE7ABA021}"/>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E8468FC9-2CBE-4156-AAA7-947DC3C3990F}"/>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41</xdr:row>
      <xdr:rowOff>47625</xdr:rowOff>
    </xdr:to>
    <xdr:sp macro="" textlink="">
      <xdr:nvSpPr>
        <xdr:cNvPr id="14" name="Text Box 14">
          <a:extLst>
            <a:ext uri="{FF2B5EF4-FFF2-40B4-BE49-F238E27FC236}">
              <a16:creationId xmlns:a16="http://schemas.microsoft.com/office/drawing/2014/main" id="{7A5B050B-9C44-484F-8C86-C709C0440308}"/>
            </a:ext>
          </a:extLst>
        </xdr:cNvPr>
        <xdr:cNvSpPr txBox="1">
          <a:spLocks noChangeArrowheads="1"/>
        </xdr:cNvSpPr>
      </xdr:nvSpPr>
      <xdr:spPr bwMode="auto">
        <a:xfrm>
          <a:off x="47625" y="61912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2263063-&gt;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B6F1E7BC-28B5-41AA-B595-6E618155B9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C3308EA4-2C6C-4330-B4A4-41810D4ED43F}"/>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E4109D55-B828-4A1D-A5A6-C588FB8D3E4B}"/>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8513B1A6-1E03-445A-8B67-D77D4E5DD123}"/>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596A11A8-AE81-4DAA-A967-0099B8623F85}"/>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EE0B37A5-C2F9-4ACE-AD6F-C78E0BD747A3}"/>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437A0E85-8710-4C80-8EEF-658E542D4B51}"/>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289E9EA3-4F6D-4602-AEA0-61EFD566FE6C}"/>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CAA1E252-3422-4DCB-BD96-73086714EDCE}"/>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2F8CA651-0CED-4E53-8676-C28AFA84DC60}"/>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011</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DBE34707-B4F5-4F5F-9618-572525D5913A}"/>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53282B44-C453-4392-A1D4-3C4352707AA2}"/>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B4623301-9CBF-46C6-A6D8-5724A325BA1B}"/>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38</xdr:row>
      <xdr:rowOff>0</xdr:rowOff>
    </xdr:to>
    <xdr:sp macro="" textlink="">
      <xdr:nvSpPr>
        <xdr:cNvPr id="14" name="Text Box 14">
          <a:extLst>
            <a:ext uri="{FF2B5EF4-FFF2-40B4-BE49-F238E27FC236}">
              <a16:creationId xmlns:a16="http://schemas.microsoft.com/office/drawing/2014/main" id="{5B62E6ED-9718-4525-AF83-80FD72078FA2}"/>
            </a:ext>
          </a:extLst>
        </xdr:cNvPr>
        <xdr:cNvSpPr txBox="1">
          <a:spLocks noChangeArrowheads="1"/>
        </xdr:cNvSpPr>
      </xdr:nvSpPr>
      <xdr:spPr bwMode="auto">
        <a:xfrm>
          <a:off x="47625" y="59309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:2265410--&gt; ORDER MAY'22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73206BE-B5D1-42C2-9419-D57021E8FD6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777A201B-28C6-4BD4-A72D-9D15E6FF7847}"/>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C95F6F-1A0C-4AD3-80D8-E41AC32ADD2E}"/>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80D12061-949A-4D69-9781-EE79C5FC8091}"/>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BEF799F5-2EFB-4EC1-992C-E38EEDC8BA98}"/>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B6F941CA-D119-42E3-89A5-D3B8C3F1C67A}"/>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7A27E218-EE38-4008-8734-F75B0B7F0FDD}"/>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C180EE0D-9072-470C-BFCC-7673785483B3}"/>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36450478-F4D7-4524-8782-B839255383F6}"/>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90631B85-3117-4501-9114-B849500CE795}"/>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009</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CC1CCB8C-8392-4384-94B6-4DF15B54C24E}"/>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AB17DD3-F368-4541-B342-98407D716CDC}"/>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75BB59DD-248C-49D9-9ECE-958A246D60EC}"/>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53</xdr:row>
      <xdr:rowOff>38101</xdr:rowOff>
    </xdr:from>
    <xdr:to>
      <xdr:col>21</xdr:col>
      <xdr:colOff>600075</xdr:colOff>
      <xdr:row>57</xdr:row>
      <xdr:rowOff>194235</xdr:rowOff>
    </xdr:to>
    <xdr:sp macro="" textlink="">
      <xdr:nvSpPr>
        <xdr:cNvPr id="14" name="Text Box 14">
          <a:extLst>
            <a:ext uri="{FF2B5EF4-FFF2-40B4-BE49-F238E27FC236}">
              <a16:creationId xmlns:a16="http://schemas.microsoft.com/office/drawing/2014/main" id="{18B0D684-8045-42C7-AB02-CB4E6579FF89}"/>
            </a:ext>
          </a:extLst>
        </xdr:cNvPr>
        <xdr:cNvSpPr txBox="1">
          <a:spLocks noChangeArrowheads="1"/>
        </xdr:cNvSpPr>
      </xdr:nvSpPr>
      <xdr:spPr bwMode="auto">
        <a:xfrm>
          <a:off x="47625" y="87757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2260257 --&gt; ORDER MAR'22</a:t>
          </a:r>
        </a:p>
        <a:p>
          <a:pPr algn="l" rtl="0">
            <a:lnSpc>
              <a:spcPts val="1100"/>
            </a:lnSpc>
            <a:defRPr sz="1000"/>
          </a:pPr>
          <a:r>
            <a:rPr lang="en-US" sz="1400" b="0" i="0" u="none" strike="noStrike" baseline="0">
              <a:solidFill>
                <a:srgbClr val="000000"/>
              </a:solidFill>
              <a:latin typeface="Arial"/>
              <a:cs typeface="Arial"/>
            </a:rPr>
            <a:t>PO :  2263062 --&gt; ORDER APR'22</a:t>
          </a: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4BDC8BFD-BA29-43AF-AC30-980D7535B5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8787303A-9109-4967-B75D-3A7BB198F9A4}"/>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191902</xdr:colOff>
      <xdr:row>20</xdr:row>
      <xdr:rowOff>96650</xdr:rowOff>
    </xdr:from>
    <xdr:to>
      <xdr:col>4</xdr:col>
      <xdr:colOff>803089</xdr:colOff>
      <xdr:row>20</xdr:row>
      <xdr:rowOff>96650</xdr:rowOff>
    </xdr:to>
    <xdr:cxnSp macro="">
      <xdr:nvCxnSpPr>
        <xdr:cNvPr id="17" name="Straight Connector 16">
          <a:extLst>
            <a:ext uri="{FF2B5EF4-FFF2-40B4-BE49-F238E27FC236}">
              <a16:creationId xmlns:a16="http://schemas.microsoft.com/office/drawing/2014/main" id="{8BF17A02-7084-4887-A0CD-FC8E6E916504}"/>
            </a:ext>
          </a:extLst>
        </xdr:cNvPr>
        <xdr:cNvCxnSpPr>
          <a:cxnSpLocks noChangeShapeType="1"/>
        </xdr:cNvCxnSpPr>
      </xdr:nvCxnSpPr>
      <xdr:spPr bwMode="auto">
        <a:xfrm>
          <a:off x="4357502" y="346850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E74366C5-77FE-4572-8202-6E266BE257B9}"/>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5D5FBD92-5802-4CC3-8B8C-5DB478343544}"/>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56C13B2C-9C71-4392-B4CF-60C9E2FD2D85}"/>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DAAF766D-E747-4FE4-9B8B-31511362BAB3}"/>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F7DE6151-E760-41D7-BFF2-F9B2AC1B3B9D}"/>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71EB971C-95E2-4A50-9F18-B88BB884B631}"/>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5556C631-CEF1-4317-8CBD-75D553CDBE6C}"/>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583592CF-BF83-442A-AA39-D2CEE84D69D3}"/>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D630C976-269D-42E3-B766-7AA299BB2CBD}"/>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010</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E5333F3F-043A-4B5F-B072-EA5C74EB20F2}"/>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8C56046-7B47-46B3-9804-0E21ADD40DE6}"/>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5FBF6868-1897-41DE-91FE-0B416B2DD2DE}"/>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41</xdr:row>
      <xdr:rowOff>47625</xdr:rowOff>
    </xdr:to>
    <xdr:sp macro="" textlink="">
      <xdr:nvSpPr>
        <xdr:cNvPr id="14" name="Text Box 14">
          <a:extLst>
            <a:ext uri="{FF2B5EF4-FFF2-40B4-BE49-F238E27FC236}">
              <a16:creationId xmlns:a16="http://schemas.microsoft.com/office/drawing/2014/main" id="{BB6739C5-4D44-403D-9592-5DD8F2080225}"/>
            </a:ext>
          </a:extLst>
        </xdr:cNvPr>
        <xdr:cNvSpPr txBox="1">
          <a:spLocks noChangeArrowheads="1"/>
        </xdr:cNvSpPr>
      </xdr:nvSpPr>
      <xdr:spPr bwMode="auto">
        <a:xfrm>
          <a:off x="47625" y="61912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2263063-&gt;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3ED19B24-AFC0-4D51-9DFD-43C9ADCBD0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435F19AD-2FCC-4B7C-AE58-F6CDF59F7D39}"/>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56FC7125-30BC-455D-8917-46FA3547E152}"/>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A485CDBA-8D7F-4AC7-B1B5-C192640BD18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2C3110E4-1965-4B02-BABF-66887F4FB65F}"/>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B2C5A80C-87EC-423F-9DB3-1AA172C2D2D8}"/>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B1AEE910-60B0-484B-8F7F-697F711A256C}"/>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62220CF2-F9A8-4C15-89FA-30C24DD4F66E}"/>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57E86967-2C99-4FFE-BE22-5D7B056AF8D4}"/>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8AB47386-A068-4B6A-AF73-5D19B8D94F32}"/>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011</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8DB9FDDE-B00C-4C30-9596-E6C661D483B6}"/>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D06E2EB3-2FDC-4639-BCF4-66683B7EA701}"/>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EB2EA3BD-F03F-4FB4-87CA-25DDF375B0E8}"/>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38</xdr:row>
      <xdr:rowOff>0</xdr:rowOff>
    </xdr:to>
    <xdr:sp macro="" textlink="">
      <xdr:nvSpPr>
        <xdr:cNvPr id="14" name="Text Box 14">
          <a:extLst>
            <a:ext uri="{FF2B5EF4-FFF2-40B4-BE49-F238E27FC236}">
              <a16:creationId xmlns:a16="http://schemas.microsoft.com/office/drawing/2014/main" id="{5C64FB1E-7A1F-4414-B867-8AA5EF6A843B}"/>
            </a:ext>
          </a:extLst>
        </xdr:cNvPr>
        <xdr:cNvSpPr txBox="1">
          <a:spLocks noChangeArrowheads="1"/>
        </xdr:cNvSpPr>
      </xdr:nvSpPr>
      <xdr:spPr bwMode="auto">
        <a:xfrm>
          <a:off x="47625" y="59309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:2265410--&gt; ORDER MAY'22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56D199E3-DEC8-4560-9F1A-985023C0DA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737D92B0-F5AF-4ADE-B5D9-66564902C1AF}"/>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403EB480-D90E-42E5-838E-FF201045E23A}"/>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488E91F4-926B-473C-AA0F-72297D02201B}"/>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B8DF97B3-4EBA-4D71-A832-181D32C95B8C}"/>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64ED8C75-5AF9-41E8-8E60-F904751AB987}"/>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DF23FECD-F1DE-4FC3-8DDC-7B8B495DD344}"/>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5AD3488D-E3DF-44F6-96EF-B2DE90F6D9D6}"/>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A3945760-DAD0-4D52-8D3D-8F1ACD0554EF}"/>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9547B211-451C-4CB6-A1AD-386561C6F2C6}"/>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012</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D1A1AEC0-72D1-4BDC-B5BA-3C5F10E7E97B}"/>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6B584EF8-398F-4EE0-863A-550C8C5E4102}"/>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1F47A531-DF07-4275-8C2F-903F353F9D1C}"/>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44</xdr:row>
      <xdr:rowOff>38101</xdr:rowOff>
    </xdr:from>
    <xdr:to>
      <xdr:col>21</xdr:col>
      <xdr:colOff>600075</xdr:colOff>
      <xdr:row>48</xdr:row>
      <xdr:rowOff>194235</xdr:rowOff>
    </xdr:to>
    <xdr:sp macro="" textlink="">
      <xdr:nvSpPr>
        <xdr:cNvPr id="14" name="Text Box 14">
          <a:extLst>
            <a:ext uri="{FF2B5EF4-FFF2-40B4-BE49-F238E27FC236}">
              <a16:creationId xmlns:a16="http://schemas.microsoft.com/office/drawing/2014/main" id="{B7B99473-504A-42CD-97BB-F276C5003C67}"/>
            </a:ext>
          </a:extLst>
        </xdr:cNvPr>
        <xdr:cNvSpPr txBox="1">
          <a:spLocks noChangeArrowheads="1"/>
        </xdr:cNvSpPr>
      </xdr:nvSpPr>
      <xdr:spPr bwMode="auto">
        <a:xfrm>
          <a:off x="47625" y="100711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2260257 --&gt; ORDER MAR'22</a:t>
          </a:r>
        </a:p>
        <a:p>
          <a:pPr algn="l" rtl="0">
            <a:lnSpc>
              <a:spcPts val="1100"/>
            </a:lnSpc>
            <a:defRPr sz="1000"/>
          </a:pPr>
          <a:r>
            <a:rPr lang="en-US" sz="1400" b="0" i="0" u="none" strike="noStrike" baseline="0">
              <a:solidFill>
                <a:srgbClr val="000000"/>
              </a:solidFill>
              <a:latin typeface="Arial"/>
              <a:cs typeface="Arial"/>
            </a:rPr>
            <a:t>PO :  2263062 --&gt; ORDER APR'22</a:t>
          </a: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F44D23A1-A4B5-411B-A719-7BDF7180D7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8" name="Straight Connector 17">
          <a:extLst>
            <a:ext uri="{FF2B5EF4-FFF2-40B4-BE49-F238E27FC236}">
              <a16:creationId xmlns:a16="http://schemas.microsoft.com/office/drawing/2014/main" id="{442DB086-A27D-44A9-ADCF-54D89A5ECE82}"/>
            </a:ext>
          </a:extLst>
        </xdr:cNvPr>
        <xdr:cNvCxnSpPr>
          <a:cxnSpLocks noChangeShapeType="1"/>
        </xdr:cNvCxnSpPr>
      </xdr:nvCxnSpPr>
      <xdr:spPr bwMode="auto">
        <a:xfrm>
          <a:off x="4323137"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191902</xdr:colOff>
      <xdr:row>20</xdr:row>
      <xdr:rowOff>96650</xdr:rowOff>
    </xdr:from>
    <xdr:to>
      <xdr:col>4</xdr:col>
      <xdr:colOff>803089</xdr:colOff>
      <xdr:row>20</xdr:row>
      <xdr:rowOff>96650</xdr:rowOff>
    </xdr:to>
    <xdr:cxnSp macro="">
      <xdr:nvCxnSpPr>
        <xdr:cNvPr id="19" name="Straight Connector 18">
          <a:extLst>
            <a:ext uri="{FF2B5EF4-FFF2-40B4-BE49-F238E27FC236}">
              <a16:creationId xmlns:a16="http://schemas.microsoft.com/office/drawing/2014/main" id="{58D6B43F-BC4B-4A35-9CE4-E3CB311621EE}"/>
            </a:ext>
          </a:extLst>
        </xdr:cNvPr>
        <xdr:cNvCxnSpPr>
          <a:cxnSpLocks noChangeShapeType="1"/>
        </xdr:cNvCxnSpPr>
      </xdr:nvCxnSpPr>
      <xdr:spPr bwMode="auto">
        <a:xfrm>
          <a:off x="4353020" y="3458415"/>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ACB5A27D-0359-4A39-A38D-817842F1D844}"/>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23BDDC91-0300-47E6-86F7-7F2BC61D565A}"/>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9D3C7D80-D9F0-45AB-8F0B-06A42113368A}"/>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83AA8880-E887-48CC-96B8-0FA84F6B417A}"/>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AA6E8B47-FE99-41DA-BAE0-9EE772B20043}"/>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D66C8B9B-3FD9-4480-8B0E-728DAC04CF0B}"/>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AA72B591-75FD-4475-B011-D656D669F3C6}"/>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B3C48AC3-2F69-4618-A339-471CDF4F12FE}"/>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BF496388-545D-49B7-9210-B81D6838A4EB}"/>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013</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61FC90D8-9B21-428C-AED2-18FBC70D2752}"/>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84287664-80BE-4BBA-94D3-6728C5CCBA77}"/>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AE069798-F505-4D98-9C7D-90092EFD47AC}"/>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40</xdr:row>
      <xdr:rowOff>47625</xdr:rowOff>
    </xdr:to>
    <xdr:sp macro="" textlink="">
      <xdr:nvSpPr>
        <xdr:cNvPr id="14" name="Text Box 14">
          <a:extLst>
            <a:ext uri="{FF2B5EF4-FFF2-40B4-BE49-F238E27FC236}">
              <a16:creationId xmlns:a16="http://schemas.microsoft.com/office/drawing/2014/main" id="{71063EF8-F526-449E-B4AC-367649CEC142}"/>
            </a:ext>
          </a:extLst>
        </xdr:cNvPr>
        <xdr:cNvSpPr txBox="1">
          <a:spLocks noChangeArrowheads="1"/>
        </xdr:cNvSpPr>
      </xdr:nvSpPr>
      <xdr:spPr bwMode="auto">
        <a:xfrm>
          <a:off x="47625" y="61912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2263063-&gt;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FD6D6BBD-209D-4E73-84C9-3A9A403C37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323B7637-7586-448B-BCDE-25D570299EE1}"/>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7E523CDB-E01F-4F85-85AD-5291D9133554}"/>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1561B849-9E16-4CD2-9F64-C01D0CC63A9C}"/>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7BADE449-5D13-4D6D-B63D-A1323A8FACB7}"/>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F52C2928-D9DE-42E2-B6EE-3BFD0D5C3701}"/>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D2D7DFA0-6F12-4DB3-833B-0219A8F9245D}"/>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1C353332-59F7-4EC6-8FD9-B526760863C3}"/>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4E46E025-D9AC-4688-A571-155A460A92D8}"/>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38B6860A-15B9-422E-998A-972DA27AE044}"/>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014</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7E886856-16C7-45E5-A3FE-6FACB8211DEB}"/>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7AF8CBD5-F99A-4FF5-A4C5-9158394A2A4C}"/>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15E5F9D0-8E40-4560-8A71-9675ACC807AC}"/>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F4E06A0D-A30E-47AC-BD4B-DD62E025B7CA}"/>
            </a:ext>
          </a:extLst>
        </xdr:cNvPr>
        <xdr:cNvSpPr txBox="1">
          <a:spLocks noChangeArrowheads="1"/>
        </xdr:cNvSpPr>
      </xdr:nvSpPr>
      <xdr:spPr bwMode="auto">
        <a:xfrm>
          <a:off x="47625" y="59309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:2265410--&gt; ORDER MAY'22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C13213C5-F841-4D22-BA60-695DAE197B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42196E0A-CC21-405F-BB0B-BAD5EB5BC52D}"/>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E6A59731-8962-4CFE-9C99-535E0EF29C3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E843AD73-2CB7-45F5-9A14-D05455B4E214}"/>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F188DBE5-3F47-48A7-9AEF-6E18388D6E4A}"/>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B6F8384D-1619-4B68-A57D-71105E70042E}"/>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13C3A761-0FBC-4F9A-9647-8F9583DA77E7}"/>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425BA29A-C655-450C-A2E0-0F7E1531DBF8}"/>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ED778AF3-22EE-4556-BCE5-65F006E099D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8881912E-B16D-414E-848B-9BEC2BF15D2A}"/>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015</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D9EBEDE2-6D49-4F5F-AB65-8123EFA64B5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5BAD309F-03FE-4F13-BEF2-30F76B50869E}"/>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A442CF4E-E471-460B-A545-4CE21D49E4E5}"/>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38101</xdr:rowOff>
    </xdr:from>
    <xdr:to>
      <xdr:col>21</xdr:col>
      <xdr:colOff>600075</xdr:colOff>
      <xdr:row>43</xdr:row>
      <xdr:rowOff>194235</xdr:rowOff>
    </xdr:to>
    <xdr:sp macro="" textlink="">
      <xdr:nvSpPr>
        <xdr:cNvPr id="14" name="Text Box 14">
          <a:extLst>
            <a:ext uri="{FF2B5EF4-FFF2-40B4-BE49-F238E27FC236}">
              <a16:creationId xmlns:a16="http://schemas.microsoft.com/office/drawing/2014/main" id="{91CD475E-3403-4C0D-93C2-EF68301C4F5B}"/>
            </a:ext>
          </a:extLst>
        </xdr:cNvPr>
        <xdr:cNvSpPr txBox="1">
          <a:spLocks noChangeArrowheads="1"/>
        </xdr:cNvSpPr>
      </xdr:nvSpPr>
      <xdr:spPr bwMode="auto">
        <a:xfrm>
          <a:off x="47625" y="81280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2260257 --&gt; ORDER MAR'22</a:t>
          </a:r>
        </a:p>
        <a:p>
          <a:pPr algn="l" rtl="0">
            <a:lnSpc>
              <a:spcPts val="1100"/>
            </a:lnSpc>
            <a:defRPr sz="1000"/>
          </a:pPr>
          <a:r>
            <a:rPr lang="en-US" sz="1400" b="0" i="0" u="none" strike="noStrike" baseline="0">
              <a:solidFill>
                <a:srgbClr val="000000"/>
              </a:solidFill>
              <a:latin typeface="Arial"/>
              <a:cs typeface="Arial"/>
            </a:rPr>
            <a:t>PO :  2263062 --&gt; ORDER APR'22</a:t>
          </a: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EBE6AB4B-F419-4CA8-A02E-1B86521F09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20</xdr:row>
      <xdr:rowOff>119062</xdr:rowOff>
    </xdr:from>
    <xdr:to>
      <xdr:col>4</xdr:col>
      <xdr:colOff>773206</xdr:colOff>
      <xdr:row>20</xdr:row>
      <xdr:rowOff>119062</xdr:rowOff>
    </xdr:to>
    <xdr:cxnSp macro="">
      <xdr:nvCxnSpPr>
        <xdr:cNvPr id="19" name="Straight Connector 18">
          <a:extLst>
            <a:ext uri="{FF2B5EF4-FFF2-40B4-BE49-F238E27FC236}">
              <a16:creationId xmlns:a16="http://schemas.microsoft.com/office/drawing/2014/main" id="{D81FD24F-9B71-4011-8BF4-AD60A69EF523}"/>
            </a:ext>
          </a:extLst>
        </xdr:cNvPr>
        <xdr:cNvCxnSpPr>
          <a:cxnSpLocks noChangeShapeType="1"/>
        </xdr:cNvCxnSpPr>
      </xdr:nvCxnSpPr>
      <xdr:spPr bwMode="auto">
        <a:xfrm>
          <a:off x="4323137"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1" name="Straight Connector 20">
          <a:extLst>
            <a:ext uri="{FF2B5EF4-FFF2-40B4-BE49-F238E27FC236}">
              <a16:creationId xmlns:a16="http://schemas.microsoft.com/office/drawing/2014/main" id="{A2AD9E4F-ADA8-4E4F-AE81-1E38E01823CA}"/>
            </a:ext>
          </a:extLst>
        </xdr:cNvPr>
        <xdr:cNvCxnSpPr>
          <a:cxnSpLocks noChangeShapeType="1"/>
        </xdr:cNvCxnSpPr>
      </xdr:nvCxnSpPr>
      <xdr:spPr bwMode="auto">
        <a:xfrm>
          <a:off x="4323137"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79ADE7E6-F56A-4204-9EED-CC68FD7D5CF3}"/>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32A56C00-C017-4677-BE46-91E394EE5EFF}"/>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6AE22EC0-1713-46FA-A1AB-6E6C323AAA1A}"/>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9933487F-BF2C-4850-9D46-9FD24AFDD9AC}"/>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9D0EB404-99D2-468A-A8DF-6612AABF3D1A}"/>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36F5E792-BA9C-4BEC-B949-A53E6CBAE565}"/>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DBA910C-70D9-4573-A13D-4CB87800F044}"/>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DFE8C970-2EC5-449F-A1D8-02A8317FEC6E}"/>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1469CF35-4539-48A9-B728-3027C5DB79FE}"/>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016</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A2DBC7E4-F31F-4D38-B97D-6779354328F5}"/>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9A3E0E7-4683-4006-934A-7256A7615D32}"/>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F60D5DC3-0259-49CD-A5EC-8DD6E710049F}"/>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41</xdr:row>
      <xdr:rowOff>47625</xdr:rowOff>
    </xdr:to>
    <xdr:sp macro="" textlink="">
      <xdr:nvSpPr>
        <xdr:cNvPr id="14" name="Text Box 14">
          <a:extLst>
            <a:ext uri="{FF2B5EF4-FFF2-40B4-BE49-F238E27FC236}">
              <a16:creationId xmlns:a16="http://schemas.microsoft.com/office/drawing/2014/main" id="{214639E8-A485-4030-9B64-FAF5896C9784}"/>
            </a:ext>
          </a:extLst>
        </xdr:cNvPr>
        <xdr:cNvSpPr txBox="1">
          <a:spLocks noChangeArrowheads="1"/>
        </xdr:cNvSpPr>
      </xdr:nvSpPr>
      <xdr:spPr bwMode="auto">
        <a:xfrm>
          <a:off x="47625" y="59753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2263063-&gt;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42EB235D-6FBB-4187-ADE6-2F26473B19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A7200450-7FF1-4D6D-BDA1-FDDEA667C417}"/>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EC82F5CF-2C70-467F-8C2B-7F2D7A494493}"/>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CD807ADB-8A3B-4411-8F4D-EDF200934163}"/>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B6C3AF4E-903F-45E4-9C29-661D95E26D4E}"/>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BA84B170-3E32-4672-A959-DF4D056FB0FC}"/>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72873061-C387-4CB7-AA7F-2EE6E2BE9457}"/>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FE9CF257-0E86-4405-B2AC-693DA68EDE64}"/>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7528D474-B6E1-4732-8EDC-E001535D2EDB}"/>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CC813B41-38E0-4BD5-8DDB-1D92DB56E654}"/>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MAY 017</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2B62ACC3-8F38-479D-8873-E980B3E105D6}"/>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8FC5B6F7-42F4-4299-A0A7-17C6DE6CA067}"/>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36E0E656-0F57-4377-8E1B-8FE1505502F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473AA5A9-2BB4-4060-8C81-F26555E9BBFD}"/>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:2265410--&gt; ORDER MAY'22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EBAE3C9F-C7B9-44DE-8E9A-415250732A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B0F751FE-E672-44BD-ACB1-183B099AB1FB}"/>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2B0B3B7A-51BB-42B9-8D73-C79647AC6C95}"/>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E265C706-FFAA-4AAE-B726-21970F39067C}"/>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EEA19992-43EC-4F37-B2D1-7AA9E44528EA}"/>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375946BF-FA4B-4421-A36E-C70851603441}"/>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7EBD8149-E3BC-4674-BA20-504B70B35A25}"/>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989853F9-7F00-4F86-8845-B0291D94D0E7}"/>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2DAC08B1-B973-4B6F-9056-8B8C533B8C3E}"/>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AE054A57-DBF5-4188-856A-E19B02FC0F24}"/>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001</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164EDE1C-7008-4668-9256-14C430FD555E}"/>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1A84A286-54A0-4AAE-8760-651809EC7EB7}"/>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7325F1E5-D0A5-4235-8359-BDCDB7FC84F7}"/>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38</xdr:row>
      <xdr:rowOff>38101</xdr:rowOff>
    </xdr:from>
    <xdr:to>
      <xdr:col>21</xdr:col>
      <xdr:colOff>600075</xdr:colOff>
      <xdr:row>41</xdr:row>
      <xdr:rowOff>171823</xdr:rowOff>
    </xdr:to>
    <xdr:sp macro="" textlink="">
      <xdr:nvSpPr>
        <xdr:cNvPr id="14" name="Text Box 14">
          <a:extLst>
            <a:ext uri="{FF2B5EF4-FFF2-40B4-BE49-F238E27FC236}">
              <a16:creationId xmlns:a16="http://schemas.microsoft.com/office/drawing/2014/main" id="{1BB73D00-5454-4A9D-9078-F94E5DA1DA84}"/>
            </a:ext>
          </a:extLst>
        </xdr:cNvPr>
        <xdr:cNvSpPr txBox="1">
          <a:spLocks noChangeArrowheads="1"/>
        </xdr:cNvSpPr>
      </xdr:nvSpPr>
      <xdr:spPr bwMode="auto">
        <a:xfrm>
          <a:off x="47625" y="6828866"/>
          <a:ext cx="13835156" cy="60436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446BAE09-3E14-4B9E-9C80-DA97CD3F42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20</xdr:row>
      <xdr:rowOff>119062</xdr:rowOff>
    </xdr:from>
    <xdr:to>
      <xdr:col>4</xdr:col>
      <xdr:colOff>773206</xdr:colOff>
      <xdr:row>20</xdr:row>
      <xdr:rowOff>119062</xdr:rowOff>
    </xdr:to>
    <xdr:cxnSp macro="">
      <xdr:nvCxnSpPr>
        <xdr:cNvPr id="18" name="Straight Connector 17">
          <a:extLst>
            <a:ext uri="{FF2B5EF4-FFF2-40B4-BE49-F238E27FC236}">
              <a16:creationId xmlns:a16="http://schemas.microsoft.com/office/drawing/2014/main" id="{CD44145C-1D68-4354-B7D8-B3E1726FE25D}"/>
            </a:ext>
          </a:extLst>
        </xdr:cNvPr>
        <xdr:cNvCxnSpPr>
          <a:cxnSpLocks noChangeShapeType="1"/>
        </xdr:cNvCxnSpPr>
      </xdr:nvCxnSpPr>
      <xdr:spPr bwMode="auto">
        <a:xfrm>
          <a:off x="4323137"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F61F9D3E-8EF4-4C35-AC04-A0EB1862C1A2}"/>
            </a:ext>
          </a:extLst>
        </xdr:cNvPr>
        <xdr:cNvCxnSpPr>
          <a:cxnSpLocks noChangeShapeType="1"/>
        </xdr:cNvCxnSpPr>
      </xdr:nvCxnSpPr>
      <xdr:spPr bwMode="auto">
        <a:xfrm>
          <a:off x="4323137"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0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EB0B75E6-D0BD-4A1A-95D0-ABD0E1B84332}"/>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2CFD974B-1E95-4B87-883C-FA67A2DA3F5C}"/>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7A2D08CC-321E-4C3C-A59B-A0E339F98E0F}"/>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802E4867-9419-4D01-B468-95864584980C}"/>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1BA24C7-E9DA-484C-8B56-96833FDA2B45}"/>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2912810B-5204-46F9-986A-E505E9D251AE}"/>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232C9B46-0478-42B0-8FEF-6E2E56B0AD7D}"/>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4BD5ADC2-F757-48A4-973A-FF9C05CC19B2}"/>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A7D4EC84-2A87-4946-91C6-5B28D6FA6C57}"/>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002</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E98DE108-E3D5-49E0-874F-8273AEF1396B}"/>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9455C4D3-F632-48D3-A5EE-35C10B376BF2}"/>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AE875005-2B47-4958-87C3-D08A733AF69A}"/>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117928</xdr:rowOff>
    </xdr:to>
    <xdr:sp macro="" textlink="">
      <xdr:nvSpPr>
        <xdr:cNvPr id="14" name="Text Box 14">
          <a:extLst>
            <a:ext uri="{FF2B5EF4-FFF2-40B4-BE49-F238E27FC236}">
              <a16:creationId xmlns:a16="http://schemas.microsoft.com/office/drawing/2014/main" id="{EE2D621D-616B-46AA-8B54-62C4908B8241}"/>
            </a:ext>
          </a:extLst>
        </xdr:cNvPr>
        <xdr:cNvSpPr txBox="1">
          <a:spLocks noChangeArrowheads="1"/>
        </xdr:cNvSpPr>
      </xdr:nvSpPr>
      <xdr:spPr bwMode="auto">
        <a:xfrm>
          <a:off x="47625" y="6261100"/>
          <a:ext cx="14362793" cy="73297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2263063-&gt;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6E641C3B-C454-4A74-81DB-95923E22EC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4B5AA8CF-88E2-4CA3-8E81-286AB9A34781}"/>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59DA539A-805C-40BB-9B9E-031C4644E1A8}"/>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693A0AF9-09AF-4DDF-A20E-9576282682DC}"/>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661E841-D291-4EF0-9FC7-5C019CF7D0CE}"/>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D8A5A3E8-DD28-4E8B-849B-3600BEBBD186}"/>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1B8AADD5-D2DA-484E-BA91-2C2E1FF21605}"/>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EB617235-09D7-492C-B9D5-D89E2BB3DDD3}"/>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64390A41-492D-43E1-A2AB-F242D2433F21}"/>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D6DF822B-E6E9-47D0-932C-FC3C25458FE3}"/>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003</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B41D3E07-9593-4BFA-BE77-62B32E73EF3C}"/>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7003F93B-CC78-4302-B09B-546DECD5E8B6}"/>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12F3CDA8-A7AD-452F-ADAE-97E27396AF74}"/>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37</xdr:row>
      <xdr:rowOff>38100</xdr:rowOff>
    </xdr:from>
    <xdr:to>
      <xdr:col>21</xdr:col>
      <xdr:colOff>676275</xdr:colOff>
      <xdr:row>41</xdr:row>
      <xdr:rowOff>0</xdr:rowOff>
    </xdr:to>
    <xdr:sp macro="" textlink="">
      <xdr:nvSpPr>
        <xdr:cNvPr id="14" name="Text Box 14">
          <a:extLst>
            <a:ext uri="{FF2B5EF4-FFF2-40B4-BE49-F238E27FC236}">
              <a16:creationId xmlns:a16="http://schemas.microsoft.com/office/drawing/2014/main" id="{F30D146D-267F-4055-8A9E-7CA6AD5E5170}"/>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:2263061--&gt; ORDER APR'22</a:t>
          </a:r>
        </a:p>
        <a:p>
          <a:pPr algn="l" rtl="0">
            <a:lnSpc>
              <a:spcPts val="1100"/>
            </a:lnSpc>
            <a:defRPr sz="1000"/>
          </a:pPr>
          <a:r>
            <a:rPr lang="en-US" sz="1400" b="0" i="0" u="none" strike="noStrike" baseline="0">
              <a:solidFill>
                <a:srgbClr val="000000"/>
              </a:solidFill>
              <a:latin typeface="Arial"/>
              <a:cs typeface="Arial"/>
            </a:rPr>
            <a:t>PO :2265410--&gt; ORDER MAY'22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EDC8F8A9-60C5-43E8-A030-55DBFE399B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F78961EF-F7F5-4796-BB1A-DA792FF61C48}"/>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C523C091-AF76-478B-B72A-AEA1007F7FDB}"/>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522D2418-9FE7-42CA-8CD7-16B145CBFFBC}"/>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97DE97E5-8B2F-4643-811E-A68155522B92}"/>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0E74DE7-A106-48F4-8E34-91E036BC894D}"/>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D77CCFA5-B5E3-495B-B9DA-4F70E001317A}"/>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CC365A0B-72E1-4DC5-9449-6792ADE467A8}"/>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157EBC34-8880-4F79-BAFA-FA6F9F96B954}"/>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7DFA901B-075D-43C6-8392-C2672AB7CB47}"/>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004</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BB5FE90A-C98B-462C-A741-1827CAF711E1}"/>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6F6001E1-44B0-4550-A140-F5E8B345765A}"/>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F48DB178-7229-484F-9345-F837BA2A9A89}"/>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38101</xdr:rowOff>
    </xdr:from>
    <xdr:to>
      <xdr:col>21</xdr:col>
      <xdr:colOff>600075</xdr:colOff>
      <xdr:row>42</xdr:row>
      <xdr:rowOff>171823</xdr:rowOff>
    </xdr:to>
    <xdr:sp macro="" textlink="">
      <xdr:nvSpPr>
        <xdr:cNvPr id="14" name="Text Box 14">
          <a:extLst>
            <a:ext uri="{FF2B5EF4-FFF2-40B4-BE49-F238E27FC236}">
              <a16:creationId xmlns:a16="http://schemas.microsoft.com/office/drawing/2014/main" id="{D1C1B707-18F3-4323-B17F-32EE74763B38}"/>
            </a:ext>
          </a:extLst>
        </xdr:cNvPr>
        <xdr:cNvSpPr txBox="1">
          <a:spLocks noChangeArrowheads="1"/>
        </xdr:cNvSpPr>
      </xdr:nvSpPr>
      <xdr:spPr bwMode="auto">
        <a:xfrm>
          <a:off x="47625" y="6832601"/>
          <a:ext cx="13849350" cy="60997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r>
            <a:rPr lang="en-US" sz="1400" b="0" i="0" u="none" strike="noStrike" baseline="0">
              <a:solidFill>
                <a:srgbClr val="000000"/>
              </a:solidFill>
              <a:latin typeface="Arial"/>
              <a:cs typeface="Arial"/>
            </a:rPr>
            <a:t>PO :  2267588 --&gt; ORDER JUNI'22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36616425-B739-448D-86A9-FF71F9D8FC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20" name="Straight Connector 19">
          <a:extLst>
            <a:ext uri="{FF2B5EF4-FFF2-40B4-BE49-F238E27FC236}">
              <a16:creationId xmlns:a16="http://schemas.microsoft.com/office/drawing/2014/main" id="{468E4ADD-BA7C-4F86-804E-D6835D7958EF}"/>
            </a:ext>
          </a:extLst>
        </xdr:cNvPr>
        <xdr:cNvCxnSpPr>
          <a:cxnSpLocks noChangeShapeType="1"/>
        </xdr:cNvCxnSpPr>
      </xdr:nvCxnSpPr>
      <xdr:spPr bwMode="auto">
        <a:xfrm>
          <a:off x="4323137"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1" name="Straight Connector 20">
          <a:extLst>
            <a:ext uri="{FF2B5EF4-FFF2-40B4-BE49-F238E27FC236}">
              <a16:creationId xmlns:a16="http://schemas.microsoft.com/office/drawing/2014/main" id="{F8DFD7BC-B890-4075-9C46-68C29FBE8A70}"/>
            </a:ext>
          </a:extLst>
        </xdr:cNvPr>
        <xdr:cNvCxnSpPr>
          <a:cxnSpLocks noChangeShapeType="1"/>
        </xdr:cNvCxnSpPr>
      </xdr:nvCxnSpPr>
      <xdr:spPr bwMode="auto">
        <a:xfrm>
          <a:off x="4323137"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2" name="Straight Connector 21">
          <a:extLst>
            <a:ext uri="{FF2B5EF4-FFF2-40B4-BE49-F238E27FC236}">
              <a16:creationId xmlns:a16="http://schemas.microsoft.com/office/drawing/2014/main" id="{58FB8C2C-553F-4EC8-A9BB-D74E8013208C}"/>
            </a:ext>
          </a:extLst>
        </xdr:cNvPr>
        <xdr:cNvCxnSpPr>
          <a:cxnSpLocks noChangeShapeType="1"/>
        </xdr:cNvCxnSpPr>
      </xdr:nvCxnSpPr>
      <xdr:spPr bwMode="auto">
        <a:xfrm>
          <a:off x="4323137"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0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FE5D65F0-1787-4216-B802-2B60B5ACE5C7}"/>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36670312-046B-48E1-BA0F-3647D5B10526}"/>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2423D869-E4CA-49DC-A505-EB42B2A779F4}"/>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231995C5-8188-487D-9F59-2AD066924615}"/>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98796126-10B2-441F-A58D-E1C616EF28EB}"/>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103C8B31-69EE-4659-9AAF-F231194F96C8}"/>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225E6884-6CEC-4597-BC21-C90A3199278D}"/>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483D7581-E5D4-49EE-A591-035B121C9B5D}"/>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5F6272AD-4DC6-431A-9B2E-E5446C780FEA}"/>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005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2485A37-3866-490F-9193-F95BC3919EC7}"/>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33E0CEE6-EC45-4151-B4EF-443A240F0A6E}"/>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4EB385D4-2586-4931-B047-5DE477BC67F3}"/>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117928</xdr:rowOff>
    </xdr:to>
    <xdr:sp macro="" textlink="">
      <xdr:nvSpPr>
        <xdr:cNvPr id="14" name="Text Box 14">
          <a:extLst>
            <a:ext uri="{FF2B5EF4-FFF2-40B4-BE49-F238E27FC236}">
              <a16:creationId xmlns:a16="http://schemas.microsoft.com/office/drawing/2014/main" id="{C0A37880-2C21-4DA6-B9DE-DB7754D8FA56}"/>
            </a:ext>
          </a:extLst>
        </xdr:cNvPr>
        <xdr:cNvSpPr txBox="1">
          <a:spLocks noChangeArrowheads="1"/>
        </xdr:cNvSpPr>
      </xdr:nvSpPr>
      <xdr:spPr bwMode="auto">
        <a:xfrm>
          <a:off x="47625" y="6191250"/>
          <a:ext cx="14344650" cy="71482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2267589-&gt; ORDER JUNI'22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46383CD4-7B79-4A15-A282-41E3A9CFD0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3F14388A-6B19-4DE5-8E09-1FE633CC9D71}"/>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A492A04F-3B4B-4E93-87B0-F7C1DE469995}"/>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86607F2E-4E1A-4167-BC7A-998E425465FF}"/>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CBE98FDE-A3C2-4755-8FF7-55A7728524CD}"/>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908B6595-8687-4582-95D4-ABBBB0C878D6}"/>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49EFD993-76CB-44B0-A422-B48C5BDC6E8B}"/>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F8C8BADF-D4F8-402B-BBFA-64B7AAC8BDC3}"/>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55407799-EDD7-4033-970F-391302955205}"/>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EF8212A1-AF49-45E7-906C-965F259E87B0}"/>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006</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86F75492-E22B-4192-9BCA-9015C21422B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D91C096C-69AF-4655-B6C3-B2E2FD6B84B3}"/>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8CF93A01-6DB3-47B3-8066-7D5761D60A6A}"/>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8B764C3A-0A23-48AF-A94A-DC6A403B64CA}"/>
            </a:ext>
          </a:extLst>
        </xdr:cNvPr>
        <xdr:cNvSpPr txBox="1">
          <a:spLocks noChangeArrowheads="1"/>
        </xdr:cNvSpPr>
      </xdr:nvSpPr>
      <xdr:spPr bwMode="auto">
        <a:xfrm>
          <a:off x="47625" y="65786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:2267587-&gt; ORDER JUNI'22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F5976465-BAB9-4877-9F76-5053839FCCF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D21FFA1-E275-4EE8-BC0C-BBB00A6748FC}"/>
            </a:ext>
          </a:extLst>
        </xdr:cNvPr>
        <xdr:cNvSpPr>
          <a:spLocks noChangeShapeType="1"/>
        </xdr:cNvSpPr>
      </xdr:nvSpPr>
      <xdr:spPr bwMode="auto">
        <a:xfrm flipV="1">
          <a:off x="57340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3298A8A3-B586-4025-B2D0-C5AE44DDBC03}"/>
            </a:ext>
          </a:extLst>
        </xdr:cNvPr>
        <xdr:cNvSpPr>
          <a:spLocks noChangeShapeType="1"/>
        </xdr:cNvSpPr>
      </xdr:nvSpPr>
      <xdr:spPr bwMode="auto">
        <a:xfrm flipV="1">
          <a:off x="3810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31DFF439-FCA6-445F-8C82-0E79FA1E31F1}"/>
            </a:ext>
          </a:extLst>
        </xdr:cNvPr>
        <xdr:cNvSpPr>
          <a:spLocks noChangeShapeType="1"/>
        </xdr:cNvSpPr>
      </xdr:nvSpPr>
      <xdr:spPr bwMode="auto">
        <a:xfrm flipV="1">
          <a:off x="59436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58CF5992-2A6A-4F0D-8A8D-3CA47F85522C}"/>
            </a:ext>
          </a:extLst>
        </xdr:cNvPr>
        <xdr:cNvSpPr>
          <a:spLocks noChangeShapeType="1"/>
        </xdr:cNvSpPr>
      </xdr:nvSpPr>
      <xdr:spPr bwMode="auto">
        <a:xfrm flipV="1">
          <a:off x="67849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EA0F8681-CC64-47F0-A1F6-48D25C7BB3F3}"/>
            </a:ext>
          </a:extLst>
        </xdr:cNvPr>
        <xdr:cNvSpPr>
          <a:spLocks noChangeShapeType="1"/>
        </xdr:cNvSpPr>
      </xdr:nvSpPr>
      <xdr:spPr bwMode="auto">
        <a:xfrm flipV="1">
          <a:off x="70040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D794AB5F-4081-49B8-830B-DD515AA3CC9F}"/>
            </a:ext>
          </a:extLst>
        </xdr:cNvPr>
        <xdr:cNvSpPr txBox="1">
          <a:spLocks noChangeArrowheads="1"/>
        </xdr:cNvSpPr>
      </xdr:nvSpPr>
      <xdr:spPr bwMode="auto">
        <a:xfrm>
          <a:off x="85725" y="492125"/>
          <a:ext cx="31273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F4A446EB-CB8B-4FBE-B0E5-2B23383CB621}"/>
            </a:ext>
          </a:extLst>
        </xdr:cNvPr>
        <xdr:cNvSpPr>
          <a:spLocks noChangeShapeType="1"/>
        </xdr:cNvSpPr>
      </xdr:nvSpPr>
      <xdr:spPr bwMode="auto">
        <a:xfrm flipV="1">
          <a:off x="57340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203E0272-D768-4707-AAEB-054BFC6EB4C6}"/>
            </a:ext>
          </a:extLst>
        </xdr:cNvPr>
        <xdr:cNvSpPr>
          <a:spLocks noChangeShapeType="1"/>
        </xdr:cNvSpPr>
      </xdr:nvSpPr>
      <xdr:spPr bwMode="auto">
        <a:xfrm flipV="1">
          <a:off x="40195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5B648C12-33A3-4512-A8A7-762C68CD7489}"/>
            </a:ext>
          </a:extLst>
        </xdr:cNvPr>
        <xdr:cNvSpPr txBox="1">
          <a:spLocks noChangeArrowheads="1"/>
        </xdr:cNvSpPr>
      </xdr:nvSpPr>
      <xdr:spPr bwMode="auto">
        <a:xfrm>
          <a:off x="121103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007</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F55E09C7-AF61-48BE-ACD4-628C096ADFE8}"/>
            </a:ext>
          </a:extLst>
        </xdr:cNvPr>
        <xdr:cNvSpPr>
          <a:spLocks noChangeShapeType="1"/>
        </xdr:cNvSpPr>
      </xdr:nvSpPr>
      <xdr:spPr bwMode="auto">
        <a:xfrm flipV="1">
          <a:off x="59436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9478FEC7-1715-496A-AA50-F6661DCE1B97}"/>
            </a:ext>
          </a:extLst>
        </xdr:cNvPr>
        <xdr:cNvSpPr>
          <a:spLocks noChangeShapeType="1"/>
        </xdr:cNvSpPr>
      </xdr:nvSpPr>
      <xdr:spPr bwMode="auto">
        <a:xfrm flipV="1">
          <a:off x="67849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86099403-B9AA-4F54-BA8F-4F52463A9D3F}"/>
            </a:ext>
          </a:extLst>
        </xdr:cNvPr>
        <xdr:cNvSpPr>
          <a:spLocks noChangeShapeType="1"/>
        </xdr:cNvSpPr>
      </xdr:nvSpPr>
      <xdr:spPr bwMode="auto">
        <a:xfrm flipV="1">
          <a:off x="70040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37</xdr:row>
      <xdr:rowOff>38101</xdr:rowOff>
    </xdr:from>
    <xdr:to>
      <xdr:col>21</xdr:col>
      <xdr:colOff>600075</xdr:colOff>
      <xdr:row>40</xdr:row>
      <xdr:rowOff>171823</xdr:rowOff>
    </xdr:to>
    <xdr:sp macro="" textlink="">
      <xdr:nvSpPr>
        <xdr:cNvPr id="14" name="Text Box 14">
          <a:extLst>
            <a:ext uri="{FF2B5EF4-FFF2-40B4-BE49-F238E27FC236}">
              <a16:creationId xmlns:a16="http://schemas.microsoft.com/office/drawing/2014/main" id="{C0670A82-E88C-416B-8D79-7C135396FDFA}"/>
            </a:ext>
          </a:extLst>
        </xdr:cNvPr>
        <xdr:cNvSpPr txBox="1">
          <a:spLocks noChangeArrowheads="1"/>
        </xdr:cNvSpPr>
      </xdr:nvSpPr>
      <xdr:spPr bwMode="auto">
        <a:xfrm>
          <a:off x="47625" y="7048501"/>
          <a:ext cx="14077950" cy="60997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PO :  2263062 --&gt; ORDER APR'22					                                      "FORM B</a:t>
          </a: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96C36277-1555-4AC9-B86E-93428C3924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20" name="Straight Connector 19">
          <a:extLst>
            <a:ext uri="{FF2B5EF4-FFF2-40B4-BE49-F238E27FC236}">
              <a16:creationId xmlns:a16="http://schemas.microsoft.com/office/drawing/2014/main" id="{C77529FF-D683-4256-BF22-2656A670CA38}"/>
            </a:ext>
          </a:extLst>
        </xdr:cNvPr>
        <xdr:cNvCxnSpPr>
          <a:cxnSpLocks noChangeShapeType="1"/>
        </xdr:cNvCxnSpPr>
      </xdr:nvCxnSpPr>
      <xdr:spPr bwMode="auto">
        <a:xfrm>
          <a:off x="4562195"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2" name="Straight Connector 21">
          <a:extLst>
            <a:ext uri="{FF2B5EF4-FFF2-40B4-BE49-F238E27FC236}">
              <a16:creationId xmlns:a16="http://schemas.microsoft.com/office/drawing/2014/main" id="{6BADDADD-8783-42C3-B9C9-5B5A6E64675A}"/>
            </a:ext>
          </a:extLst>
        </xdr:cNvPr>
        <xdr:cNvCxnSpPr>
          <a:cxnSpLocks noChangeShapeType="1"/>
        </xdr:cNvCxnSpPr>
      </xdr:nvCxnSpPr>
      <xdr:spPr bwMode="auto">
        <a:xfrm>
          <a:off x="4562195" y="4347415"/>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3" name="Straight Connector 22">
          <a:extLst>
            <a:ext uri="{FF2B5EF4-FFF2-40B4-BE49-F238E27FC236}">
              <a16:creationId xmlns:a16="http://schemas.microsoft.com/office/drawing/2014/main" id="{D67F3AA9-C636-4009-9EB1-0DAE993B9DCA}"/>
            </a:ext>
          </a:extLst>
        </xdr:cNvPr>
        <xdr:cNvCxnSpPr>
          <a:cxnSpLocks noChangeShapeType="1"/>
        </xdr:cNvCxnSpPr>
      </xdr:nvCxnSpPr>
      <xdr:spPr bwMode="auto">
        <a:xfrm>
          <a:off x="4562195" y="4347415"/>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0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6E45D4E8-DE23-4C92-81E8-34D162D45B44}"/>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5637F33F-A3B4-468B-A202-9ECB59904A73}"/>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CD1E833-DC73-43A0-8055-3E9FD677A030}"/>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60240BC0-CBF8-4C6F-ADC5-839E810C4C6D}"/>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1AEC1010-557D-4CF8-B59C-3D6728857D9A}"/>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AAD6BC60-F7F7-46C1-8F75-F95E0DFC7C46}"/>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A325C670-C275-4805-8214-5802EDFCC0FF}"/>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82416BF0-1E12-4F86-B6E8-2749E0A3BAA6}"/>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9071CCCA-9625-46F8-8F03-14A409F7AFAD}"/>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008</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8DF877F1-A77D-4EA2-AD36-23F26F38AC54}"/>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1CBA987-F34F-40A6-9E5F-982BF992C8CA}"/>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EC5EE6C1-3F44-4347-ADAF-E688C9C353F2}"/>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117928</xdr:rowOff>
    </xdr:to>
    <xdr:sp macro="" textlink="">
      <xdr:nvSpPr>
        <xdr:cNvPr id="14" name="Text Box 14">
          <a:extLst>
            <a:ext uri="{FF2B5EF4-FFF2-40B4-BE49-F238E27FC236}">
              <a16:creationId xmlns:a16="http://schemas.microsoft.com/office/drawing/2014/main" id="{0BA03159-6D4F-409D-B1A5-2EF577DF2ED6}"/>
            </a:ext>
          </a:extLst>
        </xdr:cNvPr>
        <xdr:cNvSpPr txBox="1">
          <a:spLocks noChangeArrowheads="1"/>
        </xdr:cNvSpPr>
      </xdr:nvSpPr>
      <xdr:spPr bwMode="auto">
        <a:xfrm>
          <a:off x="47625" y="6191250"/>
          <a:ext cx="14344650" cy="71482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2265412-&gt;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FEE7F2F6-702C-4C30-956A-09301FFB3B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3E75EE76-05A7-40AE-AC4B-489602F1EA95}"/>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4988B15E-C3AB-4ECB-9DB7-686D5609C96B}"/>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2CCBF560-0CD6-4081-8995-40403F9734D6}"/>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EFB68A48-7CF0-4DC8-917F-D97B2FC74C41}"/>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C677350A-F2F8-40C9-8978-ECE35EBB1FB4}"/>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73A6D957-4448-41CE-848B-670E24AFB9CA}"/>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D6C3E8E4-D983-427F-B13F-53EDDAB0522F}"/>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B73B7326-F37C-4E34-9DA7-D35B2DC34D9B}"/>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BA3ED694-54E6-40DF-BBD0-BF439B7DC421}"/>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009</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B641B425-FE8D-4BA3-9C1C-8C6609F36B0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BA1F1E72-E303-40EA-816A-A22FE6030429}"/>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5DDA5F4E-5549-4237-A15A-9C9EC29BFE0F}"/>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46</xdr:row>
      <xdr:rowOff>38101</xdr:rowOff>
    </xdr:from>
    <xdr:to>
      <xdr:col>21</xdr:col>
      <xdr:colOff>600075</xdr:colOff>
      <xdr:row>50</xdr:row>
      <xdr:rowOff>194235</xdr:rowOff>
    </xdr:to>
    <xdr:sp macro="" textlink="">
      <xdr:nvSpPr>
        <xdr:cNvPr id="14" name="Text Box 14">
          <a:extLst>
            <a:ext uri="{FF2B5EF4-FFF2-40B4-BE49-F238E27FC236}">
              <a16:creationId xmlns:a16="http://schemas.microsoft.com/office/drawing/2014/main" id="{C8FB92B5-DD73-4DD0-BC41-BFB9B8A28F53}"/>
            </a:ext>
          </a:extLst>
        </xdr:cNvPr>
        <xdr:cNvSpPr txBox="1">
          <a:spLocks noChangeArrowheads="1"/>
        </xdr:cNvSpPr>
      </xdr:nvSpPr>
      <xdr:spPr bwMode="auto">
        <a:xfrm>
          <a:off x="47625" y="81280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2260257 --&gt; ORDER MAR'22</a:t>
          </a:r>
        </a:p>
        <a:p>
          <a:pPr algn="l" rtl="0">
            <a:lnSpc>
              <a:spcPts val="1100"/>
            </a:lnSpc>
            <a:defRPr sz="1000"/>
          </a:pPr>
          <a:r>
            <a:rPr lang="en-US" sz="1400" b="0" i="0" u="none" strike="noStrike" baseline="0">
              <a:solidFill>
                <a:srgbClr val="000000"/>
              </a:solidFill>
              <a:latin typeface="Arial"/>
              <a:cs typeface="Arial"/>
            </a:rPr>
            <a:t>PO :  2263062 --&gt; ORDER APR'22</a:t>
          </a: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327B8907-4075-4724-B92F-734C9448D5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20</xdr:row>
      <xdr:rowOff>119062</xdr:rowOff>
    </xdr:from>
    <xdr:to>
      <xdr:col>4</xdr:col>
      <xdr:colOff>773206</xdr:colOff>
      <xdr:row>20</xdr:row>
      <xdr:rowOff>119062</xdr:rowOff>
    </xdr:to>
    <xdr:cxnSp macro="">
      <xdr:nvCxnSpPr>
        <xdr:cNvPr id="18" name="Straight Connector 17">
          <a:extLst>
            <a:ext uri="{FF2B5EF4-FFF2-40B4-BE49-F238E27FC236}">
              <a16:creationId xmlns:a16="http://schemas.microsoft.com/office/drawing/2014/main" id="{F622E1FB-0A62-4682-8508-902B85A8BDD7}"/>
            </a:ext>
          </a:extLst>
        </xdr:cNvPr>
        <xdr:cNvCxnSpPr>
          <a:cxnSpLocks noChangeShapeType="1"/>
        </xdr:cNvCxnSpPr>
      </xdr:nvCxnSpPr>
      <xdr:spPr bwMode="auto">
        <a:xfrm>
          <a:off x="4323137"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32C529C6-7C2C-4D1F-8037-20163A132F93}"/>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1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E6BB6FCB-7EC2-4332-8EC8-BD3705B12956}"/>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E45810CC-6822-4A52-AF5A-512ACFC81479}"/>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BC0C368B-B6D6-4DCC-98C1-0C97E154B30E}"/>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45608512-8788-4171-B525-C2DE8D420826}"/>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36A067CA-3B8F-4148-9740-B82DDCB6D6ED}"/>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1A47CF71-EC29-45A2-A947-F458C3D3EEC8}"/>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AE257BE0-7E27-4AA4-86DE-4A7A6B1FA602}"/>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63849370-A2E8-4CAD-BFC9-1408FF1714EF}"/>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4AF249A0-4FA2-4475-8D33-C1805FF7935E}"/>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010</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C87BE78F-4672-4E2F-9B45-1DA802A8998F}"/>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FB9FE9F6-2E22-4987-BDF8-72F3CCEF3924}"/>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B4CACDED-B6DB-4A25-BA95-80AE86BE89AC}"/>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42</xdr:row>
      <xdr:rowOff>47625</xdr:rowOff>
    </xdr:to>
    <xdr:sp macro="" textlink="">
      <xdr:nvSpPr>
        <xdr:cNvPr id="14" name="Text Box 14">
          <a:extLst>
            <a:ext uri="{FF2B5EF4-FFF2-40B4-BE49-F238E27FC236}">
              <a16:creationId xmlns:a16="http://schemas.microsoft.com/office/drawing/2014/main" id="{71145E66-832C-4E46-8BFE-103122CC4846}"/>
            </a:ext>
          </a:extLst>
        </xdr:cNvPr>
        <xdr:cNvSpPr txBox="1">
          <a:spLocks noChangeArrowheads="1"/>
        </xdr:cNvSpPr>
      </xdr:nvSpPr>
      <xdr:spPr bwMode="auto">
        <a:xfrm>
          <a:off x="47625" y="59753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2263063-&gt;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7FBE3064-6D45-4A66-9323-8E96A9A734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D39AE13D-8AD6-47F3-B2D9-EE630A2E717C}"/>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22B03837-2524-443A-9B1A-E27C727D9EFC}"/>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1D26613D-727F-4FBF-89DA-A538AF4191BD}"/>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C6CDC489-C05A-4557-AD09-674B7722790E}"/>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858A97A2-1DC3-42ED-BE5A-120036535FFE}"/>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2C423220-2265-4399-A976-408AC8AEE23B}"/>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9077B0C3-C017-48FE-B6C2-F553F62EAE5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E0092763-0188-403E-998A-1297617D1FDC}"/>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6D782A7D-769F-42B3-9936-2E2A638112D2}"/>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011</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DED2A248-7DD6-4AB7-8629-C3689A9C475B}"/>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5D035748-0BD8-498C-9F82-CB92CB775296}"/>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B8889B03-7322-4119-BAC6-80C608E8B169}"/>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38</xdr:row>
      <xdr:rowOff>0</xdr:rowOff>
    </xdr:to>
    <xdr:sp macro="" textlink="">
      <xdr:nvSpPr>
        <xdr:cNvPr id="14" name="Text Box 14">
          <a:extLst>
            <a:ext uri="{FF2B5EF4-FFF2-40B4-BE49-F238E27FC236}">
              <a16:creationId xmlns:a16="http://schemas.microsoft.com/office/drawing/2014/main" id="{FB29B43F-6745-4480-A828-2421EA445650}"/>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:2265410--&gt; ORDER MAY'22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A95305C4-8B2E-4864-BAE8-83806C7C00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42248AD3-110C-44E8-AA19-CE9899B21F6D}"/>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7D232D3C-EABF-4693-80E1-D617A4FEEAB5}"/>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A0F4C7D5-C9E7-4F9D-9E23-1EB8C55F7803}"/>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59E01421-6A94-4526-BA7F-E2591E5CEC0A}"/>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800751B6-0CEE-439E-B64C-42F3ACAFA41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6D01EA0D-AF6F-4420-80E1-4A3FA6A12E8C}"/>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BB4FA106-FE26-4BB3-9D03-668F13FFE51B}"/>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B7F71C08-6112-4631-A0E0-B2BB3117FE49}"/>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04A9B88C-2281-43F4-8BA6-B157D14C6A8B}"/>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012</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B5ADEA8E-B5C9-4FCC-B15D-B260F1AB0B4D}"/>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712BD003-196D-4A69-817F-0703388FA3D4}"/>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AB3B546F-C6DB-415E-A9DB-58E05C2E39DC}"/>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38101</xdr:rowOff>
    </xdr:from>
    <xdr:to>
      <xdr:col>21</xdr:col>
      <xdr:colOff>600075</xdr:colOff>
      <xdr:row>40</xdr:row>
      <xdr:rowOff>194235</xdr:rowOff>
    </xdr:to>
    <xdr:sp macro="" textlink="">
      <xdr:nvSpPr>
        <xdr:cNvPr id="14" name="Text Box 14">
          <a:extLst>
            <a:ext uri="{FF2B5EF4-FFF2-40B4-BE49-F238E27FC236}">
              <a16:creationId xmlns:a16="http://schemas.microsoft.com/office/drawing/2014/main" id="{87C839F8-E7CA-48BF-80DB-2F2280AC5212}"/>
            </a:ext>
          </a:extLst>
        </xdr:cNvPr>
        <xdr:cNvSpPr txBox="1">
          <a:spLocks noChangeArrowheads="1"/>
        </xdr:cNvSpPr>
      </xdr:nvSpPr>
      <xdr:spPr bwMode="auto">
        <a:xfrm>
          <a:off x="47625" y="85598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2260257 --&gt; ORDER MAR'22</a:t>
          </a:r>
        </a:p>
        <a:p>
          <a:pPr algn="l" rtl="0">
            <a:lnSpc>
              <a:spcPts val="1100"/>
            </a:lnSpc>
            <a:defRPr sz="1000"/>
          </a:pPr>
          <a:r>
            <a:rPr lang="en-US" sz="1400" b="0" i="0" u="none" strike="noStrike" baseline="0">
              <a:solidFill>
                <a:srgbClr val="000000"/>
              </a:solidFill>
              <a:latin typeface="Arial"/>
              <a:cs typeface="Arial"/>
            </a:rPr>
            <a:t>PO :  2263062 --&gt; ORDER APR'22</a:t>
          </a: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3E6A9E13-471E-45E1-80A8-22C8B8F576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20</xdr:row>
      <xdr:rowOff>119062</xdr:rowOff>
    </xdr:from>
    <xdr:to>
      <xdr:col>4</xdr:col>
      <xdr:colOff>773206</xdr:colOff>
      <xdr:row>20</xdr:row>
      <xdr:rowOff>119062</xdr:rowOff>
    </xdr:to>
    <xdr:cxnSp macro="">
      <xdr:nvCxnSpPr>
        <xdr:cNvPr id="18" name="Straight Connector 17">
          <a:extLst>
            <a:ext uri="{FF2B5EF4-FFF2-40B4-BE49-F238E27FC236}">
              <a16:creationId xmlns:a16="http://schemas.microsoft.com/office/drawing/2014/main" id="{820602F9-E2F4-476B-9B52-619D8539A073}"/>
            </a:ext>
          </a:extLst>
        </xdr:cNvPr>
        <xdr:cNvCxnSpPr>
          <a:cxnSpLocks noChangeShapeType="1"/>
        </xdr:cNvCxnSpPr>
      </xdr:nvCxnSpPr>
      <xdr:spPr bwMode="auto">
        <a:xfrm>
          <a:off x="4323137"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E01E324D-B9FB-43FA-A7DE-30DB7B1748A6}"/>
            </a:ext>
          </a:extLst>
        </xdr:cNvPr>
        <xdr:cNvCxnSpPr>
          <a:cxnSpLocks noChangeShapeType="1"/>
        </xdr:cNvCxnSpPr>
      </xdr:nvCxnSpPr>
      <xdr:spPr bwMode="auto">
        <a:xfrm>
          <a:off x="4323137"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1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3050A6B2-7B0F-4FF6-906B-B8DE24F56960}"/>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1159453A-F7D1-42D8-BBF5-86C00833FB9C}"/>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A054318C-0727-4ECC-A776-FCCF1D1E7F45}"/>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BF6E7A83-1D92-409F-BF1D-2F81A137F0FD}"/>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DE9F3D96-A23D-409F-A83D-4B9632DE440E}"/>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3A756A2D-AE5C-4645-98D7-AB986F979FF8}"/>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EEC6CA8D-4694-4435-B90B-9A994C19C002}"/>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8F0159AB-F60F-4326-A366-68392A72635A}"/>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40F39D98-6929-48D3-BFC3-B14D23D1BFCA}"/>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013</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51C75C4E-BD9E-49D6-9628-9CB20F3A123F}"/>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55C6467-38E8-46F3-8752-DD808CEA8B09}"/>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C718AE0E-E9FA-450C-A539-DB6831D03480}"/>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37</xdr:row>
      <xdr:rowOff>38100</xdr:rowOff>
    </xdr:from>
    <xdr:to>
      <xdr:col>21</xdr:col>
      <xdr:colOff>676275</xdr:colOff>
      <xdr:row>43</xdr:row>
      <xdr:rowOff>47625</xdr:rowOff>
    </xdr:to>
    <xdr:sp macro="" textlink="">
      <xdr:nvSpPr>
        <xdr:cNvPr id="14" name="Text Box 14">
          <a:extLst>
            <a:ext uri="{FF2B5EF4-FFF2-40B4-BE49-F238E27FC236}">
              <a16:creationId xmlns:a16="http://schemas.microsoft.com/office/drawing/2014/main" id="{6219355F-6500-43A0-B5D5-B748495D0C24}"/>
            </a:ext>
          </a:extLst>
        </xdr:cNvPr>
        <xdr:cNvSpPr txBox="1">
          <a:spLocks noChangeArrowheads="1"/>
        </xdr:cNvSpPr>
      </xdr:nvSpPr>
      <xdr:spPr bwMode="auto">
        <a:xfrm>
          <a:off x="47625" y="64071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2263063-&gt;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FEA75985-FABB-484A-8EC3-EA7ED351A1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B1AADC57-E4EB-4829-B2E0-A35F4CC35312}"/>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5F5532F4-CF61-473D-A0EB-2414D3B3E427}"/>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FE0F0A29-67BD-482B-9268-60A1184FDE5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4AC39289-0CEA-4ACB-A449-0E2486CC02C8}"/>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1E26E8C2-6A72-4F13-B166-9510534530C7}"/>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90F0CA8D-FC4D-4FC1-8463-A4A21A706DAC}"/>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34DD023F-F576-4064-9DED-38DECF4D8C79}"/>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FA4A9FA2-BF5E-46B7-989D-55B5B8C316E2}"/>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8F6F5C98-0F8F-43E8-A440-067E019090D4}"/>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014</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807ED528-4A1B-4784-8E90-B0C9E75F87EF}"/>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2DA59D53-64B6-4D9D-9B69-7563AF6722DC}"/>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E3D303B5-8317-4194-BD1F-6B92375246F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38</xdr:row>
      <xdr:rowOff>38100</xdr:rowOff>
    </xdr:from>
    <xdr:to>
      <xdr:col>21</xdr:col>
      <xdr:colOff>676275</xdr:colOff>
      <xdr:row>42</xdr:row>
      <xdr:rowOff>0</xdr:rowOff>
    </xdr:to>
    <xdr:sp macro="" textlink="">
      <xdr:nvSpPr>
        <xdr:cNvPr id="14" name="Text Box 14">
          <a:extLst>
            <a:ext uri="{FF2B5EF4-FFF2-40B4-BE49-F238E27FC236}">
              <a16:creationId xmlns:a16="http://schemas.microsoft.com/office/drawing/2014/main" id="{6C221ABA-5E65-4106-8385-607DCA6439E7}"/>
            </a:ext>
          </a:extLst>
        </xdr:cNvPr>
        <xdr:cNvSpPr txBox="1">
          <a:spLocks noChangeArrowheads="1"/>
        </xdr:cNvSpPr>
      </xdr:nvSpPr>
      <xdr:spPr bwMode="auto">
        <a:xfrm>
          <a:off x="47625" y="59309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:2265410--&gt; ORDER MAY'22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7F878D91-F408-448D-87C3-167869F526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43EA0DC9-1732-44BA-A0E4-30389F91BA26}"/>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8EC4F722-0866-40C1-A5E4-01ADA8C7BCC0}"/>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1908D7EE-E0B3-4146-B15F-CCCBD855CD7A}"/>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4BFD71A3-B3E3-44D4-890A-4A5D0F504B93}"/>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2B9038DE-3670-46C7-96A8-333D395480F1}"/>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EA6C67DD-6A74-43E4-8277-AB4C79D9E716}"/>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EBE2B67B-86DD-4F22-A27E-36DAD02C9E73}"/>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B872E99-DE6A-4EAB-90F0-4BB4CE7355EE}"/>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84DA3219-7B12-4831-B226-A7CCC9B95A90}"/>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015</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79DA4E26-2D3C-4354-BB10-DE749900688C}"/>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210E0790-F62A-48F0-8787-9E9DE46C58CE}"/>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D882AD17-4100-4406-A0E7-89B945D8257D}"/>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43</xdr:row>
      <xdr:rowOff>38101</xdr:rowOff>
    </xdr:from>
    <xdr:to>
      <xdr:col>21</xdr:col>
      <xdr:colOff>600075</xdr:colOff>
      <xdr:row>47</xdr:row>
      <xdr:rowOff>194235</xdr:rowOff>
    </xdr:to>
    <xdr:sp macro="" textlink="">
      <xdr:nvSpPr>
        <xdr:cNvPr id="14" name="Text Box 14">
          <a:extLst>
            <a:ext uri="{FF2B5EF4-FFF2-40B4-BE49-F238E27FC236}">
              <a16:creationId xmlns:a16="http://schemas.microsoft.com/office/drawing/2014/main" id="{61419BDD-8278-4DAB-9614-420CBBB24A2D}"/>
            </a:ext>
          </a:extLst>
        </xdr:cNvPr>
        <xdr:cNvSpPr txBox="1">
          <a:spLocks noChangeArrowheads="1"/>
        </xdr:cNvSpPr>
      </xdr:nvSpPr>
      <xdr:spPr bwMode="auto">
        <a:xfrm>
          <a:off x="47625" y="64008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r>
            <a:rPr lang="en-US" sz="1400" b="0" i="0" u="none" strike="noStrike" baseline="0">
              <a:solidFill>
                <a:srgbClr val="000000"/>
              </a:solidFill>
              <a:latin typeface="Arial"/>
              <a:cs typeface="Arial"/>
            </a:rPr>
            <a:t>PO :  2267588 --&gt; ORDER JUNI'22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E185C463-1526-4A6F-8D48-13225B325B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20</xdr:row>
      <xdr:rowOff>119062</xdr:rowOff>
    </xdr:from>
    <xdr:to>
      <xdr:col>4</xdr:col>
      <xdr:colOff>773206</xdr:colOff>
      <xdr:row>20</xdr:row>
      <xdr:rowOff>119062</xdr:rowOff>
    </xdr:to>
    <xdr:cxnSp macro="">
      <xdr:nvCxnSpPr>
        <xdr:cNvPr id="16" name="Straight Connector 15">
          <a:extLst>
            <a:ext uri="{FF2B5EF4-FFF2-40B4-BE49-F238E27FC236}">
              <a16:creationId xmlns:a16="http://schemas.microsoft.com/office/drawing/2014/main" id="{1FAEB4F4-F5F7-427A-A9BF-C66036C41F13}"/>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7" name="Straight Connector 16">
          <a:extLst>
            <a:ext uri="{FF2B5EF4-FFF2-40B4-BE49-F238E27FC236}">
              <a16:creationId xmlns:a16="http://schemas.microsoft.com/office/drawing/2014/main" id="{AF4741AF-5D08-4395-AB9E-66FE3D6CB6AB}"/>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1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E262F494-6D41-4AD7-893D-6FED60978B13}"/>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D78EC1DC-9E99-4B36-A384-BCCB873DE084}"/>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766A40E6-BAE8-4CD6-9656-C54D75761515}"/>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BA2D6D02-8E29-4086-A862-A650EE823988}"/>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FE2AA10E-F6EA-4EC6-A85E-E973A9DFA06C}"/>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2D79CAC2-9517-4D97-8658-8F56C8AAFCEC}"/>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C764984F-7A6E-4E8E-8DE2-C3AA7ACC8BE9}"/>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E1A0E4A3-DB25-483B-B854-9451F486CA91}"/>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631F2F00-ADC7-47F6-8A52-65C62263DAE5}"/>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016</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51F00CF0-611F-43EA-A4E2-673312382241}"/>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25EFA677-E668-4CB7-800B-E2D34AA92266}"/>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2D508217-5971-4D38-906C-3749A60E6FA4}"/>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38100</xdr:rowOff>
    </xdr:from>
    <xdr:to>
      <xdr:col>21</xdr:col>
      <xdr:colOff>676275</xdr:colOff>
      <xdr:row>45</xdr:row>
      <xdr:rowOff>47625</xdr:rowOff>
    </xdr:to>
    <xdr:sp macro="" textlink="">
      <xdr:nvSpPr>
        <xdr:cNvPr id="14" name="Text Box 14">
          <a:extLst>
            <a:ext uri="{FF2B5EF4-FFF2-40B4-BE49-F238E27FC236}">
              <a16:creationId xmlns:a16="http://schemas.microsoft.com/office/drawing/2014/main" id="{11CCF57F-C171-4A05-A7AE-2FBC16FC9AAE}"/>
            </a:ext>
          </a:extLst>
        </xdr:cNvPr>
        <xdr:cNvSpPr txBox="1">
          <a:spLocks noChangeArrowheads="1"/>
        </xdr:cNvSpPr>
      </xdr:nvSpPr>
      <xdr:spPr bwMode="auto">
        <a:xfrm>
          <a:off x="47625" y="66230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2265412-&gt;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2267589-&gt; ORDER JUNI'22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14CBAA7C-267A-4D79-8BE2-37B3430A90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336FAE91-3E18-448B-BBBB-BAAD154A342F}"/>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B954D6E1-9A28-4762-A1F4-3054A5944FD9}"/>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7B905A1C-C138-4881-A178-9BD093EED435}"/>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6278E550-B376-4652-A902-3D992C7716C7}"/>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B22573F2-FFEF-4082-94BA-ED16705C3522}"/>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25EBA429-B01A-489E-B860-650A0B32BD86}"/>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F59E776-60FE-4557-9F5D-3675A83067BD}"/>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E3B23533-72B3-4E28-8222-437F0C43C0A1}"/>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9584553D-79FD-40CF-8453-BE2AE1003162}"/>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JUNI 017</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D46854E6-C4EE-42FB-9E2C-70108DC54BA4}"/>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E2AC657-5919-499D-8D99-2677F10E7A4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208DE5B2-3F0A-4DC4-A1CD-819094DEE1E1}"/>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40</xdr:row>
      <xdr:rowOff>0</xdr:rowOff>
    </xdr:to>
    <xdr:sp macro="" textlink="">
      <xdr:nvSpPr>
        <xdr:cNvPr id="14" name="Text Box 14">
          <a:extLst>
            <a:ext uri="{FF2B5EF4-FFF2-40B4-BE49-F238E27FC236}">
              <a16:creationId xmlns:a16="http://schemas.microsoft.com/office/drawing/2014/main" id="{FB2BFAD0-FFDB-48D8-BBC9-CA8607AF7CDF}"/>
            </a:ext>
          </a:extLst>
        </xdr:cNvPr>
        <xdr:cNvSpPr txBox="1">
          <a:spLocks noChangeArrowheads="1"/>
        </xdr:cNvSpPr>
      </xdr:nvSpPr>
      <xdr:spPr bwMode="auto">
        <a:xfrm>
          <a:off x="47625" y="67945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:2267587--&gt; ORDER JUNI'22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F0E2EF8E-7502-4040-AEEE-27724451E5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99277520-D405-4AF1-B511-0149344A459D}"/>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D8E3A4F7-3452-46C6-8E91-DD144F39BEEA}"/>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181312DD-D8A3-4E50-B54A-F27D1445C928}"/>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2EDEE476-63EC-4BA6-994A-0C1A2D88BC42}"/>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EB100AB5-0F86-4352-B2C9-767E046B5173}"/>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25739A22-9E80-4B92-95E1-C9AB06CF35C5}"/>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EE54294F-2332-4012-8602-73AE161DABF6}"/>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F351991B-AD9E-4CCB-B97D-45D464BB6BDF}"/>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EA493D26-797C-47C9-A584-588DAA894FE9}"/>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001</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C2573F07-42CB-4443-9CAF-AFE420BF7565}"/>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2E6FA64C-D024-4C56-8B7C-6959F1ED25B5}"/>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5F87F808-1B7D-4D4D-BAC5-6806D6EDF2ED}"/>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42</xdr:row>
      <xdr:rowOff>38101</xdr:rowOff>
    </xdr:from>
    <xdr:to>
      <xdr:col>21</xdr:col>
      <xdr:colOff>600075</xdr:colOff>
      <xdr:row>46</xdr:row>
      <xdr:rowOff>194235</xdr:rowOff>
    </xdr:to>
    <xdr:sp macro="" textlink="">
      <xdr:nvSpPr>
        <xdr:cNvPr id="14" name="Text Box 14">
          <a:extLst>
            <a:ext uri="{FF2B5EF4-FFF2-40B4-BE49-F238E27FC236}">
              <a16:creationId xmlns:a16="http://schemas.microsoft.com/office/drawing/2014/main" id="{A1005F64-F81A-4017-B94F-A8253FFE25E2}"/>
            </a:ext>
          </a:extLst>
        </xdr:cNvPr>
        <xdr:cNvSpPr txBox="1">
          <a:spLocks noChangeArrowheads="1"/>
        </xdr:cNvSpPr>
      </xdr:nvSpPr>
      <xdr:spPr bwMode="auto">
        <a:xfrm>
          <a:off x="47625" y="79121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r>
            <a:rPr lang="en-US" sz="1400" b="0" i="0" u="none" strike="noStrike" baseline="0">
              <a:solidFill>
                <a:srgbClr val="000000"/>
              </a:solidFill>
              <a:latin typeface="Arial"/>
              <a:cs typeface="Arial"/>
            </a:rPr>
            <a:t>PO :  2267588 --&gt; ORDER JUNI'22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EA9E0430-B457-49E6-953A-9B287AD880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7" name="Straight Connector 16">
          <a:extLst>
            <a:ext uri="{FF2B5EF4-FFF2-40B4-BE49-F238E27FC236}">
              <a16:creationId xmlns:a16="http://schemas.microsoft.com/office/drawing/2014/main" id="{6E1F5559-FF0F-4BE1-AD9C-271B6F2A4892}"/>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1" name="Straight Connector 20">
          <a:extLst>
            <a:ext uri="{FF2B5EF4-FFF2-40B4-BE49-F238E27FC236}">
              <a16:creationId xmlns:a16="http://schemas.microsoft.com/office/drawing/2014/main" id="{537D8E62-88A2-4678-A0E9-AB1235E435FD}"/>
            </a:ext>
          </a:extLst>
        </xdr:cNvPr>
        <xdr:cNvCxnSpPr>
          <a:cxnSpLocks noChangeShapeType="1"/>
        </xdr:cNvCxnSpPr>
      </xdr:nvCxnSpPr>
      <xdr:spPr bwMode="auto">
        <a:xfrm>
          <a:off x="4323137" y="3914121"/>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1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144930BB-A605-4EF3-84C9-C6848F504A04}"/>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6553F319-4BB6-494D-8257-84D5F7E59D15}"/>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3FE6B0A1-C7A2-40D8-BA30-58C7BD5FEFA1}"/>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E7DCA6E2-34DA-490F-959C-0F8844848A7F}"/>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3CED6F72-EE0E-4732-81E0-0D5EA5626E04}"/>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BDB1C905-8EFA-4744-82AE-7EE05991C3B4}"/>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961C7AD9-6287-4D28-859B-E41CC6AC7E56}"/>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2761FF04-DB22-4B02-A74F-46D786B4BAF7}"/>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BF8FE0E4-C377-44BF-B3EC-5E9E2788B9D5}"/>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002</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BAD3B511-820E-4AFD-BBAE-B99699816A83}"/>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16C5E973-999C-4AFB-A977-36791D2E6227}"/>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F1E650D3-66EF-4477-93F3-8A1F5B3DB29C}"/>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38100</xdr:rowOff>
    </xdr:from>
    <xdr:to>
      <xdr:col>21</xdr:col>
      <xdr:colOff>676275</xdr:colOff>
      <xdr:row>45</xdr:row>
      <xdr:rowOff>47625</xdr:rowOff>
    </xdr:to>
    <xdr:sp macro="" textlink="">
      <xdr:nvSpPr>
        <xdr:cNvPr id="14" name="Text Box 14">
          <a:extLst>
            <a:ext uri="{FF2B5EF4-FFF2-40B4-BE49-F238E27FC236}">
              <a16:creationId xmlns:a16="http://schemas.microsoft.com/office/drawing/2014/main" id="{FF6DF9BF-2205-43F9-A3D3-EE0110646B8E}"/>
            </a:ext>
          </a:extLst>
        </xdr:cNvPr>
        <xdr:cNvSpPr txBox="1">
          <a:spLocks noChangeArrowheads="1"/>
        </xdr:cNvSpPr>
      </xdr:nvSpPr>
      <xdr:spPr bwMode="auto">
        <a:xfrm>
          <a:off x="47625" y="70548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2265412-&gt;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2267589-&gt; ORDER JUNI'22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20F6ACE2-4060-4C44-A888-633061F24D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ABC27B9A-3097-40B3-9A36-51B175E78F0B}"/>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4580C39-9B97-485B-BD35-8411676D9AF6}"/>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5253D10E-E968-4347-B0C4-B170F02D68BC}"/>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D3FF1624-E559-4988-BC89-77FAA23DE978}"/>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E40C6B3C-A5AA-414A-B3CD-95891B3B323D}"/>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967E7072-45EE-49D1-9A23-D96171F5601D}"/>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4049F271-18BF-4411-ADC1-004E69841965}"/>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9914A1C-D0A2-43BD-963C-2B875A0860B1}"/>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58E487E9-8686-4081-843E-50C02FA1643C}"/>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003</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AD56BA74-A626-44D6-98AE-8B0485926F9C}"/>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F16F2935-9FE3-401B-9EF0-915C0A85586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EF9639E1-B313-4982-A806-2D89E19622C0}"/>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40</xdr:row>
      <xdr:rowOff>0</xdr:rowOff>
    </xdr:to>
    <xdr:sp macro="" textlink="">
      <xdr:nvSpPr>
        <xdr:cNvPr id="14" name="Text Box 14">
          <a:extLst>
            <a:ext uri="{FF2B5EF4-FFF2-40B4-BE49-F238E27FC236}">
              <a16:creationId xmlns:a16="http://schemas.microsoft.com/office/drawing/2014/main" id="{170952CC-1AE1-44CC-B9B6-40A5C2961CC2}"/>
            </a:ext>
          </a:extLst>
        </xdr:cNvPr>
        <xdr:cNvSpPr txBox="1">
          <a:spLocks noChangeArrowheads="1"/>
        </xdr:cNvSpPr>
      </xdr:nvSpPr>
      <xdr:spPr bwMode="auto">
        <a:xfrm>
          <a:off x="47625" y="63627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:2267587--&gt; ORDER JUNI'22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52AAA11A-167C-4ACD-B41A-92A15B8E93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67ED11DD-1920-4922-8C3A-1C82A30E0DF2}"/>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7056CA3B-ECF8-4D93-9F51-85592CCF1432}"/>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83AA4C5A-59BB-4F63-AFE4-9D65D166C00D}"/>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7D357C4C-0E4E-41BB-8962-B29FC47B7786}"/>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73538AB0-1333-49C4-9F69-4635FF7F18B8}"/>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62A98C5-B447-46A9-A54F-40489B94514F}"/>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BB7BC42B-0E62-470A-8930-212F26DE4022}"/>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2A4859EE-DDD8-42A3-AC44-E0C2E5B73419}"/>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8B2B3BF4-DCE0-4D3E-B2E7-944A1579F1B3}"/>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004</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5417886B-B80C-4814-B818-3D239ADF188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7647B42C-33D3-42B7-B420-C9A914A30E92}"/>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357FEF47-A853-4F91-B1AE-F883DA1D184C}"/>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38101</xdr:rowOff>
    </xdr:from>
    <xdr:to>
      <xdr:col>21</xdr:col>
      <xdr:colOff>600075</xdr:colOff>
      <xdr:row>43</xdr:row>
      <xdr:rowOff>194235</xdr:rowOff>
    </xdr:to>
    <xdr:sp macro="" textlink="">
      <xdr:nvSpPr>
        <xdr:cNvPr id="14" name="Text Box 14">
          <a:extLst>
            <a:ext uri="{FF2B5EF4-FFF2-40B4-BE49-F238E27FC236}">
              <a16:creationId xmlns:a16="http://schemas.microsoft.com/office/drawing/2014/main" id="{97257365-74CC-4CBB-8301-0D0B9DDD9524}"/>
            </a:ext>
          </a:extLst>
        </xdr:cNvPr>
        <xdr:cNvSpPr txBox="1">
          <a:spLocks noChangeArrowheads="1"/>
        </xdr:cNvSpPr>
      </xdr:nvSpPr>
      <xdr:spPr bwMode="auto">
        <a:xfrm>
          <a:off x="47625" y="76962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r>
            <a:rPr lang="en-US" sz="1400" b="0" i="0" u="none" strike="noStrike" baseline="0">
              <a:solidFill>
                <a:srgbClr val="000000"/>
              </a:solidFill>
              <a:latin typeface="Arial"/>
              <a:cs typeface="Arial"/>
            </a:rPr>
            <a:t>PO :  2267588 --&gt; ORDER JUNI'22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A2A82DA1-748C-432E-8B42-C415A728C7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4C787253-E294-4EC6-932D-E524860B8F86}"/>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18" name="Straight Connector 17">
          <a:extLst>
            <a:ext uri="{FF2B5EF4-FFF2-40B4-BE49-F238E27FC236}">
              <a16:creationId xmlns:a16="http://schemas.microsoft.com/office/drawing/2014/main" id="{C0BDD49C-C489-49EB-A2F9-D50EA7AC0AEF}"/>
            </a:ext>
          </a:extLst>
        </xdr:cNvPr>
        <xdr:cNvCxnSpPr>
          <a:cxnSpLocks noChangeShapeType="1"/>
        </xdr:cNvCxnSpPr>
      </xdr:nvCxnSpPr>
      <xdr:spPr bwMode="auto">
        <a:xfrm>
          <a:off x="4323137"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2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B6374B83-EC25-4D35-AF54-4D43C76A5A26}"/>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F74F08B6-7C47-4BC4-9A2C-003BFEC25506}"/>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938F00A0-60CD-46B7-A321-1DAC2BD3A5AD}"/>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DF83BD02-7D56-46AE-9A08-93FD58B13541}"/>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82B150F3-A788-4FAB-A6FB-9C44D8D2AD2C}"/>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AF85DF0E-9A07-4348-A731-141B5BDB449A}"/>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7DC0C63D-7685-4341-BF3C-6969A88A7DBA}"/>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BE7D9E6E-161C-4174-8B0F-010F0E0772B9}"/>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A15B6CDF-A6A3-4ACD-BB18-6743CFBA7D14}"/>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005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167CB72B-6C21-42E3-83A0-33905C600F44}"/>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8991CD2F-9882-4079-8A68-C31B52EEB721}"/>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75D59721-1F6A-440E-BB19-ABD0243393DA}"/>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40</xdr:row>
      <xdr:rowOff>38100</xdr:rowOff>
    </xdr:from>
    <xdr:to>
      <xdr:col>21</xdr:col>
      <xdr:colOff>676275</xdr:colOff>
      <xdr:row>46</xdr:row>
      <xdr:rowOff>47625</xdr:rowOff>
    </xdr:to>
    <xdr:sp macro="" textlink="">
      <xdr:nvSpPr>
        <xdr:cNvPr id="14" name="Text Box 14">
          <a:extLst>
            <a:ext uri="{FF2B5EF4-FFF2-40B4-BE49-F238E27FC236}">
              <a16:creationId xmlns:a16="http://schemas.microsoft.com/office/drawing/2014/main" id="{84949C79-8A48-42C5-A86C-09761E7354FD}"/>
            </a:ext>
          </a:extLst>
        </xdr:cNvPr>
        <xdr:cNvSpPr txBox="1">
          <a:spLocks noChangeArrowheads="1"/>
        </xdr:cNvSpPr>
      </xdr:nvSpPr>
      <xdr:spPr bwMode="auto">
        <a:xfrm>
          <a:off x="47625" y="70548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2265412-&gt;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2267589-&gt; ORDER JUNI'22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A8E60A14-71A0-4E09-B470-313F65C610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F9BA012A-FEF2-4DD3-B052-FCFF61E94697}"/>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34170689-D20F-429C-BE72-E6A507ACFD07}"/>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E205F031-6F44-46A9-ADD3-16448F52CB31}"/>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10D4E069-A424-41A4-9500-B247C7E3E199}"/>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3C538259-93E4-49D3-BEF9-D845451A01FA}"/>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1AB54F7F-63FA-42B7-9569-90F23D946EE8}"/>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1AF93BA9-6045-4743-B10B-B8E1A8576947}"/>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3AF8E0EB-3416-42CA-BACE-677B4C80921D}"/>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2E0E3241-7C47-469C-A883-1FCAA7180ACE}"/>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006</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25822F8A-9B50-4390-BDF1-F96CE08622CD}"/>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45F470F3-A09B-4C86-B9F4-9EFFDBCB40D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FADA63C9-5C01-4747-8213-1B19BB9E48F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38</xdr:row>
      <xdr:rowOff>38101</xdr:rowOff>
    </xdr:from>
    <xdr:to>
      <xdr:col>21</xdr:col>
      <xdr:colOff>600075</xdr:colOff>
      <xdr:row>41</xdr:row>
      <xdr:rowOff>209176</xdr:rowOff>
    </xdr:to>
    <xdr:sp macro="" textlink="">
      <xdr:nvSpPr>
        <xdr:cNvPr id="14" name="Text Box 14">
          <a:extLst>
            <a:ext uri="{FF2B5EF4-FFF2-40B4-BE49-F238E27FC236}">
              <a16:creationId xmlns:a16="http://schemas.microsoft.com/office/drawing/2014/main" id="{58A1AC94-BB50-4A48-A3BD-463A5508A17A}"/>
            </a:ext>
          </a:extLst>
        </xdr:cNvPr>
        <xdr:cNvSpPr txBox="1">
          <a:spLocks noChangeArrowheads="1"/>
        </xdr:cNvSpPr>
      </xdr:nvSpPr>
      <xdr:spPr bwMode="auto">
        <a:xfrm>
          <a:off x="47625" y="6828866"/>
          <a:ext cx="13835156" cy="64172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r>
            <a:rPr lang="en-US" sz="1400" b="0" i="0" u="none" strike="noStrike" baseline="0">
              <a:solidFill>
                <a:srgbClr val="000000"/>
              </a:solidFill>
              <a:latin typeface="Arial"/>
              <a:cs typeface="Arial"/>
            </a:rPr>
            <a:t>PO :  2267588 --&gt; ORDER JUNI'22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169BF2F9-6DFE-4E30-8DA9-B09997301D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50E312C9-8D09-4DB8-82DE-5FF642855015}"/>
            </a:ext>
          </a:extLst>
        </xdr:cNvPr>
        <xdr:cNvCxnSpPr>
          <a:cxnSpLocks noChangeShapeType="1"/>
        </xdr:cNvCxnSpPr>
      </xdr:nvCxnSpPr>
      <xdr:spPr bwMode="auto">
        <a:xfrm>
          <a:off x="4323137"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0" name="Straight Connector 19">
          <a:extLst>
            <a:ext uri="{FF2B5EF4-FFF2-40B4-BE49-F238E27FC236}">
              <a16:creationId xmlns:a16="http://schemas.microsoft.com/office/drawing/2014/main" id="{9C50A67C-5681-4607-8033-00ACE048BB15}"/>
            </a:ext>
          </a:extLst>
        </xdr:cNvPr>
        <xdr:cNvCxnSpPr>
          <a:cxnSpLocks noChangeShapeType="1"/>
        </xdr:cNvCxnSpPr>
      </xdr:nvCxnSpPr>
      <xdr:spPr bwMode="auto">
        <a:xfrm>
          <a:off x="4323137"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2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EAC91214-7065-4DF3-8BCA-B8C33E619914}"/>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A29B3B35-9422-4363-95A7-DF0F3D31F426}"/>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43BD192-CD78-4992-9E93-7A26F7C01C4A}"/>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DA64118E-6DBA-4943-A6C0-6E832711B3BD}"/>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3F4CE84E-9A00-4042-945B-9297B3AAE576}"/>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867E1E35-8958-416C-8423-4B4534DD8849}"/>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4B649410-0D58-4E54-9E30-46697201571C}"/>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DD932B31-0FF2-4CD3-BE6E-1E194CF05D18}"/>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64363E0B-0359-4591-9445-D3CE81989BE2}"/>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007</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F6FA3C8-790C-4D1C-BC9F-7A83E8CB12F2}"/>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52C088BF-DD54-4124-B1A2-B6CB0EE9DD2F}"/>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6E0F08FD-2D63-4994-86B9-05CEAF272C2B}"/>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42</xdr:row>
      <xdr:rowOff>38101</xdr:rowOff>
    </xdr:from>
    <xdr:to>
      <xdr:col>21</xdr:col>
      <xdr:colOff>600075</xdr:colOff>
      <xdr:row>46</xdr:row>
      <xdr:rowOff>194235</xdr:rowOff>
    </xdr:to>
    <xdr:sp macro="" textlink="">
      <xdr:nvSpPr>
        <xdr:cNvPr id="14" name="Text Box 14">
          <a:extLst>
            <a:ext uri="{FF2B5EF4-FFF2-40B4-BE49-F238E27FC236}">
              <a16:creationId xmlns:a16="http://schemas.microsoft.com/office/drawing/2014/main" id="{9A29576D-875A-431A-A4F7-35F973D46149}"/>
            </a:ext>
          </a:extLst>
        </xdr:cNvPr>
        <xdr:cNvSpPr txBox="1">
          <a:spLocks noChangeArrowheads="1"/>
        </xdr:cNvSpPr>
      </xdr:nvSpPr>
      <xdr:spPr bwMode="auto">
        <a:xfrm>
          <a:off x="47625" y="76962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r>
            <a:rPr lang="en-US" sz="1400" b="0" i="0" u="none" strike="noStrike" baseline="0">
              <a:solidFill>
                <a:srgbClr val="000000"/>
              </a:solidFill>
              <a:latin typeface="Arial"/>
              <a:cs typeface="Arial"/>
            </a:rPr>
            <a:t>PO :  2267588 --&gt; ORDER JUNI'22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6059745F-B72B-4970-A006-61E0F83724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8" name="Straight Connector 17">
          <a:extLst>
            <a:ext uri="{FF2B5EF4-FFF2-40B4-BE49-F238E27FC236}">
              <a16:creationId xmlns:a16="http://schemas.microsoft.com/office/drawing/2014/main" id="{551AB6B7-CC96-4C1B-82F6-CED2547C728D}"/>
            </a:ext>
          </a:extLst>
        </xdr:cNvPr>
        <xdr:cNvCxnSpPr>
          <a:cxnSpLocks noChangeShapeType="1"/>
        </xdr:cNvCxnSpPr>
      </xdr:nvCxnSpPr>
      <xdr:spPr bwMode="auto">
        <a:xfrm>
          <a:off x="4323137"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2" name="Straight Connector 21">
          <a:extLst>
            <a:ext uri="{FF2B5EF4-FFF2-40B4-BE49-F238E27FC236}">
              <a16:creationId xmlns:a16="http://schemas.microsoft.com/office/drawing/2014/main" id="{9C9E96BF-B043-4FCB-AE57-64194DF48E83}"/>
            </a:ext>
          </a:extLst>
        </xdr:cNvPr>
        <xdr:cNvCxnSpPr>
          <a:cxnSpLocks noChangeShapeType="1"/>
        </xdr:cNvCxnSpPr>
      </xdr:nvCxnSpPr>
      <xdr:spPr bwMode="auto">
        <a:xfrm>
          <a:off x="4323137" y="3914121"/>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2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86FFC4A3-8DC3-4A19-8DF0-6047456B6D95}"/>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D004E773-9B1C-4852-978A-F541ACF7AA5B}"/>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997A1342-CA04-4E6B-B591-9D4FEFB0ADD5}"/>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E496E643-FE4E-49C5-8F5B-72D58400FCC8}"/>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BAD2B1FC-6219-47F3-81F4-2AE4F08DD242}"/>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2FF39A91-A2BA-487C-B01A-BB21FA243181}"/>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C8C32118-3A6D-4588-B4B1-125EA2D5DE19}"/>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1667F5A-4F0B-4216-87F8-14B5D5595DD1}"/>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E38F803-0516-46BE-B36F-5C3B98B53B7F}"/>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008</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2288CADD-F33E-4C53-8EE2-355B9C30D037}"/>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25B33975-8F62-4873-BA9F-2E5CAB780557}"/>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3DBE17F1-7EF8-4A1C-8635-5251E7952968}"/>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38100</xdr:rowOff>
    </xdr:from>
    <xdr:to>
      <xdr:col>21</xdr:col>
      <xdr:colOff>676275</xdr:colOff>
      <xdr:row>45</xdr:row>
      <xdr:rowOff>47625</xdr:rowOff>
    </xdr:to>
    <xdr:sp macro="" textlink="">
      <xdr:nvSpPr>
        <xdr:cNvPr id="14" name="Text Box 14">
          <a:extLst>
            <a:ext uri="{FF2B5EF4-FFF2-40B4-BE49-F238E27FC236}">
              <a16:creationId xmlns:a16="http://schemas.microsoft.com/office/drawing/2014/main" id="{3CAF1FA5-9EEE-41E4-9F9F-31464AEE05E5}"/>
            </a:ext>
          </a:extLst>
        </xdr:cNvPr>
        <xdr:cNvSpPr txBox="1">
          <a:spLocks noChangeArrowheads="1"/>
        </xdr:cNvSpPr>
      </xdr:nvSpPr>
      <xdr:spPr bwMode="auto">
        <a:xfrm>
          <a:off x="47625" y="70548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2265412-&gt;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2267589-&gt; ORDER JUNI'22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BCA96CA2-7293-43C9-A8F5-3EABD1565B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61C3ACF8-3476-49FA-A90C-7416AD1146CA}"/>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652CB07E-D4EA-4E22-A36A-9D6B6F02B418}"/>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D2262472-844C-429C-AB10-C0BDD54A3C0A}"/>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176962C0-45BB-4E18-A6A3-CFB63F74F7F3}"/>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FD11E7AE-2129-4844-BE51-65A6F4E2A57F}"/>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5B5FF354-B6E9-464B-9E4D-CCD87D88057B}"/>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F39ABD6D-879A-4DD8-A6C3-9097003E2CEA}"/>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638AB409-37B7-44D0-8900-B61170CBD459}"/>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CDF026D0-0511-4637-B508-596BBB796B39}"/>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009</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2741FBE7-C66D-439A-B724-CC7633A1430C}"/>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27A533E-AFFF-4DC8-A55A-3A296658B639}"/>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A40474D7-2B44-4001-A8C4-B7E3D62994E6}"/>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38</xdr:row>
      <xdr:rowOff>38100</xdr:rowOff>
    </xdr:from>
    <xdr:to>
      <xdr:col>21</xdr:col>
      <xdr:colOff>676275</xdr:colOff>
      <xdr:row>42</xdr:row>
      <xdr:rowOff>0</xdr:rowOff>
    </xdr:to>
    <xdr:sp macro="" textlink="">
      <xdr:nvSpPr>
        <xdr:cNvPr id="14" name="Text Box 14">
          <a:extLst>
            <a:ext uri="{FF2B5EF4-FFF2-40B4-BE49-F238E27FC236}">
              <a16:creationId xmlns:a16="http://schemas.microsoft.com/office/drawing/2014/main" id="{8075DC2D-6049-4686-B544-31A7E6FB7656}"/>
            </a:ext>
          </a:extLst>
        </xdr:cNvPr>
        <xdr:cNvSpPr txBox="1">
          <a:spLocks noChangeArrowheads="1"/>
        </xdr:cNvSpPr>
      </xdr:nvSpPr>
      <xdr:spPr bwMode="auto">
        <a:xfrm>
          <a:off x="47625" y="63627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:2267587--&gt; ORDER JUNI'22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6C4DDBAD-135A-4F82-A780-001D1A3E9E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6EFF4C56-3B3B-4DC3-8B66-0844319DA5CA}"/>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E0A44C0F-2B00-4D76-8CF7-6A3BFC8CC3D2}"/>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21461218-7B06-4D5F-BB10-087B76251AE2}"/>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CA45E9CE-E881-4546-882E-4741A7F68C43}"/>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641433C6-A24F-461E-AA78-AD626675D88D}"/>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58C78B9A-2F19-41D3-8C3A-B48F9F510A9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1C2252D7-514A-4374-B5D9-839D9517CCA0}"/>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F90663EE-9301-47FA-B353-5115BCA714A7}"/>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04BBCBA5-3785-4E8C-8578-532D150E6A20}"/>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010</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80D82806-5A2C-4603-892A-FA723D4C7EEE}"/>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67042493-BAA3-42DA-987A-93BAF041E8F9}"/>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B37C1341-D217-44D1-8D07-F91AC5C6C3A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38</xdr:row>
      <xdr:rowOff>38101</xdr:rowOff>
    </xdr:from>
    <xdr:to>
      <xdr:col>21</xdr:col>
      <xdr:colOff>600075</xdr:colOff>
      <xdr:row>42</xdr:row>
      <xdr:rowOff>194235</xdr:rowOff>
    </xdr:to>
    <xdr:sp macro="" textlink="">
      <xdr:nvSpPr>
        <xdr:cNvPr id="14" name="Text Box 14">
          <a:extLst>
            <a:ext uri="{FF2B5EF4-FFF2-40B4-BE49-F238E27FC236}">
              <a16:creationId xmlns:a16="http://schemas.microsoft.com/office/drawing/2014/main" id="{F97D024E-C6EF-432B-A62A-FDE57F4C5259}"/>
            </a:ext>
          </a:extLst>
        </xdr:cNvPr>
        <xdr:cNvSpPr txBox="1">
          <a:spLocks noChangeArrowheads="1"/>
        </xdr:cNvSpPr>
      </xdr:nvSpPr>
      <xdr:spPr bwMode="auto">
        <a:xfrm>
          <a:off x="47625" y="76962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r>
            <a:rPr lang="en-US" sz="1400" b="0" i="0" u="none" strike="noStrike" baseline="0">
              <a:solidFill>
                <a:srgbClr val="000000"/>
              </a:solidFill>
              <a:latin typeface="Arial"/>
              <a:cs typeface="Arial"/>
            </a:rPr>
            <a:t>PO :  2267588 --&gt; ORDER JUNI'22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63B5CBCF-5708-40D2-953C-C80BC9DF74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8" name="Straight Connector 17">
          <a:extLst>
            <a:ext uri="{FF2B5EF4-FFF2-40B4-BE49-F238E27FC236}">
              <a16:creationId xmlns:a16="http://schemas.microsoft.com/office/drawing/2014/main" id="{94C62504-D9BA-49CC-AF1E-02E4078F13BC}"/>
            </a:ext>
          </a:extLst>
        </xdr:cNvPr>
        <xdr:cNvCxnSpPr>
          <a:cxnSpLocks noChangeShapeType="1"/>
        </xdr:cNvCxnSpPr>
      </xdr:nvCxnSpPr>
      <xdr:spPr bwMode="auto">
        <a:xfrm>
          <a:off x="4323137"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21</xdr:row>
      <xdr:rowOff>119062</xdr:rowOff>
    </xdr:from>
    <xdr:to>
      <xdr:col>4</xdr:col>
      <xdr:colOff>773206</xdr:colOff>
      <xdr:row>21</xdr:row>
      <xdr:rowOff>119062</xdr:rowOff>
    </xdr:to>
    <xdr:cxnSp macro="">
      <xdr:nvCxnSpPr>
        <xdr:cNvPr id="20" name="Straight Connector 19">
          <a:extLst>
            <a:ext uri="{FF2B5EF4-FFF2-40B4-BE49-F238E27FC236}">
              <a16:creationId xmlns:a16="http://schemas.microsoft.com/office/drawing/2014/main" id="{91380E1B-FBD1-4739-BBE4-3EA099931DF7}"/>
            </a:ext>
          </a:extLst>
        </xdr:cNvPr>
        <xdr:cNvCxnSpPr>
          <a:cxnSpLocks noChangeShapeType="1"/>
        </xdr:cNvCxnSpPr>
      </xdr:nvCxnSpPr>
      <xdr:spPr bwMode="auto">
        <a:xfrm>
          <a:off x="4323137"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2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B41BED31-32C4-433D-A77E-043D61579734}"/>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5620932D-2745-41B8-8242-AF61C33DEA42}"/>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FEA13AB2-31CC-4E28-9D69-5EB06B82E18D}"/>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E953410-CEF6-4459-BDFA-9182930D221C}"/>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61844F54-4BFC-45B1-AC1B-9B15E905D322}"/>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B6BC3A14-3378-4459-870E-6F4E2C9EB1D4}"/>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B55D6B70-8B66-496D-A14A-9F2AF21CE074}"/>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DE490A8-631C-42A4-908C-A6439FEC50FA}"/>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5A0D478B-96FF-42D1-99DC-DCA5C003583E}"/>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011</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91F708E0-86DB-43B6-84AB-3A9B4D8A6123}"/>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B66AD6E6-F624-4C95-8601-95F1A775B23B}"/>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42E5752A-19A9-4448-A5DC-AD79E13E0E4F}"/>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41</xdr:row>
      <xdr:rowOff>47625</xdr:rowOff>
    </xdr:to>
    <xdr:sp macro="" textlink="">
      <xdr:nvSpPr>
        <xdr:cNvPr id="14" name="Text Box 14">
          <a:extLst>
            <a:ext uri="{FF2B5EF4-FFF2-40B4-BE49-F238E27FC236}">
              <a16:creationId xmlns:a16="http://schemas.microsoft.com/office/drawing/2014/main" id="{BF1F17DC-2341-427E-806D-31A16B977266}"/>
            </a:ext>
          </a:extLst>
        </xdr:cNvPr>
        <xdr:cNvSpPr txBox="1">
          <a:spLocks noChangeArrowheads="1"/>
        </xdr:cNvSpPr>
      </xdr:nvSpPr>
      <xdr:spPr bwMode="auto">
        <a:xfrm>
          <a:off x="47625" y="70548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2265412-&gt;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2267589-&gt; ORDER JUNI'22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2AF95587-8933-4D6C-91A0-878F451D55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E742EC8-BB21-42EB-A27C-BE8F00CE5CE9}"/>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22533A50-DD2B-438A-8705-093C7AAB3BC7}"/>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416A9F43-B615-4844-9634-E2197FFD9362}"/>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EEE8AEF9-AB9F-4CF4-A7C7-7F0BEEB89FA1}"/>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DCDDA002-2A68-4DA7-A683-051511F94BC4}"/>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1385FEA9-A8A2-43F3-87B4-CFF237527054}"/>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C3545582-582E-4340-A2A6-B34FFA9A1321}"/>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88A3E50F-5A11-4897-8476-49A8AC29943B}"/>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B9E15076-0CA5-4CEB-93C3-D780CF9C0F8C}"/>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012</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CFC1E491-D458-4716-86FE-921B9589BFF6}"/>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1A6CB25F-A686-40C6-84CA-B7F757BEF339}"/>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FC835556-166D-4755-B0CC-9B95DB8FC40E}"/>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D587E550-E155-4FA1-B760-42F909468DDB}"/>
            </a:ext>
          </a:extLst>
        </xdr:cNvPr>
        <xdr:cNvSpPr txBox="1">
          <a:spLocks noChangeArrowheads="1"/>
        </xdr:cNvSpPr>
      </xdr:nvSpPr>
      <xdr:spPr bwMode="auto">
        <a:xfrm>
          <a:off x="47625" y="67945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:2267587--&gt; ORDER JUNI'22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C63417C8-B185-46B0-9E82-C7986DA083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70F2D737-8A98-4AAF-8DA1-F391162194E5}"/>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642E8005-6421-4122-A8B0-8E43BDBF47C2}"/>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9C10E322-AE1D-4592-A02C-0E02A8D40986}"/>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D1D0FD4E-BAF6-4FB5-AA18-17F767EA3199}"/>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2F48A9A6-6845-45FD-9A11-47A15FEE9E43}"/>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B04DAF8E-73E4-4A59-9842-4783328A08E8}"/>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6C81CA8A-2399-4092-BA62-96026AC8C67C}"/>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335AC264-0CE2-4D83-A47E-CC27D6C3FFF7}"/>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EED6D175-FE6F-4812-9F50-22B84A540AEE}"/>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013</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6DF6DC03-CE6F-4C65-B486-96DA7E1876C5}"/>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75738AF6-5711-4CDE-AADD-9B91CB729248}"/>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2E877142-67FF-4D4E-9A03-74D8C931C03D}"/>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38101</xdr:rowOff>
    </xdr:from>
    <xdr:to>
      <xdr:col>21</xdr:col>
      <xdr:colOff>600075</xdr:colOff>
      <xdr:row>43</xdr:row>
      <xdr:rowOff>194235</xdr:rowOff>
    </xdr:to>
    <xdr:sp macro="" textlink="">
      <xdr:nvSpPr>
        <xdr:cNvPr id="14" name="Text Box 14">
          <a:extLst>
            <a:ext uri="{FF2B5EF4-FFF2-40B4-BE49-F238E27FC236}">
              <a16:creationId xmlns:a16="http://schemas.microsoft.com/office/drawing/2014/main" id="{1178A8AC-5181-482E-9E17-76CB231420A7}"/>
            </a:ext>
          </a:extLst>
        </xdr:cNvPr>
        <xdr:cNvSpPr txBox="1">
          <a:spLocks noChangeArrowheads="1"/>
        </xdr:cNvSpPr>
      </xdr:nvSpPr>
      <xdr:spPr bwMode="auto">
        <a:xfrm>
          <a:off x="47625" y="68326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2265411 --&gt; ORDER MAY'22</a:t>
          </a:r>
        </a:p>
        <a:p>
          <a:pPr algn="l" rtl="0">
            <a:lnSpc>
              <a:spcPts val="1100"/>
            </a:lnSpc>
            <a:defRPr sz="1000"/>
          </a:pPr>
          <a:r>
            <a:rPr lang="en-US" sz="1400" b="0" i="0" u="none" strike="noStrike" baseline="0">
              <a:solidFill>
                <a:srgbClr val="000000"/>
              </a:solidFill>
              <a:latin typeface="Arial"/>
              <a:cs typeface="Arial"/>
            </a:rPr>
            <a:t>PO :  2267588 --&gt; ORDER JUNI'22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6BE0244D-3A75-4FAC-8370-9B304B8D60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20</xdr:row>
      <xdr:rowOff>119062</xdr:rowOff>
    </xdr:from>
    <xdr:to>
      <xdr:col>4</xdr:col>
      <xdr:colOff>773206</xdr:colOff>
      <xdr:row>20</xdr:row>
      <xdr:rowOff>119062</xdr:rowOff>
    </xdr:to>
    <xdr:cxnSp macro="">
      <xdr:nvCxnSpPr>
        <xdr:cNvPr id="20" name="Straight Connector 19">
          <a:extLst>
            <a:ext uri="{FF2B5EF4-FFF2-40B4-BE49-F238E27FC236}">
              <a16:creationId xmlns:a16="http://schemas.microsoft.com/office/drawing/2014/main" id="{D579FC0B-FB78-4167-8AE1-90EFFB93CECE}"/>
            </a:ext>
          </a:extLst>
        </xdr:cNvPr>
        <xdr:cNvCxnSpPr>
          <a:cxnSpLocks noChangeShapeType="1"/>
        </xdr:cNvCxnSpPr>
      </xdr:nvCxnSpPr>
      <xdr:spPr bwMode="auto">
        <a:xfrm>
          <a:off x="4323137"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3" name="Straight Connector 22">
          <a:extLst>
            <a:ext uri="{FF2B5EF4-FFF2-40B4-BE49-F238E27FC236}">
              <a16:creationId xmlns:a16="http://schemas.microsoft.com/office/drawing/2014/main" id="{A3022172-42A4-4F6C-9D54-71DF17D58F17}"/>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3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40F59604-337E-4FCD-A1FD-57434D6CEEA3}"/>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6FD21642-8813-4424-951B-6072D81F718A}"/>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EF0237EB-0EEA-4F44-B908-B4E54AF06FB9}"/>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586989FA-E807-453A-9905-2B82ED47B8CC}"/>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D8C1A771-82AD-4E4E-AD96-FFBF5653E88B}"/>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81F48C94-1599-4A8B-BEDF-D3B187BEF146}"/>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571598E4-17CA-4D5B-87A8-098DCAB093D0}"/>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131EDFE0-68E0-4BD9-9F65-69E5C5337BEB}"/>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2908E480-31B9-4D92-845B-EF889A94D3AF}"/>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014</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369B00F-2024-4974-BAEC-C458F6D3193A}"/>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C955A338-72E2-4E18-93E0-5A2766609EF8}"/>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6A6E1968-7DFB-47AA-BC13-6E74C94DB35D}"/>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40</xdr:row>
      <xdr:rowOff>47625</xdr:rowOff>
    </xdr:to>
    <xdr:sp macro="" textlink="">
      <xdr:nvSpPr>
        <xdr:cNvPr id="14" name="Text Box 14">
          <a:extLst>
            <a:ext uri="{FF2B5EF4-FFF2-40B4-BE49-F238E27FC236}">
              <a16:creationId xmlns:a16="http://schemas.microsoft.com/office/drawing/2014/main" id="{E2E75074-56FE-4357-811C-45677DDF1CB6}"/>
            </a:ext>
          </a:extLst>
        </xdr:cNvPr>
        <xdr:cNvSpPr txBox="1">
          <a:spLocks noChangeArrowheads="1"/>
        </xdr:cNvSpPr>
      </xdr:nvSpPr>
      <xdr:spPr bwMode="auto">
        <a:xfrm>
          <a:off x="47625" y="74866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baseline="0">
              <a:effectLst/>
              <a:latin typeface="+mn-lt"/>
              <a:ea typeface="+mn-ea"/>
              <a:cs typeface="+mn-cs"/>
            </a:rPr>
            <a:t>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2265412-&gt; ORDER MAY'22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2267589-&gt; ORDER JUNI'22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58D76CD2-6C56-4F56-8E9A-ADA700FD9A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20F71142-C5A8-41FA-9DB9-0DA1A93483A1}"/>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526168A1-CBF7-4F94-8171-7A3FA54930CE}"/>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13A86A92-F1C1-47AA-825D-A9E8B4FF253B}"/>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43A3E78E-03CC-4E02-881F-647F4047C487}"/>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B4E01453-D19D-4212-BD55-2CF1DC21ECCD}"/>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5B936296-458F-4FB8-B195-E752BEFC1A25}"/>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8E4241DD-0579-40BB-9B3F-D9B6F5EDD932}"/>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9B527795-B1EC-469D-B306-795D55D5DB1A}"/>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4A5B2CA4-D928-4807-AD1F-C6FE9A113D29}"/>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015</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6B270F75-5AA7-445B-A1AE-FF0E19772C61}"/>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3781D883-C317-45CE-B42F-6403CEB49D05}"/>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64994137-51F2-488C-9ACD-7F57CEAE2E38}"/>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F594DCF7-3700-4276-8007-C2A84456A5DF}"/>
            </a:ext>
          </a:extLst>
        </xdr:cNvPr>
        <xdr:cNvSpPr txBox="1">
          <a:spLocks noChangeArrowheads="1"/>
        </xdr:cNvSpPr>
      </xdr:nvSpPr>
      <xdr:spPr bwMode="auto">
        <a:xfrm>
          <a:off x="47625" y="65786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:2267587--&gt; ORDER JUNI'22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40EB6C4-C33D-48E6-9926-C0EB0536D8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25436891-D68D-46DC-A678-E079DB70501B}"/>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E72564D3-F1CF-440B-80D9-DA4703A5E0B7}"/>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6340751-2C99-4605-8889-9BE5099B0AA3}"/>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6441EDC3-3A2C-423E-866A-7BD207B08DDE}"/>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3C6235C7-D571-4ACA-BF81-FC0A3FF2F8C3}"/>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6275CCB9-FE36-41D1-A949-16F872AD7C87}"/>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4646911-09FB-4E86-95C9-C6A1D32A50EB}"/>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727F22FC-0E08-422B-AD3D-71278B4CEC09}"/>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EAF0658F-68C3-46F9-A25F-BCAED77CFBBD}"/>
            </a:ext>
          </a:extLst>
        </xdr:cNvPr>
        <xdr:cNvSpPr txBox="1">
          <a:spLocks noChangeArrowheads="1"/>
        </xdr:cNvSpPr>
      </xdr:nvSpPr>
      <xdr:spPr bwMode="auto">
        <a:xfrm>
          <a:off x="118817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016</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A21E8E5F-1CD2-454D-8182-67B7CD835AEB}"/>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13E3E7FC-3949-481E-9857-23E807A47714}"/>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89EA7F4-39EC-4860-95EA-CE64A7E2A911}"/>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37</xdr:row>
      <xdr:rowOff>38101</xdr:rowOff>
    </xdr:from>
    <xdr:to>
      <xdr:col>21</xdr:col>
      <xdr:colOff>600075</xdr:colOff>
      <xdr:row>41</xdr:row>
      <xdr:rowOff>194235</xdr:rowOff>
    </xdr:to>
    <xdr:sp macro="" textlink="">
      <xdr:nvSpPr>
        <xdr:cNvPr id="14" name="Text Box 14">
          <a:extLst>
            <a:ext uri="{FF2B5EF4-FFF2-40B4-BE49-F238E27FC236}">
              <a16:creationId xmlns:a16="http://schemas.microsoft.com/office/drawing/2014/main" id="{AF43B8E2-E51D-45A4-8560-C1A993428FEE}"/>
            </a:ext>
          </a:extLst>
        </xdr:cNvPr>
        <xdr:cNvSpPr txBox="1">
          <a:spLocks noChangeArrowheads="1"/>
        </xdr:cNvSpPr>
      </xdr:nvSpPr>
      <xdr:spPr bwMode="auto">
        <a:xfrm>
          <a:off x="47625" y="7048501"/>
          <a:ext cx="138493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2267588 --&gt; ORDER JUNI'22</a:t>
          </a:r>
        </a:p>
        <a:p>
          <a:pPr algn="l" rtl="0">
            <a:lnSpc>
              <a:spcPts val="1100"/>
            </a:lnSpc>
            <a:defRPr sz="1000"/>
          </a:pPr>
          <a:r>
            <a:rPr lang="en-US" sz="1400" b="0" i="0" u="none" strike="noStrike" baseline="0">
              <a:solidFill>
                <a:srgbClr val="000000"/>
              </a:solidFill>
              <a:latin typeface="Arial"/>
              <a:cs typeface="Arial"/>
            </a:rPr>
            <a:t>PO :  2270340 --&gt; ORDER JULI'22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62DE819E-2B75-413C-9EC1-C8826A90E6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20</xdr:row>
      <xdr:rowOff>119062</xdr:rowOff>
    </xdr:from>
    <xdr:to>
      <xdr:col>4</xdr:col>
      <xdr:colOff>773206</xdr:colOff>
      <xdr:row>20</xdr:row>
      <xdr:rowOff>119062</xdr:rowOff>
    </xdr:to>
    <xdr:cxnSp macro="">
      <xdr:nvCxnSpPr>
        <xdr:cNvPr id="16" name="Straight Connector 15">
          <a:extLst>
            <a:ext uri="{FF2B5EF4-FFF2-40B4-BE49-F238E27FC236}">
              <a16:creationId xmlns:a16="http://schemas.microsoft.com/office/drawing/2014/main" id="{3BE1E93B-DAC4-4069-B34F-55B18AD8346B}"/>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7" name="Straight Connector 16">
          <a:extLst>
            <a:ext uri="{FF2B5EF4-FFF2-40B4-BE49-F238E27FC236}">
              <a16:creationId xmlns:a16="http://schemas.microsoft.com/office/drawing/2014/main" id="{88C89D2F-1858-45AD-BAC4-F0283D3838B3}"/>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18" name="Straight Connector 17">
          <a:extLst>
            <a:ext uri="{FF2B5EF4-FFF2-40B4-BE49-F238E27FC236}">
              <a16:creationId xmlns:a16="http://schemas.microsoft.com/office/drawing/2014/main" id="{1B61C38E-B006-4FE5-B690-3BB36A269082}"/>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A936A339-C680-4979-AA0C-D9193310EEAA}"/>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2" name="Straight Connector 21">
          <a:extLst>
            <a:ext uri="{FF2B5EF4-FFF2-40B4-BE49-F238E27FC236}">
              <a16:creationId xmlns:a16="http://schemas.microsoft.com/office/drawing/2014/main" id="{A78C7A1A-A60E-4D1E-BABD-678CB0B498A7}"/>
            </a:ext>
          </a:extLst>
        </xdr:cNvPr>
        <xdr:cNvCxnSpPr>
          <a:cxnSpLocks noChangeShapeType="1"/>
        </xdr:cNvCxnSpPr>
      </xdr:nvCxnSpPr>
      <xdr:spPr bwMode="auto">
        <a:xfrm>
          <a:off x="4323137"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3" name="Straight Connector 22">
          <a:extLst>
            <a:ext uri="{FF2B5EF4-FFF2-40B4-BE49-F238E27FC236}">
              <a16:creationId xmlns:a16="http://schemas.microsoft.com/office/drawing/2014/main" id="{34A4565B-8B08-45A4-8917-20C4487C3978}"/>
            </a:ext>
          </a:extLst>
        </xdr:cNvPr>
        <xdr:cNvCxnSpPr>
          <a:cxnSpLocks noChangeShapeType="1"/>
        </xdr:cNvCxnSpPr>
      </xdr:nvCxnSpPr>
      <xdr:spPr bwMode="auto">
        <a:xfrm>
          <a:off x="4323137"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3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66B10939-D31F-4373-B05D-7C0A13C79A31}"/>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DBE9E6BC-C68B-4BEB-9708-D8080820F214}"/>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F2923540-1E52-4171-ABF6-653E0DD0965A}"/>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41D72942-D908-4D23-8C55-2B1D9E4914A5}"/>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BC04F9C2-8B61-4EE7-A067-7EF8BA3B6C8D}"/>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A05C02DF-9DE0-4FE5-8BFC-20AC31D2ABE2}"/>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CC73E28B-9CE8-438D-AB00-0D30C699534A}"/>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9E2DB8FF-3531-48B7-82C2-9413985BF1DE}"/>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2DAE1B44-1D53-4601-9EB3-E160F15877F9}"/>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017</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8D1C877B-7002-4322-9A64-8A693444D6F3}"/>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7BCAA884-66A9-4CC2-B326-5D95A4ACB2DB}"/>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CDDE590E-DFD4-4A00-B455-8CFCFCC6F155}"/>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40</xdr:row>
      <xdr:rowOff>38100</xdr:rowOff>
    </xdr:from>
    <xdr:to>
      <xdr:col>21</xdr:col>
      <xdr:colOff>676275</xdr:colOff>
      <xdr:row>46</xdr:row>
      <xdr:rowOff>47625</xdr:rowOff>
    </xdr:to>
    <xdr:sp macro="" textlink="">
      <xdr:nvSpPr>
        <xdr:cNvPr id="14" name="Text Box 14">
          <a:extLst>
            <a:ext uri="{FF2B5EF4-FFF2-40B4-BE49-F238E27FC236}">
              <a16:creationId xmlns:a16="http://schemas.microsoft.com/office/drawing/2014/main" id="{BD6C82D8-5189-40E2-AABC-B17709575025}"/>
            </a:ext>
          </a:extLst>
        </xdr:cNvPr>
        <xdr:cNvSpPr txBox="1">
          <a:spLocks noChangeArrowheads="1"/>
        </xdr:cNvSpPr>
      </xdr:nvSpPr>
      <xdr:spPr bwMode="auto">
        <a:xfrm>
          <a:off x="47625" y="59753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1" i="0" u="none" strike="noStrike" baseline="0">
              <a:solidFill>
                <a:srgbClr val="000000"/>
              </a:solidFill>
              <a:latin typeface="Arial"/>
              <a:cs typeface="Arial"/>
            </a:rPr>
            <a:t>PO : 2267589-&gt; ORDER JUNI'22 </a:t>
          </a:r>
        </a:p>
        <a:p>
          <a:pPr algn="l" rtl="0">
            <a:lnSpc>
              <a:spcPts val="1100"/>
            </a:lnSpc>
            <a:defRPr sz="1000"/>
          </a:pPr>
          <a:r>
            <a:rPr lang="en-US" sz="1400" b="1" i="0" u="none" strike="noStrike" baseline="0">
              <a:solidFill>
                <a:srgbClr val="000000"/>
              </a:solidFill>
              <a:latin typeface="Arial"/>
              <a:cs typeface="Arial"/>
            </a:rPr>
            <a:t>PO : 2270341--&gt; ORDER JULI'22   </a:t>
          </a:r>
          <a:r>
            <a:rPr lang="en-US" sz="1400" b="0" i="0" u="none" strike="noStrike" baseline="0">
              <a:solidFill>
                <a:srgbClr val="000000"/>
              </a:solidFill>
              <a:latin typeface="Arial"/>
              <a:cs typeface="Arial"/>
            </a:rPr>
            <a:t>							 "FORM D"   	        </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1756B61C-5CF6-4228-82C5-DF3F99F146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3640FE37-AA4A-4CCE-AAEA-549CB59901DA}"/>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D56E6D6-2686-4404-A05E-D8547EF8A96E}"/>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79F430C8-9237-4D60-B1E7-0ED144DD79F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B484FF6C-6639-4B08-A5DF-26177FBD6A4C}"/>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9CCC3341-2FAD-453C-8D0D-9ACA3BFE3CFA}"/>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7BAC98BC-97E3-4154-A3EF-C6C3318B2B71}"/>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C7742C73-9847-42ED-A3A3-D471FABD22E6}"/>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F71CBB59-BA2A-4E84-A24C-F7F056C8327D}"/>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E45DD060-EF08-4B42-BC16-25B95557CA2B}"/>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JULI 018</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82B4A55F-9B67-411D-935D-F4B41A959EB9}"/>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9690A58E-0872-4BAD-9D64-DE690557FCE4}"/>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89EC184D-4B0A-41D5-970A-18A12C23AA8B}"/>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37</xdr:row>
      <xdr:rowOff>38100</xdr:rowOff>
    </xdr:from>
    <xdr:to>
      <xdr:col>21</xdr:col>
      <xdr:colOff>676275</xdr:colOff>
      <xdr:row>41</xdr:row>
      <xdr:rowOff>0</xdr:rowOff>
    </xdr:to>
    <xdr:sp macro="" textlink="">
      <xdr:nvSpPr>
        <xdr:cNvPr id="14" name="Text Box 14">
          <a:extLst>
            <a:ext uri="{FF2B5EF4-FFF2-40B4-BE49-F238E27FC236}">
              <a16:creationId xmlns:a16="http://schemas.microsoft.com/office/drawing/2014/main" id="{7EF3ED94-3D80-481E-B50D-46406DD39175}"/>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:2267587--&gt; ORDER JUNI'22</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:2270339--&gt; ORDER JULI'22</a:t>
          </a:r>
        </a:p>
        <a:p>
          <a:pPr marL="0" marR="0" indent="0" algn="l" defTabSz="914400" rtl="0" eaLnBrk="1" fontAlgn="auto" latinLnBrk="0" hangingPunct="1">
            <a:lnSpc>
              <a:spcPts val="1100"/>
            </a:lnSpc>
            <a:spcBef>
              <a:spcPts val="0"/>
            </a:spcBef>
            <a:spcAft>
              <a:spcPts val="0"/>
            </a:spcAft>
            <a:buClrTx/>
            <a:buSzTx/>
            <a:buFontTx/>
            <a:buNone/>
            <a:tabLst/>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BC2197EB-E8A9-44F6-9594-50674907AE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355E250D-48B7-422D-B243-6097E133EBA3}"/>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A5165AFB-CDB2-4122-A58D-57F0B7915A17}"/>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8C8465B5-51A4-4D88-9345-4597AA3E7F16}"/>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6A59BC9D-844C-49A9-A4B8-D7FCA5BAB3BC}"/>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2FCE2F77-6E7B-4FE3-8F33-DED93C1D8DA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4F76E7A-F1CE-492B-8E4F-197CF7F48FC2}"/>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30B81E85-4209-4DE4-8A13-C41BF830C45F}"/>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27BF9A3D-9165-425C-8094-4086CDE9AE66}"/>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64EB284D-F8DA-4980-BE84-EE9168F8FD53}"/>
            </a:ext>
          </a:extLst>
        </xdr:cNvPr>
        <xdr:cNvSpPr txBox="1">
          <a:spLocks noChangeArrowheads="1"/>
        </xdr:cNvSpPr>
      </xdr:nvSpPr>
      <xdr:spPr bwMode="auto">
        <a:xfrm>
          <a:off x="1174840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2022 AGUSTUS 001</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691FEF2B-5387-42A2-A534-87C951CE960E}"/>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5E1359D0-8089-4E81-94B5-69DAD1904973}"/>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BB96F7C0-6412-43CE-A73B-4A0F4173534A}"/>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38101</xdr:rowOff>
    </xdr:from>
    <xdr:to>
      <xdr:col>21</xdr:col>
      <xdr:colOff>600075</xdr:colOff>
      <xdr:row>43</xdr:row>
      <xdr:rowOff>194235</xdr:rowOff>
    </xdr:to>
    <xdr:sp macro="" textlink="">
      <xdr:nvSpPr>
        <xdr:cNvPr id="14" name="Text Box 14">
          <a:extLst>
            <a:ext uri="{FF2B5EF4-FFF2-40B4-BE49-F238E27FC236}">
              <a16:creationId xmlns:a16="http://schemas.microsoft.com/office/drawing/2014/main" id="{82B32293-EECC-44F5-B4AC-1CBAC54778B5}"/>
            </a:ext>
          </a:extLst>
        </xdr:cNvPr>
        <xdr:cNvSpPr txBox="1">
          <a:spLocks noChangeArrowheads="1"/>
        </xdr:cNvSpPr>
      </xdr:nvSpPr>
      <xdr:spPr bwMode="auto">
        <a:xfrm>
          <a:off x="47625" y="6616701"/>
          <a:ext cx="1371600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2267588 --&gt; ORDER JUNI'22</a:t>
          </a:r>
        </a:p>
        <a:p>
          <a:pPr algn="l" rtl="0">
            <a:lnSpc>
              <a:spcPts val="1100"/>
            </a:lnSpc>
            <a:defRPr sz="1000"/>
          </a:pPr>
          <a:r>
            <a:rPr lang="en-US" sz="1400" b="0" i="0" u="none" strike="noStrike" baseline="0">
              <a:solidFill>
                <a:srgbClr val="000000"/>
              </a:solidFill>
              <a:latin typeface="Arial"/>
              <a:cs typeface="Arial"/>
            </a:rPr>
            <a:t>PO :  2270340 --&gt; ORDER JULI'22</a:t>
          </a:r>
        </a:p>
        <a:p>
          <a:pPr algn="l" rtl="0">
            <a:lnSpc>
              <a:spcPts val="1100"/>
            </a:lnSpc>
            <a:defRPr sz="1000"/>
          </a:pPr>
          <a:r>
            <a:rPr lang="en-US" sz="1400" b="0" i="0" u="none" strike="noStrike" baseline="0">
              <a:solidFill>
                <a:srgbClr val="000000"/>
              </a:solidFill>
              <a:latin typeface="Arial"/>
              <a:cs typeface="Arial"/>
            </a:rPr>
            <a:t>PO :  2272755 --&gt; ORDER AGUSTUS'22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428DED8A-5092-4A44-BCF6-CC421B1315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20</xdr:row>
      <xdr:rowOff>119062</xdr:rowOff>
    </xdr:from>
    <xdr:to>
      <xdr:col>4</xdr:col>
      <xdr:colOff>773206</xdr:colOff>
      <xdr:row>20</xdr:row>
      <xdr:rowOff>119062</xdr:rowOff>
    </xdr:to>
    <xdr:cxnSp macro="">
      <xdr:nvCxnSpPr>
        <xdr:cNvPr id="16" name="Straight Connector 15">
          <a:extLst>
            <a:ext uri="{FF2B5EF4-FFF2-40B4-BE49-F238E27FC236}">
              <a16:creationId xmlns:a16="http://schemas.microsoft.com/office/drawing/2014/main" id="{EEF1723E-E89F-4F61-962B-E2B5D9159641}"/>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7" name="Straight Connector 16">
          <a:extLst>
            <a:ext uri="{FF2B5EF4-FFF2-40B4-BE49-F238E27FC236}">
              <a16:creationId xmlns:a16="http://schemas.microsoft.com/office/drawing/2014/main" id="{36D823E7-15F1-4E5D-976A-F17FB05ED3F1}"/>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18" name="Straight Connector 17">
          <a:extLst>
            <a:ext uri="{FF2B5EF4-FFF2-40B4-BE49-F238E27FC236}">
              <a16:creationId xmlns:a16="http://schemas.microsoft.com/office/drawing/2014/main" id="{E5BFF723-A0DD-45F8-806E-46F004DFEB4F}"/>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80ACC926-F226-486C-861F-38897DBB4C9C}"/>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0" name="Straight Connector 19">
          <a:extLst>
            <a:ext uri="{FF2B5EF4-FFF2-40B4-BE49-F238E27FC236}">
              <a16:creationId xmlns:a16="http://schemas.microsoft.com/office/drawing/2014/main" id="{3BBADF30-0D6B-4C17-BCE7-C043CF52B04C}"/>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1" name="Straight Connector 20">
          <a:extLst>
            <a:ext uri="{FF2B5EF4-FFF2-40B4-BE49-F238E27FC236}">
              <a16:creationId xmlns:a16="http://schemas.microsoft.com/office/drawing/2014/main" id="{D689D214-DBE5-4B76-B596-24209FBB70D0}"/>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3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540C0371-3097-42C1-A625-26F19788C11A}"/>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78E10479-FF1C-4F0C-ADC9-991140BCDEBB}"/>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6C80F174-F93B-40CE-96BD-3EAC3CE154D7}"/>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FBE2E789-A155-475D-9701-B0280F7239D8}"/>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8170DA13-4AD6-4240-B79D-438806E302A6}"/>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28EC9553-4560-4BFD-AA21-5DFB20A0959F}"/>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C877DE5F-674D-47C4-95E3-597627126F4D}"/>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8B954BD1-B071-4E38-997D-1B758B15C6EB}"/>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AB70CE3E-3DBA-44AB-8B04-EF917B17A74E}"/>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AGUSTUS 002</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3AB3B6A3-73F4-46E2-84D5-DD0273FDF17E}"/>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D9AE444F-985B-4DCA-9A67-38BAE5A75FED}"/>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600E445B-818A-4D9D-8C75-D628DBBC5957}"/>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38100</xdr:rowOff>
    </xdr:from>
    <xdr:to>
      <xdr:col>21</xdr:col>
      <xdr:colOff>676275</xdr:colOff>
      <xdr:row>45</xdr:row>
      <xdr:rowOff>47625</xdr:rowOff>
    </xdr:to>
    <xdr:sp macro="" textlink="">
      <xdr:nvSpPr>
        <xdr:cNvPr id="14" name="Text Box 14">
          <a:extLst>
            <a:ext uri="{FF2B5EF4-FFF2-40B4-BE49-F238E27FC236}">
              <a16:creationId xmlns:a16="http://schemas.microsoft.com/office/drawing/2014/main" id="{45DA9A40-F23C-4F8C-9AE0-1022B2AB9D77}"/>
            </a:ext>
          </a:extLst>
        </xdr:cNvPr>
        <xdr:cNvSpPr txBox="1">
          <a:spLocks noChangeArrowheads="1"/>
        </xdr:cNvSpPr>
      </xdr:nvSpPr>
      <xdr:spPr bwMode="auto">
        <a:xfrm>
          <a:off x="47625" y="72707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1" i="0" u="none" strike="noStrike" baseline="0">
              <a:solidFill>
                <a:srgbClr val="000000"/>
              </a:solidFill>
              <a:latin typeface="Arial"/>
              <a:cs typeface="Arial"/>
            </a:rPr>
            <a:t>PO : 2267589-&gt; ORDER JUNI'22 </a:t>
          </a:r>
        </a:p>
        <a:p>
          <a:pPr algn="l" rtl="0">
            <a:lnSpc>
              <a:spcPts val="1100"/>
            </a:lnSpc>
            <a:defRPr sz="1000"/>
          </a:pPr>
          <a:r>
            <a:rPr lang="en-US" sz="1400" b="1" i="0" u="none" strike="noStrike" baseline="0">
              <a:solidFill>
                <a:srgbClr val="000000"/>
              </a:solidFill>
              <a:latin typeface="Arial"/>
              <a:cs typeface="Arial"/>
            </a:rPr>
            <a:t>PO : 2270341--&gt; ORDER JULI'22   </a:t>
          </a: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2272756--&gt; ORDER AGUSTUS'22   </a:t>
          </a: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995E1EBE-C69A-4B0F-BFA0-C419950574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2F1B92FB-39B6-4B78-A9A6-154609CCD31D}"/>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842B92A4-FF1D-4A34-9E1B-897B1D4560DA}"/>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EE2C91A-16D1-4928-87E3-8B9FF6F93CE7}"/>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8AC15A56-C2D2-4E0B-843F-727E3A6F1D4D}"/>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9A4387D1-95A2-416F-B166-51B557A1A68A}"/>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1F08342D-78A8-4B1E-BAC3-C8516D567ED1}"/>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6351A840-F8CD-4761-935F-5DB24637866C}"/>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9DD6CD18-511A-4AC8-B901-E65E845B3EA2}"/>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D6508CAA-2303-4350-836F-46E7382E400E}"/>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AGUSTUS 003</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D8624A0F-74A7-49A6-9179-35D68E4940AA}"/>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4E34FD2E-8DB1-4B1B-B472-07FAABC8F2F1}"/>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16CF5CAB-DA62-4FD5-B559-B9481A1D1058}"/>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493B6A33-4BF6-48F0-97A8-20403327B0B0}"/>
            </a:ext>
          </a:extLst>
        </xdr:cNvPr>
        <xdr:cNvSpPr txBox="1">
          <a:spLocks noChangeArrowheads="1"/>
        </xdr:cNvSpPr>
      </xdr:nvSpPr>
      <xdr:spPr bwMode="auto">
        <a:xfrm>
          <a:off x="47625" y="65786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:2270339--&gt; ORDER JULI'22</a:t>
          </a:r>
        </a:p>
        <a:p>
          <a:pPr marL="0" marR="0" indent="0" algn="l" defTabSz="914400" rtl="0" eaLnBrk="1" fontAlgn="auto" latinLnBrk="0" hangingPunct="1">
            <a:lnSpc>
              <a:spcPts val="1100"/>
            </a:lnSpc>
            <a:spcBef>
              <a:spcPts val="0"/>
            </a:spcBef>
            <a:spcAft>
              <a:spcPts val="0"/>
            </a:spcAft>
            <a:buClrTx/>
            <a:buSzTx/>
            <a:buFontTx/>
            <a:buNone/>
            <a:tabLst/>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3C2CCAAA-A47C-4422-8E8D-1CF7830F3D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9EC1B0AE-B4FA-4519-87A7-BF3A4DBB36D3}"/>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E037D30B-B854-41F3-83A9-B5FDC85EC9EE}"/>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9D4CA11C-5684-40F3-A94A-1E13154909E7}"/>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3C40845F-57F0-4B69-AD8C-F3B46093EC82}"/>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4FCA284E-37C4-4654-A7B6-C82E52AD91C9}"/>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4E5AF75F-E087-4C2F-A99B-1B1739EA17CE}"/>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D879657D-9255-438F-9A1D-15D96CC3FABD}"/>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8183425F-9305-4A81-B029-90D199DD1C9C}"/>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A5A2749B-07AF-4FEF-894C-FAD639637377}"/>
            </a:ext>
          </a:extLst>
        </xdr:cNvPr>
        <xdr:cNvSpPr txBox="1">
          <a:spLocks noChangeArrowheads="1"/>
        </xdr:cNvSpPr>
      </xdr:nvSpPr>
      <xdr:spPr bwMode="auto">
        <a:xfrm>
          <a:off x="1174840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2022 AGUSTUS 004</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659E3817-F3B4-4DAC-B970-7D7CF5CBBA91}"/>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1D91522C-B90F-48A9-A676-5FD3B4675E91}"/>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5772D160-8ABA-4DA0-94C4-30FDA7B30259}"/>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38101</xdr:rowOff>
    </xdr:from>
    <xdr:to>
      <xdr:col>21</xdr:col>
      <xdr:colOff>600075</xdr:colOff>
      <xdr:row>40</xdr:row>
      <xdr:rowOff>194235</xdr:rowOff>
    </xdr:to>
    <xdr:sp macro="" textlink="">
      <xdr:nvSpPr>
        <xdr:cNvPr id="14" name="Text Box 14">
          <a:extLst>
            <a:ext uri="{FF2B5EF4-FFF2-40B4-BE49-F238E27FC236}">
              <a16:creationId xmlns:a16="http://schemas.microsoft.com/office/drawing/2014/main" id="{233EB8BE-5157-4CFD-AD2B-417E28005F6F}"/>
            </a:ext>
          </a:extLst>
        </xdr:cNvPr>
        <xdr:cNvSpPr txBox="1">
          <a:spLocks noChangeArrowheads="1"/>
        </xdr:cNvSpPr>
      </xdr:nvSpPr>
      <xdr:spPr bwMode="auto">
        <a:xfrm>
          <a:off x="47625" y="7048501"/>
          <a:ext cx="1371600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2267588 --&gt; ORDER JUNI'22</a:t>
          </a:r>
        </a:p>
        <a:p>
          <a:pPr algn="l" rtl="0">
            <a:lnSpc>
              <a:spcPts val="1100"/>
            </a:lnSpc>
            <a:defRPr sz="1000"/>
          </a:pPr>
          <a:r>
            <a:rPr lang="en-US" sz="1400" b="0" i="0" u="none" strike="noStrike" baseline="0">
              <a:solidFill>
                <a:srgbClr val="000000"/>
              </a:solidFill>
              <a:latin typeface="Arial"/>
              <a:cs typeface="Arial"/>
            </a:rPr>
            <a:t>PO :  2270340 --&gt; ORDER JULI'22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71C5B4D2-E6EC-42EF-9D28-C8890C7D99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22" name="Straight Connector 21">
          <a:extLst>
            <a:ext uri="{FF2B5EF4-FFF2-40B4-BE49-F238E27FC236}">
              <a16:creationId xmlns:a16="http://schemas.microsoft.com/office/drawing/2014/main" id="{32EE5E3A-0FB0-4082-94DD-2112738D1594}"/>
            </a:ext>
          </a:extLst>
        </xdr:cNvPr>
        <xdr:cNvCxnSpPr>
          <a:cxnSpLocks noChangeShapeType="1"/>
        </xdr:cNvCxnSpPr>
      </xdr:nvCxnSpPr>
      <xdr:spPr bwMode="auto">
        <a:xfrm>
          <a:off x="4323137"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3" name="Straight Connector 22">
          <a:extLst>
            <a:ext uri="{FF2B5EF4-FFF2-40B4-BE49-F238E27FC236}">
              <a16:creationId xmlns:a16="http://schemas.microsoft.com/office/drawing/2014/main" id="{7ECF972E-E5FC-435F-80C5-32F45CA7DAE6}"/>
            </a:ext>
          </a:extLst>
        </xdr:cNvPr>
        <xdr:cNvCxnSpPr>
          <a:cxnSpLocks noChangeShapeType="1"/>
        </xdr:cNvCxnSpPr>
      </xdr:nvCxnSpPr>
      <xdr:spPr bwMode="auto">
        <a:xfrm>
          <a:off x="4323137"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4" name="Straight Connector 23">
          <a:extLst>
            <a:ext uri="{FF2B5EF4-FFF2-40B4-BE49-F238E27FC236}">
              <a16:creationId xmlns:a16="http://schemas.microsoft.com/office/drawing/2014/main" id="{E2ADAD99-4DA8-4221-AE3C-FCCD0B92B38B}"/>
            </a:ext>
          </a:extLst>
        </xdr:cNvPr>
        <xdr:cNvCxnSpPr>
          <a:cxnSpLocks noChangeShapeType="1"/>
        </xdr:cNvCxnSpPr>
      </xdr:nvCxnSpPr>
      <xdr:spPr bwMode="auto">
        <a:xfrm>
          <a:off x="4323137"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5" name="Straight Connector 24">
          <a:extLst>
            <a:ext uri="{FF2B5EF4-FFF2-40B4-BE49-F238E27FC236}">
              <a16:creationId xmlns:a16="http://schemas.microsoft.com/office/drawing/2014/main" id="{22F7C68C-90E8-40A8-B25F-C5C9E9D64E8B}"/>
            </a:ext>
          </a:extLst>
        </xdr:cNvPr>
        <xdr:cNvCxnSpPr>
          <a:cxnSpLocks noChangeShapeType="1"/>
        </xdr:cNvCxnSpPr>
      </xdr:nvCxnSpPr>
      <xdr:spPr bwMode="auto">
        <a:xfrm>
          <a:off x="4323137"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6" name="Straight Connector 25">
          <a:extLst>
            <a:ext uri="{FF2B5EF4-FFF2-40B4-BE49-F238E27FC236}">
              <a16:creationId xmlns:a16="http://schemas.microsoft.com/office/drawing/2014/main" id="{1A2428DD-F214-4C04-A733-54ED66A55457}"/>
            </a:ext>
          </a:extLst>
        </xdr:cNvPr>
        <xdr:cNvCxnSpPr>
          <a:cxnSpLocks noChangeShapeType="1"/>
        </xdr:cNvCxnSpPr>
      </xdr:nvCxnSpPr>
      <xdr:spPr bwMode="auto">
        <a:xfrm>
          <a:off x="4323137"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7" name="Straight Connector 26">
          <a:extLst>
            <a:ext uri="{FF2B5EF4-FFF2-40B4-BE49-F238E27FC236}">
              <a16:creationId xmlns:a16="http://schemas.microsoft.com/office/drawing/2014/main" id="{3AF1FBF4-FDED-47FF-9280-EA1E0CC88B65}"/>
            </a:ext>
          </a:extLst>
        </xdr:cNvPr>
        <xdr:cNvCxnSpPr>
          <a:cxnSpLocks noChangeShapeType="1"/>
        </xdr:cNvCxnSpPr>
      </xdr:nvCxnSpPr>
      <xdr:spPr bwMode="auto">
        <a:xfrm>
          <a:off x="4323137"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4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F5CB1247-3E14-4588-9BD5-5EFAF4B4F99D}"/>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4CD581C4-2BA1-40B6-8963-36D40E535108}"/>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7C0CCB7B-8A30-48BA-8FA3-B1C04B93BD76}"/>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D480506D-5C08-4B4C-B87D-64E04C646CFE}"/>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D45154E4-9F3F-44DA-97DD-213FD8B81482}"/>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FDB56BF4-D64A-42AD-8C37-EAB3E6CD99FD}"/>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4B0C63E3-80B3-486E-9A04-E92EC245D9E4}"/>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B2E5EE3-404C-4028-9617-DD256940711C}"/>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900AE9A4-018D-40EB-9D37-292A39D8A1E3}"/>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AGUSTUS 005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F37FD989-ADB1-4367-8363-8A634350DC24}"/>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8D8F6BF0-CF71-4EF6-BE96-538D9D2B22DD}"/>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73E805F1-59E8-4378-BF8B-355502F195BE}"/>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42</xdr:row>
      <xdr:rowOff>47625</xdr:rowOff>
    </xdr:to>
    <xdr:sp macro="" textlink="">
      <xdr:nvSpPr>
        <xdr:cNvPr id="14" name="Text Box 14">
          <a:extLst>
            <a:ext uri="{FF2B5EF4-FFF2-40B4-BE49-F238E27FC236}">
              <a16:creationId xmlns:a16="http://schemas.microsoft.com/office/drawing/2014/main" id="{0AA98BA3-F015-4152-AFBA-EED76573BE29}"/>
            </a:ext>
          </a:extLst>
        </xdr:cNvPr>
        <xdr:cNvSpPr txBox="1">
          <a:spLocks noChangeArrowheads="1"/>
        </xdr:cNvSpPr>
      </xdr:nvSpPr>
      <xdr:spPr bwMode="auto">
        <a:xfrm>
          <a:off x="47625" y="70548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1" i="0" u="none" strike="noStrike" baseline="0">
              <a:solidFill>
                <a:srgbClr val="000000"/>
              </a:solidFill>
              <a:latin typeface="Arial"/>
              <a:cs typeface="Arial"/>
            </a:rPr>
            <a:t>PO : 2270341--&gt; ORDER JULI'22   </a:t>
          </a:r>
          <a:r>
            <a:rPr lang="en-US" sz="1400" b="0" i="0" u="none" strike="noStrike" baseline="0">
              <a:solidFill>
                <a:srgbClr val="000000"/>
              </a:solidFill>
              <a:latin typeface="Arial"/>
              <a:cs typeface="Arial"/>
            </a:rPr>
            <a:t>							 "FORM D"   	        </a:t>
          </a: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B14B4EC0-8D48-488A-9FD3-4F7AFD1D7F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7779B743-13FC-4004-878D-80BF6557D05D}"/>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5358DB28-0CE1-4EFD-87DC-2A6E0BCA45A8}"/>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D6492171-968A-4973-ABCA-0A7F50DDB928}"/>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6A8BE200-91E5-4F35-9323-0A0F88A0EAF5}"/>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7296DB27-9D43-4060-8BAD-0535A0D1F295}"/>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70409B42-11E4-41F6-A378-BDA4CBBFC02A}"/>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172E3C21-0E83-4178-8FBD-C70E82E6942E}"/>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BEEAF3DD-7BA9-4676-824C-7294B826E42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EDADA16B-3EF0-4772-B6D7-983595477F5D}"/>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AGUSTUS 006</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1D4F4981-75E3-48A8-8E8C-A8746D7AABB9}"/>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C2A3477F-7619-49E9-A1A6-17A80DAEDABA}"/>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3D82C05A-619E-492C-BEC4-B93EA47FEDAE}"/>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8B880C05-8080-4976-A87A-4D835B780C1C}"/>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:2270339--&gt; ORDER JULI'22</a:t>
          </a:r>
        </a:p>
        <a:p>
          <a:pPr marL="0" marR="0" indent="0" algn="l" defTabSz="914400" rtl="0" eaLnBrk="1" fontAlgn="auto" latinLnBrk="0" hangingPunct="1">
            <a:lnSpc>
              <a:spcPts val="1100"/>
            </a:lnSpc>
            <a:spcBef>
              <a:spcPts val="0"/>
            </a:spcBef>
            <a:spcAft>
              <a:spcPts val="0"/>
            </a:spcAft>
            <a:buClrTx/>
            <a:buSzTx/>
            <a:buFontTx/>
            <a:buNone/>
            <a:tabLst/>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FA71BF93-42E3-4DC4-A8B2-F292118146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B5E803D0-8B59-4097-B9A1-E0ECA739340A}"/>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9EE669C9-D7E6-4651-938F-90D2FE6CDB0B}"/>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12CBDF7B-767F-4AAC-A6E2-73EEDCA61FC3}"/>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906C588F-22FA-4623-9AB9-41961C01F571}"/>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CD9BDCFE-FA74-4BD4-8220-60D96125A1D2}"/>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7D3FA242-7265-4686-869F-4F1223EC024A}"/>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4997298D-0A2B-4642-A13B-F436460D7E64}"/>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8ADDDEE1-6580-4718-AF84-3F467C22604E}"/>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837EBB59-CDA0-416C-89E2-6F62952C63E1}"/>
            </a:ext>
          </a:extLst>
        </xdr:cNvPr>
        <xdr:cNvSpPr txBox="1">
          <a:spLocks noChangeArrowheads="1"/>
        </xdr:cNvSpPr>
      </xdr:nvSpPr>
      <xdr:spPr bwMode="auto">
        <a:xfrm>
          <a:off x="1174840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2022 AGUSTUS 007</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3C967FA0-4F2B-4A02-8128-42BAFE9F7B89}"/>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9867F416-A0EB-4416-85F6-55A1239E9DB7}"/>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D143C3B8-1835-4A90-93D7-382B8FC791E6}"/>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38101</xdr:rowOff>
    </xdr:from>
    <xdr:to>
      <xdr:col>21</xdr:col>
      <xdr:colOff>600075</xdr:colOff>
      <xdr:row>40</xdr:row>
      <xdr:rowOff>194235</xdr:rowOff>
    </xdr:to>
    <xdr:sp macro="" textlink="">
      <xdr:nvSpPr>
        <xdr:cNvPr id="14" name="Text Box 14">
          <a:extLst>
            <a:ext uri="{FF2B5EF4-FFF2-40B4-BE49-F238E27FC236}">
              <a16:creationId xmlns:a16="http://schemas.microsoft.com/office/drawing/2014/main" id="{33FDA78B-8725-45FE-8BE9-DAA206D060F9}"/>
            </a:ext>
          </a:extLst>
        </xdr:cNvPr>
        <xdr:cNvSpPr txBox="1">
          <a:spLocks noChangeArrowheads="1"/>
        </xdr:cNvSpPr>
      </xdr:nvSpPr>
      <xdr:spPr bwMode="auto">
        <a:xfrm>
          <a:off x="47625" y="6400801"/>
          <a:ext cx="1371600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2270340 --&gt; ORDER JULI'22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C41D1013-7C89-4753-8952-B43F734580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7B2166EA-7193-4459-AA7F-92E43453016C}"/>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7" name="Straight Connector 16">
          <a:extLst>
            <a:ext uri="{FF2B5EF4-FFF2-40B4-BE49-F238E27FC236}">
              <a16:creationId xmlns:a16="http://schemas.microsoft.com/office/drawing/2014/main" id="{AA464898-1DD8-4557-BC2E-81FAC6C206FF}"/>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8" name="Straight Connector 17">
          <a:extLst>
            <a:ext uri="{FF2B5EF4-FFF2-40B4-BE49-F238E27FC236}">
              <a16:creationId xmlns:a16="http://schemas.microsoft.com/office/drawing/2014/main" id="{794102B0-234E-4879-AA5E-549699957F8D}"/>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EFA4FCFE-2651-4A23-B521-CFD06F2D06E3}"/>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0" name="Straight Connector 19">
          <a:extLst>
            <a:ext uri="{FF2B5EF4-FFF2-40B4-BE49-F238E27FC236}">
              <a16:creationId xmlns:a16="http://schemas.microsoft.com/office/drawing/2014/main" id="{D11A82F0-8416-47CB-AD96-BE49D7D1E10B}"/>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1" name="Straight Connector 20">
          <a:extLst>
            <a:ext uri="{FF2B5EF4-FFF2-40B4-BE49-F238E27FC236}">
              <a16:creationId xmlns:a16="http://schemas.microsoft.com/office/drawing/2014/main" id="{80F6AF5D-55AC-48F2-9994-15FF039AB932}"/>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4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8078DCA-E6F0-4424-A1E5-D03842BB3FBE}"/>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8A84B16D-AFBE-43DF-9E9E-D2AC3202C2CF}"/>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43A11F5-90EE-4156-B080-28B55C276820}"/>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8F25C63A-6D68-4CFC-A68C-5D4CE0E8AF36}"/>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7D4C8550-D3BE-4798-93BE-B1FFFEA672E7}"/>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08260E71-D5EA-4448-A75E-F76B10C1FEF0}"/>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DB1515D1-52F8-4783-A8EF-E08D495D148E}"/>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6FE9ACD8-9C01-4F6F-AB8A-9CF6547AC407}"/>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7C8BB529-E46A-4C31-B724-0DE69AD3EA0A}"/>
            </a:ext>
          </a:extLst>
        </xdr:cNvPr>
        <xdr:cNvSpPr txBox="1">
          <a:spLocks noChangeArrowheads="1"/>
        </xdr:cNvSpPr>
      </xdr:nvSpPr>
      <xdr:spPr bwMode="auto">
        <a:xfrm>
          <a:off x="1174840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2022 AGUSTUS 008</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32940E17-3558-4D8F-9567-5CBD7822A6FF}"/>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F418C1A5-5B29-4F28-A42E-2B95311F3A94}"/>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92D427CF-71A1-4BE6-BD21-2DE98396CFCD}"/>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38101</xdr:rowOff>
    </xdr:from>
    <xdr:to>
      <xdr:col>21</xdr:col>
      <xdr:colOff>600075</xdr:colOff>
      <xdr:row>40</xdr:row>
      <xdr:rowOff>194235</xdr:rowOff>
    </xdr:to>
    <xdr:sp macro="" textlink="">
      <xdr:nvSpPr>
        <xdr:cNvPr id="14" name="Text Box 14">
          <a:extLst>
            <a:ext uri="{FF2B5EF4-FFF2-40B4-BE49-F238E27FC236}">
              <a16:creationId xmlns:a16="http://schemas.microsoft.com/office/drawing/2014/main" id="{06210AA9-F9EC-4C51-978F-B0F987C2A5F1}"/>
            </a:ext>
          </a:extLst>
        </xdr:cNvPr>
        <xdr:cNvSpPr txBox="1">
          <a:spLocks noChangeArrowheads="1"/>
        </xdr:cNvSpPr>
      </xdr:nvSpPr>
      <xdr:spPr bwMode="auto">
        <a:xfrm>
          <a:off x="47625" y="6400801"/>
          <a:ext cx="1371600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2267588 --&gt; ORDER JUNI'22</a:t>
          </a:r>
        </a:p>
        <a:p>
          <a:pPr algn="l" rtl="0">
            <a:lnSpc>
              <a:spcPts val="1100"/>
            </a:lnSpc>
            <a:defRPr sz="1000"/>
          </a:pPr>
          <a:r>
            <a:rPr lang="en-US" sz="1400" b="0" i="0" u="none" strike="noStrike" baseline="0">
              <a:solidFill>
                <a:srgbClr val="000000"/>
              </a:solidFill>
              <a:latin typeface="Arial"/>
              <a:cs typeface="Arial"/>
            </a:rPr>
            <a:t>PO :  2270340 --&gt; ORDER JULI'22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96E730B7-EE23-40BB-917B-B3C4F6E679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6B39F36C-3EA9-49B4-A875-DB72FD82C9B3}"/>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7" name="Straight Connector 16">
          <a:extLst>
            <a:ext uri="{FF2B5EF4-FFF2-40B4-BE49-F238E27FC236}">
              <a16:creationId xmlns:a16="http://schemas.microsoft.com/office/drawing/2014/main" id="{7904378F-5FD2-41C4-8B60-A6B07A188C89}"/>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8" name="Straight Connector 17">
          <a:extLst>
            <a:ext uri="{FF2B5EF4-FFF2-40B4-BE49-F238E27FC236}">
              <a16:creationId xmlns:a16="http://schemas.microsoft.com/office/drawing/2014/main" id="{E69C714A-1E07-4804-B0B0-FC6DBF47C723}"/>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3A9F3E22-F870-43F0-83AC-D83C1B3D204D}"/>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0" name="Straight Connector 19">
          <a:extLst>
            <a:ext uri="{FF2B5EF4-FFF2-40B4-BE49-F238E27FC236}">
              <a16:creationId xmlns:a16="http://schemas.microsoft.com/office/drawing/2014/main" id="{F9D3599A-2B03-4A37-9880-609DCF0E7103}"/>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1" name="Straight Connector 20">
          <a:extLst>
            <a:ext uri="{FF2B5EF4-FFF2-40B4-BE49-F238E27FC236}">
              <a16:creationId xmlns:a16="http://schemas.microsoft.com/office/drawing/2014/main" id="{51C4CF7D-DDDF-4B4D-9F1A-B366C212C961}"/>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4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6D5F922E-C12E-4E28-B520-D23766883285}"/>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D63537C1-C736-46DA-90EF-9452D954CA86}"/>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9843C7E5-9E2D-40B6-8847-B82A3909B85E}"/>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4C8B89D8-AD6B-45D3-91F3-4EEE56796C28}"/>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2A483BC3-00EC-41DE-9D3F-3A1221FF62B3}"/>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FFBC49F3-BD1F-4F5E-AC8E-E1A720842C59}"/>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39BD365-F9C3-4E8B-BCDD-EF2BF62E1FD4}"/>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4C1BFF9F-B754-49C2-BFDF-670057B39EEF}"/>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56AF008D-66AD-453B-9B95-3C9C8E0BAE47}"/>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AGUSTUS 009</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4E6A25B8-EA00-4E1B-AAF7-07F0FE116AD3}"/>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EC2DE78E-A4A3-4BC5-B196-BDABCA9E4EE3}"/>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80B567A3-F5B4-4B30-97F9-F45F551BE3EE}"/>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42</xdr:row>
      <xdr:rowOff>47625</xdr:rowOff>
    </xdr:to>
    <xdr:sp macro="" textlink="">
      <xdr:nvSpPr>
        <xdr:cNvPr id="14" name="Text Box 14">
          <a:extLst>
            <a:ext uri="{FF2B5EF4-FFF2-40B4-BE49-F238E27FC236}">
              <a16:creationId xmlns:a16="http://schemas.microsoft.com/office/drawing/2014/main" id="{662F2C61-C069-4202-BA49-D0869B3780CA}"/>
            </a:ext>
          </a:extLst>
        </xdr:cNvPr>
        <xdr:cNvSpPr txBox="1">
          <a:spLocks noChangeArrowheads="1"/>
        </xdr:cNvSpPr>
      </xdr:nvSpPr>
      <xdr:spPr bwMode="auto">
        <a:xfrm>
          <a:off x="47625" y="64071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1" i="0" u="none" strike="noStrike" baseline="0">
              <a:solidFill>
                <a:srgbClr val="000000"/>
              </a:solidFill>
              <a:latin typeface="Arial"/>
              <a:cs typeface="Arial"/>
            </a:rPr>
            <a:t>PO : 2270341--&gt; ORDER JULI'22   </a:t>
          </a:r>
          <a:r>
            <a:rPr lang="en-US" sz="1400" b="0" i="0" u="none" strike="noStrike" baseline="0">
              <a:solidFill>
                <a:srgbClr val="000000"/>
              </a:solidFill>
              <a:latin typeface="Arial"/>
              <a:cs typeface="Arial"/>
            </a:rPr>
            <a:t>							 "FORM D"   	        </a:t>
          </a: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94632EF4-05A8-49F7-AC56-516BB28CE0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B2CB2B6E-6105-42D4-9602-DC96CFFB63BC}"/>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FF9C531E-1EE8-41A2-8A51-795D2E66C34B}"/>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7AF25EBE-3A2F-4830-81F5-8BAA419594F6}"/>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EE7FBE07-C3CB-406B-BC8F-801DCE14CBCB}"/>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9A7A9590-A985-483D-BD46-607ED2D57F35}"/>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17BFF14A-D863-4DC0-AB88-EE81C0706F38}"/>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BA8B952D-2B51-4836-B074-A497BA97A794}"/>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E6529B54-8444-4AD3-8963-793A7A8195F3}"/>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4AB70925-8597-434C-BF7F-14B35EE9C47F}"/>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AGUSTUS 010</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B3C80CEB-AF8A-4F50-8246-4A1E659025C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6FD50D54-488D-45AB-92FB-8FC389A60981}"/>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7430B1C7-48BB-43A4-8EB8-3F8F36B42C32}"/>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39F57B28-1273-44A2-B1A3-828CC7AA32B4}"/>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:2270339--&gt; ORDER JULI'22</a:t>
          </a:r>
        </a:p>
        <a:p>
          <a:pPr marL="0" marR="0" indent="0" algn="l" defTabSz="914400" rtl="0" eaLnBrk="1" fontAlgn="auto" latinLnBrk="0" hangingPunct="1">
            <a:lnSpc>
              <a:spcPts val="1100"/>
            </a:lnSpc>
            <a:spcBef>
              <a:spcPts val="0"/>
            </a:spcBef>
            <a:spcAft>
              <a:spcPts val="0"/>
            </a:spcAft>
            <a:buClrTx/>
            <a:buSzTx/>
            <a:buFontTx/>
            <a:buNone/>
            <a:tabLst/>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A3A31644-E5D5-4E04-AAF0-02F44FEDE1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6FB0448-0D54-4429-AE52-267D4E30539F}"/>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001508AF-E23F-44FB-A1D9-67A06D83CBCF}"/>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DD96FE2A-89E4-4B85-A137-BEBC94968CC1}"/>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C3D20AD9-1CB8-4004-BB37-5D2B82AA1364}"/>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5C597C73-FDA3-45EE-847A-826F381D66B3}"/>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F9A2CC28-01E0-4D28-A8FF-E6B8BDCDF96C}"/>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49C7EA65-1AAE-4291-8D98-D9BC57444322}"/>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7AFAC805-39F7-47B6-A23D-3CE829544160}"/>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AC311401-ABAB-4B70-9414-771FB78EBF3B}"/>
            </a:ext>
          </a:extLst>
        </xdr:cNvPr>
        <xdr:cNvSpPr txBox="1">
          <a:spLocks noChangeArrowheads="1"/>
        </xdr:cNvSpPr>
      </xdr:nvSpPr>
      <xdr:spPr bwMode="auto">
        <a:xfrm>
          <a:off x="1174840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2022 AGUSTUS 011</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910653A1-95E0-48D2-823D-0461510C16B1}"/>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304FB7FC-5C8B-4548-B444-13F1F674A9DB}"/>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D4547B92-61A7-470F-9D74-EC6F6279870D}"/>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38101</xdr:rowOff>
    </xdr:from>
    <xdr:to>
      <xdr:col>21</xdr:col>
      <xdr:colOff>600075</xdr:colOff>
      <xdr:row>40</xdr:row>
      <xdr:rowOff>194235</xdr:rowOff>
    </xdr:to>
    <xdr:sp macro="" textlink="">
      <xdr:nvSpPr>
        <xdr:cNvPr id="14" name="Text Box 14">
          <a:extLst>
            <a:ext uri="{FF2B5EF4-FFF2-40B4-BE49-F238E27FC236}">
              <a16:creationId xmlns:a16="http://schemas.microsoft.com/office/drawing/2014/main" id="{E048DA2B-E3C0-481B-9A40-6F968CD1580F}"/>
            </a:ext>
          </a:extLst>
        </xdr:cNvPr>
        <xdr:cNvSpPr txBox="1">
          <a:spLocks noChangeArrowheads="1"/>
        </xdr:cNvSpPr>
      </xdr:nvSpPr>
      <xdr:spPr bwMode="auto">
        <a:xfrm>
          <a:off x="47625" y="6400801"/>
          <a:ext cx="1371600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2270340 --&gt; ORDER JULI'22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E3C8090A-189C-4939-814A-2F2D52FAC9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E805361A-0D2C-47C1-9509-EAC766503FCE}"/>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7" name="Straight Connector 16">
          <a:extLst>
            <a:ext uri="{FF2B5EF4-FFF2-40B4-BE49-F238E27FC236}">
              <a16:creationId xmlns:a16="http://schemas.microsoft.com/office/drawing/2014/main" id="{D2D5E4D7-D5A0-422F-A0CD-E606C5126ABA}"/>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8" name="Straight Connector 17">
          <a:extLst>
            <a:ext uri="{FF2B5EF4-FFF2-40B4-BE49-F238E27FC236}">
              <a16:creationId xmlns:a16="http://schemas.microsoft.com/office/drawing/2014/main" id="{2F6CB608-8067-41BD-AFD4-0CFE41CB71C6}"/>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C581F4FC-719F-486A-BD26-8487E1656799}"/>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0" name="Straight Connector 19">
          <a:extLst>
            <a:ext uri="{FF2B5EF4-FFF2-40B4-BE49-F238E27FC236}">
              <a16:creationId xmlns:a16="http://schemas.microsoft.com/office/drawing/2014/main" id="{9B0BC350-3524-412E-B8EA-CA6836FA1BC8}"/>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1" name="Straight Connector 20">
          <a:extLst>
            <a:ext uri="{FF2B5EF4-FFF2-40B4-BE49-F238E27FC236}">
              <a16:creationId xmlns:a16="http://schemas.microsoft.com/office/drawing/2014/main" id="{CF40B148-23CA-424C-98EF-F4875D1A28D1}"/>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4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46E9EB15-B562-48F2-A9C0-DF252F911995}"/>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22B3F6AD-001E-4911-82C2-B7738059AD5C}"/>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D23D195D-8304-4FC6-AF5D-1710F4CED1ED}"/>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880B014-1925-4E08-9FD4-1A618E5C0765}"/>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C1059B9B-72CE-4075-9891-03420AF126D4}"/>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83DBD35D-1E8B-4CCD-A950-A00DED6A6A5A}"/>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11AFF697-9B8F-455D-B681-0F0CFF67022C}"/>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274ED962-6EEC-432E-A95F-104CC554DCD6}"/>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8E7BE603-20B5-4F06-B1FB-CEEE5D106791}"/>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AGUSTUS 012</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E8BC2EEE-6A4A-4631-A4EE-31E876CEB048}"/>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A685F7EA-F25E-4F82-8614-0CCF0F233476}"/>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46CBE00D-25D3-4182-87E6-979F0FFBB247}"/>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D6345534-F669-427A-9450-D52242A59AF3}"/>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:2272279--&gt; ORDER AGUSTUS'22</a:t>
          </a:r>
        </a:p>
        <a:p>
          <a:pPr marL="0" marR="0" indent="0" algn="l" defTabSz="914400" rtl="0" eaLnBrk="1" fontAlgn="auto" latinLnBrk="0" hangingPunct="1">
            <a:lnSpc>
              <a:spcPts val="1100"/>
            </a:lnSpc>
            <a:spcBef>
              <a:spcPts val="0"/>
            </a:spcBef>
            <a:spcAft>
              <a:spcPts val="0"/>
            </a:spcAft>
            <a:buClrTx/>
            <a:buSzTx/>
            <a:buFontTx/>
            <a:buNone/>
            <a:tabLst/>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"FORM B"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AC18C04B-274B-44EB-BC5F-1452D5256E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6BDC4E96-D521-4357-A049-E85EEF4BE214}"/>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C0F9C49B-5F2C-482B-8A80-3D5C1711EEB6}"/>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A5EDFAA6-8850-4789-8892-481343622103}"/>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EDF36E9-9C45-4214-8805-F3D969494B1A}"/>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54AE0925-D995-4B1F-9277-3ED2BAAB999E}"/>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F411AE57-CA03-4802-89D5-A4F87EBBD9C1}"/>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3667BD91-93FD-45F8-8D0E-5B66BB867E0B}"/>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DE0526DF-2851-4A3F-8675-13D2494C5541}"/>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346E548D-5EDA-444E-A0EE-BF5F37EDB1EF}"/>
            </a:ext>
          </a:extLst>
        </xdr:cNvPr>
        <xdr:cNvSpPr txBox="1">
          <a:spLocks noChangeArrowheads="1"/>
        </xdr:cNvSpPr>
      </xdr:nvSpPr>
      <xdr:spPr bwMode="auto">
        <a:xfrm>
          <a:off x="1174840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2022 AGUSTUS 013</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E0A50500-F649-482D-B285-94F2CB61C929}"/>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C6A8746C-3692-4A45-A794-8E3FDA954F4D}"/>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482DB8F2-92AA-47A5-8E87-6CBA9051B787}"/>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38101</xdr:rowOff>
    </xdr:from>
    <xdr:to>
      <xdr:col>21</xdr:col>
      <xdr:colOff>600075</xdr:colOff>
      <xdr:row>43</xdr:row>
      <xdr:rowOff>194235</xdr:rowOff>
    </xdr:to>
    <xdr:sp macro="" textlink="">
      <xdr:nvSpPr>
        <xdr:cNvPr id="14" name="Text Box 14">
          <a:extLst>
            <a:ext uri="{FF2B5EF4-FFF2-40B4-BE49-F238E27FC236}">
              <a16:creationId xmlns:a16="http://schemas.microsoft.com/office/drawing/2014/main" id="{AE9D97C6-CF1C-43D0-BC6C-861D8B5545FB}"/>
            </a:ext>
          </a:extLst>
        </xdr:cNvPr>
        <xdr:cNvSpPr txBox="1">
          <a:spLocks noChangeArrowheads="1"/>
        </xdr:cNvSpPr>
      </xdr:nvSpPr>
      <xdr:spPr bwMode="auto">
        <a:xfrm>
          <a:off x="47625" y="6400801"/>
          <a:ext cx="1371600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2270340 --&gt; ORDER JULI'22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4ECED717-4849-4366-86FF-C9E85DD614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23" name="Straight Connector 22">
          <a:extLst>
            <a:ext uri="{FF2B5EF4-FFF2-40B4-BE49-F238E27FC236}">
              <a16:creationId xmlns:a16="http://schemas.microsoft.com/office/drawing/2014/main" id="{BEB0FE57-A91D-4286-9A8A-6043A003510F}"/>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4" name="Straight Connector 23">
          <a:extLst>
            <a:ext uri="{FF2B5EF4-FFF2-40B4-BE49-F238E27FC236}">
              <a16:creationId xmlns:a16="http://schemas.microsoft.com/office/drawing/2014/main" id="{7C4540D8-7D96-45D7-BEF8-50528C640D9C}"/>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5" name="Straight Connector 24">
          <a:extLst>
            <a:ext uri="{FF2B5EF4-FFF2-40B4-BE49-F238E27FC236}">
              <a16:creationId xmlns:a16="http://schemas.microsoft.com/office/drawing/2014/main" id="{92C07D59-BDEA-4069-9788-7F1A8E61AA83}"/>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6" name="Straight Connector 25">
          <a:extLst>
            <a:ext uri="{FF2B5EF4-FFF2-40B4-BE49-F238E27FC236}">
              <a16:creationId xmlns:a16="http://schemas.microsoft.com/office/drawing/2014/main" id="{1DB18957-E1CA-4F37-A379-C764A1314A1A}"/>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7" name="Straight Connector 26">
          <a:extLst>
            <a:ext uri="{FF2B5EF4-FFF2-40B4-BE49-F238E27FC236}">
              <a16:creationId xmlns:a16="http://schemas.microsoft.com/office/drawing/2014/main" id="{D67AB80A-698F-4AFF-9765-A9819891F2D8}"/>
            </a:ext>
          </a:extLst>
        </xdr:cNvPr>
        <xdr:cNvCxnSpPr>
          <a:cxnSpLocks noChangeShapeType="1"/>
        </xdr:cNvCxnSpPr>
      </xdr:nvCxnSpPr>
      <xdr:spPr bwMode="auto">
        <a:xfrm>
          <a:off x="4323137"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8" name="Straight Connector 27">
          <a:extLst>
            <a:ext uri="{FF2B5EF4-FFF2-40B4-BE49-F238E27FC236}">
              <a16:creationId xmlns:a16="http://schemas.microsoft.com/office/drawing/2014/main" id="{27CBF5FE-7F7C-4778-B10A-A11309FBDD4E}"/>
            </a:ext>
          </a:extLst>
        </xdr:cNvPr>
        <xdr:cNvCxnSpPr>
          <a:cxnSpLocks noChangeShapeType="1"/>
        </xdr:cNvCxnSpPr>
      </xdr:nvCxnSpPr>
      <xdr:spPr bwMode="auto">
        <a:xfrm>
          <a:off x="4323137"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9" name="Straight Connector 28">
          <a:extLst>
            <a:ext uri="{FF2B5EF4-FFF2-40B4-BE49-F238E27FC236}">
              <a16:creationId xmlns:a16="http://schemas.microsoft.com/office/drawing/2014/main" id="{4BBB026F-5445-42C1-97D0-2BB8C1365E2C}"/>
            </a:ext>
          </a:extLst>
        </xdr:cNvPr>
        <xdr:cNvCxnSpPr>
          <a:cxnSpLocks noChangeShapeType="1"/>
        </xdr:cNvCxnSpPr>
      </xdr:nvCxnSpPr>
      <xdr:spPr bwMode="auto">
        <a:xfrm>
          <a:off x="4323137"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30" name="Straight Connector 29">
          <a:extLst>
            <a:ext uri="{FF2B5EF4-FFF2-40B4-BE49-F238E27FC236}">
              <a16:creationId xmlns:a16="http://schemas.microsoft.com/office/drawing/2014/main" id="{1F10AF94-3659-4B92-B648-E5F18A368701}"/>
            </a:ext>
          </a:extLst>
        </xdr:cNvPr>
        <xdr:cNvCxnSpPr>
          <a:cxnSpLocks noChangeShapeType="1"/>
        </xdr:cNvCxnSpPr>
      </xdr:nvCxnSpPr>
      <xdr:spPr bwMode="auto">
        <a:xfrm>
          <a:off x="4323137"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31" name="Straight Connector 30">
          <a:extLst>
            <a:ext uri="{FF2B5EF4-FFF2-40B4-BE49-F238E27FC236}">
              <a16:creationId xmlns:a16="http://schemas.microsoft.com/office/drawing/2014/main" id="{2EC49D7D-A417-4CB3-BF2C-3110265BDDCF}"/>
            </a:ext>
          </a:extLst>
        </xdr:cNvPr>
        <xdr:cNvCxnSpPr>
          <a:cxnSpLocks noChangeShapeType="1"/>
        </xdr:cNvCxnSpPr>
      </xdr:nvCxnSpPr>
      <xdr:spPr bwMode="auto">
        <a:xfrm>
          <a:off x="4323137" y="4130768"/>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32" name="Straight Connector 31">
          <a:extLst>
            <a:ext uri="{FF2B5EF4-FFF2-40B4-BE49-F238E27FC236}">
              <a16:creationId xmlns:a16="http://schemas.microsoft.com/office/drawing/2014/main" id="{4784873E-23A3-40DC-A444-3525A5BD2F48}"/>
            </a:ext>
          </a:extLst>
        </xdr:cNvPr>
        <xdr:cNvCxnSpPr>
          <a:cxnSpLocks noChangeShapeType="1"/>
        </xdr:cNvCxnSpPr>
      </xdr:nvCxnSpPr>
      <xdr:spPr bwMode="auto">
        <a:xfrm>
          <a:off x="4323137" y="4130768"/>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4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3E51D1F9-3511-4609-B1E8-BA027D0B832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6A1D23C8-3F96-4097-A0D9-2C1724B5D829}"/>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C1385EA6-9E7B-4EF7-A6DF-612E0A48063B}"/>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C1B0E8BC-98F1-4CE8-ADAB-A477170F3B04}"/>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C474F0F7-B7D4-459E-92CB-1ACA869CBB23}"/>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870A37DB-4B71-49A4-84DA-4D98BC164820}"/>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CDE75F86-D95F-49FF-B111-8CBF853EB166}"/>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CA757B7A-51C7-4649-9473-4CDDF96537AA}"/>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D74D29DD-857D-45DE-BC3B-B98C8295CCFB}"/>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AGUSTUS 014</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91487FD3-64EB-464C-91E7-B4EDB4DFFE0C}"/>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11248C7B-A949-4674-B82B-2D74844F2A7F}"/>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94594680-516D-4A29-B610-A6C6EEB039CD}"/>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38100</xdr:rowOff>
    </xdr:from>
    <xdr:to>
      <xdr:col>21</xdr:col>
      <xdr:colOff>676275</xdr:colOff>
      <xdr:row>39</xdr:row>
      <xdr:rowOff>0</xdr:rowOff>
    </xdr:to>
    <xdr:sp macro="" textlink="">
      <xdr:nvSpPr>
        <xdr:cNvPr id="14" name="Text Box 14">
          <a:extLst>
            <a:ext uri="{FF2B5EF4-FFF2-40B4-BE49-F238E27FC236}">
              <a16:creationId xmlns:a16="http://schemas.microsoft.com/office/drawing/2014/main" id="{F6CC3F0D-7E70-4569-9B58-4B9C357459A9}"/>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:2270339--&gt; ORDER JULI'22</a:t>
          </a:r>
        </a:p>
        <a:p>
          <a:pPr marL="0" marR="0" indent="0" algn="l" defTabSz="914400" rtl="0" eaLnBrk="1" fontAlgn="auto" latinLnBrk="0" hangingPunct="1">
            <a:lnSpc>
              <a:spcPts val="1100"/>
            </a:lnSpc>
            <a:spcBef>
              <a:spcPts val="0"/>
            </a:spcBef>
            <a:spcAft>
              <a:spcPts val="0"/>
            </a:spcAft>
            <a:buClrTx/>
            <a:buSzTx/>
            <a:buFontTx/>
            <a:buNone/>
            <a:tabLst/>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3B54CC2F-CEDE-42E9-A803-07EBDB15EF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D0BDBDEC-2CE0-441E-9553-15119328B455}"/>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2EF97126-3D34-4CEF-ACAF-7E660004C957}"/>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2C65E257-18FF-4AA4-866C-D569879E9006}"/>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CB549C7A-ECB2-46BD-84B6-56636E3034AF}"/>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89DAEC0F-7FBF-4382-9664-1ED8658A1110}"/>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CAF65A53-4498-46FD-ACB9-FED0D65B982C}"/>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859ABEDA-F8C2-4E8E-A023-5E7A02D6E178}"/>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A21028B0-60EA-4F68-9D68-921D1DE5E95D}"/>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E085BE0E-1CBF-44AB-9654-D33C27CDC56F}"/>
            </a:ext>
          </a:extLst>
        </xdr:cNvPr>
        <xdr:cNvSpPr txBox="1">
          <a:spLocks noChangeArrowheads="1"/>
        </xdr:cNvSpPr>
      </xdr:nvSpPr>
      <xdr:spPr bwMode="auto">
        <a:xfrm>
          <a:off x="1174840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2022 AGUSTUS 013</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61AE54CA-FCC6-40E4-81ED-B1FB40570DD2}"/>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C8803C02-B16E-41EF-9AB5-EF000F05BBD2}"/>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99257761-2A02-408E-8F3A-FA0D681D7403}"/>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38101</xdr:rowOff>
    </xdr:from>
    <xdr:to>
      <xdr:col>21</xdr:col>
      <xdr:colOff>600075</xdr:colOff>
      <xdr:row>43</xdr:row>
      <xdr:rowOff>194235</xdr:rowOff>
    </xdr:to>
    <xdr:sp macro="" textlink="">
      <xdr:nvSpPr>
        <xdr:cNvPr id="14" name="Text Box 14">
          <a:extLst>
            <a:ext uri="{FF2B5EF4-FFF2-40B4-BE49-F238E27FC236}">
              <a16:creationId xmlns:a16="http://schemas.microsoft.com/office/drawing/2014/main" id="{49B609C2-1383-4A60-AE55-8B9DA60B6FF1}"/>
            </a:ext>
          </a:extLst>
        </xdr:cNvPr>
        <xdr:cNvSpPr txBox="1">
          <a:spLocks noChangeArrowheads="1"/>
        </xdr:cNvSpPr>
      </xdr:nvSpPr>
      <xdr:spPr bwMode="auto">
        <a:xfrm>
          <a:off x="47625" y="7048501"/>
          <a:ext cx="1371600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r>
            <a:rPr lang="en-US" sz="1400" b="0" i="0" u="none" strike="noStrike" baseline="0">
              <a:solidFill>
                <a:srgbClr val="000000"/>
              </a:solidFill>
              <a:latin typeface="Arial"/>
              <a:cs typeface="Arial"/>
            </a:rPr>
            <a:t>PO :  2270340 --&gt; ORDER JULI'22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6D06FC0C-3B39-4EB8-B3A6-A1D2287347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20" name="Straight Connector 19">
          <a:extLst>
            <a:ext uri="{FF2B5EF4-FFF2-40B4-BE49-F238E27FC236}">
              <a16:creationId xmlns:a16="http://schemas.microsoft.com/office/drawing/2014/main" id="{7ECF9326-9F3C-4843-B78B-BBB9544F6AC6}"/>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1" name="Straight Connector 20">
          <a:extLst>
            <a:ext uri="{FF2B5EF4-FFF2-40B4-BE49-F238E27FC236}">
              <a16:creationId xmlns:a16="http://schemas.microsoft.com/office/drawing/2014/main" id="{167BB71B-89E7-4635-B396-27EA6061408C}"/>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2" name="Straight Connector 21">
          <a:extLst>
            <a:ext uri="{FF2B5EF4-FFF2-40B4-BE49-F238E27FC236}">
              <a16:creationId xmlns:a16="http://schemas.microsoft.com/office/drawing/2014/main" id="{70F24B7C-BB68-47FC-A18B-1EFE87351146}"/>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3" name="Straight Connector 22">
          <a:extLst>
            <a:ext uri="{FF2B5EF4-FFF2-40B4-BE49-F238E27FC236}">
              <a16:creationId xmlns:a16="http://schemas.microsoft.com/office/drawing/2014/main" id="{F7F64A06-E668-452A-8A5E-A14A4AB29527}"/>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4" name="Straight Connector 23">
          <a:extLst>
            <a:ext uri="{FF2B5EF4-FFF2-40B4-BE49-F238E27FC236}">
              <a16:creationId xmlns:a16="http://schemas.microsoft.com/office/drawing/2014/main" id="{EDF72B37-37DB-4182-B55A-F09DC6EA0A53}"/>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5" name="Straight Connector 24">
          <a:extLst>
            <a:ext uri="{FF2B5EF4-FFF2-40B4-BE49-F238E27FC236}">
              <a16:creationId xmlns:a16="http://schemas.microsoft.com/office/drawing/2014/main" id="{0C7F0400-159E-4DFC-BA60-E8C91477B85A}"/>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6" name="Straight Connector 25">
          <a:extLst>
            <a:ext uri="{FF2B5EF4-FFF2-40B4-BE49-F238E27FC236}">
              <a16:creationId xmlns:a16="http://schemas.microsoft.com/office/drawing/2014/main" id="{4092A07A-57A1-45DF-A00A-0BCF0245EC27}"/>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7" name="Straight Connector 26">
          <a:extLst>
            <a:ext uri="{FF2B5EF4-FFF2-40B4-BE49-F238E27FC236}">
              <a16:creationId xmlns:a16="http://schemas.microsoft.com/office/drawing/2014/main" id="{41047473-1256-4911-899E-650510B506B1}"/>
            </a:ext>
          </a:extLst>
        </xdr:cNvPr>
        <xdr:cNvCxnSpPr>
          <a:cxnSpLocks noChangeShapeType="1"/>
        </xdr:cNvCxnSpPr>
      </xdr:nvCxnSpPr>
      <xdr:spPr bwMode="auto">
        <a:xfrm>
          <a:off x="432761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8" name="Straight Connector 27">
          <a:extLst>
            <a:ext uri="{FF2B5EF4-FFF2-40B4-BE49-F238E27FC236}">
              <a16:creationId xmlns:a16="http://schemas.microsoft.com/office/drawing/2014/main" id="{8419F3FF-1639-430F-B24A-FE36D3E4A516}"/>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9" name="Straight Connector 28">
          <a:extLst>
            <a:ext uri="{FF2B5EF4-FFF2-40B4-BE49-F238E27FC236}">
              <a16:creationId xmlns:a16="http://schemas.microsoft.com/office/drawing/2014/main" id="{551872B5-C8E2-455D-BA1D-C4142DBF36AE}"/>
            </a:ext>
          </a:extLst>
        </xdr:cNvPr>
        <xdr:cNvCxnSpPr>
          <a:cxnSpLocks noChangeShapeType="1"/>
        </xdr:cNvCxnSpPr>
      </xdr:nvCxnSpPr>
      <xdr:spPr bwMode="auto">
        <a:xfrm>
          <a:off x="432761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5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445E6990-0488-4A3B-B5CC-0D1BF826DD48}"/>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338CC801-1BCB-41B2-BCC0-62F1AF1E2435}"/>
            </a:ext>
          </a:extLst>
        </xdr:cNvPr>
        <xdr:cNvSpPr>
          <a:spLocks noChangeShapeType="1"/>
        </xdr:cNvSpPr>
      </xdr:nvSpPr>
      <xdr:spPr bwMode="auto">
        <a:xfrm flipV="1">
          <a:off x="35814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20CE478E-FCC8-4D82-B4EB-5D3A630F6707}"/>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E16D80FE-662E-4A12-8F7A-C7CDEE2F976D}"/>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E31992F2-3317-48BF-A6ED-D529CF14F9D3}"/>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1EC70099-ABCE-4D49-B65F-A2B3C733C477}"/>
            </a:ext>
          </a:extLst>
        </xdr:cNvPr>
        <xdr:cNvSpPr txBox="1">
          <a:spLocks noChangeArrowheads="1"/>
        </xdr:cNvSpPr>
      </xdr:nvSpPr>
      <xdr:spPr bwMode="auto">
        <a:xfrm>
          <a:off x="85725" y="492125"/>
          <a:ext cx="283527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E4EF19CE-60A6-4D16-A6CA-B0F7F7E5171C}"/>
            </a:ext>
          </a:extLst>
        </xdr:cNvPr>
        <xdr:cNvSpPr>
          <a:spLocks noChangeShapeType="1"/>
        </xdr:cNvSpPr>
      </xdr:nvSpPr>
      <xdr:spPr bwMode="auto">
        <a:xfrm flipV="1">
          <a:off x="550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50982D98-9427-44FD-BAA6-C0D915E635E7}"/>
            </a:ext>
          </a:extLst>
        </xdr:cNvPr>
        <xdr:cNvSpPr>
          <a:spLocks noChangeShapeType="1"/>
        </xdr:cNvSpPr>
      </xdr:nvSpPr>
      <xdr:spPr bwMode="auto">
        <a:xfrm flipV="1">
          <a:off x="3790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6BAE313B-BE32-42FB-BDE1-9F5BB4D8443B}"/>
            </a:ext>
          </a:extLst>
        </xdr:cNvPr>
        <xdr:cNvSpPr txBox="1">
          <a:spLocks noChangeArrowheads="1"/>
        </xdr:cNvSpPr>
      </xdr:nvSpPr>
      <xdr:spPr bwMode="auto">
        <a:xfrm>
          <a:off x="1174840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2022 AGUSTUS 014</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FA7A3194-AE32-4D5F-9400-2A7B5ED30239}"/>
            </a:ext>
          </a:extLst>
        </xdr:cNvPr>
        <xdr:cNvSpPr>
          <a:spLocks noChangeShapeType="1"/>
        </xdr:cNvSpPr>
      </xdr:nvSpPr>
      <xdr:spPr bwMode="auto">
        <a:xfrm flipV="1">
          <a:off x="57150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5E79F863-BDB7-4492-ADED-20BCA4E0EE30}"/>
            </a:ext>
          </a:extLst>
        </xdr:cNvPr>
        <xdr:cNvSpPr>
          <a:spLocks noChangeShapeType="1"/>
        </xdr:cNvSpPr>
      </xdr:nvSpPr>
      <xdr:spPr bwMode="auto">
        <a:xfrm flipV="1">
          <a:off x="65563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C95074B8-348C-46D7-83F5-4A8FC37BAB26}"/>
            </a:ext>
          </a:extLst>
        </xdr:cNvPr>
        <xdr:cNvSpPr>
          <a:spLocks noChangeShapeType="1"/>
        </xdr:cNvSpPr>
      </xdr:nvSpPr>
      <xdr:spPr bwMode="auto">
        <a:xfrm flipV="1">
          <a:off x="67754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38101</xdr:rowOff>
    </xdr:from>
    <xdr:to>
      <xdr:col>21</xdr:col>
      <xdr:colOff>600075</xdr:colOff>
      <xdr:row>40</xdr:row>
      <xdr:rowOff>194235</xdr:rowOff>
    </xdr:to>
    <xdr:sp macro="" textlink="">
      <xdr:nvSpPr>
        <xdr:cNvPr id="14" name="Text Box 14">
          <a:extLst>
            <a:ext uri="{FF2B5EF4-FFF2-40B4-BE49-F238E27FC236}">
              <a16:creationId xmlns:a16="http://schemas.microsoft.com/office/drawing/2014/main" id="{627A0150-647B-4306-91E5-FF86470D02E5}"/>
            </a:ext>
          </a:extLst>
        </xdr:cNvPr>
        <xdr:cNvSpPr txBox="1">
          <a:spLocks noChangeArrowheads="1"/>
        </xdr:cNvSpPr>
      </xdr:nvSpPr>
      <xdr:spPr bwMode="auto">
        <a:xfrm>
          <a:off x="47625" y="6400801"/>
          <a:ext cx="1371600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2267588 --&gt; ORDER JUNI'22</a:t>
          </a:r>
        </a:p>
        <a:p>
          <a:pPr algn="l" rtl="0">
            <a:lnSpc>
              <a:spcPts val="1100"/>
            </a:lnSpc>
            <a:defRPr sz="1000"/>
          </a:pPr>
          <a:r>
            <a:rPr lang="en-US" sz="1400" b="0" i="0" u="none" strike="noStrike" baseline="0">
              <a:solidFill>
                <a:srgbClr val="000000"/>
              </a:solidFill>
              <a:latin typeface="Arial"/>
              <a:cs typeface="Arial"/>
            </a:rPr>
            <a:t>PO :  2270340 --&gt; ORDER JULI'22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143DEA60-0EEF-4B2A-B83A-CB45E72FA9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29" name="Straight Connector 28">
          <a:extLst>
            <a:ext uri="{FF2B5EF4-FFF2-40B4-BE49-F238E27FC236}">
              <a16:creationId xmlns:a16="http://schemas.microsoft.com/office/drawing/2014/main" id="{883F13A5-213C-4B46-9DE0-F8193EDCBBD6}"/>
            </a:ext>
          </a:extLst>
        </xdr:cNvPr>
        <xdr:cNvCxnSpPr>
          <a:cxnSpLocks noChangeShapeType="1"/>
        </xdr:cNvCxnSpPr>
      </xdr:nvCxnSpPr>
      <xdr:spPr bwMode="auto">
        <a:xfrm>
          <a:off x="5294313"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30" name="Straight Connector 29">
          <a:extLst>
            <a:ext uri="{FF2B5EF4-FFF2-40B4-BE49-F238E27FC236}">
              <a16:creationId xmlns:a16="http://schemas.microsoft.com/office/drawing/2014/main" id="{CCFC896D-E16D-487D-A1D4-9F9A5E64CDDB}"/>
            </a:ext>
          </a:extLst>
        </xdr:cNvPr>
        <xdr:cNvCxnSpPr>
          <a:cxnSpLocks noChangeShapeType="1"/>
        </xdr:cNvCxnSpPr>
      </xdr:nvCxnSpPr>
      <xdr:spPr bwMode="auto">
        <a:xfrm>
          <a:off x="5294313"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31" name="Straight Connector 30">
          <a:extLst>
            <a:ext uri="{FF2B5EF4-FFF2-40B4-BE49-F238E27FC236}">
              <a16:creationId xmlns:a16="http://schemas.microsoft.com/office/drawing/2014/main" id="{CC063BDF-23B1-47B0-9E18-42DC8D34A92C}"/>
            </a:ext>
          </a:extLst>
        </xdr:cNvPr>
        <xdr:cNvCxnSpPr>
          <a:cxnSpLocks noChangeShapeType="1"/>
        </xdr:cNvCxnSpPr>
      </xdr:nvCxnSpPr>
      <xdr:spPr bwMode="auto">
        <a:xfrm>
          <a:off x="5294313"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32" name="Straight Connector 31">
          <a:extLst>
            <a:ext uri="{FF2B5EF4-FFF2-40B4-BE49-F238E27FC236}">
              <a16:creationId xmlns:a16="http://schemas.microsoft.com/office/drawing/2014/main" id="{6ECBA247-8C47-4B58-B0B4-2B2992A9C47C}"/>
            </a:ext>
          </a:extLst>
        </xdr:cNvPr>
        <xdr:cNvCxnSpPr>
          <a:cxnSpLocks noChangeShapeType="1"/>
        </xdr:cNvCxnSpPr>
      </xdr:nvCxnSpPr>
      <xdr:spPr bwMode="auto">
        <a:xfrm>
          <a:off x="5294313" y="3480827"/>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33" name="Straight Connector 32">
          <a:extLst>
            <a:ext uri="{FF2B5EF4-FFF2-40B4-BE49-F238E27FC236}">
              <a16:creationId xmlns:a16="http://schemas.microsoft.com/office/drawing/2014/main" id="{D9DA597C-B18F-497C-9AA0-91475F97CB18}"/>
            </a:ext>
          </a:extLst>
        </xdr:cNvPr>
        <xdr:cNvCxnSpPr>
          <a:cxnSpLocks noChangeShapeType="1"/>
        </xdr:cNvCxnSpPr>
      </xdr:nvCxnSpPr>
      <xdr:spPr bwMode="auto">
        <a:xfrm>
          <a:off x="5294313"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34" name="Straight Connector 33">
          <a:extLst>
            <a:ext uri="{FF2B5EF4-FFF2-40B4-BE49-F238E27FC236}">
              <a16:creationId xmlns:a16="http://schemas.microsoft.com/office/drawing/2014/main" id="{ED4B995B-B89E-475B-A967-D1BA58302C84}"/>
            </a:ext>
          </a:extLst>
        </xdr:cNvPr>
        <xdr:cNvCxnSpPr>
          <a:cxnSpLocks noChangeShapeType="1"/>
        </xdr:cNvCxnSpPr>
      </xdr:nvCxnSpPr>
      <xdr:spPr bwMode="auto">
        <a:xfrm>
          <a:off x="5294313"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5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0477EFE6-6683-43C1-830E-EB38F448CBE4}"/>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2F23CEF8-F29A-4EE9-97BE-AC9D573004DB}"/>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7534D734-8018-4732-A2E8-B6602E5F098C}"/>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37ADCBA8-2436-4859-90DC-9CDA0929DF99}"/>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56A6EA02-CA07-4F9D-9F14-78BB2F2C5F73}"/>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EA771422-EA57-4E18-A35A-9C2E4569EAF6}"/>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F520E89D-9F13-4327-A088-9443564D14FD}"/>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81FB6752-F23C-4852-A7FB-D55F20BFA7C5}"/>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8DC9403D-61CB-4AC1-B4BC-FF43BCB99D03}"/>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AGUSTUS 015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32BD0AA1-9B4D-4D70-AF96-F770CD9D82C2}"/>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3C574924-458D-4007-B551-01B0510D4978}"/>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A4C13C10-C5C5-443E-93D2-04263464068F}"/>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33</xdr:row>
      <xdr:rowOff>38100</xdr:rowOff>
    </xdr:from>
    <xdr:to>
      <xdr:col>21</xdr:col>
      <xdr:colOff>676275</xdr:colOff>
      <xdr:row>39</xdr:row>
      <xdr:rowOff>47625</xdr:rowOff>
    </xdr:to>
    <xdr:sp macro="" textlink="">
      <xdr:nvSpPr>
        <xdr:cNvPr id="14" name="Text Box 14">
          <a:extLst>
            <a:ext uri="{FF2B5EF4-FFF2-40B4-BE49-F238E27FC236}">
              <a16:creationId xmlns:a16="http://schemas.microsoft.com/office/drawing/2014/main" id="{239DC0BC-52E9-4AC8-B74E-59B05A7AD5BF}"/>
            </a:ext>
          </a:extLst>
        </xdr:cNvPr>
        <xdr:cNvSpPr txBox="1">
          <a:spLocks noChangeArrowheads="1"/>
        </xdr:cNvSpPr>
      </xdr:nvSpPr>
      <xdr:spPr bwMode="auto">
        <a:xfrm>
          <a:off x="47625" y="64071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1" i="0" u="none" strike="noStrike" baseline="0">
              <a:solidFill>
                <a:srgbClr val="000000"/>
              </a:solidFill>
              <a:latin typeface="Arial"/>
              <a:cs typeface="Arial"/>
            </a:rPr>
            <a:t>PO : 2270341--&gt; ORDER JULI'22   </a:t>
          </a:r>
          <a:r>
            <a:rPr lang="en-US" sz="1400" b="0" i="0" u="none" strike="noStrike" baseline="0">
              <a:solidFill>
                <a:srgbClr val="000000"/>
              </a:solidFill>
              <a:latin typeface="Arial"/>
              <a:cs typeface="Arial"/>
            </a:rPr>
            <a:t>							 "FORM D"   	        </a:t>
          </a: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D7D78F71-79BC-4765-BA46-0D933520240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F1C98048-709A-4AB4-B1EA-C74BF9DD7CF5}"/>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8B306722-91B2-4689-ADC5-24DE417F2018}"/>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46340CCA-FDC7-4282-B7A7-9A5DEA8B6594}"/>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A95C90A9-F2D5-4584-927E-17AC2998617D}"/>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86FDD044-4C10-4262-8D81-2169D567B881}"/>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942BEB54-A0AD-47C5-B87C-94F48CC28909}"/>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A5981684-44CF-4FA8-A846-1DAE9335D066}"/>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B5A5F25-07D4-4B84-9826-1F0D0D6F4BD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5FB4BBF9-A132-4B0F-9823-CEA390A6512C}"/>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AGUSTUS 016</a:t>
          </a:r>
        </a:p>
        <a:p>
          <a:pPr algn="ctr" rtl="0"/>
          <a:endParaRPr lang="en-US" sz="1100" b="1" i="0" baseline="0">
            <a:effectLst/>
            <a:latin typeface="+mn-lt"/>
            <a:ea typeface="+mn-ea"/>
            <a:cs typeface="+mn-cs"/>
          </a:endParaRP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443A5146-AFA5-4B8F-B6BF-DF12B33AC592}"/>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EFDEF84E-0343-4AFE-BD75-7ABEAE1B6E0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3FB05747-28E8-4FC9-BB55-ADCDB66DBF7F}"/>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33</xdr:row>
      <xdr:rowOff>38100</xdr:rowOff>
    </xdr:from>
    <xdr:to>
      <xdr:col>21</xdr:col>
      <xdr:colOff>676275</xdr:colOff>
      <xdr:row>37</xdr:row>
      <xdr:rowOff>0</xdr:rowOff>
    </xdr:to>
    <xdr:sp macro="" textlink="">
      <xdr:nvSpPr>
        <xdr:cNvPr id="14" name="Text Box 14">
          <a:extLst>
            <a:ext uri="{FF2B5EF4-FFF2-40B4-BE49-F238E27FC236}">
              <a16:creationId xmlns:a16="http://schemas.microsoft.com/office/drawing/2014/main" id="{D92C8248-35C4-401A-A3CF-D4161938A08A}"/>
            </a:ext>
          </a:extLst>
        </xdr:cNvPr>
        <xdr:cNvSpPr txBox="1">
          <a:spLocks noChangeArrowheads="1"/>
        </xdr:cNvSpPr>
      </xdr:nvSpPr>
      <xdr:spPr bwMode="auto">
        <a:xfrm>
          <a:off x="47625" y="61468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:2270339--&gt; ORDER JULI'22</a:t>
          </a:r>
        </a:p>
        <a:p>
          <a:pPr marL="0" marR="0" indent="0" algn="l" defTabSz="914400" rtl="0" eaLnBrk="1" fontAlgn="auto" latinLnBrk="0" hangingPunct="1">
            <a:lnSpc>
              <a:spcPts val="1100"/>
            </a:lnSpc>
            <a:spcBef>
              <a:spcPts val="0"/>
            </a:spcBef>
            <a:spcAft>
              <a:spcPts val="0"/>
            </a:spcAft>
            <a:buClrTx/>
            <a:buSzTx/>
            <a:buFontTx/>
            <a:buNone/>
            <a:tabLst/>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B95A3D6-D0AA-450E-B57A-C30D90CAE2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95BE9E8F-C007-476F-8EA6-53F650C4A9F0}"/>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574B1EF1-73B3-4A99-A742-9D8B849523D9}"/>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DDFC63DA-DC41-4714-A748-27285BE822AC}"/>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6DD04272-51EC-4828-A745-E410E94FF621}"/>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93B997A-AA8D-4B32-9B55-4779FB28E295}"/>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5385D3F6-4068-41D0-8CA3-121B97E51CAE}"/>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5937568D-8EA6-4431-8F1D-179ADEC49738}"/>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62A5C0B6-9937-402A-8636-746DC8DB47C6}"/>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C4ABD480-0C63-4FE5-BC35-C16691E1CB0C}"/>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AGUSTUS 017</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3A26BF72-50F1-4C55-AB1A-B5D4606261BA}"/>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2E27A10E-8AC4-4ADF-A113-F2F4BA9D23B8}"/>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194CB5B6-EDC1-4D07-AE91-F7F4F87E0C9C}"/>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37</xdr:row>
      <xdr:rowOff>38100</xdr:rowOff>
    </xdr:from>
    <xdr:to>
      <xdr:col>21</xdr:col>
      <xdr:colOff>676275</xdr:colOff>
      <xdr:row>43</xdr:row>
      <xdr:rowOff>47625</xdr:rowOff>
    </xdr:to>
    <xdr:sp macro="" textlink="">
      <xdr:nvSpPr>
        <xdr:cNvPr id="14" name="Text Box 14">
          <a:extLst>
            <a:ext uri="{FF2B5EF4-FFF2-40B4-BE49-F238E27FC236}">
              <a16:creationId xmlns:a16="http://schemas.microsoft.com/office/drawing/2014/main" id="{E67E1F54-A4CA-4CD2-AA04-1EB3EA74841D}"/>
            </a:ext>
          </a:extLst>
        </xdr:cNvPr>
        <xdr:cNvSpPr txBox="1">
          <a:spLocks noChangeArrowheads="1"/>
        </xdr:cNvSpPr>
      </xdr:nvSpPr>
      <xdr:spPr bwMode="auto">
        <a:xfrm>
          <a:off x="47625" y="64071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1" i="0" u="none" strike="noStrike" baseline="0">
              <a:solidFill>
                <a:srgbClr val="000000"/>
              </a:solidFill>
              <a:latin typeface="Arial"/>
              <a:cs typeface="Arial"/>
            </a:rPr>
            <a:t>PO : 2272756--&gt; ORDER AGUSTUS'22   </a:t>
          </a:r>
          <a:r>
            <a:rPr lang="en-US" sz="1400" b="0" i="0" u="none" strike="noStrike" baseline="0">
              <a:solidFill>
                <a:srgbClr val="000000"/>
              </a:solidFill>
              <a:latin typeface="Arial"/>
              <a:cs typeface="Arial"/>
            </a:rPr>
            <a:t>							 "FORM D"   	        </a:t>
          </a:r>
        </a:p>
        <a:p>
          <a:pPr algn="l" rtl="0">
            <a:lnSpc>
              <a:spcPts val="11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9E54608C-349D-4C18-9C13-6E7DF8CF69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7" name="Straight Connector 16">
          <a:extLst>
            <a:ext uri="{FF2B5EF4-FFF2-40B4-BE49-F238E27FC236}">
              <a16:creationId xmlns:a16="http://schemas.microsoft.com/office/drawing/2014/main" id="{58E575FC-C035-4D34-8A5F-8DFA9B7BEEBD}"/>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8" name="Straight Connector 17">
          <a:extLst>
            <a:ext uri="{FF2B5EF4-FFF2-40B4-BE49-F238E27FC236}">
              <a16:creationId xmlns:a16="http://schemas.microsoft.com/office/drawing/2014/main" id="{DE0919A8-6853-45E5-AA0B-BC1FB5DE275A}"/>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4D288186-22EB-4DB0-AE2B-A7DB4583572B}"/>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0" name="Straight Connector 19">
          <a:extLst>
            <a:ext uri="{FF2B5EF4-FFF2-40B4-BE49-F238E27FC236}">
              <a16:creationId xmlns:a16="http://schemas.microsoft.com/office/drawing/2014/main" id="{52B2122D-4A38-4A2D-A704-BE99AE2BB472}"/>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1" name="Straight Connector 20">
          <a:extLst>
            <a:ext uri="{FF2B5EF4-FFF2-40B4-BE49-F238E27FC236}">
              <a16:creationId xmlns:a16="http://schemas.microsoft.com/office/drawing/2014/main" id="{B1E425C2-F506-4F31-882A-4CCE2358A0DB}"/>
            </a:ext>
          </a:extLst>
        </xdr:cNvPr>
        <xdr:cNvCxnSpPr>
          <a:cxnSpLocks noChangeShapeType="1"/>
        </xdr:cNvCxnSpPr>
      </xdr:nvCxnSpPr>
      <xdr:spPr bwMode="auto">
        <a:xfrm>
          <a:off x="529916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2" name="Straight Connector 21">
          <a:extLst>
            <a:ext uri="{FF2B5EF4-FFF2-40B4-BE49-F238E27FC236}">
              <a16:creationId xmlns:a16="http://schemas.microsoft.com/office/drawing/2014/main" id="{53793BD9-E334-4419-B512-CF6745BE3DC0}"/>
            </a:ext>
          </a:extLst>
        </xdr:cNvPr>
        <xdr:cNvCxnSpPr>
          <a:cxnSpLocks noChangeShapeType="1"/>
        </xdr:cNvCxnSpPr>
      </xdr:nvCxnSpPr>
      <xdr:spPr bwMode="auto">
        <a:xfrm>
          <a:off x="529916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5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68CAEDEA-600F-40E1-9545-3551BB5DD501}"/>
            </a:ext>
          </a:extLst>
        </xdr:cNvPr>
        <xdr:cNvSpPr>
          <a:spLocks noChangeShapeType="1"/>
        </xdr:cNvSpPr>
      </xdr:nvSpPr>
      <xdr:spPr bwMode="auto">
        <a:xfrm flipV="1">
          <a:off x="647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E328FE26-FE5E-4AB5-AEDD-438D422347A8}"/>
            </a:ext>
          </a:extLst>
        </xdr:cNvPr>
        <xdr:cNvSpPr>
          <a:spLocks noChangeShapeType="1"/>
        </xdr:cNvSpPr>
      </xdr:nvSpPr>
      <xdr:spPr bwMode="auto">
        <a:xfrm flipV="1">
          <a:off x="4552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93AF6DDD-4997-4637-881C-F3FA7E46A8BB}"/>
            </a:ext>
          </a:extLst>
        </xdr:cNvPr>
        <xdr:cNvSpPr>
          <a:spLocks noChangeShapeType="1"/>
        </xdr:cNvSpPr>
      </xdr:nvSpPr>
      <xdr:spPr bwMode="auto">
        <a:xfrm flipV="1">
          <a:off x="66865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618EDE91-633A-4B6C-A7BE-29E284DF007A}"/>
            </a:ext>
          </a:extLst>
        </xdr:cNvPr>
        <xdr:cNvSpPr>
          <a:spLocks noChangeShapeType="1"/>
        </xdr:cNvSpPr>
      </xdr:nvSpPr>
      <xdr:spPr bwMode="auto">
        <a:xfrm flipV="1">
          <a:off x="75279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151A70CE-F77C-4AA2-838F-770386B02FE6}"/>
            </a:ext>
          </a:extLst>
        </xdr:cNvPr>
        <xdr:cNvSpPr>
          <a:spLocks noChangeShapeType="1"/>
        </xdr:cNvSpPr>
      </xdr:nvSpPr>
      <xdr:spPr bwMode="auto">
        <a:xfrm flipV="1">
          <a:off x="774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13501A4D-5FDE-40DB-AA52-2C742C1D2869}"/>
            </a:ext>
          </a:extLst>
        </xdr:cNvPr>
        <xdr:cNvSpPr txBox="1">
          <a:spLocks noChangeArrowheads="1"/>
        </xdr:cNvSpPr>
      </xdr:nvSpPr>
      <xdr:spPr bwMode="auto">
        <a:xfrm>
          <a:off x="85725" y="492125"/>
          <a:ext cx="38068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7B7207E5-68F3-4866-AC52-82AD43DADCFE}"/>
            </a:ext>
          </a:extLst>
        </xdr:cNvPr>
        <xdr:cNvSpPr>
          <a:spLocks noChangeShapeType="1"/>
        </xdr:cNvSpPr>
      </xdr:nvSpPr>
      <xdr:spPr bwMode="auto">
        <a:xfrm flipV="1">
          <a:off x="647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4B5CD265-57F5-4DA0-9F18-740DD803CCC7}"/>
            </a:ext>
          </a:extLst>
        </xdr:cNvPr>
        <xdr:cNvSpPr>
          <a:spLocks noChangeShapeType="1"/>
        </xdr:cNvSpPr>
      </xdr:nvSpPr>
      <xdr:spPr bwMode="auto">
        <a:xfrm flipV="1">
          <a:off x="47625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BCEB27D4-554B-45E4-8583-B6137CFFCCD0}"/>
            </a:ext>
          </a:extLst>
        </xdr:cNvPr>
        <xdr:cNvSpPr txBox="1">
          <a:spLocks noChangeArrowheads="1"/>
        </xdr:cNvSpPr>
      </xdr:nvSpPr>
      <xdr:spPr bwMode="auto">
        <a:xfrm>
          <a:off x="127199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2022 SEPTEMBER 001</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5133DDE1-740E-475B-B9B3-D579CB87CCF6}"/>
            </a:ext>
          </a:extLst>
        </xdr:cNvPr>
        <xdr:cNvSpPr>
          <a:spLocks noChangeShapeType="1"/>
        </xdr:cNvSpPr>
      </xdr:nvSpPr>
      <xdr:spPr bwMode="auto">
        <a:xfrm flipV="1">
          <a:off x="66865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0ED87E0-8017-472A-8EF3-B7A9122C87B4}"/>
            </a:ext>
          </a:extLst>
        </xdr:cNvPr>
        <xdr:cNvSpPr>
          <a:spLocks noChangeShapeType="1"/>
        </xdr:cNvSpPr>
      </xdr:nvSpPr>
      <xdr:spPr bwMode="auto">
        <a:xfrm flipV="1">
          <a:off x="75279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FCCDC8F5-F09F-4EB0-B085-A59EAB5B1BCE}"/>
            </a:ext>
          </a:extLst>
        </xdr:cNvPr>
        <xdr:cNvSpPr>
          <a:spLocks noChangeShapeType="1"/>
        </xdr:cNvSpPr>
      </xdr:nvSpPr>
      <xdr:spPr bwMode="auto">
        <a:xfrm flipV="1">
          <a:off x="774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38101</xdr:rowOff>
    </xdr:from>
    <xdr:to>
      <xdr:col>21</xdr:col>
      <xdr:colOff>600075</xdr:colOff>
      <xdr:row>39</xdr:row>
      <xdr:rowOff>194235</xdr:rowOff>
    </xdr:to>
    <xdr:sp macro="" textlink="">
      <xdr:nvSpPr>
        <xdr:cNvPr id="14" name="Text Box 14">
          <a:extLst>
            <a:ext uri="{FF2B5EF4-FFF2-40B4-BE49-F238E27FC236}">
              <a16:creationId xmlns:a16="http://schemas.microsoft.com/office/drawing/2014/main" id="{87C0A17B-4BE1-42C2-8833-3141551E5A3D}"/>
            </a:ext>
          </a:extLst>
        </xdr:cNvPr>
        <xdr:cNvSpPr txBox="1">
          <a:spLocks noChangeArrowheads="1"/>
        </xdr:cNvSpPr>
      </xdr:nvSpPr>
      <xdr:spPr bwMode="auto">
        <a:xfrm>
          <a:off x="47625" y="7912101"/>
          <a:ext cx="146875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2270340 --&gt; ORDER AGUSTUS'22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069B991-1450-4D1D-86F7-9A5E621715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22" name="Straight Connector 21">
          <a:extLst>
            <a:ext uri="{FF2B5EF4-FFF2-40B4-BE49-F238E27FC236}">
              <a16:creationId xmlns:a16="http://schemas.microsoft.com/office/drawing/2014/main" id="{DB0FC8EB-2E78-4467-9E79-CF2C8671FBEF}"/>
            </a:ext>
          </a:extLst>
        </xdr:cNvPr>
        <xdr:cNvCxnSpPr>
          <a:cxnSpLocks noChangeShapeType="1"/>
        </xdr:cNvCxnSpPr>
      </xdr:nvCxnSpPr>
      <xdr:spPr bwMode="auto">
        <a:xfrm>
          <a:off x="5294313"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3" name="Straight Connector 22">
          <a:extLst>
            <a:ext uri="{FF2B5EF4-FFF2-40B4-BE49-F238E27FC236}">
              <a16:creationId xmlns:a16="http://schemas.microsoft.com/office/drawing/2014/main" id="{18842CAF-069B-4FD5-B173-1DC1E66ADC6B}"/>
            </a:ext>
          </a:extLst>
        </xdr:cNvPr>
        <xdr:cNvCxnSpPr>
          <a:cxnSpLocks noChangeShapeType="1"/>
        </xdr:cNvCxnSpPr>
      </xdr:nvCxnSpPr>
      <xdr:spPr bwMode="auto">
        <a:xfrm>
          <a:off x="5294313"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4" name="Straight Connector 23">
          <a:extLst>
            <a:ext uri="{FF2B5EF4-FFF2-40B4-BE49-F238E27FC236}">
              <a16:creationId xmlns:a16="http://schemas.microsoft.com/office/drawing/2014/main" id="{1FCB73CF-77E8-48FC-9B20-FC24C7F08462}"/>
            </a:ext>
          </a:extLst>
        </xdr:cNvPr>
        <xdr:cNvCxnSpPr>
          <a:cxnSpLocks noChangeShapeType="1"/>
        </xdr:cNvCxnSpPr>
      </xdr:nvCxnSpPr>
      <xdr:spPr bwMode="auto">
        <a:xfrm>
          <a:off x="5294313"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25" name="Straight Connector 24">
          <a:extLst>
            <a:ext uri="{FF2B5EF4-FFF2-40B4-BE49-F238E27FC236}">
              <a16:creationId xmlns:a16="http://schemas.microsoft.com/office/drawing/2014/main" id="{74CE32C6-BD54-4B4F-ABE1-1DAC0E95D7A6}"/>
            </a:ext>
          </a:extLst>
        </xdr:cNvPr>
        <xdr:cNvCxnSpPr>
          <a:cxnSpLocks noChangeShapeType="1"/>
        </xdr:cNvCxnSpPr>
      </xdr:nvCxnSpPr>
      <xdr:spPr bwMode="auto">
        <a:xfrm>
          <a:off x="5294313"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8" name="Straight Connector 27">
          <a:extLst>
            <a:ext uri="{FF2B5EF4-FFF2-40B4-BE49-F238E27FC236}">
              <a16:creationId xmlns:a16="http://schemas.microsoft.com/office/drawing/2014/main" id="{F3075188-32FC-493F-81F9-8948E35363FE}"/>
            </a:ext>
          </a:extLst>
        </xdr:cNvPr>
        <xdr:cNvCxnSpPr>
          <a:cxnSpLocks noChangeShapeType="1"/>
        </xdr:cNvCxnSpPr>
      </xdr:nvCxnSpPr>
      <xdr:spPr bwMode="auto">
        <a:xfrm>
          <a:off x="5294313"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9" name="Straight Connector 28">
          <a:extLst>
            <a:ext uri="{FF2B5EF4-FFF2-40B4-BE49-F238E27FC236}">
              <a16:creationId xmlns:a16="http://schemas.microsoft.com/office/drawing/2014/main" id="{79373D49-80CF-4635-92D0-822D7C585C4B}"/>
            </a:ext>
          </a:extLst>
        </xdr:cNvPr>
        <xdr:cNvCxnSpPr>
          <a:cxnSpLocks noChangeShapeType="1"/>
        </xdr:cNvCxnSpPr>
      </xdr:nvCxnSpPr>
      <xdr:spPr bwMode="auto">
        <a:xfrm>
          <a:off x="5294313"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5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32223D5F-C3AF-4D8D-88C2-6AD1AB07E220}"/>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ECB6AC2D-EA7B-467D-A547-F3F6E97505EE}"/>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A301FFA5-B2EF-4E88-99CC-C74F433530D1}"/>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8EC978C0-7892-4E10-A002-62135C8D948C}"/>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E77EB985-5949-438A-902F-C7BBB94C2CCE}"/>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2F971AC4-7601-4573-8534-2C9E06CA2055}"/>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D80A8754-067C-4BF5-8904-EE3CA33076DE}"/>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112EA952-5A29-4EAD-806F-2649212EC36C}"/>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6AC96D2-173F-4034-B12A-7B93A1C06DE1}"/>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SEPTEMBER 002</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B4CE269F-163A-4EC9-A269-19A0C3EB9293}"/>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FEFF39C7-9675-4E79-8E02-6DA82A1D06D8}"/>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DC53473C-A827-4F3C-ACD1-3A079EE01696}"/>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42</xdr:row>
      <xdr:rowOff>47625</xdr:rowOff>
    </xdr:to>
    <xdr:sp macro="" textlink="">
      <xdr:nvSpPr>
        <xdr:cNvPr id="14" name="Text Box 14">
          <a:extLst>
            <a:ext uri="{FF2B5EF4-FFF2-40B4-BE49-F238E27FC236}">
              <a16:creationId xmlns:a16="http://schemas.microsoft.com/office/drawing/2014/main" id="{1725B9C3-0CF7-45B7-AEE5-3032CA672597}"/>
            </a:ext>
          </a:extLst>
        </xdr:cNvPr>
        <xdr:cNvSpPr txBox="1">
          <a:spLocks noChangeArrowheads="1"/>
        </xdr:cNvSpPr>
      </xdr:nvSpPr>
      <xdr:spPr bwMode="auto">
        <a:xfrm>
          <a:off x="47625" y="72707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1" i="0" u="none" strike="noStrike" baseline="0">
              <a:solidFill>
                <a:srgbClr val="000000"/>
              </a:solidFill>
              <a:latin typeface="Arial"/>
              <a:cs typeface="Arial"/>
            </a:rPr>
            <a:t>PO : 2270341--&gt; ORDER JULI'22   </a:t>
          </a: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2275770--&gt; ORDER SEPTEMBER'22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4E566F8B-E2CC-4164-B46C-2401962383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C012FF73-08BD-4272-83A9-3DB4A615DFE4}"/>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6DCB502C-2970-49AE-82EA-479983A9BBCC}"/>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50A600EC-1063-48CB-980D-0D5C2FBFC866}"/>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CA99024A-9422-4BE6-8B17-A6AEDDCAA801}"/>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EAD244B3-4778-42BE-84F2-49B6194BC06F}"/>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4BC2110F-588D-40EE-82AC-346131A9B70F}"/>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C6FB7A5D-B14A-40DE-BE42-79FDD0C7CF3B}"/>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87D7699-BAB6-4755-A0ED-1B7F7F7E9DA2}"/>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9B10C458-9665-4741-A00C-18EE2DCD6000}"/>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SEPTEMBER 003</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3BEC8675-CE90-4558-8252-D95B4BB87693}"/>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2B422D3F-DB18-4198-93C6-BC3011FCE313}"/>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4DBA8BAC-EDCA-4B08-924A-E7DE89D12F5B}"/>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40</xdr:row>
      <xdr:rowOff>0</xdr:rowOff>
    </xdr:to>
    <xdr:sp macro="" textlink="">
      <xdr:nvSpPr>
        <xdr:cNvPr id="14" name="Text Box 14">
          <a:extLst>
            <a:ext uri="{FF2B5EF4-FFF2-40B4-BE49-F238E27FC236}">
              <a16:creationId xmlns:a16="http://schemas.microsoft.com/office/drawing/2014/main" id="{AFD4B859-8651-48EE-BBAC-60A9FC195079}"/>
            </a:ext>
          </a:extLst>
        </xdr:cNvPr>
        <xdr:cNvSpPr txBox="1">
          <a:spLocks noChangeArrowheads="1"/>
        </xdr:cNvSpPr>
      </xdr:nvSpPr>
      <xdr:spPr bwMode="auto">
        <a:xfrm>
          <a:off x="47625" y="65786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:2270339--&gt; ORDER JULI'22</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:2275768--&gt; ORDER SEPTEMBER'22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FD5CF836-6AE5-4AD1-A60C-E2F14C1909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66137A6C-7CAC-4455-902E-174AF3923943}"/>
            </a:ext>
          </a:extLst>
        </xdr:cNvPr>
        <xdr:cNvSpPr>
          <a:spLocks noChangeShapeType="1"/>
        </xdr:cNvSpPr>
      </xdr:nvSpPr>
      <xdr:spPr bwMode="auto">
        <a:xfrm flipV="1">
          <a:off x="647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6A23010B-2BA3-4977-B0F3-A59E32E30D74}"/>
            </a:ext>
          </a:extLst>
        </xdr:cNvPr>
        <xdr:cNvSpPr>
          <a:spLocks noChangeShapeType="1"/>
        </xdr:cNvSpPr>
      </xdr:nvSpPr>
      <xdr:spPr bwMode="auto">
        <a:xfrm flipV="1">
          <a:off x="4552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D2816AE3-93DB-4B13-BB66-5F74B7164FB8}"/>
            </a:ext>
          </a:extLst>
        </xdr:cNvPr>
        <xdr:cNvSpPr>
          <a:spLocks noChangeShapeType="1"/>
        </xdr:cNvSpPr>
      </xdr:nvSpPr>
      <xdr:spPr bwMode="auto">
        <a:xfrm flipV="1">
          <a:off x="66865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C242E0F2-E1D0-4E29-A254-F78CCA747162}"/>
            </a:ext>
          </a:extLst>
        </xdr:cNvPr>
        <xdr:cNvSpPr>
          <a:spLocks noChangeShapeType="1"/>
        </xdr:cNvSpPr>
      </xdr:nvSpPr>
      <xdr:spPr bwMode="auto">
        <a:xfrm flipV="1">
          <a:off x="75279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14096A49-51F1-4064-A3ED-515940815852}"/>
            </a:ext>
          </a:extLst>
        </xdr:cNvPr>
        <xdr:cNvSpPr>
          <a:spLocks noChangeShapeType="1"/>
        </xdr:cNvSpPr>
      </xdr:nvSpPr>
      <xdr:spPr bwMode="auto">
        <a:xfrm flipV="1">
          <a:off x="774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8128B741-9274-4F59-8D77-ACFF5107874C}"/>
            </a:ext>
          </a:extLst>
        </xdr:cNvPr>
        <xdr:cNvSpPr txBox="1">
          <a:spLocks noChangeArrowheads="1"/>
        </xdr:cNvSpPr>
      </xdr:nvSpPr>
      <xdr:spPr bwMode="auto">
        <a:xfrm>
          <a:off x="85725" y="492125"/>
          <a:ext cx="38068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9E3C814-3FFC-4B06-816E-55F92EC584F8}"/>
            </a:ext>
          </a:extLst>
        </xdr:cNvPr>
        <xdr:cNvSpPr>
          <a:spLocks noChangeShapeType="1"/>
        </xdr:cNvSpPr>
      </xdr:nvSpPr>
      <xdr:spPr bwMode="auto">
        <a:xfrm flipV="1">
          <a:off x="647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A028FB8E-F6D9-4755-BB70-98621A025B12}"/>
            </a:ext>
          </a:extLst>
        </xdr:cNvPr>
        <xdr:cNvSpPr>
          <a:spLocks noChangeShapeType="1"/>
        </xdr:cNvSpPr>
      </xdr:nvSpPr>
      <xdr:spPr bwMode="auto">
        <a:xfrm flipV="1">
          <a:off x="47625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16B256EB-78A5-44E8-942F-3618554E26BB}"/>
            </a:ext>
          </a:extLst>
        </xdr:cNvPr>
        <xdr:cNvSpPr txBox="1">
          <a:spLocks noChangeArrowheads="1"/>
        </xdr:cNvSpPr>
      </xdr:nvSpPr>
      <xdr:spPr bwMode="auto">
        <a:xfrm>
          <a:off x="127199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2022 SEPTEMBER 004</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9B69E28C-1C12-416B-AB34-54DC67A1FC5C}"/>
            </a:ext>
          </a:extLst>
        </xdr:cNvPr>
        <xdr:cNvSpPr>
          <a:spLocks noChangeShapeType="1"/>
        </xdr:cNvSpPr>
      </xdr:nvSpPr>
      <xdr:spPr bwMode="auto">
        <a:xfrm flipV="1">
          <a:off x="66865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54E5642F-998E-47A4-99FA-51BB9423325C}"/>
            </a:ext>
          </a:extLst>
        </xdr:cNvPr>
        <xdr:cNvSpPr>
          <a:spLocks noChangeShapeType="1"/>
        </xdr:cNvSpPr>
      </xdr:nvSpPr>
      <xdr:spPr bwMode="auto">
        <a:xfrm flipV="1">
          <a:off x="75279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FBAF7FD7-4A92-469A-8A06-6BC5232A28D8}"/>
            </a:ext>
          </a:extLst>
        </xdr:cNvPr>
        <xdr:cNvSpPr>
          <a:spLocks noChangeShapeType="1"/>
        </xdr:cNvSpPr>
      </xdr:nvSpPr>
      <xdr:spPr bwMode="auto">
        <a:xfrm flipV="1">
          <a:off x="774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38101</xdr:rowOff>
    </xdr:from>
    <xdr:to>
      <xdr:col>21</xdr:col>
      <xdr:colOff>600075</xdr:colOff>
      <xdr:row>39</xdr:row>
      <xdr:rowOff>194235</xdr:rowOff>
    </xdr:to>
    <xdr:sp macro="" textlink="">
      <xdr:nvSpPr>
        <xdr:cNvPr id="14" name="Text Box 14">
          <a:extLst>
            <a:ext uri="{FF2B5EF4-FFF2-40B4-BE49-F238E27FC236}">
              <a16:creationId xmlns:a16="http://schemas.microsoft.com/office/drawing/2014/main" id="{66756650-B5E9-4FF0-91B0-A4BEE7D7193C}"/>
            </a:ext>
          </a:extLst>
        </xdr:cNvPr>
        <xdr:cNvSpPr txBox="1">
          <a:spLocks noChangeArrowheads="1"/>
        </xdr:cNvSpPr>
      </xdr:nvSpPr>
      <xdr:spPr bwMode="auto">
        <a:xfrm>
          <a:off x="47625" y="6184901"/>
          <a:ext cx="146875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2272755 --&gt; ORDER AGUSTUS'22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EFC230B7-63E7-441B-ACC2-2842AB2589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E75039A3-02CE-4115-823E-B8DC7F433FAE}"/>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7" name="Straight Connector 16">
          <a:extLst>
            <a:ext uri="{FF2B5EF4-FFF2-40B4-BE49-F238E27FC236}">
              <a16:creationId xmlns:a16="http://schemas.microsoft.com/office/drawing/2014/main" id="{73324639-24EF-428C-AD20-8215E60CC671}"/>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8" name="Straight Connector 17">
          <a:extLst>
            <a:ext uri="{FF2B5EF4-FFF2-40B4-BE49-F238E27FC236}">
              <a16:creationId xmlns:a16="http://schemas.microsoft.com/office/drawing/2014/main" id="{D2ADAC7A-AA02-4D8D-BBE3-49C2CB8B5BF0}"/>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162C22B4-FDBB-4F31-93BE-ECB988ECB069}"/>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0" name="Straight Connector 19">
          <a:extLst>
            <a:ext uri="{FF2B5EF4-FFF2-40B4-BE49-F238E27FC236}">
              <a16:creationId xmlns:a16="http://schemas.microsoft.com/office/drawing/2014/main" id="{6EF6D532-AE2E-4835-8602-C3F416DE3BEE}"/>
            </a:ext>
          </a:extLst>
        </xdr:cNvPr>
        <xdr:cNvCxnSpPr>
          <a:cxnSpLocks noChangeShapeType="1"/>
        </xdr:cNvCxnSpPr>
      </xdr:nvCxnSpPr>
      <xdr:spPr bwMode="auto">
        <a:xfrm>
          <a:off x="529916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1" name="Straight Connector 20">
          <a:extLst>
            <a:ext uri="{FF2B5EF4-FFF2-40B4-BE49-F238E27FC236}">
              <a16:creationId xmlns:a16="http://schemas.microsoft.com/office/drawing/2014/main" id="{8E16CE6E-D577-48D1-B47A-4C121A67803F}"/>
            </a:ext>
          </a:extLst>
        </xdr:cNvPr>
        <xdr:cNvCxnSpPr>
          <a:cxnSpLocks noChangeShapeType="1"/>
        </xdr:cNvCxnSpPr>
      </xdr:nvCxnSpPr>
      <xdr:spPr bwMode="auto">
        <a:xfrm>
          <a:off x="529916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5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BD42B951-EF1D-4C1A-95BA-E06F39F20A2C}"/>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BE7915DC-B54A-49D5-8211-CA2B557A13C2}"/>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028C0A49-54A7-422C-B01F-00C6FE7B5D4F}"/>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13E96D82-101B-493D-AD1D-E1BBDA2FD86D}"/>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E82441A1-8591-414B-8906-80E5FC89B42C}"/>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34910A94-12FF-403C-B864-A098CD028207}"/>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D4299A0-096B-4D0F-9F2D-73356833D7F1}"/>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A81F12E7-3771-463A-B619-9A9127D6F229}"/>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16B78782-5545-4A59-9FCE-50BBA1DD4103}"/>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SEPTEMBER 005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B6556778-BE38-41B4-B1BE-F8BF78315505}"/>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25A5A6E5-7852-4641-9C27-3F7845ABC604}"/>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65AC2566-9BBD-4AD9-AD78-47D826E4A615}"/>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38</xdr:row>
      <xdr:rowOff>38100</xdr:rowOff>
    </xdr:from>
    <xdr:to>
      <xdr:col>21</xdr:col>
      <xdr:colOff>676275</xdr:colOff>
      <xdr:row>44</xdr:row>
      <xdr:rowOff>47625</xdr:rowOff>
    </xdr:to>
    <xdr:sp macro="" textlink="">
      <xdr:nvSpPr>
        <xdr:cNvPr id="14" name="Text Box 14">
          <a:extLst>
            <a:ext uri="{FF2B5EF4-FFF2-40B4-BE49-F238E27FC236}">
              <a16:creationId xmlns:a16="http://schemas.microsoft.com/office/drawing/2014/main" id="{56D685FF-9BD9-44C2-8296-DFF4815E1758}"/>
            </a:ext>
          </a:extLst>
        </xdr:cNvPr>
        <xdr:cNvSpPr txBox="1">
          <a:spLocks noChangeArrowheads="1"/>
        </xdr:cNvSpPr>
      </xdr:nvSpPr>
      <xdr:spPr bwMode="auto">
        <a:xfrm>
          <a:off x="47625" y="64071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1" i="0" u="none" strike="noStrike" baseline="0">
              <a:solidFill>
                <a:srgbClr val="000000"/>
              </a:solidFill>
              <a:latin typeface="Arial"/>
              <a:cs typeface="Arial"/>
            </a:rPr>
            <a:t>PO : 2270341--&gt; ORDER JULI'22   </a:t>
          </a: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2272756--&gt; ORDER AGUSTUS'22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55324A18-1B14-4274-82EB-3475F4B6EA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6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61A67049-C9ED-4543-9FB7-863AF4059D50}"/>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85A924C3-9098-46DA-9A9E-525501AF5AA5}"/>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B6B57D9A-01AD-4D50-A4BD-9111A18E051E}"/>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FF043F7B-6ABA-49F7-948E-40643C549F9A}"/>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BB6271E0-23B7-4616-8419-AE7A34722457}"/>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D146A4F2-4AF2-4AB0-B63B-97F7CD0DA234}"/>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EEA0CB1-6AAF-4B64-AE19-770665C41652}"/>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87A4E173-E520-46A6-BD8F-336E690CF781}"/>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FCE6BB19-7C25-4742-928D-943E006CA8EC}"/>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SEPTEMBER 006</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30E3E762-6C94-42AD-BBE3-17B96C17376C}"/>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CC2DF5ED-8167-449C-9F57-E139230F6D95}"/>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FA6C8383-7A5E-4CAB-BFDE-1E78D74420D1}"/>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40</xdr:row>
      <xdr:rowOff>0</xdr:rowOff>
    </xdr:to>
    <xdr:sp macro="" textlink="">
      <xdr:nvSpPr>
        <xdr:cNvPr id="14" name="Text Box 14">
          <a:extLst>
            <a:ext uri="{FF2B5EF4-FFF2-40B4-BE49-F238E27FC236}">
              <a16:creationId xmlns:a16="http://schemas.microsoft.com/office/drawing/2014/main" id="{2511401E-EFF8-4B3C-9E1A-D0B1F10D8881}"/>
            </a:ext>
          </a:extLst>
        </xdr:cNvPr>
        <xdr:cNvSpPr txBox="1">
          <a:spLocks noChangeArrowheads="1"/>
        </xdr:cNvSpPr>
      </xdr:nvSpPr>
      <xdr:spPr bwMode="auto">
        <a:xfrm>
          <a:off x="47625" y="63627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:2272754--&gt; ORDER AGS'22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D942D978-D1DE-42CA-A600-C72AC3BFCA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6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D7E09494-3479-4A87-8AE8-BB885210DC54}"/>
            </a:ext>
          </a:extLst>
        </xdr:cNvPr>
        <xdr:cNvSpPr>
          <a:spLocks noChangeShapeType="1"/>
        </xdr:cNvSpPr>
      </xdr:nvSpPr>
      <xdr:spPr bwMode="auto">
        <a:xfrm flipV="1">
          <a:off x="647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9F91F4DD-57C6-4808-8C22-833F19D3E846}"/>
            </a:ext>
          </a:extLst>
        </xdr:cNvPr>
        <xdr:cNvSpPr>
          <a:spLocks noChangeShapeType="1"/>
        </xdr:cNvSpPr>
      </xdr:nvSpPr>
      <xdr:spPr bwMode="auto">
        <a:xfrm flipV="1">
          <a:off x="4552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EBEA496A-2339-4190-B836-FDDEAEAF4E37}"/>
            </a:ext>
          </a:extLst>
        </xdr:cNvPr>
        <xdr:cNvSpPr>
          <a:spLocks noChangeShapeType="1"/>
        </xdr:cNvSpPr>
      </xdr:nvSpPr>
      <xdr:spPr bwMode="auto">
        <a:xfrm flipV="1">
          <a:off x="66865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01FF16AE-8DDF-4119-8F62-A9879B345763}"/>
            </a:ext>
          </a:extLst>
        </xdr:cNvPr>
        <xdr:cNvSpPr>
          <a:spLocks noChangeShapeType="1"/>
        </xdr:cNvSpPr>
      </xdr:nvSpPr>
      <xdr:spPr bwMode="auto">
        <a:xfrm flipV="1">
          <a:off x="75279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F94ACBDD-AADC-419F-B451-BAFD3512C727}"/>
            </a:ext>
          </a:extLst>
        </xdr:cNvPr>
        <xdr:cNvSpPr>
          <a:spLocks noChangeShapeType="1"/>
        </xdr:cNvSpPr>
      </xdr:nvSpPr>
      <xdr:spPr bwMode="auto">
        <a:xfrm flipV="1">
          <a:off x="774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1EC4EED2-C4B6-428E-9203-7499A1283307}"/>
            </a:ext>
          </a:extLst>
        </xdr:cNvPr>
        <xdr:cNvSpPr txBox="1">
          <a:spLocks noChangeArrowheads="1"/>
        </xdr:cNvSpPr>
      </xdr:nvSpPr>
      <xdr:spPr bwMode="auto">
        <a:xfrm>
          <a:off x="85725" y="492125"/>
          <a:ext cx="38068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68A184AC-3FE6-4C1C-8C5D-4A1E98CA8C83}"/>
            </a:ext>
          </a:extLst>
        </xdr:cNvPr>
        <xdr:cNvSpPr>
          <a:spLocks noChangeShapeType="1"/>
        </xdr:cNvSpPr>
      </xdr:nvSpPr>
      <xdr:spPr bwMode="auto">
        <a:xfrm flipV="1">
          <a:off x="647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A4497392-BFC8-4EA0-953A-DE1394740685}"/>
            </a:ext>
          </a:extLst>
        </xdr:cNvPr>
        <xdr:cNvSpPr>
          <a:spLocks noChangeShapeType="1"/>
        </xdr:cNvSpPr>
      </xdr:nvSpPr>
      <xdr:spPr bwMode="auto">
        <a:xfrm flipV="1">
          <a:off x="47625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3D56AA59-C56E-451C-A3B7-8EC63A6392A0}"/>
            </a:ext>
          </a:extLst>
        </xdr:cNvPr>
        <xdr:cNvSpPr txBox="1">
          <a:spLocks noChangeArrowheads="1"/>
        </xdr:cNvSpPr>
      </xdr:nvSpPr>
      <xdr:spPr bwMode="auto">
        <a:xfrm>
          <a:off x="127199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2022 SEPTEMBER 004</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174D6AB7-F56E-43FF-AD95-F53EDF7E8CB7}"/>
            </a:ext>
          </a:extLst>
        </xdr:cNvPr>
        <xdr:cNvSpPr>
          <a:spLocks noChangeShapeType="1"/>
        </xdr:cNvSpPr>
      </xdr:nvSpPr>
      <xdr:spPr bwMode="auto">
        <a:xfrm flipV="1">
          <a:off x="66865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BEF56A0F-9F6D-4320-A101-F65320AB979F}"/>
            </a:ext>
          </a:extLst>
        </xdr:cNvPr>
        <xdr:cNvSpPr>
          <a:spLocks noChangeShapeType="1"/>
        </xdr:cNvSpPr>
      </xdr:nvSpPr>
      <xdr:spPr bwMode="auto">
        <a:xfrm flipV="1">
          <a:off x="75279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BA099A8A-D86E-4995-9F20-DF7760091BBC}"/>
            </a:ext>
          </a:extLst>
        </xdr:cNvPr>
        <xdr:cNvSpPr>
          <a:spLocks noChangeShapeType="1"/>
        </xdr:cNvSpPr>
      </xdr:nvSpPr>
      <xdr:spPr bwMode="auto">
        <a:xfrm flipV="1">
          <a:off x="774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38101</xdr:rowOff>
    </xdr:from>
    <xdr:to>
      <xdr:col>21</xdr:col>
      <xdr:colOff>600075</xdr:colOff>
      <xdr:row>39</xdr:row>
      <xdr:rowOff>194235</xdr:rowOff>
    </xdr:to>
    <xdr:sp macro="" textlink="">
      <xdr:nvSpPr>
        <xdr:cNvPr id="14" name="Text Box 14">
          <a:extLst>
            <a:ext uri="{FF2B5EF4-FFF2-40B4-BE49-F238E27FC236}">
              <a16:creationId xmlns:a16="http://schemas.microsoft.com/office/drawing/2014/main" id="{C577BBC0-565C-46E7-A6DC-1EBE854C8178}"/>
            </a:ext>
          </a:extLst>
        </xdr:cNvPr>
        <xdr:cNvSpPr txBox="1">
          <a:spLocks noChangeArrowheads="1"/>
        </xdr:cNvSpPr>
      </xdr:nvSpPr>
      <xdr:spPr bwMode="auto">
        <a:xfrm>
          <a:off x="47625" y="6184901"/>
          <a:ext cx="146875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2272755 --&gt; ORDER AGUSTUS'22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D0E18B53-DBCD-4761-AD7D-9C8CFB028F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A37D2716-D0D7-4670-98A2-79CD1C74AE61}"/>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7" name="Straight Connector 16">
          <a:extLst>
            <a:ext uri="{FF2B5EF4-FFF2-40B4-BE49-F238E27FC236}">
              <a16:creationId xmlns:a16="http://schemas.microsoft.com/office/drawing/2014/main" id="{D94E6531-809C-4189-A8B3-6E7B9968D969}"/>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8" name="Straight Connector 17">
          <a:extLst>
            <a:ext uri="{FF2B5EF4-FFF2-40B4-BE49-F238E27FC236}">
              <a16:creationId xmlns:a16="http://schemas.microsoft.com/office/drawing/2014/main" id="{664F6CFD-721B-4FB6-A748-17A70BA02665}"/>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97682AD9-DF81-4866-9C94-ADC63CD223B2}"/>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0" name="Straight Connector 19">
          <a:extLst>
            <a:ext uri="{FF2B5EF4-FFF2-40B4-BE49-F238E27FC236}">
              <a16:creationId xmlns:a16="http://schemas.microsoft.com/office/drawing/2014/main" id="{71EE5B5E-8003-48FF-AD8B-E94BD7FEAB84}"/>
            </a:ext>
          </a:extLst>
        </xdr:cNvPr>
        <xdr:cNvCxnSpPr>
          <a:cxnSpLocks noChangeShapeType="1"/>
        </xdr:cNvCxnSpPr>
      </xdr:nvCxnSpPr>
      <xdr:spPr bwMode="auto">
        <a:xfrm>
          <a:off x="529916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1" name="Straight Connector 20">
          <a:extLst>
            <a:ext uri="{FF2B5EF4-FFF2-40B4-BE49-F238E27FC236}">
              <a16:creationId xmlns:a16="http://schemas.microsoft.com/office/drawing/2014/main" id="{45603992-32B7-4C38-B1CA-B6B9B166E051}"/>
            </a:ext>
          </a:extLst>
        </xdr:cNvPr>
        <xdr:cNvCxnSpPr>
          <a:cxnSpLocks noChangeShapeType="1"/>
        </xdr:cNvCxnSpPr>
      </xdr:nvCxnSpPr>
      <xdr:spPr bwMode="auto">
        <a:xfrm>
          <a:off x="5299169" y="34909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6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FA6AA11B-31A4-4662-927E-2D767AF7A210}"/>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A96D9D65-7604-4446-A17F-049E0168A847}"/>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979A0B32-D141-4A39-81DB-A7CF870ADB73}"/>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8F03EF1D-367D-42E7-8F1E-1F3AF6F04101}"/>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3642292C-9E50-4679-9789-2C6806DA4419}"/>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FFDC324B-4F78-4C5B-9BE1-9BA29546FFB7}"/>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9F6C1D29-FCF2-44C7-99EB-7BF6E8E5F2C3}"/>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7E5B0659-7207-4A1F-90E7-1444829963DD}"/>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F65E9894-4D9E-4287-A6D9-E107789FD9F6}"/>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SEPTEMBER 005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D3D46319-D86E-437C-85A7-410EA9031704}"/>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58BF4E65-45F6-40F3-B35C-72DC535F1AED}"/>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C5512C70-066D-46B8-9C95-775185533420}"/>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38</xdr:row>
      <xdr:rowOff>38100</xdr:rowOff>
    </xdr:from>
    <xdr:to>
      <xdr:col>21</xdr:col>
      <xdr:colOff>676275</xdr:colOff>
      <xdr:row>44</xdr:row>
      <xdr:rowOff>47625</xdr:rowOff>
    </xdr:to>
    <xdr:sp macro="" textlink="">
      <xdr:nvSpPr>
        <xdr:cNvPr id="14" name="Text Box 14">
          <a:extLst>
            <a:ext uri="{FF2B5EF4-FFF2-40B4-BE49-F238E27FC236}">
              <a16:creationId xmlns:a16="http://schemas.microsoft.com/office/drawing/2014/main" id="{764E5954-4C03-4C89-8313-1A453567027F}"/>
            </a:ext>
          </a:extLst>
        </xdr:cNvPr>
        <xdr:cNvSpPr txBox="1">
          <a:spLocks noChangeArrowheads="1"/>
        </xdr:cNvSpPr>
      </xdr:nvSpPr>
      <xdr:spPr bwMode="auto">
        <a:xfrm>
          <a:off x="47625" y="68389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1" i="0" u="none" strike="noStrike" baseline="0">
              <a:solidFill>
                <a:srgbClr val="000000"/>
              </a:solidFill>
              <a:latin typeface="Arial"/>
              <a:cs typeface="Arial"/>
            </a:rPr>
            <a:t>PO : 2270341--&gt; ORDER JULI'22   </a:t>
          </a: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2272756--&gt; ORDER AGUSTUS'22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DECFC823-98BF-4F06-8DCD-04884EBBEF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6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C86717F7-3D62-4BB4-A323-EDFD82A30A83}"/>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9E735ACD-BE51-4EFF-ADD3-ED1619D540FC}"/>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482C42CF-11E2-4738-9D5C-83C0D8915F1B}"/>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8D0D45C2-F9B3-4CE8-8860-7D80401443F3}"/>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F3A0334-CE1B-436B-9350-38CC541E8F91}"/>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FE8769C2-8A00-48D5-8D3F-2CDBE654F704}"/>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D82EF83A-5277-4D2E-BDA7-CE6633F554A3}"/>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9DB9FD7F-0D29-4B3D-BC7A-D7458C33C3A7}"/>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5418675F-1A36-4AF1-9FAA-16EE8646F63C}"/>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SEPTEMBER 006</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8334230B-B949-4F89-BF7C-1E56BFB6EFD8}"/>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8F61FCD-6C0E-444B-96B5-6DE0433084E9}"/>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958A7E3D-B628-40A7-BEAC-A0B8250DAFA8}"/>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36</xdr:row>
      <xdr:rowOff>38100</xdr:rowOff>
    </xdr:from>
    <xdr:to>
      <xdr:col>21</xdr:col>
      <xdr:colOff>676275</xdr:colOff>
      <xdr:row>40</xdr:row>
      <xdr:rowOff>0</xdr:rowOff>
    </xdr:to>
    <xdr:sp macro="" textlink="">
      <xdr:nvSpPr>
        <xdr:cNvPr id="14" name="Text Box 14">
          <a:extLst>
            <a:ext uri="{FF2B5EF4-FFF2-40B4-BE49-F238E27FC236}">
              <a16:creationId xmlns:a16="http://schemas.microsoft.com/office/drawing/2014/main" id="{4C95EABF-4D1E-47E4-B693-DD3D32954B80}"/>
            </a:ext>
          </a:extLst>
        </xdr:cNvPr>
        <xdr:cNvSpPr txBox="1">
          <a:spLocks noChangeArrowheads="1"/>
        </xdr:cNvSpPr>
      </xdr:nvSpPr>
      <xdr:spPr bwMode="auto">
        <a:xfrm>
          <a:off x="47625" y="63627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:2272754--&gt; ORDER AGS'22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A96BFB1E-5C60-4541-942B-A6B100CB25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6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5D773F6A-299F-43D6-A425-027284B725E8}"/>
            </a:ext>
          </a:extLst>
        </xdr:cNvPr>
        <xdr:cNvSpPr>
          <a:spLocks noChangeShapeType="1"/>
        </xdr:cNvSpPr>
      </xdr:nvSpPr>
      <xdr:spPr bwMode="auto">
        <a:xfrm flipV="1">
          <a:off x="647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2D9010B9-2259-47B3-90FF-70B376146384}"/>
            </a:ext>
          </a:extLst>
        </xdr:cNvPr>
        <xdr:cNvSpPr>
          <a:spLocks noChangeShapeType="1"/>
        </xdr:cNvSpPr>
      </xdr:nvSpPr>
      <xdr:spPr bwMode="auto">
        <a:xfrm flipV="1">
          <a:off x="4552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FB67513B-535B-4F08-8D85-2FC1E3A23FE4}"/>
            </a:ext>
          </a:extLst>
        </xdr:cNvPr>
        <xdr:cNvSpPr>
          <a:spLocks noChangeShapeType="1"/>
        </xdr:cNvSpPr>
      </xdr:nvSpPr>
      <xdr:spPr bwMode="auto">
        <a:xfrm flipV="1">
          <a:off x="66865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E8F98CFA-F6B3-4782-9C26-E62932B2C011}"/>
            </a:ext>
          </a:extLst>
        </xdr:cNvPr>
        <xdr:cNvSpPr>
          <a:spLocks noChangeShapeType="1"/>
        </xdr:cNvSpPr>
      </xdr:nvSpPr>
      <xdr:spPr bwMode="auto">
        <a:xfrm flipV="1">
          <a:off x="75279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C7CC5E35-4E3E-4C68-B5EB-A219EC6D2C88}"/>
            </a:ext>
          </a:extLst>
        </xdr:cNvPr>
        <xdr:cNvSpPr>
          <a:spLocks noChangeShapeType="1"/>
        </xdr:cNvSpPr>
      </xdr:nvSpPr>
      <xdr:spPr bwMode="auto">
        <a:xfrm flipV="1">
          <a:off x="774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A629717E-F9D9-40EB-9980-4595B513CB8A}"/>
            </a:ext>
          </a:extLst>
        </xdr:cNvPr>
        <xdr:cNvSpPr txBox="1">
          <a:spLocks noChangeArrowheads="1"/>
        </xdr:cNvSpPr>
      </xdr:nvSpPr>
      <xdr:spPr bwMode="auto">
        <a:xfrm>
          <a:off x="85725" y="492125"/>
          <a:ext cx="38068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C6208834-CD32-4FD1-A36D-EF56014DBA79}"/>
            </a:ext>
          </a:extLst>
        </xdr:cNvPr>
        <xdr:cNvSpPr>
          <a:spLocks noChangeShapeType="1"/>
        </xdr:cNvSpPr>
      </xdr:nvSpPr>
      <xdr:spPr bwMode="auto">
        <a:xfrm flipV="1">
          <a:off x="647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0DD59ACC-EA9C-4702-A02D-B8BF9EC36DA1}"/>
            </a:ext>
          </a:extLst>
        </xdr:cNvPr>
        <xdr:cNvSpPr>
          <a:spLocks noChangeShapeType="1"/>
        </xdr:cNvSpPr>
      </xdr:nvSpPr>
      <xdr:spPr bwMode="auto">
        <a:xfrm flipV="1">
          <a:off x="47625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0CA306F6-F3ED-40BF-BF08-1A302A03CECB}"/>
            </a:ext>
          </a:extLst>
        </xdr:cNvPr>
        <xdr:cNvSpPr txBox="1">
          <a:spLocks noChangeArrowheads="1"/>
        </xdr:cNvSpPr>
      </xdr:nvSpPr>
      <xdr:spPr bwMode="auto">
        <a:xfrm>
          <a:off x="127199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2022 SEPTEMBER 007</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E18098CC-BF61-486C-90F9-B05790829DE6}"/>
            </a:ext>
          </a:extLst>
        </xdr:cNvPr>
        <xdr:cNvSpPr>
          <a:spLocks noChangeShapeType="1"/>
        </xdr:cNvSpPr>
      </xdr:nvSpPr>
      <xdr:spPr bwMode="auto">
        <a:xfrm flipV="1">
          <a:off x="66865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221B8B64-B250-4535-8170-2E3A6753B251}"/>
            </a:ext>
          </a:extLst>
        </xdr:cNvPr>
        <xdr:cNvSpPr>
          <a:spLocks noChangeShapeType="1"/>
        </xdr:cNvSpPr>
      </xdr:nvSpPr>
      <xdr:spPr bwMode="auto">
        <a:xfrm flipV="1">
          <a:off x="75279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AC20B68C-675A-4D79-930C-43DD3DD56209}"/>
            </a:ext>
          </a:extLst>
        </xdr:cNvPr>
        <xdr:cNvSpPr>
          <a:spLocks noChangeShapeType="1"/>
        </xdr:cNvSpPr>
      </xdr:nvSpPr>
      <xdr:spPr bwMode="auto">
        <a:xfrm flipV="1">
          <a:off x="774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35</xdr:row>
      <xdr:rowOff>38101</xdr:rowOff>
    </xdr:from>
    <xdr:to>
      <xdr:col>21</xdr:col>
      <xdr:colOff>600075</xdr:colOff>
      <xdr:row>39</xdr:row>
      <xdr:rowOff>194235</xdr:rowOff>
    </xdr:to>
    <xdr:sp macro="" textlink="">
      <xdr:nvSpPr>
        <xdr:cNvPr id="14" name="Text Box 14">
          <a:extLst>
            <a:ext uri="{FF2B5EF4-FFF2-40B4-BE49-F238E27FC236}">
              <a16:creationId xmlns:a16="http://schemas.microsoft.com/office/drawing/2014/main" id="{3519FF62-A7F3-4807-B161-4DCE7035B1CC}"/>
            </a:ext>
          </a:extLst>
        </xdr:cNvPr>
        <xdr:cNvSpPr txBox="1">
          <a:spLocks noChangeArrowheads="1"/>
        </xdr:cNvSpPr>
      </xdr:nvSpPr>
      <xdr:spPr bwMode="auto">
        <a:xfrm>
          <a:off x="47625" y="6184901"/>
          <a:ext cx="146875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2272755 --&gt; ORDER AGUSTUS'22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8290E648-038C-41CB-B13C-31E8B1F5E1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32" name="Straight Connector 31">
          <a:extLst>
            <a:ext uri="{FF2B5EF4-FFF2-40B4-BE49-F238E27FC236}">
              <a16:creationId xmlns:a16="http://schemas.microsoft.com/office/drawing/2014/main" id="{395D64B9-C42A-4AC3-BACE-2DA880BF1404}"/>
            </a:ext>
          </a:extLst>
        </xdr:cNvPr>
        <xdr:cNvCxnSpPr>
          <a:cxnSpLocks noChangeShapeType="1"/>
        </xdr:cNvCxnSpPr>
      </xdr:nvCxnSpPr>
      <xdr:spPr bwMode="auto">
        <a:xfrm>
          <a:off x="5294313"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33" name="Straight Connector 32">
          <a:extLst>
            <a:ext uri="{FF2B5EF4-FFF2-40B4-BE49-F238E27FC236}">
              <a16:creationId xmlns:a16="http://schemas.microsoft.com/office/drawing/2014/main" id="{608C030F-5A48-428B-B2A5-029BAFDD23F1}"/>
            </a:ext>
          </a:extLst>
        </xdr:cNvPr>
        <xdr:cNvCxnSpPr>
          <a:cxnSpLocks noChangeShapeType="1"/>
        </xdr:cNvCxnSpPr>
      </xdr:nvCxnSpPr>
      <xdr:spPr bwMode="auto">
        <a:xfrm>
          <a:off x="5294313"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34" name="Straight Connector 33">
          <a:extLst>
            <a:ext uri="{FF2B5EF4-FFF2-40B4-BE49-F238E27FC236}">
              <a16:creationId xmlns:a16="http://schemas.microsoft.com/office/drawing/2014/main" id="{DEA0CEAE-6D90-4B01-9FB8-A10CA6BE1D4B}"/>
            </a:ext>
          </a:extLst>
        </xdr:cNvPr>
        <xdr:cNvCxnSpPr>
          <a:cxnSpLocks noChangeShapeType="1"/>
        </xdr:cNvCxnSpPr>
      </xdr:nvCxnSpPr>
      <xdr:spPr bwMode="auto">
        <a:xfrm>
          <a:off x="5294313"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35" name="Straight Connector 34">
          <a:extLst>
            <a:ext uri="{FF2B5EF4-FFF2-40B4-BE49-F238E27FC236}">
              <a16:creationId xmlns:a16="http://schemas.microsoft.com/office/drawing/2014/main" id="{03423B77-3D5F-4873-A3BC-DD69DFDA273F}"/>
            </a:ext>
          </a:extLst>
        </xdr:cNvPr>
        <xdr:cNvCxnSpPr>
          <a:cxnSpLocks noChangeShapeType="1"/>
        </xdr:cNvCxnSpPr>
      </xdr:nvCxnSpPr>
      <xdr:spPr bwMode="auto">
        <a:xfrm>
          <a:off x="5294313"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36" name="Straight Connector 35">
          <a:extLst>
            <a:ext uri="{FF2B5EF4-FFF2-40B4-BE49-F238E27FC236}">
              <a16:creationId xmlns:a16="http://schemas.microsoft.com/office/drawing/2014/main" id="{A4142BBE-1F60-41EF-8F16-7079FB402096}"/>
            </a:ext>
          </a:extLst>
        </xdr:cNvPr>
        <xdr:cNvCxnSpPr>
          <a:cxnSpLocks noChangeShapeType="1"/>
        </xdr:cNvCxnSpPr>
      </xdr:nvCxnSpPr>
      <xdr:spPr bwMode="auto">
        <a:xfrm>
          <a:off x="5294313"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37" name="Straight Connector 36">
          <a:extLst>
            <a:ext uri="{FF2B5EF4-FFF2-40B4-BE49-F238E27FC236}">
              <a16:creationId xmlns:a16="http://schemas.microsoft.com/office/drawing/2014/main" id="{3AE4C98E-5135-4780-AF55-13C429F1B43C}"/>
            </a:ext>
          </a:extLst>
        </xdr:cNvPr>
        <xdr:cNvCxnSpPr>
          <a:cxnSpLocks noChangeShapeType="1"/>
        </xdr:cNvCxnSpPr>
      </xdr:nvCxnSpPr>
      <xdr:spPr bwMode="auto">
        <a:xfrm>
          <a:off x="5294313"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38" name="Straight Connector 37">
          <a:extLst>
            <a:ext uri="{FF2B5EF4-FFF2-40B4-BE49-F238E27FC236}">
              <a16:creationId xmlns:a16="http://schemas.microsoft.com/office/drawing/2014/main" id="{17E1F67B-ADBC-4448-8F32-1C2B6AE0CE69}"/>
            </a:ext>
          </a:extLst>
        </xdr:cNvPr>
        <xdr:cNvCxnSpPr>
          <a:cxnSpLocks noChangeShapeType="1"/>
        </xdr:cNvCxnSpPr>
      </xdr:nvCxnSpPr>
      <xdr:spPr bwMode="auto">
        <a:xfrm>
          <a:off x="5294313"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39" name="Straight Connector 38">
          <a:extLst>
            <a:ext uri="{FF2B5EF4-FFF2-40B4-BE49-F238E27FC236}">
              <a16:creationId xmlns:a16="http://schemas.microsoft.com/office/drawing/2014/main" id="{F4F266E9-A3FC-4C9F-8098-B1827EF08A0B}"/>
            </a:ext>
          </a:extLst>
        </xdr:cNvPr>
        <xdr:cNvCxnSpPr>
          <a:cxnSpLocks noChangeShapeType="1"/>
        </xdr:cNvCxnSpPr>
      </xdr:nvCxnSpPr>
      <xdr:spPr bwMode="auto">
        <a:xfrm>
          <a:off x="5294313"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40" name="Straight Connector 39">
          <a:extLst>
            <a:ext uri="{FF2B5EF4-FFF2-40B4-BE49-F238E27FC236}">
              <a16:creationId xmlns:a16="http://schemas.microsoft.com/office/drawing/2014/main" id="{9D73AE6D-EACC-43AB-831C-901FA05E795B}"/>
            </a:ext>
          </a:extLst>
        </xdr:cNvPr>
        <xdr:cNvCxnSpPr>
          <a:cxnSpLocks noChangeShapeType="1"/>
        </xdr:cNvCxnSpPr>
      </xdr:nvCxnSpPr>
      <xdr:spPr bwMode="auto">
        <a:xfrm>
          <a:off x="5294313"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41" name="Straight Connector 40">
          <a:extLst>
            <a:ext uri="{FF2B5EF4-FFF2-40B4-BE49-F238E27FC236}">
              <a16:creationId xmlns:a16="http://schemas.microsoft.com/office/drawing/2014/main" id="{84E0C648-7C0D-4C06-9046-4534C7A832BD}"/>
            </a:ext>
          </a:extLst>
        </xdr:cNvPr>
        <xdr:cNvCxnSpPr>
          <a:cxnSpLocks noChangeShapeType="1"/>
        </xdr:cNvCxnSpPr>
      </xdr:nvCxnSpPr>
      <xdr:spPr bwMode="auto">
        <a:xfrm>
          <a:off x="5294313"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6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5F1334A2-DF88-4562-8D5C-94CF6ADE2041}"/>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EF4E71E4-7A5D-4CAE-B8A0-C96C2F216FED}"/>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6ED88C6C-356E-422F-960A-06B610960344}"/>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28178B48-650A-4740-884E-68F592E6768A}"/>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603AC1B1-6F22-49BF-8E17-BAEF56AB597A}"/>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59723AC4-6B14-45F0-816D-ACF60864F55F}"/>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3CE4AE76-3417-44B9-BAD7-2FF98A1A83AC}"/>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ED1F9C05-75CB-4754-B710-9BC5CF13B597}"/>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3341C312-21BF-4BAF-B8D0-5F110C705F20}"/>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SEPTEMBER 008</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E373A72D-25DF-4CCA-90D4-939A7D238CE6}"/>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C8D2853B-40F9-442B-99B0-3AB4D2CCA3C7}"/>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FE3F5AE7-42FB-498A-A385-7761F28147F0}"/>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37</xdr:row>
      <xdr:rowOff>38100</xdr:rowOff>
    </xdr:from>
    <xdr:to>
      <xdr:col>21</xdr:col>
      <xdr:colOff>676275</xdr:colOff>
      <xdr:row>43</xdr:row>
      <xdr:rowOff>47625</xdr:rowOff>
    </xdr:to>
    <xdr:sp macro="" textlink="">
      <xdr:nvSpPr>
        <xdr:cNvPr id="14" name="Text Box 14">
          <a:extLst>
            <a:ext uri="{FF2B5EF4-FFF2-40B4-BE49-F238E27FC236}">
              <a16:creationId xmlns:a16="http://schemas.microsoft.com/office/drawing/2014/main" id="{144F1389-716B-4C43-80D4-531A314AAA26}"/>
            </a:ext>
          </a:extLst>
        </xdr:cNvPr>
        <xdr:cNvSpPr txBox="1">
          <a:spLocks noChangeArrowheads="1"/>
        </xdr:cNvSpPr>
      </xdr:nvSpPr>
      <xdr:spPr bwMode="auto">
        <a:xfrm>
          <a:off x="47625" y="68389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1" i="0" u="none" strike="noStrike" baseline="0">
              <a:solidFill>
                <a:srgbClr val="000000"/>
              </a:solidFill>
              <a:latin typeface="Arial"/>
              <a:cs typeface="Arial"/>
            </a:rPr>
            <a:t>PO : 2270341--&gt; ORDER JULI'22   </a:t>
          </a: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2272756--&gt; ORDER AGUSTUS'22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0B6BB846-1C86-4F3E-BEBE-E753AF72F5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6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F351DBAD-2397-4C9D-909C-86DBCB6D205B}"/>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AD1030EF-B5E2-42F7-A17C-32BDF77D8D49}"/>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8D718A3F-2E74-4FBA-84DB-668D84A6DCD5}"/>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3416427D-79DD-4A78-9DF3-E85620756332}"/>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5B636F2A-7762-40F7-831A-D270934139DA}"/>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67AF4FDA-EDA7-4FCF-94F0-646CE24484E2}"/>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33E7F9B3-11CA-4C8E-917D-46E453BD54E3}"/>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5074A582-1325-4E2A-974D-F34C0B4A1F7C}"/>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4AFAAC76-92C2-4FED-BC16-2D95F7021BB0}"/>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SEPTEMBER 009</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8FCA72DB-41AC-4AAA-ABEE-811A023B434E}"/>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7038BE13-9748-4756-AF16-0D4FA6A4A9D1}"/>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B78D3BE2-748B-42AE-892D-4AAB49B22718}"/>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38</xdr:row>
      <xdr:rowOff>0</xdr:rowOff>
    </xdr:to>
    <xdr:sp macro="" textlink="">
      <xdr:nvSpPr>
        <xdr:cNvPr id="14" name="Text Box 14">
          <a:extLst>
            <a:ext uri="{FF2B5EF4-FFF2-40B4-BE49-F238E27FC236}">
              <a16:creationId xmlns:a16="http://schemas.microsoft.com/office/drawing/2014/main" id="{4C7686D3-C52B-442B-AEAF-7B44112FD2D1}"/>
            </a:ext>
          </a:extLst>
        </xdr:cNvPr>
        <xdr:cNvSpPr txBox="1">
          <a:spLocks noChangeArrowheads="1"/>
        </xdr:cNvSpPr>
      </xdr:nvSpPr>
      <xdr:spPr bwMode="auto">
        <a:xfrm>
          <a:off x="47625" y="63627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:2272754--&gt; ORDER AGS'22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B60BCB30-336C-4DC2-A13D-FA86A6C10F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6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54A10712-7A34-4042-8CC7-B20F114F66C9}"/>
            </a:ext>
          </a:extLst>
        </xdr:cNvPr>
        <xdr:cNvSpPr>
          <a:spLocks noChangeShapeType="1"/>
        </xdr:cNvSpPr>
      </xdr:nvSpPr>
      <xdr:spPr bwMode="auto">
        <a:xfrm flipV="1">
          <a:off x="647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2F9B1B73-9DD0-4DDF-A1DA-D35C5B9F48CB}"/>
            </a:ext>
          </a:extLst>
        </xdr:cNvPr>
        <xdr:cNvSpPr>
          <a:spLocks noChangeShapeType="1"/>
        </xdr:cNvSpPr>
      </xdr:nvSpPr>
      <xdr:spPr bwMode="auto">
        <a:xfrm flipV="1">
          <a:off x="4552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499F04FB-EE14-4E08-9EF8-83FF5BFD17FF}"/>
            </a:ext>
          </a:extLst>
        </xdr:cNvPr>
        <xdr:cNvSpPr>
          <a:spLocks noChangeShapeType="1"/>
        </xdr:cNvSpPr>
      </xdr:nvSpPr>
      <xdr:spPr bwMode="auto">
        <a:xfrm flipV="1">
          <a:off x="66865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12AA8EEA-8892-48C6-8EB8-1EBD2254ED50}"/>
            </a:ext>
          </a:extLst>
        </xdr:cNvPr>
        <xdr:cNvSpPr>
          <a:spLocks noChangeShapeType="1"/>
        </xdr:cNvSpPr>
      </xdr:nvSpPr>
      <xdr:spPr bwMode="auto">
        <a:xfrm flipV="1">
          <a:off x="75279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F69143B6-9B7A-4AF7-AB5C-7420DC53A28E}"/>
            </a:ext>
          </a:extLst>
        </xdr:cNvPr>
        <xdr:cNvSpPr>
          <a:spLocks noChangeShapeType="1"/>
        </xdr:cNvSpPr>
      </xdr:nvSpPr>
      <xdr:spPr bwMode="auto">
        <a:xfrm flipV="1">
          <a:off x="774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A8D4369E-8765-42C8-8CC2-0F22BC6BCFE1}"/>
            </a:ext>
          </a:extLst>
        </xdr:cNvPr>
        <xdr:cNvSpPr txBox="1">
          <a:spLocks noChangeArrowheads="1"/>
        </xdr:cNvSpPr>
      </xdr:nvSpPr>
      <xdr:spPr bwMode="auto">
        <a:xfrm>
          <a:off x="85725" y="492125"/>
          <a:ext cx="38068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42440CE5-FCA4-41F7-9F02-B962D00B8369}"/>
            </a:ext>
          </a:extLst>
        </xdr:cNvPr>
        <xdr:cNvSpPr>
          <a:spLocks noChangeShapeType="1"/>
        </xdr:cNvSpPr>
      </xdr:nvSpPr>
      <xdr:spPr bwMode="auto">
        <a:xfrm flipV="1">
          <a:off x="647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7ACF3F7C-298E-424C-8F8D-14924AA489C7}"/>
            </a:ext>
          </a:extLst>
        </xdr:cNvPr>
        <xdr:cNvSpPr>
          <a:spLocks noChangeShapeType="1"/>
        </xdr:cNvSpPr>
      </xdr:nvSpPr>
      <xdr:spPr bwMode="auto">
        <a:xfrm flipV="1">
          <a:off x="47625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9099D06F-2436-4392-9BA2-E8F147E5CA85}"/>
            </a:ext>
          </a:extLst>
        </xdr:cNvPr>
        <xdr:cNvSpPr txBox="1">
          <a:spLocks noChangeArrowheads="1"/>
        </xdr:cNvSpPr>
      </xdr:nvSpPr>
      <xdr:spPr bwMode="auto">
        <a:xfrm>
          <a:off x="127199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2022 SEPTEMBER 010</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45D50E3-26A4-4EA5-BAAD-2E0B8F1B9120}"/>
            </a:ext>
          </a:extLst>
        </xdr:cNvPr>
        <xdr:cNvSpPr>
          <a:spLocks noChangeShapeType="1"/>
        </xdr:cNvSpPr>
      </xdr:nvSpPr>
      <xdr:spPr bwMode="auto">
        <a:xfrm flipV="1">
          <a:off x="66865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D82B80D2-A105-4825-9AEF-A98D94C23FB0}"/>
            </a:ext>
          </a:extLst>
        </xdr:cNvPr>
        <xdr:cNvSpPr>
          <a:spLocks noChangeShapeType="1"/>
        </xdr:cNvSpPr>
      </xdr:nvSpPr>
      <xdr:spPr bwMode="auto">
        <a:xfrm flipV="1">
          <a:off x="75279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2CEB9457-8EA0-4471-8B76-54E82A864CD3}"/>
            </a:ext>
          </a:extLst>
        </xdr:cNvPr>
        <xdr:cNvSpPr>
          <a:spLocks noChangeShapeType="1"/>
        </xdr:cNvSpPr>
      </xdr:nvSpPr>
      <xdr:spPr bwMode="auto">
        <a:xfrm flipV="1">
          <a:off x="774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38101</xdr:rowOff>
    </xdr:from>
    <xdr:to>
      <xdr:col>21</xdr:col>
      <xdr:colOff>600075</xdr:colOff>
      <xdr:row>38</xdr:row>
      <xdr:rowOff>194235</xdr:rowOff>
    </xdr:to>
    <xdr:sp macro="" textlink="">
      <xdr:nvSpPr>
        <xdr:cNvPr id="14" name="Text Box 14">
          <a:extLst>
            <a:ext uri="{FF2B5EF4-FFF2-40B4-BE49-F238E27FC236}">
              <a16:creationId xmlns:a16="http://schemas.microsoft.com/office/drawing/2014/main" id="{677DC134-2D59-4A89-B2EC-ED2DEC3859EE}"/>
            </a:ext>
          </a:extLst>
        </xdr:cNvPr>
        <xdr:cNvSpPr txBox="1">
          <a:spLocks noChangeArrowheads="1"/>
        </xdr:cNvSpPr>
      </xdr:nvSpPr>
      <xdr:spPr bwMode="auto">
        <a:xfrm>
          <a:off x="47625" y="6832601"/>
          <a:ext cx="146875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2272755 --&gt; ORDER AGUSTUS'22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F20FC94B-D5DD-46EC-811D-03B33E6117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36" name="Straight Connector 35">
          <a:extLst>
            <a:ext uri="{FF2B5EF4-FFF2-40B4-BE49-F238E27FC236}">
              <a16:creationId xmlns:a16="http://schemas.microsoft.com/office/drawing/2014/main" id="{AF56BF61-223A-4F1C-B235-C00B19C10D7B}"/>
            </a:ext>
          </a:extLst>
        </xdr:cNvPr>
        <xdr:cNvCxnSpPr>
          <a:cxnSpLocks noChangeShapeType="1"/>
        </xdr:cNvCxnSpPr>
      </xdr:nvCxnSpPr>
      <xdr:spPr bwMode="auto">
        <a:xfrm>
          <a:off x="5294313" y="2830886"/>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37" name="Straight Connector 36">
          <a:extLst>
            <a:ext uri="{FF2B5EF4-FFF2-40B4-BE49-F238E27FC236}">
              <a16:creationId xmlns:a16="http://schemas.microsoft.com/office/drawing/2014/main" id="{851CF630-F378-4A38-BBA6-C4BB6AC31C2A}"/>
            </a:ext>
          </a:extLst>
        </xdr:cNvPr>
        <xdr:cNvCxnSpPr>
          <a:cxnSpLocks noChangeShapeType="1"/>
        </xdr:cNvCxnSpPr>
      </xdr:nvCxnSpPr>
      <xdr:spPr bwMode="auto">
        <a:xfrm>
          <a:off x="5294313" y="2830886"/>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38" name="Straight Connector 37">
          <a:extLst>
            <a:ext uri="{FF2B5EF4-FFF2-40B4-BE49-F238E27FC236}">
              <a16:creationId xmlns:a16="http://schemas.microsoft.com/office/drawing/2014/main" id="{E95E37B7-F1C5-4B76-B8A2-9355FE570D98}"/>
            </a:ext>
          </a:extLst>
        </xdr:cNvPr>
        <xdr:cNvCxnSpPr>
          <a:cxnSpLocks noChangeShapeType="1"/>
        </xdr:cNvCxnSpPr>
      </xdr:nvCxnSpPr>
      <xdr:spPr bwMode="auto">
        <a:xfrm>
          <a:off x="5294313" y="2830886"/>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39" name="Straight Connector 38">
          <a:extLst>
            <a:ext uri="{FF2B5EF4-FFF2-40B4-BE49-F238E27FC236}">
              <a16:creationId xmlns:a16="http://schemas.microsoft.com/office/drawing/2014/main" id="{63B1EB53-A6FC-408D-849B-3D4880312210}"/>
            </a:ext>
          </a:extLst>
        </xdr:cNvPr>
        <xdr:cNvCxnSpPr>
          <a:cxnSpLocks noChangeShapeType="1"/>
        </xdr:cNvCxnSpPr>
      </xdr:nvCxnSpPr>
      <xdr:spPr bwMode="auto">
        <a:xfrm>
          <a:off x="5294313" y="2830886"/>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40" name="Straight Connector 39">
          <a:extLst>
            <a:ext uri="{FF2B5EF4-FFF2-40B4-BE49-F238E27FC236}">
              <a16:creationId xmlns:a16="http://schemas.microsoft.com/office/drawing/2014/main" id="{5AFAE659-CFDC-4223-90CF-697FC49F8483}"/>
            </a:ext>
          </a:extLst>
        </xdr:cNvPr>
        <xdr:cNvCxnSpPr>
          <a:cxnSpLocks noChangeShapeType="1"/>
        </xdr:cNvCxnSpPr>
      </xdr:nvCxnSpPr>
      <xdr:spPr bwMode="auto">
        <a:xfrm>
          <a:off x="5294313" y="2830886"/>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41" name="Straight Connector 40">
          <a:extLst>
            <a:ext uri="{FF2B5EF4-FFF2-40B4-BE49-F238E27FC236}">
              <a16:creationId xmlns:a16="http://schemas.microsoft.com/office/drawing/2014/main" id="{14D6F88D-C94F-4034-A8FF-E08112D20F57}"/>
            </a:ext>
          </a:extLst>
        </xdr:cNvPr>
        <xdr:cNvCxnSpPr>
          <a:cxnSpLocks noChangeShapeType="1"/>
        </xdr:cNvCxnSpPr>
      </xdr:nvCxnSpPr>
      <xdr:spPr bwMode="auto">
        <a:xfrm>
          <a:off x="5294313" y="2830886"/>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42" name="Straight Connector 41">
          <a:extLst>
            <a:ext uri="{FF2B5EF4-FFF2-40B4-BE49-F238E27FC236}">
              <a16:creationId xmlns:a16="http://schemas.microsoft.com/office/drawing/2014/main" id="{59A12486-19E7-4B77-AA2C-F61734932A37}"/>
            </a:ext>
          </a:extLst>
        </xdr:cNvPr>
        <xdr:cNvCxnSpPr>
          <a:cxnSpLocks noChangeShapeType="1"/>
        </xdr:cNvCxnSpPr>
      </xdr:nvCxnSpPr>
      <xdr:spPr bwMode="auto">
        <a:xfrm>
          <a:off x="5294313" y="2830886"/>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43" name="Straight Connector 42">
          <a:extLst>
            <a:ext uri="{FF2B5EF4-FFF2-40B4-BE49-F238E27FC236}">
              <a16:creationId xmlns:a16="http://schemas.microsoft.com/office/drawing/2014/main" id="{37ABA052-1016-492B-B8EA-D8694310FF31}"/>
            </a:ext>
          </a:extLst>
        </xdr:cNvPr>
        <xdr:cNvCxnSpPr>
          <a:cxnSpLocks noChangeShapeType="1"/>
        </xdr:cNvCxnSpPr>
      </xdr:nvCxnSpPr>
      <xdr:spPr bwMode="auto">
        <a:xfrm>
          <a:off x="5294313" y="2830886"/>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44" name="Straight Connector 43">
          <a:extLst>
            <a:ext uri="{FF2B5EF4-FFF2-40B4-BE49-F238E27FC236}">
              <a16:creationId xmlns:a16="http://schemas.microsoft.com/office/drawing/2014/main" id="{63A14A09-7F76-41E8-BC7B-BB922907B728}"/>
            </a:ext>
          </a:extLst>
        </xdr:cNvPr>
        <xdr:cNvCxnSpPr>
          <a:cxnSpLocks noChangeShapeType="1"/>
        </xdr:cNvCxnSpPr>
      </xdr:nvCxnSpPr>
      <xdr:spPr bwMode="auto">
        <a:xfrm>
          <a:off x="5294313" y="2830886"/>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45" name="Straight Connector 44">
          <a:extLst>
            <a:ext uri="{FF2B5EF4-FFF2-40B4-BE49-F238E27FC236}">
              <a16:creationId xmlns:a16="http://schemas.microsoft.com/office/drawing/2014/main" id="{E0F89E30-0400-4763-ABF4-643F2D0DB4DC}"/>
            </a:ext>
          </a:extLst>
        </xdr:cNvPr>
        <xdr:cNvCxnSpPr>
          <a:cxnSpLocks noChangeShapeType="1"/>
        </xdr:cNvCxnSpPr>
      </xdr:nvCxnSpPr>
      <xdr:spPr bwMode="auto">
        <a:xfrm>
          <a:off x="5294313" y="2830886"/>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46" name="Straight Connector 45">
          <a:extLst>
            <a:ext uri="{FF2B5EF4-FFF2-40B4-BE49-F238E27FC236}">
              <a16:creationId xmlns:a16="http://schemas.microsoft.com/office/drawing/2014/main" id="{FBD377F3-594D-40AD-BE5D-BBB1C98913B6}"/>
            </a:ext>
          </a:extLst>
        </xdr:cNvPr>
        <xdr:cNvCxnSpPr>
          <a:cxnSpLocks noChangeShapeType="1"/>
        </xdr:cNvCxnSpPr>
      </xdr:nvCxnSpPr>
      <xdr:spPr bwMode="auto">
        <a:xfrm>
          <a:off x="5294313"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47" name="Straight Connector 46">
          <a:extLst>
            <a:ext uri="{FF2B5EF4-FFF2-40B4-BE49-F238E27FC236}">
              <a16:creationId xmlns:a16="http://schemas.microsoft.com/office/drawing/2014/main" id="{269A5246-98A1-402E-A301-6D989BFE5F15}"/>
            </a:ext>
          </a:extLst>
        </xdr:cNvPr>
        <xdr:cNvCxnSpPr>
          <a:cxnSpLocks noChangeShapeType="1"/>
        </xdr:cNvCxnSpPr>
      </xdr:nvCxnSpPr>
      <xdr:spPr bwMode="auto">
        <a:xfrm>
          <a:off x="5294313"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48" name="Straight Connector 47">
          <a:extLst>
            <a:ext uri="{FF2B5EF4-FFF2-40B4-BE49-F238E27FC236}">
              <a16:creationId xmlns:a16="http://schemas.microsoft.com/office/drawing/2014/main" id="{FACA3F10-0A81-49D6-ADDD-292CDBC00969}"/>
            </a:ext>
          </a:extLst>
        </xdr:cNvPr>
        <xdr:cNvCxnSpPr>
          <a:cxnSpLocks noChangeShapeType="1"/>
        </xdr:cNvCxnSpPr>
      </xdr:nvCxnSpPr>
      <xdr:spPr bwMode="auto">
        <a:xfrm>
          <a:off x="5294313"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49" name="Straight Connector 48">
          <a:extLst>
            <a:ext uri="{FF2B5EF4-FFF2-40B4-BE49-F238E27FC236}">
              <a16:creationId xmlns:a16="http://schemas.microsoft.com/office/drawing/2014/main" id="{430DFEE9-F1DF-44D9-A8DD-D479D30C339D}"/>
            </a:ext>
          </a:extLst>
        </xdr:cNvPr>
        <xdr:cNvCxnSpPr>
          <a:cxnSpLocks noChangeShapeType="1"/>
        </xdr:cNvCxnSpPr>
      </xdr:nvCxnSpPr>
      <xdr:spPr bwMode="auto">
        <a:xfrm>
          <a:off x="5294313"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50" name="Straight Connector 49">
          <a:extLst>
            <a:ext uri="{FF2B5EF4-FFF2-40B4-BE49-F238E27FC236}">
              <a16:creationId xmlns:a16="http://schemas.microsoft.com/office/drawing/2014/main" id="{BFD3132D-35C9-4B4A-8C4B-94925995AEC0}"/>
            </a:ext>
          </a:extLst>
        </xdr:cNvPr>
        <xdr:cNvCxnSpPr>
          <a:cxnSpLocks noChangeShapeType="1"/>
        </xdr:cNvCxnSpPr>
      </xdr:nvCxnSpPr>
      <xdr:spPr bwMode="auto">
        <a:xfrm>
          <a:off x="5294313"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51" name="Straight Connector 50">
          <a:extLst>
            <a:ext uri="{FF2B5EF4-FFF2-40B4-BE49-F238E27FC236}">
              <a16:creationId xmlns:a16="http://schemas.microsoft.com/office/drawing/2014/main" id="{96C2AC07-CFA8-43A9-AC8F-C7F4F39E3E71}"/>
            </a:ext>
          </a:extLst>
        </xdr:cNvPr>
        <xdr:cNvCxnSpPr>
          <a:cxnSpLocks noChangeShapeType="1"/>
        </xdr:cNvCxnSpPr>
      </xdr:nvCxnSpPr>
      <xdr:spPr bwMode="auto">
        <a:xfrm>
          <a:off x="5294313" y="3264180"/>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6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BC66BB62-BC47-44FE-9673-4BF33B36CB60}"/>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7A516356-52DA-4EDB-A81F-DA810FD56800}"/>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65B52418-9852-4025-86BA-B26630D56C8B}"/>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B7F31F31-FC50-4475-B05F-61FB8DB6A237}"/>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9DE33932-00F3-4DB4-9016-C703D587BE33}"/>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4FE9F917-AC69-4F62-87DA-78AB57984440}"/>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C64DB390-5208-48C6-938F-44AEBB43F918}"/>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E8F369B6-4AA1-4B8F-BA4F-5CE2AA3CCF6D}"/>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5C9308A2-B485-4D75-8A0A-90D9BE6CEE31}"/>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SEPTEMBER 011</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1BEE0E6A-5988-4FAB-BD1F-5F27B8E083CB}"/>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CF1ACAE5-9C60-4F2B-BAA2-30F3853BE43E}"/>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EE7820F2-F266-4132-A761-19EE15066B55}"/>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39</xdr:row>
      <xdr:rowOff>38100</xdr:rowOff>
    </xdr:from>
    <xdr:to>
      <xdr:col>21</xdr:col>
      <xdr:colOff>676275</xdr:colOff>
      <xdr:row>45</xdr:row>
      <xdr:rowOff>47625</xdr:rowOff>
    </xdr:to>
    <xdr:sp macro="" textlink="">
      <xdr:nvSpPr>
        <xdr:cNvPr id="14" name="Text Box 14">
          <a:extLst>
            <a:ext uri="{FF2B5EF4-FFF2-40B4-BE49-F238E27FC236}">
              <a16:creationId xmlns:a16="http://schemas.microsoft.com/office/drawing/2014/main" id="{76E28B2B-7279-4FC6-AA1B-D60D9E350C41}"/>
            </a:ext>
          </a:extLst>
        </xdr:cNvPr>
        <xdr:cNvSpPr txBox="1">
          <a:spLocks noChangeArrowheads="1"/>
        </xdr:cNvSpPr>
      </xdr:nvSpPr>
      <xdr:spPr bwMode="auto">
        <a:xfrm>
          <a:off x="47625" y="74866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1" i="0" u="none" strike="noStrike" baseline="0">
              <a:solidFill>
                <a:srgbClr val="000000"/>
              </a:solidFill>
              <a:latin typeface="Arial"/>
              <a:cs typeface="Arial"/>
            </a:rPr>
            <a:t>PO : 2270341--&gt; ORDER JULI'22   </a:t>
          </a: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2272756--&gt; ORDER AGUSTUS'22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F38410D4-80AC-4428-BDBB-50762875FB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6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27F4DBD5-0442-41DF-8DBA-3C10890F9F83}"/>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E7BB2B49-8F9F-48AD-B0EC-9F0637CD15C0}"/>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3F7004C7-8D84-4D28-8DF3-52C5A6F957EE}"/>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73678507-813F-458C-B5A2-A08E4BA076E4}"/>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5059E28A-C029-4971-8910-E877C6C49515}"/>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72F12F5A-CB00-4BE3-8DAF-760EE365CD25}"/>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7DF79CFF-2312-4A6B-8959-517C4D1D3B77}"/>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D1E2D758-4A21-48EE-8150-19B089D965DA}"/>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0B2FBD28-9E84-42C7-82DC-0C6647BD61D7}"/>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SEPTEMBER 012</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5582ED81-23F3-4BAD-8DEA-755400BB84CE}"/>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3DB0B7BF-26FA-4CB3-924C-E5AD45027295}"/>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AF0754D2-8CBC-44CC-9E6C-28521437E543}"/>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33</xdr:row>
      <xdr:rowOff>38100</xdr:rowOff>
    </xdr:from>
    <xdr:to>
      <xdr:col>21</xdr:col>
      <xdr:colOff>676275</xdr:colOff>
      <xdr:row>37</xdr:row>
      <xdr:rowOff>0</xdr:rowOff>
    </xdr:to>
    <xdr:sp macro="" textlink="">
      <xdr:nvSpPr>
        <xdr:cNvPr id="14" name="Text Box 14">
          <a:extLst>
            <a:ext uri="{FF2B5EF4-FFF2-40B4-BE49-F238E27FC236}">
              <a16:creationId xmlns:a16="http://schemas.microsoft.com/office/drawing/2014/main" id="{F9C1AB73-B44A-49AA-AD60-F9026C7DEB05}"/>
            </a:ext>
          </a:extLst>
        </xdr:cNvPr>
        <xdr:cNvSpPr txBox="1">
          <a:spLocks noChangeArrowheads="1"/>
        </xdr:cNvSpPr>
      </xdr:nvSpPr>
      <xdr:spPr bwMode="auto">
        <a:xfrm>
          <a:off x="47625" y="59309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:2272754--&gt; ORDER AGS'22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B54F5FBE-0E71-4C57-B15C-A6F6251191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7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45E5AF60-43BA-4280-A023-F55407E92894}"/>
            </a:ext>
          </a:extLst>
        </xdr:cNvPr>
        <xdr:cNvSpPr>
          <a:spLocks noChangeShapeType="1"/>
        </xdr:cNvSpPr>
      </xdr:nvSpPr>
      <xdr:spPr bwMode="auto">
        <a:xfrm flipV="1">
          <a:off x="647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963DEDC2-3888-47DE-B248-4124DF734571}"/>
            </a:ext>
          </a:extLst>
        </xdr:cNvPr>
        <xdr:cNvSpPr>
          <a:spLocks noChangeShapeType="1"/>
        </xdr:cNvSpPr>
      </xdr:nvSpPr>
      <xdr:spPr bwMode="auto">
        <a:xfrm flipV="1">
          <a:off x="45529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B7EDAAB4-DF6A-4D93-8307-BA2099BA3AF2}"/>
            </a:ext>
          </a:extLst>
        </xdr:cNvPr>
        <xdr:cNvSpPr>
          <a:spLocks noChangeShapeType="1"/>
        </xdr:cNvSpPr>
      </xdr:nvSpPr>
      <xdr:spPr bwMode="auto">
        <a:xfrm flipV="1">
          <a:off x="66865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7E152042-A6C6-4BE7-AEC2-3A32B6F7B8C8}"/>
            </a:ext>
          </a:extLst>
        </xdr:cNvPr>
        <xdr:cNvSpPr>
          <a:spLocks noChangeShapeType="1"/>
        </xdr:cNvSpPr>
      </xdr:nvSpPr>
      <xdr:spPr bwMode="auto">
        <a:xfrm flipV="1">
          <a:off x="75279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B93C45F6-1B94-4111-A7D1-7368D7174158}"/>
            </a:ext>
          </a:extLst>
        </xdr:cNvPr>
        <xdr:cNvSpPr>
          <a:spLocks noChangeShapeType="1"/>
        </xdr:cNvSpPr>
      </xdr:nvSpPr>
      <xdr:spPr bwMode="auto">
        <a:xfrm flipV="1">
          <a:off x="774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5B3BDE99-0929-4C51-BC42-D5FFA2D27D1D}"/>
            </a:ext>
          </a:extLst>
        </xdr:cNvPr>
        <xdr:cNvSpPr txBox="1">
          <a:spLocks noChangeArrowheads="1"/>
        </xdr:cNvSpPr>
      </xdr:nvSpPr>
      <xdr:spPr bwMode="auto">
        <a:xfrm>
          <a:off x="85725" y="492125"/>
          <a:ext cx="38068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5008ABAE-8C4D-4512-84CF-389C783ACDE5}"/>
            </a:ext>
          </a:extLst>
        </xdr:cNvPr>
        <xdr:cNvSpPr>
          <a:spLocks noChangeShapeType="1"/>
        </xdr:cNvSpPr>
      </xdr:nvSpPr>
      <xdr:spPr bwMode="auto">
        <a:xfrm flipV="1">
          <a:off x="647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56023B43-92F6-4A94-A74C-35C7C121FBF0}"/>
            </a:ext>
          </a:extLst>
        </xdr:cNvPr>
        <xdr:cNvSpPr>
          <a:spLocks noChangeShapeType="1"/>
        </xdr:cNvSpPr>
      </xdr:nvSpPr>
      <xdr:spPr bwMode="auto">
        <a:xfrm flipV="1">
          <a:off x="47625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45358</xdr:colOff>
      <xdr:row>1</xdr:row>
      <xdr:rowOff>256721</xdr:rowOff>
    </xdr:from>
    <xdr:to>
      <xdr:col>21</xdr:col>
      <xdr:colOff>678090</xdr:colOff>
      <xdr:row>2</xdr:row>
      <xdr:rowOff>200479</xdr:rowOff>
    </xdr:to>
    <xdr:sp macro="" textlink="">
      <xdr:nvSpPr>
        <xdr:cNvPr id="10" name="Text 7">
          <a:extLst>
            <a:ext uri="{FF2B5EF4-FFF2-40B4-BE49-F238E27FC236}">
              <a16:creationId xmlns:a16="http://schemas.microsoft.com/office/drawing/2014/main" id="{E1A31328-3281-4892-9642-A632C2530568}"/>
            </a:ext>
          </a:extLst>
        </xdr:cNvPr>
        <xdr:cNvSpPr txBox="1">
          <a:spLocks noChangeArrowheads="1"/>
        </xdr:cNvSpPr>
      </xdr:nvSpPr>
      <xdr:spPr bwMode="auto">
        <a:xfrm>
          <a:off x="12719958" y="415471"/>
          <a:ext cx="2093232" cy="2358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100" b="1" i="0" baseline="0">
              <a:effectLst/>
              <a:latin typeface="+mn-lt"/>
              <a:ea typeface="+mn-ea"/>
              <a:cs typeface="+mn-cs"/>
            </a:rPr>
            <a:t>NO : 2022 SEPTEMBER 013</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42736408-7E9B-4D0A-8A19-9F93357A6E30}"/>
            </a:ext>
          </a:extLst>
        </xdr:cNvPr>
        <xdr:cNvSpPr>
          <a:spLocks noChangeShapeType="1"/>
        </xdr:cNvSpPr>
      </xdr:nvSpPr>
      <xdr:spPr bwMode="auto">
        <a:xfrm flipV="1">
          <a:off x="66865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09DDC1DA-A787-4A79-987C-A8F715FC69FD}"/>
            </a:ext>
          </a:extLst>
        </xdr:cNvPr>
        <xdr:cNvSpPr>
          <a:spLocks noChangeShapeType="1"/>
        </xdr:cNvSpPr>
      </xdr:nvSpPr>
      <xdr:spPr bwMode="auto">
        <a:xfrm flipV="1">
          <a:off x="75279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017F4907-A0C5-40ED-B6D4-54548F98AFF1}"/>
            </a:ext>
          </a:extLst>
        </xdr:cNvPr>
        <xdr:cNvSpPr>
          <a:spLocks noChangeShapeType="1"/>
        </xdr:cNvSpPr>
      </xdr:nvSpPr>
      <xdr:spPr bwMode="auto">
        <a:xfrm flipV="1">
          <a:off x="77470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37</xdr:row>
      <xdr:rowOff>38101</xdr:rowOff>
    </xdr:from>
    <xdr:to>
      <xdr:col>21</xdr:col>
      <xdr:colOff>600075</xdr:colOff>
      <xdr:row>41</xdr:row>
      <xdr:rowOff>194235</xdr:rowOff>
    </xdr:to>
    <xdr:sp macro="" textlink="">
      <xdr:nvSpPr>
        <xdr:cNvPr id="14" name="Text Box 14">
          <a:extLst>
            <a:ext uri="{FF2B5EF4-FFF2-40B4-BE49-F238E27FC236}">
              <a16:creationId xmlns:a16="http://schemas.microsoft.com/office/drawing/2014/main" id="{3920ED58-989F-4B10-BD6E-F2E1403978F0}"/>
            </a:ext>
          </a:extLst>
        </xdr:cNvPr>
        <xdr:cNvSpPr txBox="1">
          <a:spLocks noChangeArrowheads="1"/>
        </xdr:cNvSpPr>
      </xdr:nvSpPr>
      <xdr:spPr bwMode="auto">
        <a:xfrm>
          <a:off x="47625" y="6184901"/>
          <a:ext cx="14687550" cy="8736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"FORM B</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PO :  2272755 --&gt; ORDER AGUSTUS'22</a:t>
          </a: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endParaRPr lang="en-US" sz="1400" b="0" i="0" u="none" strike="noStrike" baseline="0">
            <a:solidFill>
              <a:srgbClr val="000000"/>
            </a:solidFill>
            <a:latin typeface="Arial"/>
            <a:cs typeface="Arial"/>
          </a:endParaRPr>
        </a:p>
        <a:p>
          <a:pPr algn="l" rtl="0">
            <a:lnSpc>
              <a:spcPts val="1100"/>
            </a:lnSpc>
            <a:defRPr sz="1000"/>
          </a:pPr>
          <a:r>
            <a:rPr lang="en-US" sz="1400" b="0" i="0" u="none" strike="noStrike" baseline="0">
              <a:solidFill>
                <a:srgbClr val="000000"/>
              </a:solidFill>
              <a:latin typeface="Arial"/>
              <a:cs typeface="Arial"/>
            </a:rPr>
            <a:t>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11498BE6-5E51-4081-8529-2D4D277011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162019</xdr:colOff>
      <xdr:row>18</xdr:row>
      <xdr:rowOff>119062</xdr:rowOff>
    </xdr:from>
    <xdr:to>
      <xdr:col>4</xdr:col>
      <xdr:colOff>773206</xdr:colOff>
      <xdr:row>18</xdr:row>
      <xdr:rowOff>119062</xdr:rowOff>
    </xdr:to>
    <xdr:cxnSp macro="">
      <xdr:nvCxnSpPr>
        <xdr:cNvPr id="16" name="Straight Connector 15">
          <a:extLst>
            <a:ext uri="{FF2B5EF4-FFF2-40B4-BE49-F238E27FC236}">
              <a16:creationId xmlns:a16="http://schemas.microsoft.com/office/drawing/2014/main" id="{74A11A29-245A-4574-B8E6-133EC0C0E7F8}"/>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7" name="Straight Connector 16">
          <a:extLst>
            <a:ext uri="{FF2B5EF4-FFF2-40B4-BE49-F238E27FC236}">
              <a16:creationId xmlns:a16="http://schemas.microsoft.com/office/drawing/2014/main" id="{1307F6B1-3360-4F56-B4CD-0DD81D8707A7}"/>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8" name="Straight Connector 17">
          <a:extLst>
            <a:ext uri="{FF2B5EF4-FFF2-40B4-BE49-F238E27FC236}">
              <a16:creationId xmlns:a16="http://schemas.microsoft.com/office/drawing/2014/main" id="{E89274B0-6B89-46E1-85A9-F57DB6F77014}"/>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18</xdr:row>
      <xdr:rowOff>119062</xdr:rowOff>
    </xdr:from>
    <xdr:to>
      <xdr:col>4</xdr:col>
      <xdr:colOff>773206</xdr:colOff>
      <xdr:row>18</xdr:row>
      <xdr:rowOff>119062</xdr:rowOff>
    </xdr:to>
    <xdr:cxnSp macro="">
      <xdr:nvCxnSpPr>
        <xdr:cNvPr id="19" name="Straight Connector 18">
          <a:extLst>
            <a:ext uri="{FF2B5EF4-FFF2-40B4-BE49-F238E27FC236}">
              <a16:creationId xmlns:a16="http://schemas.microsoft.com/office/drawing/2014/main" id="{B0F506A9-EEDC-4B34-A659-99B370F79026}"/>
            </a:ext>
          </a:extLst>
        </xdr:cNvPr>
        <xdr:cNvCxnSpPr>
          <a:cxnSpLocks noChangeShapeType="1"/>
        </xdr:cNvCxnSpPr>
      </xdr:nvCxnSpPr>
      <xdr:spPr bwMode="auto">
        <a:xfrm>
          <a:off x="5299169" y="3059112"/>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6" name="Straight Connector 25">
          <a:extLst>
            <a:ext uri="{FF2B5EF4-FFF2-40B4-BE49-F238E27FC236}">
              <a16:creationId xmlns:a16="http://schemas.microsoft.com/office/drawing/2014/main" id="{795AEB0D-A33A-4F41-A5A3-CA561D9B70AB}"/>
            </a:ext>
          </a:extLst>
        </xdr:cNvPr>
        <xdr:cNvCxnSpPr>
          <a:cxnSpLocks noChangeShapeType="1"/>
        </xdr:cNvCxnSpPr>
      </xdr:nvCxnSpPr>
      <xdr:spPr bwMode="auto">
        <a:xfrm>
          <a:off x="5294313"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7" name="Straight Connector 26">
          <a:extLst>
            <a:ext uri="{FF2B5EF4-FFF2-40B4-BE49-F238E27FC236}">
              <a16:creationId xmlns:a16="http://schemas.microsoft.com/office/drawing/2014/main" id="{88E68242-B968-42E4-A7AC-0E7316879C78}"/>
            </a:ext>
          </a:extLst>
        </xdr:cNvPr>
        <xdr:cNvCxnSpPr>
          <a:cxnSpLocks noChangeShapeType="1"/>
        </xdr:cNvCxnSpPr>
      </xdr:nvCxnSpPr>
      <xdr:spPr bwMode="auto">
        <a:xfrm>
          <a:off x="5294313"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8" name="Straight Connector 27">
          <a:extLst>
            <a:ext uri="{FF2B5EF4-FFF2-40B4-BE49-F238E27FC236}">
              <a16:creationId xmlns:a16="http://schemas.microsoft.com/office/drawing/2014/main" id="{4CB4D8E1-8186-4C47-88A3-B874BA15D3B6}"/>
            </a:ext>
          </a:extLst>
        </xdr:cNvPr>
        <xdr:cNvCxnSpPr>
          <a:cxnSpLocks noChangeShapeType="1"/>
        </xdr:cNvCxnSpPr>
      </xdr:nvCxnSpPr>
      <xdr:spPr bwMode="auto">
        <a:xfrm>
          <a:off x="5294313"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29" name="Straight Connector 28">
          <a:extLst>
            <a:ext uri="{FF2B5EF4-FFF2-40B4-BE49-F238E27FC236}">
              <a16:creationId xmlns:a16="http://schemas.microsoft.com/office/drawing/2014/main" id="{E0F4B18C-0409-46A1-84A4-34B2C07CD29B}"/>
            </a:ext>
          </a:extLst>
        </xdr:cNvPr>
        <xdr:cNvCxnSpPr>
          <a:cxnSpLocks noChangeShapeType="1"/>
        </xdr:cNvCxnSpPr>
      </xdr:nvCxnSpPr>
      <xdr:spPr bwMode="auto">
        <a:xfrm>
          <a:off x="5294313" y="3047533"/>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30" name="Straight Connector 29">
          <a:extLst>
            <a:ext uri="{FF2B5EF4-FFF2-40B4-BE49-F238E27FC236}">
              <a16:creationId xmlns:a16="http://schemas.microsoft.com/office/drawing/2014/main" id="{B7A971F0-51DB-4D93-B402-03DC5162B5DF}"/>
            </a:ext>
          </a:extLst>
        </xdr:cNvPr>
        <xdr:cNvCxnSpPr>
          <a:cxnSpLocks noChangeShapeType="1"/>
        </xdr:cNvCxnSpPr>
      </xdr:nvCxnSpPr>
      <xdr:spPr bwMode="auto">
        <a:xfrm>
          <a:off x="5294313"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31" name="Straight Connector 30">
          <a:extLst>
            <a:ext uri="{FF2B5EF4-FFF2-40B4-BE49-F238E27FC236}">
              <a16:creationId xmlns:a16="http://schemas.microsoft.com/office/drawing/2014/main" id="{ED41411C-34AE-4B6E-BDEE-9C9C9A4AD207}"/>
            </a:ext>
          </a:extLst>
        </xdr:cNvPr>
        <xdr:cNvCxnSpPr>
          <a:cxnSpLocks noChangeShapeType="1"/>
        </xdr:cNvCxnSpPr>
      </xdr:nvCxnSpPr>
      <xdr:spPr bwMode="auto">
        <a:xfrm>
          <a:off x="5294313"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32" name="Straight Connector 31">
          <a:extLst>
            <a:ext uri="{FF2B5EF4-FFF2-40B4-BE49-F238E27FC236}">
              <a16:creationId xmlns:a16="http://schemas.microsoft.com/office/drawing/2014/main" id="{9C071461-AD6C-4D69-A66B-D0DA6AF1B277}"/>
            </a:ext>
          </a:extLst>
        </xdr:cNvPr>
        <xdr:cNvCxnSpPr>
          <a:cxnSpLocks noChangeShapeType="1"/>
        </xdr:cNvCxnSpPr>
      </xdr:nvCxnSpPr>
      <xdr:spPr bwMode="auto">
        <a:xfrm>
          <a:off x="5294313"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33" name="Straight Connector 32">
          <a:extLst>
            <a:ext uri="{FF2B5EF4-FFF2-40B4-BE49-F238E27FC236}">
              <a16:creationId xmlns:a16="http://schemas.microsoft.com/office/drawing/2014/main" id="{F64326B3-99CE-4A48-AC0A-3D746875FEBB}"/>
            </a:ext>
          </a:extLst>
        </xdr:cNvPr>
        <xdr:cNvCxnSpPr>
          <a:cxnSpLocks noChangeShapeType="1"/>
        </xdr:cNvCxnSpPr>
      </xdr:nvCxnSpPr>
      <xdr:spPr bwMode="auto">
        <a:xfrm>
          <a:off x="5294313"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34" name="Straight Connector 33">
          <a:extLst>
            <a:ext uri="{FF2B5EF4-FFF2-40B4-BE49-F238E27FC236}">
              <a16:creationId xmlns:a16="http://schemas.microsoft.com/office/drawing/2014/main" id="{320F5C85-25F7-4215-AFCC-35252CFFDCF6}"/>
            </a:ext>
          </a:extLst>
        </xdr:cNvPr>
        <xdr:cNvCxnSpPr>
          <a:cxnSpLocks noChangeShapeType="1"/>
        </xdr:cNvCxnSpPr>
      </xdr:nvCxnSpPr>
      <xdr:spPr bwMode="auto">
        <a:xfrm>
          <a:off x="5294313"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162019</xdr:colOff>
      <xdr:row>20</xdr:row>
      <xdr:rowOff>119062</xdr:rowOff>
    </xdr:from>
    <xdr:to>
      <xdr:col>4</xdr:col>
      <xdr:colOff>773206</xdr:colOff>
      <xdr:row>20</xdr:row>
      <xdr:rowOff>119062</xdr:rowOff>
    </xdr:to>
    <xdr:cxnSp macro="">
      <xdr:nvCxnSpPr>
        <xdr:cNvPr id="35" name="Straight Connector 34">
          <a:extLst>
            <a:ext uri="{FF2B5EF4-FFF2-40B4-BE49-F238E27FC236}">
              <a16:creationId xmlns:a16="http://schemas.microsoft.com/office/drawing/2014/main" id="{E627C1E5-BF90-4E0B-9829-20A112925A41}"/>
            </a:ext>
          </a:extLst>
        </xdr:cNvPr>
        <xdr:cNvCxnSpPr>
          <a:cxnSpLocks noChangeShapeType="1"/>
        </xdr:cNvCxnSpPr>
      </xdr:nvCxnSpPr>
      <xdr:spPr bwMode="auto">
        <a:xfrm>
          <a:off x="5294313" y="3697474"/>
          <a:ext cx="611187" cy="0"/>
        </a:xfrm>
        <a:prstGeom prst="line">
          <a:avLst/>
        </a:prstGeom>
        <a:no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7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EA4C7205-DBE8-4A8B-A1F4-CF1F1040F43B}"/>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34112DD5-EC52-4FC4-A504-4CC7113320E1}"/>
            </a:ext>
          </a:extLst>
        </xdr:cNvPr>
        <xdr:cNvSpPr>
          <a:spLocks noChangeShapeType="1"/>
        </xdr:cNvSpPr>
      </xdr:nvSpPr>
      <xdr:spPr bwMode="auto">
        <a:xfrm flipV="1">
          <a:off x="42354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A80EAB2E-FE4F-49E6-8303-D05817DF1540}"/>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BE331026-433E-4FF0-B13B-7CE9D5BD1AA2}"/>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C28B2EFB-5BC9-4692-94E4-0DA1A8E3C7AB}"/>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2B58A062-FB83-4D53-A8AD-AD74D6D021AE}"/>
            </a:ext>
          </a:extLst>
        </xdr:cNvPr>
        <xdr:cNvSpPr txBox="1">
          <a:spLocks noChangeArrowheads="1"/>
        </xdr:cNvSpPr>
      </xdr:nvSpPr>
      <xdr:spPr bwMode="auto">
        <a:xfrm>
          <a:off x="85725" y="492125"/>
          <a:ext cx="34893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0CA23504-3146-468E-ADF8-588F906F3A3F}"/>
            </a:ext>
          </a:extLst>
        </xdr:cNvPr>
        <xdr:cNvSpPr>
          <a:spLocks noChangeShapeType="1"/>
        </xdr:cNvSpPr>
      </xdr:nvSpPr>
      <xdr:spPr bwMode="auto">
        <a:xfrm flipV="1">
          <a:off x="6172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8099C2F6-5B0F-4C0C-A44F-6A3702F617E2}"/>
            </a:ext>
          </a:extLst>
        </xdr:cNvPr>
        <xdr:cNvSpPr>
          <a:spLocks noChangeShapeType="1"/>
        </xdr:cNvSpPr>
      </xdr:nvSpPr>
      <xdr:spPr bwMode="auto">
        <a:xfrm flipV="1">
          <a:off x="44450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F83E9D42-4035-49C0-B18A-0C4CD3B6EFBF}"/>
            </a:ext>
          </a:extLst>
        </xdr:cNvPr>
        <xdr:cNvSpPr txBox="1">
          <a:spLocks noChangeArrowheads="1"/>
        </xdr:cNvSpPr>
      </xdr:nvSpPr>
      <xdr:spPr bwMode="auto">
        <a:xfrm>
          <a:off x="1232217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SEPTEMBER 014</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4F03E86E-8C00-469A-9917-35198691255D}"/>
            </a:ext>
          </a:extLst>
        </xdr:cNvPr>
        <xdr:cNvSpPr>
          <a:spLocks noChangeShapeType="1"/>
        </xdr:cNvSpPr>
      </xdr:nvSpPr>
      <xdr:spPr bwMode="auto">
        <a:xfrm flipV="1">
          <a:off x="638175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DA881109-3017-4C4B-A3B6-8826699DAFDC}"/>
            </a:ext>
          </a:extLst>
        </xdr:cNvPr>
        <xdr:cNvSpPr>
          <a:spLocks noChangeShapeType="1"/>
        </xdr:cNvSpPr>
      </xdr:nvSpPr>
      <xdr:spPr bwMode="auto">
        <a:xfrm flipV="1">
          <a:off x="708977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8283E160-B231-4B57-AA89-E662EDE6ACA5}"/>
            </a:ext>
          </a:extLst>
        </xdr:cNvPr>
        <xdr:cNvSpPr>
          <a:spLocks noChangeShapeType="1"/>
        </xdr:cNvSpPr>
      </xdr:nvSpPr>
      <xdr:spPr bwMode="auto">
        <a:xfrm flipV="1">
          <a:off x="73088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38</xdr:row>
      <xdr:rowOff>38100</xdr:rowOff>
    </xdr:from>
    <xdr:to>
      <xdr:col>21</xdr:col>
      <xdr:colOff>676275</xdr:colOff>
      <xdr:row>44</xdr:row>
      <xdr:rowOff>47625</xdr:rowOff>
    </xdr:to>
    <xdr:sp macro="" textlink="">
      <xdr:nvSpPr>
        <xdr:cNvPr id="14" name="Text Box 14">
          <a:extLst>
            <a:ext uri="{FF2B5EF4-FFF2-40B4-BE49-F238E27FC236}">
              <a16:creationId xmlns:a16="http://schemas.microsoft.com/office/drawing/2014/main" id="{3C9D7FDB-99D1-41C9-85A6-8DECAB1B18A8}"/>
            </a:ext>
          </a:extLst>
        </xdr:cNvPr>
        <xdr:cNvSpPr txBox="1">
          <a:spLocks noChangeArrowheads="1"/>
        </xdr:cNvSpPr>
      </xdr:nvSpPr>
      <xdr:spPr bwMode="auto">
        <a:xfrm>
          <a:off x="47625" y="6407150"/>
          <a:ext cx="14344650" cy="9620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algn="l" rtl="0">
            <a:lnSpc>
              <a:spcPts val="1100"/>
            </a:lnSpc>
            <a:defRPr sz="1000"/>
          </a:pPr>
          <a:r>
            <a:rPr lang="en-US" sz="1400" b="1" i="0" u="none" strike="noStrike" baseline="0">
              <a:solidFill>
                <a:srgbClr val="000000"/>
              </a:solidFill>
              <a:latin typeface="Arial"/>
              <a:cs typeface="Arial"/>
            </a:rPr>
            <a:t>PO : 2270341--&gt; ORDER JULI'22   </a:t>
          </a:r>
          <a:r>
            <a:rPr lang="en-US" sz="1400" b="0" i="0" u="none" strike="noStrike" baseline="0">
              <a:solidFill>
                <a:srgbClr val="000000"/>
              </a:solidFill>
              <a:latin typeface="Arial"/>
              <a:cs typeface="Arial"/>
            </a:rPr>
            <a:t>							 "FORM D"   	        </a:t>
          </a:r>
        </a:p>
        <a:p>
          <a:pPr algn="l" rtl="0">
            <a:lnSpc>
              <a:spcPts val="1100"/>
            </a:lnSpc>
            <a:defRPr sz="1000"/>
          </a:pPr>
          <a:r>
            <a:rPr lang="en-US" sz="1400" b="0" i="0" u="none" strike="noStrike" baseline="0">
              <a:solidFill>
                <a:srgbClr val="000000"/>
              </a:solidFill>
              <a:latin typeface="Arial"/>
              <a:cs typeface="Arial"/>
            </a:rPr>
            <a:t>PO : 2275770--&gt; ORDER SEPTEMBER'22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6D3ED9BA-6957-4424-A309-D64D3C53F2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7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133350</xdr:rowOff>
    </xdr:to>
    <xdr:sp macro="" textlink="">
      <xdr:nvSpPr>
        <xdr:cNvPr id="2" name="Line 1">
          <a:extLst>
            <a:ext uri="{FF2B5EF4-FFF2-40B4-BE49-F238E27FC236}">
              <a16:creationId xmlns:a16="http://schemas.microsoft.com/office/drawing/2014/main" id="{5ACE275F-AABA-43B9-A8C7-10FBDFA7E774}"/>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57150</xdr:colOff>
      <xdr:row>14</xdr:row>
      <xdr:rowOff>9525</xdr:rowOff>
    </xdr:from>
    <xdr:to>
      <xdr:col>3</xdr:col>
      <xdr:colOff>142875</xdr:colOff>
      <xdr:row>14</xdr:row>
      <xdr:rowOff>142875</xdr:rowOff>
    </xdr:to>
    <xdr:sp macro="" textlink="">
      <xdr:nvSpPr>
        <xdr:cNvPr id="3" name="Line 2">
          <a:extLst>
            <a:ext uri="{FF2B5EF4-FFF2-40B4-BE49-F238E27FC236}">
              <a16:creationId xmlns:a16="http://schemas.microsoft.com/office/drawing/2014/main" id="{CC82FCC1-3BBF-4704-96FA-615C4A209FF3}"/>
            </a:ext>
          </a:extLst>
        </xdr:cNvPr>
        <xdr:cNvSpPr>
          <a:spLocks noChangeShapeType="1"/>
        </xdr:cNvSpPr>
      </xdr:nvSpPr>
      <xdr:spPr bwMode="auto">
        <a:xfrm flipV="1">
          <a:off x="446405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123825</xdr:rowOff>
    </xdr:to>
    <xdr:sp macro="" textlink="">
      <xdr:nvSpPr>
        <xdr:cNvPr id="4" name="Line 3">
          <a:extLst>
            <a:ext uri="{FF2B5EF4-FFF2-40B4-BE49-F238E27FC236}">
              <a16:creationId xmlns:a16="http://schemas.microsoft.com/office/drawing/2014/main" id="{B21C234B-0B1A-4152-8563-D4A45BD8FF70}"/>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5" name="Line 4">
          <a:extLst>
            <a:ext uri="{FF2B5EF4-FFF2-40B4-BE49-F238E27FC236}">
              <a16:creationId xmlns:a16="http://schemas.microsoft.com/office/drawing/2014/main" id="{499A0982-862C-4391-972A-F52CE1056817}"/>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6" name="Line 5">
          <a:extLst>
            <a:ext uri="{FF2B5EF4-FFF2-40B4-BE49-F238E27FC236}">
              <a16:creationId xmlns:a16="http://schemas.microsoft.com/office/drawing/2014/main" id="{0D722073-E045-4292-AEF9-2C817F6187F3}"/>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85725</xdr:colOff>
      <xdr:row>2</xdr:row>
      <xdr:rowOff>41275</xdr:rowOff>
    </xdr:from>
    <xdr:to>
      <xdr:col>2</xdr:col>
      <xdr:colOff>361950</xdr:colOff>
      <xdr:row>2</xdr:row>
      <xdr:rowOff>219075</xdr:rowOff>
    </xdr:to>
    <xdr:sp macro="" textlink="">
      <xdr:nvSpPr>
        <xdr:cNvPr id="7" name="Text Box 7">
          <a:extLst>
            <a:ext uri="{FF2B5EF4-FFF2-40B4-BE49-F238E27FC236}">
              <a16:creationId xmlns:a16="http://schemas.microsoft.com/office/drawing/2014/main" id="{8D79514F-D6D6-47F5-B33F-0953D4AC0595}"/>
            </a:ext>
          </a:extLst>
        </xdr:cNvPr>
        <xdr:cNvSpPr txBox="1">
          <a:spLocks noChangeArrowheads="1"/>
        </xdr:cNvSpPr>
      </xdr:nvSpPr>
      <xdr:spPr bwMode="auto">
        <a:xfrm>
          <a:off x="85725" y="492125"/>
          <a:ext cx="3717925" cy="177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361950</xdr:colOff>
      <xdr:row>14</xdr:row>
      <xdr:rowOff>0</xdr:rowOff>
    </xdr:from>
    <xdr:to>
      <xdr:col>5</xdr:col>
      <xdr:colOff>457200</xdr:colOff>
      <xdr:row>14</xdr:row>
      <xdr:rowOff>133350</xdr:rowOff>
    </xdr:to>
    <xdr:sp macro="" textlink="">
      <xdr:nvSpPr>
        <xdr:cNvPr id="8" name="Line 8">
          <a:extLst>
            <a:ext uri="{FF2B5EF4-FFF2-40B4-BE49-F238E27FC236}">
              <a16:creationId xmlns:a16="http://schemas.microsoft.com/office/drawing/2014/main" id="{43D25402-EBE0-4764-8301-8DDD1555D5BA}"/>
            </a:ext>
          </a:extLst>
        </xdr:cNvPr>
        <xdr:cNvSpPr>
          <a:spLocks noChangeShapeType="1"/>
        </xdr:cNvSpPr>
      </xdr:nvSpPr>
      <xdr:spPr bwMode="auto">
        <a:xfrm flipV="1">
          <a:off x="617855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9525</xdr:rowOff>
    </xdr:from>
    <xdr:to>
      <xdr:col>3</xdr:col>
      <xdr:colOff>352425</xdr:colOff>
      <xdr:row>14</xdr:row>
      <xdr:rowOff>142875</xdr:rowOff>
    </xdr:to>
    <xdr:sp macro="" textlink="">
      <xdr:nvSpPr>
        <xdr:cNvPr id="9" name="Line 9">
          <a:extLst>
            <a:ext uri="{FF2B5EF4-FFF2-40B4-BE49-F238E27FC236}">
              <a16:creationId xmlns:a16="http://schemas.microsoft.com/office/drawing/2014/main" id="{53CE934E-07D9-4533-B228-94AF58F60870}"/>
            </a:ext>
          </a:extLst>
        </xdr:cNvPr>
        <xdr:cNvSpPr>
          <a:spLocks noChangeShapeType="1"/>
        </xdr:cNvSpPr>
      </xdr:nvSpPr>
      <xdr:spPr bwMode="auto">
        <a:xfrm flipV="1">
          <a:off x="4673600" y="2346325"/>
          <a:ext cx="8572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66675</xdr:colOff>
      <xdr:row>2</xdr:row>
      <xdr:rowOff>57150</xdr:rowOff>
    </xdr:from>
    <xdr:to>
      <xdr:col>21</xdr:col>
      <xdr:colOff>523875</xdr:colOff>
      <xdr:row>4</xdr:row>
      <xdr:rowOff>0</xdr:rowOff>
    </xdr:to>
    <xdr:sp macro="" textlink="">
      <xdr:nvSpPr>
        <xdr:cNvPr id="10" name="Text 7">
          <a:extLst>
            <a:ext uri="{FF2B5EF4-FFF2-40B4-BE49-F238E27FC236}">
              <a16:creationId xmlns:a16="http://schemas.microsoft.com/office/drawing/2014/main" id="{653D5B64-E0C1-4533-A4AF-D10FF68B1BA7}"/>
            </a:ext>
          </a:extLst>
        </xdr:cNvPr>
        <xdr:cNvSpPr txBox="1">
          <a:spLocks noChangeArrowheads="1"/>
        </xdr:cNvSpPr>
      </xdr:nvSpPr>
      <xdr:spPr bwMode="auto">
        <a:xfrm>
          <a:off x="12328525" y="508000"/>
          <a:ext cx="1917700" cy="215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r>
            <a:rPr lang="en-US" sz="1100" b="1" i="0" baseline="0">
              <a:effectLst/>
              <a:latin typeface="+mn-lt"/>
              <a:ea typeface="+mn-ea"/>
              <a:cs typeface="+mn-cs"/>
            </a:rPr>
            <a:t>NO : 2022 SEPTEMBER 015</a:t>
          </a:r>
        </a:p>
      </xdr:txBody>
    </xdr:sp>
    <xdr:clientData/>
  </xdr:twoCellAnchor>
  <xdr:twoCellAnchor>
    <xdr:from>
      <xdr:col>5</xdr:col>
      <xdr:colOff>571500</xdr:colOff>
      <xdr:row>14</xdr:row>
      <xdr:rowOff>0</xdr:rowOff>
    </xdr:from>
    <xdr:to>
      <xdr:col>5</xdr:col>
      <xdr:colOff>666750</xdr:colOff>
      <xdr:row>14</xdr:row>
      <xdr:rowOff>123825</xdr:rowOff>
    </xdr:to>
    <xdr:sp macro="" textlink="">
      <xdr:nvSpPr>
        <xdr:cNvPr id="11" name="Line 11">
          <a:extLst>
            <a:ext uri="{FF2B5EF4-FFF2-40B4-BE49-F238E27FC236}">
              <a16:creationId xmlns:a16="http://schemas.microsoft.com/office/drawing/2014/main" id="{06DF0737-9AE1-4180-8E0F-3EFA2504F0FA}"/>
            </a:ext>
          </a:extLst>
        </xdr:cNvPr>
        <xdr:cNvSpPr>
          <a:spLocks noChangeShapeType="1"/>
        </xdr:cNvSpPr>
      </xdr:nvSpPr>
      <xdr:spPr bwMode="auto">
        <a:xfrm flipV="1">
          <a:off x="6388100" y="23368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133350</xdr:rowOff>
    </xdr:to>
    <xdr:sp macro="" textlink="">
      <xdr:nvSpPr>
        <xdr:cNvPr id="12" name="Line 12">
          <a:extLst>
            <a:ext uri="{FF2B5EF4-FFF2-40B4-BE49-F238E27FC236}">
              <a16:creationId xmlns:a16="http://schemas.microsoft.com/office/drawing/2014/main" id="{17ABC51D-1FD8-4E5E-8737-29A79B2A5A60}"/>
            </a:ext>
          </a:extLst>
        </xdr:cNvPr>
        <xdr:cNvSpPr>
          <a:spLocks noChangeShapeType="1"/>
        </xdr:cNvSpPr>
      </xdr:nvSpPr>
      <xdr:spPr bwMode="auto">
        <a:xfrm flipV="1">
          <a:off x="7096125"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133350</xdr:rowOff>
    </xdr:to>
    <xdr:sp macro="" textlink="">
      <xdr:nvSpPr>
        <xdr:cNvPr id="13" name="Line 13">
          <a:extLst>
            <a:ext uri="{FF2B5EF4-FFF2-40B4-BE49-F238E27FC236}">
              <a16:creationId xmlns:a16="http://schemas.microsoft.com/office/drawing/2014/main" id="{B374A590-FE68-4B5B-9D78-61CC59144C3A}"/>
            </a:ext>
          </a:extLst>
        </xdr:cNvPr>
        <xdr:cNvSpPr>
          <a:spLocks noChangeShapeType="1"/>
        </xdr:cNvSpPr>
      </xdr:nvSpPr>
      <xdr:spPr bwMode="auto">
        <a:xfrm flipV="1">
          <a:off x="7315200" y="2336800"/>
          <a:ext cx="952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47625</xdr:colOff>
      <xdr:row>34</xdr:row>
      <xdr:rowOff>38100</xdr:rowOff>
    </xdr:from>
    <xdr:to>
      <xdr:col>21</xdr:col>
      <xdr:colOff>676275</xdr:colOff>
      <xdr:row>38</xdr:row>
      <xdr:rowOff>0</xdr:rowOff>
    </xdr:to>
    <xdr:sp macro="" textlink="">
      <xdr:nvSpPr>
        <xdr:cNvPr id="14" name="Text Box 14">
          <a:extLst>
            <a:ext uri="{FF2B5EF4-FFF2-40B4-BE49-F238E27FC236}">
              <a16:creationId xmlns:a16="http://schemas.microsoft.com/office/drawing/2014/main" id="{416D6EB2-6D92-4BF5-8E74-7B84A77A5DF6}"/>
            </a:ext>
          </a:extLst>
        </xdr:cNvPr>
        <xdr:cNvSpPr txBox="1">
          <a:spLocks noChangeArrowheads="1"/>
        </xdr:cNvSpPr>
      </xdr:nvSpPr>
      <xdr:spPr bwMode="auto">
        <a:xfrm>
          <a:off x="47625" y="6362700"/>
          <a:ext cx="14351000" cy="596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en-US" sz="11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:2270339--&gt; ORDER JULI'22</a:t>
          </a:r>
        </a:p>
        <a:p>
          <a:pPr marL="0" marR="0" indent="0" algn="l" defTabSz="914400" rtl="0" eaLnBrk="1" fontAlgn="auto" latinLnBrk="0" hangingPunct="1">
            <a:lnSpc>
              <a:spcPts val="1100"/>
            </a:lnSpc>
            <a:spcBef>
              <a:spcPts val="0"/>
            </a:spcBef>
            <a:spcAft>
              <a:spcPts val="0"/>
            </a:spcAft>
            <a:buClrTx/>
            <a:buSzTx/>
            <a:buFontTx/>
            <a:buNone/>
            <a:tabLst/>
            <a:defRPr sz="1000"/>
          </a:pPr>
          <a:r>
            <a:rPr lang="en-US" sz="1400" b="0" i="0" u="none" strike="noStrike" baseline="0">
              <a:solidFill>
                <a:srgbClr val="000000"/>
              </a:solidFill>
              <a:latin typeface="Arial"/>
              <a:cs typeface="Arial"/>
            </a:rPr>
            <a:t>PO :2275768--&gt; ORDER SEPTEMBER'22</a:t>
          </a:r>
        </a:p>
        <a:p>
          <a:pPr algn="l" rtl="0">
            <a:lnSpc>
              <a:spcPts val="1100"/>
            </a:lnSpc>
            <a:defRPr sz="1000"/>
          </a:pPr>
          <a:r>
            <a:rPr lang="en-US" sz="1400" b="0" i="0" u="none" strike="noStrike" baseline="0">
              <a:solidFill>
                <a:srgbClr val="000000"/>
              </a:solidFill>
              <a:latin typeface="Arial"/>
              <a:cs typeface="Arial"/>
            </a:rPr>
            <a:t>							 "FORM AI"   </a:t>
          </a:r>
        </a:p>
        <a:p>
          <a:pPr algn="l" rtl="0">
            <a:lnSpc>
              <a:spcPts val="1100"/>
            </a:lnSpc>
            <a:defRPr sz="1000"/>
          </a:pPr>
          <a:r>
            <a:rPr lang="en-US" sz="1400" b="0" i="0" u="none" strike="noStrike" baseline="0">
              <a:solidFill>
                <a:srgbClr val="000000"/>
              </a:solidFill>
              <a:latin typeface="Arial"/>
              <a:cs typeface="Arial"/>
            </a:rPr>
            <a:t>	         </a:t>
          </a:r>
        </a:p>
      </xdr:txBody>
    </xdr:sp>
    <xdr:clientData/>
  </xdr:twoCellAnchor>
  <xdr:oneCellAnchor>
    <xdr:from>
      <xdr:col>0</xdr:col>
      <xdr:colOff>0</xdr:colOff>
      <xdr:row>0</xdr:row>
      <xdr:rowOff>0</xdr:rowOff>
    </xdr:from>
    <xdr:ext cx="1548040" cy="371668"/>
    <xdr:pic>
      <xdr:nvPicPr>
        <xdr:cNvPr id="15" name="Picture 14">
          <a:extLst>
            <a:ext uri="{FF2B5EF4-FFF2-40B4-BE49-F238E27FC236}">
              <a16:creationId xmlns:a16="http://schemas.microsoft.com/office/drawing/2014/main" id="{70C393BC-967D-4113-8672-6ED26C8B35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8040" cy="371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tm\data\My%20Documents\Klien\kons20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Users\Folder%20Group\F1%2012000\Quarter\1Q_9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iska\Data%20Umum\SISKA\COMMO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My%20Documents\&#65422;&#65437;&#65395;&#65396;&#65394;&#38306;&#20418;\SCB&#38283;&#30330;&#35336;&#30011;\&#38283;&#30330;&#35336;&#30011;&#26360;\YMMI\Hendra_P\Budget\BUDGET183-03-Revised06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My%20Documents\&#65422;&#65437;&#65395;&#65396;&#65394;&#38306;&#20418;\SCB&#38283;&#30330;&#35336;&#30011;\&#38283;&#30330;&#35336;&#30011;&#26360;\YMMI\Hendra_P\Budget\BUDGET183-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fs01.home.yamaha.com/Users/453787/AppData/Local/Microsoft/Windows/Temporary%20Internet%20Files/Content.Outlook/S1P6WMCZ/pointer/Business%20Dev/jland/data%20klien/DATA/Accounting/Finance/PAJAK/Salary%20April%2020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fs01.home.yamaha.com/Users/453787/AppData/Local/Microsoft/Windows/Temporary%20Internet%20Files/Content.Outlook/S1P6WMCZ/DOCUME~1/Deploy/LOCALS~1/Temp/notesFD2C40/FS%20PAS-0301%20(FIN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pckrm06a\finance\Documents%20and%20Settings\millerh1\Local%20Settings\Temporary%20Internet%20Files\OLK4\2004%20Plan%20F-X%20Rat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Ykfiler\deptdata\My%20Documents\APO\APO%20YK\001%20Kemble%20Request.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ile-server\file%20sharing%20(cost%20control)\Monthly%20report%20185\monthly%20Cost%20185%20ok.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Ofd2"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ining\Data%20Umum\A_tauhid\data%20umum\Data%20Confidential\TAUHID\YCJ\Cons%202004-05\Forecast%20at%20end%20of%20Q3\DcaForE%20-%20Q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tikah\Data%20Umum\Data%20Confidential\TAUHID\YCJ\Cons%202005-06\Forecast%20at%20end%20of%20Q1-182\DcaForE%20@%20end%20of%20Q1-18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KARYASANTARA\ACCT_FIN\ACT&amp;FIN\Hanny's\Miscellaneous\Analysis\GM%20ANALYSIS%2020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L:\SHARED\Clients\I-L\kyocera\2000%20CITR\Marshall-Kyocera%20final.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TEMP\2Q_2000.xls"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Gamen3"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Oper5"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ecn01\open\Users\hashiki\&#22810;&#26408;&#21270;&#23398;\&#29289;&#29702;&#35373;&#35336;\&#27161;&#28310;&#21270;\Takenaka\TABLE.XLT"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ecn01\open\Users\hashiki\&#22810;&#26408;&#21270;&#23398;\&#29289;&#29702;&#35373;&#35336;\&#27161;&#28310;&#21270;\Takenaka\BACKUP\TABLE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Sugeng\Data%20Umum\Documents%20and%20Settings\shige-i\My%20Documents\Excel%20temp\PA-CD-PJ\&#35211;&#31309;&#12426;\ASSY&#35211;&#31309;\EMX\MTR\AW16G&#22679;&#35430;&#12471;&#12540;&#12488;&#21152;&#24037;&#26178;&#38291;&#35211;&#31309;&#2636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s2\Documents%20and%20Settings\moriuchi\My%20Documents\&#25216;&#34899;&#36039;&#26009;\&#12450;&#12489;&#12458;&#12531;&#38283;&#30330;\&#38306;&#38651;&#65289;&#22806;&#37096;&#35373;&#35336;&#12502;&#12521;&#12531;&#12463;&#12501;&#12457;&#12540;&#12512;&#65288;IPO).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Togis_3dev\user\ZAIMU\2_&#26032;&#36001;&#21209;\&#38283;&#30330;DOC\90UNYOU\STANDARD\DOC_SAMP\&#20181;&#27096;&#26360;PG.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mi_filesrv01\public\WINDOWS\TEMP\D1BOX&#35211;&#31309;&#12426;&#24773;&#22577;10.6&#30495;&#19968;&#12373;&#12435;(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Ntsspt1\sapr3\WINDOWS\TEMP\~005658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FS2\FS-Produksi\5-%20Meeting%20Produksi\REPORT%20WEEKLY%20196\Ie-srv\newdb\YMMA%232729&#20225;&#30011;&#35211;&#31309;&#12426;\%23272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mix-filesrv01\home\My%20Documents\&#21407;&#20385;&#27083;&#25104;\&#65332;&#65337;\PSR240\PSR240&#21407;&#20385;&#27083;&#25104;&#20225;&#30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worksheet"/>
      <sheetName val="equity"/>
      <sheetName val="cashflow"/>
      <sheetName val="comparative"/>
      <sheetName val="perGrup"/>
      <sheetName val="koran-ind"/>
      <sheetName val="koran-ingg"/>
      <sheetName val="pph-tangguhan"/>
      <sheetName val="def-tax-rec"/>
      <sheetName val="ws-valuation"/>
      <sheetName val="adj-entry"/>
      <sheetName val="DETIL"/>
      <sheetName val="社員リスト"/>
      <sheetName val="A"/>
      <sheetName val="7.LB After Plan"/>
      <sheetName val="MAIN時間見積り"/>
      <sheetName val="OT Juli 2019"/>
      <sheetName val="DT  Juli 2019"/>
      <sheetName val="REFUND"/>
      <sheetName val="オーダー管理 (4)"/>
      <sheetName val="処理機能記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urrent"/>
      <sheetName val="PL"/>
      <sheetName val="Input"/>
      <sheetName val="PRASS99"/>
      <sheetName val="Résultats"/>
      <sheetName val="tb1"/>
      <sheetName val="table"/>
      <sheetName val="0220"/>
      <sheetName val="FRN"/>
      <sheetName val="K-5"/>
      <sheetName val="#REF"/>
      <sheetName val="Ex_Rate"/>
      <sheetName val="Sub Acc"/>
      <sheetName val="社員リスト"/>
      <sheetName val="worksheet"/>
      <sheetName val="9"/>
      <sheetName val="1Q_97"/>
      <sheetName val="Region Code"/>
      <sheetName val="Product Group Code"/>
      <sheetName val="書換え条件"/>
      <sheetName val="SD"/>
      <sheetName val="Sch 16.1"/>
      <sheetName val="Sch 17.1"/>
      <sheetName val="Sch 14.2"/>
      <sheetName val="Sch 22.2"/>
      <sheetName val="Sch 22.4"/>
      <sheetName val="Sch 3.1"/>
      <sheetName val="BEP"/>
      <sheetName val="Art 23"/>
      <sheetName val="Module2"/>
      <sheetName val="A u g"/>
      <sheetName val="Marshal"/>
      <sheetName val="data"/>
      <sheetName val="corp tax"/>
      <sheetName val="U-3.1.1 telephone"/>
      <sheetName val="Tax Rate 2012"/>
      <sheetName val="Premi Iuran"/>
      <sheetName val="Q-PC1"/>
      <sheetName val="Q-PC2"/>
      <sheetName val="Approved SUMMARY-2013"/>
      <sheetName val="IntBalheet"/>
      <sheetName val="Revenue"/>
      <sheetName val="Assum"/>
      <sheetName val="Vendors"/>
      <sheetName val="BS+PL"/>
      <sheetName val="VC.4"/>
      <sheetName val="G.3.2.1 Rekon PPN In Premix"/>
      <sheetName val="REKAP PPH 21"/>
      <sheetName val="Art_23"/>
      <sheetName val="BQMP"/>
      <sheetName val="Art_231"/>
      <sheetName val="Sub_Acc"/>
      <sheetName val="Dropdown"/>
      <sheetName val="Ex-Rate"/>
      <sheetName val="WP"/>
      <sheetName val="SA2"/>
      <sheetName val="Premi_Iuran"/>
      <sheetName val="Sch_16_1"/>
      <sheetName val="Sch_17_1"/>
      <sheetName val="Sch_14_2"/>
      <sheetName val="Sch_22_2"/>
      <sheetName val="Sch_22_4"/>
      <sheetName val="Sch_3_1"/>
      <sheetName val="A_u_g"/>
      <sheetName val="corp_tax"/>
      <sheetName val="Tax_Rate_2012"/>
      <sheetName val="U-3_1_1_telephone"/>
      <sheetName val="7123885"/>
      <sheetName val="WBS1"/>
      <sheetName val="Master Cost Center"/>
      <sheetName val="OLDMAP"/>
      <sheetName val="Individual Gross Profit J - Aug"/>
      <sheetName val="PL (MONTHLY)"/>
      <sheetName val="DATA WP"/>
      <sheetName val="TSGAR"/>
      <sheetName val="Budget BS"/>
      <sheetName val="NAMA PERUSAHAAN"/>
      <sheetName val="CSG Overhead"/>
      <sheetName val="Plant Overhead"/>
      <sheetName val="C1 NOV"/>
      <sheetName val="Alokasi Rutin"/>
      <sheetName val="Sheet1"/>
      <sheetName val="10c. Mapping UP GP PE OK"/>
      <sheetName val="Sub_Acc1"/>
      <sheetName val="corp_tax1"/>
      <sheetName val="U-3_1_1_telephone1"/>
      <sheetName val="Sub_Acc2"/>
      <sheetName val="Art_232"/>
      <sheetName val="corp_tax2"/>
      <sheetName val="U-3_1_1_telephone2"/>
      <sheetName val="Biaya"/>
      <sheetName val="FKT_PJK"/>
      <sheetName val="ShareCapital "/>
      <sheetName val="Inventories"/>
      <sheetName val="CH_FL_QUAR"/>
      <sheetName val="PDPC0908"/>
      <sheetName val="Compare to competitor ratio-BI"/>
      <sheetName val="당월(1)"/>
      <sheetName val="PLN Mar"/>
      <sheetName val="PK HJ  HP"/>
      <sheetName val="Reaperdist"/>
      <sheetName val="Renc.Prod"/>
      <sheetName val="PLN Des"/>
      <sheetName val="Biaya Tot PLN"/>
      <sheetName val="PLN Okt"/>
      <sheetName val="PLN Jan"/>
      <sheetName val="PLN Mei"/>
      <sheetName val="PLN Nov"/>
      <sheetName val="PLN Jun"/>
      <sheetName val="PLN Jul"/>
      <sheetName val="PLN Feb"/>
      <sheetName val="PLN Ags"/>
      <sheetName val="PLN Sep"/>
      <sheetName val="PLN Apr"/>
      <sheetName val="CY_CRS"/>
      <sheetName val="LS_CRS"/>
      <sheetName val="EMISI"/>
      <sheetName val="HEAT"/>
      <sheetName val="Biaya Tot PLN TDL 2003"/>
      <sheetName val="Renc.Semen Keluar prod kantong"/>
      <sheetName val="Tabel Kode"/>
      <sheetName val="Art_233"/>
      <sheetName val="PLN_Mar"/>
      <sheetName val="PK_HJ__HP"/>
      <sheetName val="Renc_Prod"/>
      <sheetName val="PLN_Des"/>
      <sheetName val="Biaya_Tot_PLN"/>
      <sheetName val="PLN_Okt"/>
      <sheetName val="PLN_Jan"/>
      <sheetName val="PLN_Mei"/>
      <sheetName val="PLN_Nov"/>
      <sheetName val="PLN_Jun"/>
      <sheetName val="PLN_Jul"/>
      <sheetName val="PLN_Feb"/>
      <sheetName val="PLN_Ags"/>
      <sheetName val="PLN_Sep"/>
      <sheetName val="PLN_Apr"/>
      <sheetName val="Biaya_Tot_PLN_TDL_2003"/>
      <sheetName val="Renc_Semen_Keluar_prod_kantong"/>
      <sheetName val="Tabel_Kode"/>
      <sheetName val="GROWTH"/>
      <sheetName val="Journal Template"/>
      <sheetName val="dataPS"/>
      <sheetName val="laporan"/>
      <sheetName val="KODING"/>
      <sheetName val="Kode"/>
      <sheetName val="F1771-II"/>
      <sheetName val="F1771-III"/>
      <sheetName val="koding_komposisi"/>
      <sheetName val="KODINGharga"/>
      <sheetName val="BASE"/>
      <sheetName val="data (2)"/>
      <sheetName val="TB after Reval-Server"/>
      <sheetName val="DATA LIST"/>
      <sheetName val="EX RATE"/>
      <sheetName val="SE"/>
      <sheetName val="Note"/>
      <sheetName val="TB2003"/>
      <sheetName val="Trading Statement"/>
      <sheetName val="DPS OK"/>
      <sheetName val="Non-Statistical Sampling"/>
      <sheetName val="DETAIL"/>
      <sheetName val="AKUN"/>
      <sheetName val="EXPO PER BUYER"/>
      <sheetName val="GRIR"/>
      <sheetName val="lm7-11"/>
      <sheetName val="Permanent info"/>
      <sheetName val="DAF.INVEN U.O"/>
      <sheetName val="Auxiliary"/>
      <sheetName val="Penebusan"/>
      <sheetName val="Angs.B.Group"/>
      <sheetName val="IMPUT PENERIMAAN BULK WB"/>
      <sheetName val="HUTANG PER VENDOR 09"/>
      <sheetName val="IMPUT PENERIMAAN BAG PRODUKSI"/>
      <sheetName val="PEMAKAIAN BY PRODUKSI"/>
      <sheetName val="GeneralInfo"/>
      <sheetName val="FE-1771-I"/>
      <sheetName val="Tc"/>
      <sheetName val="Sumber Hidup"/>
      <sheetName val="UI - Brands"/>
      <sheetName val="AFFIRM"/>
      <sheetName val="UI - Pat Dyn"/>
      <sheetName val="Affirm Retrieve"/>
      <sheetName val="UI - Additional"/>
      <sheetName val="Main Title"/>
      <sheetName val="達成729"/>
      <sheetName val="上野ﾌｫｰﾑ台当たり"/>
      <sheetName val="AJE"/>
      <sheetName val="VC_4"/>
      <sheetName val="G_3_2_1_Rekon_PPN_In_Premix"/>
      <sheetName val="REKAP_PPH_21"/>
      <sheetName val="Approved_SUMMARY-2013"/>
      <sheetName val="Local"/>
      <sheetName val="ocean voyage"/>
      <sheetName val="PPH 23 - 26"/>
      <sheetName val="pm"/>
      <sheetName val="PPN-Januari-02"/>
      <sheetName val="Income S"/>
      <sheetName val="balance sheet"/>
      <sheetName val="Menu"/>
      <sheetName val="D"/>
      <sheetName val="aktdit(WP)"/>
      <sheetName val="SE-C"/>
      <sheetName val="TelkomInfra - Revenue Monthly"/>
      <sheetName val="Sheet2"/>
      <sheetName val="summary-1"/>
      <sheetName val="BSHO Report"/>
      <sheetName val="Front"/>
      <sheetName val="Check Sheet"/>
      <sheetName val="PLHO Report"/>
      <sheetName val="PLHOENG"/>
      <sheetName val="NAMA PT"/>
      <sheetName val="TB avicena"/>
      <sheetName val="JenisTransaksi"/>
      <sheetName val="DaftarBank"/>
      <sheetName val="Form"/>
      <sheetName val="DL_13"/>
      <sheetName val="FIXASS"/>
      <sheetName val="Premi_Iuran1"/>
      <sheetName val="A_u_g1"/>
      <sheetName val="Tax_Rate_20121"/>
      <sheetName val="VC_41"/>
      <sheetName val="G_3_2_1_Rekon_PPN_In_Premix1"/>
      <sheetName val="REKAP_PPH_211"/>
      <sheetName val="Approved_SUMMARY-20131"/>
      <sheetName val="Art_234"/>
      <sheetName val="Sub_Acc3"/>
      <sheetName val="Premi_Iuran2"/>
      <sheetName val="A_u_g2"/>
      <sheetName val="Tax_Rate_20122"/>
      <sheetName val="VC_42"/>
      <sheetName val="G_3_2_1_Rekon_PPN_In_Premix2"/>
      <sheetName val="REKAP_PPH_212"/>
      <sheetName val="Approved_SUMMARY-20132"/>
      <sheetName val="4334-Summary"/>
      <sheetName val="Cetak BG"/>
      <sheetName val="Art_235"/>
      <sheetName val="Sub_Acc4"/>
      <sheetName val="Premi_Iuran3"/>
      <sheetName val="A_u_g3"/>
      <sheetName val="corp_tax3"/>
      <sheetName val="U-3_1_1_telephone3"/>
      <sheetName val="Tax_Rate_20123"/>
      <sheetName val="VC_43"/>
      <sheetName val="G_3_2_1_Rekon_PPN_In_Premix3"/>
      <sheetName val="REKAP_PPH_213"/>
      <sheetName val="Approved_SUMMARY-20133"/>
      <sheetName val="Sch_16_11"/>
      <sheetName val="Sch_17_11"/>
      <sheetName val="Sch_14_21"/>
      <sheetName val="Sch_22_21"/>
      <sheetName val="Sch_22_41"/>
      <sheetName val="Sch_3_11"/>
      <sheetName val="kary21"/>
      <sheetName val="WIL13"/>
      <sheetName val="WIL21"/>
      <sheetName val="Input Yield"/>
      <sheetName val="PH Data"/>
      <sheetName val="WBS2"/>
      <sheetName val="PROGRESS"/>
      <sheetName val="ACM0131(GT)"/>
      <sheetName val="BBM-03"/>
      <sheetName val=""/>
      <sheetName val="NERACA"/>
      <sheetName val="STN2006"/>
      <sheetName val="SC_FLDCOST_2004"/>
      <sheetName val="損益計算書(PL)"/>
      <sheetName val="Data_Umum"/>
      <sheetName val="A Grade Hiten - Local"/>
      <sheetName val="Petunjuk"/>
      <sheetName val="12"/>
      <sheetName val="Instructions"/>
      <sheetName val="FE-1770-I"/>
      <sheetName val="FE-1770.P1"/>
      <sheetName val="FE-1770-II"/>
      <sheetName val="RUPS"/>
      <sheetName val="EXC-R"/>
      <sheetName val="PIK_QUO"/>
      <sheetName val="Atur"/>
      <sheetName val="capacity"/>
      <sheetName val="Man power"/>
      <sheetName val="RP"/>
      <sheetName val="RJE"/>
      <sheetName val="WPL"/>
      <sheetName val="Karet"/>
      <sheetName val="Sales Report MKTG"/>
      <sheetName val="Journal_Template"/>
      <sheetName val="Journal_Template1"/>
      <sheetName val="Journal_Template2"/>
      <sheetName val="Journal_Template3"/>
      <sheetName val="pvt"/>
      <sheetName val="LEDGER 2019"/>
      <sheetName val="LEDGER 2020"/>
      <sheetName val="E-faktur (FP)"/>
      <sheetName val="RECAP (TIDAK ADA DI GL VAT)"/>
      <sheetName val="look up"/>
      <sheetName val="July19"/>
      <sheetName val="Major assumption"/>
      <sheetName val="Msn-2"/>
      <sheetName val="ren.kerj 2014"/>
      <sheetName val="ANNUAL CJ20"/>
      <sheetName val="ANNUAL DM2"/>
      <sheetName val="r.tanam"/>
      <sheetName val="RATOON CJ20"/>
      <sheetName val="RATOON DM2"/>
      <sheetName val="EDP"/>
      <sheetName val="Map"/>
      <sheetName val="Sheet3"/>
      <sheetName val="AHSbj"/>
      <sheetName val="BQ-E20-02(Rp)"/>
      <sheetName val="Realisasi Acc Exp - BP"/>
      <sheetName val="New Ref"/>
      <sheetName val="Client AJE"/>
      <sheetName val="ESCON"/>
      <sheetName val="TB"/>
      <sheetName val="bs"/>
      <sheetName val="BKKAS"/>
      <sheetName val="RESIDU-3"/>
      <sheetName val="POTO MAC"/>
      <sheetName val="ekui"/>
      <sheetName val="MOTO"/>
      <sheetName val="基準ﾘｽﾄ"/>
      <sheetName val="software wp"/>
      <sheetName val="Div&amp;Grade List"/>
      <sheetName val="&quot;Specific&quot; COA List"/>
      <sheetName val="Source Sumsel"/>
      <sheetName val="Sheet8"/>
      <sheetName val="O-5 Tax 23 Prepaid"/>
      <sheetName val="COGS"/>
      <sheetName val="TBM"/>
      <sheetName val="1. TB-MUTASI-DC"/>
      <sheetName val="Isolasi Luar Dalam"/>
      <sheetName val="Isolasi Luar"/>
      <sheetName val="FINANCIAL ASSUMPTION"/>
      <sheetName val="DATA MASTER"/>
      <sheetName val="NARF_bs"/>
      <sheetName val="kriteria"/>
      <sheetName val="130"/>
      <sheetName val="020a"/>
      <sheetName val="020b"/>
      <sheetName val="150"/>
      <sheetName val="160"/>
      <sheetName val="175"/>
      <sheetName val="180"/>
      <sheetName val="185"/>
      <sheetName val="190"/>
      <sheetName val="196"/>
      <sheetName val="200"/>
      <sheetName val="230"/>
      <sheetName val="250"/>
      <sheetName val="020c"/>
      <sheetName val="300"/>
      <sheetName val="320"/>
      <sheetName val="340"/>
      <sheetName val="350"/>
      <sheetName val="355"/>
      <sheetName val="360"/>
      <sheetName val="375"/>
      <sheetName val="380"/>
      <sheetName val="390"/>
      <sheetName val="395"/>
      <sheetName val="020e"/>
      <sheetName val="399"/>
      <sheetName val="400"/>
      <sheetName val="420"/>
      <sheetName val="425"/>
      <sheetName val="430"/>
      <sheetName val="450"/>
      <sheetName val="500"/>
      <sheetName val="550"/>
      <sheetName val="560"/>
      <sheetName val="600"/>
      <sheetName val="100"/>
      <sheetName val="700"/>
      <sheetName val="840.01"/>
      <sheetName val="840.02"/>
      <sheetName val="120"/>
      <sheetName val="125"/>
      <sheetName val="135"/>
      <sheetName val="140"/>
      <sheetName val="Account Code"/>
      <sheetName val="OFF"/>
      <sheetName val="dasang1"/>
      <sheetName val="Final"/>
      <sheetName val="(40)G&amp;A"/>
      <sheetName val="C"/>
      <sheetName val="KU-Ajt'03"/>
      <sheetName val="Glossary-Index"/>
      <sheetName val="PK"/>
      <sheetName val="Individual_Gross_Profit_J_-_Aug"/>
      <sheetName val="PL_(MONTHLY)"/>
      <sheetName val="NAMA_PERUSAHAAN"/>
      <sheetName val="Budget_BS"/>
      <sheetName val="Master_Cost_Center"/>
      <sheetName val="DATA_LIST"/>
      <sheetName val="C1_NOV"/>
      <sheetName val="ShareCapital_"/>
      <sheetName val="CSG_Overhead"/>
      <sheetName val="Plant_Overhead"/>
      <sheetName val="DATA_WP"/>
      <sheetName val="Alokasi_Rutin"/>
      <sheetName val="Trading_Statement"/>
      <sheetName val="Compare_to_competitor_ratio-BI"/>
      <sheetName val="PLN_Mar1"/>
      <sheetName val="PK_HJ__HP1"/>
      <sheetName val="Renc_Prod1"/>
      <sheetName val="PLN_Des1"/>
      <sheetName val="Biaya_Tot_PLN1"/>
      <sheetName val="PLN_Okt1"/>
      <sheetName val="PLN_Jan1"/>
      <sheetName val="PLN_Mei1"/>
      <sheetName val="PLN_Nov1"/>
      <sheetName val="PLN_Jun1"/>
      <sheetName val="PLN_Jul1"/>
      <sheetName val="PLN_Feb1"/>
      <sheetName val="PLN_Ags1"/>
      <sheetName val="PLN_Sep1"/>
      <sheetName val="PLN_Apr1"/>
      <sheetName val="Biaya_Tot_PLN_TDL_20031"/>
      <sheetName val="Renc_Semen_Keluar_prod_kantong1"/>
      <sheetName val="Tabel_Kode1"/>
      <sheetName val="TelkomInfra_-_Revenue_Monthly"/>
      <sheetName val="data_(2)"/>
      <sheetName val="TB_after_Reval-Server"/>
      <sheetName val="Permanent_info"/>
      <sheetName val="DPS_OK"/>
      <sheetName val="Angs_B_Group"/>
      <sheetName val="IMPUT_PENERIMAAN_BULK_WB"/>
      <sheetName val="HUTANG_PER_VENDOR_09"/>
      <sheetName val="IMPUT_PENERIMAAN_BAG_PRODUKSI"/>
      <sheetName val="PEMAKAIAN_BY_PRODUKSI"/>
      <sheetName val="UI_-_Brands"/>
      <sheetName val="UI_-_Pat_Dyn"/>
      <sheetName val="Affirm_Retrieve"/>
      <sheetName val="UI_-_Additional"/>
      <sheetName val="Main_Title"/>
      <sheetName val="DAF_INVEN_U_O"/>
      <sheetName val="Non-Statistical_Sampling"/>
      <sheetName val="Sumber_Hidup"/>
      <sheetName val="ocean_voyage"/>
      <sheetName val="TB_avicena"/>
      <sheetName val="Input_Yield"/>
      <sheetName val="PH_Data"/>
      <sheetName val="A_Grade_Hiten_-_Local"/>
      <sheetName val="NAMA_PT"/>
      <sheetName val="EXPO_PER_BUYER"/>
      <sheetName val="FE-1770_P1"/>
      <sheetName val="BUDGET_1999"/>
      <sheetName val="FA Movement"/>
      <sheetName val="Param"/>
      <sheetName val="MATERIALFINAL"/>
      <sheetName val="DAF-2"/>
      <sheetName val="I-ME"/>
      <sheetName val="70_qual_2"/>
      <sheetName val="Plan Prod"/>
      <sheetName val="CS"/>
      <sheetName val="Actual EWH_PA_UA"/>
      <sheetName val="PRO_COAL"/>
      <sheetName val="PS"/>
      <sheetName val="Summary"/>
      <sheetName val="DBASE"/>
      <sheetName val="_SAF 02"/>
      <sheetName val="Art_22"/>
      <sheetName val="Bukubesar"/>
      <sheetName val="Control"/>
      <sheetName val="Built"/>
      <sheetName val="Validasi"/>
      <sheetName val="Art_236"/>
      <sheetName val="Sub_Acc5"/>
      <sheetName val="Premi_Iuran4"/>
      <sheetName val="Sch_16_12"/>
      <sheetName val="Sch_17_12"/>
      <sheetName val="Sch_14_22"/>
      <sheetName val="Sch_22_22"/>
      <sheetName val="Sch_22_42"/>
      <sheetName val="Sch_3_12"/>
      <sheetName val="corp_tax4"/>
      <sheetName val="U-3_1_1_telephone4"/>
      <sheetName val="A_u_g4"/>
      <sheetName val="Tax_Rate_20124"/>
      <sheetName val="VC_44"/>
      <sheetName val="G_3_2_1_Rekon_PPN_In_Premix4"/>
      <sheetName val="REKAP_PPH_214"/>
      <sheetName val="Approved_SUMMARY-20134"/>
      <sheetName val="Source_Sumsel"/>
      <sheetName val="FINANCIAL_ASSUMPTION"/>
      <sheetName val="Cetak_BG"/>
      <sheetName val="DATA_MASTER"/>
      <sheetName val="Sales_Report_MKTG"/>
      <sheetName val="PPH_23_-_26"/>
      <sheetName val="Income_S"/>
      <sheetName val="balance_sheet"/>
      <sheetName val="lookups"/>
      <sheetName val="Terak-Real"/>
      <sheetName val="Cover"/>
      <sheetName val="Output"/>
      <sheetName val="Matrix"/>
      <sheetName val="Sens Out"/>
      <sheetName val="W"/>
      <sheetName val="Engine"/>
      <sheetName val="Inputs"/>
      <sheetName val="Calcs"/>
      <sheetName val="Semen"/>
      <sheetName val="nr4.mj"/>
      <sheetName val="Company Asset Class Pivot"/>
      <sheetName val="Asset Class List"/>
      <sheetName val="gl"/>
      <sheetName val="R�sultats"/>
      <sheetName val="Listen"/>
      <sheetName val="JSiar"/>
      <sheetName val="Individual_Gross_Profit_J_-_Au1"/>
      <sheetName val="PL_(MONTHLY)1"/>
      <sheetName val="DATA_WP1"/>
      <sheetName val="ocean_voyage1"/>
      <sheetName val="PPH_23_-_261"/>
      <sheetName val="Permanent_info1"/>
      <sheetName val="Income_S1"/>
      <sheetName val="balance_sheet1"/>
      <sheetName val="CSG_Overhead1"/>
      <sheetName val="Plant_Overhead1"/>
      <sheetName val="DIRECT COST"/>
      <sheetName val="WP PASIVA"/>
      <sheetName val="WP LABA RUGI"/>
      <sheetName val="PREPMT"/>
      <sheetName val="Volumes"/>
      <sheetName val="Cash Flow"/>
      <sheetName val="kkp"/>
      <sheetName val="Identitas"/>
      <sheetName val="CA Sheet"/>
      <sheetName val="PX Graph"/>
      <sheetName val="WS 1219"/>
      <sheetName val="Profit &amp; Loss"/>
      <sheetName val="cuti besar"/>
      <sheetName val="payroll"/>
      <sheetName val="sorb planning"/>
      <sheetName val="Other charges (income)"/>
      <sheetName val="BEFORE ALLOCATION"/>
      <sheetName val="XG PU"/>
      <sheetName val="1106-M&amp;E"/>
      <sheetName val="1105-B&amp;I-OK"/>
      <sheetName val="Neraca detail per book"/>
      <sheetName val="1997"/>
      <sheetName val=" SPT 1771 FY 2010 FINAL.xlsx"/>
      <sheetName val="Individual_Gross_Profit_J_-_Au2"/>
      <sheetName val="PL_(MONTHLY)2"/>
      <sheetName val="Sch_16_13"/>
      <sheetName val="Sch_17_13"/>
      <sheetName val="Sch_14_23"/>
      <sheetName val="Sch_22_23"/>
      <sheetName val="Sch_22_43"/>
      <sheetName val="Sch_3_13"/>
      <sheetName val="DATA_WP2"/>
      <sheetName val="ocean_voyage2"/>
      <sheetName val="PPH_23_-_262"/>
      <sheetName val="CSG_Overhead2"/>
      <sheetName val="Plant_Overhead2"/>
      <sheetName val="Income_S2"/>
      <sheetName val="balance_sheet2"/>
      <sheetName val="Permanent_info2"/>
      <sheetName val="DAF_INVEN_U_O1"/>
      <sheetName val="ShareCapital_1"/>
      <sheetName val="Master_Cost_Center1"/>
      <sheetName val="Budget_BS1"/>
      <sheetName val="NAMA_PERUSAHAAN1"/>
      <sheetName val="Alokasi_Rutin1"/>
      <sheetName val="C1_NOV1"/>
      <sheetName val="Trading_Statement1"/>
      <sheetName val="data_(2)1"/>
      <sheetName val="PLN_Mar2"/>
      <sheetName val="PK_HJ__HP2"/>
      <sheetName val="Renc_Prod2"/>
      <sheetName val="PLN_Des2"/>
      <sheetName val="Biaya_Tot_PLN2"/>
      <sheetName val="PLN_Okt2"/>
      <sheetName val="PLN_Jan2"/>
      <sheetName val="PLN_Mei2"/>
      <sheetName val="PLN_Nov2"/>
      <sheetName val="PLN_Jun2"/>
      <sheetName val="PLN_Jul2"/>
      <sheetName val="PLN_Feb2"/>
      <sheetName val="PLN_Ags2"/>
      <sheetName val="PLN_Sep2"/>
      <sheetName val="PLN_Apr2"/>
      <sheetName val="Biaya_Tot_PLN_TDL_20032"/>
      <sheetName val="Renc_Semen_Keluar_prod_kantong2"/>
      <sheetName val="Tabel_Kode2"/>
      <sheetName val="Compare_to_competitor_ratio-BI1"/>
      <sheetName val="TB_avicena1"/>
      <sheetName val="NAMA_PT1"/>
      <sheetName val="EXPO_PER_BUYER1"/>
      <sheetName val="DATA_LIST1"/>
      <sheetName val="Individual_Gross_Profit_J_-_Au3"/>
      <sheetName val="PL_(MONTHLY)3"/>
      <sheetName val="corp_tax5"/>
      <sheetName val="U-3_1_1_telephone5"/>
      <sheetName val="Sch_16_14"/>
      <sheetName val="Sch_17_14"/>
      <sheetName val="Sch_14_24"/>
      <sheetName val="Sch_22_24"/>
      <sheetName val="Sch_22_44"/>
      <sheetName val="Sch_3_14"/>
      <sheetName val="DATA_WP3"/>
      <sheetName val="ocean_voyage3"/>
      <sheetName val="PPH_23_-_263"/>
      <sheetName val="CSG_Overhead3"/>
      <sheetName val="Plant_Overhead3"/>
      <sheetName val="Income_S3"/>
      <sheetName val="balance_sheet3"/>
      <sheetName val="Permanent_info3"/>
      <sheetName val="DAF_INVEN_U_O2"/>
      <sheetName val="ShareCapital_2"/>
      <sheetName val="Master_Cost_Center2"/>
      <sheetName val="Budget_BS2"/>
      <sheetName val="NAMA_PERUSAHAAN2"/>
      <sheetName val="Alokasi_Rutin2"/>
      <sheetName val="C1_NOV2"/>
      <sheetName val="Trading_Statement2"/>
      <sheetName val="data_(2)2"/>
      <sheetName val="PLN_Mar3"/>
      <sheetName val="PK_HJ__HP3"/>
      <sheetName val="Renc_Prod3"/>
      <sheetName val="PLN_Des3"/>
      <sheetName val="Biaya_Tot_PLN3"/>
      <sheetName val="PLN_Okt3"/>
      <sheetName val="PLN_Jan3"/>
      <sheetName val="PLN_Mei3"/>
      <sheetName val="PLN_Nov3"/>
      <sheetName val="PLN_Jun3"/>
      <sheetName val="PLN_Jul3"/>
      <sheetName val="PLN_Feb3"/>
      <sheetName val="PLN_Ags3"/>
      <sheetName val="PLN_Sep3"/>
      <sheetName val="PLN_Apr3"/>
      <sheetName val="Biaya_Tot_PLN_TDL_20033"/>
      <sheetName val="Renc_Semen_Keluar_prod_kantong3"/>
      <sheetName val="Tabel_Kode3"/>
      <sheetName val="Compare_to_competitor_ratio-BI2"/>
      <sheetName val="TB_avicena2"/>
      <sheetName val="NAMA_PT2"/>
      <sheetName val="EXPO_PER_BUYER2"/>
      <sheetName val="DATA_LIST2"/>
      <sheetName val="TB_after_Reval-Server1"/>
      <sheetName val="DPS_OK1"/>
      <sheetName val="Non-Statistical_Sampling1"/>
      <sheetName val="SW1"/>
      <sheetName val="MACHINE"/>
      <sheetName val="Family"/>
      <sheetName val="Rumus"/>
      <sheetName val="Pengalaman Per"/>
      <sheetName val="Harvest'CostQ01"/>
      <sheetName val="MatureManuring"/>
      <sheetName val="MatureMandays"/>
      <sheetName val="ManDay_2004"/>
      <sheetName val="BUD_vs_PROJ"/>
      <sheetName val="BAL"/>
      <sheetName val="Syarat"/>
      <sheetName val="DPS_OK2"/>
      <sheetName val="TB_after_Reval-Server2"/>
      <sheetName val="corp_tax6"/>
      <sheetName val="U-3_1_1_telephone6"/>
      <sheetName val="Art_237"/>
      <sheetName val="Sub_Acc6"/>
      <sheetName val="Master_Cost_Center3"/>
      <sheetName val="Budget_BS3"/>
      <sheetName val="NAMA_PERUSAHAAN3"/>
      <sheetName val="C1_NOV3"/>
      <sheetName val="ShareCapital_3"/>
      <sheetName val="Alokasi_Rutin3"/>
      <sheetName val="Compare_to_competitor_ratio-BI3"/>
      <sheetName val="DPS_OK3"/>
      <sheetName val="data_(2)3"/>
      <sheetName val="DATA_LIST3"/>
      <sheetName val="PLN_Mar4"/>
      <sheetName val="PK_HJ__HP4"/>
      <sheetName val="Renc_Prod4"/>
      <sheetName val="PLN_Des4"/>
      <sheetName val="Biaya_Tot_PLN4"/>
      <sheetName val="PLN_Okt4"/>
      <sheetName val="PLN_Jan4"/>
      <sheetName val="PLN_Mei4"/>
      <sheetName val="PLN_Nov4"/>
      <sheetName val="PLN_Jun4"/>
      <sheetName val="PLN_Jul4"/>
      <sheetName val="PLN_Feb4"/>
      <sheetName val="PLN_Ags4"/>
      <sheetName val="PLN_Sep4"/>
      <sheetName val="PLN_Apr4"/>
      <sheetName val="Biaya_Tot_PLN_TDL_20034"/>
      <sheetName val="Renc_Semen_Keluar_prod_kantong4"/>
      <sheetName val="Tabel_Kode4"/>
      <sheetName val="TB_after_Reval-Server3"/>
      <sheetName val="Sch_16_15"/>
      <sheetName val="Sch_17_15"/>
      <sheetName val="Sch_14_25"/>
      <sheetName val="Sch_22_25"/>
      <sheetName val="Sch_22_45"/>
      <sheetName val="Sch_3_15"/>
      <sheetName val="corp_tax7"/>
      <sheetName val="U-3_1_1_telephone7"/>
      <sheetName val="Art_238"/>
      <sheetName val="Sub_Acc7"/>
      <sheetName val="A_u_g5"/>
      <sheetName val="Tax_Rate_20125"/>
      <sheetName val="Premi_Iuran5"/>
      <sheetName val="Master_Cost_Center4"/>
      <sheetName val="Individual_Gross_Profit_J_-_Au4"/>
      <sheetName val="PL_(MONTHLY)4"/>
      <sheetName val="Budget_BS4"/>
      <sheetName val="NAMA_PERUSAHAAN4"/>
      <sheetName val="C1_NOV4"/>
      <sheetName val="CSG_Overhead4"/>
      <sheetName val="Plant_Overhead4"/>
      <sheetName val="DATA_WP4"/>
      <sheetName val="ShareCapital_4"/>
      <sheetName val="Alokasi_Rutin4"/>
      <sheetName val="Compare_to_competitor_ratio-BI4"/>
      <sheetName val="Permanent_info4"/>
      <sheetName val="DPS_OK4"/>
      <sheetName val="data_(2)4"/>
      <sheetName val="DATA_LIST4"/>
      <sheetName val="PLN_Mar5"/>
      <sheetName val="PK_HJ__HP5"/>
      <sheetName val="Renc_Prod5"/>
      <sheetName val="PLN_Des5"/>
      <sheetName val="Biaya_Tot_PLN5"/>
      <sheetName val="PLN_Okt5"/>
      <sheetName val="PLN_Jan5"/>
      <sheetName val="PLN_Mei5"/>
      <sheetName val="PLN_Nov5"/>
      <sheetName val="PLN_Jun5"/>
      <sheetName val="PLN_Jul5"/>
      <sheetName val="PLN_Feb5"/>
      <sheetName val="PLN_Ags5"/>
      <sheetName val="PLN_Sep5"/>
      <sheetName val="PLN_Apr5"/>
      <sheetName val="Biaya_Tot_PLN_TDL_20035"/>
      <sheetName val="Renc_Semen_Keluar_prod_kantong5"/>
      <sheetName val="Tabel_Kode5"/>
      <sheetName val="Journal_Template4"/>
      <sheetName val="TB_after_Reval-Server4"/>
      <sheetName val="Sch_16_16"/>
      <sheetName val="Sch_17_16"/>
      <sheetName val="Sch_14_26"/>
      <sheetName val="Sch_22_26"/>
      <sheetName val="Sch_22_46"/>
      <sheetName val="Sch_3_16"/>
      <sheetName val="corp_tax8"/>
      <sheetName val="U-3_1_1_telephone8"/>
      <sheetName val="Art_239"/>
      <sheetName val="Sub_Acc8"/>
      <sheetName val="A_u_g6"/>
      <sheetName val="Tax_Rate_20126"/>
      <sheetName val="Premi_Iuran6"/>
      <sheetName val="VC_45"/>
      <sheetName val="G_3_2_1_Rekon_PPN_In_Premix5"/>
      <sheetName val="REKAP_PPH_215"/>
      <sheetName val="Approved_SUMMARY-20135"/>
      <sheetName val="Master_Cost_Center5"/>
      <sheetName val="Individual_Gross_Profit_J_-_Au5"/>
      <sheetName val="PL_(MONTHLY)5"/>
      <sheetName val="Budget_BS5"/>
      <sheetName val="NAMA_PERUSAHAAN5"/>
      <sheetName val="C1_NOV5"/>
      <sheetName val="CSG_Overhead5"/>
      <sheetName val="Plant_Overhead5"/>
      <sheetName val="DATA_WP5"/>
      <sheetName val="ShareCapital_5"/>
      <sheetName val="Alokasi_Rutin5"/>
      <sheetName val="Compare_to_competitor_ratio-BI5"/>
      <sheetName val="Permanent_info5"/>
      <sheetName val="DPS_OK5"/>
      <sheetName val="data_(2)5"/>
      <sheetName val="DATA_LIST5"/>
      <sheetName val="PLN_Mar6"/>
      <sheetName val="PK_HJ__HP6"/>
      <sheetName val="Renc_Prod6"/>
      <sheetName val="PLN_Des6"/>
      <sheetName val="Biaya_Tot_PLN6"/>
      <sheetName val="PLN_Okt6"/>
      <sheetName val="PLN_Jan6"/>
      <sheetName val="PLN_Mei6"/>
      <sheetName val="PLN_Nov6"/>
      <sheetName val="PLN_Jun6"/>
      <sheetName val="PLN_Jul6"/>
      <sheetName val="PLN_Feb6"/>
      <sheetName val="PLN_Ags6"/>
      <sheetName val="PLN_Sep6"/>
      <sheetName val="PLN_Apr6"/>
      <sheetName val="Biaya_Tot_PLN_TDL_20036"/>
      <sheetName val="Renc_Semen_Keluar_prod_kantong6"/>
      <sheetName val="Tabel_Kode6"/>
      <sheetName val="Journal_Template5"/>
      <sheetName val="TB_after_Reval-Server5"/>
      <sheetName val="des"/>
      <sheetName val="Sketch Page"/>
      <sheetName val="KKP 01 Audit"/>
      <sheetName val="Lap. Keuangan Des "/>
      <sheetName val="RATE"/>
      <sheetName val="data-hujan"/>
      <sheetName val="Curah hujan"/>
      <sheetName val="MGR-12"/>
      <sheetName val="keb-bbm"/>
      <sheetName val="BSHO_Report"/>
      <sheetName val="Check_Sheet"/>
      <sheetName val="PLHO_Report"/>
      <sheetName val="Man_power"/>
      <sheetName val="Salesdata01-10 2004"/>
      <sheetName val="RumusTB 1 bln"/>
      <sheetName val="EE-PROP"/>
      <sheetName val="KRPPT.03"/>
      <sheetName val="DRAFT"/>
      <sheetName val="NEW-PANEL"/>
      <sheetName val="Cip"/>
      <sheetName val="tr-28202"/>
      <sheetName val="chemcal"/>
      <sheetName val="STAT&quot;D&quot;"/>
      <sheetName val="T.B"/>
      <sheetName val="G.200 - Depreciation exp"/>
      <sheetName val="G-300 - Allocation of dep"/>
      <sheetName val="cilandak payroll"/>
      <sheetName val="B"/>
      <sheetName val="SUM-IN"/>
      <sheetName val="AIN"/>
      <sheetName val="ARG"/>
      <sheetName val="ADR"/>
      <sheetName val="TB3889"/>
      <sheetName val="PL1"/>
      <sheetName val="AQL"/>
      <sheetName val="SJY"/>
      <sheetName val="SLW"/>
      <sheetName val="Asumsi"/>
      <sheetName val="Perhitungan"/>
      <sheetName val="BOM"/>
      <sheetName val="Input CM"/>
      <sheetName val="Solar,Cal V"/>
      <sheetName val="Stok9"/>
      <sheetName val="Input Kiln"/>
      <sheetName val="Listrik"/>
      <sheetName val="Input RM"/>
      <sheetName val="Input_Rerestok"/>
      <sheetName val="Input SGG"/>
      <sheetName val="Stock1+TB"/>
      <sheetName val="Stok23"/>
      <sheetName val="Stok4"/>
      <sheetName val="Stok5"/>
      <sheetName val="RKAP"/>
      <sheetName val="WCrestated"/>
      <sheetName val="M"/>
      <sheetName val="Sumber_Hidup1"/>
      <sheetName val="Angs_B_Group1"/>
      <sheetName val="IMPUT_PENERIMAAN_BULK_WB1"/>
      <sheetName val="HUTANG_PER_VENDOR_091"/>
      <sheetName val="IMPUT_PENERIMAAN_BAG_PRODUKSI1"/>
      <sheetName val="PEMAKAIAN_BY_PRODUKSI1"/>
      <sheetName val="UI_-_Brands1"/>
      <sheetName val="UI_-_Pat_Dyn1"/>
      <sheetName val="Affirm_Retrieve1"/>
      <sheetName val="UI_-_Additional1"/>
      <sheetName val="Main_Title1"/>
      <sheetName val="TelkomInfra_-_Revenue_Monthly1"/>
      <sheetName val="A_Grade_Hiten_-_Local1"/>
      <sheetName val="O-5_Tax_23_Prepaid"/>
      <sheetName val="Cetak_BG1"/>
      <sheetName val="Sales_Report_MKTG1"/>
      <sheetName val="LEDGER_2019"/>
      <sheetName val="LEDGER_2020"/>
      <sheetName val="E-faktur_(FP)"/>
      <sheetName val="RECAP_(TIDAK_ADA_DI_GL_VAT)"/>
      <sheetName val="look_up"/>
      <sheetName val="840_01"/>
      <sheetName val="840_02"/>
      <sheetName val="Account_Code"/>
      <sheetName val="Region_Code"/>
      <sheetName val="Product_Group_Code"/>
      <sheetName val="software_wp"/>
      <sheetName val="Div&amp;Grade_List"/>
      <sheetName val="&quot;Specific&quot;_COA_List"/>
      <sheetName val="Source_Sumsel1"/>
      <sheetName val="ren_kerj_2014"/>
      <sheetName val="ANNUAL_CJ20"/>
      <sheetName val="ANNUAL_DM2"/>
      <sheetName val="r_tanam"/>
      <sheetName val="RATOON_CJ20"/>
      <sheetName val="RATOON_DM2"/>
      <sheetName val="WS_1219"/>
      <sheetName val="Realisasi_Acc_Exp_-_BP"/>
      <sheetName val="New_Ref"/>
      <sheetName val="Client_AJE"/>
      <sheetName val="Cash_Flow"/>
      <sheetName val="FA_Movement"/>
      <sheetName val="Plan_Prod"/>
      <sheetName val="Actual_EWH_PA_UA"/>
      <sheetName val="_SAF_02"/>
      <sheetName val="Isolasi_Luar_Dalam"/>
      <sheetName val="Isolasi_Luar"/>
      <sheetName val="FINANCIAL_ASSUMPTION1"/>
      <sheetName val="DATA_MASTER1"/>
      <sheetName val="WS-December'98"/>
      <sheetName val="Noodles (assumptions)"/>
      <sheetName val="Fixset"/>
      <sheetName val="11b"/>
      <sheetName val="CRITERIA3"/>
    </sheetNames>
    <sheetDataSet>
      <sheetData sheetId="0" refreshError="1">
        <row r="5">
          <cell r="D5" t="str">
            <v>SEPARATE SOFTWARE</v>
          </cell>
          <cell r="E5">
            <v>0</v>
          </cell>
          <cell r="F5">
            <v>0</v>
          </cell>
          <cell r="G5" t="str">
            <v>File name</v>
          </cell>
        </row>
        <row r="6">
          <cell r="D6" t="str">
            <v>Commercial reports - Actual</v>
          </cell>
          <cell r="E6">
            <v>0</v>
          </cell>
          <cell r="F6">
            <v>0</v>
          </cell>
          <cell r="G6" t="str">
            <v>PCDM91</v>
          </cell>
        </row>
        <row r="7">
          <cell r="D7" t="str">
            <v>Commercial reports - Budget</v>
          </cell>
          <cell r="E7">
            <v>0</v>
          </cell>
          <cell r="F7">
            <v>0</v>
          </cell>
          <cell r="G7" t="str">
            <v>PCQP</v>
          </cell>
        </row>
        <row r="8">
          <cell r="D8" t="str">
            <v>Operational reports (ERG)</v>
          </cell>
          <cell r="E8">
            <v>0</v>
          </cell>
          <cell r="F8">
            <v>0</v>
          </cell>
          <cell r="G8" t="str">
            <v>C: SDS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refreshError="1"/>
      <sheetData sheetId="281" refreshError="1"/>
      <sheetData sheetId="282" refreshError="1"/>
      <sheetData sheetId="283" refreshError="1"/>
      <sheetData sheetId="284"/>
      <sheetData sheetId="285" refreshError="1"/>
      <sheetData sheetId="286" refreshError="1"/>
      <sheetData sheetId="287"/>
      <sheetData sheetId="288"/>
      <sheetData sheetId="289"/>
      <sheetData sheetId="290" refreshError="1"/>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sheetData sheetId="804"/>
      <sheetData sheetId="805"/>
      <sheetData sheetId="806"/>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refreshError="1"/>
      <sheetData sheetId="899" refreshError="1"/>
      <sheetData sheetId="900" refreshError="1"/>
      <sheetData sheetId="901" refreshError="1"/>
      <sheetData sheetId="90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員リスト"/>
      <sheetName val="商品リスト"/>
      <sheetName val="表紙"/>
      <sheetName val="確認書"/>
      <sheetName val="IPO"/>
      <sheetName val="汎用M"/>
      <sheetName val="ﾃﾞｰﾀ項目"/>
      <sheetName val="編集"/>
      <sheetName val="画面遷移"/>
      <sheetName val="画面レ"/>
      <sheetName val="画面機能"/>
      <sheetName val="画面項目"/>
      <sheetName val="UT"/>
      <sheetName val="UTﾊﾟﾀｰﾝ"/>
      <sheetName val="別紙用"/>
      <sheetName val="別紙用 (2)"/>
      <sheetName val="Sheet2"/>
      <sheetName val="Sheet1"/>
      <sheetName val="Sheet3"/>
      <sheetName val="TABLE"/>
      <sheetName val="機能"/>
      <sheetName val="処理概要図"/>
      <sheetName val="IF-FILE"/>
      <sheetName val="IF(FILE-R3）(1)"/>
      <sheetName val="IF(FILE-R3）(2)"/>
      <sheetName val="IF(FILE-R3）(3)"/>
      <sheetName val="R3関連画面 (1)"/>
      <sheetName val="R3関連画面 (2)"/>
      <sheetName val="R3関連画面 (3)"/>
      <sheetName val="R3関連画面 (4)"/>
      <sheetName val="R3関連画面 (5)"/>
      <sheetName val="R3関連画面 (6)"/>
      <sheetName val="表紙 (2)"/>
      <sheetName val="IPO(旧版)"/>
      <sheetName val="IPO (最新版)"/>
      <sheetName val="ﾒｯｾｰｼﾞ"/>
      <sheetName val="補足"/>
      <sheetName val="処理フロー"/>
      <sheetName val="変更履歴"/>
      <sheetName val="機能構造図"/>
      <sheetName val="SP(条件指定検索)"/>
      <sheetName val="SP(発注人略称明細)"/>
      <sheetName val="SP(ｱｲﾃﾑNo明細)"/>
      <sheetName val="SP(ｱｲﾃﾑｵｰﾀﾞ明細)"/>
      <sheetName val="SP(相手先ｵｰﾀﾞ明細)"/>
      <sheetName val="SP(納入船積表示)"/>
      <sheetName val="IPO(指定条件検索)"/>
      <sheetName val="IPO(発注人略称)"/>
      <sheetName val="IPO(ｱｲﾃﾑNo)"/>
      <sheetName val="IPO(ｱｲﾃﾑｵｰﾀﾞ)"/>
      <sheetName val="IPO(相手先ｵｰﾀﾞ)"/>
      <sheetName val="IPO(納入船積表示)"/>
      <sheetName val="UT (指定条件検索)"/>
      <sheetName val="UT (発注人略称)"/>
      <sheetName val="UT (ｱｲﾃﾑNo)"/>
      <sheetName val="UT (ｱｲﾃﾑｵｰﾀﾞ)"/>
      <sheetName val="UT (相手先ｵｰﾀﾞ)"/>
      <sheetName val="UT (納入船積表示)"/>
      <sheetName val="UTﾊﾟﾀｰﾝ(初期画面)"/>
      <sheetName val="UTﾊﾟﾀｰﾝ(検索結果)"/>
      <sheetName val="ﾌﾛｰ "/>
      <sheetName val="MSG定義"/>
      <sheetName val="入力ﾁｪｯｸ (指定条件検索)"/>
      <sheetName val="入力ﾁｪｯｸ (品番明細)"/>
      <sheetName val="画面レ(指定条件検索)"/>
      <sheetName val="画面項目（指定条件検索）"/>
      <sheetName val="画面レ(発注人略称)"/>
      <sheetName val="画面項目(発注人略称)"/>
      <sheetName val="画面レ(ｱｲﾃﾑNo)"/>
      <sheetName val="画面項目(ｱｲﾃﾑNo)"/>
      <sheetName val="画面レ(ｱｲﾃﾑｵｰﾀﾞ)"/>
      <sheetName val="画面項目(ｱｲﾃﾑｵｰﾀﾞ)"/>
      <sheetName val="画面レ(相手先ｵｰﾀﾞ)"/>
      <sheetName val="画面項目(相手先ｵｰﾀﾞ)"/>
      <sheetName val="画面レ(納入船積表示)"/>
      <sheetName val="画面項目(納入船積表示)"/>
      <sheetName val="編集 (PO表示)"/>
      <sheetName val="編集 (発注人略称明細)"/>
      <sheetName val="編集 (ｱｲﾃﾑNo明細)"/>
      <sheetName val="編集 (ｱｲﾃﾑｵｰﾀﾞ明細)"/>
      <sheetName val="編集 (相手先ｵｰﾀﾞ明細)"/>
      <sheetName val="編集 (納入船積表示)"/>
      <sheetName val="編集 (発注人略称CSV)"/>
      <sheetName val="編集 (ｱｲﾃﾑNo CSV)"/>
      <sheetName val="編集 (ｱｲﾃﾑｵｰﾀﾞCSV)"/>
      <sheetName val="編集 (相手先ｵｰﾀﾞCSV)"/>
      <sheetName val="編集 (納入船積表示CSV)"/>
      <sheetName val="画面機能（条件指定検索）"/>
      <sheetName val="画面機能（品番明細）"/>
      <sheetName val="画面機能(納入船積表示)"/>
      <sheetName val="ｵﾌﾞｼﾞｪｸﾄ"/>
      <sheetName val="編集 (ｴﾗｰ情報)"/>
      <sheetName val="別紙）ｱﾌﾟﾘﾛｸﾞ定義書"/>
      <sheetName val="SP"/>
      <sheetName val="画面項目 (一覧出力)"/>
      <sheetName val="編集 (取引NO一覧)"/>
      <sheetName val="編集 (一覧出力)"/>
      <sheetName val="編集 (一覧出力CSV)"/>
      <sheetName val="入力ﾁｪｯｸ"/>
      <sheetName val="COMMON"/>
      <sheetName val="(ﾍｯﾀﾞ)"/>
      <sheetName val="kna1"/>
      <sheetName val="knb1"/>
      <sheetName val="テストデータ記述2"/>
      <sheetName val="Employee Info"/>
      <sheetName val="Product and Service Catalog"/>
      <sheetName val="品目DB"/>
      <sheetName val="#REF"/>
      <sheetName val="レポートレイアウト"/>
      <sheetName val="ドキュメント一覧・変更履歴"/>
      <sheetName val="日付ﾃｰﾌﾞﾙ"/>
      <sheetName val="ÐõXg"/>
      <sheetName val="全般の記載ルール"/>
      <sheetName val="PCLパターン一覧"/>
      <sheetName val="1.選択条件画面レイアウト"/>
      <sheetName val="2-1.入力チェック(通常項目)"/>
      <sheetName val="3-1.データ抽出(前提条件無)"/>
      <sheetName val="3-2.データチェック（必須チェック）"/>
      <sheetName val="3-3-1.データチェック(存在チェック)"/>
      <sheetName val="3-3-1.データチェック(存在チェック2)"/>
      <sheetName val="3-3-1.データチェック(存在チェック3)"/>
      <sheetName val="3-3-1.データチェック(その他)"/>
      <sheetName val="3-3-1.データチェック(演算)"/>
      <sheetName val="3-3-2.更新処理-出力処理"/>
      <sheetName val="6.出力ファイルレイアウト"/>
      <sheetName val="7.更新結果(YMAK0390)"/>
      <sheetName val="7.更新結果(YMAK0450)"/>
      <sheetName val="7.更新結果(バッチインプット)"/>
      <sheetName val="10.終了処理"/>
      <sheetName val="出力結果添付1(終了処理)"/>
      <sheetName val="出力結果添付2(EDI処理)"/>
      <sheetName val="出力結果添付3(更新結果)"/>
      <sheetName val="出力結果添付4(入力データ)"/>
      <sheetName val="EKKO"/>
      <sheetName val="EKPO"/>
      <sheetName val="MARC"/>
      <sheetName val="MDBS"/>
      <sheetName val="EKET"/>
      <sheetName val="2.入力チェック"/>
      <sheetName val="3-1.データ抽出(前提条件無)20050203追加"/>
      <sheetName val="3-2.データ抽出(前提条件有)"/>
      <sheetName val="4.データ集約・集計"/>
      <sheetName val="5.その他出力項目の抽出"/>
      <sheetName val="6.データ更新"/>
      <sheetName val="7.標準原価の少数点以下5桁対応"/>
      <sheetName val="テスト結果添付 2004.12.9"/>
      <sheetName val="テスト結果添付 2004.12.14"/>
      <sheetName val="テスト結果添付1 2005.02.03"/>
      <sheetName val="出力結果添付2 2005.02.03"/>
      <sheetName val="１．InfoCube (YKCH0010) 案２"/>
      <sheetName val="１．InfoCube (YKCH0010)案１"/>
      <sheetName val="工数Worksheet"/>
      <sheetName val="Program List"/>
      <sheetName val="ŽÐˆõƒŠƒXƒg"/>
      <sheetName val="28 Des'17"/>
      <sheetName val="Grafik GP Des'17"/>
      <sheetName val="31 Jan'18"/>
      <sheetName val="Grafik GP Jan'18"/>
      <sheetName val="28 Feb'18"/>
      <sheetName val="Grafik GP Feb'18"/>
      <sheetName val="28 Mar'18"/>
      <sheetName val="Grafik GP Mar'18"/>
      <sheetName val="30 Apr"/>
      <sheetName val="Grafik GP Apr'18"/>
      <sheetName val="31 May"/>
      <sheetName val="Grafik GP May"/>
      <sheetName val="29 Jun"/>
      <sheetName val="Grafik GP Jun"/>
      <sheetName val="31 Jul"/>
      <sheetName val="Grafik GP Jul"/>
      <sheetName val="31 Agst"/>
      <sheetName val="Grafik GP Agst"/>
      <sheetName val="28 Sept"/>
      <sheetName val="Grafik GP Sept"/>
      <sheetName val="31 Okt"/>
      <sheetName val="Grafik GP Okt"/>
      <sheetName val="30 Nov"/>
      <sheetName val="Grafik GP Nov"/>
      <sheetName val="28 Des"/>
      <sheetName val="Grafik GP Des"/>
      <sheetName val="31 Jan"/>
      <sheetName val="Grafik GP Jan"/>
      <sheetName val="28 Feb"/>
      <sheetName val="Grafik GP Feb"/>
      <sheetName val="28 Mar"/>
      <sheetName val="Grafik GP Mar"/>
      <sheetName val="30 Apr19"/>
      <sheetName val="Grafik GP Apr"/>
      <sheetName val="30 May'19"/>
      <sheetName val="Grafik GP May19"/>
      <sheetName val="28 Jun'19"/>
      <sheetName val="Grafik GP Jun'19"/>
      <sheetName val="31 Jul'19"/>
      <sheetName val="Grafik GP Jul'19"/>
      <sheetName val="31 Agst'19"/>
      <sheetName val="Grafik GP Agst'19"/>
      <sheetName val="27 Sept'19"/>
      <sheetName val="Grafik GP Sept'19"/>
      <sheetName val="31 Okt'19"/>
      <sheetName val="Grafik GP Okt'19"/>
      <sheetName val="30 Nov'19"/>
      <sheetName val="Grafik GP Nov'19"/>
      <sheetName val="1 Des'19"/>
      <sheetName val="2 Des'19"/>
      <sheetName val="3 Des'19"/>
      <sheetName val="4 Des'19"/>
      <sheetName val="5 Des'19"/>
      <sheetName val="6 Des'19"/>
      <sheetName val="7 Des'19"/>
      <sheetName val="9 Des'19"/>
      <sheetName val="10 Des'19"/>
      <sheetName val="11 Des'19"/>
      <sheetName val="12 Des'19"/>
      <sheetName val="13 Des'19"/>
      <sheetName val="14 Des'19"/>
      <sheetName val="16 Des'19"/>
      <sheetName val="17 Des'19"/>
      <sheetName val="18 Des'19"/>
      <sheetName val="19 Des'19"/>
      <sheetName val="20 Des'19"/>
      <sheetName val="21 Des'19"/>
      <sheetName val="23 Des'19"/>
      <sheetName val="24 Des'19"/>
      <sheetName val="26 Des'19"/>
      <sheetName val="27 Des'19"/>
      <sheetName val="28 Des'19"/>
      <sheetName val="Grafik GP Des'19"/>
      <sheetName val="31 Jan'20"/>
      <sheetName val="Grafik GP Jan'20"/>
      <sheetName val="3 Feb'20"/>
      <sheetName val="4 Feb'20"/>
      <sheetName val="5 Feb'20"/>
      <sheetName val="6 Feb'20"/>
      <sheetName val="7 Feb'20"/>
      <sheetName val="8 Feb'20"/>
      <sheetName val="10 Feb'20"/>
      <sheetName val="11 Feb'20"/>
      <sheetName val="12 Feb'20"/>
      <sheetName val="13 Feb'20"/>
      <sheetName val="14 Feb'20"/>
      <sheetName val="15 Feb'20"/>
      <sheetName val="17 Feb'20"/>
      <sheetName val="18 Feb'20"/>
      <sheetName val="19 Feb'20"/>
      <sheetName val="20 Feb'20"/>
      <sheetName val="21 Feb'20"/>
      <sheetName val="22 Feb'20"/>
      <sheetName val="24 Feb'20"/>
      <sheetName val="25 Feb'20"/>
      <sheetName val="26 Feb'20"/>
      <sheetName val="27 Feb'20"/>
      <sheetName val="28 Feb'20"/>
      <sheetName val="Grafik GP Feb'20"/>
      <sheetName val="2 Mar'20"/>
      <sheetName val="3 Mar'20"/>
      <sheetName val="4 Mar'20"/>
      <sheetName val="5 Mar'20"/>
      <sheetName val="6 Mar'20"/>
      <sheetName val="7 Mar'20"/>
      <sheetName val="9 Mar'20"/>
      <sheetName val="10 Mar'20"/>
      <sheetName val="11 Mar'20"/>
      <sheetName val="12 Mar'20"/>
      <sheetName val="13 Mar'20"/>
      <sheetName val="14 Mar'20"/>
      <sheetName val="16 Mar'20"/>
      <sheetName val="17 Mar'20"/>
      <sheetName val="18 Mar'20"/>
      <sheetName val="19 Mar'20"/>
      <sheetName val="20 Mar'20"/>
      <sheetName val="21 Mar'20"/>
      <sheetName val="23 Mar'20"/>
      <sheetName val="24 Mar'20"/>
      <sheetName val="25 Mar'20"/>
      <sheetName val="26 Mar'20"/>
      <sheetName val="27 Mar'20"/>
      <sheetName val="28 Mar'20"/>
      <sheetName val="30 Mar'20"/>
      <sheetName val="Grafik GP Mar'20"/>
      <sheetName val="MAIN時間見積り"/>
      <sheetName val="185 New"/>
      <sheetName val="GRAPH"/>
      <sheetName val="work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chBest"/>
      <sheetName val="DataBest"/>
      <sheetName val="Sales"/>
      <sheetName val="AG"/>
      <sheetName val="EG"/>
      <sheetName val="WP"/>
      <sheetName val="G.AMP"/>
      <sheetName val="REC"/>
      <sheetName val="JD"/>
      <sheetName val="DMP"/>
      <sheetName val="Prod.Cost"/>
      <sheetName val="FIXED ASSETS"/>
      <sheetName val="EXP-IDR"/>
      <sheetName val="EXP-USD"/>
      <sheetName val="EXPENSE"/>
      <sheetName val="P.L"/>
      <sheetName val="Purch.Plan"/>
      <sheetName val="Movement"/>
      <sheetName val="Fund"/>
      <sheetName val="B.S"/>
      <sheetName val="B.S Monthly"/>
      <sheetName val="Analisys"/>
      <sheetName val="C.F"/>
      <sheetName val="GRAPH"/>
      <sheetName val="BS_PL_SS_Inventory_Employ"/>
      <sheetName val="CF_Invest_R&amp;D"/>
      <sheetName val="CR"/>
      <sheetName val="SalesGroup"/>
      <sheetName val="Cost_of_Sales"/>
      <sheetName val="社員リスト"/>
      <sheetName val="Data Harian"/>
      <sheetName val="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D3">
            <v>890468.96000000008</v>
          </cell>
          <cell r="E3">
            <v>1148513.4899999998</v>
          </cell>
          <cell r="F3">
            <v>1180511.1099999999</v>
          </cell>
          <cell r="G3">
            <v>1220310.6499999999</v>
          </cell>
          <cell r="H3">
            <v>1303321.75</v>
          </cell>
          <cell r="I3">
            <v>1260832.48</v>
          </cell>
          <cell r="J3">
            <v>1193589.94</v>
          </cell>
          <cell r="K3">
            <v>1202070.0899999999</v>
          </cell>
          <cell r="L3">
            <v>1065540.04</v>
          </cell>
          <cell r="M3">
            <v>1140377.0299999998</v>
          </cell>
          <cell r="N3">
            <v>1044999.1999999998</v>
          </cell>
          <cell r="O3">
            <v>1055578.6099999999</v>
          </cell>
        </row>
        <row r="4">
          <cell r="D4">
            <v>93266.389999999898</v>
          </cell>
          <cell r="E4">
            <v>208896.77000000025</v>
          </cell>
          <cell r="F4">
            <v>229696.86000000034</v>
          </cell>
          <cell r="G4">
            <v>219250.98000000021</v>
          </cell>
          <cell r="H4">
            <v>282872.29000000004</v>
          </cell>
          <cell r="I4">
            <v>238767.22999999998</v>
          </cell>
          <cell r="J4">
            <v>63294.040000000037</v>
          </cell>
          <cell r="K4">
            <v>222837.42000000016</v>
          </cell>
          <cell r="L4">
            <v>150717.99</v>
          </cell>
          <cell r="M4">
            <v>9612.7200000002049</v>
          </cell>
          <cell r="N4">
            <v>105263.18000000005</v>
          </cell>
          <cell r="O4">
            <v>132777.12000000011</v>
          </cell>
        </row>
        <row r="6">
          <cell r="D6" t="str">
            <v>APR</v>
          </cell>
          <cell r="E6" t="str">
            <v>MAY</v>
          </cell>
          <cell r="F6" t="str">
            <v>JUN</v>
          </cell>
          <cell r="G6" t="str">
            <v>JUL</v>
          </cell>
          <cell r="H6" t="str">
            <v>AUG</v>
          </cell>
          <cell r="I6" t="str">
            <v>SEP</v>
          </cell>
          <cell r="J6" t="str">
            <v>OKT</v>
          </cell>
          <cell r="K6" t="str">
            <v>NOV</v>
          </cell>
          <cell r="L6" t="str">
            <v>DEC</v>
          </cell>
          <cell r="M6" t="str">
            <v>JAN</v>
          </cell>
          <cell r="N6" t="str">
            <v>FEB</v>
          </cell>
          <cell r="O6" t="str">
            <v>MAR</v>
          </cell>
        </row>
        <row r="8">
          <cell r="D8">
            <v>376342.98</v>
          </cell>
          <cell r="E8">
            <v>436037.96000000008</v>
          </cell>
          <cell r="F8">
            <v>585963.38</v>
          </cell>
          <cell r="G8">
            <v>666847.24999999988</v>
          </cell>
          <cell r="H8">
            <v>736057.12</v>
          </cell>
          <cell r="I8">
            <v>718378.72999999986</v>
          </cell>
          <cell r="J8">
            <v>737169.14</v>
          </cell>
          <cell r="K8">
            <v>496390.61</v>
          </cell>
          <cell r="L8">
            <v>460042.73</v>
          </cell>
          <cell r="M8">
            <v>510981.55999999994</v>
          </cell>
          <cell r="N8">
            <v>379926.28</v>
          </cell>
          <cell r="O8">
            <v>278380.17000000004</v>
          </cell>
        </row>
        <row r="9">
          <cell r="D9">
            <v>-18268.059999999998</v>
          </cell>
          <cell r="E9">
            <v>-17400.120000000054</v>
          </cell>
          <cell r="F9">
            <v>11025.410000000033</v>
          </cell>
          <cell r="G9">
            <v>34076.260000000126</v>
          </cell>
          <cell r="H9">
            <v>99460.920000000042</v>
          </cell>
          <cell r="I9">
            <v>128219.38000000012</v>
          </cell>
          <cell r="J9">
            <v>58023.329999999958</v>
          </cell>
          <cell r="K9">
            <v>29891.560000000056</v>
          </cell>
          <cell r="L9">
            <v>20126.460000000021</v>
          </cell>
          <cell r="M9">
            <v>-15372.0799999999</v>
          </cell>
          <cell r="N9">
            <v>-721.40000000002328</v>
          </cell>
          <cell r="O9">
            <v>-24492.600000000064</v>
          </cell>
        </row>
        <row r="11">
          <cell r="D11" t="str">
            <v>APR</v>
          </cell>
          <cell r="E11" t="str">
            <v>MAY</v>
          </cell>
          <cell r="F11" t="str">
            <v>JUN</v>
          </cell>
          <cell r="G11" t="str">
            <v>JUL</v>
          </cell>
          <cell r="H11" t="str">
            <v>AUG</v>
          </cell>
          <cell r="I11" t="str">
            <v>SEP</v>
          </cell>
          <cell r="J11" t="str">
            <v>OKT</v>
          </cell>
          <cell r="K11" t="str">
            <v>NOV</v>
          </cell>
          <cell r="L11" t="str">
            <v>DEC</v>
          </cell>
          <cell r="M11" t="str">
            <v>JAN</v>
          </cell>
          <cell r="N11" t="str">
            <v>FEB</v>
          </cell>
          <cell r="O11" t="str">
            <v>MAR</v>
          </cell>
        </row>
        <row r="13">
          <cell r="D13">
            <v>24231.73000000001</v>
          </cell>
          <cell r="E13">
            <v>13359.440000000002</v>
          </cell>
          <cell r="F13">
            <v>5962.5100000000093</v>
          </cell>
          <cell r="G13">
            <v>10923.73000000001</v>
          </cell>
          <cell r="H13">
            <v>5185.3800000000047</v>
          </cell>
          <cell r="I13">
            <v>12289.26999999999</v>
          </cell>
          <cell r="J13">
            <v>44684.820000000007</v>
          </cell>
          <cell r="K13">
            <v>7692.8699999999953</v>
          </cell>
          <cell r="L13">
            <v>19192.26999999999</v>
          </cell>
          <cell r="M13">
            <v>40417.449999999983</v>
          </cell>
          <cell r="N13">
            <v>25020.739999999991</v>
          </cell>
          <cell r="O13">
            <v>22686.350000000006</v>
          </cell>
        </row>
        <row r="14">
          <cell r="D14">
            <v>178.26999999998952</v>
          </cell>
          <cell r="E14">
            <v>11050.559999999998</v>
          </cell>
          <cell r="F14">
            <v>18447.489999999991</v>
          </cell>
          <cell r="G14">
            <v>13486.26999999999</v>
          </cell>
          <cell r="H14">
            <v>19224.619999999995</v>
          </cell>
          <cell r="I14">
            <v>12120.73000000001</v>
          </cell>
          <cell r="J14">
            <v>-20274.820000000007</v>
          </cell>
          <cell r="K14">
            <v>16717.130000000005</v>
          </cell>
          <cell r="L14">
            <v>5217.7300000000105</v>
          </cell>
          <cell r="M14">
            <v>-16007.449999999983</v>
          </cell>
          <cell r="N14">
            <v>-610.73999999999069</v>
          </cell>
          <cell r="O14">
            <v>1723.6499999999942</v>
          </cell>
        </row>
        <row r="16">
          <cell r="D16" t="str">
            <v>APR</v>
          </cell>
          <cell r="E16" t="str">
            <v>MAY</v>
          </cell>
          <cell r="F16" t="str">
            <v>JUN</v>
          </cell>
          <cell r="G16" t="str">
            <v>JUL</v>
          </cell>
          <cell r="H16" t="str">
            <v>AUG</v>
          </cell>
          <cell r="I16" t="str">
            <v>SEP</v>
          </cell>
          <cell r="J16" t="str">
            <v>OKT</v>
          </cell>
          <cell r="K16" t="str">
            <v>NOV</v>
          </cell>
          <cell r="L16" t="str">
            <v>DEC</v>
          </cell>
          <cell r="M16" t="str">
            <v>JAN</v>
          </cell>
          <cell r="N16" t="str">
            <v>FEB</v>
          </cell>
          <cell r="O16" t="str">
            <v>MAR</v>
          </cell>
        </row>
        <row r="18">
          <cell r="D18">
            <v>12673.73</v>
          </cell>
          <cell r="E18">
            <v>12673.73</v>
          </cell>
          <cell r="F18">
            <v>12673.73</v>
          </cell>
          <cell r="G18">
            <v>12673.73</v>
          </cell>
          <cell r="H18">
            <v>12673.73</v>
          </cell>
          <cell r="I18">
            <v>12673.73</v>
          </cell>
          <cell r="J18">
            <v>12673.73</v>
          </cell>
          <cell r="K18">
            <v>12673.73</v>
          </cell>
          <cell r="L18">
            <v>12673.73</v>
          </cell>
          <cell r="M18">
            <v>12673.73</v>
          </cell>
          <cell r="N18">
            <v>12673.73</v>
          </cell>
          <cell r="O18">
            <v>12673.73</v>
          </cell>
        </row>
        <row r="19">
          <cell r="D19">
            <v>836.26000000000022</v>
          </cell>
          <cell r="E19">
            <v>836.26000000000022</v>
          </cell>
          <cell r="F19">
            <v>836.26000000000022</v>
          </cell>
          <cell r="G19">
            <v>836.26000000000022</v>
          </cell>
          <cell r="H19">
            <v>836.26000000000022</v>
          </cell>
          <cell r="I19">
            <v>836.26000000000022</v>
          </cell>
          <cell r="J19">
            <v>836.26000000000022</v>
          </cell>
          <cell r="K19">
            <v>836.26000000000022</v>
          </cell>
          <cell r="L19">
            <v>836.26000000000022</v>
          </cell>
          <cell r="M19">
            <v>836.26000000000022</v>
          </cell>
          <cell r="N19">
            <v>836.26000000000022</v>
          </cell>
          <cell r="O19">
            <v>836.26000000000022</v>
          </cell>
        </row>
        <row r="21">
          <cell r="D21" t="str">
            <v>APR</v>
          </cell>
          <cell r="E21" t="str">
            <v>MAY</v>
          </cell>
          <cell r="F21" t="str">
            <v>JUN</v>
          </cell>
          <cell r="G21" t="str">
            <v>JUL</v>
          </cell>
          <cell r="H21" t="str">
            <v>AUG</v>
          </cell>
          <cell r="I21" t="str">
            <v>SEP</v>
          </cell>
          <cell r="J21" t="str">
            <v>OKT</v>
          </cell>
          <cell r="K21" t="str">
            <v>NOV</v>
          </cell>
          <cell r="L21" t="str">
            <v>DEC</v>
          </cell>
          <cell r="M21" t="str">
            <v>JAN</v>
          </cell>
          <cell r="N21" t="str">
            <v>FEB</v>
          </cell>
          <cell r="O21" t="str">
            <v>MAR</v>
          </cell>
        </row>
        <row r="23">
          <cell r="D23">
            <v>0</v>
          </cell>
          <cell r="E23">
            <v>0</v>
          </cell>
          <cell r="F23">
            <v>0</v>
          </cell>
          <cell r="G23">
            <v>0</v>
          </cell>
          <cell r="H23">
            <v>0</v>
          </cell>
          <cell r="I23">
            <v>0</v>
          </cell>
          <cell r="J23">
            <v>0</v>
          </cell>
          <cell r="K23">
            <v>0</v>
          </cell>
          <cell r="L23">
            <v>0</v>
          </cell>
          <cell r="M23">
            <v>0</v>
          </cell>
          <cell r="N23">
            <v>0</v>
          </cell>
          <cell r="O23">
            <v>0</v>
          </cell>
        </row>
        <row r="24">
          <cell r="D24">
            <v>0</v>
          </cell>
          <cell r="E24">
            <v>0</v>
          </cell>
          <cell r="F24">
            <v>0</v>
          </cell>
          <cell r="G24">
            <v>0</v>
          </cell>
          <cell r="H24">
            <v>0</v>
          </cell>
          <cell r="I24">
            <v>0</v>
          </cell>
          <cell r="J24">
            <v>0</v>
          </cell>
          <cell r="K24">
            <v>0</v>
          </cell>
          <cell r="L24">
            <v>0</v>
          </cell>
          <cell r="M24">
            <v>0</v>
          </cell>
          <cell r="N24">
            <v>0</v>
          </cell>
          <cell r="O24">
            <v>0</v>
          </cell>
        </row>
        <row r="26">
          <cell r="D26" t="str">
            <v>APR</v>
          </cell>
          <cell r="E26" t="str">
            <v>MAY</v>
          </cell>
          <cell r="F26" t="str">
            <v>JUN</v>
          </cell>
          <cell r="G26" t="str">
            <v>JUL</v>
          </cell>
          <cell r="H26" t="str">
            <v>AUG</v>
          </cell>
          <cell r="I26" t="str">
            <v>SEP</v>
          </cell>
          <cell r="J26" t="str">
            <v>OKT</v>
          </cell>
          <cell r="K26" t="str">
            <v>NOV</v>
          </cell>
          <cell r="L26" t="str">
            <v>DEC</v>
          </cell>
          <cell r="M26" t="str">
            <v>JAN</v>
          </cell>
          <cell r="N26" t="str">
            <v>FEB</v>
          </cell>
          <cell r="O26" t="str">
            <v>MAR</v>
          </cell>
        </row>
        <row r="28">
          <cell r="D28">
            <v>578210.92000000004</v>
          </cell>
          <cell r="E28">
            <v>603122.35</v>
          </cell>
          <cell r="F28">
            <v>658419.5</v>
          </cell>
          <cell r="G28">
            <v>643209.5</v>
          </cell>
          <cell r="H28">
            <v>584683.9</v>
          </cell>
          <cell r="I28">
            <v>604609.68000000005</v>
          </cell>
          <cell r="J28">
            <v>595826.09</v>
          </cell>
          <cell r="K28">
            <v>522752.71000000008</v>
          </cell>
          <cell r="L28">
            <v>451964.03</v>
          </cell>
          <cell r="M28">
            <v>469408.1</v>
          </cell>
          <cell r="N28">
            <v>353588.69</v>
          </cell>
          <cell r="O28">
            <v>325983.21000000002</v>
          </cell>
        </row>
        <row r="29">
          <cell r="D29">
            <v>-29358.690000000061</v>
          </cell>
          <cell r="E29">
            <v>-8570.1899999999441</v>
          </cell>
          <cell r="F29">
            <v>338.8399999999674</v>
          </cell>
          <cell r="G29">
            <v>27959</v>
          </cell>
          <cell r="H29">
            <v>31261.339999999967</v>
          </cell>
          <cell r="I29">
            <v>54748.829999999958</v>
          </cell>
          <cell r="J29">
            <v>36466.439999999944</v>
          </cell>
          <cell r="K29">
            <v>36176.609999999986</v>
          </cell>
          <cell r="L29">
            <v>24072.270000000019</v>
          </cell>
          <cell r="M29">
            <v>5951.3300000000163</v>
          </cell>
          <cell r="N29">
            <v>-3522.5</v>
          </cell>
          <cell r="O29">
            <v>-10882.850000000035</v>
          </cell>
        </row>
        <row r="31">
          <cell r="D31" t="str">
            <v>APR</v>
          </cell>
          <cell r="E31" t="str">
            <v>MAY</v>
          </cell>
          <cell r="F31" t="str">
            <v>JUN</v>
          </cell>
          <cell r="G31" t="str">
            <v>JUL</v>
          </cell>
          <cell r="H31" t="str">
            <v>AUG</v>
          </cell>
          <cell r="I31" t="str">
            <v>SEP</v>
          </cell>
          <cell r="J31" t="str">
            <v>OKT</v>
          </cell>
          <cell r="K31" t="str">
            <v>NOV</v>
          </cell>
          <cell r="L31" t="str">
            <v>DEC</v>
          </cell>
          <cell r="M31" t="str">
            <v>JAN</v>
          </cell>
          <cell r="N31" t="str">
            <v>FEB</v>
          </cell>
          <cell r="O31" t="str">
            <v>MAR</v>
          </cell>
        </row>
        <row r="33">
          <cell r="D33">
            <v>221256.59</v>
          </cell>
          <cell r="E33">
            <v>252336.55000000002</v>
          </cell>
          <cell r="F33">
            <v>248779.68000000002</v>
          </cell>
          <cell r="G33">
            <v>296232.81000000006</v>
          </cell>
          <cell r="H33">
            <v>301145.96000000008</v>
          </cell>
          <cell r="I33">
            <v>272654.67000000004</v>
          </cell>
          <cell r="J33">
            <v>276538.53000000003</v>
          </cell>
          <cell r="K33">
            <v>259963.48999999996</v>
          </cell>
          <cell r="L33">
            <v>247713.73</v>
          </cell>
          <cell r="M33">
            <v>240742.44000000003</v>
          </cell>
          <cell r="N33">
            <v>223897.82000000004</v>
          </cell>
          <cell r="O33">
            <v>215083.07000000004</v>
          </cell>
        </row>
        <row r="34">
          <cell r="D34">
            <v>7520.9199999999837</v>
          </cell>
          <cell r="E34">
            <v>9022.5799999999872</v>
          </cell>
          <cell r="F34">
            <v>14638.089999999997</v>
          </cell>
          <cell r="G34">
            <v>14620.069999999949</v>
          </cell>
          <cell r="H34">
            <v>2808.6999999999534</v>
          </cell>
          <cell r="I34">
            <v>8460.1899999999441</v>
          </cell>
          <cell r="J34">
            <v>-228.14000000001397</v>
          </cell>
          <cell r="K34">
            <v>1571.5800000000454</v>
          </cell>
          <cell r="L34">
            <v>-13386.739999999991</v>
          </cell>
          <cell r="M34">
            <v>-14629.99000000002</v>
          </cell>
          <cell r="N34">
            <v>-17431.690000000061</v>
          </cell>
          <cell r="O34">
            <v>-9046.4000000000233</v>
          </cell>
        </row>
        <row r="36">
          <cell r="D36" t="str">
            <v>APR</v>
          </cell>
          <cell r="E36" t="str">
            <v>MAY</v>
          </cell>
          <cell r="F36" t="str">
            <v>JUN</v>
          </cell>
          <cell r="G36" t="str">
            <v>JUL</v>
          </cell>
          <cell r="H36" t="str">
            <v>AUG</v>
          </cell>
          <cell r="I36" t="str">
            <v>SEP</v>
          </cell>
          <cell r="J36" t="str">
            <v>OKT</v>
          </cell>
          <cell r="K36" t="str">
            <v>NOV</v>
          </cell>
          <cell r="L36" t="str">
            <v>DEC</v>
          </cell>
          <cell r="M36" t="str">
            <v>JAN</v>
          </cell>
          <cell r="N36" t="str">
            <v>FEB</v>
          </cell>
          <cell r="O36" t="str">
            <v>MAR</v>
          </cell>
        </row>
        <row r="38">
          <cell r="D38">
            <v>2103184.91</v>
          </cell>
          <cell r="E38">
            <v>2466043.5199999996</v>
          </cell>
          <cell r="F38">
            <v>2692309.91</v>
          </cell>
          <cell r="G38">
            <v>2850197.67</v>
          </cell>
          <cell r="H38">
            <v>2943067.8400000008</v>
          </cell>
          <cell r="I38">
            <v>2881438.56</v>
          </cell>
          <cell r="J38">
            <v>2860482.25</v>
          </cell>
          <cell r="K38">
            <v>2501543.5</v>
          </cell>
          <cell r="L38">
            <v>2257126.5299999998</v>
          </cell>
          <cell r="M38">
            <v>2414600.3099999996</v>
          </cell>
          <cell r="N38">
            <v>2040106.46</v>
          </cell>
          <cell r="O38">
            <v>1910385.14</v>
          </cell>
        </row>
        <row r="39">
          <cell r="D39">
            <v>54175.089999999807</v>
          </cell>
          <cell r="E39">
            <v>203835.86000000025</v>
          </cell>
          <cell r="F39">
            <v>274982.9500000003</v>
          </cell>
          <cell r="G39">
            <v>310228.84000000032</v>
          </cell>
          <cell r="H39">
            <v>436464.13</v>
          </cell>
          <cell r="I39">
            <v>443152.62</v>
          </cell>
          <cell r="J39">
            <v>138117.10999999993</v>
          </cell>
          <cell r="K39">
            <v>308030.56000000029</v>
          </cell>
          <cell r="L39">
            <v>187583.97000000006</v>
          </cell>
          <cell r="M39">
            <v>-29609.209999999679</v>
          </cell>
          <cell r="N39">
            <v>83813.109999999971</v>
          </cell>
          <cell r="O39">
            <v>90915.179999999978</v>
          </cell>
        </row>
        <row r="41">
          <cell r="D41" t="str">
            <v>APR</v>
          </cell>
          <cell r="E41" t="str">
            <v>MAY</v>
          </cell>
          <cell r="F41" t="str">
            <v>JUN</v>
          </cell>
          <cell r="G41" t="str">
            <v>JUL</v>
          </cell>
          <cell r="H41" t="str">
            <v>AUG</v>
          </cell>
          <cell r="I41" t="str">
            <v>SEP</v>
          </cell>
          <cell r="J41" t="str">
            <v>OKT</v>
          </cell>
          <cell r="K41" t="str">
            <v>NOV</v>
          </cell>
          <cell r="L41" t="str">
            <v>DEC</v>
          </cell>
          <cell r="M41" t="str">
            <v>JAN</v>
          </cell>
          <cell r="N41" t="str">
            <v>FEB</v>
          </cell>
          <cell r="O41" t="str">
            <v>MAR</v>
          </cell>
        </row>
        <row r="43">
          <cell r="D43">
            <v>2103184.9099999997</v>
          </cell>
          <cell r="E43">
            <v>2466043.5199999991</v>
          </cell>
          <cell r="F43">
            <v>2692309.9099999997</v>
          </cell>
          <cell r="G43">
            <v>2850197.67</v>
          </cell>
          <cell r="H43">
            <v>2943067.84</v>
          </cell>
          <cell r="I43">
            <v>2881438.56</v>
          </cell>
          <cell r="J43">
            <v>2860482.25</v>
          </cell>
          <cell r="K43">
            <v>2501543.4999999995</v>
          </cell>
          <cell r="L43">
            <v>2257126.5299999998</v>
          </cell>
          <cell r="M43">
            <v>2414600.31</v>
          </cell>
          <cell r="N43">
            <v>2040106.4600000004</v>
          </cell>
          <cell r="O43">
            <v>1910385.14</v>
          </cell>
        </row>
        <row r="44">
          <cell r="D44">
            <v>275076.09165000002</v>
          </cell>
          <cell r="E44">
            <v>284010.76980000001</v>
          </cell>
          <cell r="F44">
            <v>320719.38134999998</v>
          </cell>
          <cell r="G44">
            <v>337544.20179999998</v>
          </cell>
          <cell r="H44">
            <v>326283.82584999996</v>
          </cell>
          <cell r="I44">
            <v>337593.51540000003</v>
          </cell>
          <cell r="J44">
            <v>373172.16735</v>
          </cell>
          <cell r="K44">
            <v>291463.48824999999</v>
          </cell>
          <cell r="L44">
            <v>315085.60139999999</v>
          </cell>
          <cell r="M44">
            <v>384871.03104999999</v>
          </cell>
          <cell r="N44">
            <v>275370.29149999999</v>
          </cell>
          <cell r="O44">
            <v>303192.64109999995</v>
          </cell>
        </row>
      </sheetData>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chBest"/>
      <sheetName val="DataBest"/>
      <sheetName val="Sales"/>
      <sheetName val="AG"/>
      <sheetName val="EG"/>
      <sheetName val="WP"/>
      <sheetName val="G.AMP"/>
      <sheetName val="REC"/>
      <sheetName val="JD"/>
      <sheetName val="DMP"/>
      <sheetName val="Prod.Cost"/>
      <sheetName val="FIXED ASSETS"/>
      <sheetName val="EXP-IDR"/>
      <sheetName val="EXP-USD"/>
      <sheetName val="EXPENSE"/>
      <sheetName val="P.L"/>
      <sheetName val="Purch.Plan"/>
      <sheetName val="Movement"/>
      <sheetName val="Fund"/>
      <sheetName val="B.S"/>
      <sheetName val="B.S Monthly"/>
      <sheetName val="Analisys"/>
      <sheetName val="C.F"/>
      <sheetName val="GRAPH"/>
      <sheetName val="BS_PL_SS_Inventory_Employ"/>
      <sheetName val="CF_Invest_R&amp;D"/>
      <sheetName val="CR"/>
      <sheetName val="SalesGroup"/>
      <sheetName val="Cost_of_Sales"/>
      <sheetName val="社員リスト"/>
      <sheetName val="処理機能記述"/>
      <sheetName val="MAIN時間見積り"/>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H1298S"/>
      <sheetName val="sal april"/>
      <sheetName val="lab paced"/>
      <sheetName val="index"/>
      <sheetName val="Unit"/>
    </sheetNames>
    <sheetDataSet>
      <sheetData sheetId="0" refreshError="1">
        <row r="7">
          <cell r="A7">
            <v>1</v>
          </cell>
        </row>
        <row r="8">
          <cell r="A8">
            <v>2</v>
          </cell>
        </row>
        <row r="9">
          <cell r="A9">
            <v>3</v>
          </cell>
        </row>
        <row r="10">
          <cell r="A10">
            <v>4</v>
          </cell>
        </row>
        <row r="11">
          <cell r="A11">
            <v>5</v>
          </cell>
        </row>
        <row r="12">
          <cell r="A12">
            <v>6</v>
          </cell>
        </row>
        <row r="13">
          <cell r="A13">
            <v>7</v>
          </cell>
        </row>
        <row r="14">
          <cell r="A14">
            <v>8</v>
          </cell>
        </row>
        <row r="15">
          <cell r="A15">
            <v>9</v>
          </cell>
        </row>
        <row r="16">
          <cell r="A16">
            <v>10</v>
          </cell>
        </row>
        <row r="17">
          <cell r="A17">
            <v>11</v>
          </cell>
        </row>
        <row r="18">
          <cell r="A18">
            <v>12</v>
          </cell>
        </row>
        <row r="19">
          <cell r="A19">
            <v>13</v>
          </cell>
        </row>
        <row r="20">
          <cell r="A20">
            <v>14</v>
          </cell>
        </row>
        <row r="21">
          <cell r="A21">
            <v>15</v>
          </cell>
        </row>
        <row r="22">
          <cell r="A22">
            <v>16</v>
          </cell>
        </row>
        <row r="23">
          <cell r="A23">
            <v>17</v>
          </cell>
        </row>
        <row r="24">
          <cell r="A24">
            <v>18</v>
          </cell>
        </row>
        <row r="25">
          <cell r="A25">
            <v>19</v>
          </cell>
        </row>
        <row r="26">
          <cell r="A26">
            <v>20</v>
          </cell>
        </row>
        <row r="27">
          <cell r="A27">
            <v>21</v>
          </cell>
        </row>
        <row r="28">
          <cell r="A28">
            <v>22</v>
          </cell>
        </row>
        <row r="29">
          <cell r="A29">
            <v>23</v>
          </cell>
        </row>
        <row r="30">
          <cell r="A30">
            <v>24</v>
          </cell>
        </row>
        <row r="31">
          <cell r="A31">
            <v>25</v>
          </cell>
        </row>
        <row r="32">
          <cell r="A32">
            <v>26</v>
          </cell>
        </row>
        <row r="33">
          <cell r="A33">
            <v>27</v>
          </cell>
        </row>
        <row r="34">
          <cell r="A34">
            <v>28</v>
          </cell>
        </row>
      </sheetData>
      <sheetData sheetId="1" refreshError="1"/>
      <sheetData sheetId="2" refreshError="1"/>
      <sheetData sheetId="3" refreshError="1"/>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0)G&amp;A"/>
      <sheetName val="00000"/>
      <sheetName val="Forexposure"/>
      <sheetName val="CF DATA"/>
      <sheetName val="Direction"/>
      <sheetName val="CHK LIST"/>
      <sheetName val="Recl. Entries"/>
      <sheetName val="Sales-VAT"/>
      <sheetName val="WP"/>
      <sheetName val="(A)Cash"/>
      <sheetName val="(B)STI"/>
      <sheetName val="(C)AR"/>
      <sheetName val="(D)DFA-CA"/>
      <sheetName val="(E)ARO"/>
      <sheetName val="(F)INV"/>
      <sheetName val="(G)ADV"/>
      <sheetName val="(H)P.EXP&amp;TAX"/>
      <sheetName val="(J)DFA-LT"/>
      <sheetName val="(L)FA"/>
      <sheetName val="(AA)STL"/>
      <sheetName val="(BB)AP"/>
      <sheetName val="(CC)DTA-CA"/>
      <sheetName val="(DD)APO"/>
      <sheetName val="(EE)TAX.PAY."/>
      <sheetName val="(FF)ACC.EXP."/>
      <sheetName val="(GG)LTD"/>
      <sheetName val="(HH)DTA-LT"/>
      <sheetName val="(10)Sales"/>
      <sheetName val="(20)COGS"/>
      <sheetName val="(30)SE"/>
      <sheetName val="(50)Eq. Coy"/>
      <sheetName val="(60)Fin.Cost"/>
      <sheetName val="(70)Forex"/>
      <sheetName val="(80)Int.Inc."/>
      <sheetName val="PPH1298S"/>
      <sheetName val="為替レート"/>
      <sheetName val="lab pace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Sept"/>
      <sheetName val="(40)G&amp;A"/>
      <sheetName val="RK1"/>
      <sheetName val="原単位"/>
      <sheetName val="基本設計寸法"/>
      <sheetName val="PPH1298S"/>
      <sheetName val="#REF!"/>
      <sheetName val="Data Harian"/>
      <sheetName val="LPP"/>
      <sheetName val="HARVEST02"/>
      <sheetName val="#REF"/>
      <sheetName val="CF RECONCILE - 1"/>
      <sheetName val="4)Rate"/>
      <sheetName val="Sheet1"/>
      <sheetName val="Sheet8"/>
      <sheetName val="BackUp1"/>
      <sheetName val="Matrix G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nstants"/>
      <sheetName val="Sheet2"/>
      <sheetName val="Sheet3"/>
      <sheetName val="Data Harian"/>
      <sheetName val="書換え条件"/>
      <sheetName val="社員リスト"/>
      <sheetName val="STD labor"/>
      <sheetName val="Template "/>
      <sheetName val="TBDec03"/>
      <sheetName val="D1BOX原価表"/>
      <sheetName val="125円ﾃﾞｰﾀ"/>
      <sheetName val="レポートレイアウト"/>
      <sheetName val="#REF!"/>
    </sheetNames>
    <sheetDataSet>
      <sheetData sheetId="0" refreshError="1"/>
      <sheetData sheetId="1" refreshError="1">
        <row r="2">
          <cell r="B2">
            <v>38749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 of Pack GA "/>
      <sheetName val="Graph of Pack UP "/>
      <sheetName val="paint cost control (new) 18 "/>
      <sheetName val="mat'l in 185"/>
      <sheetName val="Dead stock"/>
      <sheetName val="repair &amp; maint"/>
      <sheetName val="fac. supplies"/>
      <sheetName val="constools"/>
      <sheetName val="FREIGHT"/>
      <sheetName val="Pengendalian GA "/>
      <sheetName val="Standart Pack GA "/>
      <sheetName val="Pengendalian UP "/>
      <sheetName val="Standart Pack UP "/>
      <sheetName val="paint consumption (new) 185 "/>
      <sheetName val="limbah"/>
      <sheetName val="rental truk"/>
      <sheetName val="ACC_Pemb Lok_"/>
      <sheetName val="purchase mat'l"/>
      <sheetName val="prod upright"/>
      <sheetName val="Prod GP1"/>
      <sheetName val="_ Reject GP"/>
      <sheetName val="_ Reject up"/>
      <sheetName val="TOOLCONS"/>
      <sheetName val="fact"/>
      <sheetName val="Submatttl "/>
      <sheetName val="paint cost control (new) 18 (4)"/>
      <sheetName val="paint consumption (new) 185 (5)"/>
      <sheetName val="Pengendalian GA"/>
      <sheetName val="Standart Pack GA"/>
      <sheetName val="Graph of Pack GA"/>
      <sheetName val="Pengendalian UP"/>
      <sheetName val="Standart Pack UP"/>
      <sheetName val="Graph of Pack UP"/>
      <sheetName val="02DB"/>
      <sheetName val="#REF!"/>
      <sheetName val="Constants"/>
      <sheetName val="Data Harian"/>
      <sheetName val="SUMMARY"/>
      <sheetName val="SURABAYA"/>
      <sheetName val="SEWA FINAL_GEDUNG_"/>
      <sheetName val="オーダー管理 (4)"/>
      <sheetName val="General"/>
      <sheetName val="UGDK 2005"/>
      <sheetName val="レポートレイアウ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PT. YAMAHA INDONESIA</v>
          </cell>
        </row>
        <row r="5">
          <cell r="A5" t="str">
            <v>MONITORING BIAYA FREIGHT &amp; HANDLING 185</v>
          </cell>
        </row>
        <row r="6">
          <cell r="A6">
            <v>40015</v>
          </cell>
          <cell r="B6" t="str">
            <v>US $</v>
          </cell>
        </row>
        <row r="7">
          <cell r="A7" t="str">
            <v>DESCRIPTION</v>
          </cell>
          <cell r="B7" t="str">
            <v>APR</v>
          </cell>
          <cell r="C7" t="str">
            <v>MEI</v>
          </cell>
          <cell r="D7" t="str">
            <v>JUN</v>
          </cell>
          <cell r="E7" t="str">
            <v>JUL</v>
          </cell>
          <cell r="F7" t="str">
            <v>AGUST</v>
          </cell>
          <cell r="G7" t="str">
            <v>SEP</v>
          </cell>
          <cell r="H7" t="str">
            <v>OKT</v>
          </cell>
          <cell r="I7" t="str">
            <v>NOP</v>
          </cell>
          <cell r="J7" t="str">
            <v>DES</v>
          </cell>
          <cell r="K7" t="str">
            <v>JAN'09</v>
          </cell>
          <cell r="L7" t="str">
            <v>FEB'09</v>
          </cell>
          <cell r="M7" t="str">
            <v>MAR'09</v>
          </cell>
          <cell r="N7" t="str">
            <v>TOTAL</v>
          </cell>
          <cell r="O7" t="str">
            <v>@185</v>
          </cell>
        </row>
        <row r="8">
          <cell r="A8" t="str">
            <v>RENTAL FORKLIFT</v>
          </cell>
          <cell r="B8">
            <v>5403.0595638494087</v>
          </cell>
          <cell r="C8">
            <v>703.92029456356943</v>
          </cell>
          <cell r="D8">
            <v>13649.119982828934</v>
          </cell>
          <cell r="E8">
            <v>4693.7669376693766</v>
          </cell>
          <cell r="F8">
            <v>6174.5996929151133</v>
          </cell>
          <cell r="G8">
            <v>6041.7349502895222</v>
          </cell>
          <cell r="H8">
            <v>5310.3007037747921</v>
          </cell>
          <cell r="I8">
            <v>1500.6821282401093</v>
          </cell>
          <cell r="J8">
            <v>4098.4281129125175</v>
          </cell>
          <cell r="K8">
            <v>6054.7945205479455</v>
          </cell>
          <cell r="L8">
            <v>8110.9643328929988</v>
          </cell>
          <cell r="M8">
            <v>0</v>
          </cell>
          <cell r="N8">
            <v>61741.371220484289</v>
          </cell>
          <cell r="O8">
            <v>5145.1142683736907</v>
          </cell>
        </row>
        <row r="9">
          <cell r="A9" t="str">
            <v>RENTAL TRUCK</v>
          </cell>
          <cell r="B9">
            <v>277.88</v>
          </cell>
          <cell r="C9">
            <v>614.01815681178255</v>
          </cell>
          <cell r="D9">
            <v>882.04378622021898</v>
          </cell>
          <cell r="E9">
            <v>957.64704607046076</v>
          </cell>
          <cell r="F9">
            <v>550.6592454485633</v>
          </cell>
          <cell r="G9">
            <v>1926.2218944608326</v>
          </cell>
          <cell r="H9">
            <v>357.24610791213479</v>
          </cell>
          <cell r="I9">
            <v>138.50313778990451</v>
          </cell>
          <cell r="J9">
            <v>521.9306229939923</v>
          </cell>
          <cell r="K9">
            <v>0</v>
          </cell>
          <cell r="L9">
            <v>0</v>
          </cell>
          <cell r="M9">
            <v>24.780884808013354</v>
          </cell>
          <cell r="N9">
            <v>6250.9308825159023</v>
          </cell>
          <cell r="O9">
            <v>520.91090687632516</v>
          </cell>
        </row>
        <row r="10">
          <cell r="A10" t="str">
            <v>BENSIN</v>
          </cell>
          <cell r="B10">
            <v>0</v>
          </cell>
          <cell r="C10">
            <v>0</v>
          </cell>
          <cell r="D10">
            <v>0</v>
          </cell>
          <cell r="E10">
            <v>0</v>
          </cell>
          <cell r="F10">
            <v>0</v>
          </cell>
          <cell r="G10">
            <v>0</v>
          </cell>
          <cell r="H10">
            <v>0</v>
          </cell>
          <cell r="I10">
            <v>0</v>
          </cell>
          <cell r="J10">
            <v>0</v>
          </cell>
          <cell r="K10">
            <v>0</v>
          </cell>
          <cell r="L10">
            <v>0</v>
          </cell>
          <cell r="M10">
            <v>0</v>
          </cell>
          <cell r="N10">
            <v>0</v>
          </cell>
          <cell r="O10">
            <v>0</v>
          </cell>
        </row>
        <row r="11">
          <cell r="A11" t="str">
            <v>SOLAR</v>
          </cell>
          <cell r="B11">
            <v>7343.5595096018224</v>
          </cell>
          <cell r="C11">
            <v>139.70110461338533</v>
          </cell>
          <cell r="D11">
            <v>17862.098304357158</v>
          </cell>
          <cell r="E11">
            <v>335.01355013550136</v>
          </cell>
          <cell r="F11">
            <v>9854.3862689186226</v>
          </cell>
          <cell r="G11">
            <v>679.10706872063804</v>
          </cell>
          <cell r="H11">
            <v>7070.8040093836635</v>
          </cell>
          <cell r="I11">
            <v>187.81264211005004</v>
          </cell>
          <cell r="J11">
            <v>4448.9079088140898</v>
          </cell>
          <cell r="K11">
            <v>72.922374429223751</v>
          </cell>
          <cell r="L11">
            <v>3562.320391897842</v>
          </cell>
          <cell r="M11">
            <v>404.95000000000005</v>
          </cell>
          <cell r="N11">
            <v>51961.583132981992</v>
          </cell>
          <cell r="O11">
            <v>4330.131927748499</v>
          </cell>
        </row>
        <row r="12">
          <cell r="A12" t="str">
            <v>OTHER</v>
          </cell>
          <cell r="B12">
            <v>2846.0399262232831</v>
          </cell>
          <cell r="C12">
            <v>55.338964695689839</v>
          </cell>
          <cell r="D12">
            <v>147.80081562567074</v>
          </cell>
          <cell r="E12">
            <v>167.90547425474256</v>
          </cell>
          <cell r="F12">
            <v>109.11603421803026</v>
          </cell>
          <cell r="G12">
            <v>302.90341964383265</v>
          </cell>
          <cell r="H12">
            <v>2106.5008125399872</v>
          </cell>
          <cell r="I12">
            <v>64.815552523874487</v>
          </cell>
          <cell r="J12">
            <v>84.663566784626781</v>
          </cell>
          <cell r="K12">
            <v>31.324200913242009</v>
          </cell>
          <cell r="L12">
            <v>144.51783355350065</v>
          </cell>
          <cell r="M12">
            <v>85.85</v>
          </cell>
          <cell r="N12">
            <v>6146.77660097648</v>
          </cell>
          <cell r="O12">
            <v>512.23138341470667</v>
          </cell>
        </row>
        <row r="13">
          <cell r="A13" t="str">
            <v>TOTAL</v>
          </cell>
          <cell r="B13">
            <v>15870.538999674514</v>
          </cell>
          <cell r="C13">
            <v>1512.9785206844272</v>
          </cell>
          <cell r="D13">
            <v>32541.062889031979</v>
          </cell>
          <cell r="E13">
            <v>6154.333008130081</v>
          </cell>
          <cell r="F13">
            <v>16688.761241500331</v>
          </cell>
          <cell r="G13">
            <v>8949.967333114826</v>
          </cell>
          <cell r="H13">
            <v>14844.851633610579</v>
          </cell>
          <cell r="I13">
            <v>1891.8134606639383</v>
          </cell>
          <cell r="J13">
            <v>9153.9302115052269</v>
          </cell>
          <cell r="K13">
            <v>6159.0410958904113</v>
          </cell>
          <cell r="L13">
            <v>11817.802558344341</v>
          </cell>
          <cell r="M13">
            <v>515.58088480801337</v>
          </cell>
          <cell r="N13">
            <v>126100.66183695866</v>
          </cell>
          <cell r="O13">
            <v>10508.388486413221</v>
          </cell>
        </row>
        <row r="16">
          <cell r="A16" t="str">
            <v>DESCRIPTION</v>
          </cell>
          <cell r="B16" t="str">
            <v>APR</v>
          </cell>
          <cell r="C16" t="str">
            <v>MEI</v>
          </cell>
          <cell r="D16" t="str">
            <v>JUN</v>
          </cell>
          <cell r="E16" t="str">
            <v>JUL</v>
          </cell>
          <cell r="F16" t="str">
            <v>AGUST</v>
          </cell>
          <cell r="G16" t="str">
            <v>SEP</v>
          </cell>
          <cell r="H16" t="str">
            <v>OKT</v>
          </cell>
          <cell r="I16" t="str">
            <v>NOP</v>
          </cell>
          <cell r="J16" t="str">
            <v>DES</v>
          </cell>
          <cell r="K16" t="str">
            <v>JAN'08</v>
          </cell>
          <cell r="L16" t="str">
            <v>FEB'08</v>
          </cell>
          <cell r="M16" t="str">
            <v>MAR'08</v>
          </cell>
          <cell r="N16" t="str">
            <v>TOTAL</v>
          </cell>
        </row>
        <row r="17">
          <cell r="A17">
            <v>185</v>
          </cell>
          <cell r="B17">
            <v>15870.538999674514</v>
          </cell>
          <cell r="C17">
            <v>1512.9785206844272</v>
          </cell>
          <cell r="D17">
            <v>32541.062889031979</v>
          </cell>
          <cell r="E17">
            <v>6154.333008130081</v>
          </cell>
          <cell r="F17">
            <v>16688.761241500331</v>
          </cell>
          <cell r="G17">
            <v>8949.967333114826</v>
          </cell>
          <cell r="H17">
            <v>14844.851633610579</v>
          </cell>
          <cell r="I17">
            <v>1891.8134606639383</v>
          </cell>
          <cell r="J17">
            <v>9153.9302115052269</v>
          </cell>
          <cell r="K17">
            <v>6159.0410958904113</v>
          </cell>
          <cell r="L17">
            <v>11817.802558344341</v>
          </cell>
          <cell r="M17">
            <v>515.58088480801337</v>
          </cell>
          <cell r="N17">
            <v>126100.66183695868</v>
          </cell>
        </row>
        <row r="18">
          <cell r="A18">
            <v>184</v>
          </cell>
          <cell r="B18">
            <v>11053.414564597499</v>
          </cell>
          <cell r="C18">
            <v>18999.207444389664</v>
          </cell>
          <cell r="D18">
            <v>5758.9338468509286</v>
          </cell>
          <cell r="E18">
            <v>14609.265297106251</v>
          </cell>
          <cell r="F18">
            <v>11158.27922926192</v>
          </cell>
          <cell r="G18">
            <v>9551.6594048884162</v>
          </cell>
          <cell r="H18">
            <v>8503.244500383058</v>
          </cell>
          <cell r="I18">
            <v>4945.3519301329234</v>
          </cell>
          <cell r="J18">
            <v>12747.078391638226</v>
          </cell>
          <cell r="K18">
            <v>6415.6386028240795</v>
          </cell>
          <cell r="L18">
            <v>9900.9453234312768</v>
          </cell>
          <cell r="M18">
            <v>9161.7604684565249</v>
          </cell>
          <cell r="N18">
            <v>105955.43334970798</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fd2"/>
      <sheetName val="Sheet1"/>
      <sheetName val="GeneralInfo"/>
      <sheetName val="選択項目一覧"/>
      <sheetName val="Region Code"/>
      <sheetName val="Product Group Code"/>
      <sheetName val="Perioden"/>
      <sheetName val="オーダー管理 (4)"/>
      <sheetName val="Company Code"/>
      <sheetName val="sapactivexlhiddensheet"/>
      <sheetName val="Trial"/>
      <sheetName val="社員リスト"/>
      <sheetName val="FREIGHT"/>
      <sheetName val="Constants"/>
      <sheetName val="Data Harian"/>
      <sheetName val="D1BOX原価表"/>
      <sheetName val="#REF!"/>
      <sheetName val="monthly budget"/>
      <sheetName val="April"/>
      <sheetName val="Mei "/>
      <sheetName val="Juni"/>
      <sheetName val="Juli"/>
      <sheetName val=" Repair Juli"/>
      <sheetName val="Agustus"/>
      <sheetName val="Sept 19"/>
      <sheetName val="Okt 19"/>
      <sheetName val="Kapasitas seasening"/>
      <sheetName val="Culture of Empowerment"/>
      <sheetName val="notes"/>
      <sheetName val="TBM"/>
      <sheetName val="PPH1298S"/>
      <sheetName val="(40)G&amp;A"/>
      <sheetName val="書換え条件"/>
      <sheetName val="STD labor"/>
      <sheetName val="SUMMARYPPH21_23"/>
      <sheetName val="(Global Parameters)"/>
      <sheetName val=" 184期185期台数金額資料"/>
    </sheetNames>
    <definedNames>
      <definedName name="Select_ACat1"/>
      <definedName name="Select_ACat2"/>
      <definedName name="Select_ACat3"/>
      <definedName name="Select_FCat1"/>
      <definedName name="Select_FCat2"/>
      <definedName name="Select_FCat3"/>
      <definedName name="Select_OCat1"/>
      <definedName name="Select_OCat2"/>
      <definedName name="Select_OCat3"/>
      <definedName name="Select_RefAct1"/>
      <definedName name="Select_RefAct2"/>
      <definedName name="Select_RefAct3"/>
      <definedName name="Select_RefObj1"/>
      <definedName name="Select_RefObj2"/>
      <definedName name="Update_Act"/>
      <definedName name="Update_Flow"/>
      <definedName name="Update_Layer"/>
      <definedName name="Update_Obj"/>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y Code"/>
      <sheetName val="Internal Account Code"/>
      <sheetName val="month"/>
      <sheetName val="STD labor"/>
      <sheetName val="FREIGHT"/>
      <sheetName val="Constants"/>
      <sheetName val="#REF!"/>
      <sheetName val="Account Code (Sales, Purchase)"/>
      <sheetName val="2"/>
      <sheetName val="Submission"/>
      <sheetName val="書換え条件"/>
      <sheetName val="D1BOX原価表"/>
      <sheetName val="125円ﾃﾞｰﾀ"/>
      <sheetName val="Permanent info"/>
      <sheetName val="Data Hari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ule"/>
      <sheetName val="common modules"/>
      <sheetName val="general functions"/>
      <sheetName val="messages"/>
      <sheetName val="month"/>
      <sheetName val="1BS_PL_CR_SS_Inventory_Employee"/>
      <sheetName val="2CF_Invest_R&amp;D"/>
      <sheetName val="3Sales"/>
      <sheetName val="4InterCo_Transaction"/>
      <sheetName val="5For_2_Segment_Co"/>
      <sheetName val="Company Code"/>
      <sheetName val="Product Group Code"/>
      <sheetName val="Region Code"/>
      <sheetName val="Internal Account Code"/>
      <sheetName val="FREIGHT"/>
      <sheetName val="Submission"/>
      <sheetName val="GeneralInfo"/>
      <sheetName val="Account Code (Sales, Purchase)"/>
      <sheetName val="#REF!"/>
    </sheetNames>
    <sheetDataSet>
      <sheetData sheetId="0"/>
      <sheetData sheetId="1"/>
      <sheetData sheetId="2"/>
      <sheetData sheetId="3"/>
      <sheetData sheetId="4"/>
      <sheetData sheetId="5"/>
      <sheetData sheetId="6"/>
      <sheetData sheetId="7"/>
      <sheetData sheetId="8"/>
      <sheetData sheetId="9"/>
      <sheetData sheetId="10"/>
      <sheetData sheetId="11" refreshError="1">
        <row r="2">
          <cell r="B2" t="str">
            <v>001</v>
          </cell>
          <cell r="C2" t="str">
            <v>Piano</v>
          </cell>
          <cell r="D2" t="str">
            <v>Yamaha Piano</v>
          </cell>
          <cell r="E2" t="str">
            <v>Yamaha Electric Piano</v>
          </cell>
          <cell r="F2" t="str">
            <v>1</v>
          </cell>
        </row>
        <row r="3">
          <cell r="C3">
            <v>0</v>
          </cell>
          <cell r="D3" t="str">
            <v>Disckavier Unit</v>
          </cell>
          <cell r="E3" t="str">
            <v>Disklavier Soft</v>
          </cell>
        </row>
        <row r="4">
          <cell r="C4">
            <v>0</v>
          </cell>
          <cell r="D4" t="str">
            <v>Yamaha Organ</v>
          </cell>
          <cell r="E4" t="str">
            <v>Grand Touch Piano</v>
          </cell>
        </row>
        <row r="5">
          <cell r="C5">
            <v>0</v>
          </cell>
          <cell r="D5" t="str">
            <v>Piano Accessories</v>
          </cell>
        </row>
        <row r="6">
          <cell r="B6" t="str">
            <v>018</v>
          </cell>
          <cell r="C6" t="str">
            <v>Portable Key Board</v>
          </cell>
          <cell r="D6" t="str">
            <v>Yamaha Regular Key Board</v>
          </cell>
          <cell r="E6" t="str">
            <v>Yamaha Mini-Key Board</v>
          </cell>
          <cell r="F6" t="str">
            <v>1</v>
          </cell>
        </row>
        <row r="7">
          <cell r="B7" t="str">
            <v>521</v>
          </cell>
          <cell r="C7" t="str">
            <v>Clavinova</v>
          </cell>
          <cell r="D7" t="str">
            <v>Yamaha Clavinova</v>
          </cell>
          <cell r="E7" t="str">
            <v>Yamaha Expander Module</v>
          </cell>
          <cell r="F7" t="str">
            <v>1</v>
          </cell>
        </row>
        <row r="8">
          <cell r="B8" t="str">
            <v>514</v>
          </cell>
          <cell r="C8" t="str">
            <v>Synthesizer</v>
          </cell>
          <cell r="D8" t="str">
            <v>Yamaha Digital Cbx</v>
          </cell>
          <cell r="E8" t="str">
            <v>Yamaha Combo Key-Board</v>
          </cell>
        </row>
        <row r="9">
          <cell r="B9" t="str">
            <v>003</v>
          </cell>
          <cell r="C9" t="str">
            <v>Electone</v>
          </cell>
          <cell r="D9" t="str">
            <v>Yamaha Electone</v>
          </cell>
          <cell r="F9" t="str">
            <v>1</v>
          </cell>
        </row>
        <row r="10">
          <cell r="B10" t="str">
            <v>IBO</v>
          </cell>
          <cell r="C10" t="str">
            <v>Band, Orchestra &amp; Educational Instruments</v>
          </cell>
          <cell r="D10" t="str">
            <v>Yamaha Educational Musical Instrument</v>
          </cell>
          <cell r="F10" t="str">
            <v>1</v>
          </cell>
        </row>
        <row r="11">
          <cell r="C11">
            <v>0</v>
          </cell>
          <cell r="D11" t="str">
            <v>Yamaha Harmonica</v>
          </cell>
          <cell r="E11" t="str">
            <v>Yamaha Accordion</v>
          </cell>
        </row>
        <row r="12">
          <cell r="C12">
            <v>0</v>
          </cell>
          <cell r="D12" t="str">
            <v>Yamaha Pianica</v>
          </cell>
          <cell r="E12" t="str">
            <v>Yamaha Recorder</v>
          </cell>
        </row>
        <row r="13">
          <cell r="C13">
            <v>0</v>
          </cell>
          <cell r="D13" t="str">
            <v>Yamaha Band &amp; Orchestra</v>
          </cell>
          <cell r="E13" t="str">
            <v>Band Accessories</v>
          </cell>
        </row>
        <row r="14">
          <cell r="B14" t="str">
            <v>017</v>
          </cell>
          <cell r="C14" t="str">
            <v>String/Percussion</v>
          </cell>
          <cell r="D14" t="str">
            <v xml:space="preserve">Yamaha Marimba </v>
          </cell>
          <cell r="E14" t="str">
            <v>Yamaha Timpani</v>
          </cell>
        </row>
        <row r="15">
          <cell r="C15">
            <v>0</v>
          </cell>
          <cell r="D15" t="str">
            <v>Yamaha Xylophone</v>
          </cell>
          <cell r="E15" t="str">
            <v>Yamaha Silent Violin / Cello</v>
          </cell>
        </row>
        <row r="16">
          <cell r="C16">
            <v>0</v>
          </cell>
          <cell r="D16" t="str">
            <v>Yamaha Acoustic Violin</v>
          </cell>
        </row>
        <row r="17">
          <cell r="B17" t="str">
            <v>IGD</v>
          </cell>
          <cell r="C17" t="str">
            <v>Guitar</v>
          </cell>
          <cell r="D17" t="str">
            <v>Yamaha Guitar</v>
          </cell>
          <cell r="E17" t="str">
            <v>Yamaha Effector</v>
          </cell>
        </row>
        <row r="18">
          <cell r="C18">
            <v>0</v>
          </cell>
          <cell r="D18" t="str">
            <v>Yamaha Guitar Amplifier</v>
          </cell>
        </row>
        <row r="19">
          <cell r="B19" t="str">
            <v>011</v>
          </cell>
          <cell r="C19" t="str">
            <v>Drums</v>
          </cell>
          <cell r="D19" t="str">
            <v>Yamaha Drum</v>
          </cell>
          <cell r="E19" t="str">
            <v>Yamaha Silent Drum</v>
          </cell>
        </row>
        <row r="20">
          <cell r="B20" t="str">
            <v>513</v>
          </cell>
          <cell r="C20" t="str">
            <v>Pro Audio</v>
          </cell>
          <cell r="D20" t="str">
            <v>Yamaha Pro Audio</v>
          </cell>
        </row>
        <row r="21">
          <cell r="B21" t="str">
            <v>563</v>
          </cell>
          <cell r="C21" t="str">
            <v>K.D. Parts-Ekb</v>
          </cell>
          <cell r="D21" t="str">
            <v>Electronic Musical Instrument K.D.</v>
          </cell>
          <cell r="E21" t="str">
            <v>(YMPI K.D.)</v>
          </cell>
        </row>
        <row r="22">
          <cell r="B22" t="str">
            <v>KDG</v>
          </cell>
          <cell r="C22" t="str">
            <v>K.D. Parts-Gad</v>
          </cell>
          <cell r="D22" t="str">
            <v>Gad K.D.Parts</v>
          </cell>
          <cell r="E22">
            <v>0</v>
          </cell>
        </row>
        <row r="23">
          <cell r="B23" t="str">
            <v>IPO</v>
          </cell>
          <cell r="C23" t="str">
            <v>Parts(Musical Instruments)</v>
          </cell>
          <cell r="D23" t="str">
            <v xml:space="preserve">Service Parts &amp; Spare Parts For Yamaha Musical Instruments </v>
          </cell>
          <cell r="E23">
            <v>0</v>
          </cell>
        </row>
        <row r="24">
          <cell r="B24" t="str">
            <v>058</v>
          </cell>
          <cell r="C24" t="str">
            <v>Sound Proof</v>
          </cell>
          <cell r="D24" t="str">
            <v>Silent Room</v>
          </cell>
          <cell r="E24">
            <v>0</v>
          </cell>
        </row>
        <row r="25">
          <cell r="B25" t="str">
            <v>026</v>
          </cell>
          <cell r="C25" t="str">
            <v>Music School</v>
          </cell>
          <cell r="D25" t="str">
            <v>Music School Text Books</v>
          </cell>
          <cell r="E25">
            <v>0</v>
          </cell>
        </row>
        <row r="26">
          <cell r="B26" t="str">
            <v>545</v>
          </cell>
          <cell r="C26" t="str">
            <v>English School</v>
          </cell>
          <cell r="D26" t="str">
            <v>English School Text Books</v>
          </cell>
          <cell r="E26">
            <v>0</v>
          </cell>
        </row>
        <row r="27">
          <cell r="B27" t="str">
            <v>IOM</v>
          </cell>
          <cell r="C27" t="str">
            <v>Other Musical Instruments</v>
          </cell>
          <cell r="D27" t="str">
            <v>Steinberg Products</v>
          </cell>
        </row>
        <row r="28">
          <cell r="D28" t="str">
            <v>Sound Cards</v>
          </cell>
          <cell r="E28" t="str">
            <v>Other Musical Instruments</v>
          </cell>
        </row>
        <row r="29">
          <cell r="B29" t="str">
            <v>012</v>
          </cell>
          <cell r="C29" t="str">
            <v>Audio</v>
          </cell>
          <cell r="D29" t="str">
            <v>Audio</v>
          </cell>
          <cell r="E29" t="str">
            <v>PC Audio</v>
          </cell>
        </row>
        <row r="30">
          <cell r="B30" t="str">
            <v>066</v>
          </cell>
          <cell r="C30" t="str">
            <v>Communication Materials</v>
          </cell>
          <cell r="D30" t="str">
            <v>Remote Router</v>
          </cell>
          <cell r="E30">
            <v>0</v>
          </cell>
        </row>
        <row r="31">
          <cell r="B31" t="str">
            <v>ASP</v>
          </cell>
          <cell r="C31" t="str">
            <v>Parts(Av/It Pruducts)</v>
          </cell>
          <cell r="D31" t="str">
            <v>Service Parts &amp; Spare Parts For Yamaha Av/It Products</v>
          </cell>
          <cell r="E31">
            <v>0</v>
          </cell>
        </row>
        <row r="32">
          <cell r="B32" t="str">
            <v>ILI</v>
          </cell>
          <cell r="C32" t="str">
            <v>Living Goods</v>
          </cell>
          <cell r="D32" t="str">
            <v>Living Goods</v>
          </cell>
          <cell r="E32" t="str">
            <v>Furniture</v>
          </cell>
        </row>
        <row r="33">
          <cell r="B33" t="str">
            <v>078</v>
          </cell>
          <cell r="C33" t="str">
            <v>L.S.I.</v>
          </cell>
          <cell r="D33" t="str">
            <v>L.S.I.</v>
          </cell>
          <cell r="E33">
            <v>0</v>
          </cell>
        </row>
        <row r="34">
          <cell r="B34" t="str">
            <v>060</v>
          </cell>
          <cell r="C34" t="str">
            <v>Electronic Metals</v>
          </cell>
          <cell r="D34" t="str">
            <v>Metal Products</v>
          </cell>
          <cell r="E34">
            <v>0</v>
          </cell>
        </row>
        <row r="35">
          <cell r="B35" t="str">
            <v>IRE</v>
          </cell>
          <cell r="C35" t="str">
            <v>Recreation</v>
          </cell>
          <cell r="D35" t="str">
            <v>Resort Business</v>
          </cell>
          <cell r="E35">
            <v>0</v>
          </cell>
        </row>
        <row r="36">
          <cell r="B36" t="str">
            <v>ISP</v>
          </cell>
          <cell r="C36" t="str">
            <v>Sporting Goods</v>
          </cell>
          <cell r="D36" t="str">
            <v>Yamaha Golf Club</v>
          </cell>
        </row>
        <row r="37">
          <cell r="B37" t="str">
            <v>571</v>
          </cell>
          <cell r="C37" t="str">
            <v>Car Parts</v>
          </cell>
          <cell r="D37" t="str">
            <v>Car Parts</v>
          </cell>
        </row>
        <row r="38">
          <cell r="B38" t="str">
            <v>DIV</v>
          </cell>
          <cell r="C38" t="str">
            <v>Others</v>
          </cell>
          <cell r="D38" t="str">
            <v>Yamaha Fine Technologies Products</v>
          </cell>
        </row>
        <row r="39">
          <cell r="B39" t="str">
            <v>HZ1</v>
          </cell>
          <cell r="C39" t="str">
            <v>Work In Process</v>
          </cell>
          <cell r="D39" t="str">
            <v>All Stock Of Goods In Process</v>
          </cell>
        </row>
        <row r="40">
          <cell r="B40" t="str">
            <v>HZ3</v>
          </cell>
          <cell r="C40" t="str">
            <v>Parts &amp; Raw Materials</v>
          </cell>
          <cell r="D40" t="str">
            <v xml:space="preserve">All Stock Of Parts &amp; Raw Materials </v>
          </cell>
        </row>
      </sheetData>
      <sheetData sheetId="12" refreshError="1">
        <row r="2">
          <cell r="A2" t="str">
            <v>R1</v>
          </cell>
          <cell r="B2" t="str">
            <v>JAPAN</v>
          </cell>
        </row>
        <row r="3">
          <cell r="A3" t="str">
            <v>R2</v>
          </cell>
          <cell r="B3" t="str">
            <v>NORTH AMERICA</v>
          </cell>
        </row>
        <row r="4">
          <cell r="A4" t="str">
            <v>R3</v>
          </cell>
          <cell r="B4" t="str">
            <v>EUROPE</v>
          </cell>
        </row>
        <row r="5">
          <cell r="A5" t="str">
            <v>R4</v>
          </cell>
          <cell r="B5" t="str">
            <v>OTHER EXPORT</v>
          </cell>
        </row>
      </sheetData>
      <sheetData sheetId="13"/>
      <sheetData sheetId="14" refreshError="1"/>
      <sheetData sheetId="15" refreshError="1"/>
      <sheetData sheetId="16" refreshError="1"/>
      <sheetData sheetId="17" refreshError="1"/>
      <sheetData sheetId="1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Chart2"/>
      <sheetName val="total cost"/>
      <sheetName val="base"/>
      <sheetName val="SUMMARY"/>
      <sheetName val="100"/>
      <sheetName val="110"/>
      <sheetName val="130"/>
      <sheetName val="135"/>
      <sheetName val="136"/>
      <sheetName val="140"/>
      <sheetName val="145"/>
      <sheetName val="146"/>
      <sheetName val="150"/>
      <sheetName val="160"/>
      <sheetName val="165"/>
      <sheetName val="175"/>
      <sheetName val="180"/>
      <sheetName val="Marshal"/>
      <sheetName val="MTD_Flash_Report"/>
      <sheetName val="Power"/>
      <sheetName val="MSC Product Characteristics"/>
      <sheetName val="Monat"/>
      <sheetName val="Orders"/>
      <sheetName val="Control"/>
      <sheetName val="MSC-L5"/>
      <sheetName val="AN_EL(16.0)"/>
      <sheetName val="input sheet"/>
      <sheetName val="70 China (actual incl Optimor)"/>
      <sheetName val="MASTER"/>
      <sheetName val="Trial"/>
      <sheetName val="CVR"/>
      <sheetName val="STOCKHAM TAX DATA_RAW"/>
      <sheetName val="TB"/>
      <sheetName val="BTS-L4-L5-1C"/>
      <sheetName val="GM ANALYSIS 2001"/>
      <sheetName val="KAS $"/>
      <sheetName val="Macro5"/>
      <sheetName val="Table Array"/>
      <sheetName val="monthly"/>
      <sheetName val="LIST 99"/>
      <sheetName val="DFR CT"/>
      <sheetName val="Permanent info"/>
      <sheetName val="BSliRp"/>
      <sheetName val="Input"/>
      <sheetName val="INDEX"/>
      <sheetName val="社員リスト"/>
      <sheetName val="Region Code"/>
      <sheetName val="Product Group Code"/>
      <sheetName val="Company Code"/>
      <sheetName val="Internal Account Code"/>
      <sheetName val="month"/>
      <sheetName val="#REF!"/>
      <sheetName val="Verteil.schlüssel"/>
      <sheetName val="LOOKUP"/>
      <sheetName val="Instr + GQL ORM"/>
      <sheetName val="total_cost"/>
      <sheetName val="Ex-Rate"/>
      <sheetName val="FE_1770_P1"/>
      <sheetName val="NAP"/>
      <sheetName val="IS"/>
      <sheetName val="fiscal depr(E)"/>
      <sheetName val="TAX SUMMARY"/>
      <sheetName val="ledger02"/>
      <sheetName val="GeneralInfo"/>
      <sheetName val="cov"/>
      <sheetName val="Sheet1"/>
      <sheetName val="RATE"/>
      <sheetName val="AccountChart"/>
      <sheetName val="WMSO.3"/>
      <sheetName val="WMSO.7"/>
      <sheetName val="WMSO.1"/>
      <sheetName val="Cover - Flash"/>
      <sheetName val="Parameter"/>
      <sheetName val="MSC_Product_Characteristics"/>
      <sheetName val="70_China_(actual_incl_Optimor)"/>
      <sheetName val="DFR_CT"/>
      <sheetName val="STOCKHAM_TAX_DATA_RAW"/>
      <sheetName val="AN_EL(16_0)"/>
      <sheetName val="input_sheet"/>
      <sheetName val="Permanent_info"/>
      <sheetName val="GM_ANALYSIS_2001"/>
      <sheetName val="KAS_$"/>
      <sheetName val="Table_Array"/>
      <sheetName val="Ex_Rate"/>
      <sheetName val="data (2)"/>
      <sheetName val="DATA"/>
      <sheetName val="Type"/>
      <sheetName val="PL"/>
      <sheetName val="Day"/>
      <sheetName val="KRM Cashflows by mth"/>
      <sheetName val="F1771-IV"/>
      <sheetName val="F1771-V"/>
      <sheetName val="2-asi-00"/>
      <sheetName val="Sheet2"/>
      <sheetName val="11-12"/>
      <sheetName val="Sales - Ind. Life"/>
      <sheetName val="PEMAKAIAN PAKAN &amp; OBAT"/>
      <sheetName val="DIST"/>
      <sheetName val="NCastalone"/>
      <sheetName val="TaxDat"/>
      <sheetName val="STD labor"/>
      <sheetName val="FREIGHT"/>
      <sheetName val="0220"/>
      <sheetName val="Opening"/>
      <sheetName val="TAX LIST"/>
      <sheetName val="JAN 2001"/>
      <sheetName val="OpsHighlite"/>
      <sheetName val="MPO Shit Rota"/>
      <sheetName val="All_Table"/>
      <sheetName val="Metals"/>
      <sheetName val="CA"/>
      <sheetName val="total_cost1"/>
      <sheetName val="70_China_(actual_incl_Optimor)1"/>
      <sheetName val="DFR_CT1"/>
      <sheetName val="STOCKHAM_TAX_DATA_RAW1"/>
      <sheetName val="AN_EL(16_0)1"/>
      <sheetName val="MSC_Product_Characteristics1"/>
      <sheetName val="input_sheet1"/>
      <sheetName val="Permanent_info1"/>
      <sheetName val="GM_ANALYSIS_20011"/>
      <sheetName val="KAS_$1"/>
      <sheetName val="Table_Array1"/>
      <sheetName val="TAX_SUMMARY"/>
      <sheetName val="LIST_99"/>
      <sheetName val="Instr_+_GQL_ORM"/>
      <sheetName val="fiscal_depr(E)"/>
      <sheetName val="WMSO_3"/>
      <sheetName val="WMSO_7"/>
      <sheetName val="WMSO_1"/>
      <sheetName val="Cover_-_Flash"/>
      <sheetName val="국산화"/>
      <sheetName val="Macro1"/>
      <sheetName val="BTR"/>
      <sheetName val="BGR"/>
      <sheetName val="BKS"/>
      <sheetName val="data_(2)"/>
      <sheetName val="Konstanta"/>
      <sheetName val="d_com"/>
      <sheetName val="LBR-LBRN"/>
      <sheetName val="MONTHLY PROJ GP - MAY 2004"/>
      <sheetName val="MBOPEX09 YTD"/>
      <sheetName val="M"/>
      <sheetName val="TIRE DIVISION"/>
      <sheetName val="ocean voyage"/>
      <sheetName val="Sheet5"/>
      <sheetName val="Lookup Lists"/>
      <sheetName val="Detail_FA"/>
      <sheetName val="Links"/>
      <sheetName val="Lead"/>
      <sheetName val="Movements"/>
      <sheetName val="StockCodes"/>
      <sheetName val="Irregular Income"/>
      <sheetName val="FE-1770.P1"/>
      <sheetName val="FAKTOR"/>
      <sheetName val="Mar"/>
      <sheetName val="オーダー管理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Info"/>
      <sheetName val="Marshal"/>
      <sheetName val="Depreciation-Ind"/>
      <sheetName val="Depreciation-Eng"/>
      <sheetName val="Disposal-after 95"/>
      <sheetName val="Disposal-before 1995"/>
      <sheetName val="Penambahan"/>
      <sheetName val="Addition"/>
      <sheetName val="Lampiran"/>
      <sheetName val="Attachment"/>
      <sheetName val="Art. 21"/>
      <sheetName val="Exit fiscal"/>
      <sheetName val="Entertainment"/>
      <sheetName val="Cover"/>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Company Code"/>
      <sheetName val="Internal Account Code"/>
      <sheetName val="month"/>
      <sheetName val="mat_l stock ratio store"/>
      <sheetName val="SUMMARY"/>
      <sheetName val="Region Code"/>
      <sheetName val="Product Group Code"/>
      <sheetName val="185 New"/>
      <sheetName val="#REF!"/>
      <sheetName val="Permanent info"/>
      <sheetName val="lists"/>
      <sheetName val="TP-MARKET"/>
      <sheetName val="HUB"/>
      <sheetName val="TP"/>
      <sheetName val="Ex-Rate"/>
      <sheetName val="ACT Cashflow"/>
      <sheetName val="RATE-NEW"/>
      <sheetName val="note_defect"/>
      <sheetName val="TB"/>
      <sheetName val="Account Code"/>
      <sheetName val="CH-OV"/>
      <sheetName val="Balance Sheet"/>
      <sheetName val="Income Statement"/>
      <sheetName val="Marshal -1"/>
      <sheetName val="HO Use"/>
      <sheetName val="Sheet3"/>
      <sheetName val="8-Liabilities"/>
      <sheetName val="Dbase"/>
      <sheetName val="書換え条件"/>
      <sheetName val="D1BOX原価表"/>
      <sheetName val="Sheet2"/>
      <sheetName val="corp tax"/>
      <sheetName val="6510200"/>
      <sheetName val="OH"/>
      <sheetName val="total GA per dept"/>
      <sheetName val="9"/>
      <sheetName val="CFS US-Canada CAD"/>
      <sheetName val="CFS AP-NZD (Trade Bills)"/>
      <sheetName val="Notes to BS"/>
      <sheetName val="Marshall-Kyocera final"/>
      <sheetName val="SEWA FINAL_GEDUNG_"/>
      <sheetName val="CL-SWITZ"/>
      <sheetName val="オーダー管理 (4)"/>
    </sheetNames>
    <sheetDataSet>
      <sheetData sheetId="0" refreshError="1">
        <row r="5">
          <cell r="I5" t="str">
            <v>PT KYOCERA INDONESIA</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sheetName val="Work"/>
      <sheetName val="FS"/>
      <sheetName val="Cost"/>
      <sheetName val="Asset "/>
      <sheetName val="Budget"/>
      <sheetName val="CMAdraft"/>
      <sheetName val="CMA "/>
      <sheetName val="Profit Loss"/>
      <sheetName val="Balance Sheet"/>
      <sheetName val="General Exp"/>
      <sheetName val="Analysis"/>
      <sheetName val="Present"/>
      <sheetName val="Comments"/>
      <sheetName val="TBM"/>
      <sheetName val="SUMMARY"/>
      <sheetName val="Company Code"/>
      <sheetName val="Internal Account Code"/>
      <sheetName val="month"/>
      <sheetName val="Region Code"/>
      <sheetName val="Product Group Code"/>
      <sheetName val="sapactivexlhiddensheet"/>
      <sheetName val="Parameter"/>
      <sheetName val="GeneralInfo"/>
      <sheetName val="#REF!"/>
      <sheetName val="Monthly report"/>
      <sheetName val="125円ﾃﾞｰﾀ"/>
      <sheetName val="YMP生産計画"/>
      <sheetName val="185 New"/>
      <sheetName val="オーダー管理 (4)"/>
      <sheetName val="PL"/>
      <sheetName val="FREIG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業務コード"/>
      <sheetName val="表紙"/>
      <sheetName val="概要"/>
      <sheetName val="PGM処理ﾌﾛｰ"/>
      <sheetName val="業務フロー図"/>
      <sheetName val="検証"/>
      <sheetName val="選択画面定義"/>
      <sheetName val="入力画面定義"/>
      <sheetName val="出力ﾚｲｱｳﾄ定義"/>
      <sheetName val="出力項目"/>
      <sheetName val="出力項目 (2)"/>
      <sheetName val="出力項目 (3)"/>
      <sheetName val="テーブル編集要領"/>
      <sheetName val="テーブル編集要領 (2)"/>
      <sheetName val="補足資料"/>
      <sheetName val="補足資料 (2)"/>
      <sheetName val="補足資料 (3)"/>
      <sheetName val="R3⇔外部ｼｽﾃﾑ定義"/>
      <sheetName val=" I P O"/>
      <sheetName val="フリー（縦）"/>
      <sheetName val="フリー（横）"/>
      <sheetName val="Gamen3"/>
      <sheetName val="Permanent info"/>
      <sheetName val="社員リスト"/>
      <sheetName val="A"/>
      <sheetName val="Marshal"/>
      <sheetName val="worksheet"/>
      <sheetName val="選択項目一覧"/>
      <sheetName val="#REF!"/>
      <sheetName val="#REF"/>
      <sheetName val="Trial"/>
      <sheetName val="GeneralInfo"/>
      <sheetName val="SUMMARY"/>
      <sheetName val="書換え条件"/>
      <sheetName val="monthly budget"/>
      <sheetName val="処理機能記述"/>
      <sheetName val="(40)G&amp;A"/>
      <sheetName val="sapactivexlhiddensheet"/>
      <sheetName val="Company Code"/>
      <sheetName val="Internal Account Code"/>
      <sheetName val="month"/>
    </sheetNames>
    <definedNames>
      <definedName name="Select_Cat1"/>
      <definedName name="Select_Cat2"/>
      <definedName name="Select_Cat3"/>
      <definedName name="Select_RefAct"/>
      <definedName name="Select_RefOitm"/>
      <definedName name="Select_RefTbl"/>
      <definedName name="SelFileGExp"/>
      <definedName name="Update_Game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r5"/>
      <sheetName val="Input"/>
      <sheetName val="125円ﾃﾞｰﾀ"/>
      <sheetName val="Culture of Empowerment"/>
      <sheetName val="Company Code"/>
      <sheetName val="Internal Account Code"/>
      <sheetName val="month"/>
      <sheetName val="Region Code"/>
      <sheetName val="Product Group Code"/>
      <sheetName val="GeneralInfo"/>
      <sheetName val="SUMMARY"/>
      <sheetName val="Trial"/>
      <sheetName val="Final"/>
      <sheetName val="FREIGHT"/>
      <sheetName val="#REF!"/>
      <sheetName val="#REF"/>
      <sheetName val="monthly budget"/>
      <sheetName val="worksheet"/>
      <sheetName val="社員リスト"/>
      <sheetName val="オーダー管理 (4)"/>
      <sheetName val="TBM"/>
      <sheetName val="書換え条件"/>
      <sheetName val="Constants"/>
      <sheetName val="Permanent info"/>
      <sheetName val="Marshal"/>
    </sheetNames>
    <definedNames>
      <definedName name="Select_CCat1"/>
      <definedName name="Select_CCat2"/>
      <definedName name="Select_CCat3"/>
      <definedName name="Select_RefEve"/>
      <definedName name="Select_RefGamen"/>
      <definedName name="Select_RefObj"/>
      <definedName name="Select_RefOpe1"/>
      <definedName name="Select_RefOpe2"/>
      <definedName name="Select_RefOpe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heetName val="C1 NOV"/>
      <sheetName val="Trial"/>
      <sheetName val="オーダー管理 (4)"/>
      <sheetName val="GeneralInfo"/>
      <sheetName val="Culture of Empowerment"/>
      <sheetName val="#REF"/>
      <sheetName val="SUMMARY"/>
      <sheetName val="FREIGHT"/>
      <sheetName val="#REF!"/>
      <sheetName val="社員リスト"/>
      <sheetName val="MAIN時間見積り"/>
      <sheetName val="FE-1771$.P1"/>
      <sheetName val="Sheet2"/>
    </sheetNames>
    <definedNames>
      <definedName name="Select_RefTblI"/>
      <definedName name="SelFileTblExp"/>
      <definedName name="Update_Table"/>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Global Parameters)"/>
      <sheetName val="sapactivexlhiddensheet"/>
      <sheetName val="課題表"/>
      <sheetName val="Culture of Empowerment"/>
      <sheetName val="GeneralInfo"/>
      <sheetName val="#REF!"/>
      <sheetName val="#REF"/>
      <sheetName val="April"/>
      <sheetName val="Mei "/>
      <sheetName val="Juni"/>
      <sheetName val="Juli"/>
      <sheetName val=" Repair Juli"/>
      <sheetName val="Agustus"/>
      <sheetName val="SUMMARY"/>
      <sheetName val="look_up_val"/>
      <sheetName val="Trial"/>
      <sheetName val="社員リスト"/>
      <sheetName val="monthly budget"/>
    </sheetNames>
    <definedNames>
      <definedName name="Select_TBL"/>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ｼｰﾄASSY見積 "/>
      <sheetName val="SMT見積"/>
      <sheetName val="MAIN時間見積り表紙 (台瑞）"/>
      <sheetName val="MAIN時間見積り"/>
      <sheetName val="SUB時間見積り2表紙（海外）"/>
      <sheetName val="SUB時間見積り２"/>
      <sheetName val="PN時間見積り３表紙(海外）"/>
      <sheetName val="PN時間見積り３"/>
      <sheetName val="社員リスト"/>
      <sheetName val="TB"/>
      <sheetName val="課題表"/>
      <sheetName val="185 N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外部設計確認書"/>
      <sheetName val="処理概要"/>
      <sheetName val="処理機能記述"/>
      <sheetName val="別紙(IPO)"/>
      <sheetName val="別紙①"/>
      <sheetName val="別紙&lt;1&gt;"/>
      <sheetName val="画面遷移図"/>
      <sheetName val="画面レイアウト"/>
      <sheetName val="画面機能定義"/>
      <sheetName val="画面項目定義"/>
      <sheetName val="帳票レイアウト"/>
      <sheetName val="帳票項目定義"/>
      <sheetName val="関電）外部設計ブランクフォーム（IPO)"/>
      <sheetName val="Monthly report"/>
      <sheetName val="Trial"/>
      <sheetName val="TB"/>
      <sheetName val="MAIN時間見積り"/>
      <sheetName val="April"/>
      <sheetName val="Mei "/>
      <sheetName val="Juni"/>
      <sheetName val="Juli"/>
      <sheetName val=" Repair Juli"/>
      <sheetName val="Agustu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選択項目一覧"/>
      <sheetName val="Marshal"/>
      <sheetName val="Constants"/>
      <sheetName val="F1771-II"/>
      <sheetName val="F1771-III"/>
      <sheetName val="課題表"/>
      <sheetName val="仕様書PG"/>
      <sheetName val="Trial"/>
      <sheetName val="処理機能記述"/>
      <sheetName val="Basic"/>
      <sheetName val="入力規則リスト"/>
      <sheetName val="Valuation test"/>
      <sheetName val="基礎表（新工場）"/>
      <sheetName val="SUMMARY"/>
      <sheetName val="MAIN時間見積り"/>
      <sheetName val="#REF!"/>
      <sheetName val="A"/>
      <sheetName val="前期売上在庫"/>
      <sheetName val="使用物質"/>
      <sheetName val="報告書表紙"/>
      <sheetName val="DD96.1.18"/>
    </sheetNames>
    <sheetDataSet>
      <sheetData sheetId="0" refreshError="1">
        <row r="1">
          <cell r="A1" t="str">
            <v>汎用ﾓｼﾞｭｰﾙ</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1BOX原価表"/>
      <sheetName val="MAIN時間見積り"/>
      <sheetName val="選択項目一覧"/>
      <sheetName val="125円ﾃﾞｰﾀ"/>
      <sheetName val="SUMMARY"/>
      <sheetName val="A"/>
      <sheetName val="#REF!"/>
      <sheetName val="レポートレイアウト"/>
      <sheetName val="数量"/>
      <sheetName val="生産部"/>
      <sheetName val="書換え条件"/>
      <sheetName val=" 184期185期台数金額資料"/>
      <sheetName val="_184期185期台数金額資料"/>
      <sheetName val="side base"/>
      <sheetName val="lem"/>
      <sheetName val="Trial"/>
      <sheetName val="開発計画品番リスト"/>
      <sheetName val="PPH1298S"/>
      <sheetName val="表"/>
      <sheetName val="入力リスト"/>
      <sheetName val="使用物質"/>
      <sheetName val="Sheet1 (4)"/>
      <sheetName val="マスター検証内容"/>
    </sheetNames>
    <sheetDataSet>
      <sheetData sheetId="0" refreshError="1">
        <row r="6">
          <cell r="C6">
            <v>118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6">
          <cell r="C6">
            <v>210</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レポートレイアウト"/>
      <sheetName val="５月作業計画"/>
      <sheetName val="ﾍｯﾀﾞ"/>
      <sheetName val="001"/>
      <sheetName val="002"/>
      <sheetName val="表紙"/>
      <sheetName val="TABLE"/>
      <sheetName val="確認書"/>
      <sheetName val="機能 (3)"/>
      <sheetName val="機能"/>
      <sheetName val="機能 (2)"/>
      <sheetName val="遷移図"/>
      <sheetName val="IPO"/>
      <sheetName val="画面レ"/>
      <sheetName val="画面項目"/>
      <sheetName val="帳票ﾚA4"/>
      <sheetName val="帳票項目"/>
      <sheetName val="ﾃﾞｰﾀ構造図(ﾄﾘｶﾞｰ)"/>
      <sheetName val="ﾃﾞｰﾀ項目(ﾄﾘｶﾞｰ)"/>
      <sheetName val="ﾃﾞｰﾀ構造図(搬入場所)"/>
      <sheetName val="ﾃﾞｰﾀ項目(搬入場所)"/>
      <sheetName val="別紙①"/>
      <sheetName val="別紙②"/>
      <sheetName val="概要処理ﾌﾛｰ (ZJPMM078)"/>
      <sheetName val="概要処理ﾌﾛｰ (ZJPMM079)"/>
      <sheetName val="R3関連補足(ZJPMM079)"/>
      <sheetName val="概要処理ﾌﾛｰ(ZJPMM080)"/>
      <sheetName val="R3関連補足(ZJPMM080)"/>
      <sheetName val="概要処理ﾌﾛｰ (ZJPMM081) "/>
      <sheetName val="概要処理ﾌﾛｰ (ZJPMM083)"/>
      <sheetName val="概要処理ﾌﾛｰ(ZJPMM084)"/>
      <sheetName val="R3関連補足(ZJPMM084)"/>
      <sheetName val="概要処理ﾌﾛｰ(ZJPMM085)"/>
      <sheetName val="R3関連補足(ZJPMM085)"/>
      <sheetName val="概要処理ﾌﾛｰZJPMM086)"/>
      <sheetName val="概要処理ﾌﾛｰ（ZJPMM137）"/>
      <sheetName val="概要処理ﾌﾛｰ（ZJPMM137） (2)"/>
      <sheetName val="概要処理ﾌﾛｰ（ZJPMM138）"/>
      <sheetName val="概要処理ﾌﾛｰ (ZJPOMM033)"/>
      <sheetName val="R3関連画面（ZJPOMM033）"/>
      <sheetName val="概要処理ﾌﾛｰ (ZJPOMM034)"/>
      <sheetName val="R3関連画面（ZJPOMM034） "/>
      <sheetName val="概要処理ﾌﾛｰ (ZJPOMM035)"/>
      <sheetName val="概要処理ﾌﾛｰ  (ZJPOMM036)"/>
      <sheetName val="概要処理ﾌﾛｰ (ZJPOMM037)"/>
      <sheetName val="概要処理ﾌﾛｰ（ZJPOMM038）"/>
      <sheetName val="R3関連画面（ZJPOMM038）"/>
      <sheetName val="概要処理ﾌﾛｰ（ZJPOMM039）"/>
      <sheetName val="R3関連画面（ZJPOMM039)"/>
      <sheetName val="処理概要図"/>
      <sheetName val="IF-FILE"/>
      <sheetName val="IF(FILE-R3）(1)"/>
      <sheetName val="IF(FILE-R3）(2)"/>
      <sheetName val="IF(FILE-R3）(3)"/>
      <sheetName val="R3関連画面 (1)"/>
      <sheetName val="R3関連画面 (2)"/>
      <sheetName val="R3関連画面 (3)"/>
      <sheetName val="R3関連画面 (4)"/>
      <sheetName val="R3関連画面 (5)"/>
      <sheetName val="R3関連画面 (6)"/>
      <sheetName val="表紙 (2)"/>
      <sheetName val="IPO(旧版)"/>
      <sheetName val="IPO (最新版)"/>
      <sheetName val="ﾒｯｾｰｼﾞ"/>
      <sheetName val="補足"/>
      <sheetName val="処理フロー"/>
      <sheetName val="変更履歴"/>
      <sheetName val="機能構造図"/>
      <sheetName val="SP(条件指定検索)"/>
      <sheetName val="SP(発注人略称明細)"/>
      <sheetName val="SP(ｱｲﾃﾑNo明細)"/>
      <sheetName val="SP(ｱｲﾃﾑｵｰﾀﾞ明細)"/>
      <sheetName val="SP(相手先ｵｰﾀﾞ明細)"/>
      <sheetName val="SP(納入船積表示)"/>
      <sheetName val="IPO(指定条件検索)"/>
      <sheetName val="IPO(発注人略称)"/>
      <sheetName val="IPO(ｱｲﾃﾑNo)"/>
      <sheetName val="IPO(ｱｲﾃﾑｵｰﾀﾞ)"/>
      <sheetName val="IPO(相手先ｵｰﾀﾞ)"/>
      <sheetName val="IPO(納入船積表示)"/>
      <sheetName val="UT (指定条件検索)"/>
      <sheetName val="UT (発注人略称)"/>
      <sheetName val="UT (ｱｲﾃﾑNo)"/>
      <sheetName val="UT (ｱｲﾃﾑｵｰﾀﾞ)"/>
      <sheetName val="UT (相手先ｵｰﾀﾞ)"/>
      <sheetName val="UT (納入船積表示)"/>
      <sheetName val="UTﾊﾟﾀｰﾝ(初期画面)"/>
      <sheetName val="UTﾊﾟﾀｰﾝ(検索結果)"/>
      <sheetName val="ﾌﾛｰ "/>
      <sheetName val="MSG定義"/>
      <sheetName val="入力ﾁｪｯｸ (指定条件検索)"/>
      <sheetName val="入力ﾁｪｯｸ (品番明細)"/>
      <sheetName val="画面レ(指定条件検索)"/>
      <sheetName val="画面項目（指定条件検索）"/>
      <sheetName val="画面レ(発注人略称)"/>
      <sheetName val="画面項目(発注人略称)"/>
      <sheetName val="画面レ(ｱｲﾃﾑNo)"/>
      <sheetName val="画面項目(ｱｲﾃﾑNo)"/>
      <sheetName val="画面レ(ｱｲﾃﾑｵｰﾀﾞ)"/>
      <sheetName val="画面項目(ｱｲﾃﾑｵｰﾀﾞ)"/>
      <sheetName val="画面レ(相手先ｵｰﾀﾞ)"/>
      <sheetName val="画面項目(相手先ｵｰﾀﾞ)"/>
      <sheetName val="画面レ(納入船積表示)"/>
      <sheetName val="画面項目(納入船積表示)"/>
      <sheetName val="編集 (PO表示)"/>
      <sheetName val="編集 (発注人略称明細)"/>
      <sheetName val="編集 (ｱｲﾃﾑNo明細)"/>
      <sheetName val="編集 (ｱｲﾃﾑｵｰﾀﾞ明細)"/>
      <sheetName val="編集 (相手先ｵｰﾀﾞ明細)"/>
      <sheetName val="編集 (納入船積表示)"/>
      <sheetName val="編集 (発注人略称CSV)"/>
      <sheetName val="編集 (ｱｲﾃﾑNo CSV)"/>
      <sheetName val="編集 (ｱｲﾃﾑｵｰﾀﾞCSV)"/>
      <sheetName val="編集 (相手先ｵｰﾀﾞCSV)"/>
      <sheetName val="編集 (納入船積表示CSV)"/>
      <sheetName val="画面機能（条件指定検索）"/>
      <sheetName val="画面機能（品番明細）"/>
      <sheetName val="画面機能(納入船積表示)"/>
      <sheetName val="画面遷移"/>
      <sheetName val="ｵﾌﾞｼﾞｪｸﾄ"/>
      <sheetName val="編集 (ｴﾗｰ情報)"/>
      <sheetName val="別紙）ｱﾌﾟﾘﾛｸﾞ定義書"/>
      <sheetName val="SP"/>
      <sheetName val="画面項目 (一覧出力)"/>
      <sheetName val="編集 (取引NO一覧)"/>
      <sheetName val="編集 (一覧出力)"/>
      <sheetName val="編集 (一覧出力CSV)"/>
      <sheetName val="UT"/>
      <sheetName val="UTﾊﾟﾀｰﾝ"/>
      <sheetName val="入力ﾁｪｯｸ"/>
      <sheetName val="画面機能"/>
      <sheetName val="文書履歴"/>
      <sheetName val="画面フロー"/>
      <sheetName val="入出力定義"/>
      <sheetName val="エラー処理定義"/>
      <sheetName val="メッセージ一覧"/>
      <sheetName val="権限制御定義"/>
      <sheetName val="画面定義"/>
      <sheetName val="画面レイアウト"/>
      <sheetName val="補足事項"/>
      <sheetName val="補足事項区分"/>
      <sheetName val="kna1"/>
      <sheetName val="knb1"/>
      <sheetName val="テストデータ記述2"/>
      <sheetName val="Sheet1"/>
      <sheetName val="Sheet2"/>
      <sheetName val="Sheet3"/>
      <sheetName val="販売"/>
      <sheetName val="物流"/>
      <sheetName val="購買"/>
      <sheetName val="生産1"/>
      <sheetName val="生産2"/>
      <sheetName val="テスト仕様書"/>
      <sheetName val="棚卸資産記入帳実績明細テーブル"/>
      <sheetName val="預け預り品記入帳実績明細テーブル"/>
      <sheetName val="【最新】テストコンディションシート"/>
      <sheetName val="参考1"/>
      <sheetName val="テスト対象機能一覧（参照用）"/>
      <sheetName val="テスト対象プロセス一覧（参照用）"/>
      <sheetName val="【旧】テストコンディションシート"/>
      <sheetName val="F00_機能表紙"/>
      <sheetName val="F02_基本仕様"/>
      <sheetName val="F03_アドオン機能詳細"/>
      <sheetName val="F06_画面・帳票遷移"/>
      <sheetName val="F07_帳票レイアウト(000)"/>
      <sheetName val="F07_帳票レイアウト(001-1)"/>
      <sheetName val="F08_帳票項目定義(001-1)"/>
      <sheetName val="F13_補足説明"/>
      <sheetName val="F16_汎用モジュール定義"/>
      <sheetName val="TìÆvæ"/>
      <sheetName val="|_gCAEg"/>
      <sheetName val="表紙  "/>
      <sheetName val="承認票"/>
      <sheetName val="単体ﾃｽﾄ定義書"/>
      <sheetName val="ヘッダー"/>
      <sheetName val="統合決定表"/>
      <sheetName val="cdhdr.einkbeleg.2005.12.12.aa"/>
      <sheetName val="CDPOS.1"/>
      <sheetName val="Sheet4"/>
      <sheetName val="ekpo"/>
      <sheetName val="‚TŒŽì‹ÆŒv‰æ"/>
      <sheetName val="ƒŒƒ|_ƒgƒŒƒCƒAƒEƒg"/>
      <sheetName val="|[gCAEg"/>
      <sheetName val="ƒŒƒ|[ƒgƒŒƒCƒAƒEƒg"/>
      <sheetName val="ocean voyage"/>
      <sheetName val="Trial"/>
      <sheetName val="9"/>
      <sheetName val="MAIN時間見積り"/>
      <sheetName val="A"/>
      <sheetName val="選択項目一覧"/>
      <sheetName val="SUMMARY"/>
      <sheetName val="入力規則リスト"/>
      <sheetName val="表紙 "/>
      <sheetName val="更新履歴"/>
      <sheetName val="共通定義"/>
      <sheetName val="ﾕｰｻﾞEXIT(1)"/>
      <sheetName val="(ﾍｯﾀﾞ)"/>
      <sheetName val="(概要)"/>
      <sheetName val="(ﾕｰｻﾞ文書)"/>
      <sheetName val="(ｷｰﾜｰﾄﾞ)"/>
      <sheetName val="(その他)"/>
      <sheetName val="必要トランザクション一覧"/>
      <sheetName val="捺印用表紙"/>
      <sheetName val="改訂履歴"/>
      <sheetName val="作成物管理表"/>
      <sheetName val="機能概要"/>
      <sheetName val="機能補足"/>
      <sheetName val="画面項目定義"/>
      <sheetName val="帳票レイアウト(132)"/>
      <sheetName val="SVF・RM帳票出力定義"/>
      <sheetName val="帳票レイアウト"/>
      <sheetName val="帳票項目定義"/>
      <sheetName val="処理記述"/>
      <sheetName val="補足説明"/>
      <sheetName val="翻訳"/>
      <sheetName val="ヘッダ"/>
      <sheetName val="3_ステージング機能定義書（処理概要）"/>
      <sheetName val="4_ステージング機能定義書（処理フロー）"/>
      <sheetName val="6_ステージング機能定義書（項目対比表）"/>
      <sheetName val="エビデンス(単一価格データ)"/>
      <sheetName val="job一覧"/>
      <sheetName val="原紙"/>
      <sheetName val="SHOT(001)"/>
      <sheetName val="SHOT(002)"/>
      <sheetName val="SHOT(003)"/>
      <sheetName val="SHOT(004)"/>
      <sheetName val="SHOT(005)"/>
      <sheetName val="SHOT(006)"/>
      <sheetName val="SHOT(007)"/>
      <sheetName val="SHOT(008)"/>
      <sheetName val="SHOT(009)"/>
      <sheetName val="SHOT(010)"/>
      <sheetName val="SHOT(011)"/>
      <sheetName val="SHOT(012)"/>
      <sheetName val="SHOT(013)"/>
      <sheetName val="SHOT(014)"/>
      <sheetName val="SHOT(015)"/>
      <sheetName val="SHOT(016)"/>
      <sheetName val="SHOT(017)"/>
      <sheetName val="SHOT(018)"/>
      <sheetName val="SHOT(019)"/>
      <sheetName val="SHOT(020)"/>
      <sheetName val="SHOT(021)"/>
      <sheetName val="SHOT(022)"/>
      <sheetName val="SHOT(023)"/>
      <sheetName val="SHOT(024)"/>
      <sheetName val="SHOT(025)"/>
      <sheetName val="SHOT(026)"/>
      <sheetName val="SHOT(027)"/>
      <sheetName val="SHOT(028)"/>
      <sheetName val="SHOT(029)"/>
      <sheetName val="SHOT(030)"/>
      <sheetName val="SHOT(031)"/>
      <sheetName val="SHOT(032)"/>
      <sheetName val="SHOT(033)"/>
      <sheetName val="SHOT(034)"/>
      <sheetName val="SHOT(035)"/>
      <sheetName val="ヘッダ (2)"/>
      <sheetName val="SHOT(036)"/>
      <sheetName val="SHOT(037)"/>
      <sheetName val="SHOT(038)"/>
      <sheetName val="SHOT(039)"/>
      <sheetName val="SHOT(040)"/>
      <sheetName val="SHOT(041)"/>
      <sheetName val="SHOT(042)"/>
      <sheetName val="SHOT(043)"/>
      <sheetName val="SHOT(044)"/>
      <sheetName val="SHOT(45)"/>
      <sheetName val="SHOT(046)"/>
      <sheetName val="SHOT(047)"/>
      <sheetName val="SHOT(048)"/>
      <sheetName val="SHOT(049)"/>
      <sheetName val="SHOT(050-1)"/>
      <sheetName val="SHOT(050-2)"/>
      <sheetName val="SHOT(050-3)"/>
      <sheetName val="SHOT(051)"/>
      <sheetName val="SHOT(052)"/>
      <sheetName val="ヘッダ (3)"/>
      <sheetName val="SHOT(053)"/>
      <sheetName val="SHOT(054)"/>
      <sheetName val="SHOT(055)"/>
      <sheetName val="SHOT(056)"/>
      <sheetName val="SHOT(057)"/>
      <sheetName val="SHOT(058)"/>
      <sheetName val="ヘッダ (4)"/>
      <sheetName val="内部機能定義"/>
      <sheetName val="IPOﾀﾞｲｱｸﾞﾗﾑ"/>
      <sheetName val="（ﾍｯﾀﾞ）"/>
      <sheetName val="(20021209退避)内部機能定義"/>
      <sheetName val="(20021209退避)IPOﾀﾞｲｱｸﾞﾗﾑ"/>
      <sheetName val="画面定義 (2)"/>
      <sheetName val="画面レイアウト (2)"/>
      <sheetName val="改版履歴"/>
      <sheetName val="データ項目一覧"/>
      <sheetName val="ネーミング"/>
      <sheetName val="コントロール"/>
      <sheetName val="リストデータ設定シート"/>
      <sheetName val="レポートレイアウ⃈"/>
      <sheetName val="現行"/>
      <sheetName val="改善案"/>
      <sheetName val="画面"/>
      <sheetName val="TSBFTPF"/>
      <sheetName val="開始送信"/>
      <sheetName val="終了送信"/>
      <sheetName val="停止送信"/>
      <sheetName val="終了取得"/>
      <sheetName val="処理概要"/>
      <sheetName val="処理詳細"/>
      <sheetName val="項目移送"/>
      <sheetName val="生産部"/>
      <sheetName val="従業員元データ"/>
      <sheetName val="課題表"/>
      <sheetName val="Constants"/>
      <sheetName val="処理機能記述"/>
      <sheetName val="社員リスト"/>
      <sheetName val="#REF!"/>
      <sheetName val="?????????"/>
      <sheetName val="_________"/>
      <sheetName val="185 New"/>
      <sheetName val="FE-1770-I"/>
      <sheetName val="FE-1770.P1"/>
      <sheetName val="FE-1770-II"/>
      <sheetName val="FREIGHT"/>
      <sheetName val="General"/>
      <sheetName val="SEWA FINAL_GEDUNG_"/>
      <sheetName val="brand cost"/>
      <sheetName val="Performance I"/>
      <sheetName val="Performance II"/>
      <sheetName val="Marsh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refreshError="1"/>
      <sheetData sheetId="182"/>
      <sheetData sheetId="183"/>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refreshError="1"/>
      <sheetData sheetId="318"/>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書換え条件"/>
      <sheetName val="Chess単価入力"/>
      <sheetName val="未設定単価"/>
      <sheetName val="加工工数入力"/>
      <sheetName val="書換え構成"/>
      <sheetName val="SMILE構成"/>
      <sheetName val="Chess単価"/>
      <sheetName val="処理"/>
      <sheetName val="工数"/>
      <sheetName val="単価"/>
      <sheetName val="ﾏﾆｭｱﾙ"/>
      <sheetName val="レポートレイアウト"/>
      <sheetName val="125円ﾃﾞｰﾀ"/>
      <sheetName val="D1BOX原価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5円ﾃﾞｰﾀ"/>
      <sheetName val="選択項目一覧"/>
      <sheetName val="MAIN時間見積り"/>
      <sheetName val="レポートレイアウト"/>
      <sheetName val="処理機能記述"/>
      <sheetName val="生産部"/>
      <sheetName val="従業員元データ"/>
      <sheetName val="入力規則リスト"/>
      <sheetName val="数量"/>
      <sheetName val="業務コード"/>
      <sheetName val="Sheet1"/>
      <sheetName val="業務計画"/>
      <sheetName val="DD96.1.18"/>
      <sheetName val="使用物質"/>
    </sheetNames>
    <sheetDataSet>
      <sheetData sheetId="0" refreshError="1">
        <row r="119">
          <cell r="E119">
            <v>0.01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42.xml"/><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2" Type="http://schemas.openxmlformats.org/officeDocument/2006/relationships/drawing" Target="../drawings/drawing144.xml"/><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2" Type="http://schemas.openxmlformats.org/officeDocument/2006/relationships/drawing" Target="../drawings/drawing146.xml"/><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2" Type="http://schemas.openxmlformats.org/officeDocument/2006/relationships/drawing" Target="../drawings/drawing148.xml"/><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2" Type="http://schemas.openxmlformats.org/officeDocument/2006/relationships/drawing" Target="../drawings/drawing150.xml"/><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2" Type="http://schemas.openxmlformats.org/officeDocument/2006/relationships/drawing" Target="../drawings/drawing152.xml"/><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2" Type="http://schemas.openxmlformats.org/officeDocument/2006/relationships/drawing" Target="../drawings/drawing154.xml"/><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2" Type="http://schemas.openxmlformats.org/officeDocument/2006/relationships/drawing" Target="../drawings/drawing156.xml"/><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2" Type="http://schemas.openxmlformats.org/officeDocument/2006/relationships/drawing" Target="../drawings/drawing158.xml"/><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2" Type="http://schemas.openxmlformats.org/officeDocument/2006/relationships/drawing" Target="../drawings/drawing160.xml"/><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2" Type="http://schemas.openxmlformats.org/officeDocument/2006/relationships/drawing" Target="../drawings/drawing162.xml"/><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2" Type="http://schemas.openxmlformats.org/officeDocument/2006/relationships/drawing" Target="../drawings/drawing164.xml"/><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2" Type="http://schemas.openxmlformats.org/officeDocument/2006/relationships/drawing" Target="../drawings/drawing166.xml"/><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2" Type="http://schemas.openxmlformats.org/officeDocument/2006/relationships/drawing" Target="../drawings/drawing168.xml"/><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2" Type="http://schemas.openxmlformats.org/officeDocument/2006/relationships/drawing" Target="../drawings/drawing170.xml"/><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2" Type="http://schemas.openxmlformats.org/officeDocument/2006/relationships/drawing" Target="../drawings/drawing172.xml"/><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indexed="14"/>
  </sheetPr>
  <dimension ref="A1:U59"/>
  <sheetViews>
    <sheetView view="pageBreakPreview" topLeftCell="A14" zoomScale="75" zoomScaleNormal="75" workbookViewId="0">
      <selection activeCell="B31" sqref="B31"/>
    </sheetView>
  </sheetViews>
  <sheetFormatPr defaultColWidth="9.1796875" defaultRowHeight="12.5"/>
  <cols>
    <col min="1" max="1" width="10.1796875" style="4" customWidth="1"/>
    <col min="2" max="2" width="25.54296875" style="4" customWidth="1"/>
    <col min="3" max="3" width="10.81640625" style="4" customWidth="1"/>
    <col min="4" max="4" width="10.1796875" style="4" customWidth="1"/>
    <col min="5" max="5" width="10.81640625" style="4" customWidth="1"/>
    <col min="6" max="6" width="11.453125" style="53" customWidth="1"/>
    <col min="7" max="7" width="13.54296875" style="53" customWidth="1"/>
    <col min="8" max="8" width="7.453125" style="4" customWidth="1"/>
    <col min="9" max="9" width="11.54296875" style="4" customWidth="1"/>
    <col min="10" max="10" width="12" style="53" customWidth="1"/>
    <col min="11" max="11" width="11.54296875" style="53" customWidth="1"/>
    <col min="12" max="12" width="0.1796875" style="4" hidden="1" customWidth="1"/>
    <col min="13" max="13" width="8.81640625" style="4" customWidth="1"/>
    <col min="14" max="14" width="2.54296875" style="4" customWidth="1"/>
    <col min="15" max="15" width="4.81640625" style="4" hidden="1" customWidth="1"/>
    <col min="16" max="16" width="8.81640625" style="4" customWidth="1"/>
    <col min="17" max="17" width="2.54296875" style="4" customWidth="1"/>
    <col min="18" max="18" width="5.81640625" style="4" hidden="1" customWidth="1"/>
    <col min="19" max="19" width="13" style="4" customWidth="1"/>
    <col min="20" max="20" width="9.1796875" style="4" hidden="1" customWidth="1"/>
    <col min="21" max="21" width="10.81640625" style="5" customWidth="1"/>
    <col min="22" max="22" width="9.1796875" style="4" bestFit="1"/>
    <col min="23" max="16384" width="9.1796875" style="4"/>
  </cols>
  <sheetData>
    <row r="1" spans="1:21" hidden="1">
      <c r="A1" s="3"/>
      <c r="B1" s="3"/>
    </row>
    <row r="2" spans="1:21" hidden="1"/>
    <row r="3" spans="1:21" ht="20" hidden="1">
      <c r="A3" s="6" t="s">
        <v>41</v>
      </c>
      <c r="B3" s="6"/>
      <c r="C3" s="6"/>
      <c r="D3" s="6"/>
      <c r="E3" s="6"/>
      <c r="F3" s="54"/>
      <c r="G3" s="54"/>
      <c r="H3" s="6"/>
      <c r="I3" s="6"/>
      <c r="J3" s="54"/>
      <c r="K3" s="54"/>
      <c r="L3" s="6"/>
      <c r="M3" s="6"/>
      <c r="N3" s="6"/>
      <c r="O3" s="6"/>
      <c r="P3" s="6"/>
      <c r="Q3" s="6"/>
      <c r="R3" s="6"/>
      <c r="S3" s="6"/>
      <c r="T3" s="6"/>
      <c r="U3" s="7"/>
    </row>
    <row r="4" spans="1:21" ht="3.75" hidden="1" customHeight="1"/>
    <row r="5" spans="1:21" hidden="1">
      <c r="A5" s="4" t="s">
        <v>42</v>
      </c>
      <c r="H5" s="8" t="s">
        <v>43</v>
      </c>
      <c r="I5" s="9">
        <f>TODAY()</f>
        <v>44763</v>
      </c>
      <c r="J5" s="67"/>
      <c r="K5" s="60"/>
      <c r="L5" s="8"/>
      <c r="M5" s="8"/>
      <c r="N5" s="8"/>
      <c r="O5" s="8"/>
      <c r="P5" s="8"/>
      <c r="Q5" s="8"/>
      <c r="R5" s="8"/>
      <c r="S5" s="8"/>
      <c r="T5" s="8"/>
    </row>
    <row r="6" spans="1:21" ht="13" hidden="1">
      <c r="A6" s="10" t="s">
        <v>44</v>
      </c>
      <c r="B6" s="11"/>
      <c r="C6" s="12"/>
      <c r="D6" s="10"/>
      <c r="E6" s="11"/>
      <c r="F6" s="68" t="s">
        <v>45</v>
      </c>
      <c r="G6" s="61"/>
      <c r="H6" s="13" t="s">
        <v>46</v>
      </c>
      <c r="I6" s="14"/>
      <c r="J6" s="68" t="s">
        <v>47</v>
      </c>
      <c r="K6" s="61"/>
      <c r="L6" s="15"/>
      <c r="M6" s="15"/>
      <c r="N6" s="16"/>
      <c r="O6" s="15"/>
      <c r="P6" s="15"/>
      <c r="Q6" s="15"/>
      <c r="R6" s="15"/>
      <c r="S6" s="17"/>
      <c r="T6" s="17"/>
      <c r="U6" s="18"/>
    </row>
    <row r="7" spans="1:21" ht="13" hidden="1">
      <c r="A7" s="26"/>
      <c r="B7" s="20"/>
      <c r="C7" s="21"/>
      <c r="D7" s="22" t="s">
        <v>48</v>
      </c>
      <c r="E7" s="23"/>
      <c r="F7" s="69" t="s">
        <v>49</v>
      </c>
      <c r="G7" s="55"/>
      <c r="H7" s="22" t="s">
        <v>50</v>
      </c>
      <c r="I7" s="24"/>
      <c r="J7" s="69" t="s">
        <v>51</v>
      </c>
      <c r="K7" s="55"/>
      <c r="L7" s="23"/>
      <c r="M7" s="23"/>
      <c r="N7" s="22" t="s">
        <v>52</v>
      </c>
      <c r="O7" s="23"/>
      <c r="P7" s="23"/>
      <c r="Q7" s="23"/>
      <c r="R7" s="23"/>
      <c r="S7" s="23"/>
      <c r="T7" s="23"/>
      <c r="U7" s="25"/>
    </row>
    <row r="8" spans="1:21" hidden="1">
      <c r="A8" s="26"/>
      <c r="B8" s="20"/>
      <c r="C8" s="21"/>
      <c r="D8" s="19"/>
      <c r="E8" s="20"/>
      <c r="F8" s="70"/>
      <c r="G8" s="56"/>
      <c r="H8" s="19"/>
      <c r="I8" s="21"/>
      <c r="J8" s="70"/>
      <c r="K8" s="62"/>
      <c r="L8" s="20"/>
      <c r="M8" s="12"/>
      <c r="N8" s="20"/>
      <c r="O8" s="20"/>
      <c r="P8" s="20"/>
      <c r="Q8" s="20"/>
      <c r="R8" s="20"/>
      <c r="S8" s="27"/>
      <c r="T8" s="27"/>
      <c r="U8" s="28"/>
    </row>
    <row r="9" spans="1:21" hidden="1">
      <c r="A9" s="26"/>
      <c r="B9" s="20"/>
      <c r="C9" s="21"/>
      <c r="D9" s="19" t="s">
        <v>53</v>
      </c>
      <c r="E9" s="20"/>
      <c r="F9" s="70" t="s">
        <v>54</v>
      </c>
      <c r="G9" s="56"/>
      <c r="H9" s="19" t="s">
        <v>55</v>
      </c>
      <c r="I9" s="21"/>
      <c r="J9" s="70" t="s">
        <v>56</v>
      </c>
      <c r="K9" s="63"/>
      <c r="L9" s="20"/>
      <c r="M9" s="21"/>
      <c r="N9" s="20" t="s">
        <v>57</v>
      </c>
      <c r="O9" s="20"/>
      <c r="P9" s="20"/>
      <c r="Q9" s="20"/>
      <c r="R9" s="20"/>
      <c r="S9" s="20"/>
      <c r="T9" s="20"/>
      <c r="U9" s="29"/>
    </row>
    <row r="10" spans="1:21" hidden="1">
      <c r="A10" s="26"/>
      <c r="B10" s="20"/>
      <c r="C10" s="21"/>
      <c r="D10" s="19" t="s">
        <v>58</v>
      </c>
      <c r="E10" s="20"/>
      <c r="F10" s="70"/>
      <c r="G10" s="56"/>
      <c r="H10" s="30"/>
      <c r="I10" s="31"/>
      <c r="J10" s="70"/>
      <c r="K10" s="63"/>
      <c r="L10" s="20"/>
      <c r="M10" s="21"/>
      <c r="N10" s="20"/>
      <c r="O10" s="20"/>
      <c r="P10" s="20"/>
      <c r="Q10" s="20"/>
      <c r="R10" s="20"/>
      <c r="S10" s="20"/>
      <c r="T10" s="20"/>
      <c r="U10" s="29"/>
    </row>
    <row r="11" spans="1:21" ht="13" hidden="1">
      <c r="A11" s="26"/>
      <c r="B11" s="20"/>
      <c r="C11" s="21"/>
      <c r="D11" s="32"/>
      <c r="E11" s="33"/>
      <c r="F11" s="70" t="s">
        <v>59</v>
      </c>
      <c r="G11" s="56"/>
      <c r="H11" s="19" t="s">
        <v>60</v>
      </c>
      <c r="I11" s="21"/>
      <c r="J11" s="70" t="s">
        <v>61</v>
      </c>
      <c r="K11" s="63"/>
      <c r="L11" s="20"/>
      <c r="M11" s="21"/>
      <c r="N11" s="20" t="s">
        <v>62</v>
      </c>
      <c r="O11" s="20"/>
      <c r="P11" s="20"/>
      <c r="Q11" s="20"/>
      <c r="R11" s="20"/>
      <c r="S11" s="20"/>
      <c r="T11" s="20"/>
      <c r="U11" s="29"/>
    </row>
    <row r="12" spans="1:21" hidden="1">
      <c r="A12" s="34" t="s">
        <v>63</v>
      </c>
      <c r="B12" s="20"/>
      <c r="C12" s="21"/>
      <c r="D12" s="19" t="s">
        <v>64</v>
      </c>
      <c r="E12" s="20"/>
      <c r="F12" s="70"/>
      <c r="G12" s="56"/>
      <c r="H12" s="19"/>
      <c r="I12" s="21"/>
      <c r="J12" s="70"/>
      <c r="K12" s="63"/>
      <c r="L12" s="20"/>
      <c r="M12" s="21"/>
      <c r="N12" s="20"/>
      <c r="O12" s="20"/>
      <c r="P12" s="20"/>
      <c r="Q12" s="20"/>
      <c r="R12" s="20"/>
      <c r="S12" s="20"/>
      <c r="T12" s="20"/>
      <c r="U12" s="29"/>
    </row>
    <row r="13" spans="1:21" hidden="1">
      <c r="A13" s="19"/>
      <c r="B13" s="20"/>
      <c r="C13" s="21"/>
      <c r="D13" s="19" t="s">
        <v>65</v>
      </c>
      <c r="E13" s="20"/>
      <c r="F13" s="70"/>
      <c r="G13" s="56"/>
      <c r="H13" s="19"/>
      <c r="I13" s="21"/>
      <c r="J13" s="70"/>
      <c r="K13" s="63"/>
      <c r="L13" s="20"/>
      <c r="M13" s="21"/>
      <c r="N13" s="20"/>
      <c r="O13" s="20"/>
      <c r="P13" s="20"/>
      <c r="Q13" s="20"/>
      <c r="R13" s="20"/>
      <c r="S13" s="20"/>
      <c r="T13" s="20"/>
      <c r="U13" s="29"/>
    </row>
    <row r="14" spans="1:21">
      <c r="A14" s="118"/>
      <c r="B14" s="119"/>
      <c r="C14" s="119"/>
      <c r="D14" s="120"/>
      <c r="E14" s="120"/>
      <c r="F14" s="121"/>
      <c r="G14" s="121"/>
      <c r="H14" s="120"/>
      <c r="I14" s="120"/>
      <c r="J14" s="121"/>
      <c r="K14" s="121"/>
      <c r="L14" s="118"/>
      <c r="M14" s="118"/>
      <c r="N14" s="118"/>
      <c r="O14" s="118"/>
      <c r="P14" s="118"/>
      <c r="Q14" s="118"/>
      <c r="R14" s="118"/>
      <c r="S14" s="118"/>
      <c r="T14" s="118"/>
      <c r="U14" s="122"/>
    </row>
    <row r="15" spans="1:21">
      <c r="A15" s="658" t="s">
        <v>66</v>
      </c>
      <c r="B15" s="658"/>
      <c r="C15" s="123"/>
      <c r="D15" s="120"/>
      <c r="E15" s="120"/>
      <c r="F15" s="121"/>
      <c r="G15" s="121"/>
      <c r="H15" s="120"/>
      <c r="I15" s="120"/>
      <c r="J15" s="121"/>
      <c r="K15" s="121"/>
      <c r="L15" s="118"/>
      <c r="M15" s="118"/>
      <c r="N15" s="118"/>
      <c r="O15" s="118"/>
      <c r="P15" s="118"/>
      <c r="Q15" s="118"/>
      <c r="R15" s="118"/>
      <c r="S15" s="118"/>
      <c r="T15" s="118"/>
      <c r="U15" s="122"/>
    </row>
    <row r="16" spans="1:21" ht="14">
      <c r="A16" s="659"/>
      <c r="B16" s="658"/>
      <c r="C16" s="126"/>
      <c r="D16" s="125"/>
      <c r="E16" s="125"/>
      <c r="F16" s="127"/>
      <c r="G16" s="127"/>
      <c r="H16" s="125"/>
      <c r="I16" s="125"/>
      <c r="J16" s="127"/>
      <c r="K16" s="127"/>
      <c r="L16" s="125"/>
      <c r="M16" s="125"/>
      <c r="N16" s="125"/>
      <c r="O16" s="125"/>
      <c r="P16" s="125"/>
      <c r="Q16" s="125"/>
      <c r="R16" s="125"/>
      <c r="S16" s="125"/>
      <c r="T16" s="125"/>
      <c r="U16" s="124"/>
    </row>
    <row r="17" spans="1:21" ht="15.5">
      <c r="A17" s="104"/>
      <c r="B17" s="129" t="s">
        <v>67</v>
      </c>
      <c r="C17" s="140" t="s">
        <v>68</v>
      </c>
      <c r="D17" s="141" t="s">
        <v>69</v>
      </c>
      <c r="E17" s="93"/>
      <c r="F17" s="137" t="s">
        <v>70</v>
      </c>
      <c r="G17" s="137" t="s">
        <v>71</v>
      </c>
      <c r="H17" s="138" t="s">
        <v>72</v>
      </c>
      <c r="I17" s="105"/>
      <c r="J17" s="133" t="s">
        <v>73</v>
      </c>
      <c r="K17" s="134" t="s">
        <v>74</v>
      </c>
      <c r="L17" s="107"/>
      <c r="M17" s="108"/>
      <c r="N17" s="108"/>
      <c r="O17" s="108"/>
      <c r="P17" s="108"/>
      <c r="Q17" s="108"/>
      <c r="R17" s="108"/>
      <c r="S17" s="107"/>
      <c r="T17" s="107"/>
      <c r="U17" s="131" t="s">
        <v>75</v>
      </c>
    </row>
    <row r="18" spans="1:21" ht="14">
      <c r="A18" s="78"/>
      <c r="B18" s="128"/>
      <c r="C18" s="132" t="str">
        <f>IF(D18="","",VLOOKUP(B18,Data!$B$5:$L$321,2,FALSE))</f>
        <v/>
      </c>
      <c r="D18" s="139"/>
      <c r="E18" s="80"/>
      <c r="F18" s="132" t="str">
        <f>IF(D18="","",VLOOKUP(B18,Data!$B$5:$L$321,11,FALSE))</f>
        <v/>
      </c>
      <c r="G18" s="135" t="str">
        <f t="shared" ref="G18:G47" si="0">IF(D18&gt;0,D18*F18,"-")</f>
        <v>-</v>
      </c>
      <c r="H18" s="136" t="str">
        <f>IF(D18="","",VLOOKUP(B18,Data!$B$5:$D$321,3,FALSE))</f>
        <v/>
      </c>
      <c r="I18" s="81" t="str">
        <f>IF(D18="","",VLOOKUP(B18,Data!$B$5:$M$321,12,FALSE))</f>
        <v/>
      </c>
      <c r="J18" s="132" t="str">
        <f>IF(D18="","",VLOOKUP(B18,Data!$B$5:$E$321,4,FALSE)*D18)</f>
        <v/>
      </c>
      <c r="K18" s="132" t="str">
        <f>IF(D18="","",VLOOKUP(B18,Data!$B$5:$F$321,5,FALSE)*D18)</f>
        <v/>
      </c>
      <c r="L18" s="83" t="e">
        <f>IF(B18=Data!B15,Data!G15,(IF(B18=Data!B17,Data!G17,(IF(B18=Data!B20,Data!G20,(IF(B18=Data!B26,Data!G26,(IF(B18=Data!B28,Data!G28,(IF(B18=Data!B48,Data!G48,(IF(B18=Data!B50,Data!G50,(IF(B18=Data!#REF!,Data!#REF!,Data!#REF!)))))))))))))))&amp;IF(B18=Data!#REF!,Data!#REF!,(IF(B18=Data!#REF!,Data!#REF!,(IF(B18=Data!#REF!,Data!#REF!,(IF(B18=Data!#REF!,Data!#REF!,(IF(B18=Data!#REF!,Data!#REF!,(IF(B18=Data!#REF!,Data!G816,(IF(B18=Data!#REF!,Data!#REF!,(IF(B18=Data!#REF!,Data!#REF!,Data!#REF!)))))))))))))))&amp;IF(B18=Data!#REF!,Data!#REF!,(IF(B18=Data!#REF!,Data!#REF!,(IF(B18=Data!#REF!,Data!#REF!,(IF(B18=Data!#REF!,Data!#REF!,(IF(B18=Data!#REF!,Data!#REF!,Data!#REF!)))))))))</f>
        <v>#REF!</v>
      </c>
      <c r="M18" s="84"/>
      <c r="N18" s="85"/>
      <c r="O18" s="86" t="e">
        <f>IF(B18=Data!B15,Data!H15,(IF(B18=Data!B17,Data!H17,(IF(B18=Data!B20,Data!H20,(IF(B18=Data!B26,Data!H26,(IF(B18=Data!B28,Data!H28,(IF(B18=Data!B48,Data!H48,(IF(B18=Data!B50,Data!H50,(IF(B18=Data!#REF!,Data!#REF!,Data!#REF!)))))))))))))))&amp;IF(B18=Data!#REF!,Data!#REF!,(IF(B18=Data!#REF!,Data!#REF!,(IF(B18=Data!#REF!,Data!#REF!,(IF(B18=Data!#REF!,Data!#REF!,(IF(B18=Data!#REF!,Data!#REF!,(IF(B18=Data!#REF!,Data!H816,(IF(B18=Data!#REF!,Data!#REF!,(IF(B18=Data!#REF!,Data!#REF!,Data!#REF!)))))))))))))))&amp;IF(B18=Data!#REF!,Data!#REF!,(IF(B18=Data!#REF!,Data!#REF!,(IF(B18=Data!#REF!,Data!#REF!,(IF(B18=Data!#REF!,Data!#REF!,(IF(B18=Data!#REF!,Data!#REF!,Data!#REF!)))))))))</f>
        <v>#REF!</v>
      </c>
      <c r="P18" s="85"/>
      <c r="Q18" s="85"/>
      <c r="R18" s="86" t="e">
        <f>IF(B18=Data!B15,Data!I15,(IF(B18=Data!B17,Data!I17,(IF(B18=Data!B20,Data!I20,(IF(B18=Data!B26,Data!I26,(IF(B18=Data!B28,Data!I28,(IF(B18=Data!B48,Data!I48,(IF(B18=Data!B50,Data!I50,(IF(B18=Data!#REF!,Data!#REF!,Data!#REF!)))))))))))))))&amp;IF(B18=Data!#REF!,Data!#REF!,(IF(B18=Data!#REF!,Data!#REF!,(IF(B18=Data!#REF!,Data!#REF!,(IF(B18=Data!#REF!,Data!#REF!,(IF(B18=Data!#REF!,Data!#REF!,(IF(B18=Data!#REF!,Data!I816,(IF(B18=Data!#REF!,Data!#REF!,(IF(B18=Data!#REF!,Data!#REF!,Data!#REF!)))))))))))))))&amp;IF(B18=Data!#REF!,Data!#REF!,(IF(B18=Data!#REF!,Data!#REF!,(IF(B18=Data!#REF!,Data!#REF!,(IF(B18=Data!#REF!,Data!#REF!,(IF(B18=Data!#REF!,Data!#REF!,Data!#REF!)))))))))</f>
        <v>#REF!</v>
      </c>
      <c r="S18" s="87"/>
      <c r="T18" s="86" t="e">
        <f>IF(B18=Data!B15,Data!J15,(IF(B18=Data!B17,Data!J17,(IF(B18=Data!B20,Data!J20,(IF(B18=Data!B26,Data!J26,(IF(B18=Data!B28,Data!J28,(IF(B18=Data!B48,Data!J48,(IF(B18=Data!B50,Data!J50,(IF(B18=Data!#REF!,Data!#REF!,Data!#REF!)))))))))))))))&amp;IF(B18=Data!#REF!,Data!#REF!,(IF(B18=Data!#REF!,Data!#REF!,(IF(B18=Data!#REF!,Data!#REF!,(IF(B18=Data!#REF!,Data!#REF!,(IF(B18=Data!#REF!,Data!#REF!,(IF(B18=Data!#REF!,Data!J816,(IF(B18=Data!#REF!,Data!#REF!,(IF(B18=Data!#REF!,Data!#REF!,Data!#REF!)))))))))))))))&amp;IF(B18=Data!#REF!,Data!#REF!,(IF(B18=Data!#REF!,Data!#REF!,(IF(B18=Data!#REF!,Data!#REF!,(IF(B18=Data!#REF!,Data!#REF!,(IF(B18=Data!#REF!,Data!#REF!,Data!#REF!)))))))))</f>
        <v>#REF!</v>
      </c>
      <c r="U18" s="130" t="str">
        <f>IF(D18="","",VLOOKUP(B18,Data!$B$5:$J$321,9,FALSE)*D18)</f>
        <v/>
      </c>
    </row>
    <row r="19" spans="1:21" ht="14">
      <c r="A19" s="113"/>
      <c r="B19" s="79"/>
      <c r="C19" s="110" t="str">
        <f>IF(D19="","",VLOOKUP(B19,Data!$B$5:$L$321,2,FALSE))</f>
        <v/>
      </c>
      <c r="D19" s="80"/>
      <c r="E19" s="80"/>
      <c r="F19" s="110" t="str">
        <f>IF(D19="","",VLOOKUP(B19,Data!$B$5:$L$321,11,FALSE))</f>
        <v/>
      </c>
      <c r="G19" s="83" t="str">
        <f t="shared" si="0"/>
        <v>-</v>
      </c>
      <c r="H19" s="81" t="str">
        <f>IF(D19="","",VLOOKUP(B19,Data!$B$5:$D$321,3,FALSE))</f>
        <v/>
      </c>
      <c r="I19" s="81" t="str">
        <f>IF(D19="","",VLOOKUP(B19,Data!$B$5:$M$321,12,FALSE))</f>
        <v/>
      </c>
      <c r="J19" s="110" t="str">
        <f>IF(D19="","",VLOOKUP(B19,Data!$B$5:$E$321,4,FALSE)*D19)</f>
        <v/>
      </c>
      <c r="K19" s="110" t="str">
        <f>IF(D19="","",VLOOKUP(B19,Data!$B$5:$F$321,5,FALSE)*D19)</f>
        <v/>
      </c>
      <c r="L19" s="83" t="e">
        <f>IF(B19=Data!B16,Data!G16,(IF(B19=Data!B19,Data!G19,(IF(B19=Data!#REF!,Data!#REF!,(IF(B19=Data!#REF!,Data!#REF!,(IF(B19=Data!#REF!,Data!#REF!,(IF(B19=Data!B49,Data!G49,(IF(B19=Data!#REF!,Data!#REF!,(IF(B19=Data!#REF!,Data!#REF!,Data!#REF!)))))))))))))))&amp;IF(B19=Data!#REF!,Data!#REF!,(IF(B19=Data!#REF!,Data!#REF!,(IF(B19=Data!#REF!,Data!#REF!,(IF(B19=Data!#REF!,Data!#REF!,(IF(B19=Data!#REF!,Data!#REF!,(IF(B19=Data!#REF!,Data!G817,(IF(B19=Data!#REF!,Data!#REF!,(IF(B19=Data!#REF!,Data!#REF!,Data!#REF!)))))))))))))))&amp;IF(B19=Data!#REF!,Data!#REF!,(IF(B19=Data!#REF!,Data!#REF!,(IF(B19=Data!#REF!,Data!#REF!,(IF(B19=Data!#REF!,Data!#REF!,(IF(B19=Data!#REF!,Data!#REF!,Data!#REF!)))))))))</f>
        <v>#REF!</v>
      </c>
      <c r="M19" s="84"/>
      <c r="N19" s="85"/>
      <c r="O19" s="86" t="e">
        <f>IF(B19=Data!B16,Data!H16,(IF(B19=Data!B19,Data!H19,(IF(B19=Data!#REF!,Data!#REF!,(IF(B19=Data!#REF!,Data!#REF!,(IF(B19=Data!#REF!,Data!#REF!,(IF(B19=Data!B49,Data!H49,(IF(B19=Data!#REF!,Data!#REF!,(IF(B19=Data!#REF!,Data!#REF!,Data!#REF!)))))))))))))))&amp;IF(B19=Data!#REF!,Data!#REF!,(IF(B19=Data!#REF!,Data!#REF!,(IF(B19=Data!#REF!,Data!#REF!,(IF(B19=Data!#REF!,Data!#REF!,(IF(B19=Data!#REF!,Data!#REF!,(IF(B19=Data!#REF!,Data!H817,(IF(B19=Data!#REF!,Data!#REF!,(IF(B19=Data!#REF!,Data!#REF!,Data!#REF!)))))))))))))))&amp;IF(B19=Data!#REF!,Data!#REF!,(IF(B19=Data!#REF!,Data!#REF!,(IF(B19=Data!#REF!,Data!#REF!,(IF(B19=Data!#REF!,Data!#REF!,(IF(B19=Data!#REF!,Data!#REF!,Data!#REF!)))))))))</f>
        <v>#REF!</v>
      </c>
      <c r="P19" s="85"/>
      <c r="Q19" s="85"/>
      <c r="R19" s="86" t="e">
        <f>IF(B19=Data!B16,Data!I16,(IF(B19=Data!B19,Data!I19,(IF(B19=Data!#REF!,Data!#REF!,(IF(B19=Data!#REF!,Data!#REF!,(IF(B19=Data!#REF!,Data!#REF!,(IF(B19=Data!B49,Data!I49,(IF(B19=Data!#REF!,Data!#REF!,(IF(B19=Data!#REF!,Data!#REF!,Data!#REF!)))))))))))))))&amp;IF(B19=Data!#REF!,Data!#REF!,(IF(B19=Data!#REF!,Data!#REF!,(IF(B19=Data!#REF!,Data!#REF!,(IF(B19=Data!#REF!,Data!#REF!,(IF(B19=Data!#REF!,Data!#REF!,(IF(B19=Data!#REF!,Data!I817,(IF(B19=Data!#REF!,Data!#REF!,(IF(B19=Data!#REF!,Data!#REF!,Data!#REF!)))))))))))))))&amp;IF(B19=Data!#REF!,Data!#REF!,(IF(B19=Data!#REF!,Data!#REF!,(IF(B19=Data!#REF!,Data!#REF!,(IF(B19=Data!#REF!,Data!#REF!,(IF(B19=Data!#REF!,Data!#REF!,Data!#REF!)))))))))</f>
        <v>#REF!</v>
      </c>
      <c r="S19" s="87"/>
      <c r="T19" s="86" t="e">
        <f>IF(B19=Data!B16,Data!J16,(IF(B19=Data!B19,Data!J19,(IF(B19=Data!#REF!,Data!#REF!,(IF(B19=Data!#REF!,Data!#REF!,(IF(B19=Data!#REF!,Data!#REF!,(IF(B19=Data!B49,Data!J49,(IF(B19=Data!#REF!,Data!#REF!,(IF(B19=Data!#REF!,Data!#REF!,Data!#REF!)))))))))))))))&amp;IF(B19=Data!#REF!,Data!#REF!,(IF(B19=Data!#REF!,Data!#REF!,(IF(B19=Data!#REF!,Data!#REF!,(IF(B19=Data!#REF!,Data!#REF!,(IF(B19=Data!#REF!,Data!#REF!,(IF(B19=Data!#REF!,Data!J817,(IF(B19=Data!#REF!,Data!#REF!,(IF(B19=Data!#REF!,Data!#REF!,Data!#REF!)))))))))))))))&amp;IF(B19=Data!#REF!,Data!#REF!,(IF(B19=Data!#REF!,Data!#REF!,(IF(B19=Data!#REF!,Data!#REF!,(IF(B19=Data!#REF!,Data!#REF!,(IF(B19=Data!#REF!,Data!#REF!,Data!#REF!)))))))))</f>
        <v>#REF!</v>
      </c>
      <c r="U19" s="112" t="str">
        <f>IF(D19="","",VLOOKUP(B19,Data!$B$5:$J$321,9,FALSE)*D19)</f>
        <v/>
      </c>
    </row>
    <row r="20" spans="1:21" ht="14">
      <c r="A20" s="78"/>
      <c r="B20" s="79"/>
      <c r="C20" s="110" t="str">
        <f>IF(D20="","",VLOOKUP(B20,Data!$B$5:$L$321,2,FALSE))</f>
        <v/>
      </c>
      <c r="D20" s="80"/>
      <c r="E20" s="80"/>
      <c r="F20" s="110" t="str">
        <f>IF(D20="","",VLOOKUP(B20,Data!$B$5:$L$321,11,FALSE))</f>
        <v/>
      </c>
      <c r="G20" s="83" t="str">
        <f t="shared" si="0"/>
        <v>-</v>
      </c>
      <c r="H20" s="81" t="str">
        <f>IF(D20="","",VLOOKUP(B20,Data!$B$5:$D$321,3,FALSE))</f>
        <v/>
      </c>
      <c r="I20" s="81" t="str">
        <f>IF(D20="","",VLOOKUP(B20,Data!$B$5:$M$321,12,FALSE))</f>
        <v/>
      </c>
      <c r="J20" s="110" t="str">
        <f>IF(D20="","",VLOOKUP(B20,Data!$B$5:$E$321,4,FALSE)*D20)</f>
        <v/>
      </c>
      <c r="K20" s="110" t="str">
        <f>IF(D20="","",VLOOKUP(B20,Data!$B$5:$F$321,5,FALSE)*D20)</f>
        <v/>
      </c>
      <c r="L20" s="83" t="e">
        <f>IF(B20=Data!B17,Data!G17,(IF(B20=Data!B20,Data!G20,(IF(B20=Data!#REF!,Data!#REF!,(IF(B20=Data!#REF!,Data!#REF!,(IF(B20=Data!#REF!,Data!#REF!,(IF(B20=Data!B50,Data!G50,(IF(B20=Data!#REF!,Data!#REF!,(IF(B20=Data!#REF!,Data!#REF!,Data!#REF!)))))))))))))))&amp;IF(B20=Data!#REF!,Data!#REF!,(IF(B20=Data!#REF!,Data!#REF!,(IF(B20=Data!#REF!,Data!#REF!,(IF(B20=Data!#REF!,Data!#REF!,(IF(B20=Data!#REF!,Data!#REF!,(IF(B20=Data!#REF!,Data!G818,(IF(B20=Data!#REF!,Data!#REF!,(IF(B20=Data!#REF!,Data!#REF!,Data!#REF!)))))))))))))))&amp;IF(B20=Data!#REF!,Data!#REF!,(IF(B20=Data!#REF!,Data!#REF!,(IF(B20=Data!#REF!,Data!#REF!,(IF(B20=Data!#REF!,Data!#REF!,(IF(B20=Data!#REF!,Data!#REF!,Data!#REF!)))))))))</f>
        <v>#REF!</v>
      </c>
      <c r="M20" s="84"/>
      <c r="N20" s="85"/>
      <c r="O20" s="86" t="e">
        <f>IF(B20=Data!B17,Data!H17,(IF(B20=Data!B20,Data!H20,(IF(B20=Data!#REF!,Data!#REF!,(IF(B20=Data!#REF!,Data!#REF!,(IF(B20=Data!#REF!,Data!#REF!,(IF(B20=Data!B50,Data!H50,(IF(B20=Data!#REF!,Data!#REF!,(IF(B20=Data!#REF!,Data!#REF!,Data!#REF!)))))))))))))))&amp;IF(B20=Data!#REF!,Data!#REF!,(IF(B20=Data!#REF!,Data!#REF!,(IF(B20=Data!#REF!,Data!#REF!,(IF(B20=Data!#REF!,Data!#REF!,(IF(B20=Data!#REF!,Data!#REF!,(IF(B20=Data!#REF!,Data!H818,(IF(B20=Data!#REF!,Data!#REF!,(IF(B20=Data!#REF!,Data!#REF!,Data!#REF!)))))))))))))))&amp;IF(B20=Data!#REF!,Data!#REF!,(IF(B20=Data!#REF!,Data!#REF!,(IF(B20=Data!#REF!,Data!#REF!,(IF(B20=Data!#REF!,Data!#REF!,(IF(B20=Data!#REF!,Data!#REF!,Data!#REF!)))))))))</f>
        <v>#REF!</v>
      </c>
      <c r="P20" s="85"/>
      <c r="Q20" s="85"/>
      <c r="R20" s="86" t="e">
        <f>IF(B20=Data!B17,Data!I17,(IF(B20=Data!B20,Data!I20,(IF(B20=Data!#REF!,Data!#REF!,(IF(B20=Data!#REF!,Data!#REF!,(IF(B20=Data!#REF!,Data!#REF!,(IF(B20=Data!B50,Data!I50,(IF(B20=Data!#REF!,Data!#REF!,(IF(B20=Data!#REF!,Data!#REF!,Data!#REF!)))))))))))))))&amp;IF(B20=Data!#REF!,Data!#REF!,(IF(B20=Data!#REF!,Data!#REF!,(IF(B20=Data!#REF!,Data!#REF!,(IF(B20=Data!#REF!,Data!#REF!,(IF(B20=Data!#REF!,Data!#REF!,(IF(B20=Data!#REF!,Data!I818,(IF(B20=Data!#REF!,Data!#REF!,(IF(B20=Data!#REF!,Data!#REF!,Data!#REF!)))))))))))))))&amp;IF(B20=Data!#REF!,Data!#REF!,(IF(B20=Data!#REF!,Data!#REF!,(IF(B20=Data!#REF!,Data!#REF!,(IF(B20=Data!#REF!,Data!#REF!,(IF(B20=Data!#REF!,Data!#REF!,Data!#REF!)))))))))</f>
        <v>#REF!</v>
      </c>
      <c r="S20" s="87"/>
      <c r="T20" s="86" t="e">
        <f>IF(B20=Data!B17,Data!J17,(IF(B20=Data!B20,Data!J20,(IF(B20=Data!#REF!,Data!#REF!,(IF(B20=Data!#REF!,Data!#REF!,(IF(B20=Data!#REF!,Data!#REF!,(IF(B20=Data!B50,Data!J50,(IF(B20=Data!#REF!,Data!#REF!,(IF(B20=Data!#REF!,Data!#REF!,Data!#REF!)))))))))))))))&amp;IF(B20=Data!#REF!,Data!#REF!,(IF(B20=Data!#REF!,Data!#REF!,(IF(B20=Data!#REF!,Data!#REF!,(IF(B20=Data!#REF!,Data!#REF!,(IF(B20=Data!#REF!,Data!#REF!,(IF(B20=Data!#REF!,Data!J818,(IF(B20=Data!#REF!,Data!#REF!,(IF(B20=Data!#REF!,Data!#REF!,Data!#REF!)))))))))))))))&amp;IF(B20=Data!#REF!,Data!#REF!,(IF(B20=Data!#REF!,Data!#REF!,(IF(B20=Data!#REF!,Data!#REF!,(IF(B20=Data!#REF!,Data!#REF!,(IF(B20=Data!#REF!,Data!#REF!,Data!#REF!)))))))))</f>
        <v>#REF!</v>
      </c>
      <c r="U20" s="112" t="str">
        <f>IF(D20="","",VLOOKUP(B20,Data!$B$5:$J$321,9,FALSE)*D20)</f>
        <v/>
      </c>
    </row>
    <row r="21" spans="1:21" ht="14">
      <c r="A21" s="78"/>
      <c r="B21" s="79"/>
      <c r="C21" s="110" t="str">
        <f>IF(D21="","",VLOOKUP(B21,Data!$B$5:$L$321,2,FALSE))</f>
        <v/>
      </c>
      <c r="D21" s="80"/>
      <c r="E21" s="82"/>
      <c r="F21" s="110" t="str">
        <f>IF(D21="","",VLOOKUP(B21,Data!$B$5:$L$321,11,FALSE))</f>
        <v/>
      </c>
      <c r="G21" s="83" t="str">
        <f t="shared" si="0"/>
        <v>-</v>
      </c>
      <c r="H21" s="81" t="str">
        <f>IF(D21="","",VLOOKUP(B21,Data!$B$5:$D$321,3,FALSE))</f>
        <v/>
      </c>
      <c r="I21" s="81" t="str">
        <f>IF(D21="","",VLOOKUP(B21,Data!$B$5:$M$321,12,FALSE))</f>
        <v/>
      </c>
      <c r="J21" s="110" t="str">
        <f>IF(D21="","",VLOOKUP(B21,Data!$B$5:$E$321,4,FALSE)*D21)</f>
        <v/>
      </c>
      <c r="K21" s="110" t="str">
        <f>IF(D21="","",VLOOKUP(B21,Data!$B$5:$F$321,5,FALSE)*D21)</f>
        <v/>
      </c>
      <c r="L21" s="83" t="e">
        <f>IF(B21=Data!B19,Data!G19,(IF(B21=Data!#REF!,Data!#REF!,(IF(B21=Data!B22,Data!G22,(IF(B21=Data!B27,Data!G27,(IF(B21=Data!#REF!,Data!#REF!,(IF(B21=Data!#REF!,Data!#REF!,(IF(B21=Data!B5,Data!G5,(IF(B21=Data!#REF!,Data!#REF!,Data!#REF!)))))))))))))))&amp;IF(B21=Data!#REF!,Data!#REF!,(IF(B21=Data!#REF!,Data!#REF!,(IF(B21=Data!#REF!,Data!#REF!,(IF(B21=Data!#REF!,Data!#REF!,(IF(B21=Data!#REF!,Data!#REF!,(IF(B21=Data!#REF!,Data!G819,(IF(B21=Data!#REF!,Data!#REF!,(IF(B21=Data!#REF!,Data!#REF!,Data!#REF!)))))))))))))))&amp;IF(B21=Data!#REF!,Data!#REF!,(IF(B21=Data!#REF!,Data!#REF!,(IF(B21=Data!#REF!,Data!#REF!,(IF(B21=Data!#REF!,Data!#REF!,(IF(B21=Data!#REF!,Data!#REF!,Data!#REF!)))))))))</f>
        <v>#REF!</v>
      </c>
      <c r="M21" s="84"/>
      <c r="N21" s="85"/>
      <c r="O21" s="86" t="e">
        <f>IF(B21=Data!B19,Data!H19,(IF(B21=Data!#REF!,Data!#REF!,(IF(B21=Data!B22,Data!H22,(IF(B21=Data!B27,Data!H27,(IF(B21=Data!#REF!,Data!#REF!,(IF(B21=Data!#REF!,Data!#REF!,(IF(B21=Data!B5,Data!H5,(IF(B21=Data!#REF!,Data!#REF!,Data!#REF!)))))))))))))))&amp;IF(B21=Data!#REF!,Data!#REF!,(IF(B21=Data!#REF!,Data!#REF!,(IF(B21=Data!#REF!,Data!#REF!,(IF(B21=Data!#REF!,Data!#REF!,(IF(B21=Data!#REF!,Data!#REF!,(IF(B21=Data!#REF!,Data!H819,(IF(B21=Data!#REF!,Data!#REF!,(IF(B21=Data!#REF!,Data!#REF!,Data!#REF!)))))))))))))))&amp;IF(B21=Data!#REF!,Data!#REF!,(IF(B21=Data!#REF!,Data!#REF!,(IF(B21=Data!#REF!,Data!#REF!,(IF(B21=Data!#REF!,Data!#REF!,(IF(B21=Data!#REF!,Data!#REF!,Data!#REF!)))))))))</f>
        <v>#REF!</v>
      </c>
      <c r="P21" s="85"/>
      <c r="Q21" s="85"/>
      <c r="R21" s="86" t="e">
        <f>IF(B21=Data!B19,Data!I19,(IF(B21=Data!#REF!,Data!#REF!,(IF(B21=Data!B22,Data!I22,(IF(B21=Data!B27,Data!I27,(IF(B21=Data!#REF!,Data!#REF!,(IF(B21=Data!#REF!,Data!#REF!,(IF(B21=Data!B5,Data!I5,(IF(B21=Data!#REF!,Data!#REF!,Data!#REF!)))))))))))))))&amp;IF(B21=Data!#REF!,Data!#REF!,(IF(B21=Data!#REF!,Data!#REF!,(IF(B21=Data!#REF!,Data!#REF!,(IF(B21=Data!#REF!,Data!#REF!,(IF(B21=Data!#REF!,Data!#REF!,(IF(B21=Data!#REF!,Data!I819,(IF(B21=Data!#REF!,Data!#REF!,(IF(B21=Data!#REF!,Data!#REF!,Data!#REF!)))))))))))))))&amp;IF(B21=Data!#REF!,Data!#REF!,(IF(B21=Data!#REF!,Data!#REF!,(IF(B21=Data!#REF!,Data!#REF!,(IF(B21=Data!#REF!,Data!#REF!,(IF(B21=Data!#REF!,Data!#REF!,Data!#REF!)))))))))</f>
        <v>#REF!</v>
      </c>
      <c r="S21" s="87"/>
      <c r="T21" s="86" t="e">
        <f>IF(B21=Data!B19,Data!J19,(IF(B21=Data!#REF!,Data!#REF!,(IF(B21=Data!B22,Data!J22,(IF(B21=Data!B27,Data!J27,(IF(B21=Data!#REF!,Data!#REF!,(IF(B21=Data!#REF!,Data!#REF!,(IF(B21=Data!B5,Data!J5,(IF(B21=Data!#REF!,Data!#REF!,Data!#REF!)))))))))))))))&amp;IF(B21=Data!#REF!,Data!#REF!,(IF(B21=Data!#REF!,Data!#REF!,(IF(B21=Data!#REF!,Data!#REF!,(IF(B21=Data!#REF!,Data!#REF!,(IF(B21=Data!#REF!,Data!#REF!,(IF(B21=Data!#REF!,Data!J819,(IF(B21=Data!#REF!,Data!#REF!,(IF(B21=Data!#REF!,Data!#REF!,Data!#REF!)))))))))))))))&amp;IF(B21=Data!#REF!,Data!#REF!,(IF(B21=Data!#REF!,Data!#REF!,(IF(B21=Data!#REF!,Data!#REF!,(IF(B21=Data!#REF!,Data!#REF!,(IF(B21=Data!#REF!,Data!#REF!,Data!#REF!)))))))))</f>
        <v>#REF!</v>
      </c>
      <c r="U21" s="112" t="str">
        <f>IF(D21="","",VLOOKUP(B21,Data!$B$5:$J$321,9,FALSE)*D21)</f>
        <v/>
      </c>
    </row>
    <row r="22" spans="1:21" ht="14">
      <c r="A22" s="78"/>
      <c r="B22" s="79"/>
      <c r="C22" s="110" t="str">
        <f>IF(D22="","",VLOOKUP(B22,Data!$B$5:$L$321,2,FALSE))</f>
        <v/>
      </c>
      <c r="D22" s="80"/>
      <c r="E22" s="82"/>
      <c r="F22" s="110" t="str">
        <f>IF(D22="","",VLOOKUP(B22,Data!$B$5:$L$321,11,FALSE))</f>
        <v/>
      </c>
      <c r="G22" s="83" t="str">
        <f t="shared" si="0"/>
        <v>-</v>
      </c>
      <c r="H22" s="81" t="str">
        <f>IF(D22="","",VLOOKUP(B22,Data!$B$5:$D$321,3,FALSE))</f>
        <v/>
      </c>
      <c r="I22" s="81" t="str">
        <f>IF(D22="","",VLOOKUP(B22,Data!$B$5:$M$321,12,FALSE))</f>
        <v/>
      </c>
      <c r="J22" s="110" t="str">
        <f>IF(D22="","",VLOOKUP(B22,Data!$B$5:$E$321,4,FALSE)*D22)</f>
        <v/>
      </c>
      <c r="K22" s="110" t="str">
        <f>IF(D22="","",VLOOKUP(B22,Data!$B$5:$F$321,5,FALSE)*D22)</f>
        <v/>
      </c>
      <c r="L22" s="83" t="e">
        <f>IF(B22=Data!B20,Data!G20,(IF(B22=Data!#REF!,Data!#REF!,(IF(B22=Data!B23,Data!G23,(IF(B22=Data!B28,Data!G28,(IF(B22=Data!#REF!,Data!#REF!,(IF(B22=Data!#REF!,Data!#REF!,(IF(B22=Data!B6,Data!G6,(IF(B22=Data!#REF!,Data!#REF!,Data!#REF!)))))))))))))))&amp;IF(B22=Data!#REF!,Data!#REF!,(IF(B22=Data!#REF!,Data!#REF!,(IF(B22=Data!#REF!,Data!#REF!,(IF(B22=Data!#REF!,Data!#REF!,(IF(B22=Data!#REF!,Data!#REF!,(IF(B22=Data!B47,Data!G820,(IF(B22=Data!#REF!,Data!#REF!,(IF(B22=Data!#REF!,Data!#REF!,Data!#REF!)))))))))))))))&amp;IF(B22=Data!#REF!,Data!#REF!,(IF(B22=Data!#REF!,Data!#REF!,(IF(B22=Data!#REF!,Data!#REF!,(IF(B22=Data!#REF!,Data!#REF!,(IF(B22=Data!#REF!,Data!#REF!,Data!#REF!)))))))))</f>
        <v>#REF!</v>
      </c>
      <c r="M22" s="84"/>
      <c r="N22" s="85"/>
      <c r="O22" s="86" t="e">
        <f>IF(B22=Data!B20,Data!H20,(IF(B22=Data!#REF!,Data!#REF!,(IF(B22=Data!B23,Data!H23,(IF(B22=Data!B28,Data!H28,(IF(B22=Data!#REF!,Data!#REF!,(IF(B22=Data!#REF!,Data!#REF!,(IF(B22=Data!B6,Data!H6,(IF(B22=Data!#REF!,Data!#REF!,Data!#REF!)))))))))))))))&amp;IF(B22=Data!#REF!,Data!#REF!,(IF(B22=Data!#REF!,Data!#REF!,(IF(B22=Data!#REF!,Data!#REF!,(IF(B22=Data!#REF!,Data!#REF!,(IF(B22=Data!#REF!,Data!#REF!,(IF(B22=Data!B47,Data!H820,(IF(B22=Data!#REF!,Data!#REF!,(IF(B22=Data!#REF!,Data!#REF!,Data!#REF!)))))))))))))))&amp;IF(B22=Data!#REF!,Data!#REF!,(IF(B22=Data!#REF!,Data!#REF!,(IF(B22=Data!#REF!,Data!#REF!,(IF(B22=Data!#REF!,Data!#REF!,(IF(B22=Data!#REF!,Data!#REF!,Data!#REF!)))))))))</f>
        <v>#REF!</v>
      </c>
      <c r="P22" s="85"/>
      <c r="Q22" s="85"/>
      <c r="R22" s="86" t="e">
        <f>IF(B22=Data!B20,Data!I20,(IF(B22=Data!#REF!,Data!#REF!,(IF(B22=Data!B23,Data!I23,(IF(B22=Data!B28,Data!I28,(IF(B22=Data!#REF!,Data!#REF!,(IF(B22=Data!#REF!,Data!#REF!,(IF(B22=Data!B6,Data!I6,(IF(B22=Data!#REF!,Data!#REF!,Data!#REF!)))))))))))))))&amp;IF(B22=Data!#REF!,Data!#REF!,(IF(B22=Data!#REF!,Data!#REF!,(IF(B22=Data!#REF!,Data!#REF!,(IF(B22=Data!#REF!,Data!#REF!,(IF(B22=Data!#REF!,Data!#REF!,(IF(B22=Data!B47,Data!I820,(IF(B22=Data!#REF!,Data!#REF!,(IF(B22=Data!#REF!,Data!#REF!,Data!#REF!)))))))))))))))&amp;IF(B22=Data!#REF!,Data!#REF!,(IF(B22=Data!#REF!,Data!#REF!,(IF(B22=Data!#REF!,Data!#REF!,(IF(B22=Data!#REF!,Data!#REF!,(IF(B22=Data!#REF!,Data!#REF!,Data!#REF!)))))))))</f>
        <v>#REF!</v>
      </c>
      <c r="S22" s="87"/>
      <c r="T22" s="86" t="e">
        <f>IF(B22=Data!B20,Data!J20,(IF(B22=Data!#REF!,Data!#REF!,(IF(B22=Data!B23,Data!J23,(IF(B22=Data!B28,Data!J28,(IF(B22=Data!#REF!,Data!#REF!,(IF(B22=Data!#REF!,Data!#REF!,(IF(B22=Data!B6,Data!J6,(IF(B22=Data!#REF!,Data!#REF!,Data!#REF!)))))))))))))))&amp;IF(B22=Data!#REF!,Data!#REF!,(IF(B22=Data!#REF!,Data!#REF!,(IF(B22=Data!#REF!,Data!#REF!,(IF(B22=Data!#REF!,Data!#REF!,(IF(B22=Data!#REF!,Data!#REF!,(IF(B22=Data!B47,Data!J820,(IF(B22=Data!#REF!,Data!#REF!,(IF(B22=Data!#REF!,Data!#REF!,Data!#REF!)))))))))))))))&amp;IF(B22=Data!#REF!,Data!#REF!,(IF(B22=Data!#REF!,Data!#REF!,(IF(B22=Data!#REF!,Data!#REF!,(IF(B22=Data!#REF!,Data!#REF!,(IF(B22=Data!#REF!,Data!#REF!,Data!#REF!)))))))))</f>
        <v>#REF!</v>
      </c>
      <c r="U22" s="112" t="str">
        <f>IF(D22="","",VLOOKUP(B22,Data!$B$5:$J$321,9,FALSE)*D22)</f>
        <v/>
      </c>
    </row>
    <row r="23" spans="1:21" ht="14">
      <c r="A23" s="78"/>
      <c r="B23" s="116" t="s">
        <v>76</v>
      </c>
      <c r="C23" s="110" t="e">
        <f>IF(D23="","",VLOOKUP(B23,Data!$B$5:$L$321,2,FALSE))</f>
        <v>#N/A</v>
      </c>
      <c r="D23" s="80">
        <v>1</v>
      </c>
      <c r="E23" s="82"/>
      <c r="F23" s="110" t="e">
        <f>IF(D23="","",VLOOKUP(B23,Data!$B$5:$L$321,11,FALSE))</f>
        <v>#N/A</v>
      </c>
      <c r="G23" s="83" t="e">
        <f t="shared" si="0"/>
        <v>#N/A</v>
      </c>
      <c r="H23" s="81" t="e">
        <f>IF(D23="","",VLOOKUP(B23,Data!$B$5:$D$321,3,FALSE))</f>
        <v>#N/A</v>
      </c>
      <c r="I23" s="81" t="e">
        <f>IF(D23="","",VLOOKUP(B23,Data!$B$5:$M$321,12,FALSE))</f>
        <v>#N/A</v>
      </c>
      <c r="J23" s="110" t="e">
        <f>IF(D23="","",VLOOKUP(B23,Data!$B$5:$E$321,4,FALSE)*D23)</f>
        <v>#N/A</v>
      </c>
      <c r="K23" s="110" t="e">
        <f>IF(D23="","",VLOOKUP(B23,Data!$B$5:$F$321,5,FALSE)*D23)</f>
        <v>#N/A</v>
      </c>
      <c r="L23" s="83" t="e">
        <f>IF(B23=Data!#REF!,Data!#REF!,(IF(B23=Data!B22,Data!G22,(IF(B23=Data!B24,Data!G24,(IF(B23=Data!#REF!,Data!#REF!,(IF(B23=Data!#REF!,Data!#REF!,(IF(B23=Data!B5,Data!G5,(IF(B23=Data!B7,Data!G7,(IF(B23=Data!#REF!,Data!#REF!,Data!#REF!)))))))))))))))&amp;IF(B23=Data!#REF!,Data!#REF!,(IF(B23=Data!#REF!,Data!#REF!,(IF(B23=Data!#REF!,Data!#REF!,(IF(B23=Data!#REF!,Data!#REF!,(IF(B23=Data!#REF!,Data!#REF!,(IF(B23=Data!B48,Data!G821,(IF(B23=Data!#REF!,Data!#REF!,(IF(B23=Data!#REF!,Data!#REF!,Data!#REF!)))))))))))))))&amp;IF(B23=Data!#REF!,Data!#REF!,(IF(B23=Data!#REF!,Data!#REF!,(IF(B23=Data!#REF!,Data!#REF!,(IF(B23=Data!#REF!,Data!#REF!,(IF(B23=Data!#REF!,Data!#REF!,Data!#REF!)))))))))</f>
        <v>#REF!</v>
      </c>
      <c r="M23" s="84"/>
      <c r="N23" s="85"/>
      <c r="O23" s="86" t="e">
        <f>IF(B23=Data!#REF!,Data!#REF!,(IF(B23=Data!B22,Data!H22,(IF(B23=Data!B24,Data!H24,(IF(B23=Data!#REF!,Data!#REF!,(IF(B23=Data!#REF!,Data!#REF!,(IF(B23=Data!B5,Data!H5,(IF(B23=Data!B7,Data!H7,(IF(B23=Data!#REF!,Data!#REF!,Data!#REF!)))))))))))))))&amp;IF(B23=Data!#REF!,Data!#REF!,(IF(B23=Data!#REF!,Data!#REF!,(IF(B23=Data!#REF!,Data!#REF!,(IF(B23=Data!#REF!,Data!#REF!,(IF(B23=Data!#REF!,Data!#REF!,(IF(B23=Data!B48,Data!H821,(IF(B23=Data!#REF!,Data!#REF!,(IF(B23=Data!#REF!,Data!#REF!,Data!#REF!)))))))))))))))&amp;IF(B23=Data!#REF!,Data!#REF!,(IF(B23=Data!#REF!,Data!#REF!,(IF(B23=Data!#REF!,Data!#REF!,(IF(B23=Data!#REF!,Data!#REF!,(IF(B23=Data!#REF!,Data!#REF!,Data!#REF!)))))))))</f>
        <v>#REF!</v>
      </c>
      <c r="P23" s="85"/>
      <c r="Q23" s="85"/>
      <c r="R23" s="86" t="e">
        <f>IF(B23=Data!#REF!,Data!#REF!,(IF(B23=Data!B22,Data!I22,(IF(B23=Data!B24,Data!I24,(IF(B23=Data!#REF!,Data!#REF!,(IF(B23=Data!#REF!,Data!#REF!,(IF(B23=Data!B5,Data!I5,(IF(B23=Data!B7,Data!I7,(IF(B23=Data!#REF!,Data!#REF!,Data!#REF!)))))))))))))))&amp;IF(B23=Data!#REF!,Data!#REF!,(IF(B23=Data!#REF!,Data!#REF!,(IF(B23=Data!#REF!,Data!#REF!,(IF(B23=Data!#REF!,Data!#REF!,(IF(B23=Data!#REF!,Data!#REF!,(IF(B23=Data!B48,Data!I821,(IF(B23=Data!#REF!,Data!#REF!,(IF(B23=Data!#REF!,Data!#REF!,Data!#REF!)))))))))))))))&amp;IF(B23=Data!#REF!,Data!#REF!,(IF(B23=Data!#REF!,Data!#REF!,(IF(B23=Data!#REF!,Data!#REF!,(IF(B23=Data!#REF!,Data!#REF!,(IF(B23=Data!#REF!,Data!#REF!,Data!#REF!)))))))))</f>
        <v>#REF!</v>
      </c>
      <c r="S23" s="87"/>
      <c r="T23" s="86" t="e">
        <f>IF(B23=Data!#REF!,Data!#REF!,(IF(B23=Data!B22,Data!J22,(IF(B23=Data!B24,Data!J24,(IF(B23=Data!#REF!,Data!#REF!,(IF(B23=Data!#REF!,Data!#REF!,(IF(B23=Data!B5,Data!J5,(IF(B23=Data!B7,Data!J7,(IF(B23=Data!#REF!,Data!#REF!,Data!#REF!)))))))))))))))&amp;IF(B23=Data!#REF!,Data!#REF!,(IF(B23=Data!#REF!,Data!#REF!,(IF(B23=Data!#REF!,Data!#REF!,(IF(B23=Data!#REF!,Data!#REF!,(IF(B23=Data!#REF!,Data!#REF!,(IF(B23=Data!B48,Data!J821,(IF(B23=Data!#REF!,Data!#REF!,(IF(B23=Data!#REF!,Data!#REF!,Data!#REF!)))))))))))))))&amp;IF(B23=Data!#REF!,Data!#REF!,(IF(B23=Data!#REF!,Data!#REF!,(IF(B23=Data!#REF!,Data!#REF!,(IF(B23=Data!#REF!,Data!#REF!,(IF(B23=Data!#REF!,Data!#REF!,Data!#REF!)))))))))</f>
        <v>#REF!</v>
      </c>
      <c r="U23" s="112" t="e">
        <f>IF(D23="","",VLOOKUP(B23,Data!$B$5:$J$321,9,FALSE)*D23)</f>
        <v>#N/A</v>
      </c>
    </row>
    <row r="24" spans="1:21" ht="14">
      <c r="A24" s="78"/>
      <c r="B24" s="79"/>
      <c r="C24" s="110" t="str">
        <f>IF(D24="","",VLOOKUP(B24,Data!$B$5:$L$321,2,FALSE))</f>
        <v/>
      </c>
      <c r="D24" s="80"/>
      <c r="E24" s="82"/>
      <c r="F24" s="110" t="str">
        <f>IF(D24="","",VLOOKUP(B24,Data!$B$5:$L$321,11,FALSE))</f>
        <v/>
      </c>
      <c r="G24" s="83" t="str">
        <f t="shared" si="0"/>
        <v>-</v>
      </c>
      <c r="H24" s="81" t="str">
        <f>IF(D24="","",VLOOKUP(B24,Data!$B$5:$D$321,3,FALSE))</f>
        <v/>
      </c>
      <c r="I24" s="81" t="str">
        <f>IF(D24="","",VLOOKUP(B24,Data!$B$5:$M$321,12,FALSE))</f>
        <v/>
      </c>
      <c r="J24" s="110" t="str">
        <f>IF(D24="","",VLOOKUP(B24,Data!$B$5:$E$321,4,FALSE)*D24)</f>
        <v/>
      </c>
      <c r="K24" s="110" t="str">
        <f>IF(D24="","",VLOOKUP(B24,Data!$B$5:$F$321,5,FALSE)*D24)</f>
        <v/>
      </c>
      <c r="L24" s="83" t="e">
        <f>IF(B24=Data!#REF!,Data!#REF!,(IF(B24=Data!B23,Data!G23,(IF(B24=Data!B25,Data!G25,(IF(B24=Data!#REF!,Data!#REF!,(IF(B24=Data!#REF!,Data!#REF!,(IF(B24=Data!B6,Data!G6,(IF(B24=Data!#REF!,Data!#REF!,(IF(B24=Data!#REF!,Data!#REF!,Data!#REF!)))))))))))))))&amp;IF(B24=Data!#REF!,Data!#REF!,(IF(B24=Data!#REF!,Data!#REF!,(IF(B24=Data!#REF!,Data!#REF!,(IF(B24=Data!#REF!,Data!#REF!,(IF(B24=Data!B47,Data!G47,(IF(B24=Data!B49,Data!G822,(IF(B24=Data!#REF!,Data!#REF!,(IF(B24=Data!#REF!,Data!#REF!,Data!#REF!)))))))))))))))&amp;IF(B24=Data!#REF!,Data!#REF!,(IF(B24=Data!#REF!,Data!#REF!,(IF(B24=Data!#REF!,Data!#REF!,(IF(B24=Data!#REF!,Data!#REF!,(IF(B24=Data!#REF!,Data!#REF!,Data!#REF!)))))))))</f>
        <v>#REF!</v>
      </c>
      <c r="M24" s="84"/>
      <c r="N24" s="85"/>
      <c r="O24" s="86" t="e">
        <f>IF(B24=Data!#REF!,Data!#REF!,(IF(B24=Data!B23,Data!H23,(IF(B24=Data!B25,Data!H25,(IF(B24=Data!#REF!,Data!#REF!,(IF(B24=Data!#REF!,Data!#REF!,(IF(B24=Data!B6,Data!H6,(IF(B24=Data!#REF!,Data!#REF!,(IF(B24=Data!#REF!,Data!#REF!,Data!#REF!)))))))))))))))&amp;IF(B24=Data!#REF!,Data!#REF!,(IF(B24=Data!#REF!,Data!#REF!,(IF(B24=Data!#REF!,Data!#REF!,(IF(B24=Data!#REF!,Data!#REF!,(IF(B24=Data!B47,Data!H47,(IF(B24=Data!B49,Data!H822,(IF(B24=Data!#REF!,Data!#REF!,(IF(B24=Data!#REF!,Data!#REF!,Data!#REF!)))))))))))))))&amp;IF(B24=Data!#REF!,Data!#REF!,(IF(B24=Data!#REF!,Data!#REF!,(IF(B24=Data!#REF!,Data!#REF!,(IF(B24=Data!#REF!,Data!#REF!,(IF(B24=Data!#REF!,Data!#REF!,Data!#REF!)))))))))</f>
        <v>#REF!</v>
      </c>
      <c r="P24" s="85"/>
      <c r="Q24" s="85"/>
      <c r="R24" s="86" t="e">
        <f>IF(B24=Data!#REF!,Data!#REF!,(IF(B24=Data!B23,Data!I23,(IF(B24=Data!B25,Data!I25,(IF(B24=Data!#REF!,Data!#REF!,(IF(B24=Data!#REF!,Data!#REF!,(IF(B24=Data!B6,Data!I6,(IF(B24=Data!#REF!,Data!#REF!,(IF(B24=Data!#REF!,Data!#REF!,Data!#REF!)))))))))))))))&amp;IF(B24=Data!#REF!,Data!#REF!,(IF(B24=Data!#REF!,Data!#REF!,(IF(B24=Data!#REF!,Data!#REF!,(IF(B24=Data!#REF!,Data!#REF!,(IF(B24=Data!B47,Data!I47,(IF(B24=Data!B49,Data!I822,(IF(B24=Data!#REF!,Data!#REF!,(IF(B24=Data!#REF!,Data!#REF!,Data!#REF!)))))))))))))))&amp;IF(B24=Data!#REF!,Data!#REF!,(IF(B24=Data!#REF!,Data!#REF!,(IF(B24=Data!#REF!,Data!#REF!,(IF(B24=Data!#REF!,Data!#REF!,(IF(B24=Data!#REF!,Data!#REF!,Data!#REF!)))))))))</f>
        <v>#REF!</v>
      </c>
      <c r="S24" s="87"/>
      <c r="T24" s="86" t="e">
        <f>IF(B24=Data!#REF!,Data!#REF!,(IF(B24=Data!B23,Data!J23,(IF(B24=Data!B25,Data!J25,(IF(B24=Data!#REF!,Data!#REF!,(IF(B24=Data!#REF!,Data!#REF!,(IF(B24=Data!B6,Data!J6,(IF(B24=Data!#REF!,Data!#REF!,(IF(B24=Data!#REF!,Data!#REF!,Data!#REF!)))))))))))))))&amp;IF(B24=Data!#REF!,Data!#REF!,(IF(B24=Data!#REF!,Data!#REF!,(IF(B24=Data!#REF!,Data!#REF!,(IF(B24=Data!#REF!,Data!#REF!,(IF(B24=Data!B47,Data!J47,(IF(B24=Data!B49,Data!J822,(IF(B24=Data!#REF!,Data!#REF!,(IF(B24=Data!#REF!,Data!#REF!,Data!#REF!)))))))))))))))&amp;IF(B24=Data!#REF!,Data!#REF!,(IF(B24=Data!#REF!,Data!#REF!,(IF(B24=Data!#REF!,Data!#REF!,(IF(B24=Data!#REF!,Data!#REF!,(IF(B24=Data!#REF!,Data!#REF!,Data!#REF!)))))))))</f>
        <v>#REF!</v>
      </c>
      <c r="U24" s="112" t="str">
        <f>IF(D24="","",VLOOKUP(B24,Data!$B$5:$J$321,9,FALSE)*D24)</f>
        <v/>
      </c>
    </row>
    <row r="25" spans="1:21" ht="14">
      <c r="A25" s="88"/>
      <c r="B25" s="79"/>
      <c r="C25" s="110" t="str">
        <f>IF(D25="","",VLOOKUP(B25,Data!$B$5:$L$321,2,FALSE))</f>
        <v/>
      </c>
      <c r="D25" s="80"/>
      <c r="E25" s="82"/>
      <c r="F25" s="110" t="str">
        <f>IF(D25="","",VLOOKUP(B25,Data!$B$5:$L$321,11,FALSE))</f>
        <v/>
      </c>
      <c r="G25" s="83" t="str">
        <f t="shared" si="0"/>
        <v>-</v>
      </c>
      <c r="H25" s="81" t="str">
        <f>IF(D25="","",VLOOKUP(B25,Data!$B$5:$D$321,3,FALSE))</f>
        <v/>
      </c>
      <c r="I25" s="81" t="str">
        <f>IF(D25="","",VLOOKUP(B25,Data!$B$5:$M$321,12,FALSE))</f>
        <v/>
      </c>
      <c r="J25" s="110" t="str">
        <f>IF(D25="","",VLOOKUP(B25,Data!$B$5:$E$321,4,FALSE)*D25)</f>
        <v/>
      </c>
      <c r="K25" s="110" t="str">
        <f>IF(D25="","",VLOOKUP(B25,Data!$B$5:$F$321,5,FALSE)*D25)</f>
        <v/>
      </c>
      <c r="L25" s="83" t="e">
        <f>IF(B25=Data!B22,Data!G22,(IF(B25=Data!B24,Data!G24,(IF(B25=Data!B26,Data!G26,(IF(B25=Data!#REF!,Data!#REF!,(IF(B25=Data!#REF!,Data!#REF!,(IF(B25=Data!B7,Data!G7,(IF(B25=Data!#REF!,Data!#REF!,(IF(B25=Data!#REF!,Data!#REF!,Data!#REF!)))))))))))))))&amp;IF(B25=Data!#REF!,Data!#REF!,(IF(B25=Data!#REF!,Data!#REF!,(IF(B25=Data!#REF!,Data!#REF!,(IF(B25=Data!B47,Data!G47,(IF(B25=Data!B48,Data!G48,(IF(B25=Data!B50,Data!G823,(IF(B25=Data!#REF!,Data!#REF!,(IF(B25=Data!#REF!,Data!#REF!,Data!#REF!)))))))))))))))&amp;IF(B25=Data!#REF!,Data!#REF!,(IF(B25=Data!#REF!,Data!#REF!,(IF(B25=Data!#REF!,Data!#REF!,(IF(B25=Data!#REF!,Data!#REF!,(IF(B25=Data!#REF!,Data!#REF!,Data!#REF!)))))))))</f>
        <v>#REF!</v>
      </c>
      <c r="M25" s="84"/>
      <c r="N25" s="85"/>
      <c r="O25" s="86" t="e">
        <f>IF(B25=Data!B22,Data!H22,(IF(B25=Data!B24,Data!H24,(IF(B25=Data!B26,Data!H26,(IF(B25=Data!#REF!,Data!#REF!,(IF(B25=Data!#REF!,Data!#REF!,(IF(B25=Data!B7,Data!H7,(IF(B25=Data!#REF!,Data!#REF!,(IF(B25=Data!#REF!,Data!#REF!,Data!#REF!)))))))))))))))&amp;IF(B25=Data!#REF!,Data!#REF!,(IF(B25=Data!#REF!,Data!#REF!,(IF(B25=Data!#REF!,Data!#REF!,(IF(B25=Data!B47,Data!H47,(IF(B25=Data!B48,Data!H48,(IF(B25=Data!B50,Data!H823,(IF(B25=Data!#REF!,Data!#REF!,(IF(B25=Data!#REF!,Data!#REF!,Data!#REF!)))))))))))))))&amp;IF(B25=Data!#REF!,Data!#REF!,(IF(B25=Data!#REF!,Data!#REF!,(IF(B25=Data!#REF!,Data!#REF!,(IF(B25=Data!#REF!,Data!#REF!,(IF(B25=Data!#REF!,Data!#REF!,Data!#REF!)))))))))</f>
        <v>#REF!</v>
      </c>
      <c r="P25" s="85"/>
      <c r="Q25" s="85"/>
      <c r="R25" s="86" t="e">
        <f>IF(B25=Data!B22,Data!I22,(IF(B25=Data!B24,Data!I24,(IF(B25=Data!B26,Data!I26,(IF(B25=Data!#REF!,Data!#REF!,(IF(B25=Data!#REF!,Data!#REF!,(IF(B25=Data!B7,Data!I7,(IF(B25=Data!#REF!,Data!#REF!,(IF(B25=Data!#REF!,Data!#REF!,Data!#REF!)))))))))))))))&amp;IF(B25=Data!#REF!,Data!#REF!,(IF(B25=Data!#REF!,Data!#REF!,(IF(B25=Data!#REF!,Data!#REF!,(IF(B25=Data!B47,Data!I47,(IF(B25=Data!B48,Data!I48,(IF(B25=Data!B50,Data!I823,(IF(B25=Data!#REF!,Data!#REF!,(IF(B25=Data!#REF!,Data!#REF!,Data!#REF!)))))))))))))))&amp;IF(B25=Data!#REF!,Data!#REF!,(IF(B25=Data!#REF!,Data!#REF!,(IF(B25=Data!#REF!,Data!#REF!,(IF(B25=Data!#REF!,Data!#REF!,(IF(B25=Data!#REF!,Data!#REF!,Data!#REF!)))))))))</f>
        <v>#REF!</v>
      </c>
      <c r="S25" s="87"/>
      <c r="T25" s="86" t="e">
        <f>IF(B25=Data!B22,Data!J22,(IF(B25=Data!B24,Data!J24,(IF(B25=Data!B26,Data!J26,(IF(B25=Data!#REF!,Data!#REF!,(IF(B25=Data!#REF!,Data!#REF!,(IF(B25=Data!B7,Data!J7,(IF(B25=Data!#REF!,Data!#REF!,(IF(B25=Data!#REF!,Data!#REF!,Data!#REF!)))))))))))))))&amp;IF(B25=Data!#REF!,Data!#REF!,(IF(B25=Data!#REF!,Data!#REF!,(IF(B25=Data!#REF!,Data!#REF!,(IF(B25=Data!B47,Data!J47,(IF(B25=Data!B48,Data!J48,(IF(B25=Data!B50,Data!J823,(IF(B25=Data!#REF!,Data!#REF!,(IF(B25=Data!#REF!,Data!#REF!,Data!#REF!)))))))))))))))&amp;IF(B25=Data!#REF!,Data!#REF!,(IF(B25=Data!#REF!,Data!#REF!,(IF(B25=Data!#REF!,Data!#REF!,(IF(B25=Data!#REF!,Data!#REF!,(IF(B25=Data!#REF!,Data!#REF!,Data!#REF!)))))))))</f>
        <v>#REF!</v>
      </c>
      <c r="U25" s="112" t="str">
        <f>IF(D25="","",VLOOKUP(B25,Data!$B$5:$J$321,9,FALSE)*D25)</f>
        <v/>
      </c>
    </row>
    <row r="26" spans="1:21" ht="14">
      <c r="A26" s="78"/>
      <c r="B26" s="79"/>
      <c r="C26" s="110" t="str">
        <f>IF(D26="","",VLOOKUP(B26,Data!$B$5:$L$321,2,FALSE))</f>
        <v/>
      </c>
      <c r="D26" s="80"/>
      <c r="E26" s="82"/>
      <c r="F26" s="110" t="str">
        <f>IF(D26="","",VLOOKUP(B26,Data!$B$5:$L$321,11,FALSE))</f>
        <v/>
      </c>
      <c r="G26" s="83" t="str">
        <f t="shared" si="0"/>
        <v>-</v>
      </c>
      <c r="H26" s="81" t="str">
        <f>IF(D26="","",VLOOKUP(B26,Data!$B$5:$D$321,3,FALSE))</f>
        <v/>
      </c>
      <c r="I26" s="81" t="str">
        <f>IF(D26="","",VLOOKUP(B26,Data!$B$5:$M$321,12,FALSE))</f>
        <v/>
      </c>
      <c r="J26" s="110" t="str">
        <f>IF(D26="","",VLOOKUP(B26,Data!$B$5:$E$321,4,FALSE)*D26)</f>
        <v/>
      </c>
      <c r="K26" s="110" t="str">
        <f>IF(D26="","",VLOOKUP(B26,Data!$B$5:$F$321,5,FALSE)*D26)</f>
        <v/>
      </c>
      <c r="L26" s="83" t="e">
        <f>IF(B26=Data!B23,Data!G23,(IF(B26=Data!B25,Data!G25,(IF(B26=Data!#REF!,Data!#REF!,(IF(B26=Data!#REF!,Data!#REF!,(IF(B26=Data!#REF!,Data!#REF!,(IF(B26=Data!#REF!,Data!#REF!,(IF(B26=Data!#REF!,Data!#REF!,(IF(B26=Data!#REF!,Data!#REF!,Data!#REF!)))))))))))))))&amp;IF(B26=Data!#REF!,Data!#REF!,(IF(B26=Data!#REF!,Data!#REF!,(IF(B26=Data!B47,Data!G47,(IF(B26=Data!B48,Data!G48,(IF(B26=Data!B49,Data!G49,(IF(B26=Data!#REF!,Data!G824,(IF(B26=Data!#REF!,Data!#REF!,(IF(B26=Data!#REF!,Data!#REF!,Data!#REF!)))))))))))))))&amp;IF(B26=Data!#REF!,Data!#REF!,(IF(B26=Data!#REF!,Data!#REF!,(IF(B26=Data!#REF!,Data!#REF!,(IF(B26=Data!#REF!,Data!#REF!,(IF(B26=Data!#REF!,Data!#REF!,Data!#REF!)))))))))</f>
        <v>#REF!</v>
      </c>
      <c r="M26" s="84"/>
      <c r="N26" s="85"/>
      <c r="O26" s="86" t="e">
        <f>IF(B26=Data!B23,Data!H23,(IF(B26=Data!B25,Data!H25,(IF(B26=Data!#REF!,Data!#REF!,(IF(B26=Data!#REF!,Data!#REF!,(IF(B26=Data!#REF!,Data!#REF!,(IF(B26=Data!#REF!,Data!#REF!,(IF(B26=Data!#REF!,Data!#REF!,(IF(B26=Data!#REF!,Data!#REF!,Data!#REF!)))))))))))))))&amp;IF(B26=Data!#REF!,Data!#REF!,(IF(B26=Data!#REF!,Data!#REF!,(IF(B26=Data!B47,Data!H47,(IF(B26=Data!B48,Data!H48,(IF(B26=Data!B49,Data!H49,(IF(B26=Data!#REF!,Data!H824,(IF(B26=Data!#REF!,Data!#REF!,(IF(B26=Data!#REF!,Data!#REF!,Data!#REF!)))))))))))))))&amp;IF(B26=Data!#REF!,Data!#REF!,(IF(B26=Data!#REF!,Data!#REF!,(IF(B26=Data!#REF!,Data!#REF!,(IF(B26=Data!#REF!,Data!#REF!,(IF(B26=Data!#REF!,Data!#REF!,Data!#REF!)))))))))</f>
        <v>#REF!</v>
      </c>
      <c r="P26" s="85"/>
      <c r="Q26" s="85"/>
      <c r="R26" s="86" t="e">
        <f>IF(B26=Data!B23,Data!I23,(IF(B26=Data!B25,Data!I25,(IF(B26=Data!#REF!,Data!#REF!,(IF(B26=Data!#REF!,Data!#REF!,(IF(B26=Data!#REF!,Data!#REF!,(IF(B26=Data!#REF!,Data!#REF!,(IF(B26=Data!#REF!,Data!#REF!,(IF(B26=Data!#REF!,Data!#REF!,Data!#REF!)))))))))))))))&amp;IF(B26=Data!#REF!,Data!#REF!,(IF(B26=Data!#REF!,Data!#REF!,(IF(B26=Data!B47,Data!I47,(IF(B26=Data!B48,Data!I48,(IF(B26=Data!B49,Data!I49,(IF(B26=Data!#REF!,Data!I824,(IF(B26=Data!#REF!,Data!#REF!,(IF(B26=Data!#REF!,Data!#REF!,Data!#REF!)))))))))))))))&amp;IF(B26=Data!#REF!,Data!#REF!,(IF(B26=Data!#REF!,Data!#REF!,(IF(B26=Data!#REF!,Data!#REF!,(IF(B26=Data!#REF!,Data!#REF!,(IF(B26=Data!#REF!,Data!#REF!,Data!#REF!)))))))))</f>
        <v>#REF!</v>
      </c>
      <c r="S26" s="87"/>
      <c r="T26" s="86" t="e">
        <f>IF(B26=Data!B23,Data!J23,(IF(B26=Data!B25,Data!J25,(IF(B26=Data!#REF!,Data!#REF!,(IF(B26=Data!#REF!,Data!#REF!,(IF(B26=Data!#REF!,Data!#REF!,(IF(B26=Data!#REF!,Data!#REF!,(IF(B26=Data!#REF!,Data!#REF!,(IF(B26=Data!#REF!,Data!#REF!,Data!#REF!)))))))))))))))&amp;IF(B26=Data!#REF!,Data!#REF!,(IF(B26=Data!#REF!,Data!#REF!,(IF(B26=Data!B47,Data!J47,(IF(B26=Data!B48,Data!J48,(IF(B26=Data!B49,Data!J49,(IF(B26=Data!#REF!,Data!J824,(IF(B26=Data!#REF!,Data!#REF!,(IF(B26=Data!#REF!,Data!#REF!,Data!#REF!)))))))))))))))&amp;IF(B26=Data!#REF!,Data!#REF!,(IF(B26=Data!#REF!,Data!#REF!,(IF(B26=Data!#REF!,Data!#REF!,(IF(B26=Data!#REF!,Data!#REF!,(IF(B26=Data!#REF!,Data!#REF!,Data!#REF!)))))))))</f>
        <v>#REF!</v>
      </c>
      <c r="U26" s="112" t="str">
        <f>IF(D26="","",VLOOKUP(B26,Data!$B$5:$J$321,9,FALSE)*D26)</f>
        <v/>
      </c>
    </row>
    <row r="27" spans="1:21" ht="14">
      <c r="A27" s="88"/>
      <c r="B27" s="79"/>
      <c r="C27" s="110" t="str">
        <f>IF(D27="","",VLOOKUP(B27,Data!$B$5:$L$321,2,FALSE))</f>
        <v/>
      </c>
      <c r="D27" s="80"/>
      <c r="E27" s="82"/>
      <c r="F27" s="110" t="str">
        <f>IF(D27="","",VLOOKUP(B27,Data!$B$5:$L$321,11,FALSE))</f>
        <v/>
      </c>
      <c r="G27" s="83" t="str">
        <f t="shared" si="0"/>
        <v>-</v>
      </c>
      <c r="H27" s="81" t="str">
        <f>IF(D27="","",VLOOKUP(B27,Data!$B$5:$D$321,3,FALSE))</f>
        <v/>
      </c>
      <c r="I27" s="81" t="str">
        <f>IF(D27="","",VLOOKUP(B27,Data!$B$5:$M$321,12,FALSE))</f>
        <v/>
      </c>
      <c r="J27" s="110" t="str">
        <f>IF(D27="","",VLOOKUP(B27,Data!$B$5:$E$321,4,FALSE)*D27)</f>
        <v/>
      </c>
      <c r="K27" s="110" t="str">
        <f>IF(D27="","",VLOOKUP(B27,Data!$B$5:$F$321,5,FALSE)*D27)</f>
        <v/>
      </c>
      <c r="L27" s="83" t="e">
        <f>IF(B27=Data!B24,Data!G24,(IF(B27=Data!B26,Data!G26,(IF(B27=Data!#REF!,Data!#REF!,(IF(B27=Data!#REF!,Data!#REF!,(IF(B27=Data!#REF!,Data!#REF!,(IF(B27=Data!#REF!,Data!#REF!,(IF(B27=Data!#REF!,Data!#REF!,(IF(B27=Data!#REF!,Data!#REF!,Data!#REF!)))))))))))))))&amp;IF(B27=Data!#REF!,Data!#REF!,(IF(B27=Data!#REF!,Data!#REF!,(IF(B27=Data!B48,Data!G48,(IF(B27=Data!B49,Data!G49,(IF(B27=Data!B50,Data!G50,(IF(B27=Data!#REF!,Data!G825,(IF(B27=Data!#REF!,Data!#REF!,(IF(B27=Data!#REF!,Data!#REF!,Data!#REF!)))))))))))))))&amp;IF(B27=Data!#REF!,Data!#REF!,(IF(B27=Data!#REF!,Data!#REF!,(IF(B27=Data!#REF!,Data!#REF!,(IF(B27=Data!#REF!,Data!#REF!,(IF(B27=Data!#REF!,Data!#REF!,Data!#REF!)))))))))</f>
        <v>#REF!</v>
      </c>
      <c r="M27" s="84"/>
      <c r="N27" s="85"/>
      <c r="O27" s="86" t="e">
        <f>IF(B27=Data!B24,Data!H24,(IF(B27=Data!B26,Data!H26,(IF(B27=Data!#REF!,Data!#REF!,(IF(B27=Data!#REF!,Data!#REF!,(IF(B27=Data!#REF!,Data!#REF!,(IF(B27=Data!#REF!,Data!#REF!,(IF(B27=Data!#REF!,Data!#REF!,(IF(B27=Data!#REF!,Data!#REF!,Data!#REF!)))))))))))))))&amp;IF(B27=Data!#REF!,Data!#REF!,(IF(B27=Data!#REF!,Data!#REF!,(IF(B27=Data!B48,Data!H48,(IF(B27=Data!B49,Data!H49,(IF(B27=Data!B50,Data!H50,(IF(B27=Data!#REF!,Data!H825,(IF(B27=Data!#REF!,Data!#REF!,(IF(B27=Data!#REF!,Data!#REF!,Data!#REF!)))))))))))))))&amp;IF(B27=Data!#REF!,Data!#REF!,(IF(B27=Data!#REF!,Data!#REF!,(IF(B27=Data!#REF!,Data!#REF!,(IF(B27=Data!#REF!,Data!#REF!,(IF(B27=Data!#REF!,Data!#REF!,Data!#REF!)))))))))</f>
        <v>#REF!</v>
      </c>
      <c r="P27" s="85"/>
      <c r="Q27" s="85"/>
      <c r="R27" s="86" t="e">
        <f>IF(B27=Data!B24,Data!I24,(IF(B27=Data!B26,Data!I26,(IF(B27=Data!#REF!,Data!#REF!,(IF(B27=Data!#REF!,Data!#REF!,(IF(B27=Data!#REF!,Data!#REF!,(IF(B27=Data!#REF!,Data!#REF!,(IF(B27=Data!#REF!,Data!#REF!,(IF(B27=Data!#REF!,Data!#REF!,Data!#REF!)))))))))))))))&amp;IF(B27=Data!#REF!,Data!#REF!,(IF(B27=Data!#REF!,Data!#REF!,(IF(B27=Data!B48,Data!I48,(IF(B27=Data!B49,Data!I49,(IF(B27=Data!B50,Data!I50,(IF(B27=Data!#REF!,Data!I825,(IF(B27=Data!#REF!,Data!#REF!,(IF(B27=Data!#REF!,Data!#REF!,Data!#REF!)))))))))))))))&amp;IF(B27=Data!#REF!,Data!#REF!,(IF(B27=Data!#REF!,Data!#REF!,(IF(B27=Data!#REF!,Data!#REF!,(IF(B27=Data!#REF!,Data!#REF!,(IF(B27=Data!#REF!,Data!#REF!,Data!#REF!)))))))))</f>
        <v>#REF!</v>
      </c>
      <c r="S27" s="87"/>
      <c r="T27" s="86" t="e">
        <f>IF(B27=Data!B24,Data!J24,(IF(B27=Data!B26,Data!J26,(IF(B27=Data!#REF!,Data!#REF!,(IF(B27=Data!#REF!,Data!#REF!,(IF(B27=Data!#REF!,Data!#REF!,(IF(B27=Data!#REF!,Data!#REF!,(IF(B27=Data!#REF!,Data!#REF!,(IF(B27=Data!#REF!,Data!#REF!,Data!#REF!)))))))))))))))&amp;IF(B27=Data!#REF!,Data!#REF!,(IF(B27=Data!#REF!,Data!#REF!,(IF(B27=Data!B48,Data!J48,(IF(B27=Data!B49,Data!J49,(IF(B27=Data!B50,Data!J50,(IF(B27=Data!#REF!,Data!J825,(IF(B27=Data!#REF!,Data!#REF!,(IF(B27=Data!#REF!,Data!#REF!,Data!#REF!)))))))))))))))&amp;IF(B27=Data!#REF!,Data!#REF!,(IF(B27=Data!#REF!,Data!#REF!,(IF(B27=Data!#REF!,Data!#REF!,(IF(B27=Data!#REF!,Data!#REF!,(IF(B27=Data!#REF!,Data!#REF!,Data!#REF!)))))))))</f>
        <v>#REF!</v>
      </c>
      <c r="U27" s="112" t="str">
        <f>IF(D27="","",VLOOKUP(B27,Data!$B$5:$J$321,9,FALSE)*D27)</f>
        <v/>
      </c>
    </row>
    <row r="28" spans="1:21" ht="14">
      <c r="A28" s="88"/>
      <c r="B28" s="79" t="s">
        <v>77</v>
      </c>
      <c r="C28" s="110" t="e">
        <f>IF(D28="","",VLOOKUP(B28,Data!$B$5:$L$321,2,FALSE))</f>
        <v>#N/A</v>
      </c>
      <c r="D28" s="80">
        <v>100</v>
      </c>
      <c r="E28" s="82"/>
      <c r="F28" s="110" t="e">
        <f>IF(D28="","",VLOOKUP(B28,Data!$B$5:$L$321,11,FALSE))</f>
        <v>#N/A</v>
      </c>
      <c r="G28" s="83" t="e">
        <f t="shared" ref="G28:G35" si="1">IF(D28&gt;0,D28*F28,"-")</f>
        <v>#N/A</v>
      </c>
      <c r="H28" s="81" t="e">
        <f>IF(D28="","",VLOOKUP(B28,Data!$B$5:$D$321,3,FALSE))</f>
        <v>#N/A</v>
      </c>
      <c r="I28" s="81" t="e">
        <f>IF(D28="","",VLOOKUP(B28,Data!$B$5:$M$321,12,FALSE))</f>
        <v>#N/A</v>
      </c>
      <c r="J28" s="110" t="e">
        <f>IF(D28="","",VLOOKUP(B28,Data!$B$5:$E$321,4,FALSE)*D28)</f>
        <v>#N/A</v>
      </c>
      <c r="K28" s="110" t="e">
        <f>IF(D28="","",VLOOKUP(B28,Data!$B$5:$F$321,5,FALSE)*D28)</f>
        <v>#N/A</v>
      </c>
      <c r="L28" s="83" t="e">
        <f>IF(B28=Data!B25,Data!G25,(IF(B28=Data!#REF!,Data!#REF!,(IF(B28=Data!B27,Data!G27,(IF(B28=Data!#REF!,Data!#REF!,(IF(B28=Data!#REF!,Data!#REF!,(IF(B28=Data!#REF!,Data!#REF!,(IF(B28=Data!#REF!,Data!#REF!,(IF(B28=Data!#REF!,Data!#REF!,Data!#REF!)))))))))))))))&amp;IF(B28=Data!#REF!,Data!#REF!,(IF(B28=Data!#REF!,Data!#REF!,(IF(B28=Data!B49,Data!G49,(IF(B28=Data!B50,Data!G50,(IF(B28=Data!#REF!,Data!#REF!,(IF(B28=Data!#REF!,Data!G826,(IF(B28=Data!#REF!,Data!#REF!,(IF(B28=Data!#REF!,Data!#REF!,Data!#REF!)))))))))))))))&amp;IF(B28=Data!#REF!,Data!#REF!,(IF(B28=Data!#REF!,Data!#REF!,(IF(B28=Data!#REF!,Data!#REF!,(IF(B28=Data!#REF!,Data!#REF!,(IF(B28=Data!#REF!,Data!#REF!,Data!#REF!)))))))))</f>
        <v>#REF!</v>
      </c>
      <c r="M28" s="84"/>
      <c r="N28" s="85"/>
      <c r="O28" s="86" t="e">
        <f>IF(B28=Data!B25,Data!H25,(IF(B28=Data!#REF!,Data!#REF!,(IF(B28=Data!B27,Data!H27,(IF(B28=Data!#REF!,Data!#REF!,(IF(B28=Data!#REF!,Data!#REF!,(IF(B28=Data!#REF!,Data!#REF!,(IF(B28=Data!#REF!,Data!#REF!,(IF(B28=Data!#REF!,Data!#REF!,Data!#REF!)))))))))))))))&amp;IF(B28=Data!#REF!,Data!#REF!,(IF(B28=Data!#REF!,Data!#REF!,(IF(B28=Data!B49,Data!H49,(IF(B28=Data!B50,Data!H50,(IF(B28=Data!#REF!,Data!#REF!,(IF(B28=Data!#REF!,Data!H826,(IF(B28=Data!#REF!,Data!#REF!,(IF(B28=Data!#REF!,Data!#REF!,Data!#REF!)))))))))))))))&amp;IF(B28=Data!#REF!,Data!#REF!,(IF(B28=Data!#REF!,Data!#REF!,(IF(B28=Data!#REF!,Data!#REF!,(IF(B28=Data!#REF!,Data!#REF!,(IF(B28=Data!#REF!,Data!#REF!,Data!#REF!)))))))))</f>
        <v>#REF!</v>
      </c>
      <c r="P28" s="85"/>
      <c r="Q28" s="85"/>
      <c r="R28" s="86" t="e">
        <f>IF(B28=Data!B25,Data!I25,(IF(B28=Data!#REF!,Data!#REF!,(IF(B28=Data!B27,Data!I27,(IF(B28=Data!#REF!,Data!#REF!,(IF(B28=Data!#REF!,Data!#REF!,(IF(B28=Data!#REF!,Data!#REF!,(IF(B28=Data!#REF!,Data!#REF!,(IF(B28=Data!#REF!,Data!#REF!,Data!#REF!)))))))))))))))&amp;IF(B28=Data!#REF!,Data!#REF!,(IF(B28=Data!#REF!,Data!#REF!,(IF(B28=Data!B49,Data!I49,(IF(B28=Data!B50,Data!I50,(IF(B28=Data!#REF!,Data!#REF!,(IF(B28=Data!#REF!,Data!I826,(IF(B28=Data!#REF!,Data!#REF!,(IF(B28=Data!#REF!,Data!#REF!,Data!#REF!)))))))))))))))&amp;IF(B28=Data!#REF!,Data!#REF!,(IF(B28=Data!#REF!,Data!#REF!,(IF(B28=Data!#REF!,Data!#REF!,(IF(B28=Data!#REF!,Data!#REF!,(IF(B28=Data!#REF!,Data!#REF!,Data!#REF!)))))))))</f>
        <v>#REF!</v>
      </c>
      <c r="S28" s="87"/>
      <c r="T28" s="86" t="e">
        <f>IF(B28=Data!B25,Data!J25,(IF(B28=Data!#REF!,Data!#REF!,(IF(B28=Data!B27,Data!J27,(IF(B28=Data!#REF!,Data!#REF!,(IF(B28=Data!#REF!,Data!#REF!,(IF(B28=Data!#REF!,Data!#REF!,(IF(B28=Data!#REF!,Data!#REF!,(IF(B28=Data!#REF!,Data!#REF!,Data!#REF!)))))))))))))))&amp;IF(B28=Data!#REF!,Data!#REF!,(IF(B28=Data!#REF!,Data!#REF!,(IF(B28=Data!B49,Data!J49,(IF(B28=Data!B50,Data!J50,(IF(B28=Data!#REF!,Data!#REF!,(IF(B28=Data!#REF!,Data!J826,(IF(B28=Data!#REF!,Data!#REF!,(IF(B28=Data!#REF!,Data!#REF!,Data!#REF!)))))))))))))))&amp;IF(B28=Data!#REF!,Data!#REF!,(IF(B28=Data!#REF!,Data!#REF!,(IF(B28=Data!#REF!,Data!#REF!,(IF(B28=Data!#REF!,Data!#REF!,(IF(B28=Data!#REF!,Data!#REF!,Data!#REF!)))))))))</f>
        <v>#REF!</v>
      </c>
      <c r="U28" s="112" t="e">
        <f>IF(D28="","",VLOOKUP(B28,Data!$B$5:$J$321,9,FALSE)*D28)</f>
        <v>#N/A</v>
      </c>
    </row>
    <row r="29" spans="1:21" ht="14">
      <c r="A29" s="88"/>
      <c r="B29" s="79"/>
      <c r="C29" s="110" t="str">
        <f>IF(D29="","",VLOOKUP(B29,Data!$B$5:$L$321,2,FALSE))</f>
        <v/>
      </c>
      <c r="D29" s="80"/>
      <c r="E29" s="82"/>
      <c r="F29" s="110" t="str">
        <f>IF(D29="","",VLOOKUP(B29,Data!$B$5:$L$321,11,FALSE))</f>
        <v/>
      </c>
      <c r="G29" s="83" t="str">
        <f t="shared" si="1"/>
        <v>-</v>
      </c>
      <c r="H29" s="81" t="str">
        <f>IF(D29="","",VLOOKUP(B29,Data!$B$5:$D$321,3,FALSE))</f>
        <v/>
      </c>
      <c r="I29" s="81" t="str">
        <f>IF(D29="","",VLOOKUP(B29,Data!$B$5:$M$321,12,FALSE))</f>
        <v/>
      </c>
      <c r="J29" s="110" t="str">
        <f>IF(D29="","",VLOOKUP(B29,Data!$B$5:$E$321,4,FALSE)*D29)</f>
        <v/>
      </c>
      <c r="K29" s="110" t="str">
        <f>IF(D29="","",VLOOKUP(B29,Data!$B$5:$F$321,5,FALSE)*D29)</f>
        <v/>
      </c>
      <c r="L29" s="83" t="e">
        <f>IF(B29=Data!B26,Data!G26,(IF(B29=Data!#REF!,Data!#REF!,(IF(B29=Data!B28,Data!G28,(IF(B29=Data!#REF!,Data!#REF!,(IF(B29=Data!#REF!,Data!#REF!,(IF(B29=Data!#REF!,Data!#REF!,(IF(B29=Data!#REF!,Data!#REF!,(IF(B29=Data!#REF!,Data!#REF!,Data!#REF!)))))))))))))))&amp;IF(B29=Data!#REF!,Data!#REF!,(IF(B29=Data!#REF!,Data!#REF!,(IF(B29=Data!B50,Data!G50,(IF(B29=Data!#REF!,Data!#REF!,(IF(B29=Data!#REF!,Data!#REF!,(IF(B29=Data!#REF!,Data!G827,(IF(B29=Data!#REF!,Data!#REF!,(IF(B29=Data!#REF!,Data!#REF!,Data!#REF!)))))))))))))))&amp;IF(B29=Data!#REF!,Data!#REF!,(IF(B29=Data!#REF!,Data!#REF!,(IF(B29=Data!#REF!,Data!#REF!,(IF(B29=Data!#REF!,Data!#REF!,(IF(B29=Data!#REF!,Data!#REF!,Data!#REF!)))))))))</f>
        <v>#REF!</v>
      </c>
      <c r="M29" s="84"/>
      <c r="N29" s="85"/>
      <c r="O29" s="86" t="e">
        <f>IF(B29=Data!B26,Data!H26,(IF(B29=Data!#REF!,Data!#REF!,(IF(B29=Data!B28,Data!H28,(IF(B29=Data!#REF!,Data!#REF!,(IF(B29=Data!#REF!,Data!#REF!,(IF(B29=Data!#REF!,Data!#REF!,(IF(B29=Data!#REF!,Data!#REF!,(IF(B29=Data!#REF!,Data!#REF!,Data!#REF!)))))))))))))))&amp;IF(B29=Data!#REF!,Data!#REF!,(IF(B29=Data!#REF!,Data!#REF!,(IF(B29=Data!B50,Data!H50,(IF(B29=Data!#REF!,Data!#REF!,(IF(B29=Data!#REF!,Data!#REF!,(IF(B29=Data!#REF!,Data!H827,(IF(B29=Data!#REF!,Data!#REF!,(IF(B29=Data!#REF!,Data!#REF!,Data!#REF!)))))))))))))))&amp;IF(B29=Data!#REF!,Data!#REF!,(IF(B29=Data!#REF!,Data!#REF!,(IF(B29=Data!#REF!,Data!#REF!,(IF(B29=Data!#REF!,Data!#REF!,(IF(B29=Data!#REF!,Data!#REF!,Data!#REF!)))))))))</f>
        <v>#REF!</v>
      </c>
      <c r="P29" s="85"/>
      <c r="Q29" s="85"/>
      <c r="R29" s="86" t="e">
        <f>IF(B29=Data!B26,Data!I26,(IF(B29=Data!#REF!,Data!#REF!,(IF(B29=Data!B28,Data!I28,(IF(B29=Data!#REF!,Data!#REF!,(IF(B29=Data!#REF!,Data!#REF!,(IF(B29=Data!#REF!,Data!#REF!,(IF(B29=Data!#REF!,Data!#REF!,(IF(B29=Data!#REF!,Data!#REF!,Data!#REF!)))))))))))))))&amp;IF(B29=Data!#REF!,Data!#REF!,(IF(B29=Data!#REF!,Data!#REF!,(IF(B29=Data!B50,Data!I50,(IF(B29=Data!#REF!,Data!#REF!,(IF(B29=Data!#REF!,Data!#REF!,(IF(B29=Data!#REF!,Data!I827,(IF(B29=Data!#REF!,Data!#REF!,(IF(B29=Data!#REF!,Data!#REF!,Data!#REF!)))))))))))))))&amp;IF(B29=Data!#REF!,Data!#REF!,(IF(B29=Data!#REF!,Data!#REF!,(IF(B29=Data!#REF!,Data!#REF!,(IF(B29=Data!#REF!,Data!#REF!,(IF(B29=Data!#REF!,Data!#REF!,Data!#REF!)))))))))</f>
        <v>#REF!</v>
      </c>
      <c r="S29" s="87"/>
      <c r="T29" s="86" t="e">
        <f>IF(B29=Data!B26,Data!J26,(IF(B29=Data!#REF!,Data!#REF!,(IF(B29=Data!B28,Data!J28,(IF(B29=Data!#REF!,Data!#REF!,(IF(B29=Data!#REF!,Data!#REF!,(IF(B29=Data!#REF!,Data!#REF!,(IF(B29=Data!#REF!,Data!#REF!,(IF(B29=Data!#REF!,Data!#REF!,Data!#REF!)))))))))))))))&amp;IF(B29=Data!#REF!,Data!#REF!,(IF(B29=Data!#REF!,Data!#REF!,(IF(B29=Data!B50,Data!J50,(IF(B29=Data!#REF!,Data!#REF!,(IF(B29=Data!#REF!,Data!#REF!,(IF(B29=Data!#REF!,Data!J827,(IF(B29=Data!#REF!,Data!#REF!,(IF(B29=Data!#REF!,Data!#REF!,Data!#REF!)))))))))))))))&amp;IF(B29=Data!#REF!,Data!#REF!,(IF(B29=Data!#REF!,Data!#REF!,(IF(B29=Data!#REF!,Data!#REF!,(IF(B29=Data!#REF!,Data!#REF!,(IF(B29=Data!#REF!,Data!#REF!,Data!#REF!)))))))))</f>
        <v>#REF!</v>
      </c>
      <c r="U29" s="112" t="str">
        <f>IF(D29="","",VLOOKUP(B29,Data!$B$5:$J$321,9,FALSE)*D29)</f>
        <v/>
      </c>
    </row>
    <row r="30" spans="1:21" ht="14">
      <c r="A30" s="88"/>
      <c r="B30" s="79"/>
      <c r="C30" s="110" t="str">
        <f>IF(D30="","",VLOOKUP(B30,Data!$B$5:$L$321,2,FALSE))</f>
        <v/>
      </c>
      <c r="D30" s="80"/>
      <c r="E30" s="82"/>
      <c r="F30" s="110" t="str">
        <f>IF(D30="","",VLOOKUP(B30,Data!$B$5:$L$321,11,FALSE))</f>
        <v/>
      </c>
      <c r="G30" s="83" t="str">
        <f t="shared" si="1"/>
        <v>-</v>
      </c>
      <c r="H30" s="81" t="str">
        <f>IF(D30="","",VLOOKUP(B30,Data!$B$5:$D$321,3,FALSE))</f>
        <v/>
      </c>
      <c r="I30" s="81" t="str">
        <f>IF(D30="","",VLOOKUP(B30,Data!$B$5:$M$321,12,FALSE))</f>
        <v/>
      </c>
      <c r="J30" s="110" t="str">
        <f>IF(D30="","",VLOOKUP(B30,Data!$B$5:$E$321,4,FALSE)*D30)</f>
        <v/>
      </c>
      <c r="K30" s="110" t="str">
        <f>IF(D30="","",VLOOKUP(B30,Data!$B$5:$F$321,5,FALSE)*D30)</f>
        <v/>
      </c>
      <c r="L30" s="83" t="e">
        <f>IF(B30=Data!#REF!,Data!#REF!,(IF(B30=Data!B27,Data!G27,(IF(B30=Data!#REF!,Data!#REF!,(IF(B30=Data!#REF!,Data!#REF!,(IF(B30=Data!#REF!,Data!#REF!,(IF(B30=Data!#REF!,Data!#REF!,(IF(B30=Data!#REF!,Data!#REF!,(IF(B30=Data!#REF!,Data!#REF!,Data!#REF!)))))))))))))))&amp;IF(B30=Data!#REF!,Data!#REF!,(IF(B30=Data!#REF!,Data!#REF!,(IF(B30=Data!#REF!,Data!#REF!,(IF(B30=Data!#REF!,Data!#REF!,(IF(B30=Data!#REF!,Data!#REF!,(IF(B30=Data!B5,Data!G828,(IF(B30=Data!#REF!,Data!#REF!,(IF(B30=Data!#REF!,Data!#REF!,Data!#REF!)))))))))))))))&amp;IF(B30=Data!#REF!,Data!#REF!,(IF(B30=Data!#REF!,Data!#REF!,(IF(B30=Data!#REF!,Data!#REF!,(IF(B30=Data!#REF!,Data!#REF!,(IF(B30=Data!#REF!,Data!#REF!,Data!#REF!)))))))))</f>
        <v>#REF!</v>
      </c>
      <c r="M30" s="84"/>
      <c r="N30" s="85"/>
      <c r="O30" s="86" t="e">
        <f>IF(B30=Data!#REF!,Data!#REF!,(IF(B30=Data!B27,Data!H27,(IF(B30=Data!#REF!,Data!#REF!,(IF(B30=Data!#REF!,Data!#REF!,(IF(B30=Data!#REF!,Data!#REF!,(IF(B30=Data!#REF!,Data!#REF!,(IF(B30=Data!#REF!,Data!#REF!,(IF(B30=Data!#REF!,Data!#REF!,Data!#REF!)))))))))))))))&amp;IF(B30=Data!#REF!,Data!#REF!,(IF(B30=Data!#REF!,Data!#REF!,(IF(B30=Data!#REF!,Data!#REF!,(IF(B30=Data!#REF!,Data!#REF!,(IF(B30=Data!#REF!,Data!#REF!,(IF(B30=Data!B5,Data!H828,(IF(B30=Data!#REF!,Data!#REF!,(IF(B30=Data!#REF!,Data!#REF!,Data!#REF!)))))))))))))))&amp;IF(B30=Data!#REF!,Data!#REF!,(IF(B30=Data!#REF!,Data!#REF!,(IF(B30=Data!#REF!,Data!#REF!,(IF(B30=Data!#REF!,Data!#REF!,(IF(B30=Data!#REF!,Data!#REF!,Data!#REF!)))))))))</f>
        <v>#REF!</v>
      </c>
      <c r="P30" s="85"/>
      <c r="Q30" s="85"/>
      <c r="R30" s="86" t="e">
        <f>IF(B30=Data!#REF!,Data!#REF!,(IF(B30=Data!B27,Data!I27,(IF(B30=Data!#REF!,Data!#REF!,(IF(B30=Data!#REF!,Data!#REF!,(IF(B30=Data!#REF!,Data!#REF!,(IF(B30=Data!#REF!,Data!#REF!,(IF(B30=Data!#REF!,Data!#REF!,(IF(B30=Data!#REF!,Data!#REF!,Data!#REF!)))))))))))))))&amp;IF(B30=Data!#REF!,Data!#REF!,(IF(B30=Data!#REF!,Data!#REF!,(IF(B30=Data!#REF!,Data!#REF!,(IF(B30=Data!#REF!,Data!#REF!,(IF(B30=Data!#REF!,Data!#REF!,(IF(B30=Data!B5,Data!I828,(IF(B30=Data!#REF!,Data!#REF!,(IF(B30=Data!#REF!,Data!#REF!,Data!#REF!)))))))))))))))&amp;IF(B30=Data!#REF!,Data!#REF!,(IF(B30=Data!#REF!,Data!#REF!,(IF(B30=Data!#REF!,Data!#REF!,(IF(B30=Data!#REF!,Data!#REF!,(IF(B30=Data!#REF!,Data!#REF!,Data!#REF!)))))))))</f>
        <v>#REF!</v>
      </c>
      <c r="S30" s="87"/>
      <c r="T30" s="86" t="e">
        <f>IF(B30=Data!#REF!,Data!#REF!,(IF(B30=Data!B27,Data!J27,(IF(B30=Data!#REF!,Data!#REF!,(IF(B30=Data!#REF!,Data!#REF!,(IF(B30=Data!#REF!,Data!#REF!,(IF(B30=Data!#REF!,Data!#REF!,(IF(B30=Data!#REF!,Data!#REF!,(IF(B30=Data!#REF!,Data!#REF!,Data!#REF!)))))))))))))))&amp;IF(B30=Data!#REF!,Data!#REF!,(IF(B30=Data!#REF!,Data!#REF!,(IF(B30=Data!#REF!,Data!#REF!,(IF(B30=Data!#REF!,Data!#REF!,(IF(B30=Data!#REF!,Data!#REF!,(IF(B30=Data!B5,Data!J828,(IF(B30=Data!#REF!,Data!#REF!,(IF(B30=Data!#REF!,Data!#REF!,Data!#REF!)))))))))))))))&amp;IF(B30=Data!#REF!,Data!#REF!,(IF(B30=Data!#REF!,Data!#REF!,(IF(B30=Data!#REF!,Data!#REF!,(IF(B30=Data!#REF!,Data!#REF!,(IF(B30=Data!#REF!,Data!#REF!,Data!#REF!)))))))))</f>
        <v>#REF!</v>
      </c>
      <c r="U30" s="112" t="str">
        <f>IF(D30="","",VLOOKUP(B30,Data!$B$5:$J$321,9,FALSE)*D30)</f>
        <v/>
      </c>
    </row>
    <row r="31" spans="1:21" ht="14">
      <c r="A31" s="88"/>
      <c r="B31" s="79"/>
      <c r="C31" s="110" t="str">
        <f>IF(D31="","",VLOOKUP(B31,Data!$B$5:$L$321,2,FALSE))</f>
        <v/>
      </c>
      <c r="D31" s="80"/>
      <c r="E31" s="82"/>
      <c r="F31" s="110" t="str">
        <f>IF(D31="","",VLOOKUP(B31,Data!$B$5:$L$321,11,FALSE))</f>
        <v/>
      </c>
      <c r="G31" s="83" t="str">
        <f t="shared" si="1"/>
        <v>-</v>
      </c>
      <c r="H31" s="81" t="str">
        <f>IF(D31="","",VLOOKUP(B31,Data!$B$5:$D$321,3,FALSE))</f>
        <v/>
      </c>
      <c r="I31" s="81" t="str">
        <f>IF(D31="","",VLOOKUP(B31,Data!$B$5:$M$321,12,FALSE))</f>
        <v/>
      </c>
      <c r="J31" s="110" t="str">
        <f>IF(D31="","",VLOOKUP(B31,Data!$B$5:$E$321,4,FALSE)*D31)</f>
        <v/>
      </c>
      <c r="K31" s="110" t="str">
        <f>IF(D31="","",VLOOKUP(B31,Data!$B$5:$F$321,5,FALSE)*D31)</f>
        <v/>
      </c>
      <c r="L31" s="83" t="e">
        <f>IF(B31=Data!#REF!,Data!#REF!,(IF(B31=Data!B28,Data!G28,(IF(B31=Data!#REF!,Data!#REF!,(IF(B31=Data!#REF!,Data!#REF!,(IF(B31=Data!B29,Data!G29,(IF(B31=Data!#REF!,Data!#REF!,(IF(B31=Data!#REF!,Data!#REF!,(IF(B31=Data!#REF!,Data!#REF!,Data!#REF!)))))))))))))))&amp;IF(B31=Data!#REF!,Data!#REF!,(IF(B31=Data!B47,Data!G47,(IF(B31=Data!#REF!,Data!#REF!,(IF(B31=Data!#REF!,Data!#REF!,(IF(B31=Data!#REF!,Data!#REF!,(IF(B31=Data!B6,Data!G829,(IF(B31=Data!#REF!,Data!#REF!,(IF(B31=Data!#REF!,Data!#REF!,Data!#REF!)))))))))))))))&amp;IF(B31=Data!#REF!,Data!#REF!,(IF(B31=Data!#REF!,Data!#REF!,(IF(B31=Data!#REF!,Data!#REF!,(IF(B31=Data!#REF!,Data!#REF!,(IF(B31=Data!#REF!,Data!#REF!,Data!#REF!)))))))))</f>
        <v>#REF!</v>
      </c>
      <c r="M31" s="84"/>
      <c r="N31" s="85"/>
      <c r="O31" s="86" t="e">
        <f>IF(B31=Data!#REF!,Data!#REF!,(IF(B31=Data!B28,Data!H28,(IF(B31=Data!#REF!,Data!#REF!,(IF(B31=Data!#REF!,Data!#REF!,(IF(B31=Data!B29,Data!H29,(IF(B31=Data!#REF!,Data!#REF!,(IF(B31=Data!#REF!,Data!#REF!,(IF(B31=Data!#REF!,Data!#REF!,Data!#REF!)))))))))))))))&amp;IF(B31=Data!#REF!,Data!#REF!,(IF(B31=Data!B47,Data!H47,(IF(B31=Data!#REF!,Data!#REF!,(IF(B31=Data!#REF!,Data!#REF!,(IF(B31=Data!#REF!,Data!#REF!,(IF(B31=Data!B6,Data!H829,(IF(B31=Data!#REF!,Data!#REF!,(IF(B31=Data!#REF!,Data!#REF!,Data!#REF!)))))))))))))))&amp;IF(B31=Data!#REF!,Data!#REF!,(IF(B31=Data!#REF!,Data!#REF!,(IF(B31=Data!#REF!,Data!#REF!,(IF(B31=Data!#REF!,Data!#REF!,(IF(B31=Data!#REF!,Data!#REF!,Data!#REF!)))))))))</f>
        <v>#REF!</v>
      </c>
      <c r="P31" s="85"/>
      <c r="Q31" s="85"/>
      <c r="R31" s="86" t="e">
        <f>IF(B31=Data!#REF!,Data!#REF!,(IF(B31=Data!B28,Data!I28,(IF(B31=Data!#REF!,Data!#REF!,(IF(B31=Data!#REF!,Data!#REF!,(IF(B31=Data!B29,Data!I29,(IF(B31=Data!#REF!,Data!#REF!,(IF(B31=Data!#REF!,Data!#REF!,(IF(B31=Data!#REF!,Data!#REF!,Data!#REF!)))))))))))))))&amp;IF(B31=Data!#REF!,Data!#REF!,(IF(B31=Data!B47,Data!I47,(IF(B31=Data!#REF!,Data!#REF!,(IF(B31=Data!#REF!,Data!#REF!,(IF(B31=Data!#REF!,Data!#REF!,(IF(B31=Data!B6,Data!I829,(IF(B31=Data!#REF!,Data!#REF!,(IF(B31=Data!#REF!,Data!#REF!,Data!#REF!)))))))))))))))&amp;IF(B31=Data!#REF!,Data!#REF!,(IF(B31=Data!#REF!,Data!#REF!,(IF(B31=Data!#REF!,Data!#REF!,(IF(B31=Data!#REF!,Data!#REF!,(IF(B31=Data!#REF!,Data!#REF!,Data!#REF!)))))))))</f>
        <v>#REF!</v>
      </c>
      <c r="S31" s="87"/>
      <c r="T31" s="86" t="e">
        <f>IF(B31=Data!#REF!,Data!#REF!,(IF(B31=Data!B28,Data!J28,(IF(B31=Data!#REF!,Data!#REF!,(IF(B31=Data!#REF!,Data!#REF!,(IF(B31=Data!B29,Data!J29,(IF(B31=Data!#REF!,Data!#REF!,(IF(B31=Data!#REF!,Data!#REF!,(IF(B31=Data!#REF!,Data!#REF!,Data!#REF!)))))))))))))))&amp;IF(B31=Data!#REF!,Data!#REF!,(IF(B31=Data!B47,Data!J47,(IF(B31=Data!#REF!,Data!#REF!,(IF(B31=Data!#REF!,Data!#REF!,(IF(B31=Data!#REF!,Data!#REF!,(IF(B31=Data!B6,Data!J829,(IF(B31=Data!#REF!,Data!#REF!,(IF(B31=Data!#REF!,Data!#REF!,Data!#REF!)))))))))))))))&amp;IF(B31=Data!#REF!,Data!#REF!,(IF(B31=Data!#REF!,Data!#REF!,(IF(B31=Data!#REF!,Data!#REF!,(IF(B31=Data!#REF!,Data!#REF!,(IF(B31=Data!#REF!,Data!#REF!,Data!#REF!)))))))))</f>
        <v>#REF!</v>
      </c>
      <c r="U31" s="112" t="str">
        <f>IF(D31="","",VLOOKUP(B31,Data!$B$5:$J$321,9,FALSE)*D31)</f>
        <v/>
      </c>
    </row>
    <row r="32" spans="1:21" ht="14">
      <c r="A32" s="88"/>
      <c r="B32" s="79"/>
      <c r="C32" s="110" t="str">
        <f>IF(D32="","",VLOOKUP(B32,Data!$B$5:$L$321,2,FALSE))</f>
        <v/>
      </c>
      <c r="D32" s="80"/>
      <c r="E32" s="82"/>
      <c r="F32" s="110" t="str">
        <f>IF(D32="","",VLOOKUP(B32,Data!$B$5:$L$321,11,FALSE))</f>
        <v/>
      </c>
      <c r="G32" s="83" t="str">
        <f t="shared" si="1"/>
        <v>-</v>
      </c>
      <c r="H32" s="81" t="str">
        <f>IF(D32="","",VLOOKUP(B32,Data!$B$5:$D$321,3,FALSE))</f>
        <v/>
      </c>
      <c r="I32" s="81" t="str">
        <f>IF(D32="","",VLOOKUP(B32,Data!$B$5:$M$321,12,FALSE))</f>
        <v/>
      </c>
      <c r="J32" s="110" t="str">
        <f>IF(D32="","",VLOOKUP(B32,Data!$B$5:$E$321,4,FALSE)*D32)</f>
        <v/>
      </c>
      <c r="K32" s="110" t="str">
        <f>IF(D32="","",VLOOKUP(B32,Data!$B$5:$F$321,5,FALSE)*D32)</f>
        <v/>
      </c>
      <c r="L32" s="83" t="e">
        <f>IF(B32=Data!B27,Data!G27,(IF(B32=Data!#REF!,Data!#REF!,(IF(B32=Data!#REF!,Data!#REF!,(IF(B32=Data!#REF!,Data!#REF!,(IF(B32=Data!B31,Data!G31,(IF(B32=Data!#REF!,Data!#REF!,(IF(B32=Data!#REF!,Data!#REF!,(IF(B32=Data!#REF!,Data!#REF!,Data!#REF!)))))))))))))))&amp;IF(B32=Data!B47,Data!G47,(IF(B32=Data!B48,Data!G48,(IF(B32=Data!#REF!,Data!#REF!,(IF(B32=Data!#REF!,Data!#REF!,(IF(B32=Data!B5,Data!G5,(IF(B32=Data!B7,Data!G830,(IF(B32=Data!#REF!,Data!#REF!,(IF(B32=Data!#REF!,Data!#REF!,Data!#REF!)))))))))))))))&amp;IF(B32=Data!#REF!,Data!#REF!,(IF(B32=Data!#REF!,Data!#REF!,(IF(B32=Data!#REF!,Data!#REF!,(IF(B32=Data!#REF!,Data!#REF!,(IF(B32=Data!#REF!,Data!#REF!,Data!#REF!)))))))))</f>
        <v>#REF!</v>
      </c>
      <c r="M32" s="84"/>
      <c r="N32" s="85"/>
      <c r="O32" s="86" t="e">
        <f>IF(B32=Data!B27,Data!H27,(IF(B32=Data!#REF!,Data!#REF!,(IF(B32=Data!#REF!,Data!#REF!,(IF(B32=Data!#REF!,Data!#REF!,(IF(B32=Data!B31,Data!H31,(IF(B32=Data!#REF!,Data!#REF!,(IF(B32=Data!#REF!,Data!#REF!,(IF(B32=Data!#REF!,Data!#REF!,Data!#REF!)))))))))))))))&amp;IF(B32=Data!B47,Data!H47,(IF(B32=Data!B48,Data!H48,(IF(B32=Data!#REF!,Data!#REF!,(IF(B32=Data!#REF!,Data!#REF!,(IF(B32=Data!B5,Data!H5,(IF(B32=Data!B7,Data!H830,(IF(B32=Data!#REF!,Data!#REF!,(IF(B32=Data!#REF!,Data!#REF!,Data!#REF!)))))))))))))))&amp;IF(B32=Data!#REF!,Data!#REF!,(IF(B32=Data!#REF!,Data!#REF!,(IF(B32=Data!#REF!,Data!#REF!,(IF(B32=Data!#REF!,Data!#REF!,(IF(B32=Data!#REF!,Data!#REF!,Data!#REF!)))))))))</f>
        <v>#REF!</v>
      </c>
      <c r="P32" s="85"/>
      <c r="Q32" s="85"/>
      <c r="R32" s="86" t="e">
        <f>IF(B32=Data!B27,Data!I27,(IF(B32=Data!#REF!,Data!#REF!,(IF(B32=Data!#REF!,Data!#REF!,(IF(B32=Data!#REF!,Data!#REF!,(IF(B32=Data!B31,Data!I31,(IF(B32=Data!#REF!,Data!#REF!,(IF(B32=Data!#REF!,Data!#REF!,(IF(B32=Data!#REF!,Data!#REF!,Data!#REF!)))))))))))))))&amp;IF(B32=Data!B47,Data!I47,(IF(B32=Data!B48,Data!I48,(IF(B32=Data!#REF!,Data!#REF!,(IF(B32=Data!#REF!,Data!#REF!,(IF(B32=Data!B5,Data!I5,(IF(B32=Data!B7,Data!I830,(IF(B32=Data!#REF!,Data!#REF!,(IF(B32=Data!#REF!,Data!#REF!,Data!#REF!)))))))))))))))&amp;IF(B32=Data!#REF!,Data!#REF!,(IF(B32=Data!#REF!,Data!#REF!,(IF(B32=Data!#REF!,Data!#REF!,(IF(B32=Data!#REF!,Data!#REF!,(IF(B32=Data!#REF!,Data!#REF!,Data!#REF!)))))))))</f>
        <v>#REF!</v>
      </c>
      <c r="S32" s="87"/>
      <c r="T32" s="86" t="e">
        <f>IF(B32=Data!B27,Data!J27,(IF(B32=Data!#REF!,Data!#REF!,(IF(B32=Data!#REF!,Data!#REF!,(IF(B32=Data!#REF!,Data!#REF!,(IF(B32=Data!B31,Data!J31,(IF(B32=Data!#REF!,Data!#REF!,(IF(B32=Data!#REF!,Data!#REF!,(IF(B32=Data!#REF!,Data!#REF!,Data!#REF!)))))))))))))))&amp;IF(B32=Data!B47,Data!J47,(IF(B32=Data!B48,Data!J48,(IF(B32=Data!#REF!,Data!#REF!,(IF(B32=Data!#REF!,Data!#REF!,(IF(B32=Data!B5,Data!J5,(IF(B32=Data!B7,Data!J830,(IF(B32=Data!#REF!,Data!#REF!,(IF(B32=Data!#REF!,Data!#REF!,Data!#REF!)))))))))))))))&amp;IF(B32=Data!#REF!,Data!#REF!,(IF(B32=Data!#REF!,Data!#REF!,(IF(B32=Data!#REF!,Data!#REF!,(IF(B32=Data!#REF!,Data!#REF!,(IF(B32=Data!#REF!,Data!#REF!,Data!#REF!)))))))))</f>
        <v>#REF!</v>
      </c>
      <c r="U32" s="112" t="str">
        <f>IF(D32="","",VLOOKUP(B32,Data!$B$5:$J$321,9,FALSE)*D32)</f>
        <v/>
      </c>
    </row>
    <row r="33" spans="1:21" ht="14">
      <c r="A33" s="88"/>
      <c r="B33" s="79"/>
      <c r="C33" s="110" t="str">
        <f>IF(D33="","",VLOOKUP(B33,Data!$B$5:$L$321,2,FALSE))</f>
        <v/>
      </c>
      <c r="D33" s="80"/>
      <c r="E33" s="82"/>
      <c r="F33" s="110" t="str">
        <f>IF(D33="","",VLOOKUP(B33,Data!$B$5:$L$321,11,FALSE))</f>
        <v/>
      </c>
      <c r="G33" s="83" t="str">
        <f t="shared" si="1"/>
        <v>-</v>
      </c>
      <c r="H33" s="81" t="str">
        <f>IF(D33="","",VLOOKUP(B33,Data!$B$5:$D$321,3,FALSE))</f>
        <v/>
      </c>
      <c r="I33" s="81" t="str">
        <f>IF(D33="","",VLOOKUP(B33,Data!$B$5:$M$321,12,FALSE))</f>
        <v/>
      </c>
      <c r="J33" s="110" t="str">
        <f>IF(D33="","",VLOOKUP(B33,Data!$B$5:$E$321,4,FALSE)*D33)</f>
        <v/>
      </c>
      <c r="K33" s="110" t="str">
        <f>IF(D33="","",VLOOKUP(B33,Data!$B$5:$F$321,5,FALSE)*D33)</f>
        <v/>
      </c>
      <c r="L33" s="83" t="e">
        <f>IF(B33=Data!B28,Data!G28,(IF(B33=Data!#REF!,Data!#REF!,(IF(B33=Data!#REF!,Data!#REF!,(IF(B33=Data!#REF!,Data!#REF!,(IF(B33=Data!B32,Data!G32,(IF(B33=Data!#REF!,Data!#REF!,(IF(B33=Data!#REF!,Data!#REF!,(IF(B33=Data!#REF!,Data!#REF!,Data!#REF!)))))))))))))))&amp;IF(B33=Data!B48,Data!G48,(IF(B33=Data!B49,Data!G49,(IF(B33=Data!#REF!,Data!#REF!,(IF(B33=Data!B5,Data!G5,(IF(B33=Data!B6,Data!G6,(IF(B33=Data!#REF!,Data!G831,(IF(B33=Data!#REF!,Data!#REF!,(IF(B33=Data!#REF!,Data!#REF!,Data!#REF!)))))))))))))))&amp;IF(B33=Data!#REF!,Data!#REF!,(IF(B33=Data!#REF!,Data!#REF!,(IF(B33=Data!#REF!,Data!#REF!,(IF(B33=Data!#REF!,Data!#REF!,(IF(B33=Data!#REF!,Data!#REF!,Data!#REF!)))))))))</f>
        <v>#REF!</v>
      </c>
      <c r="M33" s="84"/>
      <c r="N33" s="85"/>
      <c r="O33" s="86" t="e">
        <f>IF(B33=Data!B28,Data!H28,(IF(B33=Data!#REF!,Data!#REF!,(IF(B33=Data!#REF!,Data!#REF!,(IF(B33=Data!#REF!,Data!#REF!,(IF(B33=Data!B32,Data!H32,(IF(B33=Data!#REF!,Data!#REF!,(IF(B33=Data!#REF!,Data!#REF!,(IF(B33=Data!#REF!,Data!#REF!,Data!#REF!)))))))))))))))&amp;IF(B33=Data!B48,Data!H48,(IF(B33=Data!B49,Data!H49,(IF(B33=Data!#REF!,Data!#REF!,(IF(B33=Data!B5,Data!H5,(IF(B33=Data!B6,Data!H6,(IF(B33=Data!#REF!,Data!H831,(IF(B33=Data!#REF!,Data!#REF!,(IF(B33=Data!#REF!,Data!#REF!,Data!#REF!)))))))))))))))&amp;IF(B33=Data!#REF!,Data!#REF!,(IF(B33=Data!#REF!,Data!#REF!,(IF(B33=Data!#REF!,Data!#REF!,(IF(B33=Data!#REF!,Data!#REF!,(IF(B33=Data!#REF!,Data!#REF!,Data!#REF!)))))))))</f>
        <v>#REF!</v>
      </c>
      <c r="P33" s="85"/>
      <c r="Q33" s="85"/>
      <c r="R33" s="86" t="e">
        <f>IF(B33=Data!B28,Data!I28,(IF(B33=Data!#REF!,Data!#REF!,(IF(B33=Data!#REF!,Data!#REF!,(IF(B33=Data!#REF!,Data!#REF!,(IF(B33=Data!B32,Data!I32,(IF(B33=Data!#REF!,Data!#REF!,(IF(B33=Data!#REF!,Data!#REF!,(IF(B33=Data!#REF!,Data!#REF!,Data!#REF!)))))))))))))))&amp;IF(B33=Data!B48,Data!I48,(IF(B33=Data!B49,Data!I49,(IF(B33=Data!#REF!,Data!#REF!,(IF(B33=Data!B5,Data!I5,(IF(B33=Data!B6,Data!I6,(IF(B33=Data!#REF!,Data!I831,(IF(B33=Data!#REF!,Data!#REF!,(IF(B33=Data!#REF!,Data!#REF!,Data!#REF!)))))))))))))))&amp;IF(B33=Data!#REF!,Data!#REF!,(IF(B33=Data!#REF!,Data!#REF!,(IF(B33=Data!#REF!,Data!#REF!,(IF(B33=Data!#REF!,Data!#REF!,(IF(B33=Data!#REF!,Data!#REF!,Data!#REF!)))))))))</f>
        <v>#REF!</v>
      </c>
      <c r="S33" s="87"/>
      <c r="T33" s="86" t="e">
        <f>IF(B33=Data!B28,Data!J28,(IF(B33=Data!#REF!,Data!#REF!,(IF(B33=Data!#REF!,Data!#REF!,(IF(B33=Data!#REF!,Data!#REF!,(IF(B33=Data!B32,Data!J32,(IF(B33=Data!#REF!,Data!#REF!,(IF(B33=Data!#REF!,Data!#REF!,(IF(B33=Data!#REF!,Data!#REF!,Data!#REF!)))))))))))))))&amp;IF(B33=Data!B48,Data!J48,(IF(B33=Data!B49,Data!J49,(IF(B33=Data!#REF!,Data!#REF!,(IF(B33=Data!B5,Data!J5,(IF(B33=Data!B6,Data!J6,(IF(B33=Data!#REF!,Data!J831,(IF(B33=Data!#REF!,Data!#REF!,(IF(B33=Data!#REF!,Data!#REF!,Data!#REF!)))))))))))))))&amp;IF(B33=Data!#REF!,Data!#REF!,(IF(B33=Data!#REF!,Data!#REF!,(IF(B33=Data!#REF!,Data!#REF!,(IF(B33=Data!#REF!,Data!#REF!,(IF(B33=Data!#REF!,Data!#REF!,Data!#REF!)))))))))</f>
        <v>#REF!</v>
      </c>
      <c r="U33" s="112" t="str">
        <f>IF(D33="","",VLOOKUP(B33,Data!$B$5:$J$321,9,FALSE)*D33)</f>
        <v/>
      </c>
    </row>
    <row r="34" spans="1:21" ht="14">
      <c r="A34" s="88"/>
      <c r="B34" s="79"/>
      <c r="C34" s="110" t="str">
        <f>IF(D34="","",VLOOKUP(B34,Data!$B$5:$L$321,2,FALSE))</f>
        <v/>
      </c>
      <c r="D34" s="80"/>
      <c r="E34" s="82"/>
      <c r="F34" s="110" t="str">
        <f>IF(D34="","",VLOOKUP(B34,Data!$B$5:$L$321,11,FALSE))</f>
        <v/>
      </c>
      <c r="G34" s="83" t="str">
        <f t="shared" si="1"/>
        <v>-</v>
      </c>
      <c r="H34" s="81" t="str">
        <f>IF(D34="","",VLOOKUP(B34,Data!$B$5:$D$321,3,FALSE))</f>
        <v/>
      </c>
      <c r="I34" s="81" t="str">
        <f>IF(D34="","",VLOOKUP(B34,Data!$B$5:$M$321,12,FALSE))</f>
        <v/>
      </c>
      <c r="J34" s="110" t="str">
        <f>IF(D34="","",VLOOKUP(B34,Data!$B$5:$E$321,4,FALSE)*D34)</f>
        <v/>
      </c>
      <c r="K34" s="110" t="str">
        <f>IF(D34="","",VLOOKUP(B34,Data!$B$5:$F$321,5,FALSE)*D34)</f>
        <v/>
      </c>
      <c r="L34" s="83" t="e">
        <f>IF(B34=Data!#REF!,Data!#REF!,(IF(B34=Data!#REF!,Data!#REF!,(IF(B34=Data!#REF!,Data!#REF!,(IF(B34=Data!#REF!,Data!#REF!,(IF(B34=Data!B34,Data!G34,(IF(B34=Data!#REF!,Data!#REF!,(IF(B34=Data!#REF!,Data!#REF!,(IF(B34=Data!B47,Data!G47,Data!#REF!)))))))))))))))&amp;IF(B34=Data!B49,Data!G49,(IF(B34=Data!B50,Data!G50,(IF(B34=Data!B5,Data!G5,(IF(B34=Data!B6,Data!G6,(IF(B34=Data!B7,Data!G7,(IF(B34=Data!#REF!,Data!G832,(IF(B34=Data!#REF!,Data!#REF!,(IF(B34=Data!#REF!,Data!#REF!,Data!#REF!)))))))))))))))&amp;IF(B34=Data!#REF!,Data!#REF!,(IF(B34=Data!#REF!,Data!#REF!,(IF(B34=Data!#REF!,Data!#REF!,(IF(B34=Data!#REF!,Data!#REF!,(IF(B34=Data!#REF!,Data!#REF!,Data!#REF!)))))))))</f>
        <v>#REF!</v>
      </c>
      <c r="M34" s="84"/>
      <c r="N34" s="85"/>
      <c r="O34" s="86" t="e">
        <f>IF(B34=Data!#REF!,Data!#REF!,(IF(B34=Data!#REF!,Data!#REF!,(IF(B34=Data!#REF!,Data!#REF!,(IF(B34=Data!#REF!,Data!#REF!,(IF(B34=Data!B34,Data!H34,(IF(B34=Data!#REF!,Data!#REF!,(IF(B34=Data!#REF!,Data!#REF!,(IF(B34=Data!B47,Data!H47,Data!#REF!)))))))))))))))&amp;IF(B34=Data!B49,Data!H49,(IF(B34=Data!B50,Data!H50,(IF(B34=Data!B5,Data!H5,(IF(B34=Data!B6,Data!H6,(IF(B34=Data!B7,Data!H7,(IF(B34=Data!#REF!,Data!H832,(IF(B34=Data!#REF!,Data!#REF!,(IF(B34=Data!#REF!,Data!#REF!,Data!#REF!)))))))))))))))&amp;IF(B34=Data!#REF!,Data!#REF!,(IF(B34=Data!#REF!,Data!#REF!,(IF(B34=Data!#REF!,Data!#REF!,(IF(B34=Data!#REF!,Data!#REF!,(IF(B34=Data!#REF!,Data!#REF!,Data!#REF!)))))))))</f>
        <v>#REF!</v>
      </c>
      <c r="P34" s="85"/>
      <c r="Q34" s="85"/>
      <c r="R34" s="86" t="e">
        <f>IF(B34=Data!#REF!,Data!#REF!,(IF(B34=Data!#REF!,Data!#REF!,(IF(B34=Data!#REF!,Data!#REF!,(IF(B34=Data!#REF!,Data!#REF!,(IF(B34=Data!B34,Data!I34,(IF(B34=Data!#REF!,Data!#REF!,(IF(B34=Data!#REF!,Data!#REF!,(IF(B34=Data!B47,Data!I47,Data!#REF!)))))))))))))))&amp;IF(B34=Data!B49,Data!I49,(IF(B34=Data!B50,Data!I50,(IF(B34=Data!B5,Data!I5,(IF(B34=Data!B6,Data!I6,(IF(B34=Data!B7,Data!I7,(IF(B34=Data!#REF!,Data!I832,(IF(B34=Data!#REF!,Data!#REF!,(IF(B34=Data!#REF!,Data!#REF!,Data!#REF!)))))))))))))))&amp;IF(B34=Data!#REF!,Data!#REF!,(IF(B34=Data!#REF!,Data!#REF!,(IF(B34=Data!#REF!,Data!#REF!,(IF(B34=Data!#REF!,Data!#REF!,(IF(B34=Data!#REF!,Data!#REF!,Data!#REF!)))))))))</f>
        <v>#REF!</v>
      </c>
      <c r="S34" s="87"/>
      <c r="T34" s="86" t="e">
        <f>IF(B34=Data!#REF!,Data!#REF!,(IF(B34=Data!#REF!,Data!#REF!,(IF(B34=Data!#REF!,Data!#REF!,(IF(B34=Data!#REF!,Data!#REF!,(IF(B34=Data!B34,Data!J34,(IF(B34=Data!#REF!,Data!#REF!,(IF(B34=Data!#REF!,Data!#REF!,(IF(B34=Data!B47,Data!J47,Data!#REF!)))))))))))))))&amp;IF(B34=Data!B49,Data!J49,(IF(B34=Data!B50,Data!J50,(IF(B34=Data!B5,Data!J5,(IF(B34=Data!B6,Data!J6,(IF(B34=Data!B7,Data!J7,(IF(B34=Data!#REF!,Data!J832,(IF(B34=Data!#REF!,Data!#REF!,(IF(B34=Data!#REF!,Data!#REF!,Data!#REF!)))))))))))))))&amp;IF(B34=Data!#REF!,Data!#REF!,(IF(B34=Data!#REF!,Data!#REF!,(IF(B34=Data!#REF!,Data!#REF!,(IF(B34=Data!#REF!,Data!#REF!,(IF(B34=Data!#REF!,Data!#REF!,Data!#REF!)))))))))</f>
        <v>#REF!</v>
      </c>
      <c r="U34" s="112" t="str">
        <f>IF(D34="","",VLOOKUP(B34,Data!$B$5:$J$321,9,FALSE)*D34)</f>
        <v/>
      </c>
    </row>
    <row r="35" spans="1:21" ht="14">
      <c r="A35" s="78"/>
      <c r="B35" s="79"/>
      <c r="C35" s="110" t="str">
        <f>IF(D35="","",VLOOKUP(B35,Data!$B$5:$L$321,2,FALSE))</f>
        <v/>
      </c>
      <c r="D35" s="80"/>
      <c r="E35" s="82"/>
      <c r="F35" s="110" t="str">
        <f>IF(D35="","",VLOOKUP(B35,Data!$B$5:$L$321,11,FALSE))</f>
        <v/>
      </c>
      <c r="G35" s="83" t="str">
        <f t="shared" si="1"/>
        <v>-</v>
      </c>
      <c r="H35" s="81" t="str">
        <f>IF(D35="","",VLOOKUP(B35,Data!$B$5:$D$321,3,FALSE))</f>
        <v/>
      </c>
      <c r="I35" s="81" t="str">
        <f>IF(D35="","",VLOOKUP(B35,Data!$B$5:$M$321,12,FALSE))</f>
        <v/>
      </c>
      <c r="J35" s="110" t="str">
        <f>IF(D35="","",VLOOKUP(B35,Data!$B$5:$E$321,4,FALSE)*D35)</f>
        <v/>
      </c>
      <c r="K35" s="110" t="str">
        <f>IF(D35="","",VLOOKUP(B35,Data!$B$5:$F$321,5,FALSE)*D35)</f>
        <v/>
      </c>
      <c r="L35" s="83" t="e">
        <f>IF(B35=Data!#REF!,Data!#REF!,(IF(B35=Data!#REF!,Data!#REF!,(IF(B35=Data!#REF!,Data!#REF!,(IF(B35=Data!B29,Data!G29,(IF(B35=Data!B35,Data!G35,(IF(B35=Data!#REF!,Data!#REF!,(IF(B35=Data!#REF!,Data!#REF!,(IF(B35=Data!B48,Data!G48,Data!#REF!)))))))))))))))&amp;IF(B35=Data!B50,Data!G50,(IF(B35=Data!#REF!,Data!#REF!,(IF(B35=Data!B6,Data!G6,(IF(B35=Data!B7,Data!G7,(IF(B35=Data!#REF!,Data!#REF!,(IF(B35=Data!#REF!,Data!G833,(IF(B35=Data!#REF!,Data!#REF!,(IF(B35=Data!#REF!,Data!#REF!,Data!#REF!)))))))))))))))&amp;IF(B35=Data!#REF!,Data!#REF!,(IF(B35=Data!#REF!,Data!#REF!,(IF(B35=Data!#REF!,Data!#REF!,(IF(B35=Data!#REF!,Data!#REF!,(IF(B35=Data!#REF!,Data!#REF!,Data!#REF!)))))))))</f>
        <v>#REF!</v>
      </c>
      <c r="M35" s="84"/>
      <c r="N35" s="85"/>
      <c r="O35" s="86" t="e">
        <f>IF(B35=Data!#REF!,Data!#REF!,(IF(B35=Data!#REF!,Data!#REF!,(IF(B35=Data!#REF!,Data!#REF!,(IF(B35=Data!B29,Data!H29,(IF(B35=Data!B35,Data!H35,(IF(B35=Data!#REF!,Data!#REF!,(IF(B35=Data!#REF!,Data!#REF!,(IF(B35=Data!B48,Data!H48,Data!#REF!)))))))))))))))&amp;IF(B35=Data!B50,Data!H50,(IF(B35=Data!#REF!,Data!#REF!,(IF(B35=Data!B6,Data!H6,(IF(B35=Data!B7,Data!H7,(IF(B35=Data!#REF!,Data!#REF!,(IF(B35=Data!#REF!,Data!H833,(IF(B35=Data!#REF!,Data!#REF!,(IF(B35=Data!#REF!,Data!#REF!,Data!#REF!)))))))))))))))&amp;IF(B35=Data!#REF!,Data!#REF!,(IF(B35=Data!#REF!,Data!#REF!,(IF(B35=Data!#REF!,Data!#REF!,(IF(B35=Data!#REF!,Data!#REF!,(IF(B35=Data!#REF!,Data!#REF!,Data!#REF!)))))))))</f>
        <v>#REF!</v>
      </c>
      <c r="P35" s="85"/>
      <c r="Q35" s="85"/>
      <c r="R35" s="86" t="e">
        <f>IF(B35=Data!#REF!,Data!#REF!,(IF(B35=Data!#REF!,Data!#REF!,(IF(B35=Data!#REF!,Data!#REF!,(IF(B35=Data!B29,Data!I29,(IF(B35=Data!B35,Data!I35,(IF(B35=Data!#REF!,Data!#REF!,(IF(B35=Data!#REF!,Data!#REF!,(IF(B35=Data!B48,Data!I48,Data!#REF!)))))))))))))))&amp;IF(B35=Data!B50,Data!I50,(IF(B35=Data!#REF!,Data!#REF!,(IF(B35=Data!B6,Data!I6,(IF(B35=Data!B7,Data!I7,(IF(B35=Data!#REF!,Data!#REF!,(IF(B35=Data!#REF!,Data!I833,(IF(B35=Data!#REF!,Data!#REF!,(IF(B35=Data!#REF!,Data!#REF!,Data!#REF!)))))))))))))))&amp;IF(B35=Data!#REF!,Data!#REF!,(IF(B35=Data!#REF!,Data!#REF!,(IF(B35=Data!#REF!,Data!#REF!,(IF(B35=Data!#REF!,Data!#REF!,(IF(B35=Data!#REF!,Data!#REF!,Data!#REF!)))))))))</f>
        <v>#REF!</v>
      </c>
      <c r="S35" s="87"/>
      <c r="T35" s="86" t="e">
        <f>IF(B35=Data!#REF!,Data!#REF!,(IF(B35=Data!#REF!,Data!#REF!,(IF(B35=Data!#REF!,Data!#REF!,(IF(B35=Data!B29,Data!J29,(IF(B35=Data!B35,Data!J35,(IF(B35=Data!#REF!,Data!#REF!,(IF(B35=Data!#REF!,Data!#REF!,(IF(B35=Data!B48,Data!J48,Data!#REF!)))))))))))))))&amp;IF(B35=Data!B50,Data!J50,(IF(B35=Data!#REF!,Data!#REF!,(IF(B35=Data!B6,Data!J6,(IF(B35=Data!B7,Data!J7,(IF(B35=Data!#REF!,Data!#REF!,(IF(B35=Data!#REF!,Data!J833,(IF(B35=Data!#REF!,Data!#REF!,(IF(B35=Data!#REF!,Data!#REF!,Data!#REF!)))))))))))))))&amp;IF(B35=Data!#REF!,Data!#REF!,(IF(B35=Data!#REF!,Data!#REF!,(IF(B35=Data!#REF!,Data!#REF!,(IF(B35=Data!#REF!,Data!#REF!,(IF(B35=Data!#REF!,Data!#REF!,Data!#REF!)))))))))</f>
        <v>#REF!</v>
      </c>
      <c r="U35" s="112" t="str">
        <f>IF(D35="","",VLOOKUP(B35,Data!$B$5:$J$321,9,FALSE)*D35)</f>
        <v/>
      </c>
    </row>
    <row r="36" spans="1:21" ht="14">
      <c r="A36" s="78"/>
      <c r="B36" s="79"/>
      <c r="C36" s="110" t="str">
        <f>IF(D36="","",VLOOKUP(B36,Data!$B$5:$L$321,2,FALSE))</f>
        <v/>
      </c>
      <c r="D36" s="80"/>
      <c r="E36" s="80"/>
      <c r="F36" s="110" t="str">
        <f>IF(D36="","",VLOOKUP(B36,Data!$B$5:$L$321,11,FALSE))</f>
        <v/>
      </c>
      <c r="G36" s="83" t="str">
        <f t="shared" si="0"/>
        <v>-</v>
      </c>
      <c r="H36" s="81" t="str">
        <f>IF(D36="","",VLOOKUP(B36,Data!$B$5:$D$321,3,FALSE))</f>
        <v/>
      </c>
      <c r="I36" s="81" t="str">
        <f>IF(D36="","",VLOOKUP(B36,Data!$B$5:$M$321,12,FALSE))</f>
        <v/>
      </c>
      <c r="J36" s="110" t="str">
        <f>IF(D36="","",VLOOKUP(B36,Data!$B$5:$E$321,4,FALSE)*D36)</f>
        <v/>
      </c>
      <c r="K36" s="110" t="str">
        <f>IF(D36="","",VLOOKUP(B36,Data!$B$5:$F$321,5,FALSE)*D36)</f>
        <v/>
      </c>
      <c r="L36" s="83" t="e">
        <f>IF(B36=Data!#REF!,Data!#REF!,(IF(B36=Data!B27,Data!G27,(IF(B36=Data!#REF!,Data!#REF!,(IF(B36=Data!#REF!,Data!#REF!,(IF(B36=Data!#REF!,Data!#REF!,(IF(B36=Data!#REF!,Data!#REF!,(IF(B36=Data!#REF!,Data!#REF!,(IF(B36=Data!#REF!,Data!#REF!,Data!#REF!)))))))))))))))&amp;IF(B36=Data!#REF!,Data!#REF!,(IF(B36=Data!#REF!,Data!#REF!,(IF(B36=Data!#REF!,Data!#REF!,(IF(B36=Data!#REF!,Data!#REF!,(IF(B36=Data!B5,Data!G5,(IF(B36=Data!B7,Data!G828,(IF(B36=Data!#REF!,Data!#REF!,(IF(B36=Data!#REF!,Data!#REF!,Data!#REF!)))))))))))))))&amp;IF(B36=Data!#REF!,Data!#REF!,(IF(B36=Data!#REF!,Data!#REF!,(IF(B36=Data!#REF!,Data!#REF!,(IF(B36=Data!#REF!,Data!#REF!,(IF(B36=Data!#REF!,Data!#REF!,Data!#REF!)))))))))</f>
        <v>#REF!</v>
      </c>
      <c r="M36" s="84"/>
      <c r="N36" s="85"/>
      <c r="O36" s="86" t="e">
        <f>IF(B36=Data!#REF!,Data!#REF!,(IF(B36=Data!B27,Data!H27,(IF(B36=Data!#REF!,Data!#REF!,(IF(B36=Data!#REF!,Data!#REF!,(IF(B36=Data!#REF!,Data!#REF!,(IF(B36=Data!#REF!,Data!#REF!,(IF(B36=Data!#REF!,Data!#REF!,(IF(B36=Data!#REF!,Data!#REF!,Data!#REF!)))))))))))))))&amp;IF(B36=Data!#REF!,Data!#REF!,(IF(B36=Data!#REF!,Data!#REF!,(IF(B36=Data!#REF!,Data!#REF!,(IF(B36=Data!#REF!,Data!#REF!,(IF(B36=Data!B5,Data!H5,(IF(B36=Data!B7,Data!H828,(IF(B36=Data!#REF!,Data!#REF!,(IF(B36=Data!#REF!,Data!#REF!,Data!#REF!)))))))))))))))&amp;IF(B36=Data!#REF!,Data!#REF!,(IF(B36=Data!#REF!,Data!#REF!,(IF(B36=Data!#REF!,Data!#REF!,(IF(B36=Data!#REF!,Data!#REF!,(IF(B36=Data!#REF!,Data!#REF!,Data!#REF!)))))))))</f>
        <v>#REF!</v>
      </c>
      <c r="P36" s="85"/>
      <c r="Q36" s="85"/>
      <c r="R36" s="86" t="e">
        <f>IF(B36=Data!#REF!,Data!#REF!,(IF(B36=Data!B27,Data!I27,(IF(B36=Data!#REF!,Data!#REF!,(IF(B36=Data!#REF!,Data!#REF!,(IF(B36=Data!#REF!,Data!#REF!,(IF(B36=Data!#REF!,Data!#REF!,(IF(B36=Data!#REF!,Data!#REF!,(IF(B36=Data!#REF!,Data!#REF!,Data!#REF!)))))))))))))))&amp;IF(B36=Data!#REF!,Data!#REF!,(IF(B36=Data!#REF!,Data!#REF!,(IF(B36=Data!#REF!,Data!#REF!,(IF(B36=Data!#REF!,Data!#REF!,(IF(B36=Data!B5,Data!I5,(IF(B36=Data!B7,Data!I828,(IF(B36=Data!#REF!,Data!#REF!,(IF(B36=Data!#REF!,Data!#REF!,Data!#REF!)))))))))))))))&amp;IF(B36=Data!#REF!,Data!#REF!,(IF(B36=Data!#REF!,Data!#REF!,(IF(B36=Data!#REF!,Data!#REF!,(IF(B36=Data!#REF!,Data!#REF!,(IF(B36=Data!#REF!,Data!#REF!,Data!#REF!)))))))))</f>
        <v>#REF!</v>
      </c>
      <c r="S36" s="87"/>
      <c r="T36" s="86" t="e">
        <f>IF(B36=Data!#REF!,Data!#REF!,(IF(B36=Data!B27,Data!J27,(IF(B36=Data!#REF!,Data!#REF!,(IF(B36=Data!#REF!,Data!#REF!,(IF(B36=Data!#REF!,Data!#REF!,(IF(B36=Data!#REF!,Data!#REF!,(IF(B36=Data!#REF!,Data!#REF!,(IF(B36=Data!#REF!,Data!#REF!,Data!#REF!)))))))))))))))&amp;IF(B36=Data!#REF!,Data!#REF!,(IF(B36=Data!#REF!,Data!#REF!,(IF(B36=Data!#REF!,Data!#REF!,(IF(B36=Data!#REF!,Data!#REF!,(IF(B36=Data!B5,Data!J5,(IF(B36=Data!B7,Data!J828,(IF(B36=Data!#REF!,Data!#REF!,(IF(B36=Data!#REF!,Data!#REF!,Data!#REF!)))))))))))))))&amp;IF(B36=Data!#REF!,Data!#REF!,(IF(B36=Data!#REF!,Data!#REF!,(IF(B36=Data!#REF!,Data!#REF!,(IF(B36=Data!#REF!,Data!#REF!,(IF(B36=Data!#REF!,Data!#REF!,Data!#REF!)))))))))</f>
        <v>#REF!</v>
      </c>
      <c r="U36" s="112" t="str">
        <f>IF(D36="","",VLOOKUP(B36,Data!$B$5:$J$321,9,FALSE)*D36)</f>
        <v/>
      </c>
    </row>
    <row r="37" spans="1:21" ht="14">
      <c r="A37" s="78"/>
      <c r="B37" s="79"/>
      <c r="C37" s="110" t="str">
        <f>IF(D37="","",VLOOKUP(B37,Data!$B$5:$L$321,2,FALSE))</f>
        <v/>
      </c>
      <c r="D37" s="80"/>
      <c r="E37" s="80"/>
      <c r="F37" s="110" t="str">
        <f>IF(D37="","",VLOOKUP(B37,Data!$B$5:$L$321,11,FALSE))</f>
        <v/>
      </c>
      <c r="G37" s="83" t="str">
        <f t="shared" si="0"/>
        <v>-</v>
      </c>
      <c r="H37" s="81" t="str">
        <f>IF(D37="","",VLOOKUP(B37,Data!$B$5:$D$321,3,FALSE))</f>
        <v/>
      </c>
      <c r="I37" s="81" t="str">
        <f>IF(D37="","",VLOOKUP(B37,Data!$B$5:$M$321,12,FALSE))</f>
        <v/>
      </c>
      <c r="J37" s="110" t="str">
        <f>IF(D37="","",VLOOKUP(B37,Data!$B$5:$E$321,4,FALSE)*D37)</f>
        <v/>
      </c>
      <c r="K37" s="110" t="str">
        <f>IF(D37="","",VLOOKUP(B37,Data!$B$5:$F$321,5,FALSE)*D37)</f>
        <v/>
      </c>
      <c r="L37" s="83" t="e">
        <f>IF(B37=Data!#REF!,Data!#REF!,(IF(B37=Data!B28,Data!G28,(IF(B37=Data!#REF!,Data!#REF!,(IF(B37=Data!#REF!,Data!#REF!,(IF(B37=Data!B29,Data!G29,(IF(B37=Data!#REF!,Data!#REF!,(IF(B37=Data!#REF!,Data!#REF!,(IF(B37=Data!#REF!,Data!#REF!,Data!#REF!)))))))))))))))&amp;IF(B37=Data!#REF!,Data!#REF!,(IF(B37=Data!B47,Data!G47,(IF(B37=Data!#REF!,Data!#REF!,(IF(B37=Data!B5,Data!G5,(IF(B37=Data!B6,Data!G6,(IF(B37=Data!#REF!,Data!G829,(IF(B37=Data!#REF!,Data!#REF!,(IF(B37=Data!#REF!,Data!#REF!,Data!#REF!)))))))))))))))&amp;IF(B37=Data!#REF!,Data!#REF!,(IF(B37=Data!#REF!,Data!#REF!,(IF(B37=Data!#REF!,Data!#REF!,(IF(B37=Data!#REF!,Data!#REF!,(IF(B37=Data!#REF!,Data!#REF!,Data!#REF!)))))))))</f>
        <v>#REF!</v>
      </c>
      <c r="M37" s="84"/>
      <c r="N37" s="85"/>
      <c r="O37" s="86" t="e">
        <f>IF(B37=Data!#REF!,Data!#REF!,(IF(B37=Data!B28,Data!H28,(IF(B37=Data!#REF!,Data!#REF!,(IF(B37=Data!#REF!,Data!#REF!,(IF(B37=Data!B29,Data!H29,(IF(B37=Data!#REF!,Data!#REF!,(IF(B37=Data!#REF!,Data!#REF!,(IF(B37=Data!#REF!,Data!#REF!,Data!#REF!)))))))))))))))&amp;IF(B37=Data!#REF!,Data!#REF!,(IF(B37=Data!B47,Data!H47,(IF(B37=Data!#REF!,Data!#REF!,(IF(B37=Data!B5,Data!H5,(IF(B37=Data!B6,Data!H6,(IF(B37=Data!#REF!,Data!H829,(IF(B37=Data!#REF!,Data!#REF!,(IF(B37=Data!#REF!,Data!#REF!,Data!#REF!)))))))))))))))&amp;IF(B37=Data!#REF!,Data!#REF!,(IF(B37=Data!#REF!,Data!#REF!,(IF(B37=Data!#REF!,Data!#REF!,(IF(B37=Data!#REF!,Data!#REF!,(IF(B37=Data!#REF!,Data!#REF!,Data!#REF!)))))))))</f>
        <v>#REF!</v>
      </c>
      <c r="P37" s="85"/>
      <c r="Q37" s="85"/>
      <c r="R37" s="86" t="e">
        <f>IF(B37=Data!#REF!,Data!#REF!,(IF(B37=Data!B28,Data!I28,(IF(B37=Data!#REF!,Data!#REF!,(IF(B37=Data!#REF!,Data!#REF!,(IF(B37=Data!B29,Data!I29,(IF(B37=Data!#REF!,Data!#REF!,(IF(B37=Data!#REF!,Data!#REF!,(IF(B37=Data!#REF!,Data!#REF!,Data!#REF!)))))))))))))))&amp;IF(B37=Data!#REF!,Data!#REF!,(IF(B37=Data!B47,Data!I47,(IF(B37=Data!#REF!,Data!#REF!,(IF(B37=Data!B5,Data!I5,(IF(B37=Data!B6,Data!I6,(IF(B37=Data!#REF!,Data!I829,(IF(B37=Data!#REF!,Data!#REF!,(IF(B37=Data!#REF!,Data!#REF!,Data!#REF!)))))))))))))))&amp;IF(B37=Data!#REF!,Data!#REF!,(IF(B37=Data!#REF!,Data!#REF!,(IF(B37=Data!#REF!,Data!#REF!,(IF(B37=Data!#REF!,Data!#REF!,(IF(B37=Data!#REF!,Data!#REF!,Data!#REF!)))))))))</f>
        <v>#REF!</v>
      </c>
      <c r="S37" s="87"/>
      <c r="T37" s="86" t="e">
        <f>IF(B37=Data!#REF!,Data!#REF!,(IF(B37=Data!B28,Data!J28,(IF(B37=Data!#REF!,Data!#REF!,(IF(B37=Data!#REF!,Data!#REF!,(IF(B37=Data!B29,Data!J29,(IF(B37=Data!#REF!,Data!#REF!,(IF(B37=Data!#REF!,Data!#REF!,(IF(B37=Data!#REF!,Data!#REF!,Data!#REF!)))))))))))))))&amp;IF(B37=Data!#REF!,Data!#REF!,(IF(B37=Data!B47,Data!J47,(IF(B37=Data!#REF!,Data!#REF!,(IF(B37=Data!B5,Data!J5,(IF(B37=Data!B6,Data!J6,(IF(B37=Data!#REF!,Data!J829,(IF(B37=Data!#REF!,Data!#REF!,(IF(B37=Data!#REF!,Data!#REF!,Data!#REF!)))))))))))))))&amp;IF(B37=Data!#REF!,Data!#REF!,(IF(B37=Data!#REF!,Data!#REF!,(IF(B37=Data!#REF!,Data!#REF!,(IF(B37=Data!#REF!,Data!#REF!,(IF(B37=Data!#REF!,Data!#REF!,Data!#REF!)))))))))</f>
        <v>#REF!</v>
      </c>
      <c r="U37" s="112" t="str">
        <f>IF(D37="","",VLOOKUP(B37,Data!$B$5:$J$321,9,FALSE)*D37)</f>
        <v/>
      </c>
    </row>
    <row r="38" spans="1:21" ht="14">
      <c r="A38" s="78"/>
      <c r="B38" s="79"/>
      <c r="C38" s="110" t="str">
        <f>IF(D38="","",VLOOKUP(B38,Data!$B$5:$L$321,2,FALSE))</f>
        <v/>
      </c>
      <c r="D38" s="80"/>
      <c r="E38" s="80"/>
      <c r="F38" s="110" t="str">
        <f>IF(D38="","",VLOOKUP(B38,Data!$B$5:$L$321,11,FALSE))</f>
        <v/>
      </c>
      <c r="G38" s="83" t="str">
        <f t="shared" si="0"/>
        <v>-</v>
      </c>
      <c r="H38" s="81" t="str">
        <f>IF(D38="","",VLOOKUP(B38,Data!$B$5:$D$321,3,FALSE))</f>
        <v/>
      </c>
      <c r="I38" s="81" t="str">
        <f>IF(D38="","",VLOOKUP(B38,Data!$B$5:$M$321,12,FALSE))</f>
        <v/>
      </c>
      <c r="J38" s="110" t="str">
        <f>IF(D38="","",VLOOKUP(B38,Data!$B$5:$E$321,4,FALSE)*D38)</f>
        <v/>
      </c>
      <c r="K38" s="110" t="str">
        <f>IF(D38="","",VLOOKUP(B38,Data!$B$5:$F$321,5,FALSE)*D38)</f>
        <v/>
      </c>
      <c r="L38" s="83" t="e">
        <f>IF(B38=Data!B27,Data!G27,(IF(B38=Data!#REF!,Data!#REF!,(IF(B38=Data!#REF!,Data!#REF!,(IF(B38=Data!#REF!,Data!#REF!,(IF(B38=Data!B31,Data!G31,(IF(B38=Data!#REF!,Data!#REF!,(IF(B38=Data!#REF!,Data!#REF!,(IF(B38=Data!#REF!,Data!#REF!,Data!#REF!)))))))))))))))&amp;IF(B38=Data!B47,Data!G47,(IF(B38=Data!B48,Data!G48,(IF(B38=Data!B5,Data!G5,(IF(B38=Data!B6,Data!G6,(IF(B38=Data!B7,Data!G7,(IF(B38=Data!#REF!,Data!G830,(IF(B38=Data!#REF!,Data!#REF!,(IF(B38=Data!#REF!,Data!#REF!,Data!#REF!)))))))))))))))&amp;IF(B38=Data!#REF!,Data!#REF!,(IF(B38=Data!#REF!,Data!#REF!,(IF(B38=Data!#REF!,Data!#REF!,(IF(B38=Data!#REF!,Data!#REF!,(IF(B38=Data!#REF!,Data!#REF!,Data!#REF!)))))))))</f>
        <v>#REF!</v>
      </c>
      <c r="M38" s="84"/>
      <c r="N38" s="85"/>
      <c r="O38" s="86" t="e">
        <f>IF(B38=Data!B27,Data!H27,(IF(B38=Data!#REF!,Data!#REF!,(IF(B38=Data!#REF!,Data!#REF!,(IF(B38=Data!#REF!,Data!#REF!,(IF(B38=Data!B31,Data!H31,(IF(B38=Data!#REF!,Data!#REF!,(IF(B38=Data!#REF!,Data!#REF!,(IF(B38=Data!#REF!,Data!#REF!,Data!#REF!)))))))))))))))&amp;IF(B38=Data!B47,Data!H47,(IF(B38=Data!B48,Data!H48,(IF(B38=Data!B5,Data!H5,(IF(B38=Data!B6,Data!H6,(IF(B38=Data!B7,Data!H7,(IF(B38=Data!#REF!,Data!H830,(IF(B38=Data!#REF!,Data!#REF!,(IF(B38=Data!#REF!,Data!#REF!,Data!#REF!)))))))))))))))&amp;IF(B38=Data!#REF!,Data!#REF!,(IF(B38=Data!#REF!,Data!#REF!,(IF(B38=Data!#REF!,Data!#REF!,(IF(B38=Data!#REF!,Data!#REF!,(IF(B38=Data!#REF!,Data!#REF!,Data!#REF!)))))))))</f>
        <v>#REF!</v>
      </c>
      <c r="P38" s="85"/>
      <c r="Q38" s="85"/>
      <c r="R38" s="86" t="e">
        <f>IF(B38=Data!B27,Data!I27,(IF(B38=Data!#REF!,Data!#REF!,(IF(B38=Data!#REF!,Data!#REF!,(IF(B38=Data!#REF!,Data!#REF!,(IF(B38=Data!B31,Data!I31,(IF(B38=Data!#REF!,Data!#REF!,(IF(B38=Data!#REF!,Data!#REF!,(IF(B38=Data!#REF!,Data!#REF!,Data!#REF!)))))))))))))))&amp;IF(B38=Data!B47,Data!I47,(IF(B38=Data!B48,Data!I48,(IF(B38=Data!B5,Data!I5,(IF(B38=Data!B6,Data!I6,(IF(B38=Data!B7,Data!I7,(IF(B38=Data!#REF!,Data!I830,(IF(B38=Data!#REF!,Data!#REF!,(IF(B38=Data!#REF!,Data!#REF!,Data!#REF!)))))))))))))))&amp;IF(B38=Data!#REF!,Data!#REF!,(IF(B38=Data!#REF!,Data!#REF!,(IF(B38=Data!#REF!,Data!#REF!,(IF(B38=Data!#REF!,Data!#REF!,(IF(B38=Data!#REF!,Data!#REF!,Data!#REF!)))))))))</f>
        <v>#REF!</v>
      </c>
      <c r="S38" s="87"/>
      <c r="T38" s="86" t="e">
        <f>IF(B38=Data!B27,Data!J27,(IF(B38=Data!#REF!,Data!#REF!,(IF(B38=Data!#REF!,Data!#REF!,(IF(B38=Data!#REF!,Data!#REF!,(IF(B38=Data!B31,Data!J31,(IF(B38=Data!#REF!,Data!#REF!,(IF(B38=Data!#REF!,Data!#REF!,(IF(B38=Data!#REF!,Data!#REF!,Data!#REF!)))))))))))))))&amp;IF(B38=Data!B47,Data!J47,(IF(B38=Data!B48,Data!J48,(IF(B38=Data!B5,Data!J5,(IF(B38=Data!B6,Data!J6,(IF(B38=Data!B7,Data!J7,(IF(B38=Data!#REF!,Data!J830,(IF(B38=Data!#REF!,Data!#REF!,(IF(B38=Data!#REF!,Data!#REF!,Data!#REF!)))))))))))))))&amp;IF(B38=Data!#REF!,Data!#REF!,(IF(B38=Data!#REF!,Data!#REF!,(IF(B38=Data!#REF!,Data!#REF!,(IF(B38=Data!#REF!,Data!#REF!,(IF(B38=Data!#REF!,Data!#REF!,Data!#REF!)))))))))</f>
        <v>#REF!</v>
      </c>
      <c r="U38" s="112" t="str">
        <f>IF(D38="","",VLOOKUP(B38,Data!$B$5:$J$321,9,FALSE)*D38)</f>
        <v/>
      </c>
    </row>
    <row r="39" spans="1:21" ht="14">
      <c r="A39" s="78"/>
      <c r="B39" s="89"/>
      <c r="C39" s="110" t="str">
        <f>IF(D39="","",VLOOKUP(B39,Data!$B$5:$L$321,2,FALSE))</f>
        <v/>
      </c>
      <c r="D39" s="80"/>
      <c r="E39" s="80"/>
      <c r="F39" s="110" t="str">
        <f>IF(D39="","",VLOOKUP(B39,Data!$B$5:$L$321,11,FALSE))</f>
        <v/>
      </c>
      <c r="G39" s="83" t="str">
        <f t="shared" si="0"/>
        <v>-</v>
      </c>
      <c r="H39" s="81" t="str">
        <f>IF(D39="","",VLOOKUP(B39,Data!$B$5:$D$321,3,FALSE))</f>
        <v/>
      </c>
      <c r="I39" s="81" t="str">
        <f>IF(D39="","",VLOOKUP(B39,Data!$B$5:$M$321,12,FALSE))</f>
        <v/>
      </c>
      <c r="J39" s="110" t="str">
        <f>IF(D39="","",VLOOKUP(B39,Data!$B$5:$E$321,4,FALSE)*D39)</f>
        <v/>
      </c>
      <c r="K39" s="110" t="str">
        <f>IF(D39="","",VLOOKUP(B39,Data!$B$5:$F$321,5,FALSE)*D39)</f>
        <v/>
      </c>
      <c r="L39" s="83" t="e">
        <f>IF(B39=Data!B28,Data!G28,(IF(B39=Data!#REF!,Data!#REF!,(IF(B39=Data!#REF!,Data!#REF!,(IF(B39=Data!#REF!,Data!#REF!,(IF(B39=Data!B32,Data!G32,(IF(B39=Data!#REF!,Data!#REF!,(IF(B39=Data!#REF!,Data!#REF!,(IF(B39=Data!#REF!,Data!#REF!,Data!#REF!)))))))))))))))&amp;IF(B39=Data!B48,Data!G48,(IF(B39=Data!B49,Data!G49,(IF(B39=Data!B6,Data!G6,(IF(B39=Data!B7,Data!G7,(IF(B39=Data!#REF!,Data!#REF!,(IF(B39=Data!#REF!,Data!G831,(IF(B39=Data!#REF!,Data!#REF!,(IF(B39=Data!#REF!,Data!#REF!,Data!#REF!)))))))))))))))&amp;IF(B39=Data!#REF!,Data!#REF!,(IF(B39=Data!#REF!,Data!#REF!,(IF(B39=Data!#REF!,Data!#REF!,(IF(B39=Data!#REF!,Data!#REF!,(IF(B39=Data!#REF!,Data!#REF!,Data!#REF!)))))))))</f>
        <v>#REF!</v>
      </c>
      <c r="M39" s="84"/>
      <c r="N39" s="85"/>
      <c r="O39" s="86" t="e">
        <f>IF(B39=Data!B28,Data!H28,(IF(B39=Data!#REF!,Data!#REF!,(IF(B39=Data!#REF!,Data!#REF!,(IF(B39=Data!#REF!,Data!#REF!,(IF(B39=Data!B32,Data!H32,(IF(B39=Data!#REF!,Data!#REF!,(IF(B39=Data!#REF!,Data!#REF!,(IF(B39=Data!#REF!,Data!#REF!,Data!#REF!)))))))))))))))&amp;IF(B39=Data!B48,Data!H48,(IF(B39=Data!B49,Data!H49,(IF(B39=Data!B6,Data!H6,(IF(B39=Data!B7,Data!H7,(IF(B39=Data!#REF!,Data!#REF!,(IF(B39=Data!#REF!,Data!H831,(IF(B39=Data!#REF!,Data!#REF!,(IF(B39=Data!#REF!,Data!#REF!,Data!#REF!)))))))))))))))&amp;IF(B39=Data!#REF!,Data!#REF!,(IF(B39=Data!#REF!,Data!#REF!,(IF(B39=Data!#REF!,Data!#REF!,(IF(B39=Data!#REF!,Data!#REF!,(IF(B39=Data!#REF!,Data!#REF!,Data!#REF!)))))))))</f>
        <v>#REF!</v>
      </c>
      <c r="P39" s="85"/>
      <c r="Q39" s="85"/>
      <c r="R39" s="86" t="e">
        <f>IF(B39=Data!B28,Data!I28,(IF(B39=Data!#REF!,Data!#REF!,(IF(B39=Data!#REF!,Data!#REF!,(IF(B39=Data!#REF!,Data!#REF!,(IF(B39=Data!B32,Data!I32,(IF(B39=Data!#REF!,Data!#REF!,(IF(B39=Data!#REF!,Data!#REF!,(IF(B39=Data!#REF!,Data!#REF!,Data!#REF!)))))))))))))))&amp;IF(B39=Data!B48,Data!I48,(IF(B39=Data!B49,Data!I49,(IF(B39=Data!B6,Data!I6,(IF(B39=Data!B7,Data!I7,(IF(B39=Data!#REF!,Data!#REF!,(IF(B39=Data!#REF!,Data!I831,(IF(B39=Data!#REF!,Data!#REF!,(IF(B39=Data!#REF!,Data!#REF!,Data!#REF!)))))))))))))))&amp;IF(B39=Data!#REF!,Data!#REF!,(IF(B39=Data!#REF!,Data!#REF!,(IF(B39=Data!#REF!,Data!#REF!,(IF(B39=Data!#REF!,Data!#REF!,(IF(B39=Data!#REF!,Data!#REF!,Data!#REF!)))))))))</f>
        <v>#REF!</v>
      </c>
      <c r="S39" s="87"/>
      <c r="T39" s="86" t="e">
        <f>IF(B39=Data!B28,Data!J28,(IF(B39=Data!#REF!,Data!#REF!,(IF(B39=Data!#REF!,Data!#REF!,(IF(B39=Data!#REF!,Data!#REF!,(IF(B39=Data!B32,Data!J32,(IF(B39=Data!#REF!,Data!#REF!,(IF(B39=Data!#REF!,Data!#REF!,(IF(B39=Data!#REF!,Data!#REF!,Data!#REF!)))))))))))))))&amp;IF(B39=Data!B48,Data!J48,(IF(B39=Data!B49,Data!J49,(IF(B39=Data!B6,Data!J6,(IF(B39=Data!B7,Data!J7,(IF(B39=Data!#REF!,Data!#REF!,(IF(B39=Data!#REF!,Data!J831,(IF(B39=Data!#REF!,Data!#REF!,(IF(B39=Data!#REF!,Data!#REF!,Data!#REF!)))))))))))))))&amp;IF(B39=Data!#REF!,Data!#REF!,(IF(B39=Data!#REF!,Data!#REF!,(IF(B39=Data!#REF!,Data!#REF!,(IF(B39=Data!#REF!,Data!#REF!,(IF(B39=Data!#REF!,Data!#REF!,Data!#REF!)))))))))</f>
        <v>#REF!</v>
      </c>
      <c r="U39" s="112" t="str">
        <f>IF(D39="","",VLOOKUP(B39,Data!$B$5:$J$321,9,FALSE)*D39)</f>
        <v/>
      </c>
    </row>
    <row r="40" spans="1:21" ht="14">
      <c r="A40" s="78"/>
      <c r="B40" s="89"/>
      <c r="C40" s="110" t="str">
        <f>IF(D40="","",VLOOKUP(B40,Data!$B$5:$L$321,2,FALSE))</f>
        <v/>
      </c>
      <c r="D40" s="80"/>
      <c r="E40" s="80"/>
      <c r="F40" s="110" t="str">
        <f>IF(D40="","",VLOOKUP(B40,Data!$B$5:$L$321,11,FALSE))</f>
        <v/>
      </c>
      <c r="G40" s="83" t="str">
        <f t="shared" si="0"/>
        <v>-</v>
      </c>
      <c r="H40" s="81" t="str">
        <f>IF(D40="","",VLOOKUP(B40,Data!$B$5:$D$321,3,FALSE))</f>
        <v/>
      </c>
      <c r="I40" s="81" t="str">
        <f>IF(D40="","",VLOOKUP(B40,Data!$B$5:$M$321,12,FALSE))</f>
        <v/>
      </c>
      <c r="J40" s="110" t="str">
        <f>IF(D40="","",VLOOKUP(B40,Data!$B$5:$E$321,4,FALSE)*D40)</f>
        <v/>
      </c>
      <c r="K40" s="110" t="str">
        <f>IF(D40="","",VLOOKUP(B40,Data!$B$5:$F$321,5,FALSE)*D40)</f>
        <v/>
      </c>
      <c r="L40" s="83" t="e">
        <f>IF(B40=Data!#REF!,Data!#REF!,(IF(B40=Data!#REF!,Data!#REF!,(IF(B40=Data!#REF!,Data!#REF!,(IF(B40=Data!#REF!,Data!#REF!,(IF(B40=Data!B34,Data!G34,(IF(B40=Data!#REF!,Data!#REF!,(IF(B40=Data!#REF!,Data!#REF!,(IF(B40=Data!B47,Data!G47,Data!#REF!)))))))))))))))&amp;IF(B40=Data!B49,Data!G49,(IF(B40=Data!B50,Data!G50,(IF(B40=Data!B7,Data!G7,(IF(B40=Data!#REF!,Data!#REF!,(IF(B40=Data!#REF!,Data!#REF!,(IF(B40=Data!#REF!,Data!G832,(IF(B40=Data!#REF!,Data!#REF!,(IF(B40=Data!#REF!,Data!#REF!,Data!#REF!)))))))))))))))&amp;IF(B40=Data!#REF!,Data!#REF!,(IF(B40=Data!#REF!,Data!#REF!,(IF(B40=Data!#REF!,Data!#REF!,(IF(B40=Data!#REF!,Data!#REF!,(IF(B40=Data!#REF!,Data!#REF!,Data!#REF!)))))))))</f>
        <v>#REF!</v>
      </c>
      <c r="M40" s="84"/>
      <c r="N40" s="85"/>
      <c r="O40" s="86" t="e">
        <f>IF(B40=Data!#REF!,Data!#REF!,(IF(B40=Data!#REF!,Data!#REF!,(IF(B40=Data!#REF!,Data!#REF!,(IF(B40=Data!#REF!,Data!#REF!,(IF(B40=Data!B34,Data!H34,(IF(B40=Data!#REF!,Data!#REF!,(IF(B40=Data!#REF!,Data!#REF!,(IF(B40=Data!B47,Data!H47,Data!#REF!)))))))))))))))&amp;IF(B40=Data!B49,Data!H49,(IF(B40=Data!B50,Data!H50,(IF(B40=Data!B7,Data!H7,(IF(B40=Data!#REF!,Data!#REF!,(IF(B40=Data!#REF!,Data!#REF!,(IF(B40=Data!#REF!,Data!H832,(IF(B40=Data!#REF!,Data!#REF!,(IF(B40=Data!#REF!,Data!#REF!,Data!#REF!)))))))))))))))&amp;IF(B40=Data!#REF!,Data!#REF!,(IF(B40=Data!#REF!,Data!#REF!,(IF(B40=Data!#REF!,Data!#REF!,(IF(B40=Data!#REF!,Data!#REF!,(IF(B40=Data!#REF!,Data!#REF!,Data!#REF!)))))))))</f>
        <v>#REF!</v>
      </c>
      <c r="P40" s="85"/>
      <c r="Q40" s="85"/>
      <c r="R40" s="86" t="e">
        <f>IF(B40=Data!#REF!,Data!#REF!,(IF(B40=Data!#REF!,Data!#REF!,(IF(B40=Data!#REF!,Data!#REF!,(IF(B40=Data!#REF!,Data!#REF!,(IF(B40=Data!B34,Data!I34,(IF(B40=Data!#REF!,Data!#REF!,(IF(B40=Data!#REF!,Data!#REF!,(IF(B40=Data!B47,Data!I47,Data!#REF!)))))))))))))))&amp;IF(B40=Data!B49,Data!I49,(IF(B40=Data!B50,Data!I50,(IF(B40=Data!B7,Data!I7,(IF(B40=Data!#REF!,Data!#REF!,(IF(B40=Data!#REF!,Data!#REF!,(IF(B40=Data!#REF!,Data!I832,(IF(B40=Data!#REF!,Data!#REF!,(IF(B40=Data!#REF!,Data!#REF!,Data!#REF!)))))))))))))))&amp;IF(B40=Data!#REF!,Data!#REF!,(IF(B40=Data!#REF!,Data!#REF!,(IF(B40=Data!#REF!,Data!#REF!,(IF(B40=Data!#REF!,Data!#REF!,(IF(B40=Data!#REF!,Data!#REF!,Data!#REF!)))))))))</f>
        <v>#REF!</v>
      </c>
      <c r="S40" s="87"/>
      <c r="T40" s="86" t="e">
        <f>IF(B40=Data!#REF!,Data!#REF!,(IF(B40=Data!#REF!,Data!#REF!,(IF(B40=Data!#REF!,Data!#REF!,(IF(B40=Data!#REF!,Data!#REF!,(IF(B40=Data!B34,Data!J34,(IF(B40=Data!#REF!,Data!#REF!,(IF(B40=Data!#REF!,Data!#REF!,(IF(B40=Data!B47,Data!J47,Data!#REF!)))))))))))))))&amp;IF(B40=Data!B49,Data!J49,(IF(B40=Data!B50,Data!J50,(IF(B40=Data!B7,Data!J7,(IF(B40=Data!#REF!,Data!#REF!,(IF(B40=Data!#REF!,Data!#REF!,(IF(B40=Data!#REF!,Data!J832,(IF(B40=Data!#REF!,Data!#REF!,(IF(B40=Data!#REF!,Data!#REF!,Data!#REF!)))))))))))))))&amp;IF(B40=Data!#REF!,Data!#REF!,(IF(B40=Data!#REF!,Data!#REF!,(IF(B40=Data!#REF!,Data!#REF!,(IF(B40=Data!#REF!,Data!#REF!,(IF(B40=Data!#REF!,Data!#REF!,Data!#REF!)))))))))</f>
        <v>#REF!</v>
      </c>
      <c r="U40" s="112" t="str">
        <f>IF(D40="","",VLOOKUP(B40,Data!$B$5:$J$321,9,FALSE)*D40)</f>
        <v/>
      </c>
    </row>
    <row r="41" spans="1:21" ht="14">
      <c r="A41" s="78"/>
      <c r="B41" s="89"/>
      <c r="C41" s="110" t="str">
        <f>IF(D41="","",VLOOKUP(B41,Data!$B$5:$L$321,2,FALSE))</f>
        <v/>
      </c>
      <c r="D41" s="80"/>
      <c r="E41" s="80"/>
      <c r="F41" s="110" t="str">
        <f>IF(D41="","",VLOOKUP(B41,Data!$B$5:$L$321,11,FALSE))</f>
        <v/>
      </c>
      <c r="G41" s="83" t="str">
        <f t="shared" si="0"/>
        <v>-</v>
      </c>
      <c r="H41" s="81" t="str">
        <f>IF(D41="","",VLOOKUP(B41,Data!$B$5:$D$321,3,FALSE))</f>
        <v/>
      </c>
      <c r="I41" s="81" t="str">
        <f>IF(D41="","",VLOOKUP(B41,Data!$B$5:$M$321,12,FALSE))</f>
        <v/>
      </c>
      <c r="J41" s="110" t="str">
        <f>IF(D41="","",VLOOKUP(B41,Data!$B$5:$E$321,4,FALSE)*D41)</f>
        <v/>
      </c>
      <c r="K41" s="110" t="str">
        <f>IF(D41="","",VLOOKUP(B41,Data!$B$5:$F$321,5,FALSE)*D41)</f>
        <v/>
      </c>
      <c r="L41" s="83" t="e">
        <f>IF(B41=Data!#REF!,Data!#REF!,(IF(B41=Data!#REF!,Data!#REF!,(IF(B41=Data!#REF!,Data!#REF!,(IF(B41=Data!B29,Data!G29,(IF(B41=Data!B35,Data!G35,(IF(B41=Data!#REF!,Data!#REF!,(IF(B41=Data!#REF!,Data!#REF!,(IF(B41=Data!B48,Data!G48,Data!#REF!)))))))))))))))&amp;IF(B41=Data!B50,Data!G50,(IF(B41=Data!#REF!,Data!#REF!,(IF(B41=Data!#REF!,Data!#REF!,(IF(B41=Data!#REF!,Data!#REF!,(IF(B41=Data!#REF!,Data!#REF!,(IF(B41=Data!#REF!,Data!G833,(IF(B41=Data!#REF!,Data!#REF!,(IF(B41=Data!#REF!,Data!#REF!,Data!#REF!)))))))))))))))&amp;IF(B41=Data!#REF!,Data!#REF!,(IF(B41=Data!#REF!,Data!#REF!,(IF(B41=Data!#REF!,Data!#REF!,(IF(B41=Data!#REF!,Data!#REF!,(IF(B41=Data!#REF!,Data!#REF!,Data!#REF!)))))))))</f>
        <v>#REF!</v>
      </c>
      <c r="M41" s="84"/>
      <c r="N41" s="85"/>
      <c r="O41" s="86" t="e">
        <f>IF(B41=Data!#REF!,Data!#REF!,(IF(B41=Data!#REF!,Data!#REF!,(IF(B41=Data!#REF!,Data!#REF!,(IF(B41=Data!B29,Data!H29,(IF(B41=Data!B35,Data!H35,(IF(B41=Data!#REF!,Data!#REF!,(IF(B41=Data!#REF!,Data!#REF!,(IF(B41=Data!B48,Data!H48,Data!#REF!)))))))))))))))&amp;IF(B41=Data!B50,Data!H50,(IF(B41=Data!#REF!,Data!#REF!,(IF(B41=Data!#REF!,Data!#REF!,(IF(B41=Data!#REF!,Data!#REF!,(IF(B41=Data!#REF!,Data!#REF!,(IF(B41=Data!#REF!,Data!H833,(IF(B41=Data!#REF!,Data!#REF!,(IF(B41=Data!#REF!,Data!#REF!,Data!#REF!)))))))))))))))&amp;IF(B41=Data!#REF!,Data!#REF!,(IF(B41=Data!#REF!,Data!#REF!,(IF(B41=Data!#REF!,Data!#REF!,(IF(B41=Data!#REF!,Data!#REF!,(IF(B41=Data!#REF!,Data!#REF!,Data!#REF!)))))))))</f>
        <v>#REF!</v>
      </c>
      <c r="P41" s="85"/>
      <c r="Q41" s="85"/>
      <c r="R41" s="86" t="e">
        <f>IF(B41=Data!#REF!,Data!#REF!,(IF(B41=Data!#REF!,Data!#REF!,(IF(B41=Data!#REF!,Data!#REF!,(IF(B41=Data!B29,Data!I29,(IF(B41=Data!B35,Data!I35,(IF(B41=Data!#REF!,Data!#REF!,(IF(B41=Data!#REF!,Data!#REF!,(IF(B41=Data!B48,Data!I48,Data!#REF!)))))))))))))))&amp;IF(B41=Data!B50,Data!I50,(IF(B41=Data!#REF!,Data!#REF!,(IF(B41=Data!#REF!,Data!#REF!,(IF(B41=Data!#REF!,Data!#REF!,(IF(B41=Data!#REF!,Data!#REF!,(IF(B41=Data!#REF!,Data!I833,(IF(B41=Data!#REF!,Data!#REF!,(IF(B41=Data!#REF!,Data!#REF!,Data!#REF!)))))))))))))))&amp;IF(B41=Data!#REF!,Data!#REF!,(IF(B41=Data!#REF!,Data!#REF!,(IF(B41=Data!#REF!,Data!#REF!,(IF(B41=Data!#REF!,Data!#REF!,(IF(B41=Data!#REF!,Data!#REF!,Data!#REF!)))))))))</f>
        <v>#REF!</v>
      </c>
      <c r="S41" s="87"/>
      <c r="T41" s="86" t="e">
        <f>IF(B41=Data!#REF!,Data!#REF!,(IF(B41=Data!#REF!,Data!#REF!,(IF(B41=Data!#REF!,Data!#REF!,(IF(B41=Data!B29,Data!J29,(IF(B41=Data!B35,Data!J35,(IF(B41=Data!#REF!,Data!#REF!,(IF(B41=Data!#REF!,Data!#REF!,(IF(B41=Data!B48,Data!J48,Data!#REF!)))))))))))))))&amp;IF(B41=Data!B50,Data!J50,(IF(B41=Data!#REF!,Data!#REF!,(IF(B41=Data!#REF!,Data!#REF!,(IF(B41=Data!#REF!,Data!#REF!,(IF(B41=Data!#REF!,Data!#REF!,(IF(B41=Data!#REF!,Data!J833,(IF(B41=Data!#REF!,Data!#REF!,(IF(B41=Data!#REF!,Data!#REF!,Data!#REF!)))))))))))))))&amp;IF(B41=Data!#REF!,Data!#REF!,(IF(B41=Data!#REF!,Data!#REF!,(IF(B41=Data!#REF!,Data!#REF!,(IF(B41=Data!#REF!,Data!#REF!,(IF(B41=Data!#REF!,Data!#REF!,Data!#REF!)))))))))</f>
        <v>#REF!</v>
      </c>
      <c r="U41" s="112" t="str">
        <f>IF(D41="","",VLOOKUP(B41,Data!$B$5:$J$321,9,FALSE)*D41)</f>
        <v/>
      </c>
    </row>
    <row r="42" spans="1:21" ht="14">
      <c r="A42" s="78"/>
      <c r="B42" s="79"/>
      <c r="C42" s="110" t="str">
        <f>IF(D42="","",VLOOKUP(B42,Data!$B$5:$L$321,2,FALSE))</f>
        <v/>
      </c>
      <c r="D42" s="80"/>
      <c r="E42" s="80"/>
      <c r="F42" s="110" t="str">
        <f>IF(D42="","",VLOOKUP(B42,Data!$B$5:$L$321,11,FALSE))</f>
        <v/>
      </c>
      <c r="G42" s="83" t="str">
        <f t="shared" si="0"/>
        <v>-</v>
      </c>
      <c r="H42" s="81" t="str">
        <f>IF(D42="","",VLOOKUP(B42,Data!$B$5:$D$321,3,FALSE))</f>
        <v/>
      </c>
      <c r="I42" s="81" t="str">
        <f>IF(D42="","",VLOOKUP(B42,Data!$B$5:$M$321,12,FALSE))</f>
        <v/>
      </c>
      <c r="J42" s="110" t="str">
        <f>IF(D42="","",VLOOKUP(B42,Data!$B$5:$E$321,4,FALSE)*D42)</f>
        <v/>
      </c>
      <c r="K42" s="110" t="str">
        <f>IF(D42="","",VLOOKUP(B42,Data!$B$5:$F$321,5,FALSE)*D42)</f>
        <v/>
      </c>
      <c r="L42" s="83" t="e">
        <f>IF(B42=Data!#REF!,Data!#REF!,(IF(B42=Data!#REF!,Data!#REF!,(IF(B42=Data!#REF!,Data!#REF!,(IF(B42=Data!#REF!,Data!#REF!,(IF(B42=Data!B34,Data!G34,(IF(B42=Data!#REF!,Data!#REF!,(IF(B42=Data!#REF!,Data!#REF!,(IF(B42=Data!B47,Data!G47,Data!#REF!)))))))))))))))&amp;IF(B42=Data!B49,Data!G49,(IF(B42=Data!B50,Data!G50,(IF(B42=Data!B7,Data!G7,(IF(B42=Data!#REF!,Data!#REF!,(IF(B42=Data!#REF!,Data!#REF!,(IF(B42=Data!#REF!,Data!G832,(IF(B42=Data!#REF!,Data!#REF!,(IF(B42=Data!#REF!,Data!#REF!,Data!#REF!)))))))))))))))&amp;IF(B42=Data!#REF!,Data!#REF!,(IF(B42=Data!#REF!,Data!#REF!,(IF(B42=Data!#REF!,Data!#REF!,(IF(B42=Data!#REF!,Data!#REF!,(IF(B42=Data!#REF!,Data!#REF!,Data!#REF!)))))))))</f>
        <v>#REF!</v>
      </c>
      <c r="M42" s="84"/>
      <c r="N42" s="85"/>
      <c r="O42" s="86" t="e">
        <f>IF(B42=Data!#REF!,Data!#REF!,(IF(B42=Data!#REF!,Data!#REF!,(IF(B42=Data!#REF!,Data!#REF!,(IF(B42=Data!#REF!,Data!#REF!,(IF(B42=Data!B34,Data!H34,(IF(B42=Data!#REF!,Data!#REF!,(IF(B42=Data!#REF!,Data!#REF!,(IF(B42=Data!B47,Data!H47,Data!#REF!)))))))))))))))&amp;IF(B42=Data!B49,Data!H49,(IF(B42=Data!B50,Data!H50,(IF(B42=Data!B7,Data!H7,(IF(B42=Data!#REF!,Data!#REF!,(IF(B42=Data!#REF!,Data!#REF!,(IF(B42=Data!#REF!,Data!H832,(IF(B42=Data!#REF!,Data!#REF!,(IF(B42=Data!#REF!,Data!#REF!,Data!#REF!)))))))))))))))&amp;IF(B42=Data!#REF!,Data!#REF!,(IF(B42=Data!#REF!,Data!#REF!,(IF(B42=Data!#REF!,Data!#REF!,(IF(B42=Data!#REF!,Data!#REF!,(IF(B42=Data!#REF!,Data!#REF!,Data!#REF!)))))))))</f>
        <v>#REF!</v>
      </c>
      <c r="P42" s="85"/>
      <c r="Q42" s="85"/>
      <c r="R42" s="86" t="e">
        <f>IF(B42=Data!#REF!,Data!#REF!,(IF(B42=Data!#REF!,Data!#REF!,(IF(B42=Data!#REF!,Data!#REF!,(IF(B42=Data!#REF!,Data!#REF!,(IF(B42=Data!B34,Data!I34,(IF(B42=Data!#REF!,Data!#REF!,(IF(B42=Data!#REF!,Data!#REF!,(IF(B42=Data!B47,Data!I47,Data!#REF!)))))))))))))))&amp;IF(B42=Data!B49,Data!I49,(IF(B42=Data!B50,Data!I50,(IF(B42=Data!B7,Data!I7,(IF(B42=Data!#REF!,Data!#REF!,(IF(B42=Data!#REF!,Data!#REF!,(IF(B42=Data!#REF!,Data!I832,(IF(B42=Data!#REF!,Data!#REF!,(IF(B42=Data!#REF!,Data!#REF!,Data!#REF!)))))))))))))))&amp;IF(B42=Data!#REF!,Data!#REF!,(IF(B42=Data!#REF!,Data!#REF!,(IF(B42=Data!#REF!,Data!#REF!,(IF(B42=Data!#REF!,Data!#REF!,(IF(B42=Data!#REF!,Data!#REF!,Data!#REF!)))))))))</f>
        <v>#REF!</v>
      </c>
      <c r="S42" s="87"/>
      <c r="T42" s="86" t="e">
        <f>IF(B42=Data!#REF!,Data!#REF!,(IF(B42=Data!#REF!,Data!#REF!,(IF(B42=Data!#REF!,Data!#REF!,(IF(B42=Data!#REF!,Data!#REF!,(IF(B42=Data!B34,Data!J34,(IF(B42=Data!#REF!,Data!#REF!,(IF(B42=Data!#REF!,Data!#REF!,(IF(B42=Data!B47,Data!J47,Data!#REF!)))))))))))))))&amp;IF(B42=Data!B49,Data!J49,(IF(B42=Data!B50,Data!J50,(IF(B42=Data!B7,Data!J7,(IF(B42=Data!#REF!,Data!#REF!,(IF(B42=Data!#REF!,Data!#REF!,(IF(B42=Data!#REF!,Data!J832,(IF(B42=Data!#REF!,Data!#REF!,(IF(B42=Data!#REF!,Data!#REF!,Data!#REF!)))))))))))))))&amp;IF(B42=Data!#REF!,Data!#REF!,(IF(B42=Data!#REF!,Data!#REF!,(IF(B42=Data!#REF!,Data!#REF!,(IF(B42=Data!#REF!,Data!#REF!,(IF(B42=Data!#REF!,Data!#REF!,Data!#REF!)))))))))</f>
        <v>#REF!</v>
      </c>
      <c r="U42" s="112" t="str">
        <f>IF(D42="","",VLOOKUP(B42,Data!$B$5:$J$321,9,FALSE)*D42)</f>
        <v/>
      </c>
    </row>
    <row r="43" spans="1:21" ht="14">
      <c r="A43" s="78"/>
      <c r="B43" s="79"/>
      <c r="C43" s="110" t="str">
        <f>IF(D43="","",VLOOKUP(B43,Data!$B$5:$L$321,2,FALSE))</f>
        <v/>
      </c>
      <c r="D43" s="80"/>
      <c r="E43" s="80"/>
      <c r="F43" s="110" t="str">
        <f>IF(D43="","",VLOOKUP(B43,Data!$B$5:$L$321,11,FALSE))</f>
        <v/>
      </c>
      <c r="G43" s="83" t="str">
        <f t="shared" si="0"/>
        <v>-</v>
      </c>
      <c r="H43" s="81" t="str">
        <f>IF(D43="","",VLOOKUP(B43,Data!$B$5:$D$321,3,FALSE))</f>
        <v/>
      </c>
      <c r="I43" s="81" t="str">
        <f>IF(D43="","",VLOOKUP(B43,Data!$B$5:$M$321,12,FALSE))</f>
        <v/>
      </c>
      <c r="J43" s="110" t="str">
        <f>IF(D43="","",VLOOKUP(B43,Data!$B$5:$E$321,4,FALSE)*D43)</f>
        <v/>
      </c>
      <c r="K43" s="110" t="str">
        <f>IF(D43="","",VLOOKUP(B43,Data!$B$5:$F$321,5,FALSE)*D43)</f>
        <v/>
      </c>
      <c r="L43" s="83" t="e">
        <f>IF(B43=Data!#REF!,Data!#REF!,(IF(B43=Data!#REF!,Data!#REF!,(IF(B43=Data!#REF!,Data!#REF!,(IF(B43=Data!B29,Data!G29,(IF(B43=Data!B35,Data!G35,(IF(B43=Data!#REF!,Data!#REF!,(IF(B43=Data!#REF!,Data!#REF!,(IF(B43=Data!B48,Data!G48,Data!#REF!)))))))))))))))&amp;IF(B43=Data!B50,Data!G50,(IF(B43=Data!#REF!,Data!#REF!,(IF(B43=Data!#REF!,Data!#REF!,(IF(B43=Data!#REF!,Data!#REF!,(IF(B43=Data!#REF!,Data!#REF!,(IF(B43=Data!#REF!,Data!G833,(IF(B43=Data!#REF!,Data!#REF!,(IF(B43=Data!#REF!,Data!#REF!,Data!#REF!)))))))))))))))&amp;IF(B43=Data!#REF!,Data!#REF!,(IF(B43=Data!#REF!,Data!#REF!,(IF(B43=Data!#REF!,Data!#REF!,(IF(B43=Data!#REF!,Data!#REF!,(IF(B43=Data!#REF!,Data!#REF!,Data!#REF!)))))))))</f>
        <v>#REF!</v>
      </c>
      <c r="M43" s="84"/>
      <c r="N43" s="85"/>
      <c r="O43" s="86" t="e">
        <f>IF(B43=Data!#REF!,Data!#REF!,(IF(B43=Data!#REF!,Data!#REF!,(IF(B43=Data!#REF!,Data!#REF!,(IF(B43=Data!B29,Data!H29,(IF(B43=Data!B35,Data!H35,(IF(B43=Data!#REF!,Data!#REF!,(IF(B43=Data!#REF!,Data!#REF!,(IF(B43=Data!B48,Data!H48,Data!#REF!)))))))))))))))&amp;IF(B43=Data!B50,Data!H50,(IF(B43=Data!#REF!,Data!#REF!,(IF(B43=Data!#REF!,Data!#REF!,(IF(B43=Data!#REF!,Data!#REF!,(IF(B43=Data!#REF!,Data!#REF!,(IF(B43=Data!#REF!,Data!H833,(IF(B43=Data!#REF!,Data!#REF!,(IF(B43=Data!#REF!,Data!#REF!,Data!#REF!)))))))))))))))&amp;IF(B43=Data!#REF!,Data!#REF!,(IF(B43=Data!#REF!,Data!#REF!,(IF(B43=Data!#REF!,Data!#REF!,(IF(B43=Data!#REF!,Data!#REF!,(IF(B43=Data!#REF!,Data!#REF!,Data!#REF!)))))))))</f>
        <v>#REF!</v>
      </c>
      <c r="P43" s="85"/>
      <c r="Q43" s="85"/>
      <c r="R43" s="86" t="e">
        <f>IF(B43=Data!#REF!,Data!#REF!,(IF(B43=Data!#REF!,Data!#REF!,(IF(B43=Data!#REF!,Data!#REF!,(IF(B43=Data!B29,Data!I29,(IF(B43=Data!B35,Data!I35,(IF(B43=Data!#REF!,Data!#REF!,(IF(B43=Data!#REF!,Data!#REF!,(IF(B43=Data!B48,Data!I48,Data!#REF!)))))))))))))))&amp;IF(B43=Data!B50,Data!I50,(IF(B43=Data!#REF!,Data!#REF!,(IF(B43=Data!#REF!,Data!#REF!,(IF(B43=Data!#REF!,Data!#REF!,(IF(B43=Data!#REF!,Data!#REF!,(IF(B43=Data!#REF!,Data!I833,(IF(B43=Data!#REF!,Data!#REF!,(IF(B43=Data!#REF!,Data!#REF!,Data!#REF!)))))))))))))))&amp;IF(B43=Data!#REF!,Data!#REF!,(IF(B43=Data!#REF!,Data!#REF!,(IF(B43=Data!#REF!,Data!#REF!,(IF(B43=Data!#REF!,Data!#REF!,(IF(B43=Data!#REF!,Data!#REF!,Data!#REF!)))))))))</f>
        <v>#REF!</v>
      </c>
      <c r="S43" s="87"/>
      <c r="T43" s="86" t="e">
        <f>IF(B43=Data!#REF!,Data!#REF!,(IF(B43=Data!#REF!,Data!#REF!,(IF(B43=Data!#REF!,Data!#REF!,(IF(B43=Data!B29,Data!J29,(IF(B43=Data!B35,Data!J35,(IF(B43=Data!#REF!,Data!#REF!,(IF(B43=Data!#REF!,Data!#REF!,(IF(B43=Data!B48,Data!J48,Data!#REF!)))))))))))))))&amp;IF(B43=Data!B50,Data!J50,(IF(B43=Data!#REF!,Data!#REF!,(IF(B43=Data!#REF!,Data!#REF!,(IF(B43=Data!#REF!,Data!#REF!,(IF(B43=Data!#REF!,Data!#REF!,(IF(B43=Data!#REF!,Data!J833,(IF(B43=Data!#REF!,Data!#REF!,(IF(B43=Data!#REF!,Data!#REF!,Data!#REF!)))))))))))))))&amp;IF(B43=Data!#REF!,Data!#REF!,(IF(B43=Data!#REF!,Data!#REF!,(IF(B43=Data!#REF!,Data!#REF!,(IF(B43=Data!#REF!,Data!#REF!,(IF(B43=Data!#REF!,Data!#REF!,Data!#REF!)))))))))</f>
        <v>#REF!</v>
      </c>
      <c r="U43" s="112" t="str">
        <f>IF(D43="","",VLOOKUP(B43,Data!$B$5:$J$321,9,FALSE)*D43)</f>
        <v/>
      </c>
    </row>
    <row r="44" spans="1:21" ht="14">
      <c r="A44" s="78"/>
      <c r="B44" s="79"/>
      <c r="C44" s="110" t="str">
        <f>IF(D44="","",VLOOKUP(B44,Data!$B$5:$L$321,2,FALSE))</f>
        <v/>
      </c>
      <c r="D44" s="80"/>
      <c r="E44" s="82"/>
      <c r="F44" s="110" t="str">
        <f>IF(D44="","",VLOOKUP(B44,Data!$B$5:$L$321,11,FALSE))</f>
        <v/>
      </c>
      <c r="G44" s="83" t="str">
        <f t="shared" si="0"/>
        <v>-</v>
      </c>
      <c r="H44" s="81" t="str">
        <f>IF(D44="","",VLOOKUP(B44,Data!$B$5:$D$321,3,FALSE))</f>
        <v/>
      </c>
      <c r="I44" s="81" t="str">
        <f>IF(D44="","",VLOOKUP(B44,Data!$B$5:$M$321,12,FALSE))</f>
        <v/>
      </c>
      <c r="J44" s="110" t="str">
        <f>IF(D44="","",VLOOKUP(B44,Data!$B$5:$E$321,4,FALSE)*D44)</f>
        <v/>
      </c>
      <c r="K44" s="110" t="str">
        <f>IF(D44="","",VLOOKUP(B44,Data!$B$5:$F$321,5,FALSE)*D44)</f>
        <v/>
      </c>
      <c r="L44" s="83" t="e">
        <f>IF(B44=Data!B28,Data!G28,(IF(B44=Data!#REF!,Data!#REF!,(IF(B44=Data!#REF!,Data!#REF!,(IF(B44=Data!#REF!,Data!#REF!,(IF(B44=Data!B32,Data!G32,(IF(B44=Data!#REF!,Data!#REF!,(IF(B44=Data!#REF!,Data!#REF!,(IF(B44=Data!#REF!,Data!#REF!,Data!#REF!)))))))))))))))&amp;IF(B44=Data!B48,Data!G48,(IF(B44=Data!B49,Data!G49,(IF(B44=Data!B6,Data!G6,(IF(B44=Data!B7,Data!G7,(IF(B44=Data!#REF!,Data!#REF!,(IF(B44=Data!#REF!,Data!G831,(IF(B44=Data!#REF!,Data!#REF!,(IF(B44=Data!#REF!,Data!#REF!,Data!#REF!)))))))))))))))&amp;IF(B44=Data!#REF!,Data!#REF!,(IF(B44=Data!#REF!,Data!#REF!,(IF(B44=Data!#REF!,Data!#REF!,(IF(B44=Data!#REF!,Data!#REF!,(IF(B44=Data!#REF!,Data!#REF!,Data!#REF!)))))))))</f>
        <v>#REF!</v>
      </c>
      <c r="M44" s="84"/>
      <c r="N44" s="85"/>
      <c r="O44" s="86" t="e">
        <f>IF(B44=Data!B28,Data!H28,(IF(B44=Data!#REF!,Data!#REF!,(IF(B44=Data!#REF!,Data!#REF!,(IF(B44=Data!#REF!,Data!#REF!,(IF(B44=Data!B32,Data!H32,(IF(B44=Data!#REF!,Data!#REF!,(IF(B44=Data!#REF!,Data!#REF!,(IF(B44=Data!#REF!,Data!#REF!,Data!#REF!)))))))))))))))&amp;IF(B44=Data!B48,Data!H48,(IF(B44=Data!B49,Data!H49,(IF(B44=Data!B6,Data!H6,(IF(B44=Data!B7,Data!H7,(IF(B44=Data!#REF!,Data!#REF!,(IF(B44=Data!#REF!,Data!H831,(IF(B44=Data!#REF!,Data!#REF!,(IF(B44=Data!#REF!,Data!#REF!,Data!#REF!)))))))))))))))&amp;IF(B44=Data!#REF!,Data!#REF!,(IF(B44=Data!#REF!,Data!#REF!,(IF(B44=Data!#REF!,Data!#REF!,(IF(B44=Data!#REF!,Data!#REF!,(IF(B44=Data!#REF!,Data!#REF!,Data!#REF!)))))))))</f>
        <v>#REF!</v>
      </c>
      <c r="P44" s="85"/>
      <c r="Q44" s="85"/>
      <c r="R44" s="86" t="e">
        <f>IF(B44=Data!B28,Data!I28,(IF(B44=Data!#REF!,Data!#REF!,(IF(B44=Data!#REF!,Data!#REF!,(IF(B44=Data!#REF!,Data!#REF!,(IF(B44=Data!B32,Data!I32,(IF(B44=Data!#REF!,Data!#REF!,(IF(B44=Data!#REF!,Data!#REF!,(IF(B44=Data!#REF!,Data!#REF!,Data!#REF!)))))))))))))))&amp;IF(B44=Data!B48,Data!I48,(IF(B44=Data!B49,Data!I49,(IF(B44=Data!B6,Data!I6,(IF(B44=Data!B7,Data!I7,(IF(B44=Data!#REF!,Data!#REF!,(IF(B44=Data!#REF!,Data!I831,(IF(B44=Data!#REF!,Data!#REF!,(IF(B44=Data!#REF!,Data!#REF!,Data!#REF!)))))))))))))))&amp;IF(B44=Data!#REF!,Data!#REF!,(IF(B44=Data!#REF!,Data!#REF!,(IF(B44=Data!#REF!,Data!#REF!,(IF(B44=Data!#REF!,Data!#REF!,(IF(B44=Data!#REF!,Data!#REF!,Data!#REF!)))))))))</f>
        <v>#REF!</v>
      </c>
      <c r="S44" s="87"/>
      <c r="T44" s="86" t="e">
        <f>IF(B44=Data!B28,Data!J28,(IF(B44=Data!#REF!,Data!#REF!,(IF(B44=Data!#REF!,Data!#REF!,(IF(B44=Data!#REF!,Data!#REF!,(IF(B44=Data!B32,Data!J32,(IF(B44=Data!#REF!,Data!#REF!,(IF(B44=Data!#REF!,Data!#REF!,(IF(B44=Data!#REF!,Data!#REF!,Data!#REF!)))))))))))))))&amp;IF(B44=Data!B48,Data!J48,(IF(B44=Data!B49,Data!J49,(IF(B44=Data!B6,Data!J6,(IF(B44=Data!B7,Data!J7,(IF(B44=Data!#REF!,Data!#REF!,(IF(B44=Data!#REF!,Data!J831,(IF(B44=Data!#REF!,Data!#REF!,(IF(B44=Data!#REF!,Data!#REF!,Data!#REF!)))))))))))))))&amp;IF(B44=Data!#REF!,Data!#REF!,(IF(B44=Data!#REF!,Data!#REF!,(IF(B44=Data!#REF!,Data!#REF!,(IF(B44=Data!#REF!,Data!#REF!,(IF(B44=Data!#REF!,Data!#REF!,Data!#REF!)))))))))</f>
        <v>#REF!</v>
      </c>
      <c r="U44" s="112" t="str">
        <f>IF(D44="","",VLOOKUP(B44,Data!$B$5:$J$321,9,FALSE)*D44)</f>
        <v/>
      </c>
    </row>
    <row r="45" spans="1:21" ht="14">
      <c r="A45" s="78"/>
      <c r="B45" s="79"/>
      <c r="C45" s="110" t="str">
        <f>IF(D45="","",VLOOKUP(B45,Data!$B$5:$L$321,2,FALSE))</f>
        <v/>
      </c>
      <c r="D45" s="80"/>
      <c r="E45" s="80"/>
      <c r="F45" s="110" t="str">
        <f>IF(D45="","",VLOOKUP(B45,Data!$B$5:$L$321,11,FALSE))</f>
        <v/>
      </c>
      <c r="G45" s="83" t="str">
        <f t="shared" si="0"/>
        <v>-</v>
      </c>
      <c r="H45" s="81" t="str">
        <f>IF(D45="","",VLOOKUP(B45,Data!$B$5:$D$321,3,FALSE))</f>
        <v/>
      </c>
      <c r="I45" s="81" t="str">
        <f>IF(D45="","",VLOOKUP(B45,Data!$B$5:$M$321,12,FALSE))</f>
        <v/>
      </c>
      <c r="J45" s="110" t="str">
        <f>IF(D45="","",VLOOKUP(B45,Data!$B$5:$E$321,4,FALSE)*D45)</f>
        <v/>
      </c>
      <c r="K45" s="110" t="str">
        <f>IF(D45="","",VLOOKUP(B45,Data!$B$5:$F$321,5,FALSE)*D45)</f>
        <v/>
      </c>
      <c r="L45" s="83" t="e">
        <f>IF(B45=Data!#REF!,Data!#REF!,(IF(B45=Data!#REF!,Data!#REF!,(IF(B45=Data!#REF!,Data!#REF!,(IF(B45=Data!#REF!,Data!#REF!,(IF(B45=Data!B35,Data!G35,(IF(B45=Data!#REF!,Data!#REF!,(IF(B45=Data!#REF!,Data!#REF!,(IF(B45=Data!B47,Data!G47,Data!#REF!)))))))))))))))&amp;IF(B45=Data!B49,Data!G49,(IF(B45=Data!B50,Data!G50,(IF(B45=Data!B7,Data!G7,(IF(B45=Data!#REF!,Data!#REF!,(IF(B45=Data!#REF!,Data!#REF!,(IF(B45=Data!#REF!,Data!G832,(IF(B45=Data!#REF!,Data!#REF!,(IF(B45=Data!#REF!,Data!#REF!,Data!#REF!)))))))))))))))&amp;IF(B45=Data!#REF!,Data!#REF!,(IF(B45=Data!#REF!,Data!#REF!,(IF(B45=Data!#REF!,Data!#REF!,(IF(B45=Data!#REF!,Data!#REF!,(IF(B45=Data!#REF!,Data!#REF!,Data!#REF!)))))))))</f>
        <v>#REF!</v>
      </c>
      <c r="M45" s="84"/>
      <c r="N45" s="85"/>
      <c r="O45" s="86" t="e">
        <f>IF(B45=Data!#REF!,Data!#REF!,(IF(B45=Data!#REF!,Data!#REF!,(IF(B45=Data!#REF!,Data!#REF!,(IF(B45=Data!#REF!,Data!#REF!,(IF(B45=Data!B35,Data!H35,(IF(B45=Data!#REF!,Data!#REF!,(IF(B45=Data!#REF!,Data!#REF!,(IF(B45=Data!B47,Data!H47,Data!#REF!)))))))))))))))&amp;IF(B45=Data!B49,Data!H49,(IF(B45=Data!B50,Data!H50,(IF(B45=Data!B7,Data!H7,(IF(B45=Data!#REF!,Data!#REF!,(IF(B45=Data!#REF!,Data!#REF!,(IF(B45=Data!#REF!,Data!H832,(IF(B45=Data!#REF!,Data!#REF!,(IF(B45=Data!#REF!,Data!#REF!,Data!#REF!)))))))))))))))&amp;IF(B45=Data!#REF!,Data!#REF!,(IF(B45=Data!#REF!,Data!#REF!,(IF(B45=Data!#REF!,Data!#REF!,(IF(B45=Data!#REF!,Data!#REF!,(IF(B45=Data!#REF!,Data!#REF!,Data!#REF!)))))))))</f>
        <v>#REF!</v>
      </c>
      <c r="P45" s="85"/>
      <c r="Q45" s="85"/>
      <c r="R45" s="86" t="e">
        <f>IF(B45=Data!#REF!,Data!#REF!,(IF(B45=Data!#REF!,Data!#REF!,(IF(B45=Data!#REF!,Data!#REF!,(IF(B45=Data!#REF!,Data!#REF!,(IF(B45=Data!B35,Data!I35,(IF(B45=Data!#REF!,Data!#REF!,(IF(B45=Data!#REF!,Data!#REF!,(IF(B45=Data!B47,Data!I47,Data!#REF!)))))))))))))))&amp;IF(B45=Data!B49,Data!I49,(IF(B45=Data!B50,Data!I50,(IF(B45=Data!B7,Data!I7,(IF(B45=Data!#REF!,Data!#REF!,(IF(B45=Data!#REF!,Data!#REF!,(IF(B45=Data!#REF!,Data!I832,(IF(B45=Data!#REF!,Data!#REF!,(IF(B45=Data!#REF!,Data!#REF!,Data!#REF!)))))))))))))))&amp;IF(B45=Data!#REF!,Data!#REF!,(IF(B45=Data!#REF!,Data!#REF!,(IF(B45=Data!#REF!,Data!#REF!,(IF(B45=Data!#REF!,Data!#REF!,(IF(B45=Data!#REF!,Data!#REF!,Data!#REF!)))))))))</f>
        <v>#REF!</v>
      </c>
      <c r="S45" s="87"/>
      <c r="T45" s="86" t="e">
        <f>IF(B45=Data!#REF!,Data!#REF!,(IF(B45=Data!#REF!,Data!#REF!,(IF(B45=Data!#REF!,Data!#REF!,(IF(B45=Data!#REF!,Data!#REF!,(IF(B45=Data!B35,Data!J35,(IF(B45=Data!#REF!,Data!#REF!,(IF(B45=Data!#REF!,Data!#REF!,(IF(B45=Data!B47,Data!J47,Data!#REF!)))))))))))))))&amp;IF(B45=Data!B49,Data!J49,(IF(B45=Data!B50,Data!J50,(IF(B45=Data!B7,Data!J7,(IF(B45=Data!#REF!,Data!#REF!,(IF(B45=Data!#REF!,Data!#REF!,(IF(B45=Data!#REF!,Data!J832,(IF(B45=Data!#REF!,Data!#REF!,(IF(B45=Data!#REF!,Data!#REF!,Data!#REF!)))))))))))))))&amp;IF(B45=Data!#REF!,Data!#REF!,(IF(B45=Data!#REF!,Data!#REF!,(IF(B45=Data!#REF!,Data!#REF!,(IF(B45=Data!#REF!,Data!#REF!,(IF(B45=Data!#REF!,Data!#REF!,Data!#REF!)))))))))</f>
        <v>#REF!</v>
      </c>
      <c r="U45" s="112" t="str">
        <f>IF(D45="","",VLOOKUP(B45,Data!$B$5:$J$321,9,FALSE)*D45)</f>
        <v/>
      </c>
    </row>
    <row r="46" spans="1:21" ht="14">
      <c r="A46" s="78"/>
      <c r="B46" s="79"/>
      <c r="C46" s="110" t="str">
        <f>IF(D46="","",VLOOKUP(B46,Data!$B$5:$L$321,2,FALSE))</f>
        <v/>
      </c>
      <c r="D46" s="80"/>
      <c r="E46" s="82"/>
      <c r="F46" s="110" t="str">
        <f>IF(D46="","",VLOOKUP(B46,Data!$B$5:$L$321,11,FALSE))</f>
        <v/>
      </c>
      <c r="G46" s="83" t="str">
        <f t="shared" si="0"/>
        <v>-</v>
      </c>
      <c r="H46" s="81" t="str">
        <f>IF(D46="","",VLOOKUP(B46,Data!$B$5:$D$321,3,FALSE))</f>
        <v/>
      </c>
      <c r="I46" s="81" t="str">
        <f>IF(D46="","",VLOOKUP(B46,Data!$B$5:$M$321,12,FALSE))</f>
        <v/>
      </c>
      <c r="J46" s="110" t="str">
        <f>IF(D46="","",VLOOKUP(B46,Data!$B$5:$E$321,4,FALSE)*D46)</f>
        <v/>
      </c>
      <c r="K46" s="110" t="str">
        <f>IF(D46="","",VLOOKUP(B46,Data!$B$5:$F$321,5,FALSE)*D46)</f>
        <v/>
      </c>
      <c r="L46" s="83" t="e">
        <f>IF(B46=Data!#REF!,Data!#REF!,(IF(B46=Data!#REF!,Data!#REF!,(IF(B46=Data!#REF!,Data!#REF!,(IF(B46=Data!B31,Data!G31,(IF(B46=Data!B37,Data!G37,(IF(B46=Data!#REF!,Data!#REF!,(IF(B46=Data!#REF!,Data!#REF!,(IF(B46=Data!B49,Data!G49,Data!#REF!)))))))))))))))&amp;IF(B46=Data!#REF!,Data!#REF!,(IF(B46=Data!#REF!,Data!#REF!,(IF(B46=Data!#REF!,Data!#REF!,(IF(B46=Data!#REF!,Data!#REF!,(IF(B46=Data!#REF!,Data!#REF!,(IF(B46=Data!#REF!,Data!G834,(IF(B46=Data!#REF!,Data!#REF!,(IF(B46=Data!#REF!,Data!#REF!,Data!#REF!)))))))))))))))&amp;IF(B46=Data!#REF!,Data!#REF!,(IF(B46=Data!#REF!,Data!#REF!,(IF(B46=Data!#REF!,Data!#REF!,(IF(B46=Data!#REF!,Data!#REF!,(IF(B46=Data!#REF!,Data!#REF!,Data!#REF!)))))))))</f>
        <v>#REF!</v>
      </c>
      <c r="M46" s="84"/>
      <c r="N46" s="85"/>
      <c r="O46" s="86" t="e">
        <f>IF(B46=Data!#REF!,Data!#REF!,(IF(B46=Data!#REF!,Data!#REF!,(IF(B46=Data!#REF!,Data!#REF!,(IF(B46=Data!B31,Data!H31,(IF(B46=Data!B37,Data!H37,(IF(B46=Data!#REF!,Data!#REF!,(IF(B46=Data!#REF!,Data!#REF!,(IF(B46=Data!B49,Data!H49,Data!#REF!)))))))))))))))&amp;IF(B46=Data!#REF!,Data!#REF!,(IF(B46=Data!#REF!,Data!#REF!,(IF(B46=Data!#REF!,Data!#REF!,(IF(B46=Data!#REF!,Data!#REF!,(IF(B46=Data!#REF!,Data!#REF!,(IF(B46=Data!#REF!,Data!H834,(IF(B46=Data!#REF!,Data!#REF!,(IF(B46=Data!#REF!,Data!#REF!,Data!#REF!)))))))))))))))&amp;IF(B46=Data!#REF!,Data!#REF!,(IF(B46=Data!#REF!,Data!#REF!,(IF(B46=Data!#REF!,Data!#REF!,(IF(B46=Data!#REF!,Data!#REF!,(IF(B46=Data!#REF!,Data!#REF!,Data!#REF!)))))))))</f>
        <v>#REF!</v>
      </c>
      <c r="P46" s="85"/>
      <c r="Q46" s="85"/>
      <c r="R46" s="86" t="e">
        <f>IF(B46=Data!#REF!,Data!#REF!,(IF(B46=Data!#REF!,Data!#REF!,(IF(B46=Data!#REF!,Data!#REF!,(IF(B46=Data!B31,Data!I31,(IF(B46=Data!B37,Data!I37,(IF(B46=Data!#REF!,Data!#REF!,(IF(B46=Data!#REF!,Data!#REF!,(IF(B46=Data!B49,Data!I49,Data!#REF!)))))))))))))))&amp;IF(B46=Data!#REF!,Data!#REF!,(IF(B46=Data!#REF!,Data!#REF!,(IF(B46=Data!#REF!,Data!#REF!,(IF(B46=Data!#REF!,Data!#REF!,(IF(B46=Data!#REF!,Data!#REF!,(IF(B46=Data!#REF!,Data!I834,(IF(B46=Data!#REF!,Data!#REF!,(IF(B46=Data!#REF!,Data!#REF!,Data!#REF!)))))))))))))))&amp;IF(B46=Data!#REF!,Data!#REF!,(IF(B46=Data!#REF!,Data!#REF!,(IF(B46=Data!#REF!,Data!#REF!,(IF(B46=Data!#REF!,Data!#REF!,(IF(B46=Data!#REF!,Data!#REF!,Data!#REF!)))))))))</f>
        <v>#REF!</v>
      </c>
      <c r="S46" s="87"/>
      <c r="T46" s="86" t="e">
        <f>IF(B46=Data!#REF!,Data!#REF!,(IF(B46=Data!#REF!,Data!#REF!,(IF(B46=Data!#REF!,Data!#REF!,(IF(B46=Data!B31,Data!J31,(IF(B46=Data!B37,Data!J37,(IF(B46=Data!#REF!,Data!#REF!,(IF(B46=Data!#REF!,Data!#REF!,(IF(B46=Data!B49,Data!J49,Data!#REF!)))))))))))))))&amp;IF(B46=Data!#REF!,Data!#REF!,(IF(B46=Data!#REF!,Data!#REF!,(IF(B46=Data!#REF!,Data!#REF!,(IF(B46=Data!#REF!,Data!#REF!,(IF(B46=Data!#REF!,Data!#REF!,(IF(B46=Data!#REF!,Data!J834,(IF(B46=Data!#REF!,Data!#REF!,(IF(B46=Data!#REF!,Data!#REF!,Data!#REF!)))))))))))))))&amp;IF(B46=Data!#REF!,Data!#REF!,(IF(B46=Data!#REF!,Data!#REF!,(IF(B46=Data!#REF!,Data!#REF!,(IF(B46=Data!#REF!,Data!#REF!,(IF(B46=Data!#REF!,Data!#REF!,Data!#REF!)))))))))</f>
        <v>#REF!</v>
      </c>
      <c r="U46" s="112" t="str">
        <f>IF(D46="","",VLOOKUP(B46,Data!$B$5:$J$321,9,FALSE)*D46)</f>
        <v/>
      </c>
    </row>
    <row r="47" spans="1:21" ht="14">
      <c r="A47" s="78"/>
      <c r="B47" s="79"/>
      <c r="C47" s="110" t="str">
        <f>IF(D47="","",VLOOKUP(B47,Data!$B$5:$L$321,2,FALSE))</f>
        <v/>
      </c>
      <c r="D47" s="80"/>
      <c r="E47" s="80"/>
      <c r="F47" s="110" t="str">
        <f>IF(D47="","",VLOOKUP(B47,Data!$B$5:$L$321,11,FALSE))</f>
        <v/>
      </c>
      <c r="G47" s="83" t="str">
        <f t="shared" si="0"/>
        <v>-</v>
      </c>
      <c r="H47" s="81" t="str">
        <f>IF(D47="","",VLOOKUP(B47,Data!$B$5:$D$321,3,FALSE))</f>
        <v/>
      </c>
      <c r="I47" s="81" t="str">
        <f>IF(D47="","",VLOOKUP(B47,Data!$B$5:$M$321,12,FALSE))</f>
        <v/>
      </c>
      <c r="J47" s="110" t="str">
        <f>IF(D47="","",VLOOKUP(B47,Data!$B$5:$E$321,4,FALSE)*D47)</f>
        <v/>
      </c>
      <c r="K47" s="110" t="str">
        <f>IF(D47="","",VLOOKUP(B47,Data!$B$5:$F$321,5,FALSE)*D47)</f>
        <v/>
      </c>
      <c r="L47" s="83" t="e">
        <f>IF(B47=Data!#REF!,Data!#REF!,(IF(B47=Data!#REF!,Data!#REF!,(IF(B47=Data!#REF!,Data!#REF!,(IF(B47=Data!B31,Data!G31,(IF(B47=Data!B37,Data!G37,(IF(B47=Data!#REF!,Data!#REF!,(IF(B47=Data!#REF!,Data!#REF!,(IF(B47=Data!B49,Data!G49,Data!#REF!)))))))))))))))&amp;IF(B47=Data!#REF!,Data!#REF!,(IF(B47=Data!#REF!,Data!#REF!,(IF(B47=Data!#REF!,Data!#REF!,(IF(B47=Data!#REF!,Data!#REF!,(IF(B47=Data!#REF!,Data!#REF!,(IF(B47=Data!#REF!,Data!G834,(IF(B47=Data!#REF!,Data!#REF!,(IF(B47=Data!#REF!,Data!#REF!,Data!#REF!)))))))))))))))&amp;IF(B47=Data!#REF!,Data!#REF!,(IF(B47=Data!#REF!,Data!#REF!,(IF(B47=Data!#REF!,Data!#REF!,(IF(B47=Data!#REF!,Data!#REF!,(IF(B47=Data!#REF!,Data!#REF!,Data!#REF!)))))))))</f>
        <v>#REF!</v>
      </c>
      <c r="M47" s="84"/>
      <c r="N47" s="85"/>
      <c r="O47" s="86" t="e">
        <f>IF(B47=Data!#REF!,Data!#REF!,(IF(B47=Data!#REF!,Data!#REF!,(IF(B47=Data!#REF!,Data!#REF!,(IF(B47=Data!B31,Data!H31,(IF(B47=Data!B37,Data!H37,(IF(B47=Data!#REF!,Data!#REF!,(IF(B47=Data!#REF!,Data!#REF!,(IF(B47=Data!B49,Data!H49,Data!#REF!)))))))))))))))&amp;IF(B47=Data!#REF!,Data!#REF!,(IF(B47=Data!#REF!,Data!#REF!,(IF(B47=Data!#REF!,Data!#REF!,(IF(B47=Data!#REF!,Data!#REF!,(IF(B47=Data!#REF!,Data!#REF!,(IF(B47=Data!#REF!,Data!H834,(IF(B47=Data!#REF!,Data!#REF!,(IF(B47=Data!#REF!,Data!#REF!,Data!#REF!)))))))))))))))&amp;IF(B47=Data!#REF!,Data!#REF!,(IF(B47=Data!#REF!,Data!#REF!,(IF(B47=Data!#REF!,Data!#REF!,(IF(B47=Data!#REF!,Data!#REF!,(IF(B47=Data!#REF!,Data!#REF!,Data!#REF!)))))))))</f>
        <v>#REF!</v>
      </c>
      <c r="P47" s="85"/>
      <c r="Q47" s="85"/>
      <c r="R47" s="86" t="e">
        <f>IF(B47=Data!#REF!,Data!#REF!,(IF(B47=Data!#REF!,Data!#REF!,(IF(B47=Data!#REF!,Data!#REF!,(IF(B47=Data!B31,Data!I31,(IF(B47=Data!B37,Data!I37,(IF(B47=Data!#REF!,Data!#REF!,(IF(B47=Data!#REF!,Data!#REF!,(IF(B47=Data!B49,Data!I49,Data!#REF!)))))))))))))))&amp;IF(B47=Data!#REF!,Data!#REF!,(IF(B47=Data!#REF!,Data!#REF!,(IF(B47=Data!#REF!,Data!#REF!,(IF(B47=Data!#REF!,Data!#REF!,(IF(B47=Data!#REF!,Data!#REF!,(IF(B47=Data!#REF!,Data!I834,(IF(B47=Data!#REF!,Data!#REF!,(IF(B47=Data!#REF!,Data!#REF!,Data!#REF!)))))))))))))))&amp;IF(B47=Data!#REF!,Data!#REF!,(IF(B47=Data!#REF!,Data!#REF!,(IF(B47=Data!#REF!,Data!#REF!,(IF(B47=Data!#REF!,Data!#REF!,(IF(B47=Data!#REF!,Data!#REF!,Data!#REF!)))))))))</f>
        <v>#REF!</v>
      </c>
      <c r="S47" s="87"/>
      <c r="T47" s="86" t="e">
        <f>IF(B47=Data!#REF!,Data!#REF!,(IF(B47=Data!#REF!,Data!#REF!,(IF(B47=Data!#REF!,Data!#REF!,(IF(B47=Data!B31,Data!J31,(IF(B47=Data!B37,Data!J37,(IF(B47=Data!#REF!,Data!#REF!,(IF(B47=Data!#REF!,Data!#REF!,(IF(B47=Data!B49,Data!J49,Data!#REF!)))))))))))))))&amp;IF(B47=Data!#REF!,Data!#REF!,(IF(B47=Data!#REF!,Data!#REF!,(IF(B47=Data!#REF!,Data!#REF!,(IF(B47=Data!#REF!,Data!#REF!,(IF(B47=Data!#REF!,Data!#REF!,(IF(B47=Data!#REF!,Data!J834,(IF(B47=Data!#REF!,Data!#REF!,(IF(B47=Data!#REF!,Data!#REF!,Data!#REF!)))))))))))))))&amp;IF(B47=Data!#REF!,Data!#REF!,(IF(B47=Data!#REF!,Data!#REF!,(IF(B47=Data!#REF!,Data!#REF!,(IF(B47=Data!#REF!,Data!#REF!,(IF(B47=Data!#REF!,Data!#REF!,Data!#REF!)))))))))</f>
        <v>#REF!</v>
      </c>
      <c r="U47" s="112" t="str">
        <f>IF(D47="","",VLOOKUP(B47,Data!$B$5:$J$321,9,FALSE)*D47)</f>
        <v/>
      </c>
    </row>
    <row r="48" spans="1:21" ht="14">
      <c r="A48" s="90"/>
      <c r="B48" s="91"/>
      <c r="C48" s="92"/>
      <c r="D48" s="93"/>
      <c r="E48" s="93"/>
      <c r="F48" s="94"/>
      <c r="G48" s="94"/>
      <c r="H48" s="94"/>
      <c r="I48" s="93"/>
      <c r="J48" s="94"/>
      <c r="K48" s="94"/>
      <c r="L48" s="94"/>
      <c r="M48" s="95"/>
      <c r="N48" s="96"/>
      <c r="O48" s="97"/>
      <c r="P48" s="96"/>
      <c r="Q48" s="96"/>
      <c r="R48" s="97"/>
      <c r="S48" s="98"/>
      <c r="T48" s="97"/>
      <c r="U48" s="99"/>
    </row>
    <row r="49" spans="1:21" ht="14">
      <c r="A49" s="93"/>
      <c r="B49" s="91"/>
      <c r="C49" s="92"/>
      <c r="D49" s="100">
        <f>SUM(D18:D47)</f>
        <v>101</v>
      </c>
      <c r="E49" s="100"/>
      <c r="F49" s="102"/>
      <c r="G49" s="102" t="e">
        <f>SUM(G18:G47)</f>
        <v>#N/A</v>
      </c>
      <c r="H49" s="93"/>
      <c r="I49" s="93"/>
      <c r="J49" s="102" t="e">
        <f>SUM(J18:J47)</f>
        <v>#N/A</v>
      </c>
      <c r="K49" s="102" t="e">
        <f>SUM(K18:K47)</f>
        <v>#N/A</v>
      </c>
      <c r="L49" s="102" t="e">
        <f>SUM(L16:L48)</f>
        <v>#REF!</v>
      </c>
      <c r="M49" s="101">
        <f>SUM(M18:M47)</f>
        <v>0</v>
      </c>
      <c r="N49" s="102">
        <f>SUM(N16:N48)</f>
        <v>0</v>
      </c>
      <c r="O49" s="102" t="e">
        <f>SUM(O16:O48)</f>
        <v>#REF!</v>
      </c>
      <c r="P49" s="101">
        <f>SUM(P18:P47)</f>
        <v>0</v>
      </c>
      <c r="Q49" s="102">
        <f>SUM(Q16:Q48)</f>
        <v>0</v>
      </c>
      <c r="R49" s="102" t="e">
        <f>SUM(R16:R48)</f>
        <v>#REF!</v>
      </c>
      <c r="S49" s="101">
        <f>SUM(S18:S47)</f>
        <v>0</v>
      </c>
      <c r="T49" s="102" t="e">
        <f>SUM(T16:T48)</f>
        <v>#REF!</v>
      </c>
      <c r="U49" s="103" t="e">
        <f>SUM(U18:U47)</f>
        <v>#N/A</v>
      </c>
    </row>
    <row r="50" spans="1:21">
      <c r="A50" s="42"/>
      <c r="B50" s="34"/>
      <c r="C50" s="36"/>
      <c r="D50" s="42"/>
      <c r="E50" s="34"/>
      <c r="F50" s="75"/>
      <c r="G50" s="57"/>
      <c r="H50" s="42"/>
      <c r="I50" s="42"/>
      <c r="J50" s="71"/>
      <c r="K50" s="57"/>
      <c r="L50" s="36"/>
      <c r="M50" s="35"/>
      <c r="N50" s="35"/>
      <c r="O50" s="35"/>
      <c r="P50" s="35"/>
      <c r="Q50" s="35"/>
      <c r="R50" s="35"/>
      <c r="S50" s="36"/>
      <c r="T50" s="36"/>
      <c r="U50" s="37"/>
    </row>
    <row r="51" spans="1:21" ht="13" hidden="1">
      <c r="A51" s="16" t="s">
        <v>80</v>
      </c>
      <c r="B51" s="17"/>
      <c r="C51" s="1"/>
      <c r="D51" s="27" t="s">
        <v>81</v>
      </c>
      <c r="E51" s="27"/>
      <c r="F51" s="68" t="s">
        <v>82</v>
      </c>
      <c r="G51" s="72"/>
      <c r="H51" s="32" t="s">
        <v>83</v>
      </c>
      <c r="I51" s="43"/>
      <c r="J51" s="62" t="s">
        <v>84</v>
      </c>
      <c r="K51" s="62"/>
      <c r="L51" s="27"/>
      <c r="M51" s="44"/>
      <c r="N51" s="45" t="s">
        <v>85</v>
      </c>
      <c r="O51" s="27"/>
      <c r="P51" s="27"/>
      <c r="Q51" s="27"/>
      <c r="R51" s="27"/>
      <c r="S51" s="27"/>
      <c r="T51" s="27"/>
      <c r="U51" s="46"/>
    </row>
    <row r="52" spans="1:21" ht="13" hidden="1">
      <c r="A52" s="19" t="s">
        <v>86</v>
      </c>
      <c r="B52" s="20"/>
      <c r="C52" s="47"/>
      <c r="D52" s="20" t="s">
        <v>87</v>
      </c>
      <c r="E52" s="20"/>
      <c r="F52" s="660"/>
      <c r="G52" s="661"/>
      <c r="H52" s="19" t="s">
        <v>88</v>
      </c>
      <c r="I52" s="48"/>
      <c r="J52" s="63" t="s">
        <v>89</v>
      </c>
      <c r="K52" s="63"/>
      <c r="L52" s="20"/>
      <c r="M52" s="21"/>
      <c r="N52" s="20"/>
      <c r="O52" s="20"/>
      <c r="P52" s="20"/>
      <c r="Q52" s="20"/>
      <c r="R52" s="20"/>
      <c r="S52" s="20"/>
      <c r="T52" s="20"/>
      <c r="U52" s="29"/>
    </row>
    <row r="53" spans="1:21" hidden="1">
      <c r="A53" s="19" t="s">
        <v>92</v>
      </c>
      <c r="B53" s="20"/>
      <c r="C53" s="21"/>
      <c r="D53" s="20"/>
      <c r="E53" s="20"/>
      <c r="F53" s="660"/>
      <c r="G53" s="661"/>
      <c r="H53" s="19"/>
      <c r="I53" s="48"/>
      <c r="J53" s="63" t="s">
        <v>93</v>
      </c>
      <c r="K53" s="63"/>
      <c r="L53" s="20"/>
      <c r="M53" s="21"/>
      <c r="N53" s="20"/>
      <c r="O53" s="20"/>
      <c r="P53" s="20"/>
      <c r="Q53" s="20"/>
      <c r="R53" s="20"/>
      <c r="S53" s="20"/>
      <c r="T53" s="20"/>
      <c r="U53" s="29"/>
    </row>
    <row r="54" spans="1:21" hidden="1">
      <c r="A54" s="34"/>
      <c r="B54" s="35"/>
      <c r="C54" s="115"/>
      <c r="D54" s="20" t="s">
        <v>94</v>
      </c>
      <c r="E54" s="20"/>
      <c r="F54" s="660"/>
      <c r="G54" s="661"/>
      <c r="H54" s="19" t="s">
        <v>95</v>
      </c>
      <c r="I54" s="48"/>
      <c r="J54" s="63"/>
      <c r="K54" s="63"/>
      <c r="L54" s="20"/>
      <c r="M54" s="21"/>
      <c r="N54" s="20"/>
      <c r="O54" s="20"/>
      <c r="P54" s="20"/>
      <c r="Q54" s="20"/>
      <c r="R54" s="20"/>
      <c r="S54" s="20"/>
      <c r="T54" s="20"/>
      <c r="U54" s="29"/>
    </row>
    <row r="55" spans="1:21" ht="13" hidden="1">
      <c r="A55" s="16" t="s">
        <v>96</v>
      </c>
      <c r="B55" s="27"/>
      <c r="C55" s="12"/>
      <c r="D55" s="20" t="s">
        <v>97</v>
      </c>
      <c r="E55" s="20"/>
      <c r="F55" s="76" t="s">
        <v>98</v>
      </c>
      <c r="G55" s="73"/>
      <c r="H55" s="19" t="s">
        <v>88</v>
      </c>
      <c r="I55" s="48"/>
      <c r="J55" s="63" t="s">
        <v>99</v>
      </c>
      <c r="K55" s="63"/>
      <c r="L55" s="20"/>
      <c r="M55" s="21"/>
      <c r="N55" s="20"/>
      <c r="O55" s="20"/>
      <c r="P55" s="20"/>
      <c r="Q55" s="20"/>
      <c r="R55" s="20"/>
      <c r="S55" s="20"/>
      <c r="T55" s="20"/>
      <c r="U55" s="29"/>
    </row>
    <row r="56" spans="1:21" ht="13" hidden="1">
      <c r="A56" s="19"/>
      <c r="B56" s="20"/>
      <c r="C56" s="21"/>
      <c r="D56" s="20" t="s">
        <v>100</v>
      </c>
      <c r="E56" s="20"/>
      <c r="F56" s="77"/>
      <c r="G56" s="74"/>
      <c r="H56" s="19" t="s">
        <v>101</v>
      </c>
      <c r="I56" s="48"/>
      <c r="J56" s="63" t="s">
        <v>102</v>
      </c>
      <c r="K56" s="63"/>
      <c r="L56" s="20"/>
      <c r="M56" s="40"/>
      <c r="N56" s="41" t="s">
        <v>103</v>
      </c>
      <c r="O56" s="41"/>
      <c r="P56" s="41"/>
      <c r="Q56" s="41"/>
      <c r="R56" s="41"/>
      <c r="S56" s="41"/>
      <c r="T56" s="41"/>
      <c r="U56" s="49"/>
    </row>
    <row r="57" spans="1:21" hidden="1">
      <c r="A57" s="34"/>
      <c r="B57" s="35"/>
      <c r="C57" s="36"/>
      <c r="D57" s="35"/>
      <c r="E57" s="35"/>
      <c r="F57" s="656"/>
      <c r="G57" s="662"/>
      <c r="H57" s="656"/>
      <c r="I57" s="657"/>
      <c r="J57" s="64" t="s">
        <v>104</v>
      </c>
      <c r="K57" s="64"/>
      <c r="L57" s="35"/>
      <c r="M57" s="50"/>
      <c r="N57" s="51" t="s">
        <v>105</v>
      </c>
      <c r="O57" s="51"/>
      <c r="P57" s="51"/>
      <c r="Q57" s="51"/>
      <c r="R57" s="51"/>
      <c r="S57" s="51"/>
      <c r="T57" s="51"/>
      <c r="U57" s="52"/>
    </row>
    <row r="58" spans="1:21" hidden="1"/>
    <row r="59" spans="1:21" hidden="1"/>
  </sheetData>
  <mergeCells count="6">
    <mergeCell ref="H57:I57"/>
    <mergeCell ref="A15:B16"/>
    <mergeCell ref="F52:G52"/>
    <mergeCell ref="F53:G53"/>
    <mergeCell ref="F54:G54"/>
    <mergeCell ref="F57:G57"/>
  </mergeCells>
  <phoneticPr fontId="8" type="noConversion"/>
  <printOptions horizontalCentered="1"/>
  <pageMargins left="0" right="0" top="0.25" bottom="0" header="0.51111111111111107" footer="0.51111111111111107"/>
  <pageSetup paperSize="9" scale="81" firstPageNumber="4294963191" orientation="landscape" r:id="rId1"/>
  <headerFooter alignWithMargins="0">
    <oddHeader>&amp;R&amp;"Calibri"&amp;10&amp;K000000 Confidential&amp;1#_x000D_</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indexed="14"/>
  </sheetPr>
  <dimension ref="A2:U52"/>
  <sheetViews>
    <sheetView view="pageBreakPreview" topLeftCell="A10" zoomScale="75" zoomScaleNormal="75" workbookViewId="0">
      <selection activeCell="B31" sqref="B31"/>
    </sheetView>
  </sheetViews>
  <sheetFormatPr defaultColWidth="9.1796875" defaultRowHeight="12.5"/>
  <cols>
    <col min="1" max="1" width="21.81640625" style="4" bestFit="1" customWidth="1"/>
    <col min="2" max="2" width="12.54296875" style="4" bestFit="1" customWidth="1"/>
    <col min="3" max="4" width="11.1796875" style="4" bestFit="1" customWidth="1"/>
    <col min="5" max="5" width="12.54296875" style="4" bestFit="1" customWidth="1"/>
    <col min="6" max="6" width="24" style="164" bestFit="1" customWidth="1"/>
    <col min="7" max="7" width="27.1796875" style="164" bestFit="1" customWidth="1"/>
    <col min="8" max="9" width="10.1796875" style="4" customWidth="1"/>
    <col min="10" max="11" width="10.1796875" style="164" customWidth="1"/>
    <col min="12" max="20" width="10.1796875" style="4" customWidth="1"/>
    <col min="21" max="21" width="10.1796875" style="165" customWidth="1"/>
    <col min="22" max="22" width="9.1796875" style="4" bestFit="1"/>
    <col min="23" max="16384" width="9.1796875" style="4"/>
  </cols>
  <sheetData>
    <row r="2" spans="1:7" ht="26" customHeight="1">
      <c r="A2" s="663" t="s">
        <v>419</v>
      </c>
      <c r="B2" s="176" t="s">
        <v>416</v>
      </c>
      <c r="C2" s="176" t="s">
        <v>417</v>
      </c>
      <c r="D2" s="176" t="s">
        <v>418</v>
      </c>
      <c r="E2" s="176" t="s">
        <v>424</v>
      </c>
      <c r="F2" s="665" t="s">
        <v>425</v>
      </c>
      <c r="G2" s="665" t="s">
        <v>461</v>
      </c>
    </row>
    <row r="3" spans="1:7" ht="23.75" customHeight="1">
      <c r="A3" s="664"/>
      <c r="B3" s="177" t="s">
        <v>420</v>
      </c>
      <c r="C3" s="177" t="s">
        <v>420</v>
      </c>
      <c r="D3" s="177" t="s">
        <v>420</v>
      </c>
      <c r="E3" s="177" t="s">
        <v>75</v>
      </c>
      <c r="F3" s="666"/>
      <c r="G3" s="666"/>
    </row>
    <row r="4" spans="1:7" ht="23" customHeight="1">
      <c r="A4" s="166" t="s">
        <v>421</v>
      </c>
      <c r="B4" s="167">
        <v>5919</v>
      </c>
      <c r="C4" s="167">
        <v>2340</v>
      </c>
      <c r="D4" s="167">
        <v>2380</v>
      </c>
      <c r="E4" s="168">
        <f>B4*C4*D4/1000000</f>
        <v>32964.094799999999</v>
      </c>
      <c r="F4" s="174" t="s">
        <v>459</v>
      </c>
      <c r="G4" s="174" t="s">
        <v>462</v>
      </c>
    </row>
    <row r="5" spans="1:7" ht="25.25" customHeight="1">
      <c r="A5" s="166"/>
      <c r="B5" s="167"/>
      <c r="C5" s="167"/>
      <c r="D5" s="167"/>
      <c r="E5" s="168"/>
      <c r="F5" s="174"/>
      <c r="G5" s="175"/>
    </row>
    <row r="6" spans="1:7" ht="20">
      <c r="A6" s="166" t="s">
        <v>422</v>
      </c>
      <c r="B6" s="167">
        <v>12045</v>
      </c>
      <c r="C6" s="167">
        <v>2309</v>
      </c>
      <c r="D6" s="167">
        <v>2379</v>
      </c>
      <c r="E6" s="168">
        <f>B6*C6*D6/1000000</f>
        <v>66164.521995000003</v>
      </c>
      <c r="F6" s="174" t="s">
        <v>460</v>
      </c>
      <c r="G6" s="174" t="s">
        <v>463</v>
      </c>
    </row>
    <row r="7" spans="1:7" ht="23.75" customHeight="1">
      <c r="A7" s="166"/>
      <c r="B7" s="167"/>
      <c r="C7" s="167"/>
      <c r="D7" s="167"/>
      <c r="E7" s="168"/>
      <c r="F7" s="169"/>
      <c r="G7" s="169"/>
    </row>
    <row r="8" spans="1:7" ht="23.75" customHeight="1">
      <c r="A8" s="166" t="s">
        <v>423</v>
      </c>
      <c r="B8" s="167">
        <v>12056</v>
      </c>
      <c r="C8" s="167">
        <v>2347</v>
      </c>
      <c r="D8" s="167">
        <v>2684</v>
      </c>
      <c r="E8" s="167">
        <f>B8*C8*D8/1000000</f>
        <v>75944.939488000004</v>
      </c>
      <c r="F8" s="169"/>
      <c r="G8" s="169"/>
    </row>
    <row r="12" spans="1:7" ht="15.5">
      <c r="A12" s="170" t="s">
        <v>426</v>
      </c>
    </row>
    <row r="13" spans="1:7" ht="15.5">
      <c r="A13" s="170"/>
    </row>
    <row r="14" spans="1:7" ht="15.5">
      <c r="A14" s="170" t="s">
        <v>427</v>
      </c>
    </row>
    <row r="15" spans="1:7" ht="15.5">
      <c r="A15" s="170"/>
    </row>
    <row r="16" spans="1:7" ht="15.5">
      <c r="A16" s="170" t="s">
        <v>428</v>
      </c>
    </row>
    <row r="17" spans="1:6" ht="15.5">
      <c r="A17" s="170" t="s">
        <v>429</v>
      </c>
    </row>
    <row r="18" spans="1:6" ht="15.5">
      <c r="A18" s="170"/>
    </row>
    <row r="19" spans="1:6" ht="15.5">
      <c r="A19" s="170" t="s">
        <v>430</v>
      </c>
    </row>
    <row r="20" spans="1:6" ht="15.5">
      <c r="A20" s="170" t="s">
        <v>431</v>
      </c>
    </row>
    <row r="21" spans="1:6" ht="15.5">
      <c r="A21" s="170" t="s">
        <v>432</v>
      </c>
    </row>
    <row r="22" spans="1:6" ht="15.5">
      <c r="A22" s="170" t="s">
        <v>433</v>
      </c>
    </row>
    <row r="23" spans="1:6" ht="15.5">
      <c r="A23" s="170" t="s">
        <v>434</v>
      </c>
    </row>
    <row r="24" spans="1:6" ht="15.5">
      <c r="A24" s="178" t="s">
        <v>435</v>
      </c>
      <c r="B24" s="179"/>
      <c r="C24" s="179"/>
      <c r="D24" s="179"/>
      <c r="E24" s="179"/>
      <c r="F24" s="180"/>
    </row>
    <row r="25" spans="1:6" ht="15.5">
      <c r="A25" s="178" t="s">
        <v>436</v>
      </c>
      <c r="B25" s="179"/>
      <c r="C25" s="179"/>
      <c r="D25" s="179"/>
      <c r="E25" s="179"/>
      <c r="F25" s="180"/>
    </row>
    <row r="26" spans="1:6" ht="15.5">
      <c r="A26" s="178" t="s">
        <v>437</v>
      </c>
      <c r="B26" s="179"/>
      <c r="C26" s="179"/>
      <c r="D26" s="179"/>
      <c r="E26" s="179"/>
      <c r="F26" s="180"/>
    </row>
    <row r="27" spans="1:6" ht="15.5">
      <c r="A27" s="178" t="s">
        <v>438</v>
      </c>
      <c r="B27" s="179"/>
      <c r="C27" s="179"/>
      <c r="D27" s="179"/>
      <c r="E27" s="179"/>
      <c r="F27" s="180"/>
    </row>
    <row r="28" spans="1:6" ht="15.5">
      <c r="A28" s="178" t="s">
        <v>439</v>
      </c>
      <c r="B28" s="179"/>
      <c r="C28" s="179"/>
      <c r="D28" s="179"/>
      <c r="E28" s="179"/>
      <c r="F28" s="180"/>
    </row>
    <row r="29" spans="1:6" ht="15.5">
      <c r="A29" s="170" t="s">
        <v>440</v>
      </c>
    </row>
    <row r="30" spans="1:6" ht="15.5">
      <c r="A30" s="170"/>
    </row>
    <row r="31" spans="1:6" ht="15.5">
      <c r="A31" s="170" t="s">
        <v>441</v>
      </c>
    </row>
    <row r="32" spans="1:6" ht="15.5">
      <c r="A32" s="170" t="s">
        <v>442</v>
      </c>
    </row>
    <row r="33" spans="1:6" ht="15.5">
      <c r="A33" s="170" t="s">
        <v>443</v>
      </c>
    </row>
    <row r="34" spans="1:6" ht="15.5">
      <c r="A34" s="170" t="s">
        <v>444</v>
      </c>
    </row>
    <row r="35" spans="1:6" ht="15.5">
      <c r="A35" s="170" t="s">
        <v>445</v>
      </c>
    </row>
    <row r="36" spans="1:6" ht="15.5">
      <c r="A36" s="170" t="s">
        <v>446</v>
      </c>
    </row>
    <row r="37" spans="1:6" ht="15.5">
      <c r="A37" s="170"/>
    </row>
    <row r="38" spans="1:6" ht="15.5">
      <c r="A38" s="170" t="s">
        <v>447</v>
      </c>
    </row>
    <row r="39" spans="1:6" ht="15.5">
      <c r="A39" s="170" t="s">
        <v>448</v>
      </c>
    </row>
    <row r="40" spans="1:6" ht="15.5">
      <c r="A40" s="170" t="s">
        <v>449</v>
      </c>
    </row>
    <row r="41" spans="1:6" ht="15.5">
      <c r="A41" s="170" t="s">
        <v>450</v>
      </c>
    </row>
    <row r="42" spans="1:6" ht="15.5">
      <c r="A42" s="170"/>
    </row>
    <row r="43" spans="1:6" ht="15.5">
      <c r="A43" s="170" t="s">
        <v>451</v>
      </c>
    </row>
    <row r="44" spans="1:6" ht="15.5">
      <c r="A44" s="171" t="s">
        <v>452</v>
      </c>
      <c r="B44" s="172"/>
      <c r="C44" s="172"/>
      <c r="D44" s="172"/>
      <c r="E44" s="172"/>
      <c r="F44" s="173"/>
    </row>
    <row r="45" spans="1:6" ht="15.5">
      <c r="A45" s="170"/>
    </row>
    <row r="46" spans="1:6" ht="15.5">
      <c r="A46" s="170" t="s">
        <v>453</v>
      </c>
    </row>
    <row r="47" spans="1:6" ht="15.5">
      <c r="A47" s="170" t="s">
        <v>454</v>
      </c>
    </row>
    <row r="48" spans="1:6" ht="15.5">
      <c r="A48" s="170" t="s">
        <v>455</v>
      </c>
    </row>
    <row r="49" spans="1:1" ht="15.5">
      <c r="A49" s="170" t="s">
        <v>456</v>
      </c>
    </row>
    <row r="50" spans="1:1" ht="15.5">
      <c r="A50" s="170" t="s">
        <v>457</v>
      </c>
    </row>
    <row r="51" spans="1:1" ht="15.5">
      <c r="A51" s="170"/>
    </row>
    <row r="52" spans="1:1" ht="15.5">
      <c r="A52" s="170" t="s">
        <v>458</v>
      </c>
    </row>
  </sheetData>
  <mergeCells count="3">
    <mergeCell ref="A2:A3"/>
    <mergeCell ref="F2:F3"/>
    <mergeCell ref="G2:G3"/>
  </mergeCells>
  <phoneticPr fontId="8" type="noConversion"/>
  <printOptions horizontalCentered="1"/>
  <pageMargins left="0" right="0" top="0.25" bottom="0" header="0.51111111111111107" footer="0.51111111111111107"/>
  <pageSetup paperSize="9" scale="65" firstPageNumber="4294963191" orientation="landscape" r:id="rId1"/>
  <headerFooter alignWithMargins="0">
    <oddHeader>&amp;R&amp;"Calibri"&amp;10&amp;K000000 Confidential&amp;1#_x000D_</oddHeader>
  </headerFooter>
  <rowBreaks count="1" manualBreakCount="1">
    <brk id="52" max="17" man="1"/>
  </rowBreaks>
  <colBreaks count="1" manualBreakCount="1">
    <brk id="18" max="5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indexed="12"/>
    <pageSetUpPr autoPageBreaks="0"/>
  </sheetPr>
  <dimension ref="A1:T475"/>
  <sheetViews>
    <sheetView zoomScale="70" zoomScaleNormal="70" workbookViewId="0">
      <pane xSplit="2" ySplit="3" topLeftCell="C335" activePane="bottomRight" state="frozen"/>
      <selection activeCell="B31" sqref="B31"/>
      <selection pane="topRight" activeCell="B31" sqref="B31"/>
      <selection pane="bottomLeft" activeCell="B31" sqref="B31"/>
      <selection pane="bottomRight" activeCell="B347" sqref="B347"/>
    </sheetView>
  </sheetViews>
  <sheetFormatPr defaultColWidth="32.54296875" defaultRowHeight="15.5"/>
  <cols>
    <col min="1" max="1" width="5" style="411" customWidth="1"/>
    <col min="2" max="2" width="68.453125" style="411" customWidth="1"/>
    <col min="3" max="3" width="13.1796875" style="411" customWidth="1"/>
    <col min="4" max="4" width="7.1796875" style="411" customWidth="1"/>
    <col min="5" max="5" width="15.1796875" style="411" customWidth="1"/>
    <col min="6" max="6" width="13.1796875" style="411" customWidth="1"/>
    <col min="7" max="7" width="10.54296875" style="411" customWidth="1"/>
    <col min="8" max="8" width="10.453125" style="411" customWidth="1"/>
    <col min="9" max="10" width="11.1796875" style="411" customWidth="1"/>
    <col min="11" max="11" width="14" style="411" customWidth="1"/>
    <col min="12" max="12" width="14.1796875" style="245" customWidth="1"/>
    <col min="13" max="13" width="11.81640625" style="411" customWidth="1"/>
    <col min="14" max="14" width="7.54296875" style="411" customWidth="1"/>
    <col min="15" max="17" width="7.453125" style="411" customWidth="1"/>
    <col min="18" max="16384" width="32.54296875" style="411"/>
  </cols>
  <sheetData>
    <row r="1" spans="1:17" ht="17.5">
      <c r="A1" s="220" t="s">
        <v>106</v>
      </c>
      <c r="B1" s="220" t="s">
        <v>107</v>
      </c>
      <c r="C1" s="220" t="s">
        <v>108</v>
      </c>
      <c r="D1" s="220" t="s">
        <v>109</v>
      </c>
      <c r="E1" s="220" t="s">
        <v>110</v>
      </c>
      <c r="F1" s="220" t="s">
        <v>111</v>
      </c>
      <c r="G1" s="221" t="s">
        <v>112</v>
      </c>
      <c r="H1" s="221" t="s">
        <v>113</v>
      </c>
      <c r="I1" s="221" t="s">
        <v>114</v>
      </c>
      <c r="J1" s="221" t="s">
        <v>115</v>
      </c>
      <c r="K1" s="221" t="s">
        <v>116</v>
      </c>
      <c r="L1" s="222" t="s">
        <v>117</v>
      </c>
      <c r="M1" s="446" t="s">
        <v>118</v>
      </c>
      <c r="N1" s="446" t="s">
        <v>1068</v>
      </c>
      <c r="O1" s="446" t="s">
        <v>1069</v>
      </c>
      <c r="P1" s="446" t="s">
        <v>186</v>
      </c>
      <c r="Q1" s="446" t="s">
        <v>1070</v>
      </c>
    </row>
    <row r="2" spans="1:17" ht="15" customHeight="1">
      <c r="A2" s="224"/>
      <c r="B2" s="224"/>
      <c r="C2" s="224"/>
      <c r="D2" s="225" t="s">
        <v>119</v>
      </c>
      <c r="E2" s="667" t="s">
        <v>120</v>
      </c>
      <c r="F2" s="667" t="s">
        <v>121</v>
      </c>
      <c r="G2" s="670" t="s">
        <v>122</v>
      </c>
      <c r="H2" s="671"/>
      <c r="I2" s="672"/>
      <c r="J2" s="226"/>
      <c r="K2" s="667" t="s">
        <v>123</v>
      </c>
      <c r="L2" s="667" t="s">
        <v>994</v>
      </c>
      <c r="M2" s="667" t="s">
        <v>125</v>
      </c>
      <c r="N2" s="447"/>
      <c r="O2" s="572" t="s">
        <v>181</v>
      </c>
      <c r="P2" s="447"/>
      <c r="Q2" s="447"/>
    </row>
    <row r="3" spans="1:17">
      <c r="A3" s="228" t="s">
        <v>182</v>
      </c>
      <c r="B3" s="228" t="s">
        <v>183</v>
      </c>
      <c r="C3" s="228" t="s">
        <v>184</v>
      </c>
      <c r="D3" s="228" t="s">
        <v>185</v>
      </c>
      <c r="E3" s="668"/>
      <c r="F3" s="668"/>
      <c r="G3" s="229" t="s">
        <v>186</v>
      </c>
      <c r="H3" s="229" t="s">
        <v>117</v>
      </c>
      <c r="I3" s="229" t="s">
        <v>187</v>
      </c>
      <c r="J3" s="228" t="s">
        <v>75</v>
      </c>
      <c r="K3" s="668"/>
      <c r="L3" s="669"/>
      <c r="M3" s="669"/>
      <c r="N3" s="447"/>
      <c r="O3" s="573" t="s">
        <v>188</v>
      </c>
      <c r="P3" s="447"/>
      <c r="Q3" s="447"/>
    </row>
    <row r="4" spans="1:17" ht="16" thickBot="1">
      <c r="A4" s="230"/>
      <c r="B4" s="231"/>
      <c r="C4" s="231"/>
      <c r="D4" s="231"/>
      <c r="E4" s="231"/>
      <c r="F4" s="231"/>
      <c r="G4" s="231"/>
      <c r="H4" s="231"/>
      <c r="I4" s="231"/>
      <c r="J4" s="231"/>
      <c r="K4" s="231"/>
      <c r="L4" s="244"/>
      <c r="M4" s="242"/>
      <c r="N4" s="448"/>
      <c r="O4" s="448"/>
      <c r="P4" s="448"/>
      <c r="Q4" s="448"/>
    </row>
    <row r="5" spans="1:17">
      <c r="A5" s="202">
        <v>1</v>
      </c>
      <c r="B5" s="202" t="s">
        <v>196</v>
      </c>
      <c r="C5" s="202" t="s">
        <v>197</v>
      </c>
      <c r="D5" s="214" t="s">
        <v>190</v>
      </c>
      <c r="E5" s="208">
        <v>201</v>
      </c>
      <c r="F5" s="208">
        <v>181</v>
      </c>
      <c r="G5" s="208">
        <v>156</v>
      </c>
      <c r="H5" s="202">
        <v>63</v>
      </c>
      <c r="I5" s="202">
        <v>117</v>
      </c>
      <c r="J5" s="205">
        <v>1.1499999999999999</v>
      </c>
      <c r="K5" s="206" t="s">
        <v>814</v>
      </c>
      <c r="L5" s="365">
        <v>1751.45</v>
      </c>
      <c r="M5" s="232" t="s">
        <v>191</v>
      </c>
      <c r="N5" s="448" t="s">
        <v>198</v>
      </c>
      <c r="O5" s="197"/>
      <c r="P5" s="233" t="s">
        <v>630</v>
      </c>
      <c r="Q5" s="233"/>
    </row>
    <row r="6" spans="1:17">
      <c r="A6" s="202">
        <v>2</v>
      </c>
      <c r="B6" s="202" t="s">
        <v>199</v>
      </c>
      <c r="C6" s="202" t="s">
        <v>200</v>
      </c>
      <c r="D6" s="214" t="s">
        <v>190</v>
      </c>
      <c r="E6" s="208">
        <v>201</v>
      </c>
      <c r="F6" s="208">
        <v>181</v>
      </c>
      <c r="G6" s="208">
        <v>156</v>
      </c>
      <c r="H6" s="202">
        <v>63</v>
      </c>
      <c r="I6" s="202">
        <v>117</v>
      </c>
      <c r="J6" s="205">
        <v>1.1499999999999999</v>
      </c>
      <c r="K6" s="206" t="s">
        <v>814</v>
      </c>
      <c r="L6" s="365">
        <v>1751.45</v>
      </c>
      <c r="M6" s="232" t="s">
        <v>191</v>
      </c>
      <c r="N6" s="448" t="s">
        <v>198</v>
      </c>
      <c r="O6" s="197"/>
      <c r="P6" s="216" t="s">
        <v>630</v>
      </c>
      <c r="Q6" s="216"/>
    </row>
    <row r="7" spans="1:17">
      <c r="A7" s="202">
        <v>3</v>
      </c>
      <c r="B7" s="202" t="s">
        <v>201</v>
      </c>
      <c r="C7" s="202" t="s">
        <v>202</v>
      </c>
      <c r="D7" s="214" t="s">
        <v>190</v>
      </c>
      <c r="E7" s="208">
        <v>201</v>
      </c>
      <c r="F7" s="208">
        <v>181</v>
      </c>
      <c r="G7" s="208">
        <v>156</v>
      </c>
      <c r="H7" s="202">
        <v>63</v>
      </c>
      <c r="I7" s="202">
        <v>117</v>
      </c>
      <c r="J7" s="205">
        <v>1.1499999999999999</v>
      </c>
      <c r="K7" s="206" t="s">
        <v>814</v>
      </c>
      <c r="L7" s="365">
        <v>2134.0100000000002</v>
      </c>
      <c r="M7" s="232" t="s">
        <v>191</v>
      </c>
      <c r="N7" s="448" t="s">
        <v>198</v>
      </c>
      <c r="O7" s="197"/>
      <c r="P7" s="216" t="s">
        <v>630</v>
      </c>
      <c r="Q7" s="216"/>
    </row>
    <row r="8" spans="1:17" s="234" customFormat="1">
      <c r="A8" s="202">
        <v>4</v>
      </c>
      <c r="B8" s="202" t="s">
        <v>203</v>
      </c>
      <c r="C8" s="202" t="s">
        <v>204</v>
      </c>
      <c r="D8" s="214" t="s">
        <v>190</v>
      </c>
      <c r="E8" s="208">
        <v>201</v>
      </c>
      <c r="F8" s="208">
        <v>181</v>
      </c>
      <c r="G8" s="208">
        <v>156</v>
      </c>
      <c r="H8" s="202">
        <v>63</v>
      </c>
      <c r="I8" s="202">
        <v>117</v>
      </c>
      <c r="J8" s="205">
        <v>1.1499999999999999</v>
      </c>
      <c r="K8" s="206" t="s">
        <v>814</v>
      </c>
      <c r="L8" s="365">
        <v>2134.0100000000002</v>
      </c>
      <c r="M8" s="232" t="s">
        <v>191</v>
      </c>
      <c r="N8" s="448" t="s">
        <v>198</v>
      </c>
      <c r="O8" s="197"/>
      <c r="P8" s="216" t="s">
        <v>630</v>
      </c>
      <c r="Q8" s="216"/>
    </row>
    <row r="9" spans="1:17" s="234" customFormat="1">
      <c r="A9" s="202">
        <v>5</v>
      </c>
      <c r="B9" s="202" t="s">
        <v>205</v>
      </c>
      <c r="C9" s="202" t="s">
        <v>206</v>
      </c>
      <c r="D9" s="214" t="s">
        <v>190</v>
      </c>
      <c r="E9" s="208">
        <v>201</v>
      </c>
      <c r="F9" s="208">
        <v>181</v>
      </c>
      <c r="G9" s="208">
        <v>156</v>
      </c>
      <c r="H9" s="202">
        <v>63</v>
      </c>
      <c r="I9" s="202">
        <v>117</v>
      </c>
      <c r="J9" s="205">
        <v>1.1499999999999999</v>
      </c>
      <c r="K9" s="206" t="s">
        <v>814</v>
      </c>
      <c r="L9" s="365">
        <v>2142.8000000000002</v>
      </c>
      <c r="M9" s="232" t="s">
        <v>191</v>
      </c>
      <c r="N9" s="448" t="s">
        <v>198</v>
      </c>
      <c r="O9" s="197"/>
      <c r="P9" s="216" t="s">
        <v>630</v>
      </c>
      <c r="Q9" s="216"/>
    </row>
    <row r="10" spans="1:17" s="234" customFormat="1">
      <c r="A10" s="202">
        <v>6</v>
      </c>
      <c r="B10" s="202" t="s">
        <v>207</v>
      </c>
      <c r="C10" s="202" t="s">
        <v>208</v>
      </c>
      <c r="D10" s="214" t="s">
        <v>190</v>
      </c>
      <c r="E10" s="208">
        <v>201</v>
      </c>
      <c r="F10" s="208">
        <v>181</v>
      </c>
      <c r="G10" s="208">
        <v>156</v>
      </c>
      <c r="H10" s="202">
        <v>63</v>
      </c>
      <c r="I10" s="202">
        <v>117</v>
      </c>
      <c r="J10" s="205">
        <v>1.1499999999999999</v>
      </c>
      <c r="K10" s="206" t="s">
        <v>814</v>
      </c>
      <c r="L10" s="365">
        <v>2142.8000000000002</v>
      </c>
      <c r="M10" s="232" t="s">
        <v>191</v>
      </c>
      <c r="N10" s="448" t="s">
        <v>198</v>
      </c>
      <c r="O10" s="197"/>
      <c r="P10" s="216" t="s">
        <v>630</v>
      </c>
      <c r="Q10" s="216"/>
    </row>
    <row r="11" spans="1:17" s="234" customFormat="1">
      <c r="A11" s="202">
        <v>7</v>
      </c>
      <c r="B11" s="202" t="s">
        <v>211</v>
      </c>
      <c r="C11" s="202" t="s">
        <v>212</v>
      </c>
      <c r="D11" s="214" t="s">
        <v>190</v>
      </c>
      <c r="E11" s="208">
        <v>201</v>
      </c>
      <c r="F11" s="208">
        <v>181</v>
      </c>
      <c r="G11" s="208">
        <v>156</v>
      </c>
      <c r="H11" s="202">
        <v>63</v>
      </c>
      <c r="I11" s="202">
        <v>117</v>
      </c>
      <c r="J11" s="205">
        <v>1.1499999999999999</v>
      </c>
      <c r="K11" s="206" t="s">
        <v>814</v>
      </c>
      <c r="L11" s="365">
        <v>1895.01</v>
      </c>
      <c r="M11" s="232" t="s">
        <v>191</v>
      </c>
      <c r="N11" s="448" t="s">
        <v>198</v>
      </c>
      <c r="O11" s="197"/>
      <c r="P11" s="216" t="s">
        <v>630</v>
      </c>
      <c r="Q11" s="216"/>
    </row>
    <row r="12" spans="1:17">
      <c r="A12" s="202">
        <v>8</v>
      </c>
      <c r="B12" s="202" t="s">
        <v>547</v>
      </c>
      <c r="C12" s="202" t="s">
        <v>21</v>
      </c>
      <c r="D12" s="214" t="s">
        <v>190</v>
      </c>
      <c r="E12" s="208">
        <v>201</v>
      </c>
      <c r="F12" s="208">
        <v>181</v>
      </c>
      <c r="G12" s="208">
        <v>156</v>
      </c>
      <c r="H12" s="202">
        <v>63</v>
      </c>
      <c r="I12" s="202">
        <v>117</v>
      </c>
      <c r="J12" s="205">
        <v>1.1499999999999999</v>
      </c>
      <c r="K12" s="206" t="s">
        <v>814</v>
      </c>
      <c r="L12" s="365">
        <v>1870.76</v>
      </c>
      <c r="M12" s="232" t="s">
        <v>191</v>
      </c>
      <c r="N12" s="448" t="s">
        <v>198</v>
      </c>
      <c r="O12" s="197"/>
      <c r="P12" s="216" t="s">
        <v>630</v>
      </c>
      <c r="Q12" s="216"/>
    </row>
    <row r="13" spans="1:17" s="234" customFormat="1">
      <c r="A13" s="202">
        <v>9</v>
      </c>
      <c r="B13" s="202" t="s">
        <v>209</v>
      </c>
      <c r="C13" s="202" t="s">
        <v>210</v>
      </c>
      <c r="D13" s="214" t="s">
        <v>190</v>
      </c>
      <c r="E13" s="208">
        <v>201</v>
      </c>
      <c r="F13" s="208">
        <v>181</v>
      </c>
      <c r="G13" s="208">
        <v>156</v>
      </c>
      <c r="H13" s="202">
        <v>63</v>
      </c>
      <c r="I13" s="202">
        <v>117</v>
      </c>
      <c r="J13" s="205">
        <v>1.1499999999999999</v>
      </c>
      <c r="K13" s="206" t="s">
        <v>814</v>
      </c>
      <c r="L13" s="365">
        <v>1870.77</v>
      </c>
      <c r="M13" s="232" t="s">
        <v>191</v>
      </c>
      <c r="N13" s="448" t="s">
        <v>198</v>
      </c>
      <c r="O13" s="197"/>
      <c r="P13" s="216" t="s">
        <v>630</v>
      </c>
      <c r="Q13" s="216"/>
    </row>
    <row r="14" spans="1:17">
      <c r="A14" s="202">
        <v>10</v>
      </c>
      <c r="B14" s="202" t="s">
        <v>699</v>
      </c>
      <c r="C14" s="202" t="s">
        <v>697</v>
      </c>
      <c r="D14" s="214" t="s">
        <v>190</v>
      </c>
      <c r="E14" s="208">
        <v>206</v>
      </c>
      <c r="F14" s="208">
        <v>186</v>
      </c>
      <c r="G14" s="208">
        <v>156</v>
      </c>
      <c r="H14" s="202">
        <v>63</v>
      </c>
      <c r="I14" s="202">
        <v>117</v>
      </c>
      <c r="J14" s="205">
        <v>1.1499999999999999</v>
      </c>
      <c r="K14" s="206" t="s">
        <v>814</v>
      </c>
      <c r="L14" s="365">
        <v>2090.88</v>
      </c>
      <c r="M14" s="232" t="s">
        <v>191</v>
      </c>
      <c r="N14" s="448" t="s">
        <v>198</v>
      </c>
      <c r="O14" s="197"/>
      <c r="P14" s="216" t="s">
        <v>630</v>
      </c>
      <c r="Q14" s="216"/>
    </row>
    <row r="15" spans="1:17">
      <c r="A15" s="202">
        <v>11</v>
      </c>
      <c r="B15" s="202" t="s">
        <v>704</v>
      </c>
      <c r="C15" s="202" t="s">
        <v>705</v>
      </c>
      <c r="D15" s="214" t="s">
        <v>190</v>
      </c>
      <c r="E15" s="208">
        <v>206</v>
      </c>
      <c r="F15" s="208">
        <v>186</v>
      </c>
      <c r="G15" s="208">
        <v>156</v>
      </c>
      <c r="H15" s="202">
        <v>63</v>
      </c>
      <c r="I15" s="202">
        <v>117</v>
      </c>
      <c r="J15" s="205">
        <v>1.1499999999999999</v>
      </c>
      <c r="K15" s="206" t="s">
        <v>814</v>
      </c>
      <c r="L15" s="365">
        <v>2091.4</v>
      </c>
      <c r="M15" s="232" t="s">
        <v>191</v>
      </c>
      <c r="N15" s="448" t="s">
        <v>198</v>
      </c>
      <c r="O15" s="197"/>
      <c r="P15" s="216" t="s">
        <v>630</v>
      </c>
      <c r="Q15" s="216"/>
    </row>
    <row r="16" spans="1:17">
      <c r="A16" s="202">
        <v>12</v>
      </c>
      <c r="B16" s="202" t="s">
        <v>789</v>
      </c>
      <c r="C16" s="202" t="s">
        <v>810</v>
      </c>
      <c r="D16" s="214" t="s">
        <v>190</v>
      </c>
      <c r="E16" s="208">
        <v>206</v>
      </c>
      <c r="F16" s="208">
        <v>186</v>
      </c>
      <c r="G16" s="208">
        <v>156</v>
      </c>
      <c r="H16" s="202">
        <v>63</v>
      </c>
      <c r="I16" s="202">
        <v>117</v>
      </c>
      <c r="J16" s="205">
        <v>1.1499999999999999</v>
      </c>
      <c r="K16" s="206" t="s">
        <v>814</v>
      </c>
      <c r="L16" s="365">
        <v>2102.4699999999998</v>
      </c>
      <c r="M16" s="232" t="s">
        <v>191</v>
      </c>
      <c r="N16" s="448" t="s">
        <v>198</v>
      </c>
      <c r="O16" s="197"/>
      <c r="P16" s="216" t="s">
        <v>630</v>
      </c>
      <c r="Q16" s="216"/>
    </row>
    <row r="17" spans="1:20">
      <c r="A17" s="202">
        <v>13</v>
      </c>
      <c r="B17" s="202" t="s">
        <v>703</v>
      </c>
      <c r="C17" s="202" t="s">
        <v>706</v>
      </c>
      <c r="D17" s="214" t="s">
        <v>190</v>
      </c>
      <c r="E17" s="208">
        <v>206</v>
      </c>
      <c r="F17" s="208">
        <v>186</v>
      </c>
      <c r="G17" s="208">
        <v>156</v>
      </c>
      <c r="H17" s="202">
        <v>63</v>
      </c>
      <c r="I17" s="202">
        <v>117</v>
      </c>
      <c r="J17" s="205">
        <v>1.1499999999999999</v>
      </c>
      <c r="K17" s="206" t="s">
        <v>814</v>
      </c>
      <c r="L17" s="365">
        <v>2090.9499999999998</v>
      </c>
      <c r="M17" s="232" t="s">
        <v>191</v>
      </c>
      <c r="N17" s="448" t="s">
        <v>198</v>
      </c>
      <c r="P17" s="216" t="s">
        <v>630</v>
      </c>
      <c r="Q17" s="216"/>
    </row>
    <row r="18" spans="1:20">
      <c r="A18" s="202">
        <v>14</v>
      </c>
      <c r="B18" s="202" t="s">
        <v>808</v>
      </c>
      <c r="C18" s="202" t="s">
        <v>809</v>
      </c>
      <c r="D18" s="214" t="s">
        <v>190</v>
      </c>
      <c r="E18" s="208">
        <v>206</v>
      </c>
      <c r="F18" s="208">
        <v>186</v>
      </c>
      <c r="G18" s="208">
        <v>156</v>
      </c>
      <c r="H18" s="202">
        <v>63</v>
      </c>
      <c r="I18" s="202">
        <v>117</v>
      </c>
      <c r="J18" s="205">
        <v>1.1499999999999999</v>
      </c>
      <c r="K18" s="206" t="s">
        <v>814</v>
      </c>
      <c r="L18" s="365">
        <v>2209.87</v>
      </c>
      <c r="M18" s="215" t="s">
        <v>191</v>
      </c>
      <c r="N18" s="448" t="s">
        <v>198</v>
      </c>
      <c r="P18" s="216" t="s">
        <v>630</v>
      </c>
      <c r="Q18" s="216"/>
    </row>
    <row r="19" spans="1:20">
      <c r="A19" s="202">
        <v>15</v>
      </c>
      <c r="B19" s="202" t="s">
        <v>825</v>
      </c>
      <c r="C19" s="202" t="s">
        <v>827</v>
      </c>
      <c r="D19" s="214" t="s">
        <v>190</v>
      </c>
      <c r="E19" s="208">
        <v>206</v>
      </c>
      <c r="F19" s="208">
        <v>186</v>
      </c>
      <c r="G19" s="208">
        <v>156</v>
      </c>
      <c r="H19" s="202">
        <v>63</v>
      </c>
      <c r="I19" s="202">
        <v>117</v>
      </c>
      <c r="J19" s="205">
        <v>1.1499999999999999</v>
      </c>
      <c r="K19" s="206" t="s">
        <v>814</v>
      </c>
      <c r="L19" s="365">
        <v>2473.4499999999998</v>
      </c>
      <c r="M19" s="232" t="s">
        <v>191</v>
      </c>
      <c r="N19" s="448" t="s">
        <v>198</v>
      </c>
      <c r="O19" s="197"/>
      <c r="P19" s="216" t="s">
        <v>630</v>
      </c>
      <c r="Q19" s="216"/>
    </row>
    <row r="20" spans="1:20">
      <c r="A20" s="202">
        <v>16</v>
      </c>
      <c r="B20" s="202" t="s">
        <v>833</v>
      </c>
      <c r="C20" s="202" t="s">
        <v>834</v>
      </c>
      <c r="D20" s="214" t="s">
        <v>190</v>
      </c>
      <c r="E20" s="208">
        <v>206</v>
      </c>
      <c r="F20" s="208">
        <v>186</v>
      </c>
      <c r="G20" s="208">
        <v>156</v>
      </c>
      <c r="H20" s="202">
        <v>63</v>
      </c>
      <c r="I20" s="202">
        <v>117</v>
      </c>
      <c r="J20" s="205">
        <v>1.1499999999999999</v>
      </c>
      <c r="K20" s="206" t="s">
        <v>814</v>
      </c>
      <c r="L20" s="365">
        <v>2482.23</v>
      </c>
      <c r="M20" s="232" t="s">
        <v>191</v>
      </c>
      <c r="N20" s="448" t="s">
        <v>198</v>
      </c>
      <c r="O20" s="197"/>
      <c r="P20" s="216" t="s">
        <v>630</v>
      </c>
      <c r="Q20" s="216"/>
    </row>
    <row r="21" spans="1:20">
      <c r="A21" s="202">
        <v>17</v>
      </c>
      <c r="B21" s="202" t="s">
        <v>866</v>
      </c>
      <c r="C21" s="202" t="s">
        <v>867</v>
      </c>
      <c r="D21" s="214" t="s">
        <v>190</v>
      </c>
      <c r="E21" s="208">
        <v>206</v>
      </c>
      <c r="F21" s="208">
        <v>186</v>
      </c>
      <c r="G21" s="208">
        <v>156</v>
      </c>
      <c r="H21" s="202">
        <v>63</v>
      </c>
      <c r="I21" s="202">
        <v>117</v>
      </c>
      <c r="J21" s="205">
        <v>1.1499999999999999</v>
      </c>
      <c r="K21" s="206" t="s">
        <v>814</v>
      </c>
      <c r="L21" s="365">
        <v>2210.3000000000002</v>
      </c>
      <c r="M21" s="215" t="s">
        <v>191</v>
      </c>
      <c r="N21" s="448" t="s">
        <v>198</v>
      </c>
      <c r="P21" s="216" t="s">
        <v>630</v>
      </c>
      <c r="Q21" s="216"/>
    </row>
    <row r="22" spans="1:20">
      <c r="A22" s="202"/>
      <c r="B22" s="202"/>
      <c r="C22" s="202"/>
      <c r="D22" s="214" t="s">
        <v>190</v>
      </c>
      <c r="E22" s="208"/>
      <c r="F22" s="208"/>
      <c r="G22" s="208"/>
      <c r="H22" s="202"/>
      <c r="I22" s="202"/>
      <c r="J22" s="205"/>
      <c r="K22" s="206" t="s">
        <v>814</v>
      </c>
      <c r="L22" s="365"/>
      <c r="M22" s="215" t="s">
        <v>191</v>
      </c>
      <c r="N22" s="448" t="s">
        <v>198</v>
      </c>
      <c r="O22" s="197"/>
      <c r="P22" s="216"/>
      <c r="Q22" s="216"/>
    </row>
    <row r="23" spans="1:20">
      <c r="A23" s="202"/>
      <c r="B23" s="202"/>
      <c r="C23" s="202"/>
      <c r="D23" s="214" t="s">
        <v>190</v>
      </c>
      <c r="E23" s="208"/>
      <c r="F23" s="208"/>
      <c r="G23" s="208"/>
      <c r="H23" s="202"/>
      <c r="I23" s="202"/>
      <c r="J23" s="205"/>
      <c r="K23" s="206" t="s">
        <v>814</v>
      </c>
      <c r="L23" s="365"/>
      <c r="M23" s="215" t="s">
        <v>191</v>
      </c>
      <c r="N23" s="448" t="s">
        <v>198</v>
      </c>
      <c r="O23" s="197"/>
      <c r="P23" s="216"/>
      <c r="Q23" s="216"/>
      <c r="R23" s="411" t="s">
        <v>875</v>
      </c>
      <c r="S23" s="411" t="s">
        <v>873</v>
      </c>
      <c r="T23" s="411">
        <v>2403.1799999999998</v>
      </c>
    </row>
    <row r="24" spans="1:20">
      <c r="A24" s="202"/>
      <c r="B24" s="202"/>
      <c r="C24" s="202"/>
      <c r="D24" s="214" t="s">
        <v>190</v>
      </c>
      <c r="E24" s="208"/>
      <c r="F24" s="208"/>
      <c r="G24" s="208"/>
      <c r="H24" s="202"/>
      <c r="I24" s="202"/>
      <c r="J24" s="205"/>
      <c r="K24" s="206" t="s">
        <v>814</v>
      </c>
      <c r="L24" s="365"/>
      <c r="M24" s="215" t="s">
        <v>191</v>
      </c>
      <c r="N24" s="448" t="s">
        <v>198</v>
      </c>
      <c r="O24" s="197"/>
      <c r="P24" s="216"/>
      <c r="Q24" s="216"/>
      <c r="R24" s="411" t="s">
        <v>876</v>
      </c>
      <c r="S24" s="411" t="s">
        <v>874</v>
      </c>
      <c r="T24" s="411">
        <v>2403.1799999999998</v>
      </c>
    </row>
    <row r="25" spans="1:20">
      <c r="A25" s="202"/>
      <c r="B25" s="202"/>
      <c r="C25" s="202"/>
      <c r="D25" s="214" t="s">
        <v>190</v>
      </c>
      <c r="E25" s="208"/>
      <c r="F25" s="208"/>
      <c r="G25" s="208"/>
      <c r="H25" s="202"/>
      <c r="I25" s="202"/>
      <c r="J25" s="205"/>
      <c r="K25" s="206" t="s">
        <v>814</v>
      </c>
      <c r="L25" s="365"/>
      <c r="M25" s="215" t="s">
        <v>191</v>
      </c>
      <c r="N25" s="448" t="s">
        <v>198</v>
      </c>
      <c r="O25" s="197"/>
      <c r="P25" s="216"/>
      <c r="Q25" s="216"/>
    </row>
    <row r="26" spans="1:20">
      <c r="A26" s="202"/>
      <c r="B26" s="202"/>
      <c r="C26" s="202"/>
      <c r="D26" s="214" t="s">
        <v>190</v>
      </c>
      <c r="E26" s="208"/>
      <c r="F26" s="208"/>
      <c r="G26" s="208"/>
      <c r="H26" s="202"/>
      <c r="I26" s="202"/>
      <c r="J26" s="205"/>
      <c r="K26" s="206" t="s">
        <v>814</v>
      </c>
      <c r="L26" s="365"/>
      <c r="M26" s="215" t="s">
        <v>191</v>
      </c>
      <c r="N26" s="448" t="s">
        <v>198</v>
      </c>
      <c r="P26" s="216"/>
      <c r="Q26" s="216"/>
    </row>
    <row r="27" spans="1:20">
      <c r="A27" s="202"/>
      <c r="B27" s="202"/>
      <c r="C27" s="202"/>
      <c r="D27" s="214" t="s">
        <v>190</v>
      </c>
      <c r="E27" s="208"/>
      <c r="F27" s="208"/>
      <c r="G27" s="208"/>
      <c r="H27" s="202"/>
      <c r="I27" s="202"/>
      <c r="J27" s="205"/>
      <c r="K27" s="206" t="s">
        <v>814</v>
      </c>
      <c r="L27" s="365"/>
      <c r="M27" s="215" t="s">
        <v>191</v>
      </c>
      <c r="N27" s="448" t="s">
        <v>198</v>
      </c>
      <c r="O27" s="197"/>
      <c r="P27" s="216"/>
      <c r="Q27" s="216"/>
    </row>
    <row r="28" spans="1:20">
      <c r="A28" s="202"/>
      <c r="B28" s="202"/>
      <c r="C28" s="202"/>
      <c r="D28" s="214" t="s">
        <v>190</v>
      </c>
      <c r="E28" s="208"/>
      <c r="F28" s="208"/>
      <c r="G28" s="208"/>
      <c r="H28" s="202"/>
      <c r="I28" s="202"/>
      <c r="J28" s="205"/>
      <c r="K28" s="206" t="s">
        <v>814</v>
      </c>
      <c r="L28" s="365"/>
      <c r="M28" s="215" t="s">
        <v>191</v>
      </c>
      <c r="N28" s="448" t="s">
        <v>198</v>
      </c>
      <c r="P28" s="216"/>
      <c r="Q28" s="216"/>
    </row>
    <row r="29" spans="1:20">
      <c r="A29" s="202">
        <v>1</v>
      </c>
      <c r="B29" s="202" t="s">
        <v>337</v>
      </c>
      <c r="C29" s="202" t="s">
        <v>338</v>
      </c>
      <c r="D29" s="214" t="s">
        <v>190</v>
      </c>
      <c r="E29" s="208">
        <v>201</v>
      </c>
      <c r="F29" s="208">
        <v>181</v>
      </c>
      <c r="G29" s="208">
        <v>156</v>
      </c>
      <c r="H29" s="202">
        <v>63</v>
      </c>
      <c r="I29" s="202">
        <v>117</v>
      </c>
      <c r="J29" s="205">
        <v>1.1499999999999999</v>
      </c>
      <c r="K29" s="206" t="s">
        <v>814</v>
      </c>
      <c r="L29" s="365">
        <v>1704.47</v>
      </c>
      <c r="M29" s="215" t="s">
        <v>191</v>
      </c>
      <c r="N29" s="448" t="s">
        <v>198</v>
      </c>
      <c r="P29" s="216" t="s">
        <v>630</v>
      </c>
      <c r="Q29" s="216"/>
    </row>
    <row r="30" spans="1:20">
      <c r="A30" s="202">
        <v>2</v>
      </c>
      <c r="B30" s="202" t="s">
        <v>32</v>
      </c>
      <c r="C30" s="202" t="s">
        <v>35</v>
      </c>
      <c r="D30" s="214" t="s">
        <v>190</v>
      </c>
      <c r="E30" s="208">
        <v>201</v>
      </c>
      <c r="F30" s="208">
        <v>181</v>
      </c>
      <c r="G30" s="208">
        <v>156</v>
      </c>
      <c r="H30" s="202">
        <v>63</v>
      </c>
      <c r="I30" s="202">
        <v>117</v>
      </c>
      <c r="J30" s="205">
        <v>1.1499999999999999</v>
      </c>
      <c r="K30" s="206" t="s">
        <v>814</v>
      </c>
      <c r="L30" s="365">
        <v>1748.05</v>
      </c>
      <c r="M30" s="215" t="s">
        <v>191</v>
      </c>
      <c r="N30" s="448" t="s">
        <v>198</v>
      </c>
      <c r="P30" s="216" t="s">
        <v>630</v>
      </c>
      <c r="Q30" s="216"/>
    </row>
    <row r="31" spans="1:20">
      <c r="A31" s="202">
        <v>3</v>
      </c>
      <c r="B31" s="202" t="s">
        <v>387</v>
      </c>
      <c r="C31" s="202" t="s">
        <v>388</v>
      </c>
      <c r="D31" s="214" t="s">
        <v>190</v>
      </c>
      <c r="E31" s="208">
        <v>201</v>
      </c>
      <c r="F31" s="208">
        <v>181</v>
      </c>
      <c r="G31" s="208">
        <v>156</v>
      </c>
      <c r="H31" s="202">
        <v>63</v>
      </c>
      <c r="I31" s="202">
        <v>117</v>
      </c>
      <c r="J31" s="205">
        <v>1.1499999999999999</v>
      </c>
      <c r="K31" s="206" t="s">
        <v>814</v>
      </c>
      <c r="L31" s="365">
        <v>1857.02</v>
      </c>
      <c r="M31" s="215" t="s">
        <v>191</v>
      </c>
      <c r="N31" s="448" t="s">
        <v>198</v>
      </c>
      <c r="P31" s="216" t="s">
        <v>630</v>
      </c>
      <c r="Q31" s="216"/>
    </row>
    <row r="32" spans="1:20" s="239" customFormat="1">
      <c r="A32" s="202">
        <v>4</v>
      </c>
      <c r="B32" s="202" t="s">
        <v>221</v>
      </c>
      <c r="C32" s="202" t="s">
        <v>222</v>
      </c>
      <c r="D32" s="214" t="s">
        <v>190</v>
      </c>
      <c r="E32" s="208">
        <v>194</v>
      </c>
      <c r="F32" s="208">
        <v>174</v>
      </c>
      <c r="G32" s="208">
        <v>157</v>
      </c>
      <c r="H32" s="202">
        <v>62</v>
      </c>
      <c r="I32" s="202">
        <v>116</v>
      </c>
      <c r="J32" s="205">
        <v>1.129</v>
      </c>
      <c r="K32" s="206" t="s">
        <v>814</v>
      </c>
      <c r="L32" s="365">
        <v>1646.63</v>
      </c>
      <c r="M32" s="215" t="s">
        <v>191</v>
      </c>
      <c r="N32" s="448" t="s">
        <v>198</v>
      </c>
      <c r="P32" s="216" t="s">
        <v>631</v>
      </c>
      <c r="Q32" s="216"/>
    </row>
    <row r="33" spans="1:17" s="239" customFormat="1">
      <c r="A33" s="202">
        <v>5</v>
      </c>
      <c r="B33" s="202" t="s">
        <v>227</v>
      </c>
      <c r="C33" s="202" t="s">
        <v>228</v>
      </c>
      <c r="D33" s="214" t="s">
        <v>190</v>
      </c>
      <c r="E33" s="208">
        <v>199</v>
      </c>
      <c r="F33" s="208">
        <v>174</v>
      </c>
      <c r="G33" s="208">
        <v>157</v>
      </c>
      <c r="H33" s="202">
        <v>62</v>
      </c>
      <c r="I33" s="202">
        <v>116</v>
      </c>
      <c r="J33" s="205">
        <v>1.129</v>
      </c>
      <c r="K33" s="206" t="s">
        <v>814</v>
      </c>
      <c r="L33" s="365">
        <v>2055.02</v>
      </c>
      <c r="M33" s="215" t="s">
        <v>191</v>
      </c>
      <c r="N33" s="448" t="s">
        <v>198</v>
      </c>
      <c r="P33" s="216" t="s">
        <v>631</v>
      </c>
      <c r="Q33" s="216"/>
    </row>
    <row r="34" spans="1:17" s="239" customFormat="1">
      <c r="A34" s="202">
        <v>6</v>
      </c>
      <c r="B34" s="202" t="s">
        <v>225</v>
      </c>
      <c r="C34" s="202" t="s">
        <v>226</v>
      </c>
      <c r="D34" s="214" t="s">
        <v>190</v>
      </c>
      <c r="E34" s="208">
        <v>194</v>
      </c>
      <c r="F34" s="208">
        <v>174</v>
      </c>
      <c r="G34" s="208">
        <v>157</v>
      </c>
      <c r="H34" s="202">
        <v>62</v>
      </c>
      <c r="I34" s="202">
        <v>116</v>
      </c>
      <c r="J34" s="205">
        <v>1.129</v>
      </c>
      <c r="K34" s="206" t="s">
        <v>814</v>
      </c>
      <c r="L34" s="365">
        <v>2046.23</v>
      </c>
      <c r="M34" s="215" t="s">
        <v>191</v>
      </c>
      <c r="N34" s="448" t="s">
        <v>198</v>
      </c>
      <c r="P34" s="216" t="s">
        <v>631</v>
      </c>
      <c r="Q34" s="216"/>
    </row>
    <row r="35" spans="1:17" s="239" customFormat="1">
      <c r="A35" s="202">
        <v>7</v>
      </c>
      <c r="B35" s="202" t="s">
        <v>229</v>
      </c>
      <c r="C35" s="202" t="s">
        <v>232</v>
      </c>
      <c r="D35" s="214" t="s">
        <v>190</v>
      </c>
      <c r="E35" s="208">
        <v>194</v>
      </c>
      <c r="F35" s="208">
        <v>174</v>
      </c>
      <c r="G35" s="208">
        <v>157</v>
      </c>
      <c r="H35" s="202">
        <v>62</v>
      </c>
      <c r="I35" s="202">
        <v>116</v>
      </c>
      <c r="J35" s="205">
        <v>1.129</v>
      </c>
      <c r="K35" s="206" t="s">
        <v>814</v>
      </c>
      <c r="L35" s="365">
        <v>1776.21</v>
      </c>
      <c r="M35" s="215" t="s">
        <v>191</v>
      </c>
      <c r="N35" s="448" t="s">
        <v>198</v>
      </c>
      <c r="P35" s="216" t="s">
        <v>631</v>
      </c>
      <c r="Q35" s="216"/>
    </row>
    <row r="36" spans="1:17" s="239" customFormat="1">
      <c r="A36" s="202">
        <v>8</v>
      </c>
      <c r="B36" s="202" t="s">
        <v>233</v>
      </c>
      <c r="C36" s="202" t="s">
        <v>234</v>
      </c>
      <c r="D36" s="214" t="s">
        <v>190</v>
      </c>
      <c r="E36" s="208">
        <v>194</v>
      </c>
      <c r="F36" s="208">
        <v>174</v>
      </c>
      <c r="G36" s="208">
        <v>157</v>
      </c>
      <c r="H36" s="202">
        <v>62</v>
      </c>
      <c r="I36" s="202">
        <v>116</v>
      </c>
      <c r="J36" s="205">
        <v>1.129</v>
      </c>
      <c r="K36" s="206" t="s">
        <v>814</v>
      </c>
      <c r="L36" s="365">
        <v>1866.12</v>
      </c>
      <c r="M36" s="215" t="s">
        <v>191</v>
      </c>
      <c r="N36" s="448" t="s">
        <v>198</v>
      </c>
      <c r="P36" s="216" t="s">
        <v>631</v>
      </c>
      <c r="Q36" s="216"/>
    </row>
    <row r="37" spans="1:17" s="239" customFormat="1">
      <c r="A37" s="202">
        <v>9</v>
      </c>
      <c r="B37" s="202" t="s">
        <v>235</v>
      </c>
      <c r="C37" s="202" t="s">
        <v>236</v>
      </c>
      <c r="D37" s="214" t="s">
        <v>190</v>
      </c>
      <c r="E37" s="208">
        <v>194</v>
      </c>
      <c r="F37" s="208">
        <v>174</v>
      </c>
      <c r="G37" s="208">
        <v>157</v>
      </c>
      <c r="H37" s="202">
        <v>62</v>
      </c>
      <c r="I37" s="202">
        <v>116</v>
      </c>
      <c r="J37" s="205">
        <v>1.129</v>
      </c>
      <c r="K37" s="206" t="s">
        <v>814</v>
      </c>
      <c r="L37" s="365">
        <v>1819.39</v>
      </c>
      <c r="M37" s="215" t="s">
        <v>191</v>
      </c>
      <c r="N37" s="448" t="s">
        <v>198</v>
      </c>
      <c r="P37" s="216" t="s">
        <v>631</v>
      </c>
      <c r="Q37" s="216"/>
    </row>
    <row r="38" spans="1:17" s="239" customFormat="1">
      <c r="A38" s="202">
        <v>10</v>
      </c>
      <c r="B38" s="202" t="s">
        <v>237</v>
      </c>
      <c r="C38" s="202" t="s">
        <v>238</v>
      </c>
      <c r="D38" s="214" t="s">
        <v>190</v>
      </c>
      <c r="E38" s="208">
        <v>194</v>
      </c>
      <c r="F38" s="208">
        <v>174</v>
      </c>
      <c r="G38" s="208">
        <v>157</v>
      </c>
      <c r="H38" s="202">
        <v>62</v>
      </c>
      <c r="I38" s="202">
        <v>116</v>
      </c>
      <c r="J38" s="205">
        <v>1.129</v>
      </c>
      <c r="K38" s="206" t="s">
        <v>814</v>
      </c>
      <c r="L38" s="365">
        <v>1806.57</v>
      </c>
      <c r="M38" s="215" t="s">
        <v>191</v>
      </c>
      <c r="N38" s="448" t="s">
        <v>198</v>
      </c>
      <c r="P38" s="216" t="s">
        <v>631</v>
      </c>
      <c r="Q38" s="216"/>
    </row>
    <row r="39" spans="1:17" s="239" customFormat="1">
      <c r="A39" s="202">
        <v>11</v>
      </c>
      <c r="B39" s="202" t="s">
        <v>691</v>
      </c>
      <c r="C39" s="202" t="s">
        <v>666</v>
      </c>
      <c r="D39" s="214" t="s">
        <v>190</v>
      </c>
      <c r="E39" s="208">
        <v>204</v>
      </c>
      <c r="F39" s="208">
        <v>184</v>
      </c>
      <c r="G39" s="208">
        <v>157</v>
      </c>
      <c r="H39" s="202">
        <v>62</v>
      </c>
      <c r="I39" s="202">
        <v>116</v>
      </c>
      <c r="J39" s="205">
        <v>1.129</v>
      </c>
      <c r="K39" s="206" t="s">
        <v>814</v>
      </c>
      <c r="L39" s="365">
        <v>2053.67</v>
      </c>
      <c r="M39" s="215" t="s">
        <v>191</v>
      </c>
      <c r="N39" s="448" t="s">
        <v>198</v>
      </c>
      <c r="P39" s="216" t="s">
        <v>630</v>
      </c>
      <c r="Q39" s="216"/>
    </row>
    <row r="40" spans="1:17" s="239" customFormat="1">
      <c r="A40" s="202">
        <v>12</v>
      </c>
      <c r="B40" s="202" t="s">
        <v>661</v>
      </c>
      <c r="C40" s="202" t="s">
        <v>665</v>
      </c>
      <c r="D40" s="214" t="s">
        <v>190</v>
      </c>
      <c r="E40" s="208">
        <v>199</v>
      </c>
      <c r="F40" s="208">
        <v>179</v>
      </c>
      <c r="G40" s="208">
        <v>157</v>
      </c>
      <c r="H40" s="202">
        <v>62</v>
      </c>
      <c r="I40" s="202">
        <v>116</v>
      </c>
      <c r="J40" s="205">
        <v>1.129</v>
      </c>
      <c r="K40" s="206" t="s">
        <v>814</v>
      </c>
      <c r="L40" s="365">
        <v>2008.01</v>
      </c>
      <c r="M40" s="215" t="s">
        <v>191</v>
      </c>
      <c r="N40" s="448" t="s">
        <v>198</v>
      </c>
      <c r="P40" s="216" t="s">
        <v>631</v>
      </c>
      <c r="Q40" s="216"/>
    </row>
    <row r="41" spans="1:17" s="239" customFormat="1">
      <c r="A41" s="202">
        <v>13</v>
      </c>
      <c r="B41" s="202" t="s">
        <v>667</v>
      </c>
      <c r="C41" s="202" t="s">
        <v>668</v>
      </c>
      <c r="D41" s="214" t="s">
        <v>190</v>
      </c>
      <c r="E41" s="208">
        <v>199</v>
      </c>
      <c r="F41" s="208">
        <v>179</v>
      </c>
      <c r="G41" s="208">
        <v>157</v>
      </c>
      <c r="H41" s="202">
        <v>62</v>
      </c>
      <c r="I41" s="202">
        <v>116</v>
      </c>
      <c r="J41" s="205">
        <v>1.129</v>
      </c>
      <c r="K41" s="206" t="s">
        <v>814</v>
      </c>
      <c r="L41" s="365">
        <v>2137.2600000000002</v>
      </c>
      <c r="M41" s="215" t="s">
        <v>191</v>
      </c>
      <c r="N41" s="448" t="s">
        <v>198</v>
      </c>
      <c r="O41" s="197"/>
      <c r="P41" s="216" t="s">
        <v>631</v>
      </c>
      <c r="Q41" s="216"/>
    </row>
    <row r="42" spans="1:17" s="239" customFormat="1">
      <c r="A42" s="202">
        <v>14</v>
      </c>
      <c r="B42" s="202" t="s">
        <v>799</v>
      </c>
      <c r="C42" s="202" t="s">
        <v>802</v>
      </c>
      <c r="D42" s="214" t="s">
        <v>190</v>
      </c>
      <c r="E42" s="208">
        <v>204</v>
      </c>
      <c r="F42" s="208">
        <v>184</v>
      </c>
      <c r="G42" s="208">
        <v>157</v>
      </c>
      <c r="H42" s="202">
        <v>62</v>
      </c>
      <c r="I42" s="202">
        <v>116</v>
      </c>
      <c r="J42" s="205">
        <v>1.129</v>
      </c>
      <c r="K42" s="206" t="s">
        <v>814</v>
      </c>
      <c r="L42" s="365">
        <v>2205.0100000000002</v>
      </c>
      <c r="M42" s="215" t="s">
        <v>191</v>
      </c>
      <c r="N42" s="448" t="s">
        <v>198</v>
      </c>
      <c r="P42" s="216" t="s">
        <v>630</v>
      </c>
      <c r="Q42" s="216"/>
    </row>
    <row r="43" spans="1:17" s="239" customFormat="1">
      <c r="A43" s="202">
        <v>15</v>
      </c>
      <c r="B43" s="202" t="s">
        <v>746</v>
      </c>
      <c r="C43" s="202" t="s">
        <v>733</v>
      </c>
      <c r="D43" s="214" t="s">
        <v>190</v>
      </c>
      <c r="E43" s="208">
        <v>199</v>
      </c>
      <c r="F43" s="208">
        <v>179</v>
      </c>
      <c r="G43" s="208">
        <v>157</v>
      </c>
      <c r="H43" s="202">
        <v>62</v>
      </c>
      <c r="I43" s="202">
        <v>116</v>
      </c>
      <c r="J43" s="205">
        <v>1.129</v>
      </c>
      <c r="K43" s="206" t="s">
        <v>814</v>
      </c>
      <c r="L43" s="365">
        <v>2407.89</v>
      </c>
      <c r="M43" s="215" t="s">
        <v>191</v>
      </c>
      <c r="N43" s="448" t="s">
        <v>198</v>
      </c>
      <c r="P43" s="216" t="s">
        <v>631</v>
      </c>
      <c r="Q43" s="216"/>
    </row>
    <row r="44" spans="1:17" s="239" customFormat="1">
      <c r="A44" s="202">
        <v>16</v>
      </c>
      <c r="B44" s="202" t="s">
        <v>747</v>
      </c>
      <c r="C44" s="202" t="s">
        <v>734</v>
      </c>
      <c r="D44" s="214" t="s">
        <v>190</v>
      </c>
      <c r="E44" s="208">
        <v>199</v>
      </c>
      <c r="F44" s="208">
        <v>179</v>
      </c>
      <c r="G44" s="208">
        <v>157</v>
      </c>
      <c r="H44" s="202">
        <v>62</v>
      </c>
      <c r="I44" s="202">
        <v>116</v>
      </c>
      <c r="J44" s="205">
        <v>1.129</v>
      </c>
      <c r="K44" s="206" t="s">
        <v>814</v>
      </c>
      <c r="L44" s="365">
        <v>2416.6999999999998</v>
      </c>
      <c r="M44" s="215" t="s">
        <v>191</v>
      </c>
      <c r="N44" s="448" t="s">
        <v>198</v>
      </c>
      <c r="O44" s="197"/>
      <c r="P44" s="216" t="s">
        <v>631</v>
      </c>
      <c r="Q44" s="216"/>
    </row>
    <row r="45" spans="1:17" s="239" customFormat="1">
      <c r="A45" s="202">
        <v>17</v>
      </c>
      <c r="B45" s="202" t="s">
        <v>729</v>
      </c>
      <c r="C45" s="202" t="s">
        <v>730</v>
      </c>
      <c r="D45" s="214" t="s">
        <v>190</v>
      </c>
      <c r="E45" s="208">
        <v>199</v>
      </c>
      <c r="F45" s="208">
        <v>179</v>
      </c>
      <c r="G45" s="208">
        <v>157</v>
      </c>
      <c r="H45" s="202">
        <v>62</v>
      </c>
      <c r="I45" s="202">
        <v>116</v>
      </c>
      <c r="J45" s="205">
        <v>1.129</v>
      </c>
      <c r="K45" s="206" t="s">
        <v>814</v>
      </c>
      <c r="L45" s="365">
        <v>2051.59</v>
      </c>
      <c r="M45" s="215" t="s">
        <v>191</v>
      </c>
      <c r="N45" s="448" t="s">
        <v>198</v>
      </c>
      <c r="O45" s="197"/>
      <c r="P45" s="216" t="s">
        <v>631</v>
      </c>
      <c r="Q45" s="216"/>
    </row>
    <row r="46" spans="1:17" s="239" customFormat="1">
      <c r="A46" s="202">
        <v>18</v>
      </c>
      <c r="B46" s="202" t="s">
        <v>763</v>
      </c>
      <c r="C46" s="202" t="s">
        <v>771</v>
      </c>
      <c r="D46" s="214" t="s">
        <v>190</v>
      </c>
      <c r="E46" s="208">
        <v>204</v>
      </c>
      <c r="F46" s="208">
        <v>184</v>
      </c>
      <c r="G46" s="208">
        <v>157</v>
      </c>
      <c r="H46" s="202">
        <v>62</v>
      </c>
      <c r="I46" s="202">
        <v>116</v>
      </c>
      <c r="J46" s="205">
        <v>1.129</v>
      </c>
      <c r="K46" s="206" t="s">
        <v>814</v>
      </c>
      <c r="L46" s="365">
        <v>2097.2399999999998</v>
      </c>
      <c r="M46" s="215" t="s">
        <v>191</v>
      </c>
      <c r="N46" s="448" t="s">
        <v>198</v>
      </c>
      <c r="O46" s="197"/>
      <c r="P46" s="216" t="s">
        <v>630</v>
      </c>
      <c r="Q46" s="216"/>
    </row>
    <row r="47" spans="1:17" s="239" customFormat="1">
      <c r="A47" s="202">
        <v>19</v>
      </c>
      <c r="B47" s="202" t="s">
        <v>748</v>
      </c>
      <c r="C47" s="202" t="s">
        <v>735</v>
      </c>
      <c r="D47" s="214" t="s">
        <v>190</v>
      </c>
      <c r="E47" s="208">
        <v>199</v>
      </c>
      <c r="F47" s="208">
        <v>179</v>
      </c>
      <c r="G47" s="208">
        <v>157</v>
      </c>
      <c r="H47" s="202">
        <v>62</v>
      </c>
      <c r="I47" s="202">
        <v>116</v>
      </c>
      <c r="J47" s="205">
        <v>1.129</v>
      </c>
      <c r="K47" s="206" t="s">
        <v>814</v>
      </c>
      <c r="L47" s="365">
        <v>2227.7600000000002</v>
      </c>
      <c r="M47" s="215" t="s">
        <v>191</v>
      </c>
      <c r="N47" s="448" t="s">
        <v>198</v>
      </c>
      <c r="O47" s="197"/>
      <c r="P47" s="216" t="s">
        <v>631</v>
      </c>
      <c r="Q47" s="216"/>
    </row>
    <row r="48" spans="1:17" s="239" customFormat="1">
      <c r="A48" s="202">
        <v>20</v>
      </c>
      <c r="B48" s="202" t="s">
        <v>744</v>
      </c>
      <c r="C48" s="202" t="s">
        <v>731</v>
      </c>
      <c r="D48" s="214" t="s">
        <v>190</v>
      </c>
      <c r="E48" s="208">
        <v>199</v>
      </c>
      <c r="F48" s="208">
        <v>179</v>
      </c>
      <c r="G48" s="208">
        <v>157</v>
      </c>
      <c r="H48" s="202">
        <v>62</v>
      </c>
      <c r="I48" s="202">
        <v>116</v>
      </c>
      <c r="J48" s="205">
        <v>1.129</v>
      </c>
      <c r="K48" s="206" t="s">
        <v>814</v>
      </c>
      <c r="L48" s="365">
        <v>2181.09</v>
      </c>
      <c r="M48" s="215" t="s">
        <v>191</v>
      </c>
      <c r="N48" s="448" t="s">
        <v>198</v>
      </c>
      <c r="O48" s="197"/>
      <c r="P48" s="216" t="s">
        <v>631</v>
      </c>
      <c r="Q48" s="216"/>
    </row>
    <row r="49" spans="1:17" s="239" customFormat="1">
      <c r="A49" s="202">
        <v>21</v>
      </c>
      <c r="B49" s="202" t="s">
        <v>745</v>
      </c>
      <c r="C49" s="202" t="s">
        <v>732</v>
      </c>
      <c r="D49" s="214" t="s">
        <v>190</v>
      </c>
      <c r="E49" s="208">
        <v>199</v>
      </c>
      <c r="F49" s="208">
        <v>179</v>
      </c>
      <c r="G49" s="208">
        <v>157</v>
      </c>
      <c r="H49" s="202">
        <v>62</v>
      </c>
      <c r="I49" s="202">
        <v>116</v>
      </c>
      <c r="J49" s="205">
        <v>1.129</v>
      </c>
      <c r="K49" s="206" t="s">
        <v>814</v>
      </c>
      <c r="L49" s="365">
        <v>2168.1799999999998</v>
      </c>
      <c r="M49" s="215" t="s">
        <v>191</v>
      </c>
      <c r="N49" s="448" t="s">
        <v>198</v>
      </c>
      <c r="O49" s="197"/>
      <c r="P49" s="216" t="s">
        <v>631</v>
      </c>
      <c r="Q49" s="216"/>
    </row>
    <row r="50" spans="1:17" s="239" customFormat="1">
      <c r="A50" s="202">
        <v>22</v>
      </c>
      <c r="B50" s="202" t="s">
        <v>223</v>
      </c>
      <c r="C50" s="202" t="s">
        <v>224</v>
      </c>
      <c r="D50" s="214" t="s">
        <v>190</v>
      </c>
      <c r="E50" s="208">
        <v>194</v>
      </c>
      <c r="F50" s="208">
        <v>174</v>
      </c>
      <c r="G50" s="208">
        <v>157</v>
      </c>
      <c r="H50" s="202">
        <v>62</v>
      </c>
      <c r="I50" s="202">
        <v>116</v>
      </c>
      <c r="J50" s="205">
        <v>1.129</v>
      </c>
      <c r="K50" s="206" t="s">
        <v>814</v>
      </c>
      <c r="L50" s="365">
        <v>1690.21</v>
      </c>
      <c r="M50" s="215" t="s">
        <v>191</v>
      </c>
      <c r="N50" s="448" t="s">
        <v>198</v>
      </c>
      <c r="O50" s="197"/>
      <c r="P50" s="216" t="s">
        <v>631</v>
      </c>
      <c r="Q50" s="216"/>
    </row>
    <row r="51" spans="1:17">
      <c r="A51" s="202">
        <v>23</v>
      </c>
      <c r="B51" s="202" t="s">
        <v>873</v>
      </c>
      <c r="C51" s="202" t="s">
        <v>875</v>
      </c>
      <c r="D51" s="214" t="s">
        <v>190</v>
      </c>
      <c r="E51" s="208">
        <v>267</v>
      </c>
      <c r="F51" s="208">
        <v>242</v>
      </c>
      <c r="G51" s="208">
        <v>160</v>
      </c>
      <c r="H51" s="202">
        <v>71</v>
      </c>
      <c r="I51" s="202">
        <v>131</v>
      </c>
      <c r="J51" s="205">
        <v>1.488</v>
      </c>
      <c r="K51" s="206" t="s">
        <v>814</v>
      </c>
      <c r="L51" s="365">
        <v>2539.81</v>
      </c>
      <c r="M51" s="215" t="s">
        <v>191</v>
      </c>
      <c r="N51" s="448" t="s">
        <v>198</v>
      </c>
      <c r="O51" s="197"/>
      <c r="P51" s="216" t="s">
        <v>631</v>
      </c>
      <c r="Q51" s="216" t="s">
        <v>1071</v>
      </c>
    </row>
    <row r="52" spans="1:17">
      <c r="A52" s="202">
        <v>24</v>
      </c>
      <c r="B52" s="202" t="s">
        <v>874</v>
      </c>
      <c r="C52" s="202" t="s">
        <v>879</v>
      </c>
      <c r="D52" s="214" t="s">
        <v>190</v>
      </c>
      <c r="E52" s="208">
        <v>267</v>
      </c>
      <c r="F52" s="208">
        <v>242</v>
      </c>
      <c r="G52" s="208">
        <v>160</v>
      </c>
      <c r="H52" s="202">
        <v>71</v>
      </c>
      <c r="I52" s="202">
        <v>131</v>
      </c>
      <c r="J52" s="205">
        <v>1.488</v>
      </c>
      <c r="K52" s="206" t="s">
        <v>814</v>
      </c>
      <c r="L52" s="365">
        <v>2539.81</v>
      </c>
      <c r="M52" s="215" t="s">
        <v>191</v>
      </c>
      <c r="N52" s="448" t="s">
        <v>198</v>
      </c>
      <c r="O52" s="197"/>
      <c r="P52" s="216" t="s">
        <v>631</v>
      </c>
      <c r="Q52" s="216" t="s">
        <v>1071</v>
      </c>
    </row>
    <row r="53" spans="1:17">
      <c r="A53" s="202"/>
      <c r="B53" s="202"/>
      <c r="C53" s="202"/>
      <c r="D53" s="214" t="s">
        <v>190</v>
      </c>
      <c r="E53" s="208"/>
      <c r="F53" s="208"/>
      <c r="G53" s="208"/>
      <c r="H53" s="202"/>
      <c r="I53" s="202"/>
      <c r="J53" s="205"/>
      <c r="K53" s="206" t="s">
        <v>814</v>
      </c>
      <c r="L53" s="365"/>
      <c r="M53" s="215" t="s">
        <v>191</v>
      </c>
      <c r="N53" s="448" t="s">
        <v>198</v>
      </c>
      <c r="O53" s="197"/>
      <c r="P53" s="216"/>
      <c r="Q53" s="216"/>
    </row>
    <row r="54" spans="1:17">
      <c r="A54" s="202"/>
      <c r="B54" s="202"/>
      <c r="C54" s="202"/>
      <c r="D54" s="214" t="s">
        <v>190</v>
      </c>
      <c r="E54" s="208"/>
      <c r="F54" s="208"/>
      <c r="G54" s="208"/>
      <c r="H54" s="202"/>
      <c r="I54" s="202"/>
      <c r="J54" s="205"/>
      <c r="K54" s="206" t="s">
        <v>814</v>
      </c>
      <c r="L54" s="365"/>
      <c r="M54" s="215" t="s">
        <v>191</v>
      </c>
      <c r="N54" s="448" t="s">
        <v>198</v>
      </c>
      <c r="O54" s="197"/>
      <c r="P54" s="216"/>
      <c r="Q54" s="216"/>
    </row>
    <row r="55" spans="1:17">
      <c r="A55" s="202"/>
      <c r="B55" s="202"/>
      <c r="C55" s="202"/>
      <c r="D55" s="214" t="s">
        <v>190</v>
      </c>
      <c r="E55" s="208"/>
      <c r="F55" s="208"/>
      <c r="G55" s="208"/>
      <c r="H55" s="202"/>
      <c r="I55" s="202"/>
      <c r="J55" s="205"/>
      <c r="K55" s="206" t="s">
        <v>814</v>
      </c>
      <c r="L55" s="365"/>
      <c r="M55" s="215" t="s">
        <v>191</v>
      </c>
      <c r="N55" s="448" t="s">
        <v>198</v>
      </c>
      <c r="O55" s="197"/>
      <c r="P55" s="216"/>
      <c r="Q55" s="216"/>
    </row>
    <row r="56" spans="1:17">
      <c r="A56" s="202"/>
      <c r="B56" s="202"/>
      <c r="C56" s="202"/>
      <c r="D56" s="214" t="s">
        <v>190</v>
      </c>
      <c r="E56" s="208"/>
      <c r="F56" s="208"/>
      <c r="G56" s="208"/>
      <c r="H56" s="202"/>
      <c r="I56" s="202"/>
      <c r="J56" s="205"/>
      <c r="K56" s="206" t="s">
        <v>814</v>
      </c>
      <c r="L56" s="365"/>
      <c r="M56" s="215" t="s">
        <v>191</v>
      </c>
      <c r="N56" s="448" t="s">
        <v>198</v>
      </c>
      <c r="O56" s="197"/>
      <c r="P56" s="216"/>
      <c r="Q56" s="216"/>
    </row>
    <row r="57" spans="1:17">
      <c r="A57" s="202"/>
      <c r="B57" s="202"/>
      <c r="C57" s="202"/>
      <c r="D57" s="214" t="s">
        <v>190</v>
      </c>
      <c r="E57" s="208"/>
      <c r="F57" s="208"/>
      <c r="G57" s="208"/>
      <c r="H57" s="202"/>
      <c r="I57" s="202"/>
      <c r="J57" s="205"/>
      <c r="K57" s="206" t="s">
        <v>814</v>
      </c>
      <c r="L57" s="365"/>
      <c r="M57" s="215" t="s">
        <v>191</v>
      </c>
      <c r="N57" s="448" t="s">
        <v>198</v>
      </c>
      <c r="O57" s="197"/>
      <c r="P57" s="216"/>
      <c r="Q57" s="216"/>
    </row>
    <row r="58" spans="1:17">
      <c r="A58" s="202"/>
      <c r="B58" s="202"/>
      <c r="C58" s="202"/>
      <c r="D58" s="214" t="s">
        <v>190</v>
      </c>
      <c r="E58" s="208"/>
      <c r="F58" s="208"/>
      <c r="G58" s="208"/>
      <c r="H58" s="202"/>
      <c r="I58" s="202"/>
      <c r="J58" s="205"/>
      <c r="K58" s="206" t="s">
        <v>814</v>
      </c>
      <c r="L58" s="365"/>
      <c r="M58" s="215" t="s">
        <v>191</v>
      </c>
      <c r="N58" s="448" t="s">
        <v>198</v>
      </c>
      <c r="O58" s="197"/>
      <c r="P58" s="216"/>
      <c r="Q58" s="216"/>
    </row>
    <row r="59" spans="1:17">
      <c r="A59" s="202"/>
      <c r="B59" s="202"/>
      <c r="C59" s="202"/>
      <c r="D59" s="214" t="s">
        <v>190</v>
      </c>
      <c r="E59" s="208"/>
      <c r="F59" s="208"/>
      <c r="G59" s="208"/>
      <c r="H59" s="202"/>
      <c r="I59" s="202"/>
      <c r="J59" s="205"/>
      <c r="K59" s="206" t="s">
        <v>814</v>
      </c>
      <c r="L59" s="365"/>
      <c r="M59" s="215" t="s">
        <v>191</v>
      </c>
      <c r="N59" s="448" t="s">
        <v>198</v>
      </c>
      <c r="O59" s="197"/>
      <c r="P59" s="216"/>
      <c r="Q59" s="216"/>
    </row>
    <row r="60" spans="1:17">
      <c r="A60" s="202"/>
      <c r="B60" s="202"/>
      <c r="C60" s="202"/>
      <c r="D60" s="214" t="s">
        <v>190</v>
      </c>
      <c r="E60" s="208"/>
      <c r="F60" s="208"/>
      <c r="G60" s="208"/>
      <c r="H60" s="202"/>
      <c r="I60" s="202"/>
      <c r="J60" s="205"/>
      <c r="K60" s="206" t="s">
        <v>814</v>
      </c>
      <c r="L60" s="365"/>
      <c r="M60" s="215" t="s">
        <v>191</v>
      </c>
      <c r="N60" s="448" t="s">
        <v>198</v>
      </c>
      <c r="O60" s="197"/>
      <c r="P60" s="216"/>
      <c r="Q60" s="216"/>
    </row>
    <row r="61" spans="1:17">
      <c r="A61" s="202"/>
      <c r="B61" s="202"/>
      <c r="C61" s="202"/>
      <c r="D61" s="214" t="s">
        <v>190</v>
      </c>
      <c r="E61" s="208"/>
      <c r="F61" s="208"/>
      <c r="G61" s="208"/>
      <c r="H61" s="202"/>
      <c r="I61" s="202"/>
      <c r="J61" s="205"/>
      <c r="K61" s="206" t="s">
        <v>814</v>
      </c>
      <c r="L61" s="365"/>
      <c r="M61" s="215" t="s">
        <v>191</v>
      </c>
      <c r="N61" s="448" t="s">
        <v>198</v>
      </c>
      <c r="O61" s="197"/>
      <c r="P61" s="216"/>
      <c r="Q61" s="216"/>
    </row>
    <row r="62" spans="1:17">
      <c r="A62" s="202"/>
      <c r="B62" s="202"/>
      <c r="C62" s="202"/>
      <c r="D62" s="214" t="s">
        <v>190</v>
      </c>
      <c r="E62" s="208"/>
      <c r="F62" s="208"/>
      <c r="G62" s="208"/>
      <c r="H62" s="202"/>
      <c r="I62" s="202"/>
      <c r="J62" s="205"/>
      <c r="K62" s="206" t="s">
        <v>814</v>
      </c>
      <c r="L62" s="365"/>
      <c r="M62" s="215" t="s">
        <v>191</v>
      </c>
      <c r="N62" s="448" t="s">
        <v>198</v>
      </c>
      <c r="O62" s="197"/>
      <c r="P62" s="216"/>
      <c r="Q62" s="216"/>
    </row>
    <row r="63" spans="1:17">
      <c r="A63" s="202"/>
      <c r="B63" s="202"/>
      <c r="C63" s="202"/>
      <c r="D63" s="214" t="s">
        <v>190</v>
      </c>
      <c r="E63" s="208"/>
      <c r="F63" s="208"/>
      <c r="G63" s="208"/>
      <c r="H63" s="202"/>
      <c r="I63" s="202"/>
      <c r="J63" s="205"/>
      <c r="K63" s="206" t="s">
        <v>814</v>
      </c>
      <c r="L63" s="365"/>
      <c r="M63" s="215" t="s">
        <v>191</v>
      </c>
      <c r="N63" s="448" t="s">
        <v>198</v>
      </c>
      <c r="O63" s="197"/>
      <c r="P63" s="216"/>
      <c r="Q63" s="216"/>
    </row>
    <row r="64" spans="1:17">
      <c r="A64" s="202"/>
      <c r="B64" s="202"/>
      <c r="C64" s="202"/>
      <c r="D64" s="214" t="s">
        <v>190</v>
      </c>
      <c r="E64" s="208"/>
      <c r="F64" s="208"/>
      <c r="G64" s="208"/>
      <c r="H64" s="202"/>
      <c r="I64" s="202"/>
      <c r="J64" s="205"/>
      <c r="K64" s="206" t="s">
        <v>814</v>
      </c>
      <c r="L64" s="365"/>
      <c r="M64" s="215" t="s">
        <v>191</v>
      </c>
      <c r="N64" s="448" t="s">
        <v>198</v>
      </c>
      <c r="O64" s="197"/>
      <c r="P64" s="216"/>
      <c r="Q64" s="216"/>
    </row>
    <row r="65" spans="1:17">
      <c r="A65" s="202"/>
      <c r="B65" s="202"/>
      <c r="C65" s="202"/>
      <c r="D65" s="214" t="s">
        <v>190</v>
      </c>
      <c r="E65" s="208"/>
      <c r="F65" s="208"/>
      <c r="G65" s="208"/>
      <c r="H65" s="202"/>
      <c r="I65" s="202"/>
      <c r="J65" s="205"/>
      <c r="K65" s="206" t="s">
        <v>814</v>
      </c>
      <c r="L65" s="365"/>
      <c r="M65" s="215" t="s">
        <v>191</v>
      </c>
      <c r="N65" s="448" t="s">
        <v>198</v>
      </c>
      <c r="O65" s="197"/>
      <c r="P65" s="216"/>
      <c r="Q65" s="216"/>
    </row>
    <row r="66" spans="1:17">
      <c r="A66" s="202"/>
      <c r="B66" s="202"/>
      <c r="C66" s="202"/>
      <c r="D66" s="214" t="s">
        <v>190</v>
      </c>
      <c r="E66" s="208"/>
      <c r="F66" s="208"/>
      <c r="G66" s="208"/>
      <c r="H66" s="202"/>
      <c r="I66" s="202"/>
      <c r="J66" s="205"/>
      <c r="K66" s="206" t="s">
        <v>814</v>
      </c>
      <c r="L66" s="365"/>
      <c r="M66" s="215" t="s">
        <v>191</v>
      </c>
      <c r="N66" s="448" t="s">
        <v>198</v>
      </c>
      <c r="O66" s="197"/>
      <c r="P66" s="216"/>
      <c r="Q66" s="216"/>
    </row>
    <row r="67" spans="1:17">
      <c r="A67" s="202"/>
      <c r="B67" s="202"/>
      <c r="C67" s="202"/>
      <c r="D67" s="214" t="s">
        <v>190</v>
      </c>
      <c r="E67" s="208"/>
      <c r="F67" s="208"/>
      <c r="G67" s="208"/>
      <c r="H67" s="202"/>
      <c r="I67" s="202"/>
      <c r="J67" s="205"/>
      <c r="K67" s="206" t="s">
        <v>814</v>
      </c>
      <c r="L67" s="365"/>
      <c r="M67" s="215" t="s">
        <v>191</v>
      </c>
      <c r="N67" s="448" t="s">
        <v>198</v>
      </c>
      <c r="O67" s="197"/>
      <c r="P67" s="216"/>
      <c r="Q67" s="216"/>
    </row>
    <row r="68" spans="1:17">
      <c r="A68" s="202"/>
      <c r="B68" s="202"/>
      <c r="C68" s="202"/>
      <c r="D68" s="214" t="s">
        <v>190</v>
      </c>
      <c r="E68" s="208"/>
      <c r="F68" s="208"/>
      <c r="G68" s="208"/>
      <c r="H68" s="202"/>
      <c r="I68" s="202"/>
      <c r="J68" s="205"/>
      <c r="K68" s="206" t="s">
        <v>814</v>
      </c>
      <c r="L68" s="365"/>
      <c r="M68" s="215" t="s">
        <v>191</v>
      </c>
      <c r="N68" s="448" t="s">
        <v>198</v>
      </c>
      <c r="O68" s="197"/>
      <c r="P68" s="216"/>
      <c r="Q68" s="216"/>
    </row>
    <row r="69" spans="1:17">
      <c r="A69" s="202"/>
      <c r="B69" s="202"/>
      <c r="C69" s="202"/>
      <c r="D69" s="214" t="s">
        <v>190</v>
      </c>
      <c r="E69" s="208"/>
      <c r="F69" s="208"/>
      <c r="G69" s="208"/>
      <c r="H69" s="202"/>
      <c r="I69" s="202"/>
      <c r="J69" s="205"/>
      <c r="K69" s="206" t="s">
        <v>814</v>
      </c>
      <c r="L69" s="365"/>
      <c r="M69" s="215" t="s">
        <v>191</v>
      </c>
      <c r="N69" s="448" t="s">
        <v>198</v>
      </c>
      <c r="O69" s="197"/>
      <c r="P69" s="216"/>
      <c r="Q69" s="216"/>
    </row>
    <row r="70" spans="1:17">
      <c r="A70" s="202"/>
      <c r="B70" s="202"/>
      <c r="C70" s="202"/>
      <c r="D70" s="214" t="s">
        <v>190</v>
      </c>
      <c r="E70" s="208"/>
      <c r="F70" s="208"/>
      <c r="G70" s="208"/>
      <c r="H70" s="202"/>
      <c r="I70" s="202"/>
      <c r="J70" s="205"/>
      <c r="K70" s="206" t="s">
        <v>814</v>
      </c>
      <c r="L70" s="365"/>
      <c r="M70" s="215" t="s">
        <v>191</v>
      </c>
      <c r="N70" s="448" t="s">
        <v>198</v>
      </c>
      <c r="O70" s="197"/>
      <c r="P70" s="216"/>
      <c r="Q70" s="216"/>
    </row>
    <row r="71" spans="1:17">
      <c r="A71" s="202"/>
      <c r="B71" s="202"/>
      <c r="C71" s="202"/>
      <c r="D71" s="214" t="s">
        <v>190</v>
      </c>
      <c r="E71" s="208"/>
      <c r="F71" s="208"/>
      <c r="G71" s="208"/>
      <c r="H71" s="202"/>
      <c r="I71" s="202"/>
      <c r="J71" s="205"/>
      <c r="K71" s="206" t="s">
        <v>814</v>
      </c>
      <c r="L71" s="365"/>
      <c r="M71" s="215" t="s">
        <v>191</v>
      </c>
      <c r="N71" s="448" t="s">
        <v>198</v>
      </c>
      <c r="O71" s="197"/>
      <c r="P71" s="216"/>
      <c r="Q71" s="216"/>
    </row>
    <row r="72" spans="1:17">
      <c r="A72" s="202"/>
      <c r="B72" s="202"/>
      <c r="C72" s="202"/>
      <c r="D72" s="214" t="s">
        <v>190</v>
      </c>
      <c r="E72" s="208"/>
      <c r="F72" s="208"/>
      <c r="G72" s="208"/>
      <c r="H72" s="202"/>
      <c r="I72" s="202"/>
      <c r="J72" s="205"/>
      <c r="K72" s="206" t="s">
        <v>814</v>
      </c>
      <c r="L72" s="365"/>
      <c r="M72" s="215" t="s">
        <v>191</v>
      </c>
      <c r="N72" s="448" t="s">
        <v>198</v>
      </c>
      <c r="O72" s="197"/>
      <c r="P72" s="216"/>
      <c r="Q72" s="216"/>
    </row>
    <row r="73" spans="1:17">
      <c r="A73" s="202"/>
      <c r="B73" s="202"/>
      <c r="C73" s="202"/>
      <c r="D73" s="214" t="s">
        <v>190</v>
      </c>
      <c r="E73" s="208"/>
      <c r="F73" s="208"/>
      <c r="G73" s="208"/>
      <c r="H73" s="202"/>
      <c r="I73" s="202"/>
      <c r="J73" s="205"/>
      <c r="K73" s="206" t="s">
        <v>814</v>
      </c>
      <c r="L73" s="365"/>
      <c r="M73" s="215" t="s">
        <v>191</v>
      </c>
      <c r="N73" s="448" t="s">
        <v>198</v>
      </c>
      <c r="O73" s="197"/>
      <c r="P73" s="216"/>
      <c r="Q73" s="216"/>
    </row>
    <row r="74" spans="1:17">
      <c r="A74" s="202"/>
      <c r="B74" s="202"/>
      <c r="C74" s="202"/>
      <c r="D74" s="214" t="s">
        <v>190</v>
      </c>
      <c r="E74" s="208"/>
      <c r="F74" s="208"/>
      <c r="G74" s="208"/>
      <c r="H74" s="202"/>
      <c r="I74" s="202"/>
      <c r="J74" s="205"/>
      <c r="K74" s="206" t="s">
        <v>814</v>
      </c>
      <c r="L74" s="365"/>
      <c r="M74" s="215" t="s">
        <v>191</v>
      </c>
      <c r="N74" s="448" t="s">
        <v>198</v>
      </c>
      <c r="P74" s="216"/>
      <c r="Q74" s="216"/>
    </row>
    <row r="75" spans="1:17">
      <c r="A75" s="202">
        <v>1</v>
      </c>
      <c r="B75" s="202" t="s">
        <v>213</v>
      </c>
      <c r="C75" s="202" t="s">
        <v>214</v>
      </c>
      <c r="D75" s="214" t="s">
        <v>190</v>
      </c>
      <c r="E75" s="208">
        <v>222</v>
      </c>
      <c r="F75" s="208">
        <v>201</v>
      </c>
      <c r="G75" s="208">
        <v>156</v>
      </c>
      <c r="H75" s="202">
        <v>63</v>
      </c>
      <c r="I75" s="202">
        <v>122</v>
      </c>
      <c r="J75" s="205">
        <v>1.1990000000000001</v>
      </c>
      <c r="K75" s="206" t="s">
        <v>814</v>
      </c>
      <c r="L75" s="365">
        <v>1897.4</v>
      </c>
      <c r="M75" s="215" t="s">
        <v>191</v>
      </c>
      <c r="N75" s="448" t="s">
        <v>198</v>
      </c>
      <c r="P75" s="216" t="s">
        <v>630</v>
      </c>
      <c r="Q75" s="216"/>
    </row>
    <row r="76" spans="1:17">
      <c r="A76" s="202">
        <v>2</v>
      </c>
      <c r="B76" s="202" t="s">
        <v>700</v>
      </c>
      <c r="C76" s="202" t="s">
        <v>698</v>
      </c>
      <c r="D76" s="214" t="s">
        <v>190</v>
      </c>
      <c r="E76" s="208">
        <v>227</v>
      </c>
      <c r="F76" s="208">
        <v>206</v>
      </c>
      <c r="G76" s="208">
        <v>156</v>
      </c>
      <c r="H76" s="202">
        <v>63</v>
      </c>
      <c r="I76" s="202">
        <v>122</v>
      </c>
      <c r="J76" s="205">
        <v>1.1990000000000001</v>
      </c>
      <c r="K76" s="206" t="s">
        <v>814</v>
      </c>
      <c r="L76" s="365">
        <v>2238.61</v>
      </c>
      <c r="M76" s="215" t="s">
        <v>191</v>
      </c>
      <c r="N76" s="448" t="s">
        <v>198</v>
      </c>
      <c r="P76" s="216" t="s">
        <v>630</v>
      </c>
      <c r="Q76" s="216"/>
    </row>
    <row r="77" spans="1:17">
      <c r="A77" s="202">
        <v>3</v>
      </c>
      <c r="B77" s="202" t="s">
        <v>781</v>
      </c>
      <c r="C77" s="202" t="s">
        <v>782</v>
      </c>
      <c r="D77" s="214" t="s">
        <v>190</v>
      </c>
      <c r="E77" s="208">
        <v>227</v>
      </c>
      <c r="F77" s="208">
        <v>206</v>
      </c>
      <c r="G77" s="208">
        <v>156</v>
      </c>
      <c r="H77" s="202">
        <v>63</v>
      </c>
      <c r="I77" s="202">
        <v>122</v>
      </c>
      <c r="J77" s="205">
        <v>1.1990000000000001</v>
      </c>
      <c r="K77" s="206" t="s">
        <v>814</v>
      </c>
      <c r="L77" s="365">
        <v>2239.13</v>
      </c>
      <c r="M77" s="215" t="s">
        <v>191</v>
      </c>
      <c r="N77" s="448" t="s">
        <v>198</v>
      </c>
      <c r="P77" s="216" t="s">
        <v>630</v>
      </c>
      <c r="Q77" s="216"/>
    </row>
    <row r="78" spans="1:17">
      <c r="A78" s="202">
        <v>4</v>
      </c>
      <c r="B78" s="202" t="s">
        <v>790</v>
      </c>
      <c r="C78" s="202" t="s">
        <v>811</v>
      </c>
      <c r="D78" s="214" t="s">
        <v>190</v>
      </c>
      <c r="E78" s="208">
        <v>227</v>
      </c>
      <c r="F78" s="208">
        <v>206</v>
      </c>
      <c r="G78" s="208">
        <v>156</v>
      </c>
      <c r="H78" s="202">
        <v>63</v>
      </c>
      <c r="I78" s="202">
        <v>122</v>
      </c>
      <c r="J78" s="205">
        <v>1.1990000000000001</v>
      </c>
      <c r="K78" s="206" t="s">
        <v>814</v>
      </c>
      <c r="L78" s="365">
        <v>2250.1999999999998</v>
      </c>
      <c r="M78" s="215" t="s">
        <v>191</v>
      </c>
      <c r="N78" s="448" t="s">
        <v>198</v>
      </c>
      <c r="P78" s="216" t="s">
        <v>630</v>
      </c>
      <c r="Q78" s="216"/>
    </row>
    <row r="79" spans="1:17">
      <c r="A79" s="202">
        <v>5</v>
      </c>
      <c r="B79" s="202" t="s">
        <v>707</v>
      </c>
      <c r="C79" s="202" t="s">
        <v>712</v>
      </c>
      <c r="D79" s="214" t="s">
        <v>190</v>
      </c>
      <c r="E79" s="208">
        <v>227</v>
      </c>
      <c r="F79" s="208">
        <v>206</v>
      </c>
      <c r="G79" s="208">
        <v>156</v>
      </c>
      <c r="H79" s="202">
        <v>63</v>
      </c>
      <c r="I79" s="202">
        <v>122</v>
      </c>
      <c r="J79" s="205">
        <v>1.1990000000000001</v>
      </c>
      <c r="K79" s="206" t="s">
        <v>814</v>
      </c>
      <c r="L79" s="365">
        <v>2238.6799999999998</v>
      </c>
      <c r="M79" s="215" t="s">
        <v>191</v>
      </c>
      <c r="N79" s="448" t="s">
        <v>198</v>
      </c>
      <c r="O79" s="197"/>
      <c r="P79" s="216" t="s">
        <v>630</v>
      </c>
      <c r="Q79" s="216"/>
    </row>
    <row r="80" spans="1:17">
      <c r="A80" s="202">
        <v>6</v>
      </c>
      <c r="B80" s="202" t="s">
        <v>215</v>
      </c>
      <c r="C80" s="202" t="s">
        <v>216</v>
      </c>
      <c r="D80" s="214" t="s">
        <v>190</v>
      </c>
      <c r="E80" s="208">
        <v>222</v>
      </c>
      <c r="F80" s="208">
        <v>201</v>
      </c>
      <c r="G80" s="208">
        <v>156</v>
      </c>
      <c r="H80" s="202">
        <v>63</v>
      </c>
      <c r="I80" s="202">
        <v>122</v>
      </c>
      <c r="J80" s="205">
        <v>1.1990000000000001</v>
      </c>
      <c r="K80" s="206" t="s">
        <v>814</v>
      </c>
      <c r="L80" s="365">
        <v>1897.4</v>
      </c>
      <c r="M80" s="215" t="s">
        <v>191</v>
      </c>
      <c r="N80" s="448" t="s">
        <v>198</v>
      </c>
      <c r="O80" s="197"/>
      <c r="P80" s="216" t="s">
        <v>630</v>
      </c>
      <c r="Q80" s="216"/>
    </row>
    <row r="81" spans="1:17">
      <c r="A81" s="202">
        <v>7</v>
      </c>
      <c r="B81" s="202" t="s">
        <v>217</v>
      </c>
      <c r="C81" s="202" t="s">
        <v>218</v>
      </c>
      <c r="D81" s="214" t="s">
        <v>190</v>
      </c>
      <c r="E81" s="208">
        <v>222</v>
      </c>
      <c r="F81" s="208">
        <v>201</v>
      </c>
      <c r="G81" s="208">
        <v>156</v>
      </c>
      <c r="H81" s="202">
        <v>63</v>
      </c>
      <c r="I81" s="202">
        <v>122</v>
      </c>
      <c r="J81" s="205">
        <v>1.1990000000000001</v>
      </c>
      <c r="K81" s="206" t="s">
        <v>814</v>
      </c>
      <c r="L81" s="365">
        <v>2347.63</v>
      </c>
      <c r="M81" s="215" t="s">
        <v>191</v>
      </c>
      <c r="N81" s="448" t="s">
        <v>198</v>
      </c>
      <c r="O81" s="197"/>
      <c r="P81" s="216" t="s">
        <v>630</v>
      </c>
      <c r="Q81" s="216"/>
    </row>
    <row r="82" spans="1:17" s="234" customFormat="1">
      <c r="A82" s="202">
        <v>8</v>
      </c>
      <c r="B82" s="202" t="s">
        <v>219</v>
      </c>
      <c r="C82" s="202" t="s">
        <v>220</v>
      </c>
      <c r="D82" s="214" t="s">
        <v>190</v>
      </c>
      <c r="E82" s="208">
        <v>222</v>
      </c>
      <c r="F82" s="208">
        <v>201</v>
      </c>
      <c r="G82" s="208">
        <v>156</v>
      </c>
      <c r="H82" s="202">
        <v>63</v>
      </c>
      <c r="I82" s="202">
        <v>122</v>
      </c>
      <c r="J82" s="205">
        <v>1.1990000000000001</v>
      </c>
      <c r="K82" s="206" t="s">
        <v>814</v>
      </c>
      <c r="L82" s="365">
        <v>2347.6799999999998</v>
      </c>
      <c r="M82" s="215" t="s">
        <v>191</v>
      </c>
      <c r="N82" s="448" t="s">
        <v>198</v>
      </c>
      <c r="O82" s="197"/>
      <c r="P82" s="216" t="s">
        <v>630</v>
      </c>
      <c r="Q82" s="216"/>
    </row>
    <row r="83" spans="1:17" s="234" customFormat="1">
      <c r="A83" s="202"/>
      <c r="B83" s="202"/>
      <c r="C83" s="202"/>
      <c r="D83" s="214" t="s">
        <v>190</v>
      </c>
      <c r="E83" s="208"/>
      <c r="F83" s="208"/>
      <c r="G83" s="208"/>
      <c r="H83" s="202"/>
      <c r="I83" s="202"/>
      <c r="J83" s="205"/>
      <c r="K83" s="206" t="s">
        <v>814</v>
      </c>
      <c r="L83" s="365"/>
      <c r="M83" s="215" t="s">
        <v>191</v>
      </c>
      <c r="N83" s="448" t="s">
        <v>198</v>
      </c>
      <c r="O83" s="197"/>
      <c r="P83" s="216"/>
      <c r="Q83" s="216"/>
    </row>
    <row r="84" spans="1:17" s="234" customFormat="1">
      <c r="A84" s="202"/>
      <c r="B84" s="202"/>
      <c r="C84" s="202"/>
      <c r="D84" s="214" t="s">
        <v>190</v>
      </c>
      <c r="E84" s="208"/>
      <c r="F84" s="208"/>
      <c r="G84" s="208"/>
      <c r="H84" s="202"/>
      <c r="I84" s="202"/>
      <c r="J84" s="205"/>
      <c r="K84" s="206" t="s">
        <v>814</v>
      </c>
      <c r="L84" s="365"/>
      <c r="M84" s="215" t="s">
        <v>191</v>
      </c>
      <c r="N84" s="448" t="s">
        <v>198</v>
      </c>
      <c r="O84" s="197"/>
      <c r="P84" s="216"/>
      <c r="Q84" s="216"/>
    </row>
    <row r="85" spans="1:17" s="234" customFormat="1">
      <c r="A85" s="202"/>
      <c r="B85" s="202"/>
      <c r="C85" s="202"/>
      <c r="D85" s="214" t="s">
        <v>190</v>
      </c>
      <c r="E85" s="208"/>
      <c r="F85" s="208"/>
      <c r="G85" s="208"/>
      <c r="H85" s="202"/>
      <c r="I85" s="202"/>
      <c r="J85" s="205"/>
      <c r="K85" s="206" t="s">
        <v>814</v>
      </c>
      <c r="L85" s="365"/>
      <c r="M85" s="215" t="s">
        <v>191</v>
      </c>
      <c r="N85" s="448" t="s">
        <v>198</v>
      </c>
      <c r="O85" s="197"/>
      <c r="P85" s="216"/>
      <c r="Q85" s="216"/>
    </row>
    <row r="86" spans="1:17" s="234" customFormat="1">
      <c r="A86" s="202"/>
      <c r="B86" s="202"/>
      <c r="C86" s="202"/>
      <c r="D86" s="214" t="s">
        <v>190</v>
      </c>
      <c r="E86" s="208"/>
      <c r="F86" s="208"/>
      <c r="G86" s="208"/>
      <c r="H86" s="202"/>
      <c r="I86" s="202"/>
      <c r="J86" s="205"/>
      <c r="K86" s="206" t="s">
        <v>814</v>
      </c>
      <c r="L86" s="365"/>
      <c r="M86" s="215" t="s">
        <v>191</v>
      </c>
      <c r="N86" s="448" t="s">
        <v>198</v>
      </c>
      <c r="O86" s="197"/>
      <c r="P86" s="216"/>
      <c r="Q86" s="216"/>
    </row>
    <row r="87" spans="1:17" s="234" customFormat="1">
      <c r="A87" s="202"/>
      <c r="B87" s="202"/>
      <c r="C87" s="202"/>
      <c r="D87" s="214" t="s">
        <v>190</v>
      </c>
      <c r="E87" s="208"/>
      <c r="F87" s="208"/>
      <c r="G87" s="208"/>
      <c r="H87" s="202"/>
      <c r="I87" s="202"/>
      <c r="J87" s="205"/>
      <c r="K87" s="206" t="s">
        <v>814</v>
      </c>
      <c r="L87" s="365"/>
      <c r="M87" s="215" t="s">
        <v>191</v>
      </c>
      <c r="N87" s="448" t="s">
        <v>198</v>
      </c>
      <c r="O87" s="197"/>
      <c r="P87" s="216"/>
      <c r="Q87" s="216"/>
    </row>
    <row r="88" spans="1:17">
      <c r="A88" s="202">
        <v>1</v>
      </c>
      <c r="B88" s="202" t="s">
        <v>349</v>
      </c>
      <c r="C88" s="202" t="s">
        <v>350</v>
      </c>
      <c r="D88" s="214" t="s">
        <v>190</v>
      </c>
      <c r="E88" s="208">
        <v>220</v>
      </c>
      <c r="F88" s="208">
        <v>199</v>
      </c>
      <c r="G88" s="208">
        <v>158</v>
      </c>
      <c r="H88" s="202">
        <v>62</v>
      </c>
      <c r="I88" s="202">
        <v>121</v>
      </c>
      <c r="J88" s="205">
        <v>1.1850000000000001</v>
      </c>
      <c r="K88" s="206" t="s">
        <v>814</v>
      </c>
      <c r="L88" s="365">
        <v>1991.71</v>
      </c>
      <c r="M88" s="215" t="s">
        <v>191</v>
      </c>
      <c r="N88" s="448" t="s">
        <v>198</v>
      </c>
      <c r="P88" s="216" t="s">
        <v>630</v>
      </c>
      <c r="Q88" s="216"/>
    </row>
    <row r="89" spans="1:17">
      <c r="A89" s="202">
        <v>2</v>
      </c>
      <c r="B89" s="202" t="s">
        <v>33</v>
      </c>
      <c r="C89" s="202" t="s">
        <v>36</v>
      </c>
      <c r="D89" s="214" t="s">
        <v>190</v>
      </c>
      <c r="E89" s="208">
        <v>220</v>
      </c>
      <c r="F89" s="208">
        <v>199</v>
      </c>
      <c r="G89" s="208">
        <v>158</v>
      </c>
      <c r="H89" s="202">
        <v>62</v>
      </c>
      <c r="I89" s="202">
        <v>121</v>
      </c>
      <c r="J89" s="205">
        <v>1.1850000000000001</v>
      </c>
      <c r="K89" s="206" t="s">
        <v>814</v>
      </c>
      <c r="L89" s="365">
        <v>2033.63</v>
      </c>
      <c r="M89" s="215" t="s">
        <v>191</v>
      </c>
      <c r="N89" s="448" t="s">
        <v>198</v>
      </c>
      <c r="P89" s="216" t="s">
        <v>630</v>
      </c>
      <c r="Q89" s="216"/>
    </row>
    <row r="90" spans="1:17">
      <c r="A90" s="202">
        <v>3</v>
      </c>
      <c r="B90" s="202" t="s">
        <v>389</v>
      </c>
      <c r="C90" s="202" t="s">
        <v>390</v>
      </c>
      <c r="D90" s="214" t="s">
        <v>190</v>
      </c>
      <c r="E90" s="208">
        <v>220</v>
      </c>
      <c r="F90" s="208">
        <v>199</v>
      </c>
      <c r="G90" s="208">
        <v>158</v>
      </c>
      <c r="H90" s="202">
        <v>62</v>
      </c>
      <c r="I90" s="202">
        <v>121</v>
      </c>
      <c r="J90" s="205">
        <v>1.1850000000000001</v>
      </c>
      <c r="K90" s="206" t="s">
        <v>814</v>
      </c>
      <c r="L90" s="365">
        <v>2167.13</v>
      </c>
      <c r="M90" s="215" t="s">
        <v>191</v>
      </c>
      <c r="N90" s="448" t="s">
        <v>198</v>
      </c>
      <c r="P90" s="216" t="s">
        <v>630</v>
      </c>
      <c r="Q90" s="216"/>
    </row>
    <row r="91" spans="1:17">
      <c r="A91" s="202">
        <v>4</v>
      </c>
      <c r="B91" s="202" t="s">
        <v>25</v>
      </c>
      <c r="C91" s="202" t="s">
        <v>29</v>
      </c>
      <c r="D91" s="214" t="s">
        <v>190</v>
      </c>
      <c r="E91" s="208">
        <v>220</v>
      </c>
      <c r="F91" s="208">
        <v>199</v>
      </c>
      <c r="G91" s="208">
        <v>158</v>
      </c>
      <c r="H91" s="202">
        <v>62</v>
      </c>
      <c r="I91" s="202">
        <v>121</v>
      </c>
      <c r="J91" s="205">
        <v>1.1850000000000001</v>
      </c>
      <c r="K91" s="206" t="s">
        <v>814</v>
      </c>
      <c r="L91" s="365">
        <v>2445.35</v>
      </c>
      <c r="M91" s="215" t="s">
        <v>191</v>
      </c>
      <c r="N91" s="448" t="s">
        <v>198</v>
      </c>
      <c r="P91" s="216" t="s">
        <v>630</v>
      </c>
      <c r="Q91" s="216"/>
    </row>
    <row r="92" spans="1:17">
      <c r="A92" s="202">
        <v>5</v>
      </c>
      <c r="B92" s="202" t="s">
        <v>26</v>
      </c>
      <c r="C92" s="202" t="s">
        <v>30</v>
      </c>
      <c r="D92" s="214" t="s">
        <v>190</v>
      </c>
      <c r="E92" s="208">
        <v>220</v>
      </c>
      <c r="F92" s="208">
        <v>199</v>
      </c>
      <c r="G92" s="208">
        <v>158</v>
      </c>
      <c r="H92" s="202">
        <v>62</v>
      </c>
      <c r="I92" s="202">
        <v>121</v>
      </c>
      <c r="J92" s="205">
        <v>1.1850000000000001</v>
      </c>
      <c r="K92" s="206" t="s">
        <v>814</v>
      </c>
      <c r="L92" s="365">
        <v>2456.2800000000002</v>
      </c>
      <c r="M92" s="215" t="s">
        <v>191</v>
      </c>
      <c r="N92" s="448" t="s">
        <v>198</v>
      </c>
      <c r="P92" s="216" t="s">
        <v>630</v>
      </c>
      <c r="Q92" s="216"/>
    </row>
    <row r="93" spans="1:17" s="239" customFormat="1">
      <c r="A93" s="202">
        <v>6</v>
      </c>
      <c r="B93" s="202" t="s">
        <v>465</v>
      </c>
      <c r="C93" s="202" t="s">
        <v>466</v>
      </c>
      <c r="D93" s="214" t="s">
        <v>190</v>
      </c>
      <c r="E93" s="208">
        <v>215</v>
      </c>
      <c r="F93" s="208">
        <v>194</v>
      </c>
      <c r="G93" s="208">
        <v>158</v>
      </c>
      <c r="H93" s="202">
        <v>62</v>
      </c>
      <c r="I93" s="202">
        <v>121</v>
      </c>
      <c r="J93" s="205">
        <v>1.1850000000000001</v>
      </c>
      <c r="K93" s="206" t="s">
        <v>814</v>
      </c>
      <c r="L93" s="365">
        <v>1933.89</v>
      </c>
      <c r="M93" s="215" t="s">
        <v>191</v>
      </c>
      <c r="N93" s="448" t="s">
        <v>198</v>
      </c>
      <c r="P93" s="216" t="s">
        <v>631</v>
      </c>
      <c r="Q93" s="216"/>
    </row>
    <row r="94" spans="1:17" s="239" customFormat="1">
      <c r="A94" s="202">
        <v>7</v>
      </c>
      <c r="B94" s="202" t="s">
        <v>471</v>
      </c>
      <c r="C94" s="202" t="s">
        <v>472</v>
      </c>
      <c r="D94" s="214" t="s">
        <v>190</v>
      </c>
      <c r="E94" s="208">
        <v>215</v>
      </c>
      <c r="F94" s="208">
        <v>194</v>
      </c>
      <c r="G94" s="208">
        <v>158</v>
      </c>
      <c r="H94" s="202">
        <v>62</v>
      </c>
      <c r="I94" s="202">
        <v>121</v>
      </c>
      <c r="J94" s="205">
        <v>1.1850000000000001</v>
      </c>
      <c r="K94" s="206" t="s">
        <v>814</v>
      </c>
      <c r="L94" s="365">
        <v>2382.59</v>
      </c>
      <c r="M94" s="215" t="s">
        <v>191</v>
      </c>
      <c r="N94" s="448" t="s">
        <v>198</v>
      </c>
      <c r="P94" s="216" t="s">
        <v>631</v>
      </c>
      <c r="Q94" s="216"/>
    </row>
    <row r="95" spans="1:17" s="239" customFormat="1">
      <c r="A95" s="202">
        <v>8</v>
      </c>
      <c r="B95" s="202" t="s">
        <v>469</v>
      </c>
      <c r="C95" s="202" t="s">
        <v>470</v>
      </c>
      <c r="D95" s="214" t="s">
        <v>190</v>
      </c>
      <c r="E95" s="208">
        <v>215</v>
      </c>
      <c r="F95" s="208">
        <v>194</v>
      </c>
      <c r="G95" s="208">
        <v>158</v>
      </c>
      <c r="H95" s="202">
        <v>62</v>
      </c>
      <c r="I95" s="202">
        <v>121</v>
      </c>
      <c r="J95" s="205">
        <v>1.1850000000000001</v>
      </c>
      <c r="K95" s="206" t="s">
        <v>814</v>
      </c>
      <c r="L95" s="365">
        <v>2371.59</v>
      </c>
      <c r="M95" s="215" t="s">
        <v>191</v>
      </c>
      <c r="N95" s="448" t="s">
        <v>198</v>
      </c>
      <c r="P95" s="216" t="s">
        <v>631</v>
      </c>
      <c r="Q95" s="216"/>
    </row>
    <row r="96" spans="1:17" s="239" customFormat="1">
      <c r="A96" s="202">
        <v>9</v>
      </c>
      <c r="B96" s="202" t="s">
        <v>473</v>
      </c>
      <c r="C96" s="202" t="s">
        <v>474</v>
      </c>
      <c r="D96" s="214" t="s">
        <v>190</v>
      </c>
      <c r="E96" s="208">
        <v>215</v>
      </c>
      <c r="F96" s="208">
        <v>194</v>
      </c>
      <c r="G96" s="208">
        <v>158</v>
      </c>
      <c r="H96" s="202">
        <v>62</v>
      </c>
      <c r="I96" s="202">
        <v>121</v>
      </c>
      <c r="J96" s="205">
        <v>1.1850000000000001</v>
      </c>
      <c r="K96" s="206" t="s">
        <v>814</v>
      </c>
      <c r="L96" s="365">
        <v>2086.5500000000002</v>
      </c>
      <c r="M96" s="215" t="s">
        <v>191</v>
      </c>
      <c r="N96" s="448" t="s">
        <v>198</v>
      </c>
      <c r="P96" s="216" t="s">
        <v>631</v>
      </c>
      <c r="Q96" s="216"/>
    </row>
    <row r="97" spans="1:17" s="239" customFormat="1">
      <c r="A97" s="202">
        <v>10</v>
      </c>
      <c r="B97" s="202" t="s">
        <v>475</v>
      </c>
      <c r="C97" s="202" t="s">
        <v>476</v>
      </c>
      <c r="D97" s="214" t="s">
        <v>190</v>
      </c>
      <c r="E97" s="208">
        <v>215</v>
      </c>
      <c r="F97" s="208">
        <v>194</v>
      </c>
      <c r="G97" s="208">
        <v>158</v>
      </c>
      <c r="H97" s="202">
        <v>62</v>
      </c>
      <c r="I97" s="202">
        <v>121</v>
      </c>
      <c r="J97" s="205">
        <v>1.1850000000000001</v>
      </c>
      <c r="K97" s="206" t="s">
        <v>814</v>
      </c>
      <c r="L97" s="365">
        <v>2242.12</v>
      </c>
      <c r="M97" s="215" t="s">
        <v>191</v>
      </c>
      <c r="N97" s="448" t="s">
        <v>198</v>
      </c>
      <c r="O97" s="197"/>
      <c r="P97" s="216" t="s">
        <v>631</v>
      </c>
      <c r="Q97" s="216"/>
    </row>
    <row r="98" spans="1:17" s="239" customFormat="1">
      <c r="A98" s="202">
        <v>11</v>
      </c>
      <c r="B98" s="202" t="s">
        <v>477</v>
      </c>
      <c r="C98" s="202" t="s">
        <v>478</v>
      </c>
      <c r="D98" s="214" t="s">
        <v>190</v>
      </c>
      <c r="E98" s="208">
        <v>215</v>
      </c>
      <c r="F98" s="208">
        <v>194</v>
      </c>
      <c r="G98" s="208">
        <v>158</v>
      </c>
      <c r="H98" s="202">
        <v>62</v>
      </c>
      <c r="I98" s="202">
        <v>121</v>
      </c>
      <c r="J98" s="205">
        <v>1.1850000000000001</v>
      </c>
      <c r="K98" s="206" t="s">
        <v>814</v>
      </c>
      <c r="L98" s="365">
        <v>2193.87</v>
      </c>
      <c r="M98" s="215" t="s">
        <v>191</v>
      </c>
      <c r="N98" s="448" t="s">
        <v>198</v>
      </c>
      <c r="O98" s="197"/>
      <c r="P98" s="216" t="s">
        <v>631</v>
      </c>
      <c r="Q98" s="216"/>
    </row>
    <row r="99" spans="1:17" s="239" customFormat="1">
      <c r="A99" s="202">
        <v>12</v>
      </c>
      <c r="B99" s="202" t="s">
        <v>479</v>
      </c>
      <c r="C99" s="202" t="s">
        <v>480</v>
      </c>
      <c r="D99" s="214" t="s">
        <v>190</v>
      </c>
      <c r="E99" s="208">
        <v>215</v>
      </c>
      <c r="F99" s="208">
        <v>194</v>
      </c>
      <c r="G99" s="208">
        <v>158</v>
      </c>
      <c r="H99" s="202">
        <v>62</v>
      </c>
      <c r="I99" s="202">
        <v>121</v>
      </c>
      <c r="J99" s="205">
        <v>1.1850000000000001</v>
      </c>
      <c r="K99" s="206" t="s">
        <v>814</v>
      </c>
      <c r="L99" s="365">
        <v>2172.6799999999998</v>
      </c>
      <c r="M99" s="215" t="s">
        <v>191</v>
      </c>
      <c r="N99" s="448" t="s">
        <v>198</v>
      </c>
      <c r="P99" s="216" t="s">
        <v>631</v>
      </c>
      <c r="Q99" s="216"/>
    </row>
    <row r="100" spans="1:17" s="239" customFormat="1">
      <c r="A100" s="202">
        <v>13</v>
      </c>
      <c r="B100" s="202" t="s">
        <v>692</v>
      </c>
      <c r="C100" s="202" t="s">
        <v>672</v>
      </c>
      <c r="D100" s="214" t="s">
        <v>190</v>
      </c>
      <c r="E100" s="208">
        <v>225</v>
      </c>
      <c r="F100" s="208">
        <v>204</v>
      </c>
      <c r="G100" s="208">
        <v>158</v>
      </c>
      <c r="H100" s="202">
        <v>62</v>
      </c>
      <c r="I100" s="202">
        <v>121</v>
      </c>
      <c r="J100" s="205">
        <v>1.1850000000000001</v>
      </c>
      <c r="K100" s="206" t="s">
        <v>814</v>
      </c>
      <c r="L100" s="365">
        <v>2343</v>
      </c>
      <c r="M100" s="215" t="s">
        <v>191</v>
      </c>
      <c r="N100" s="448" t="s">
        <v>198</v>
      </c>
      <c r="O100" s="197"/>
      <c r="P100" s="216" t="s">
        <v>630</v>
      </c>
      <c r="Q100" s="216"/>
    </row>
    <row r="101" spans="1:17" s="239" customFormat="1">
      <c r="A101" s="202">
        <v>14</v>
      </c>
      <c r="B101" s="202" t="s">
        <v>764</v>
      </c>
      <c r="C101" s="202" t="s">
        <v>772</v>
      </c>
      <c r="D101" s="214" t="s">
        <v>190</v>
      </c>
      <c r="E101" s="208">
        <v>225</v>
      </c>
      <c r="F101" s="208">
        <v>204</v>
      </c>
      <c r="G101" s="208">
        <v>158</v>
      </c>
      <c r="H101" s="202">
        <v>62</v>
      </c>
      <c r="I101" s="202">
        <v>121</v>
      </c>
      <c r="J101" s="205">
        <v>1.1850000000000001</v>
      </c>
      <c r="K101" s="206" t="s">
        <v>814</v>
      </c>
      <c r="L101" s="365">
        <v>2384.88</v>
      </c>
      <c r="M101" s="215" t="s">
        <v>191</v>
      </c>
      <c r="N101" s="448" t="s">
        <v>198</v>
      </c>
      <c r="O101" s="197"/>
      <c r="P101" s="216" t="s">
        <v>630</v>
      </c>
      <c r="Q101" s="216"/>
    </row>
    <row r="102" spans="1:17" s="239" customFormat="1">
      <c r="A102" s="202">
        <v>15</v>
      </c>
      <c r="B102" s="202" t="s">
        <v>765</v>
      </c>
      <c r="C102" s="202" t="s">
        <v>773</v>
      </c>
      <c r="D102" s="214" t="s">
        <v>190</v>
      </c>
      <c r="E102" s="208">
        <v>225</v>
      </c>
      <c r="F102" s="208">
        <v>204</v>
      </c>
      <c r="G102" s="208">
        <v>158</v>
      </c>
      <c r="H102" s="202">
        <v>62</v>
      </c>
      <c r="I102" s="202">
        <v>121</v>
      </c>
      <c r="J102" s="205">
        <v>1.1850000000000001</v>
      </c>
      <c r="K102" s="206" t="s">
        <v>814</v>
      </c>
      <c r="L102" s="365">
        <v>2796.8</v>
      </c>
      <c r="M102" s="215" t="s">
        <v>191</v>
      </c>
      <c r="N102" s="448" t="s">
        <v>198</v>
      </c>
      <c r="O102" s="197"/>
      <c r="P102" s="216" t="s">
        <v>630</v>
      </c>
      <c r="Q102" s="216"/>
    </row>
    <row r="103" spans="1:17" s="239" customFormat="1">
      <c r="A103" s="202">
        <v>16</v>
      </c>
      <c r="B103" s="202" t="s">
        <v>766</v>
      </c>
      <c r="C103" s="202" t="s">
        <v>774</v>
      </c>
      <c r="D103" s="214" t="s">
        <v>190</v>
      </c>
      <c r="E103" s="208">
        <v>225</v>
      </c>
      <c r="F103" s="208">
        <v>204</v>
      </c>
      <c r="G103" s="208">
        <v>158</v>
      </c>
      <c r="H103" s="202">
        <v>62</v>
      </c>
      <c r="I103" s="202">
        <v>121</v>
      </c>
      <c r="J103" s="205">
        <v>1.1850000000000001</v>
      </c>
      <c r="K103" s="206" t="s">
        <v>814</v>
      </c>
      <c r="L103" s="365">
        <v>2807.73</v>
      </c>
      <c r="M103" s="215" t="s">
        <v>191</v>
      </c>
      <c r="N103" s="448" t="s">
        <v>198</v>
      </c>
      <c r="O103" s="197"/>
      <c r="P103" s="216" t="s">
        <v>630</v>
      </c>
      <c r="Q103" s="216"/>
    </row>
    <row r="104" spans="1:17" s="239" customFormat="1">
      <c r="A104" s="202">
        <v>17</v>
      </c>
      <c r="B104" s="202" t="s">
        <v>800</v>
      </c>
      <c r="C104" s="202" t="s">
        <v>803</v>
      </c>
      <c r="D104" s="214" t="s">
        <v>190</v>
      </c>
      <c r="E104" s="208">
        <v>225</v>
      </c>
      <c r="F104" s="208">
        <v>204</v>
      </c>
      <c r="G104" s="208">
        <v>158</v>
      </c>
      <c r="H104" s="202">
        <v>62</v>
      </c>
      <c r="I104" s="202">
        <v>121</v>
      </c>
      <c r="J104" s="205">
        <v>1.1850000000000001</v>
      </c>
      <c r="K104" s="206" t="s">
        <v>814</v>
      </c>
      <c r="L104" s="365">
        <v>2516.15</v>
      </c>
      <c r="M104" s="215" t="s">
        <v>191</v>
      </c>
      <c r="N104" s="448" t="s">
        <v>198</v>
      </c>
      <c r="O104" s="197"/>
      <c r="P104" s="216" t="s">
        <v>630</v>
      </c>
      <c r="Q104" s="216"/>
    </row>
    <row r="105" spans="1:17" s="239" customFormat="1">
      <c r="A105" s="202">
        <v>18</v>
      </c>
      <c r="B105" s="202" t="s">
        <v>662</v>
      </c>
      <c r="C105" s="202" t="s">
        <v>669</v>
      </c>
      <c r="D105" s="214" t="s">
        <v>190</v>
      </c>
      <c r="E105" s="208">
        <v>220</v>
      </c>
      <c r="F105" s="208">
        <v>199</v>
      </c>
      <c r="G105" s="208">
        <v>158</v>
      </c>
      <c r="H105" s="202">
        <v>62</v>
      </c>
      <c r="I105" s="202">
        <v>121</v>
      </c>
      <c r="J105" s="205">
        <v>1.1850000000000001</v>
      </c>
      <c r="K105" s="206" t="s">
        <v>814</v>
      </c>
      <c r="L105" s="365">
        <v>2297.34</v>
      </c>
      <c r="M105" s="215" t="s">
        <v>191</v>
      </c>
      <c r="N105" s="448" t="s">
        <v>198</v>
      </c>
      <c r="O105" s="197"/>
      <c r="P105" s="216" t="s">
        <v>631</v>
      </c>
      <c r="Q105" s="216"/>
    </row>
    <row r="106" spans="1:17" s="239" customFormat="1">
      <c r="A106" s="202">
        <v>19</v>
      </c>
      <c r="B106" s="202" t="s">
        <v>670</v>
      </c>
      <c r="C106" s="202" t="s">
        <v>671</v>
      </c>
      <c r="D106" s="214" t="s">
        <v>190</v>
      </c>
      <c r="E106" s="208">
        <v>220</v>
      </c>
      <c r="F106" s="208">
        <v>199</v>
      </c>
      <c r="G106" s="208">
        <v>158</v>
      </c>
      <c r="H106" s="202">
        <v>62</v>
      </c>
      <c r="I106" s="202">
        <v>121</v>
      </c>
      <c r="J106" s="205">
        <v>1.1850000000000001</v>
      </c>
      <c r="K106" s="206" t="s">
        <v>814</v>
      </c>
      <c r="L106" s="365">
        <v>2449.66</v>
      </c>
      <c r="M106" s="215" t="s">
        <v>191</v>
      </c>
      <c r="N106" s="448" t="s">
        <v>198</v>
      </c>
      <c r="O106" s="197"/>
      <c r="P106" s="216" t="s">
        <v>630</v>
      </c>
      <c r="Q106" s="216"/>
    </row>
    <row r="107" spans="1:17" s="239" customFormat="1">
      <c r="A107" s="202">
        <v>20</v>
      </c>
      <c r="B107" s="202" t="s">
        <v>749</v>
      </c>
      <c r="C107" s="202" t="s">
        <v>736</v>
      </c>
      <c r="D107" s="214" t="s">
        <v>190</v>
      </c>
      <c r="E107" s="208">
        <v>220</v>
      </c>
      <c r="F107" s="208">
        <v>199</v>
      </c>
      <c r="G107" s="208">
        <v>158</v>
      </c>
      <c r="H107" s="202">
        <v>62</v>
      </c>
      <c r="I107" s="202">
        <v>121</v>
      </c>
      <c r="J107" s="205">
        <v>1.1850000000000001</v>
      </c>
      <c r="K107" s="206" t="s">
        <v>814</v>
      </c>
      <c r="L107" s="365">
        <v>2735.24</v>
      </c>
      <c r="M107" s="215" t="s">
        <v>191</v>
      </c>
      <c r="N107" s="448" t="s">
        <v>198</v>
      </c>
      <c r="O107" s="197"/>
      <c r="P107" s="216" t="s">
        <v>631</v>
      </c>
      <c r="Q107" s="216"/>
    </row>
    <row r="108" spans="1:17" s="239" customFormat="1">
      <c r="A108" s="202">
        <v>21</v>
      </c>
      <c r="B108" s="202" t="s">
        <v>751</v>
      </c>
      <c r="C108" s="202" t="s">
        <v>738</v>
      </c>
      <c r="D108" s="214" t="s">
        <v>190</v>
      </c>
      <c r="E108" s="208">
        <v>220</v>
      </c>
      <c r="F108" s="208">
        <v>199</v>
      </c>
      <c r="G108" s="208">
        <v>158</v>
      </c>
      <c r="H108" s="202">
        <v>62</v>
      </c>
      <c r="I108" s="202">
        <v>121</v>
      </c>
      <c r="J108" s="205">
        <v>1.1850000000000001</v>
      </c>
      <c r="K108" s="206" t="s">
        <v>814</v>
      </c>
      <c r="L108" s="365">
        <v>2746.17</v>
      </c>
      <c r="M108" s="215" t="s">
        <v>191</v>
      </c>
      <c r="N108" s="448" t="s">
        <v>198</v>
      </c>
      <c r="P108" s="216" t="s">
        <v>631</v>
      </c>
      <c r="Q108" s="216"/>
    </row>
    <row r="109" spans="1:17" s="239" customFormat="1">
      <c r="A109" s="202">
        <v>22</v>
      </c>
      <c r="B109" s="202" t="s">
        <v>761</v>
      </c>
      <c r="C109" s="202" t="s">
        <v>762</v>
      </c>
      <c r="D109" s="214" t="s">
        <v>190</v>
      </c>
      <c r="E109" s="208">
        <v>220</v>
      </c>
      <c r="F109" s="208">
        <v>199</v>
      </c>
      <c r="G109" s="208">
        <v>158</v>
      </c>
      <c r="H109" s="202">
        <v>62</v>
      </c>
      <c r="I109" s="202">
        <v>121</v>
      </c>
      <c r="J109" s="205">
        <v>1.1850000000000001</v>
      </c>
      <c r="K109" s="206" t="s">
        <v>814</v>
      </c>
      <c r="L109" s="365">
        <v>2339.4499999999998</v>
      </c>
      <c r="M109" s="215" t="s">
        <v>191</v>
      </c>
      <c r="N109" s="448" t="s">
        <v>198</v>
      </c>
      <c r="P109" s="216" t="s">
        <v>631</v>
      </c>
      <c r="Q109" s="216"/>
    </row>
    <row r="110" spans="1:17" s="239" customFormat="1">
      <c r="A110" s="202">
        <v>23</v>
      </c>
      <c r="B110" s="202" t="s">
        <v>754</v>
      </c>
      <c r="C110" s="202" t="s">
        <v>741</v>
      </c>
      <c r="D110" s="214" t="s">
        <v>190</v>
      </c>
      <c r="E110" s="208">
        <v>220</v>
      </c>
      <c r="F110" s="208">
        <v>199</v>
      </c>
      <c r="G110" s="208">
        <v>158</v>
      </c>
      <c r="H110" s="202">
        <v>62</v>
      </c>
      <c r="I110" s="202">
        <v>121</v>
      </c>
      <c r="J110" s="205">
        <v>1.1850000000000001</v>
      </c>
      <c r="K110" s="206" t="s">
        <v>814</v>
      </c>
      <c r="L110" s="365">
        <v>2606</v>
      </c>
      <c r="M110" s="215" t="s">
        <v>191</v>
      </c>
      <c r="N110" s="448" t="s">
        <v>198</v>
      </c>
      <c r="O110" s="197"/>
      <c r="P110" s="216" t="s">
        <v>631</v>
      </c>
      <c r="Q110" s="216"/>
    </row>
    <row r="111" spans="1:17" s="239" customFormat="1">
      <c r="A111" s="202">
        <v>24</v>
      </c>
      <c r="B111" s="202" t="s">
        <v>756</v>
      </c>
      <c r="C111" s="202" t="s">
        <v>743</v>
      </c>
      <c r="D111" s="214" t="s">
        <v>190</v>
      </c>
      <c r="E111" s="208">
        <v>220</v>
      </c>
      <c r="F111" s="208">
        <v>199</v>
      </c>
      <c r="G111" s="208">
        <v>158</v>
      </c>
      <c r="H111" s="202">
        <v>62</v>
      </c>
      <c r="I111" s="202">
        <v>121</v>
      </c>
      <c r="J111" s="205">
        <v>1.1850000000000001</v>
      </c>
      <c r="K111" s="206" t="s">
        <v>814</v>
      </c>
      <c r="L111" s="365">
        <v>2557.5</v>
      </c>
      <c r="M111" s="215" t="s">
        <v>191</v>
      </c>
      <c r="N111" s="448" t="s">
        <v>198</v>
      </c>
      <c r="O111" s="197"/>
      <c r="P111" s="216" t="s">
        <v>631</v>
      </c>
      <c r="Q111" s="216"/>
    </row>
    <row r="112" spans="1:17" s="239" customFormat="1">
      <c r="A112" s="202">
        <v>25</v>
      </c>
      <c r="B112" s="202" t="s">
        <v>752</v>
      </c>
      <c r="C112" s="202" t="s">
        <v>739</v>
      </c>
      <c r="D112" s="214" t="s">
        <v>190</v>
      </c>
      <c r="E112" s="208">
        <v>220</v>
      </c>
      <c r="F112" s="208">
        <v>199</v>
      </c>
      <c r="G112" s="208">
        <v>158</v>
      </c>
      <c r="H112" s="202">
        <v>62</v>
      </c>
      <c r="I112" s="202">
        <v>121</v>
      </c>
      <c r="J112" s="205">
        <v>1.1850000000000001</v>
      </c>
      <c r="K112" s="206" t="s">
        <v>814</v>
      </c>
      <c r="L112" s="365">
        <v>2536.65</v>
      </c>
      <c r="M112" s="215" t="s">
        <v>191</v>
      </c>
      <c r="N112" s="448" t="s">
        <v>198</v>
      </c>
      <c r="O112" s="197"/>
      <c r="P112" s="216" t="s">
        <v>631</v>
      </c>
      <c r="Q112" s="216"/>
    </row>
    <row r="113" spans="1:17" s="239" customFormat="1">
      <c r="A113" s="202">
        <v>26</v>
      </c>
      <c r="B113" s="202" t="s">
        <v>467</v>
      </c>
      <c r="C113" s="202" t="s">
        <v>468</v>
      </c>
      <c r="D113" s="214" t="s">
        <v>190</v>
      </c>
      <c r="E113" s="208">
        <v>215</v>
      </c>
      <c r="F113" s="208">
        <v>194</v>
      </c>
      <c r="G113" s="208">
        <v>158</v>
      </c>
      <c r="H113" s="202">
        <v>62</v>
      </c>
      <c r="I113" s="202">
        <v>121</v>
      </c>
      <c r="J113" s="205">
        <v>1.1850000000000001</v>
      </c>
      <c r="K113" s="206" t="s">
        <v>814</v>
      </c>
      <c r="L113" s="365">
        <v>1975.79</v>
      </c>
      <c r="M113" s="215" t="s">
        <v>191</v>
      </c>
      <c r="N113" s="448" t="s">
        <v>198</v>
      </c>
      <c r="O113" s="197"/>
      <c r="P113" s="216" t="s">
        <v>631</v>
      </c>
      <c r="Q113" s="216"/>
    </row>
    <row r="114" spans="1:17" s="239" customFormat="1">
      <c r="A114" s="202">
        <v>27</v>
      </c>
      <c r="B114" s="202" t="s">
        <v>290</v>
      </c>
      <c r="C114" s="202" t="s">
        <v>291</v>
      </c>
      <c r="D114" s="214" t="s">
        <v>190</v>
      </c>
      <c r="E114" s="208">
        <v>215</v>
      </c>
      <c r="F114" s="208">
        <v>194</v>
      </c>
      <c r="G114" s="208">
        <v>158</v>
      </c>
      <c r="H114" s="202">
        <v>62</v>
      </c>
      <c r="I114" s="202">
        <v>121</v>
      </c>
      <c r="J114" s="205">
        <v>1.1850000000000001</v>
      </c>
      <c r="K114" s="206" t="s">
        <v>814</v>
      </c>
      <c r="L114" s="365">
        <v>2010.68</v>
      </c>
      <c r="M114" s="215" t="s">
        <v>191</v>
      </c>
      <c r="N114" s="448" t="s">
        <v>198</v>
      </c>
      <c r="O114" s="197"/>
      <c r="P114" s="216" t="s">
        <v>631</v>
      </c>
      <c r="Q114" s="216"/>
    </row>
    <row r="115" spans="1:17" s="239" customFormat="1">
      <c r="A115" s="202">
        <v>28</v>
      </c>
      <c r="B115" s="202" t="s">
        <v>90</v>
      </c>
      <c r="C115" s="202" t="s">
        <v>554</v>
      </c>
      <c r="D115" s="214" t="s">
        <v>190</v>
      </c>
      <c r="E115" s="208">
        <v>215</v>
      </c>
      <c r="F115" s="208">
        <v>194</v>
      </c>
      <c r="G115" s="208">
        <v>158</v>
      </c>
      <c r="H115" s="202">
        <v>62</v>
      </c>
      <c r="I115" s="202">
        <v>121</v>
      </c>
      <c r="J115" s="205">
        <v>1.1850000000000001</v>
      </c>
      <c r="K115" s="206" t="s">
        <v>814</v>
      </c>
      <c r="L115" s="365">
        <v>2435.66</v>
      </c>
      <c r="M115" s="215" t="s">
        <v>191</v>
      </c>
      <c r="N115" s="448" t="s">
        <v>198</v>
      </c>
      <c r="O115" s="197"/>
      <c r="P115" s="216" t="s">
        <v>631</v>
      </c>
      <c r="Q115" s="216"/>
    </row>
    <row r="116" spans="1:17" s="239" customFormat="1">
      <c r="A116" s="202">
        <v>29</v>
      </c>
      <c r="B116" s="202" t="s">
        <v>91</v>
      </c>
      <c r="C116" s="202" t="s">
        <v>553</v>
      </c>
      <c r="D116" s="214" t="s">
        <v>190</v>
      </c>
      <c r="E116" s="208">
        <v>215</v>
      </c>
      <c r="F116" s="208">
        <v>194</v>
      </c>
      <c r="G116" s="208">
        <v>158</v>
      </c>
      <c r="H116" s="202">
        <v>62</v>
      </c>
      <c r="I116" s="202">
        <v>121</v>
      </c>
      <c r="J116" s="205">
        <v>1.1850000000000001</v>
      </c>
      <c r="K116" s="206" t="s">
        <v>814</v>
      </c>
      <c r="L116" s="365">
        <v>2139.33</v>
      </c>
      <c r="M116" s="215" t="s">
        <v>191</v>
      </c>
      <c r="N116" s="448" t="s">
        <v>198</v>
      </c>
      <c r="O116" s="197"/>
      <c r="P116" s="216" t="s">
        <v>631</v>
      </c>
      <c r="Q116" s="216"/>
    </row>
    <row r="117" spans="1:17" s="239" customFormat="1">
      <c r="A117" s="202">
        <v>30</v>
      </c>
      <c r="B117" s="202" t="s">
        <v>721</v>
      </c>
      <c r="C117" s="202" t="s">
        <v>702</v>
      </c>
      <c r="D117" s="214" t="s">
        <v>190</v>
      </c>
      <c r="E117" s="208">
        <v>220</v>
      </c>
      <c r="F117" s="208">
        <v>199</v>
      </c>
      <c r="G117" s="208">
        <v>158</v>
      </c>
      <c r="H117" s="202">
        <v>62</v>
      </c>
      <c r="I117" s="202">
        <v>121</v>
      </c>
      <c r="J117" s="205">
        <v>1.1850000000000001</v>
      </c>
      <c r="K117" s="206" t="s">
        <v>814</v>
      </c>
      <c r="L117" s="365">
        <v>2359.85</v>
      </c>
      <c r="M117" s="215" t="s">
        <v>191</v>
      </c>
      <c r="N117" s="448" t="s">
        <v>198</v>
      </c>
      <c r="O117" s="197"/>
      <c r="P117" s="216" t="s">
        <v>631</v>
      </c>
      <c r="Q117" s="216"/>
    </row>
    <row r="118" spans="1:17" s="239" customFormat="1">
      <c r="A118" s="202">
        <v>31</v>
      </c>
      <c r="B118" s="202" t="s">
        <v>785</v>
      </c>
      <c r="C118" s="202" t="s">
        <v>787</v>
      </c>
      <c r="D118" s="214" t="s">
        <v>190</v>
      </c>
      <c r="E118" s="208">
        <v>220</v>
      </c>
      <c r="F118" s="208">
        <v>194</v>
      </c>
      <c r="G118" s="208">
        <v>158</v>
      </c>
      <c r="H118" s="202">
        <v>62</v>
      </c>
      <c r="I118" s="202">
        <v>121</v>
      </c>
      <c r="J118" s="205">
        <v>1.1850000000000001</v>
      </c>
      <c r="K118" s="206" t="s">
        <v>814</v>
      </c>
      <c r="L118" s="365">
        <v>2784.32</v>
      </c>
      <c r="M118" s="215" t="s">
        <v>191</v>
      </c>
      <c r="N118" s="448" t="s">
        <v>198</v>
      </c>
      <c r="O118" s="197"/>
      <c r="P118" s="216" t="s">
        <v>631</v>
      </c>
      <c r="Q118" s="216"/>
    </row>
    <row r="119" spans="1:17" s="239" customFormat="1">
      <c r="A119" s="202">
        <v>32</v>
      </c>
      <c r="B119" s="202" t="s">
        <v>786</v>
      </c>
      <c r="C119" s="202" t="s">
        <v>788</v>
      </c>
      <c r="D119" s="214" t="s">
        <v>190</v>
      </c>
      <c r="E119" s="208">
        <v>220</v>
      </c>
      <c r="F119" s="208">
        <v>199</v>
      </c>
      <c r="G119" s="208">
        <v>158</v>
      </c>
      <c r="H119" s="202">
        <v>62</v>
      </c>
      <c r="I119" s="202">
        <v>121</v>
      </c>
      <c r="J119" s="205">
        <v>1.1850000000000001</v>
      </c>
      <c r="K119" s="206" t="s">
        <v>814</v>
      </c>
      <c r="L119" s="365">
        <v>2487.0100000000002</v>
      </c>
      <c r="M119" s="215" t="s">
        <v>191</v>
      </c>
      <c r="N119" s="448" t="s">
        <v>198</v>
      </c>
      <c r="P119" s="216" t="s">
        <v>631</v>
      </c>
      <c r="Q119" s="216"/>
    </row>
    <row r="120" spans="1:17">
      <c r="A120" s="202"/>
      <c r="B120" s="202"/>
      <c r="C120" s="202"/>
      <c r="D120" s="214" t="s">
        <v>190</v>
      </c>
      <c r="E120" s="208"/>
      <c r="F120" s="208"/>
      <c r="G120" s="208"/>
      <c r="H120" s="202"/>
      <c r="I120" s="202"/>
      <c r="J120" s="205"/>
      <c r="K120" s="206" t="s">
        <v>814</v>
      </c>
      <c r="L120" s="365"/>
      <c r="M120" s="215" t="s">
        <v>191</v>
      </c>
      <c r="N120" s="448" t="s">
        <v>198</v>
      </c>
      <c r="P120" s="216"/>
      <c r="Q120" s="216"/>
    </row>
    <row r="121" spans="1:17">
      <c r="A121" s="202"/>
      <c r="B121" s="202"/>
      <c r="C121" s="202"/>
      <c r="D121" s="214" t="s">
        <v>190</v>
      </c>
      <c r="E121" s="208"/>
      <c r="F121" s="208"/>
      <c r="G121" s="208"/>
      <c r="H121" s="202"/>
      <c r="I121" s="202"/>
      <c r="J121" s="205"/>
      <c r="K121" s="206" t="s">
        <v>814</v>
      </c>
      <c r="L121" s="365"/>
      <c r="M121" s="215" t="s">
        <v>191</v>
      </c>
      <c r="N121" s="448" t="s">
        <v>198</v>
      </c>
      <c r="P121" s="216"/>
      <c r="Q121" s="216"/>
    </row>
    <row r="122" spans="1:17">
      <c r="A122" s="202"/>
      <c r="B122" s="202"/>
      <c r="C122" s="202"/>
      <c r="D122" s="214" t="s">
        <v>190</v>
      </c>
      <c r="E122" s="208"/>
      <c r="F122" s="208"/>
      <c r="G122" s="208"/>
      <c r="H122" s="202"/>
      <c r="I122" s="202"/>
      <c r="J122" s="205"/>
      <c r="K122" s="206" t="s">
        <v>814</v>
      </c>
      <c r="L122" s="365"/>
      <c r="M122" s="215" t="s">
        <v>191</v>
      </c>
      <c r="N122" s="448" t="s">
        <v>198</v>
      </c>
      <c r="O122" s="197"/>
      <c r="P122" s="216"/>
      <c r="Q122" s="216"/>
    </row>
    <row r="123" spans="1:17">
      <c r="A123" s="202"/>
      <c r="B123" s="202"/>
      <c r="C123" s="202"/>
      <c r="D123" s="214" t="s">
        <v>190</v>
      </c>
      <c r="E123" s="208"/>
      <c r="F123" s="208"/>
      <c r="G123" s="208"/>
      <c r="H123" s="202"/>
      <c r="I123" s="202"/>
      <c r="J123" s="205"/>
      <c r="K123" s="206" t="s">
        <v>814</v>
      </c>
      <c r="L123" s="365"/>
      <c r="M123" s="215" t="s">
        <v>191</v>
      </c>
      <c r="N123" s="448" t="s">
        <v>198</v>
      </c>
      <c r="O123" s="197"/>
      <c r="P123" s="216"/>
      <c r="Q123" s="216"/>
    </row>
    <row r="124" spans="1:17">
      <c r="A124" s="202"/>
      <c r="B124" s="202"/>
      <c r="C124" s="202"/>
      <c r="D124" s="214" t="s">
        <v>190</v>
      </c>
      <c r="E124" s="208"/>
      <c r="F124" s="208"/>
      <c r="G124" s="208"/>
      <c r="H124" s="202"/>
      <c r="I124" s="202"/>
      <c r="J124" s="205"/>
      <c r="K124" s="206" t="s">
        <v>814</v>
      </c>
      <c r="L124" s="365"/>
      <c r="M124" s="215" t="s">
        <v>191</v>
      </c>
      <c r="N124" s="448" t="s">
        <v>198</v>
      </c>
      <c r="O124" s="197"/>
      <c r="P124" s="216"/>
      <c r="Q124" s="216"/>
    </row>
    <row r="125" spans="1:17">
      <c r="A125" s="202"/>
      <c r="B125" s="202"/>
      <c r="C125" s="202"/>
      <c r="D125" s="214" t="s">
        <v>190</v>
      </c>
      <c r="E125" s="208"/>
      <c r="F125" s="208"/>
      <c r="G125" s="208"/>
      <c r="H125" s="202"/>
      <c r="I125" s="202"/>
      <c r="J125" s="205"/>
      <c r="K125" s="206" t="s">
        <v>814</v>
      </c>
      <c r="L125" s="365"/>
      <c r="M125" s="215" t="s">
        <v>191</v>
      </c>
      <c r="N125" s="448" t="s">
        <v>198</v>
      </c>
      <c r="O125" s="197"/>
      <c r="P125" s="216"/>
      <c r="Q125" s="216"/>
    </row>
    <row r="126" spans="1:17">
      <c r="A126" s="202"/>
      <c r="B126" s="202"/>
      <c r="C126" s="202"/>
      <c r="D126" s="214" t="s">
        <v>190</v>
      </c>
      <c r="E126" s="208"/>
      <c r="F126" s="208"/>
      <c r="G126" s="208"/>
      <c r="H126" s="202"/>
      <c r="I126" s="202"/>
      <c r="J126" s="205"/>
      <c r="K126" s="206" t="s">
        <v>814</v>
      </c>
      <c r="L126" s="365"/>
      <c r="M126" s="215" t="s">
        <v>191</v>
      </c>
      <c r="N126" s="448" t="s">
        <v>198</v>
      </c>
      <c r="P126" s="216"/>
      <c r="Q126" s="216"/>
    </row>
    <row r="127" spans="1:17">
      <c r="A127" s="202"/>
      <c r="B127" s="202"/>
      <c r="C127" s="202"/>
      <c r="D127" s="214" t="s">
        <v>190</v>
      </c>
      <c r="E127" s="208"/>
      <c r="F127" s="208"/>
      <c r="G127" s="208"/>
      <c r="H127" s="202"/>
      <c r="I127" s="202"/>
      <c r="J127" s="205"/>
      <c r="K127" s="206" t="s">
        <v>814</v>
      </c>
      <c r="L127" s="365"/>
      <c r="M127" s="215" t="s">
        <v>191</v>
      </c>
      <c r="N127" s="448" t="s">
        <v>198</v>
      </c>
      <c r="P127" s="216"/>
      <c r="Q127" s="216"/>
    </row>
    <row r="128" spans="1:17">
      <c r="A128" s="202"/>
      <c r="B128" s="202"/>
      <c r="C128" s="202"/>
      <c r="D128" s="214" t="s">
        <v>190</v>
      </c>
      <c r="E128" s="208"/>
      <c r="F128" s="208"/>
      <c r="G128" s="208"/>
      <c r="H128" s="202"/>
      <c r="I128" s="202"/>
      <c r="J128" s="205"/>
      <c r="K128" s="206" t="s">
        <v>814</v>
      </c>
      <c r="L128" s="365"/>
      <c r="M128" s="215" t="s">
        <v>191</v>
      </c>
      <c r="N128" s="448" t="s">
        <v>198</v>
      </c>
      <c r="O128" s="197"/>
      <c r="P128" s="216"/>
      <c r="Q128" s="216"/>
    </row>
    <row r="129" spans="1:17">
      <c r="A129" s="202"/>
      <c r="B129" s="202"/>
      <c r="C129" s="202"/>
      <c r="D129" s="214" t="s">
        <v>190</v>
      </c>
      <c r="E129" s="208"/>
      <c r="F129" s="208"/>
      <c r="G129" s="208"/>
      <c r="H129" s="202"/>
      <c r="I129" s="202"/>
      <c r="J129" s="205"/>
      <c r="K129" s="206" t="s">
        <v>814</v>
      </c>
      <c r="L129" s="365"/>
      <c r="M129" s="215" t="s">
        <v>191</v>
      </c>
      <c r="N129" s="448" t="s">
        <v>198</v>
      </c>
      <c r="P129" s="216"/>
      <c r="Q129" s="216"/>
    </row>
    <row r="130" spans="1:17" s="239" customFormat="1">
      <c r="A130" s="202">
        <v>1</v>
      </c>
      <c r="B130" s="202" t="s">
        <v>351</v>
      </c>
      <c r="C130" s="202" t="s">
        <v>352</v>
      </c>
      <c r="D130" s="214" t="s">
        <v>190</v>
      </c>
      <c r="E130" s="208">
        <v>267</v>
      </c>
      <c r="F130" s="208">
        <v>242</v>
      </c>
      <c r="G130" s="208">
        <v>160</v>
      </c>
      <c r="H130" s="202">
        <v>71</v>
      </c>
      <c r="I130" s="202">
        <v>131</v>
      </c>
      <c r="J130" s="205">
        <v>1.488</v>
      </c>
      <c r="K130" s="206" t="s">
        <v>814</v>
      </c>
      <c r="L130" s="365">
        <v>2302.7199999999998</v>
      </c>
      <c r="M130" s="215" t="s">
        <v>191</v>
      </c>
      <c r="N130" s="448" t="s">
        <v>198</v>
      </c>
      <c r="O130" s="197"/>
      <c r="P130" s="216" t="s">
        <v>630</v>
      </c>
      <c r="Q130" s="216"/>
    </row>
    <row r="131" spans="1:17" s="239" customFormat="1">
      <c r="A131" s="202">
        <v>2</v>
      </c>
      <c r="B131" s="202" t="s">
        <v>34</v>
      </c>
      <c r="C131" s="202" t="s">
        <v>37</v>
      </c>
      <c r="D131" s="214" t="s">
        <v>190</v>
      </c>
      <c r="E131" s="208">
        <v>267</v>
      </c>
      <c r="F131" s="208">
        <v>242</v>
      </c>
      <c r="G131" s="208">
        <v>160</v>
      </c>
      <c r="H131" s="202">
        <v>71</v>
      </c>
      <c r="I131" s="202">
        <v>131</v>
      </c>
      <c r="J131" s="205">
        <v>1.488</v>
      </c>
      <c r="K131" s="206" t="s">
        <v>814</v>
      </c>
      <c r="L131" s="365">
        <v>2344.4699999999998</v>
      </c>
      <c r="M131" s="215" t="s">
        <v>191</v>
      </c>
      <c r="N131" s="448" t="s">
        <v>198</v>
      </c>
      <c r="P131" s="216" t="s">
        <v>630</v>
      </c>
      <c r="Q131" s="216"/>
    </row>
    <row r="132" spans="1:17" s="239" customFormat="1">
      <c r="A132" s="202">
        <v>3</v>
      </c>
      <c r="B132" s="202" t="s">
        <v>391</v>
      </c>
      <c r="C132" s="202" t="s">
        <v>392</v>
      </c>
      <c r="D132" s="214" t="s">
        <v>190</v>
      </c>
      <c r="E132" s="208">
        <v>267</v>
      </c>
      <c r="F132" s="208">
        <v>242</v>
      </c>
      <c r="G132" s="208">
        <v>160</v>
      </c>
      <c r="H132" s="202">
        <v>71</v>
      </c>
      <c r="I132" s="202">
        <v>131</v>
      </c>
      <c r="J132" s="205">
        <v>1.488</v>
      </c>
      <c r="K132" s="206" t="s">
        <v>814</v>
      </c>
      <c r="L132" s="365">
        <v>2531</v>
      </c>
      <c r="M132" s="215" t="s">
        <v>191</v>
      </c>
      <c r="N132" s="448" t="s">
        <v>198</v>
      </c>
      <c r="O132" s="197"/>
      <c r="P132" s="216" t="s">
        <v>630</v>
      </c>
      <c r="Q132" s="216"/>
    </row>
    <row r="133" spans="1:17" s="239" customFormat="1">
      <c r="A133" s="202">
        <v>4</v>
      </c>
      <c r="B133" s="202" t="s">
        <v>27</v>
      </c>
      <c r="C133" s="202" t="s">
        <v>31</v>
      </c>
      <c r="D133" s="214" t="s">
        <v>190</v>
      </c>
      <c r="E133" s="208">
        <v>267</v>
      </c>
      <c r="F133" s="208">
        <v>242</v>
      </c>
      <c r="G133" s="208">
        <v>160</v>
      </c>
      <c r="H133" s="202">
        <v>71</v>
      </c>
      <c r="I133" s="202">
        <v>131</v>
      </c>
      <c r="J133" s="205">
        <v>1.488</v>
      </c>
      <c r="K133" s="206" t="s">
        <v>814</v>
      </c>
      <c r="L133" s="365">
        <v>2662.91</v>
      </c>
      <c r="M133" s="215" t="s">
        <v>191</v>
      </c>
      <c r="N133" s="448" t="s">
        <v>198</v>
      </c>
      <c r="O133" s="197"/>
      <c r="P133" s="216" t="s">
        <v>630</v>
      </c>
      <c r="Q133" s="216"/>
    </row>
    <row r="134" spans="1:17" s="239" customFormat="1">
      <c r="A134" s="202">
        <v>5</v>
      </c>
      <c r="B134" s="202" t="s">
        <v>28</v>
      </c>
      <c r="C134" s="202" t="s">
        <v>38</v>
      </c>
      <c r="D134" s="214" t="s">
        <v>190</v>
      </c>
      <c r="E134" s="208">
        <v>267</v>
      </c>
      <c r="F134" s="208">
        <v>242</v>
      </c>
      <c r="G134" s="208">
        <v>160</v>
      </c>
      <c r="H134" s="202">
        <v>71</v>
      </c>
      <c r="I134" s="202">
        <v>131</v>
      </c>
      <c r="J134" s="205">
        <v>1.488</v>
      </c>
      <c r="K134" s="206" t="s">
        <v>814</v>
      </c>
      <c r="L134" s="365">
        <v>2671.97</v>
      </c>
      <c r="M134" s="215" t="s">
        <v>191</v>
      </c>
      <c r="N134" s="448" t="s">
        <v>198</v>
      </c>
      <c r="O134" s="197"/>
      <c r="P134" s="216" t="s">
        <v>630</v>
      </c>
      <c r="Q134" s="216"/>
    </row>
    <row r="135" spans="1:17" s="239" customFormat="1">
      <c r="A135" s="202">
        <v>6</v>
      </c>
      <c r="B135" s="202" t="s">
        <v>482</v>
      </c>
      <c r="C135" s="202" t="s">
        <v>483</v>
      </c>
      <c r="D135" s="214" t="s">
        <v>190</v>
      </c>
      <c r="E135" s="208">
        <v>262</v>
      </c>
      <c r="F135" s="208">
        <v>237</v>
      </c>
      <c r="G135" s="208">
        <v>160</v>
      </c>
      <c r="H135" s="202">
        <v>71</v>
      </c>
      <c r="I135" s="202">
        <v>131</v>
      </c>
      <c r="J135" s="205">
        <v>1.488</v>
      </c>
      <c r="K135" s="206" t="s">
        <v>814</v>
      </c>
      <c r="L135" s="365">
        <v>2244.61</v>
      </c>
      <c r="M135" s="215" t="s">
        <v>191</v>
      </c>
      <c r="N135" s="448" t="s">
        <v>198</v>
      </c>
      <c r="O135" s="197"/>
      <c r="P135" s="216" t="s">
        <v>631</v>
      </c>
      <c r="Q135" s="216"/>
    </row>
    <row r="136" spans="1:17" s="239" customFormat="1">
      <c r="A136" s="202">
        <v>7</v>
      </c>
      <c r="B136" s="202" t="s">
        <v>484</v>
      </c>
      <c r="C136" s="202" t="s">
        <v>485</v>
      </c>
      <c r="D136" s="214" t="s">
        <v>190</v>
      </c>
      <c r="E136" s="208">
        <v>262</v>
      </c>
      <c r="F136" s="208">
        <v>237</v>
      </c>
      <c r="G136" s="208">
        <v>160</v>
      </c>
      <c r="H136" s="202">
        <v>71</v>
      </c>
      <c r="I136" s="202">
        <v>131</v>
      </c>
      <c r="J136" s="205">
        <v>1.488</v>
      </c>
      <c r="K136" s="206" t="s">
        <v>814</v>
      </c>
      <c r="L136" s="365">
        <v>2588.89</v>
      </c>
      <c r="M136" s="215" t="s">
        <v>191</v>
      </c>
      <c r="N136" s="448" t="s">
        <v>198</v>
      </c>
      <c r="O136" s="197"/>
      <c r="P136" s="216" t="s">
        <v>631</v>
      </c>
      <c r="Q136" s="216"/>
    </row>
    <row r="137" spans="1:17" s="239" customFormat="1">
      <c r="A137" s="202">
        <v>8</v>
      </c>
      <c r="B137" s="202" t="s">
        <v>486</v>
      </c>
      <c r="C137" s="202" t="s">
        <v>487</v>
      </c>
      <c r="D137" s="214" t="s">
        <v>190</v>
      </c>
      <c r="E137" s="208">
        <v>262</v>
      </c>
      <c r="F137" s="208">
        <v>237</v>
      </c>
      <c r="G137" s="208">
        <v>160</v>
      </c>
      <c r="H137" s="202">
        <v>71</v>
      </c>
      <c r="I137" s="202">
        <v>131</v>
      </c>
      <c r="J137" s="205">
        <v>1.488</v>
      </c>
      <c r="K137" s="206" t="s">
        <v>814</v>
      </c>
      <c r="L137" s="365">
        <v>2450.15</v>
      </c>
      <c r="M137" s="215" t="s">
        <v>191</v>
      </c>
      <c r="N137" s="448" t="s">
        <v>198</v>
      </c>
      <c r="O137" s="197"/>
      <c r="P137" s="216" t="s">
        <v>631</v>
      </c>
      <c r="Q137" s="216"/>
    </row>
    <row r="138" spans="1:17" s="239" customFormat="1">
      <c r="A138" s="202">
        <v>9</v>
      </c>
      <c r="B138" s="202" t="s">
        <v>488</v>
      </c>
      <c r="C138" s="202" t="s">
        <v>489</v>
      </c>
      <c r="D138" s="214" t="s">
        <v>190</v>
      </c>
      <c r="E138" s="208">
        <v>262</v>
      </c>
      <c r="F138" s="208">
        <v>237</v>
      </c>
      <c r="G138" s="208">
        <v>160</v>
      </c>
      <c r="H138" s="202">
        <v>71</v>
      </c>
      <c r="I138" s="202">
        <v>131</v>
      </c>
      <c r="J138" s="205">
        <v>1.488</v>
      </c>
      <c r="K138" s="206" t="s">
        <v>814</v>
      </c>
      <c r="L138" s="365">
        <v>2565.8200000000002</v>
      </c>
      <c r="M138" s="215" t="s">
        <v>191</v>
      </c>
      <c r="N138" s="448" t="s">
        <v>198</v>
      </c>
      <c r="O138" s="197"/>
      <c r="P138" s="216" t="s">
        <v>631</v>
      </c>
      <c r="Q138" s="216"/>
    </row>
    <row r="139" spans="1:17" s="239" customFormat="1">
      <c r="A139" s="202">
        <v>10</v>
      </c>
      <c r="B139" s="202" t="s">
        <v>490</v>
      </c>
      <c r="C139" s="202" t="s">
        <v>491</v>
      </c>
      <c r="D139" s="214" t="s">
        <v>190</v>
      </c>
      <c r="E139" s="208">
        <v>262</v>
      </c>
      <c r="F139" s="208">
        <v>237</v>
      </c>
      <c r="G139" s="208">
        <v>160</v>
      </c>
      <c r="H139" s="202">
        <v>71</v>
      </c>
      <c r="I139" s="202">
        <v>131</v>
      </c>
      <c r="J139" s="205">
        <v>1.488</v>
      </c>
      <c r="K139" s="206" t="s">
        <v>814</v>
      </c>
      <c r="L139" s="365">
        <v>2485.34</v>
      </c>
      <c r="M139" s="215" t="s">
        <v>191</v>
      </c>
      <c r="N139" s="448" t="s">
        <v>198</v>
      </c>
      <c r="O139" s="197"/>
      <c r="P139" s="216" t="s">
        <v>631</v>
      </c>
      <c r="Q139" s="216"/>
    </row>
    <row r="140" spans="1:17" s="239" customFormat="1">
      <c r="A140" s="202">
        <v>11</v>
      </c>
      <c r="B140" s="202" t="s">
        <v>693</v>
      </c>
      <c r="C140" s="202" t="s">
        <v>676</v>
      </c>
      <c r="D140" s="214" t="s">
        <v>190</v>
      </c>
      <c r="E140" s="208">
        <v>272</v>
      </c>
      <c r="F140" s="208">
        <v>247</v>
      </c>
      <c r="G140" s="208">
        <v>160</v>
      </c>
      <c r="H140" s="202">
        <v>71</v>
      </c>
      <c r="I140" s="202">
        <v>131</v>
      </c>
      <c r="J140" s="205">
        <v>1.488</v>
      </c>
      <c r="K140" s="206" t="s">
        <v>814</v>
      </c>
      <c r="L140" s="365">
        <v>2673.77</v>
      </c>
      <c r="M140" s="215" t="s">
        <v>191</v>
      </c>
      <c r="N140" s="448" t="s">
        <v>198</v>
      </c>
      <c r="O140" s="197"/>
      <c r="P140" s="216" t="s">
        <v>630</v>
      </c>
      <c r="Q140" s="216"/>
    </row>
    <row r="141" spans="1:17" s="239" customFormat="1">
      <c r="A141" s="202">
        <v>12</v>
      </c>
      <c r="B141" s="202" t="s">
        <v>767</v>
      </c>
      <c r="C141" s="202" t="s">
        <v>775</v>
      </c>
      <c r="D141" s="214" t="s">
        <v>190</v>
      </c>
      <c r="E141" s="208">
        <v>272</v>
      </c>
      <c r="F141" s="208">
        <v>247</v>
      </c>
      <c r="G141" s="208">
        <v>160</v>
      </c>
      <c r="H141" s="202">
        <v>71</v>
      </c>
      <c r="I141" s="202">
        <v>131</v>
      </c>
      <c r="J141" s="205">
        <v>1.488</v>
      </c>
      <c r="K141" s="206" t="s">
        <v>814</v>
      </c>
      <c r="L141" s="365">
        <v>2715.52</v>
      </c>
      <c r="M141" s="215" t="s">
        <v>191</v>
      </c>
      <c r="N141" s="448" t="s">
        <v>198</v>
      </c>
      <c r="O141" s="197"/>
      <c r="P141" s="216" t="s">
        <v>630</v>
      </c>
      <c r="Q141" s="216"/>
    </row>
    <row r="142" spans="1:17" s="239" customFormat="1">
      <c r="A142" s="202">
        <v>13</v>
      </c>
      <c r="B142" s="202" t="s">
        <v>769</v>
      </c>
      <c r="C142" s="202" t="s">
        <v>776</v>
      </c>
      <c r="D142" s="214" t="s">
        <v>190</v>
      </c>
      <c r="E142" s="208">
        <v>272</v>
      </c>
      <c r="F142" s="208">
        <v>247</v>
      </c>
      <c r="G142" s="208">
        <v>160</v>
      </c>
      <c r="H142" s="202">
        <v>71</v>
      </c>
      <c r="I142" s="202">
        <v>131</v>
      </c>
      <c r="J142" s="205">
        <v>1.488</v>
      </c>
      <c r="K142" s="206" t="s">
        <v>814</v>
      </c>
      <c r="L142" s="365">
        <v>3034.24</v>
      </c>
      <c r="M142" s="215" t="s">
        <v>191</v>
      </c>
      <c r="N142" s="448" t="s">
        <v>198</v>
      </c>
      <c r="O142" s="197"/>
      <c r="P142" s="216" t="s">
        <v>630</v>
      </c>
      <c r="Q142" s="216"/>
    </row>
    <row r="143" spans="1:17" s="239" customFormat="1">
      <c r="A143" s="202">
        <v>14</v>
      </c>
      <c r="B143" s="202" t="s">
        <v>768</v>
      </c>
      <c r="C143" s="202" t="s">
        <v>777</v>
      </c>
      <c r="D143" s="214" t="s">
        <v>190</v>
      </c>
      <c r="E143" s="208">
        <v>272</v>
      </c>
      <c r="F143" s="208">
        <v>247</v>
      </c>
      <c r="G143" s="208">
        <v>160</v>
      </c>
      <c r="H143" s="202">
        <v>71</v>
      </c>
      <c r="I143" s="202">
        <v>131</v>
      </c>
      <c r="J143" s="205">
        <v>1.488</v>
      </c>
      <c r="K143" s="206" t="s">
        <v>814</v>
      </c>
      <c r="L143" s="365">
        <v>3043.29</v>
      </c>
      <c r="M143" s="215" t="s">
        <v>191</v>
      </c>
      <c r="N143" s="448" t="s">
        <v>198</v>
      </c>
      <c r="O143" s="197"/>
      <c r="P143" s="216" t="s">
        <v>630</v>
      </c>
      <c r="Q143" s="216"/>
    </row>
    <row r="144" spans="1:17" s="239" customFormat="1">
      <c r="A144" s="202">
        <v>15</v>
      </c>
      <c r="B144" s="202" t="s">
        <v>663</v>
      </c>
      <c r="C144" s="202" t="s">
        <v>673</v>
      </c>
      <c r="D144" s="214" t="s">
        <v>190</v>
      </c>
      <c r="E144" s="208">
        <v>267</v>
      </c>
      <c r="F144" s="208">
        <v>247</v>
      </c>
      <c r="G144" s="208">
        <v>160</v>
      </c>
      <c r="H144" s="202">
        <v>71</v>
      </c>
      <c r="I144" s="202">
        <v>131</v>
      </c>
      <c r="J144" s="205">
        <v>1.488</v>
      </c>
      <c r="K144" s="206" t="s">
        <v>814</v>
      </c>
      <c r="L144" s="365">
        <v>2627.86</v>
      </c>
      <c r="M144" s="215" t="s">
        <v>191</v>
      </c>
      <c r="N144" s="448" t="s">
        <v>198</v>
      </c>
      <c r="O144" s="197"/>
      <c r="P144" s="216" t="s">
        <v>631</v>
      </c>
      <c r="Q144" s="216"/>
    </row>
    <row r="145" spans="1:17" s="234" customFormat="1">
      <c r="A145" s="202">
        <v>16</v>
      </c>
      <c r="B145" s="202" t="s">
        <v>674</v>
      </c>
      <c r="C145" s="202" t="s">
        <v>675</v>
      </c>
      <c r="D145" s="214" t="s">
        <v>190</v>
      </c>
      <c r="E145" s="208">
        <v>267</v>
      </c>
      <c r="F145" s="208">
        <v>242</v>
      </c>
      <c r="G145" s="208">
        <v>160</v>
      </c>
      <c r="H145" s="202">
        <v>71</v>
      </c>
      <c r="I145" s="202">
        <v>131</v>
      </c>
      <c r="J145" s="205">
        <v>1.488</v>
      </c>
      <c r="K145" s="206" t="s">
        <v>814</v>
      </c>
      <c r="L145" s="365">
        <v>2832.84</v>
      </c>
      <c r="M145" s="215" t="s">
        <v>191</v>
      </c>
      <c r="N145" s="448" t="s">
        <v>198</v>
      </c>
      <c r="O145" s="197"/>
      <c r="P145" s="216" t="s">
        <v>631</v>
      </c>
      <c r="Q145" s="216"/>
    </row>
    <row r="146" spans="1:17" s="234" customFormat="1">
      <c r="A146" s="202">
        <v>17</v>
      </c>
      <c r="B146" s="202" t="s">
        <v>801</v>
      </c>
      <c r="C146" s="202" t="s">
        <v>804</v>
      </c>
      <c r="D146" s="214" t="s">
        <v>190</v>
      </c>
      <c r="E146" s="208">
        <v>272</v>
      </c>
      <c r="F146" s="208">
        <v>247</v>
      </c>
      <c r="G146" s="208">
        <v>160</v>
      </c>
      <c r="H146" s="202">
        <v>71</v>
      </c>
      <c r="I146" s="202">
        <v>131</v>
      </c>
      <c r="J146" s="205">
        <v>1.488</v>
      </c>
      <c r="K146" s="206" t="s">
        <v>814</v>
      </c>
      <c r="L146" s="365">
        <v>2901.55</v>
      </c>
      <c r="M146" s="215" t="s">
        <v>191</v>
      </c>
      <c r="N146" s="448" t="s">
        <v>198</v>
      </c>
      <c r="O146" s="197"/>
      <c r="P146" s="216" t="s">
        <v>630</v>
      </c>
      <c r="Q146" s="216"/>
    </row>
    <row r="147" spans="1:17" s="234" customFormat="1">
      <c r="A147" s="202">
        <v>18</v>
      </c>
      <c r="B147" s="202" t="s">
        <v>750</v>
      </c>
      <c r="C147" s="202" t="s">
        <v>737</v>
      </c>
      <c r="D147" s="214" t="s">
        <v>190</v>
      </c>
      <c r="E147" s="208">
        <v>267</v>
      </c>
      <c r="F147" s="208">
        <v>242</v>
      </c>
      <c r="G147" s="208">
        <v>160</v>
      </c>
      <c r="H147" s="202">
        <v>71</v>
      </c>
      <c r="I147" s="202">
        <v>131</v>
      </c>
      <c r="J147" s="205">
        <v>1.488</v>
      </c>
      <c r="K147" s="206" t="s">
        <v>814</v>
      </c>
      <c r="L147" s="365">
        <v>2972.41</v>
      </c>
      <c r="M147" s="215" t="s">
        <v>191</v>
      </c>
      <c r="N147" s="448" t="s">
        <v>198</v>
      </c>
      <c r="O147" s="197"/>
      <c r="P147" s="216" t="s">
        <v>631</v>
      </c>
      <c r="Q147" s="216"/>
    </row>
    <row r="148" spans="1:17" s="234" customFormat="1">
      <c r="A148" s="202">
        <v>19</v>
      </c>
      <c r="B148" s="202" t="s">
        <v>759</v>
      </c>
      <c r="C148" s="202" t="s">
        <v>760</v>
      </c>
      <c r="D148" s="214" t="s">
        <v>190</v>
      </c>
      <c r="E148" s="208">
        <v>267</v>
      </c>
      <c r="F148" s="208">
        <v>247</v>
      </c>
      <c r="G148" s="208">
        <v>160</v>
      </c>
      <c r="H148" s="202">
        <v>71</v>
      </c>
      <c r="I148" s="202">
        <v>131</v>
      </c>
      <c r="J148" s="205">
        <v>1.488</v>
      </c>
      <c r="K148" s="206" t="s">
        <v>814</v>
      </c>
      <c r="L148" s="365">
        <v>2669.61</v>
      </c>
      <c r="M148" s="215" t="s">
        <v>191</v>
      </c>
      <c r="N148" s="448" t="s">
        <v>198</v>
      </c>
      <c r="O148" s="239"/>
      <c r="P148" s="216" t="s">
        <v>631</v>
      </c>
      <c r="Q148" s="216"/>
    </row>
    <row r="149" spans="1:17" s="234" customFormat="1">
      <c r="A149" s="202">
        <v>20</v>
      </c>
      <c r="B149" s="202" t="s">
        <v>755</v>
      </c>
      <c r="C149" s="202" t="s">
        <v>742</v>
      </c>
      <c r="D149" s="214" t="s">
        <v>190</v>
      </c>
      <c r="E149" s="208">
        <v>267</v>
      </c>
      <c r="F149" s="208">
        <v>242</v>
      </c>
      <c r="G149" s="208">
        <v>160</v>
      </c>
      <c r="H149" s="202">
        <v>71</v>
      </c>
      <c r="I149" s="202">
        <v>131</v>
      </c>
      <c r="J149" s="205">
        <v>1.488</v>
      </c>
      <c r="K149" s="206" t="s">
        <v>814</v>
      </c>
      <c r="L149" s="365">
        <v>2949.34</v>
      </c>
      <c r="M149" s="215" t="s">
        <v>191</v>
      </c>
      <c r="N149" s="448" t="s">
        <v>198</v>
      </c>
      <c r="O149" s="239"/>
      <c r="P149" s="216" t="s">
        <v>631</v>
      </c>
      <c r="Q149" s="216"/>
    </row>
    <row r="150" spans="1:17" s="234" customFormat="1">
      <c r="A150" s="202">
        <v>21</v>
      </c>
      <c r="B150" s="202" t="s">
        <v>753</v>
      </c>
      <c r="C150" s="202" t="s">
        <v>740</v>
      </c>
      <c r="D150" s="214" t="s">
        <v>190</v>
      </c>
      <c r="E150" s="208">
        <v>267</v>
      </c>
      <c r="F150" s="208">
        <v>242</v>
      </c>
      <c r="G150" s="208">
        <v>160</v>
      </c>
      <c r="H150" s="202">
        <v>71</v>
      </c>
      <c r="I150" s="202">
        <v>131</v>
      </c>
      <c r="J150" s="205">
        <v>1.488</v>
      </c>
      <c r="K150" s="206" t="s">
        <v>814</v>
      </c>
      <c r="L150" s="365">
        <v>2868.86</v>
      </c>
      <c r="M150" s="215" t="s">
        <v>191</v>
      </c>
      <c r="N150" s="448" t="s">
        <v>198</v>
      </c>
      <c r="O150" s="197"/>
      <c r="P150" s="216" t="s">
        <v>631</v>
      </c>
      <c r="Q150" s="216"/>
    </row>
    <row r="151" spans="1:17" s="234" customFormat="1">
      <c r="A151" s="202">
        <v>22</v>
      </c>
      <c r="B151" s="202" t="s">
        <v>548</v>
      </c>
      <c r="C151" s="202" t="s">
        <v>549</v>
      </c>
      <c r="D151" s="214" t="s">
        <v>190</v>
      </c>
      <c r="E151" s="208">
        <v>262</v>
      </c>
      <c r="F151" s="208">
        <v>237</v>
      </c>
      <c r="G151" s="208">
        <v>160</v>
      </c>
      <c r="H151" s="202">
        <v>71</v>
      </c>
      <c r="I151" s="202">
        <v>131</v>
      </c>
      <c r="J151" s="205">
        <v>1.488</v>
      </c>
      <c r="K151" s="206" t="s">
        <v>814</v>
      </c>
      <c r="L151" s="365">
        <v>2286.36</v>
      </c>
      <c r="M151" s="215" t="s">
        <v>191</v>
      </c>
      <c r="N151" s="448" t="s">
        <v>198</v>
      </c>
      <c r="O151" s="197"/>
      <c r="P151" s="216" t="s">
        <v>631</v>
      </c>
      <c r="Q151" s="216"/>
    </row>
    <row r="152" spans="1:17" s="234" customFormat="1">
      <c r="A152" s="202">
        <v>23</v>
      </c>
      <c r="B152" s="202" t="s">
        <v>550</v>
      </c>
      <c r="C152" s="202" t="s">
        <v>551</v>
      </c>
      <c r="D152" s="214" t="s">
        <v>190</v>
      </c>
      <c r="E152" s="208">
        <v>277</v>
      </c>
      <c r="F152" s="208">
        <v>250</v>
      </c>
      <c r="G152" s="208">
        <v>165</v>
      </c>
      <c r="H152" s="202">
        <v>72</v>
      </c>
      <c r="I152" s="202">
        <v>132</v>
      </c>
      <c r="J152" s="205">
        <v>1.5680000000000001</v>
      </c>
      <c r="K152" s="206" t="s">
        <v>814</v>
      </c>
      <c r="L152" s="365">
        <v>2593.11</v>
      </c>
      <c r="M152" s="215" t="s">
        <v>191</v>
      </c>
      <c r="N152" s="448" t="s">
        <v>198</v>
      </c>
      <c r="O152" s="197"/>
      <c r="P152" s="216" t="s">
        <v>631</v>
      </c>
      <c r="Q152" s="216"/>
    </row>
    <row r="153" spans="1:17" s="234" customFormat="1">
      <c r="A153" s="202">
        <v>24</v>
      </c>
      <c r="B153" s="202" t="s">
        <v>795</v>
      </c>
      <c r="C153" s="202" t="s">
        <v>798</v>
      </c>
      <c r="D153" s="214" t="s">
        <v>190</v>
      </c>
      <c r="E153" s="208">
        <v>277</v>
      </c>
      <c r="F153" s="208">
        <v>250</v>
      </c>
      <c r="G153" s="208">
        <v>165</v>
      </c>
      <c r="H153" s="202">
        <v>72</v>
      </c>
      <c r="I153" s="202">
        <v>132</v>
      </c>
      <c r="J153" s="205">
        <v>1.5680000000000001</v>
      </c>
      <c r="K153" s="206" t="s">
        <v>814</v>
      </c>
      <c r="L153" s="365">
        <v>3000.12</v>
      </c>
      <c r="M153" s="215" t="s">
        <v>191</v>
      </c>
      <c r="N153" s="448" t="s">
        <v>198</v>
      </c>
      <c r="O153" s="197"/>
      <c r="P153" s="216" t="s">
        <v>631</v>
      </c>
      <c r="Q153" s="216"/>
    </row>
    <row r="154" spans="1:17" s="234" customFormat="1">
      <c r="A154" s="202">
        <v>25</v>
      </c>
      <c r="B154" s="202" t="s">
        <v>292</v>
      </c>
      <c r="C154" s="202" t="s">
        <v>293</v>
      </c>
      <c r="D154" s="214" t="s">
        <v>190</v>
      </c>
      <c r="E154" s="208">
        <v>262</v>
      </c>
      <c r="F154" s="208">
        <v>237</v>
      </c>
      <c r="G154" s="208">
        <v>160</v>
      </c>
      <c r="H154" s="202">
        <v>71</v>
      </c>
      <c r="I154" s="202">
        <v>131</v>
      </c>
      <c r="J154" s="205">
        <v>1.488</v>
      </c>
      <c r="K154" s="206" t="s">
        <v>814</v>
      </c>
      <c r="L154" s="365">
        <v>2173.38</v>
      </c>
      <c r="M154" s="215" t="s">
        <v>191</v>
      </c>
      <c r="N154" s="448" t="s">
        <v>198</v>
      </c>
      <c r="O154" s="197"/>
      <c r="P154" s="216" t="s">
        <v>631</v>
      </c>
      <c r="Q154" s="216"/>
    </row>
    <row r="155" spans="1:17" s="234" customFormat="1">
      <c r="A155" s="202">
        <v>26</v>
      </c>
      <c r="B155" s="202" t="s">
        <v>722</v>
      </c>
      <c r="C155" s="202" t="s">
        <v>701</v>
      </c>
      <c r="D155" s="214" t="s">
        <v>190</v>
      </c>
      <c r="E155" s="208">
        <v>267</v>
      </c>
      <c r="F155" s="208">
        <v>242</v>
      </c>
      <c r="G155" s="208">
        <v>160</v>
      </c>
      <c r="H155" s="202">
        <v>71</v>
      </c>
      <c r="I155" s="202">
        <v>131</v>
      </c>
      <c r="J155" s="205">
        <v>1.488</v>
      </c>
      <c r="K155" s="206" t="s">
        <v>814</v>
      </c>
      <c r="L155" s="365">
        <v>2540.94</v>
      </c>
      <c r="M155" s="215" t="s">
        <v>191</v>
      </c>
      <c r="N155" s="448" t="s">
        <v>198</v>
      </c>
      <c r="O155" s="197"/>
      <c r="P155" s="216" t="s">
        <v>631</v>
      </c>
      <c r="Q155" s="216"/>
    </row>
    <row r="156" spans="1:17" s="234" customFormat="1">
      <c r="A156" s="202">
        <v>27</v>
      </c>
      <c r="B156" s="202" t="s">
        <v>626</v>
      </c>
      <c r="C156" s="202" t="s">
        <v>629</v>
      </c>
      <c r="D156" s="214" t="s">
        <v>190</v>
      </c>
      <c r="E156" s="208">
        <v>262</v>
      </c>
      <c r="F156" s="208">
        <v>237</v>
      </c>
      <c r="G156" s="208">
        <v>160</v>
      </c>
      <c r="H156" s="202">
        <v>71</v>
      </c>
      <c r="I156" s="202">
        <v>131</v>
      </c>
      <c r="J156" s="205">
        <v>1.488</v>
      </c>
      <c r="K156" s="206" t="s">
        <v>814</v>
      </c>
      <c r="L156" s="365">
        <v>2162.66</v>
      </c>
      <c r="M156" s="215" t="s">
        <v>191</v>
      </c>
      <c r="N156" s="448" t="s">
        <v>198</v>
      </c>
      <c r="O156" s="239"/>
      <c r="P156" s="216" t="s">
        <v>631</v>
      </c>
      <c r="Q156" s="216" t="s">
        <v>1071</v>
      </c>
    </row>
    <row r="157" spans="1:17" s="234" customFormat="1">
      <c r="A157" s="202">
        <v>28</v>
      </c>
      <c r="B157" s="202" t="s">
        <v>627</v>
      </c>
      <c r="C157" s="202" t="s">
        <v>628</v>
      </c>
      <c r="D157" s="214" t="s">
        <v>190</v>
      </c>
      <c r="E157" s="208">
        <v>262</v>
      </c>
      <c r="F157" s="208">
        <v>237</v>
      </c>
      <c r="G157" s="208">
        <v>160</v>
      </c>
      <c r="H157" s="202">
        <v>71</v>
      </c>
      <c r="I157" s="202">
        <v>131</v>
      </c>
      <c r="J157" s="205">
        <v>1.488</v>
      </c>
      <c r="K157" s="206" t="s">
        <v>814</v>
      </c>
      <c r="L157" s="365">
        <v>2162.66</v>
      </c>
      <c r="M157" s="215" t="s">
        <v>191</v>
      </c>
      <c r="N157" s="448" t="s">
        <v>198</v>
      </c>
      <c r="O157" s="239"/>
      <c r="P157" s="216" t="s">
        <v>631</v>
      </c>
      <c r="Q157" s="216" t="s">
        <v>1071</v>
      </c>
    </row>
    <row r="158" spans="1:17" s="234" customFormat="1">
      <c r="A158" s="202">
        <v>29</v>
      </c>
      <c r="B158" s="202" t="s">
        <v>302</v>
      </c>
      <c r="C158" s="202" t="s">
        <v>303</v>
      </c>
      <c r="D158" s="214" t="s">
        <v>190</v>
      </c>
      <c r="E158" s="208">
        <v>259</v>
      </c>
      <c r="F158" s="208">
        <v>239</v>
      </c>
      <c r="G158" s="208">
        <v>160</v>
      </c>
      <c r="H158" s="202">
        <v>71</v>
      </c>
      <c r="I158" s="202">
        <v>131</v>
      </c>
      <c r="J158" s="205">
        <v>1.488</v>
      </c>
      <c r="K158" s="206" t="s">
        <v>814</v>
      </c>
      <c r="L158" s="365">
        <v>0</v>
      </c>
      <c r="M158" s="215" t="s">
        <v>191</v>
      </c>
      <c r="N158" s="448" t="s">
        <v>198</v>
      </c>
      <c r="O158" s="197"/>
      <c r="P158" s="216" t="s">
        <v>631</v>
      </c>
      <c r="Q158" s="216"/>
    </row>
    <row r="159" spans="1:17" s="234" customFormat="1">
      <c r="A159" s="202">
        <v>30</v>
      </c>
      <c r="B159" s="202" t="s">
        <v>22</v>
      </c>
      <c r="C159" s="202" t="s">
        <v>23</v>
      </c>
      <c r="D159" s="214" t="s">
        <v>190</v>
      </c>
      <c r="E159" s="208">
        <v>266</v>
      </c>
      <c r="F159" s="208">
        <v>246</v>
      </c>
      <c r="G159" s="208">
        <v>160</v>
      </c>
      <c r="H159" s="202">
        <v>71</v>
      </c>
      <c r="I159" s="202">
        <v>131</v>
      </c>
      <c r="J159" s="205">
        <v>1.488</v>
      </c>
      <c r="K159" s="206" t="s">
        <v>814</v>
      </c>
      <c r="L159" s="365">
        <v>0</v>
      </c>
      <c r="M159" s="215" t="s">
        <v>191</v>
      </c>
      <c r="N159" s="448" t="s">
        <v>198</v>
      </c>
      <c r="O159" s="197"/>
      <c r="P159" s="216" t="s">
        <v>631</v>
      </c>
      <c r="Q159" s="216"/>
    </row>
    <row r="160" spans="1:17" s="239" customFormat="1">
      <c r="A160" s="202">
        <v>31</v>
      </c>
      <c r="B160" s="202" t="s">
        <v>239</v>
      </c>
      <c r="C160" s="202" t="s">
        <v>240</v>
      </c>
      <c r="D160" s="214" t="s">
        <v>190</v>
      </c>
      <c r="E160" s="208">
        <v>266</v>
      </c>
      <c r="F160" s="208">
        <v>246</v>
      </c>
      <c r="G160" s="208">
        <v>160</v>
      </c>
      <c r="H160" s="202">
        <v>71</v>
      </c>
      <c r="I160" s="202">
        <v>131</v>
      </c>
      <c r="J160" s="205">
        <v>1.488</v>
      </c>
      <c r="K160" s="206" t="s">
        <v>814</v>
      </c>
      <c r="L160" s="365">
        <v>2618.06</v>
      </c>
      <c r="M160" s="215" t="s">
        <v>191</v>
      </c>
      <c r="N160" s="448" t="s">
        <v>198</v>
      </c>
      <c r="O160" s="197"/>
      <c r="P160" s="216" t="s">
        <v>630</v>
      </c>
      <c r="Q160" s="216"/>
    </row>
    <row r="161" spans="1:17" s="239" customFormat="1">
      <c r="A161" s="202">
        <v>32</v>
      </c>
      <c r="B161" s="202" t="s">
        <v>241</v>
      </c>
      <c r="C161" s="202" t="s">
        <v>242</v>
      </c>
      <c r="D161" s="214" t="s">
        <v>190</v>
      </c>
      <c r="E161" s="208">
        <v>266</v>
      </c>
      <c r="F161" s="208">
        <v>246</v>
      </c>
      <c r="G161" s="208">
        <v>160</v>
      </c>
      <c r="H161" s="202">
        <v>71</v>
      </c>
      <c r="I161" s="202">
        <v>131</v>
      </c>
      <c r="J161" s="205">
        <v>1.488</v>
      </c>
      <c r="K161" s="206" t="s">
        <v>814</v>
      </c>
      <c r="L161" s="365">
        <v>2618.06</v>
      </c>
      <c r="M161" s="215" t="s">
        <v>191</v>
      </c>
      <c r="N161" s="448" t="s">
        <v>198</v>
      </c>
      <c r="O161" s="197"/>
      <c r="P161" s="216" t="s">
        <v>630</v>
      </c>
      <c r="Q161" s="216"/>
    </row>
    <row r="162" spans="1:17" s="234" customFormat="1">
      <c r="A162" s="202">
        <v>33</v>
      </c>
      <c r="B162" s="202" t="s">
        <v>695</v>
      </c>
      <c r="C162" s="202" t="s">
        <v>687</v>
      </c>
      <c r="D162" s="214" t="s">
        <v>190</v>
      </c>
      <c r="E162" s="208">
        <v>276</v>
      </c>
      <c r="F162" s="208">
        <v>256</v>
      </c>
      <c r="G162" s="208">
        <v>160</v>
      </c>
      <c r="H162" s="202">
        <v>71</v>
      </c>
      <c r="I162" s="202">
        <v>131</v>
      </c>
      <c r="J162" s="205">
        <v>1.488</v>
      </c>
      <c r="K162" s="206" t="s">
        <v>814</v>
      </c>
      <c r="L162" s="365">
        <v>2978.04</v>
      </c>
      <c r="M162" s="215" t="s">
        <v>191</v>
      </c>
      <c r="N162" s="448" t="s">
        <v>198</v>
      </c>
      <c r="O162" s="197"/>
      <c r="P162" s="216" t="s">
        <v>630</v>
      </c>
      <c r="Q162" s="216"/>
    </row>
    <row r="163" spans="1:17" s="234" customFormat="1">
      <c r="A163" s="202">
        <v>34</v>
      </c>
      <c r="B163" s="202" t="s">
        <v>694</v>
      </c>
      <c r="C163" s="202" t="s">
        <v>686</v>
      </c>
      <c r="D163" s="214" t="s">
        <v>190</v>
      </c>
      <c r="E163" s="208">
        <v>276</v>
      </c>
      <c r="F163" s="208">
        <v>256</v>
      </c>
      <c r="G163" s="208">
        <v>160</v>
      </c>
      <c r="H163" s="202">
        <v>71</v>
      </c>
      <c r="I163" s="202">
        <v>131</v>
      </c>
      <c r="J163" s="205">
        <v>1.488</v>
      </c>
      <c r="K163" s="206" t="s">
        <v>814</v>
      </c>
      <c r="L163" s="365">
        <v>2978.04</v>
      </c>
      <c r="M163" s="215" t="s">
        <v>191</v>
      </c>
      <c r="N163" s="448" t="s">
        <v>198</v>
      </c>
      <c r="O163" s="197"/>
      <c r="P163" s="216" t="s">
        <v>630</v>
      </c>
      <c r="Q163" s="216"/>
    </row>
    <row r="164" spans="1:17" s="239" customFormat="1">
      <c r="A164" s="202">
        <v>35</v>
      </c>
      <c r="B164" s="202" t="s">
        <v>791</v>
      </c>
      <c r="C164" s="202" t="s">
        <v>812</v>
      </c>
      <c r="D164" s="214" t="s">
        <v>190</v>
      </c>
      <c r="E164" s="208">
        <v>276</v>
      </c>
      <c r="F164" s="208">
        <v>258</v>
      </c>
      <c r="G164" s="208">
        <v>160</v>
      </c>
      <c r="H164" s="202">
        <v>71</v>
      </c>
      <c r="I164" s="202">
        <v>131</v>
      </c>
      <c r="J164" s="205">
        <v>1.488</v>
      </c>
      <c r="K164" s="206" t="s">
        <v>814</v>
      </c>
      <c r="L164" s="365">
        <v>2989.1</v>
      </c>
      <c r="M164" s="215" t="s">
        <v>191</v>
      </c>
      <c r="N164" s="448" t="s">
        <v>198</v>
      </c>
      <c r="P164" s="216" t="s">
        <v>630</v>
      </c>
      <c r="Q164" s="216"/>
    </row>
    <row r="165" spans="1:17" s="234" customFormat="1">
      <c r="A165" s="202">
        <v>36</v>
      </c>
      <c r="B165" s="202" t="s">
        <v>709</v>
      </c>
      <c r="C165" s="202" t="s">
        <v>708</v>
      </c>
      <c r="D165" s="214" t="s">
        <v>190</v>
      </c>
      <c r="E165" s="208">
        <v>276</v>
      </c>
      <c r="F165" s="208">
        <v>256</v>
      </c>
      <c r="G165" s="208">
        <v>160</v>
      </c>
      <c r="H165" s="202">
        <v>71</v>
      </c>
      <c r="I165" s="202">
        <v>131</v>
      </c>
      <c r="J165" s="205">
        <v>1.488</v>
      </c>
      <c r="K165" s="206" t="s">
        <v>814</v>
      </c>
      <c r="L165" s="365">
        <v>2978.63</v>
      </c>
      <c r="M165" s="215" t="s">
        <v>191</v>
      </c>
      <c r="N165" s="448" t="s">
        <v>198</v>
      </c>
      <c r="O165" s="197"/>
      <c r="P165" s="216" t="s">
        <v>630</v>
      </c>
      <c r="Q165" s="216"/>
    </row>
    <row r="166" spans="1:17" s="234" customFormat="1">
      <c r="A166" s="202">
        <v>37</v>
      </c>
      <c r="B166" s="202" t="s">
        <v>413</v>
      </c>
      <c r="C166" s="202" t="s">
        <v>414</v>
      </c>
      <c r="D166" s="214" t="s">
        <v>190</v>
      </c>
      <c r="E166" s="208">
        <v>266</v>
      </c>
      <c r="F166" s="208">
        <v>246</v>
      </c>
      <c r="G166" s="208">
        <v>160</v>
      </c>
      <c r="H166" s="202">
        <v>71</v>
      </c>
      <c r="I166" s="202">
        <v>131</v>
      </c>
      <c r="J166" s="205">
        <v>1.488</v>
      </c>
      <c r="K166" s="206" t="s">
        <v>814</v>
      </c>
      <c r="L166" s="365">
        <v>2658.38</v>
      </c>
      <c r="M166" s="215" t="s">
        <v>191</v>
      </c>
      <c r="N166" s="448" t="s">
        <v>198</v>
      </c>
      <c r="O166" s="197"/>
      <c r="P166" s="216" t="s">
        <v>630</v>
      </c>
      <c r="Q166" s="216"/>
    </row>
    <row r="167" spans="1:17" s="234" customFormat="1">
      <c r="A167" s="202">
        <v>38</v>
      </c>
      <c r="B167" s="202" t="s">
        <v>415</v>
      </c>
      <c r="C167" s="202" t="s">
        <v>464</v>
      </c>
      <c r="D167" s="214" t="s">
        <v>190</v>
      </c>
      <c r="E167" s="208">
        <v>266</v>
      </c>
      <c r="F167" s="208">
        <v>246</v>
      </c>
      <c r="G167" s="208">
        <v>160</v>
      </c>
      <c r="H167" s="202">
        <v>71</v>
      </c>
      <c r="I167" s="202">
        <v>131</v>
      </c>
      <c r="J167" s="205">
        <v>1.488</v>
      </c>
      <c r="K167" s="206" t="s">
        <v>814</v>
      </c>
      <c r="L167" s="365">
        <v>2658.11</v>
      </c>
      <c r="M167" s="215" t="s">
        <v>191</v>
      </c>
      <c r="N167" s="448" t="s">
        <v>198</v>
      </c>
      <c r="O167" s="197"/>
      <c r="P167" s="216" t="s">
        <v>630</v>
      </c>
      <c r="Q167" s="216"/>
    </row>
    <row r="168" spans="1:17" s="234" customFormat="1">
      <c r="A168" s="202">
        <v>39</v>
      </c>
      <c r="B168" s="202" t="s">
        <v>294</v>
      </c>
      <c r="C168" s="202" t="s">
        <v>295</v>
      </c>
      <c r="D168" s="214" t="s">
        <v>190</v>
      </c>
      <c r="E168" s="208">
        <v>266</v>
      </c>
      <c r="F168" s="208">
        <v>246</v>
      </c>
      <c r="G168" s="208">
        <v>160</v>
      </c>
      <c r="H168" s="202">
        <v>71</v>
      </c>
      <c r="I168" s="202">
        <v>131</v>
      </c>
      <c r="J168" s="205">
        <v>1.488</v>
      </c>
      <c r="K168" s="206" t="s">
        <v>814</v>
      </c>
      <c r="L168" s="365">
        <v>2895.95</v>
      </c>
      <c r="M168" s="215" t="s">
        <v>191</v>
      </c>
      <c r="N168" s="448" t="s">
        <v>198</v>
      </c>
      <c r="O168" s="197"/>
      <c r="P168" s="216" t="s">
        <v>630</v>
      </c>
      <c r="Q168" s="216"/>
    </row>
    <row r="169" spans="1:17" s="234" customFormat="1">
      <c r="A169" s="202">
        <v>40</v>
      </c>
      <c r="B169" s="202" t="s">
        <v>296</v>
      </c>
      <c r="C169" s="202" t="s">
        <v>297</v>
      </c>
      <c r="D169" s="214" t="s">
        <v>190</v>
      </c>
      <c r="E169" s="208">
        <v>266</v>
      </c>
      <c r="F169" s="208">
        <v>246</v>
      </c>
      <c r="G169" s="208">
        <v>160</v>
      </c>
      <c r="H169" s="202">
        <v>71</v>
      </c>
      <c r="I169" s="202">
        <v>131</v>
      </c>
      <c r="J169" s="205">
        <v>1.488</v>
      </c>
      <c r="K169" s="206" t="s">
        <v>814</v>
      </c>
      <c r="L169" s="365">
        <v>2895.95</v>
      </c>
      <c r="M169" s="215" t="s">
        <v>191</v>
      </c>
      <c r="N169" s="448" t="s">
        <v>198</v>
      </c>
      <c r="O169" s="197"/>
      <c r="P169" s="216" t="s">
        <v>630</v>
      </c>
      <c r="Q169" s="216"/>
    </row>
    <row r="170" spans="1:17" s="234" customFormat="1">
      <c r="A170" s="202">
        <v>41</v>
      </c>
      <c r="B170" s="202" t="s">
        <v>298</v>
      </c>
      <c r="C170" s="202" t="s">
        <v>299</v>
      </c>
      <c r="D170" s="214" t="s">
        <v>190</v>
      </c>
      <c r="E170" s="208">
        <v>266</v>
      </c>
      <c r="F170" s="208">
        <v>246</v>
      </c>
      <c r="G170" s="208">
        <v>160</v>
      </c>
      <c r="H170" s="202">
        <v>71</v>
      </c>
      <c r="I170" s="202">
        <v>131</v>
      </c>
      <c r="J170" s="205">
        <v>1.488</v>
      </c>
      <c r="K170" s="206" t="s">
        <v>814</v>
      </c>
      <c r="L170" s="365">
        <v>2846.44</v>
      </c>
      <c r="M170" s="215" t="s">
        <v>191</v>
      </c>
      <c r="N170" s="448" t="s">
        <v>198</v>
      </c>
      <c r="O170" s="197"/>
      <c r="P170" s="216" t="s">
        <v>630</v>
      </c>
      <c r="Q170" s="216"/>
    </row>
    <row r="171" spans="1:17" s="234" customFormat="1">
      <c r="A171" s="202">
        <v>42</v>
      </c>
      <c r="B171" s="202" t="s">
        <v>300</v>
      </c>
      <c r="C171" s="202" t="s">
        <v>301</v>
      </c>
      <c r="D171" s="214" t="s">
        <v>190</v>
      </c>
      <c r="E171" s="208">
        <v>266</v>
      </c>
      <c r="F171" s="208">
        <v>246</v>
      </c>
      <c r="G171" s="208">
        <v>160</v>
      </c>
      <c r="H171" s="202">
        <v>71</v>
      </c>
      <c r="I171" s="202">
        <v>131</v>
      </c>
      <c r="J171" s="205">
        <v>1.488</v>
      </c>
      <c r="K171" s="206" t="s">
        <v>814</v>
      </c>
      <c r="L171" s="365">
        <v>2846.56</v>
      </c>
      <c r="M171" s="215" t="s">
        <v>191</v>
      </c>
      <c r="N171" s="448" t="s">
        <v>198</v>
      </c>
      <c r="O171" s="197"/>
      <c r="P171" s="216" t="s">
        <v>630</v>
      </c>
      <c r="Q171" s="216"/>
    </row>
    <row r="172" spans="1:17" s="234" customFormat="1">
      <c r="A172" s="202">
        <v>43</v>
      </c>
      <c r="B172" s="202" t="s">
        <v>243</v>
      </c>
      <c r="C172" s="202" t="s">
        <v>244</v>
      </c>
      <c r="D172" s="214" t="s">
        <v>190</v>
      </c>
      <c r="E172" s="208">
        <v>266</v>
      </c>
      <c r="F172" s="208">
        <v>246</v>
      </c>
      <c r="G172" s="208">
        <v>160</v>
      </c>
      <c r="H172" s="202">
        <v>71</v>
      </c>
      <c r="I172" s="202">
        <v>131</v>
      </c>
      <c r="J172" s="205">
        <v>1.488</v>
      </c>
      <c r="K172" s="206" t="s">
        <v>814</v>
      </c>
      <c r="L172" s="365">
        <v>3015.47</v>
      </c>
      <c r="M172" s="215" t="s">
        <v>191</v>
      </c>
      <c r="N172" s="448" t="s">
        <v>198</v>
      </c>
      <c r="O172" s="197"/>
      <c r="P172" s="216" t="s">
        <v>630</v>
      </c>
      <c r="Q172" s="216"/>
    </row>
    <row r="173" spans="1:17" s="234" customFormat="1">
      <c r="A173" s="202">
        <v>44</v>
      </c>
      <c r="B173" s="202" t="s">
        <v>245</v>
      </c>
      <c r="C173" s="202" t="s">
        <v>246</v>
      </c>
      <c r="D173" s="214" t="s">
        <v>190</v>
      </c>
      <c r="E173" s="208">
        <v>266</v>
      </c>
      <c r="F173" s="208">
        <v>246</v>
      </c>
      <c r="G173" s="208">
        <v>160</v>
      </c>
      <c r="H173" s="202">
        <v>71</v>
      </c>
      <c r="I173" s="202">
        <v>131</v>
      </c>
      <c r="J173" s="205">
        <v>1.488</v>
      </c>
      <c r="K173" s="206" t="s">
        <v>814</v>
      </c>
      <c r="L173" s="365">
        <v>3015.47</v>
      </c>
      <c r="M173" s="215" t="s">
        <v>191</v>
      </c>
      <c r="N173" s="448" t="s">
        <v>198</v>
      </c>
      <c r="O173" s="197"/>
      <c r="P173" s="216"/>
      <c r="Q173" s="216"/>
    </row>
    <row r="174" spans="1:17" s="234" customFormat="1">
      <c r="A174" s="202">
        <v>45</v>
      </c>
      <c r="B174" s="202" t="s">
        <v>826</v>
      </c>
      <c r="C174" s="202" t="s">
        <v>828</v>
      </c>
      <c r="D174" s="214" t="s">
        <v>190</v>
      </c>
      <c r="E174" s="208">
        <v>276</v>
      </c>
      <c r="F174" s="208">
        <v>256</v>
      </c>
      <c r="G174" s="208">
        <v>160</v>
      </c>
      <c r="H174" s="202">
        <v>71</v>
      </c>
      <c r="I174" s="202">
        <v>131</v>
      </c>
      <c r="J174" s="205">
        <v>1.488</v>
      </c>
      <c r="K174" s="206" t="s">
        <v>814</v>
      </c>
      <c r="L174" s="365">
        <v>3249.51</v>
      </c>
      <c r="M174" s="215" t="s">
        <v>191</v>
      </c>
      <c r="N174" s="448" t="s">
        <v>198</v>
      </c>
      <c r="O174" s="197"/>
      <c r="P174" s="216" t="s">
        <v>630</v>
      </c>
      <c r="Q174" s="216"/>
    </row>
    <row r="175" spans="1:17" s="234" customFormat="1">
      <c r="A175" s="202">
        <v>46</v>
      </c>
      <c r="B175" s="202" t="s">
        <v>829</v>
      </c>
      <c r="C175" s="202" t="s">
        <v>830</v>
      </c>
      <c r="D175" s="214" t="s">
        <v>190</v>
      </c>
      <c r="E175" s="208">
        <v>276</v>
      </c>
      <c r="F175" s="208">
        <v>256</v>
      </c>
      <c r="G175" s="208">
        <v>160</v>
      </c>
      <c r="H175" s="202">
        <v>71</v>
      </c>
      <c r="I175" s="202">
        <v>131</v>
      </c>
      <c r="J175" s="205">
        <v>1.488</v>
      </c>
      <c r="K175" s="206" t="s">
        <v>814</v>
      </c>
      <c r="L175" s="365">
        <v>3019.49</v>
      </c>
      <c r="M175" s="215" t="s">
        <v>191</v>
      </c>
      <c r="N175" s="448" t="s">
        <v>198</v>
      </c>
      <c r="O175" s="197"/>
      <c r="P175" s="216" t="s">
        <v>630</v>
      </c>
      <c r="Q175" s="216"/>
    </row>
    <row r="176" spans="1:17" s="234" customFormat="1">
      <c r="A176" s="202">
        <v>47</v>
      </c>
      <c r="B176" s="202" t="s">
        <v>835</v>
      </c>
      <c r="C176" s="202" t="s">
        <v>836</v>
      </c>
      <c r="D176" s="214" t="s">
        <v>190</v>
      </c>
      <c r="E176" s="208">
        <v>276</v>
      </c>
      <c r="F176" s="208">
        <v>256</v>
      </c>
      <c r="G176" s="208">
        <v>160</v>
      </c>
      <c r="H176" s="202">
        <v>71</v>
      </c>
      <c r="I176" s="202">
        <v>131</v>
      </c>
      <c r="J176" s="205">
        <v>1.488</v>
      </c>
      <c r="K176" s="206" t="s">
        <v>814</v>
      </c>
      <c r="L176" s="365">
        <v>3248.92</v>
      </c>
      <c r="M176" s="215" t="s">
        <v>191</v>
      </c>
      <c r="N176" s="448" t="s">
        <v>198</v>
      </c>
      <c r="O176" s="197"/>
      <c r="P176" s="216" t="s">
        <v>630</v>
      </c>
      <c r="Q176" s="216"/>
    </row>
    <row r="177" spans="1:17" s="586" customFormat="1">
      <c r="A177" s="576">
        <v>31</v>
      </c>
      <c r="B177" s="576" t="s">
        <v>239</v>
      </c>
      <c r="C177" s="576" t="s">
        <v>1072</v>
      </c>
      <c r="D177" s="577" t="s">
        <v>190</v>
      </c>
      <c r="E177" s="578">
        <v>250</v>
      </c>
      <c r="F177" s="578">
        <v>237</v>
      </c>
      <c r="G177" s="578">
        <v>160</v>
      </c>
      <c r="H177" s="576">
        <v>71</v>
      </c>
      <c r="I177" s="576">
        <v>131</v>
      </c>
      <c r="J177" s="579">
        <v>1.343</v>
      </c>
      <c r="K177" s="580" t="s">
        <v>814</v>
      </c>
      <c r="L177" s="581">
        <v>2589.08</v>
      </c>
      <c r="M177" s="582" t="s">
        <v>191</v>
      </c>
      <c r="N177" s="583" t="s">
        <v>198</v>
      </c>
      <c r="O177" s="584"/>
      <c r="P177" s="585" t="s">
        <v>631</v>
      </c>
      <c r="Q177" s="585" t="s">
        <v>1071</v>
      </c>
    </row>
    <row r="178" spans="1:17" s="586" customFormat="1">
      <c r="A178" s="576">
        <v>32</v>
      </c>
      <c r="B178" s="576" t="s">
        <v>241</v>
      </c>
      <c r="C178" s="576" t="s">
        <v>1073</v>
      </c>
      <c r="D178" s="577" t="s">
        <v>190</v>
      </c>
      <c r="E178" s="578">
        <v>250</v>
      </c>
      <c r="F178" s="578">
        <v>237</v>
      </c>
      <c r="G178" s="578">
        <v>160</v>
      </c>
      <c r="H178" s="576">
        <v>71</v>
      </c>
      <c r="I178" s="576">
        <v>131</v>
      </c>
      <c r="J178" s="579">
        <v>1.343</v>
      </c>
      <c r="K178" s="580" t="s">
        <v>814</v>
      </c>
      <c r="L178" s="581">
        <v>2589.08</v>
      </c>
      <c r="M178" s="582" t="s">
        <v>191</v>
      </c>
      <c r="N178" s="583" t="s">
        <v>198</v>
      </c>
      <c r="O178" s="584"/>
      <c r="P178" s="585" t="s">
        <v>631</v>
      </c>
      <c r="Q178" s="585" t="s">
        <v>1071</v>
      </c>
    </row>
    <row r="179" spans="1:17" s="234" customFormat="1">
      <c r="A179" s="202"/>
      <c r="B179" s="202"/>
      <c r="C179" s="202"/>
      <c r="D179" s="214" t="s">
        <v>190</v>
      </c>
      <c r="E179" s="208"/>
      <c r="F179" s="208"/>
      <c r="G179" s="208"/>
      <c r="H179" s="202"/>
      <c r="I179" s="202"/>
      <c r="J179" s="205"/>
      <c r="K179" s="206" t="s">
        <v>814</v>
      </c>
      <c r="L179" s="365"/>
      <c r="M179" s="215" t="s">
        <v>191</v>
      </c>
      <c r="N179" s="448" t="s">
        <v>198</v>
      </c>
      <c r="O179" s="197"/>
      <c r="P179" s="216"/>
      <c r="Q179" s="216"/>
    </row>
    <row r="180" spans="1:17" s="234" customFormat="1">
      <c r="A180" s="202"/>
      <c r="B180" s="202"/>
      <c r="C180" s="202"/>
      <c r="D180" s="214" t="s">
        <v>190</v>
      </c>
      <c r="E180" s="208"/>
      <c r="F180" s="208"/>
      <c r="G180" s="208"/>
      <c r="H180" s="202"/>
      <c r="I180" s="202"/>
      <c r="J180" s="205"/>
      <c r="K180" s="206" t="s">
        <v>814</v>
      </c>
      <c r="L180" s="365"/>
      <c r="M180" s="215" t="s">
        <v>191</v>
      </c>
      <c r="N180" s="448" t="s">
        <v>198</v>
      </c>
      <c r="O180" s="197"/>
      <c r="P180" s="216"/>
      <c r="Q180" s="216"/>
    </row>
    <row r="181" spans="1:17" s="234" customFormat="1">
      <c r="A181" s="202"/>
      <c r="B181" s="202"/>
      <c r="C181" s="202"/>
      <c r="D181" s="214" t="s">
        <v>190</v>
      </c>
      <c r="E181" s="208"/>
      <c r="F181" s="208"/>
      <c r="G181" s="208"/>
      <c r="H181" s="202"/>
      <c r="I181" s="202"/>
      <c r="J181" s="205"/>
      <c r="K181" s="206" t="s">
        <v>814</v>
      </c>
      <c r="L181" s="365"/>
      <c r="M181" s="215" t="s">
        <v>191</v>
      </c>
      <c r="N181" s="448" t="s">
        <v>198</v>
      </c>
      <c r="O181" s="197"/>
      <c r="P181" s="216"/>
      <c r="Q181" s="216"/>
    </row>
    <row r="182" spans="1:17" s="234" customFormat="1">
      <c r="A182" s="202"/>
      <c r="B182" s="202"/>
      <c r="C182" s="202"/>
      <c r="D182" s="214" t="s">
        <v>190</v>
      </c>
      <c r="E182" s="208"/>
      <c r="F182" s="208"/>
      <c r="G182" s="208"/>
      <c r="H182" s="202"/>
      <c r="I182" s="202"/>
      <c r="J182" s="205"/>
      <c r="K182" s="206" t="s">
        <v>814</v>
      </c>
      <c r="L182" s="365"/>
      <c r="M182" s="215" t="s">
        <v>191</v>
      </c>
      <c r="N182" s="448" t="s">
        <v>198</v>
      </c>
      <c r="O182" s="197"/>
      <c r="P182" s="216"/>
      <c r="Q182" s="216"/>
    </row>
    <row r="183" spans="1:17" s="234" customFormat="1">
      <c r="A183" s="202"/>
      <c r="B183" s="202"/>
      <c r="C183" s="202"/>
      <c r="D183" s="214" t="s">
        <v>190</v>
      </c>
      <c r="E183" s="208"/>
      <c r="F183" s="208"/>
      <c r="G183" s="208"/>
      <c r="H183" s="202"/>
      <c r="I183" s="202"/>
      <c r="J183" s="205"/>
      <c r="K183" s="206" t="s">
        <v>814</v>
      </c>
      <c r="L183" s="365"/>
      <c r="M183" s="215" t="s">
        <v>191</v>
      </c>
      <c r="N183" s="448" t="s">
        <v>198</v>
      </c>
      <c r="O183" s="197"/>
      <c r="P183" s="216"/>
      <c r="Q183" s="216"/>
    </row>
    <row r="184" spans="1:17" s="234" customFormat="1">
      <c r="A184" s="202"/>
      <c r="B184" s="202"/>
      <c r="C184" s="202"/>
      <c r="D184" s="214" t="s">
        <v>190</v>
      </c>
      <c r="E184" s="208"/>
      <c r="F184" s="208"/>
      <c r="G184" s="208"/>
      <c r="H184" s="202"/>
      <c r="I184" s="202"/>
      <c r="J184" s="205"/>
      <c r="K184" s="206" t="s">
        <v>814</v>
      </c>
      <c r="L184" s="365"/>
      <c r="M184" s="215" t="s">
        <v>191</v>
      </c>
      <c r="N184" s="448" t="s">
        <v>198</v>
      </c>
      <c r="O184" s="197"/>
      <c r="P184" s="216"/>
      <c r="Q184" s="216"/>
    </row>
    <row r="185" spans="1:17" s="234" customFormat="1">
      <c r="A185" s="202"/>
      <c r="B185" s="202"/>
      <c r="C185" s="202"/>
      <c r="D185" s="214" t="s">
        <v>190</v>
      </c>
      <c r="E185" s="208"/>
      <c r="F185" s="208"/>
      <c r="G185" s="208"/>
      <c r="H185" s="202"/>
      <c r="I185" s="202"/>
      <c r="J185" s="205"/>
      <c r="K185" s="206" t="s">
        <v>814</v>
      </c>
      <c r="L185" s="365"/>
      <c r="M185" s="215" t="s">
        <v>191</v>
      </c>
      <c r="N185" s="448" t="s">
        <v>198</v>
      </c>
      <c r="O185" s="197"/>
      <c r="P185" s="216"/>
      <c r="Q185" s="216"/>
    </row>
    <row r="186" spans="1:17" s="234" customFormat="1">
      <c r="A186" s="202"/>
      <c r="B186" s="202"/>
      <c r="C186" s="202"/>
      <c r="D186" s="214" t="s">
        <v>190</v>
      </c>
      <c r="E186" s="208"/>
      <c r="F186" s="208"/>
      <c r="G186" s="208"/>
      <c r="H186" s="202"/>
      <c r="I186" s="202"/>
      <c r="J186" s="205"/>
      <c r="K186" s="206" t="s">
        <v>814</v>
      </c>
      <c r="L186" s="365"/>
      <c r="M186" s="215" t="s">
        <v>191</v>
      </c>
      <c r="N186" s="448" t="s">
        <v>198</v>
      </c>
      <c r="O186" s="197"/>
      <c r="P186" s="216"/>
      <c r="Q186" s="216"/>
    </row>
    <row r="187" spans="1:17" s="234" customFormat="1">
      <c r="A187" s="202"/>
      <c r="B187" s="202"/>
      <c r="C187" s="202"/>
      <c r="D187" s="214" t="s">
        <v>190</v>
      </c>
      <c r="E187" s="208"/>
      <c r="F187" s="208"/>
      <c r="G187" s="208"/>
      <c r="H187" s="202"/>
      <c r="I187" s="202"/>
      <c r="J187" s="205"/>
      <c r="K187" s="206" t="s">
        <v>814</v>
      </c>
      <c r="L187" s="365"/>
      <c r="M187" s="215" t="s">
        <v>191</v>
      </c>
      <c r="N187" s="448" t="s">
        <v>198</v>
      </c>
      <c r="O187" s="197"/>
      <c r="P187" s="216"/>
      <c r="Q187" s="216"/>
    </row>
    <row r="188" spans="1:17" s="234" customFormat="1">
      <c r="A188" s="202"/>
      <c r="B188" s="202"/>
      <c r="C188" s="202"/>
      <c r="D188" s="214" t="s">
        <v>190</v>
      </c>
      <c r="E188" s="208"/>
      <c r="F188" s="208"/>
      <c r="G188" s="208"/>
      <c r="H188" s="202"/>
      <c r="I188" s="202"/>
      <c r="J188" s="205"/>
      <c r="K188" s="206" t="s">
        <v>814</v>
      </c>
      <c r="L188" s="365"/>
      <c r="M188" s="215" t="s">
        <v>191</v>
      </c>
      <c r="N188" s="448" t="s">
        <v>198</v>
      </c>
      <c r="O188" s="197"/>
      <c r="P188" s="216"/>
      <c r="Q188" s="216"/>
    </row>
    <row r="189" spans="1:17" s="234" customFormat="1">
      <c r="A189" s="202"/>
      <c r="B189" s="202"/>
      <c r="C189" s="202"/>
      <c r="D189" s="214" t="s">
        <v>190</v>
      </c>
      <c r="E189" s="208"/>
      <c r="F189" s="208"/>
      <c r="G189" s="208"/>
      <c r="H189" s="202"/>
      <c r="I189" s="202"/>
      <c r="J189" s="205"/>
      <c r="K189" s="206" t="s">
        <v>814</v>
      </c>
      <c r="L189" s="365"/>
      <c r="M189" s="215" t="s">
        <v>191</v>
      </c>
      <c r="N189" s="448" t="s">
        <v>198</v>
      </c>
      <c r="O189" s="197"/>
      <c r="P189" s="216"/>
      <c r="Q189" s="216"/>
    </row>
    <row r="190" spans="1:17" s="234" customFormat="1">
      <c r="A190" s="202">
        <v>1</v>
      </c>
      <c r="B190" s="202" t="s">
        <v>339</v>
      </c>
      <c r="C190" s="202" t="s">
        <v>340</v>
      </c>
      <c r="D190" s="214" t="s">
        <v>190</v>
      </c>
      <c r="E190" s="208">
        <v>260</v>
      </c>
      <c r="F190" s="208">
        <v>235</v>
      </c>
      <c r="G190" s="208">
        <v>162</v>
      </c>
      <c r="H190" s="202">
        <v>70</v>
      </c>
      <c r="I190" s="202">
        <v>124</v>
      </c>
      <c r="J190" s="205">
        <v>1.407</v>
      </c>
      <c r="K190" s="206" t="s">
        <v>814</v>
      </c>
      <c r="L190" s="365">
        <v>0</v>
      </c>
      <c r="M190" s="215" t="s">
        <v>191</v>
      </c>
      <c r="N190" s="448" t="s">
        <v>198</v>
      </c>
      <c r="O190" s="197"/>
      <c r="P190" s="216" t="s">
        <v>630</v>
      </c>
      <c r="Q190" s="216"/>
    </row>
    <row r="191" spans="1:17" s="234" customFormat="1">
      <c r="A191" s="202">
        <v>2</v>
      </c>
      <c r="B191" s="202" t="s">
        <v>341</v>
      </c>
      <c r="C191" s="202" t="s">
        <v>342</v>
      </c>
      <c r="D191" s="214" t="s">
        <v>190</v>
      </c>
      <c r="E191" s="208">
        <v>260</v>
      </c>
      <c r="F191" s="208">
        <v>235</v>
      </c>
      <c r="G191" s="208">
        <v>162</v>
      </c>
      <c r="H191" s="202">
        <v>70</v>
      </c>
      <c r="I191" s="202">
        <v>124</v>
      </c>
      <c r="J191" s="205">
        <v>1.407</v>
      </c>
      <c r="K191" s="206" t="s">
        <v>814</v>
      </c>
      <c r="L191" s="365">
        <v>0</v>
      </c>
      <c r="M191" s="215" t="s">
        <v>191</v>
      </c>
      <c r="N191" s="448" t="s">
        <v>198</v>
      </c>
      <c r="O191" s="197"/>
      <c r="P191" s="216" t="s">
        <v>630</v>
      </c>
      <c r="Q191" s="216"/>
    </row>
    <row r="192" spans="1:17" s="234" customFormat="1">
      <c r="A192" s="202">
        <v>3</v>
      </c>
      <c r="B192" s="202" t="s">
        <v>343</v>
      </c>
      <c r="C192" s="202" t="s">
        <v>344</v>
      </c>
      <c r="D192" s="214" t="s">
        <v>190</v>
      </c>
      <c r="E192" s="208">
        <v>260</v>
      </c>
      <c r="F192" s="208">
        <v>235</v>
      </c>
      <c r="G192" s="208">
        <v>162</v>
      </c>
      <c r="H192" s="202">
        <v>70</v>
      </c>
      <c r="I192" s="202">
        <v>124</v>
      </c>
      <c r="J192" s="205">
        <v>1.407</v>
      </c>
      <c r="K192" s="206" t="s">
        <v>814</v>
      </c>
      <c r="L192" s="365">
        <v>0</v>
      </c>
      <c r="M192" s="215" t="s">
        <v>191</v>
      </c>
      <c r="N192" s="448" t="s">
        <v>198</v>
      </c>
      <c r="O192" s="197"/>
      <c r="P192" s="216" t="s">
        <v>630</v>
      </c>
      <c r="Q192" s="216"/>
    </row>
    <row r="193" spans="1:17" s="234" customFormat="1">
      <c r="A193" s="202">
        <v>4</v>
      </c>
      <c r="B193" s="202" t="s">
        <v>279</v>
      </c>
      <c r="C193" s="202" t="s">
        <v>280</v>
      </c>
      <c r="D193" s="214" t="s">
        <v>190</v>
      </c>
      <c r="E193" s="208">
        <v>238</v>
      </c>
      <c r="F193" s="208">
        <v>216</v>
      </c>
      <c r="G193" s="208">
        <v>163</v>
      </c>
      <c r="H193" s="202">
        <v>65</v>
      </c>
      <c r="I193" s="202">
        <v>124</v>
      </c>
      <c r="J193" s="205">
        <v>1.3140000000000001</v>
      </c>
      <c r="K193" s="206" t="s">
        <v>814</v>
      </c>
      <c r="L193" s="365">
        <v>2268.35</v>
      </c>
      <c r="M193" s="215" t="s">
        <v>191</v>
      </c>
      <c r="N193" s="448" t="s">
        <v>198</v>
      </c>
      <c r="O193" s="197"/>
      <c r="P193" s="216" t="s">
        <v>631</v>
      </c>
      <c r="Q193" s="216"/>
    </row>
    <row r="194" spans="1:17" s="234" customFormat="1">
      <c r="A194" s="202">
        <v>5</v>
      </c>
      <c r="B194" s="202" t="s">
        <v>281</v>
      </c>
      <c r="C194" s="202" t="s">
        <v>282</v>
      </c>
      <c r="D194" s="214" t="s">
        <v>190</v>
      </c>
      <c r="E194" s="208">
        <v>238</v>
      </c>
      <c r="F194" s="208">
        <v>216</v>
      </c>
      <c r="G194" s="208">
        <v>163</v>
      </c>
      <c r="H194" s="202">
        <v>65</v>
      </c>
      <c r="I194" s="202">
        <v>124</v>
      </c>
      <c r="J194" s="205">
        <v>1.3140000000000001</v>
      </c>
      <c r="K194" s="206" t="s">
        <v>814</v>
      </c>
      <c r="L194" s="365">
        <v>2312.42</v>
      </c>
      <c r="M194" s="215" t="s">
        <v>191</v>
      </c>
      <c r="N194" s="448" t="s">
        <v>198</v>
      </c>
      <c r="O194" s="239"/>
      <c r="P194" s="216" t="s">
        <v>631</v>
      </c>
      <c r="Q194" s="216"/>
    </row>
    <row r="195" spans="1:17" s="234" customFormat="1">
      <c r="A195" s="202">
        <v>6</v>
      </c>
      <c r="B195" s="202" t="s">
        <v>713</v>
      </c>
      <c r="C195" s="202" t="s">
        <v>717</v>
      </c>
      <c r="D195" s="214" t="s">
        <v>190</v>
      </c>
      <c r="E195" s="208">
        <v>238</v>
      </c>
      <c r="F195" s="208">
        <v>216</v>
      </c>
      <c r="G195" s="208">
        <v>163</v>
      </c>
      <c r="H195" s="202">
        <v>65</v>
      </c>
      <c r="I195" s="202">
        <v>124</v>
      </c>
      <c r="J195" s="205">
        <v>1.3140000000000001</v>
      </c>
      <c r="K195" s="206" t="s">
        <v>814</v>
      </c>
      <c r="L195" s="365">
        <v>2209.64</v>
      </c>
      <c r="M195" s="215" t="s">
        <v>191</v>
      </c>
      <c r="N195" s="448" t="s">
        <v>198</v>
      </c>
      <c r="O195" s="239"/>
      <c r="P195" s="216" t="s">
        <v>631</v>
      </c>
      <c r="Q195" s="216" t="s">
        <v>1071</v>
      </c>
    </row>
    <row r="196" spans="1:17" s="234" customFormat="1">
      <c r="A196" s="202">
        <v>7</v>
      </c>
      <c r="B196" s="202" t="s">
        <v>714</v>
      </c>
      <c r="C196" s="202" t="s">
        <v>718</v>
      </c>
      <c r="D196" s="214" t="s">
        <v>190</v>
      </c>
      <c r="E196" s="208">
        <v>238</v>
      </c>
      <c r="F196" s="208">
        <v>216</v>
      </c>
      <c r="G196" s="208">
        <v>163</v>
      </c>
      <c r="H196" s="202">
        <v>65</v>
      </c>
      <c r="I196" s="202">
        <v>124</v>
      </c>
      <c r="J196" s="205">
        <v>1.3140000000000001</v>
      </c>
      <c r="K196" s="206" t="s">
        <v>814</v>
      </c>
      <c r="L196" s="365">
        <v>2209.64</v>
      </c>
      <c r="M196" s="215" t="s">
        <v>191</v>
      </c>
      <c r="N196" s="448" t="s">
        <v>198</v>
      </c>
      <c r="O196" s="239"/>
      <c r="P196" s="216" t="s">
        <v>631</v>
      </c>
      <c r="Q196" s="216" t="s">
        <v>1071</v>
      </c>
    </row>
    <row r="197" spans="1:17" s="234" customFormat="1">
      <c r="A197" s="202">
        <v>8</v>
      </c>
      <c r="B197" s="202" t="s">
        <v>283</v>
      </c>
      <c r="C197" s="202" t="s">
        <v>284</v>
      </c>
      <c r="D197" s="214" t="s">
        <v>190</v>
      </c>
      <c r="E197" s="208">
        <v>238</v>
      </c>
      <c r="F197" s="208">
        <v>216</v>
      </c>
      <c r="G197" s="208">
        <v>163</v>
      </c>
      <c r="H197" s="202">
        <v>65</v>
      </c>
      <c r="I197" s="202">
        <v>124</v>
      </c>
      <c r="J197" s="205">
        <v>1.3140000000000001</v>
      </c>
      <c r="K197" s="206" t="s">
        <v>814</v>
      </c>
      <c r="L197" s="365">
        <v>2401.4899999999998</v>
      </c>
      <c r="M197" s="215" t="s">
        <v>191</v>
      </c>
      <c r="N197" s="448" t="s">
        <v>198</v>
      </c>
      <c r="O197" s="239"/>
      <c r="P197" s="216" t="s">
        <v>631</v>
      </c>
      <c r="Q197" s="216"/>
    </row>
    <row r="198" spans="1:17" s="234" customFormat="1">
      <c r="A198" s="202">
        <v>9</v>
      </c>
      <c r="B198" s="202" t="s">
        <v>271</v>
      </c>
      <c r="C198" s="202" t="s">
        <v>272</v>
      </c>
      <c r="D198" s="214" t="s">
        <v>190</v>
      </c>
      <c r="E198" s="208">
        <v>254</v>
      </c>
      <c r="F198" s="208">
        <v>229</v>
      </c>
      <c r="G198" s="208">
        <v>163</v>
      </c>
      <c r="H198" s="202">
        <v>70</v>
      </c>
      <c r="I198" s="202">
        <v>130</v>
      </c>
      <c r="J198" s="205">
        <v>1.484</v>
      </c>
      <c r="K198" s="206" t="s">
        <v>814</v>
      </c>
      <c r="L198" s="365">
        <v>2511.65</v>
      </c>
      <c r="M198" s="215" t="s">
        <v>191</v>
      </c>
      <c r="N198" s="448" t="s">
        <v>198</v>
      </c>
      <c r="O198" s="197"/>
      <c r="P198" s="216" t="s">
        <v>631</v>
      </c>
      <c r="Q198" s="216"/>
    </row>
    <row r="199" spans="1:17" s="234" customFormat="1">
      <c r="A199" s="202">
        <v>10</v>
      </c>
      <c r="B199" s="202" t="s">
        <v>273</v>
      </c>
      <c r="C199" s="202" t="s">
        <v>274</v>
      </c>
      <c r="D199" s="214" t="s">
        <v>190</v>
      </c>
      <c r="E199" s="208">
        <v>254</v>
      </c>
      <c r="F199" s="208">
        <v>229</v>
      </c>
      <c r="G199" s="208">
        <v>163</v>
      </c>
      <c r="H199" s="202">
        <v>70</v>
      </c>
      <c r="I199" s="202">
        <v>130</v>
      </c>
      <c r="J199" s="205">
        <v>1.484</v>
      </c>
      <c r="K199" s="206" t="s">
        <v>814</v>
      </c>
      <c r="L199" s="365">
        <v>2555.37</v>
      </c>
      <c r="M199" s="215" t="s">
        <v>191</v>
      </c>
      <c r="N199" s="448" t="s">
        <v>198</v>
      </c>
      <c r="O199" s="197"/>
      <c r="P199" s="216" t="s">
        <v>631</v>
      </c>
      <c r="Q199" s="216"/>
    </row>
    <row r="200" spans="1:17" s="239" customFormat="1">
      <c r="A200" s="202">
        <v>11</v>
      </c>
      <c r="B200" s="202" t="s">
        <v>715</v>
      </c>
      <c r="C200" s="202" t="s">
        <v>719</v>
      </c>
      <c r="D200" s="214" t="s">
        <v>190</v>
      </c>
      <c r="E200" s="208">
        <v>254</v>
      </c>
      <c r="F200" s="208">
        <v>229</v>
      </c>
      <c r="G200" s="208">
        <v>163</v>
      </c>
      <c r="H200" s="202">
        <v>70</v>
      </c>
      <c r="I200" s="202">
        <v>130</v>
      </c>
      <c r="J200" s="205">
        <v>1.484</v>
      </c>
      <c r="K200" s="206" t="s">
        <v>814</v>
      </c>
      <c r="L200" s="365">
        <v>2438.41</v>
      </c>
      <c r="M200" s="215" t="s">
        <v>191</v>
      </c>
      <c r="N200" s="448" t="s">
        <v>198</v>
      </c>
      <c r="O200" s="197"/>
      <c r="P200" s="216" t="s">
        <v>631</v>
      </c>
      <c r="Q200" s="216" t="s">
        <v>1071</v>
      </c>
    </row>
    <row r="201" spans="1:17" s="239" customFormat="1">
      <c r="A201" s="202">
        <v>12</v>
      </c>
      <c r="B201" s="202" t="s">
        <v>716</v>
      </c>
      <c r="C201" s="202" t="s">
        <v>720</v>
      </c>
      <c r="D201" s="214" t="s">
        <v>190</v>
      </c>
      <c r="E201" s="208">
        <v>254</v>
      </c>
      <c r="F201" s="208">
        <v>229</v>
      </c>
      <c r="G201" s="208">
        <v>163</v>
      </c>
      <c r="H201" s="202">
        <v>70</v>
      </c>
      <c r="I201" s="202">
        <v>130</v>
      </c>
      <c r="J201" s="205">
        <v>1.484</v>
      </c>
      <c r="K201" s="206" t="s">
        <v>814</v>
      </c>
      <c r="L201" s="365">
        <v>2438.41</v>
      </c>
      <c r="M201" s="215" t="s">
        <v>191</v>
      </c>
      <c r="N201" s="448" t="s">
        <v>198</v>
      </c>
      <c r="O201" s="197"/>
      <c r="P201" s="216" t="s">
        <v>631</v>
      </c>
      <c r="Q201" s="216" t="s">
        <v>1071</v>
      </c>
    </row>
    <row r="202" spans="1:17" s="239" customFormat="1">
      <c r="A202" s="202">
        <v>13</v>
      </c>
      <c r="B202" s="202" t="s">
        <v>275</v>
      </c>
      <c r="C202" s="202" t="s">
        <v>276</v>
      </c>
      <c r="D202" s="214" t="s">
        <v>190</v>
      </c>
      <c r="E202" s="208">
        <v>254</v>
      </c>
      <c r="F202" s="208">
        <v>229</v>
      </c>
      <c r="G202" s="208">
        <v>163</v>
      </c>
      <c r="H202" s="202">
        <v>70</v>
      </c>
      <c r="I202" s="202">
        <v>130</v>
      </c>
      <c r="J202" s="205">
        <v>1.484</v>
      </c>
      <c r="K202" s="206" t="s">
        <v>814</v>
      </c>
      <c r="L202" s="365">
        <v>2653.84</v>
      </c>
      <c r="M202" s="215" t="s">
        <v>191</v>
      </c>
      <c r="N202" s="448" t="s">
        <v>198</v>
      </c>
      <c r="O202" s="197"/>
      <c r="P202" s="216" t="s">
        <v>631</v>
      </c>
      <c r="Q202" s="216"/>
    </row>
    <row r="203" spans="1:17" s="239" customFormat="1">
      <c r="A203" s="202">
        <v>14</v>
      </c>
      <c r="B203" s="202" t="s">
        <v>308</v>
      </c>
      <c r="C203" s="202" t="s">
        <v>309</v>
      </c>
      <c r="D203" s="214" t="s">
        <v>190</v>
      </c>
      <c r="E203" s="208">
        <v>254</v>
      </c>
      <c r="F203" s="208">
        <v>229</v>
      </c>
      <c r="G203" s="208">
        <v>163</v>
      </c>
      <c r="H203" s="202">
        <v>70</v>
      </c>
      <c r="I203" s="202">
        <v>130</v>
      </c>
      <c r="J203" s="205">
        <v>1.484</v>
      </c>
      <c r="K203" s="206" t="s">
        <v>814</v>
      </c>
      <c r="L203" s="365">
        <v>2560.27</v>
      </c>
      <c r="M203" s="215" t="s">
        <v>191</v>
      </c>
      <c r="N203" s="448" t="s">
        <v>198</v>
      </c>
      <c r="O203" s="197"/>
      <c r="P203" s="216" t="s">
        <v>631</v>
      </c>
      <c r="Q203" s="216"/>
    </row>
    <row r="204" spans="1:17" s="234" customFormat="1">
      <c r="A204" s="202">
        <v>15</v>
      </c>
      <c r="B204" s="202" t="s">
        <v>726</v>
      </c>
      <c r="C204" s="202" t="s">
        <v>727</v>
      </c>
      <c r="D204" s="214" t="s">
        <v>190</v>
      </c>
      <c r="E204" s="208">
        <v>259</v>
      </c>
      <c r="F204" s="208">
        <v>234</v>
      </c>
      <c r="G204" s="208">
        <v>163</v>
      </c>
      <c r="H204" s="202">
        <v>70</v>
      </c>
      <c r="I204" s="202">
        <v>130</v>
      </c>
      <c r="J204" s="205">
        <v>1.484</v>
      </c>
      <c r="K204" s="206" t="s">
        <v>814</v>
      </c>
      <c r="L204" s="365">
        <v>2969.83</v>
      </c>
      <c r="M204" s="215" t="s">
        <v>191</v>
      </c>
      <c r="N204" s="448" t="s">
        <v>198</v>
      </c>
      <c r="O204" s="197"/>
      <c r="P204" s="216" t="s">
        <v>631</v>
      </c>
      <c r="Q204" s="216"/>
    </row>
    <row r="205" spans="1:17" s="239" customFormat="1">
      <c r="A205" s="202">
        <v>16</v>
      </c>
      <c r="B205" s="202" t="s">
        <v>285</v>
      </c>
      <c r="C205" s="202" t="s">
        <v>286</v>
      </c>
      <c r="D205" s="214" t="s">
        <v>190</v>
      </c>
      <c r="E205" s="208">
        <v>238</v>
      </c>
      <c r="F205" s="208">
        <v>216</v>
      </c>
      <c r="G205" s="208">
        <v>163</v>
      </c>
      <c r="H205" s="202">
        <v>65</v>
      </c>
      <c r="I205" s="202">
        <v>124</v>
      </c>
      <c r="J205" s="205">
        <v>1.3140000000000001</v>
      </c>
      <c r="K205" s="206" t="s">
        <v>814</v>
      </c>
      <c r="L205" s="365">
        <v>2442.09</v>
      </c>
      <c r="M205" s="215" t="s">
        <v>191</v>
      </c>
      <c r="N205" s="448" t="s">
        <v>198</v>
      </c>
      <c r="O205" s="197"/>
      <c r="P205" s="216" t="s">
        <v>631</v>
      </c>
      <c r="Q205" s="216"/>
    </row>
    <row r="206" spans="1:17" s="239" customFormat="1">
      <c r="A206" s="202">
        <v>17</v>
      </c>
      <c r="B206" s="202" t="s">
        <v>277</v>
      </c>
      <c r="C206" s="202" t="s">
        <v>278</v>
      </c>
      <c r="D206" s="214" t="s">
        <v>190</v>
      </c>
      <c r="E206" s="208">
        <v>254</v>
      </c>
      <c r="F206" s="208">
        <v>229</v>
      </c>
      <c r="G206" s="208">
        <v>163</v>
      </c>
      <c r="H206" s="202">
        <v>70</v>
      </c>
      <c r="I206" s="202">
        <v>130</v>
      </c>
      <c r="J206" s="205">
        <v>1.484</v>
      </c>
      <c r="K206" s="206" t="s">
        <v>814</v>
      </c>
      <c r="L206" s="365">
        <v>2697.53</v>
      </c>
      <c r="M206" s="215" t="s">
        <v>191</v>
      </c>
      <c r="N206" s="448" t="s">
        <v>198</v>
      </c>
      <c r="O206" s="197"/>
      <c r="P206" s="216" t="s">
        <v>631</v>
      </c>
      <c r="Q206" s="216"/>
    </row>
    <row r="207" spans="1:17" s="239" customFormat="1">
      <c r="A207" s="202">
        <v>18</v>
      </c>
      <c r="B207" s="202" t="s">
        <v>678</v>
      </c>
      <c r="C207" s="202" t="s">
        <v>682</v>
      </c>
      <c r="D207" s="214" t="s">
        <v>190</v>
      </c>
      <c r="E207" s="208">
        <v>238</v>
      </c>
      <c r="F207" s="208">
        <v>216</v>
      </c>
      <c r="G207" s="208">
        <v>163</v>
      </c>
      <c r="H207" s="202">
        <v>65</v>
      </c>
      <c r="I207" s="202">
        <v>124</v>
      </c>
      <c r="J207" s="205">
        <v>1.3140000000000001</v>
      </c>
      <c r="K207" s="206" t="s">
        <v>814</v>
      </c>
      <c r="L207" s="365">
        <v>2665.96</v>
      </c>
      <c r="M207" s="215" t="s">
        <v>191</v>
      </c>
      <c r="N207" s="448" t="s">
        <v>198</v>
      </c>
      <c r="O207" s="197"/>
      <c r="P207" s="216" t="s">
        <v>631</v>
      </c>
      <c r="Q207" s="216"/>
    </row>
    <row r="208" spans="1:17" s="239" customFormat="1">
      <c r="A208" s="202">
        <v>19</v>
      </c>
      <c r="B208" s="202" t="s">
        <v>725</v>
      </c>
      <c r="C208" s="202" t="s">
        <v>728</v>
      </c>
      <c r="D208" s="214" t="s">
        <v>190</v>
      </c>
      <c r="E208" s="208">
        <v>243</v>
      </c>
      <c r="F208" s="208">
        <v>221</v>
      </c>
      <c r="G208" s="208">
        <v>163</v>
      </c>
      <c r="H208" s="202">
        <v>65</v>
      </c>
      <c r="I208" s="202">
        <v>124</v>
      </c>
      <c r="J208" s="205">
        <v>1.3140000000000001</v>
      </c>
      <c r="K208" s="206" t="s">
        <v>814</v>
      </c>
      <c r="L208" s="365">
        <v>2710.22</v>
      </c>
      <c r="M208" s="215" t="s">
        <v>191</v>
      </c>
      <c r="N208" s="448" t="s">
        <v>198</v>
      </c>
      <c r="O208" s="197"/>
      <c r="P208" s="216" t="s">
        <v>631</v>
      </c>
      <c r="Q208" s="216"/>
    </row>
    <row r="209" spans="1:17" s="239" customFormat="1">
      <c r="A209" s="202">
        <v>20</v>
      </c>
      <c r="B209" s="202" t="s">
        <v>679</v>
      </c>
      <c r="C209" s="202" t="s">
        <v>683</v>
      </c>
      <c r="D209" s="214" t="s">
        <v>190</v>
      </c>
      <c r="E209" s="208">
        <v>243</v>
      </c>
      <c r="F209" s="208">
        <v>221</v>
      </c>
      <c r="G209" s="208">
        <v>163</v>
      </c>
      <c r="H209" s="202">
        <v>65</v>
      </c>
      <c r="I209" s="202">
        <v>124</v>
      </c>
      <c r="J209" s="205">
        <v>1.3140000000000001</v>
      </c>
      <c r="K209" s="206" t="s">
        <v>814</v>
      </c>
      <c r="L209" s="365">
        <v>2798.66</v>
      </c>
      <c r="M209" s="215" t="s">
        <v>191</v>
      </c>
      <c r="N209" s="448" t="s">
        <v>198</v>
      </c>
      <c r="O209" s="197"/>
      <c r="P209" s="216" t="s">
        <v>631</v>
      </c>
      <c r="Q209" s="216"/>
    </row>
    <row r="210" spans="1:17" s="239" customFormat="1">
      <c r="A210" s="202">
        <v>21</v>
      </c>
      <c r="B210" s="202" t="s">
        <v>794</v>
      </c>
      <c r="C210" s="202" t="s">
        <v>796</v>
      </c>
      <c r="D210" s="214" t="s">
        <v>190</v>
      </c>
      <c r="E210" s="208">
        <v>243</v>
      </c>
      <c r="F210" s="208">
        <v>221</v>
      </c>
      <c r="G210" s="208">
        <v>163</v>
      </c>
      <c r="H210" s="202">
        <v>65</v>
      </c>
      <c r="I210" s="202">
        <v>124</v>
      </c>
      <c r="J210" s="205">
        <v>1.3140000000000001</v>
      </c>
      <c r="K210" s="206" t="s">
        <v>814</v>
      </c>
      <c r="L210" s="365">
        <v>2839.31</v>
      </c>
      <c r="M210" s="215" t="s">
        <v>191</v>
      </c>
      <c r="N210" s="448" t="s">
        <v>198</v>
      </c>
      <c r="P210" s="216" t="s">
        <v>631</v>
      </c>
      <c r="Q210" s="216"/>
    </row>
    <row r="211" spans="1:17" s="239" customFormat="1">
      <c r="A211" s="202">
        <v>22</v>
      </c>
      <c r="B211" s="202" t="s">
        <v>680</v>
      </c>
      <c r="C211" s="202" t="s">
        <v>684</v>
      </c>
      <c r="D211" s="214" t="s">
        <v>190</v>
      </c>
      <c r="E211" s="208">
        <v>254</v>
      </c>
      <c r="F211" s="208">
        <v>229</v>
      </c>
      <c r="G211" s="208">
        <v>163</v>
      </c>
      <c r="H211" s="202">
        <v>70</v>
      </c>
      <c r="I211" s="202">
        <v>130</v>
      </c>
      <c r="J211" s="205">
        <v>1.484</v>
      </c>
      <c r="K211" s="206" t="s">
        <v>814</v>
      </c>
      <c r="L211" s="365">
        <v>2921.12</v>
      </c>
      <c r="M211" s="215" t="s">
        <v>191</v>
      </c>
      <c r="N211" s="448" t="s">
        <v>198</v>
      </c>
      <c r="P211" s="216" t="s">
        <v>631</v>
      </c>
      <c r="Q211" s="216"/>
    </row>
    <row r="212" spans="1:17" s="239" customFormat="1">
      <c r="A212" s="202">
        <v>23</v>
      </c>
      <c r="B212" s="202" t="s">
        <v>723</v>
      </c>
      <c r="C212" s="202" t="s">
        <v>724</v>
      </c>
      <c r="D212" s="214" t="s">
        <v>190</v>
      </c>
      <c r="E212" s="208">
        <v>259</v>
      </c>
      <c r="F212" s="208">
        <v>234</v>
      </c>
      <c r="G212" s="208">
        <v>163</v>
      </c>
      <c r="H212" s="202">
        <v>70</v>
      </c>
      <c r="I212" s="202">
        <v>130</v>
      </c>
      <c r="J212" s="205">
        <v>1.484</v>
      </c>
      <c r="K212" s="206" t="s">
        <v>814</v>
      </c>
      <c r="L212" s="365">
        <v>2964.84</v>
      </c>
      <c r="M212" s="215" t="s">
        <v>191</v>
      </c>
      <c r="N212" s="448" t="s">
        <v>198</v>
      </c>
      <c r="P212" s="216" t="s">
        <v>631</v>
      </c>
      <c r="Q212" s="216"/>
    </row>
    <row r="213" spans="1:17" s="239" customFormat="1">
      <c r="A213" s="202">
        <v>24</v>
      </c>
      <c r="B213" s="202" t="s">
        <v>681</v>
      </c>
      <c r="C213" s="202" t="s">
        <v>685</v>
      </c>
      <c r="D213" s="214" t="s">
        <v>190</v>
      </c>
      <c r="E213" s="208">
        <v>259</v>
      </c>
      <c r="F213" s="208">
        <v>234</v>
      </c>
      <c r="G213" s="208">
        <v>163</v>
      </c>
      <c r="H213" s="202">
        <v>70</v>
      </c>
      <c r="I213" s="202">
        <v>130</v>
      </c>
      <c r="J213" s="205">
        <v>1.484</v>
      </c>
      <c r="K213" s="206" t="s">
        <v>814</v>
      </c>
      <c r="L213" s="365">
        <v>3062.68</v>
      </c>
      <c r="M213" s="215" t="s">
        <v>191</v>
      </c>
      <c r="N213" s="448" t="s">
        <v>198</v>
      </c>
      <c r="O213" s="197"/>
      <c r="P213" s="216" t="s">
        <v>631</v>
      </c>
      <c r="Q213" s="216"/>
    </row>
    <row r="214" spans="1:17" s="239" customFormat="1">
      <c r="A214" s="202">
        <v>25</v>
      </c>
      <c r="B214" s="202" t="s">
        <v>793</v>
      </c>
      <c r="C214" s="202" t="s">
        <v>797</v>
      </c>
      <c r="D214" s="214" t="s">
        <v>190</v>
      </c>
      <c r="E214" s="208">
        <v>259</v>
      </c>
      <c r="F214" s="208">
        <v>234</v>
      </c>
      <c r="G214" s="208">
        <v>163</v>
      </c>
      <c r="H214" s="202">
        <v>70</v>
      </c>
      <c r="I214" s="202">
        <v>130</v>
      </c>
      <c r="J214" s="205">
        <v>1.48</v>
      </c>
      <c r="K214" s="206" t="s">
        <v>814</v>
      </c>
      <c r="L214" s="365">
        <v>3106.4</v>
      </c>
      <c r="M214" s="215" t="s">
        <v>191</v>
      </c>
      <c r="N214" s="448" t="s">
        <v>198</v>
      </c>
      <c r="O214" s="197"/>
      <c r="P214" s="216" t="s">
        <v>631</v>
      </c>
      <c r="Q214" s="216"/>
    </row>
    <row r="215" spans="1:17" s="239" customFormat="1">
      <c r="A215" s="202">
        <v>26</v>
      </c>
      <c r="B215" s="202" t="s">
        <v>255</v>
      </c>
      <c r="C215" s="202" t="s">
        <v>256</v>
      </c>
      <c r="D215" s="214" t="s">
        <v>190</v>
      </c>
      <c r="E215" s="208">
        <v>223</v>
      </c>
      <c r="F215" s="208">
        <v>205</v>
      </c>
      <c r="G215" s="208">
        <v>156</v>
      </c>
      <c r="H215" s="202">
        <v>68</v>
      </c>
      <c r="I215" s="202">
        <v>119</v>
      </c>
      <c r="J215" s="205">
        <v>1.262</v>
      </c>
      <c r="K215" s="206" t="s">
        <v>814</v>
      </c>
      <c r="L215" s="365">
        <v>2856.61</v>
      </c>
      <c r="M215" s="215" t="s">
        <v>191</v>
      </c>
      <c r="N215" s="448" t="s">
        <v>198</v>
      </c>
      <c r="O215" s="197"/>
      <c r="P215" s="216" t="s">
        <v>630</v>
      </c>
      <c r="Q215" s="216"/>
    </row>
    <row r="216" spans="1:17" s="239" customFormat="1">
      <c r="A216" s="202">
        <v>27</v>
      </c>
      <c r="B216" s="202" t="s">
        <v>247</v>
      </c>
      <c r="C216" s="202" t="s">
        <v>248</v>
      </c>
      <c r="D216" s="214" t="s">
        <v>190</v>
      </c>
      <c r="E216" s="208">
        <v>223</v>
      </c>
      <c r="F216" s="208">
        <v>205</v>
      </c>
      <c r="G216" s="208">
        <v>156</v>
      </c>
      <c r="H216" s="202">
        <v>68</v>
      </c>
      <c r="I216" s="202">
        <v>119</v>
      </c>
      <c r="J216" s="205">
        <v>1.262</v>
      </c>
      <c r="K216" s="206" t="s">
        <v>814</v>
      </c>
      <c r="L216" s="365">
        <v>2856.95</v>
      </c>
      <c r="M216" s="215" t="s">
        <v>191</v>
      </c>
      <c r="N216" s="448" t="s">
        <v>198</v>
      </c>
      <c r="O216" s="197"/>
      <c r="P216" s="216" t="s">
        <v>630</v>
      </c>
      <c r="Q216" s="216"/>
    </row>
    <row r="217" spans="1:17" s="239" customFormat="1">
      <c r="A217" s="202">
        <v>28</v>
      </c>
      <c r="B217" s="202" t="s">
        <v>251</v>
      </c>
      <c r="C217" s="202" t="s">
        <v>252</v>
      </c>
      <c r="D217" s="214" t="s">
        <v>190</v>
      </c>
      <c r="E217" s="208">
        <v>223</v>
      </c>
      <c r="F217" s="208">
        <v>205</v>
      </c>
      <c r="G217" s="208">
        <v>156</v>
      </c>
      <c r="H217" s="202">
        <v>68</v>
      </c>
      <c r="I217" s="202">
        <v>119</v>
      </c>
      <c r="J217" s="205">
        <v>1.262</v>
      </c>
      <c r="K217" s="206" t="s">
        <v>814</v>
      </c>
      <c r="L217" s="365">
        <v>2855.62</v>
      </c>
      <c r="M217" s="215" t="s">
        <v>191</v>
      </c>
      <c r="N217" s="448" t="s">
        <v>198</v>
      </c>
      <c r="P217" s="216" t="s">
        <v>630</v>
      </c>
      <c r="Q217" s="216"/>
    </row>
    <row r="218" spans="1:17" s="239" customFormat="1">
      <c r="A218" s="202">
        <v>29</v>
      </c>
      <c r="B218" s="202" t="s">
        <v>257</v>
      </c>
      <c r="C218" s="202" t="s">
        <v>258</v>
      </c>
      <c r="D218" s="214" t="s">
        <v>190</v>
      </c>
      <c r="E218" s="208">
        <v>223</v>
      </c>
      <c r="F218" s="208">
        <v>205</v>
      </c>
      <c r="G218" s="208">
        <v>156</v>
      </c>
      <c r="H218" s="202">
        <v>68</v>
      </c>
      <c r="I218" s="202">
        <v>119</v>
      </c>
      <c r="J218" s="205">
        <v>1.262</v>
      </c>
      <c r="K218" s="206" t="s">
        <v>814</v>
      </c>
      <c r="L218" s="365">
        <v>3025.22</v>
      </c>
      <c r="M218" s="215" t="s">
        <v>191</v>
      </c>
      <c r="N218" s="448" t="s">
        <v>198</v>
      </c>
      <c r="O218" s="197"/>
      <c r="P218" s="216" t="s">
        <v>630</v>
      </c>
      <c r="Q218" s="216"/>
    </row>
    <row r="219" spans="1:17" s="239" customFormat="1">
      <c r="A219" s="202">
        <v>30</v>
      </c>
      <c r="B219" s="202" t="s">
        <v>249</v>
      </c>
      <c r="C219" s="202" t="s">
        <v>250</v>
      </c>
      <c r="D219" s="214" t="s">
        <v>190</v>
      </c>
      <c r="E219" s="208">
        <v>223</v>
      </c>
      <c r="F219" s="208">
        <v>205</v>
      </c>
      <c r="G219" s="208">
        <v>156</v>
      </c>
      <c r="H219" s="202">
        <v>68</v>
      </c>
      <c r="I219" s="202">
        <v>119</v>
      </c>
      <c r="J219" s="205">
        <v>1.262</v>
      </c>
      <c r="K219" s="206" t="s">
        <v>814</v>
      </c>
      <c r="L219" s="365">
        <v>3025.54</v>
      </c>
      <c r="M219" s="215" t="s">
        <v>191</v>
      </c>
      <c r="N219" s="448" t="s">
        <v>198</v>
      </c>
      <c r="O219" s="197"/>
      <c r="P219" s="216" t="s">
        <v>630</v>
      </c>
      <c r="Q219" s="216"/>
    </row>
    <row r="220" spans="1:17" s="239" customFormat="1">
      <c r="A220" s="202">
        <v>31</v>
      </c>
      <c r="B220" s="202" t="s">
        <v>253</v>
      </c>
      <c r="C220" s="202" t="s">
        <v>254</v>
      </c>
      <c r="D220" s="214" t="s">
        <v>190</v>
      </c>
      <c r="E220" s="208">
        <v>223</v>
      </c>
      <c r="F220" s="208">
        <v>205</v>
      </c>
      <c r="G220" s="208">
        <v>156</v>
      </c>
      <c r="H220" s="202">
        <v>68</v>
      </c>
      <c r="I220" s="202">
        <v>119</v>
      </c>
      <c r="J220" s="205">
        <v>1.262</v>
      </c>
      <c r="K220" s="206" t="s">
        <v>814</v>
      </c>
      <c r="L220" s="365">
        <v>3024.47</v>
      </c>
      <c r="M220" s="215" t="s">
        <v>191</v>
      </c>
      <c r="N220" s="448" t="s">
        <v>198</v>
      </c>
      <c r="O220" s="197"/>
      <c r="P220" s="216" t="s">
        <v>630</v>
      </c>
      <c r="Q220" s="216"/>
    </row>
    <row r="221" spans="1:17" s="239" customFormat="1">
      <c r="A221" s="202">
        <v>32</v>
      </c>
      <c r="B221" s="202" t="s">
        <v>540</v>
      </c>
      <c r="C221" s="202" t="s">
        <v>24</v>
      </c>
      <c r="D221" s="214" t="s">
        <v>190</v>
      </c>
      <c r="E221" s="208">
        <v>223</v>
      </c>
      <c r="F221" s="208">
        <v>205</v>
      </c>
      <c r="G221" s="208">
        <v>156</v>
      </c>
      <c r="H221" s="202">
        <v>68</v>
      </c>
      <c r="I221" s="202">
        <v>119</v>
      </c>
      <c r="J221" s="205">
        <v>1.262</v>
      </c>
      <c r="K221" s="206" t="s">
        <v>814</v>
      </c>
      <c r="L221" s="365">
        <v>0</v>
      </c>
      <c r="M221" s="215" t="s">
        <v>191</v>
      </c>
      <c r="N221" s="448" t="s">
        <v>198</v>
      </c>
      <c r="P221" s="216" t="s">
        <v>630</v>
      </c>
      <c r="Q221" s="216"/>
    </row>
    <row r="222" spans="1:17" s="239" customFormat="1">
      <c r="A222" s="202">
        <v>33</v>
      </c>
      <c r="B222" s="202" t="s">
        <v>820</v>
      </c>
      <c r="C222" s="202" t="s">
        <v>816</v>
      </c>
      <c r="D222" s="214" t="s">
        <v>190</v>
      </c>
      <c r="E222" s="208">
        <v>232</v>
      </c>
      <c r="F222" s="208">
        <v>212</v>
      </c>
      <c r="G222" s="208">
        <v>156</v>
      </c>
      <c r="H222" s="202">
        <v>68</v>
      </c>
      <c r="I222" s="202">
        <v>119</v>
      </c>
      <c r="J222" s="205">
        <v>1.262</v>
      </c>
      <c r="K222" s="206" t="s">
        <v>814</v>
      </c>
      <c r="L222" s="365">
        <v>3372.18</v>
      </c>
      <c r="M222" s="232" t="s">
        <v>191</v>
      </c>
      <c r="N222" s="448" t="s">
        <v>198</v>
      </c>
      <c r="P222" s="216" t="s">
        <v>630</v>
      </c>
      <c r="Q222" s="216"/>
    </row>
    <row r="223" spans="1:17" s="239" customFormat="1">
      <c r="A223" s="202">
        <v>34</v>
      </c>
      <c r="B223" s="202" t="s">
        <v>267</v>
      </c>
      <c r="C223" s="202" t="s">
        <v>268</v>
      </c>
      <c r="D223" s="214" t="s">
        <v>190</v>
      </c>
      <c r="E223" s="208">
        <v>262</v>
      </c>
      <c r="F223" s="208">
        <v>242</v>
      </c>
      <c r="G223" s="208">
        <v>164</v>
      </c>
      <c r="H223" s="202">
        <v>73</v>
      </c>
      <c r="I223" s="202">
        <v>126</v>
      </c>
      <c r="J223" s="205">
        <v>1.518</v>
      </c>
      <c r="K223" s="206" t="s">
        <v>814</v>
      </c>
      <c r="L223" s="365">
        <v>3084.04</v>
      </c>
      <c r="M223" s="232" t="s">
        <v>191</v>
      </c>
      <c r="N223" s="448" t="s">
        <v>198</v>
      </c>
      <c r="O223" s="197"/>
      <c r="P223" s="216" t="s">
        <v>630</v>
      </c>
      <c r="Q223" s="216" t="s">
        <v>1074</v>
      </c>
    </row>
    <row r="224" spans="1:17" s="239" customFormat="1">
      <c r="A224" s="202">
        <v>35</v>
      </c>
      <c r="B224" s="202" t="s">
        <v>259</v>
      </c>
      <c r="C224" s="202" t="s">
        <v>260</v>
      </c>
      <c r="D224" s="214" t="s">
        <v>190</v>
      </c>
      <c r="E224" s="208">
        <v>262</v>
      </c>
      <c r="F224" s="208">
        <v>242</v>
      </c>
      <c r="G224" s="208">
        <v>164</v>
      </c>
      <c r="H224" s="202">
        <v>73</v>
      </c>
      <c r="I224" s="202">
        <v>126</v>
      </c>
      <c r="J224" s="205">
        <v>1.518</v>
      </c>
      <c r="K224" s="206" t="s">
        <v>814</v>
      </c>
      <c r="L224" s="365">
        <v>3082.01</v>
      </c>
      <c r="M224" s="215" t="s">
        <v>191</v>
      </c>
      <c r="N224" s="448" t="s">
        <v>198</v>
      </c>
      <c r="O224" s="197"/>
      <c r="P224" s="216" t="s">
        <v>630</v>
      </c>
      <c r="Q224" s="216" t="s">
        <v>1074</v>
      </c>
    </row>
    <row r="225" spans="1:17" s="239" customFormat="1">
      <c r="A225" s="202">
        <v>36</v>
      </c>
      <c r="B225" s="202" t="s">
        <v>263</v>
      </c>
      <c r="C225" s="202" t="s">
        <v>264</v>
      </c>
      <c r="D225" s="214" t="s">
        <v>190</v>
      </c>
      <c r="E225" s="208">
        <v>262</v>
      </c>
      <c r="F225" s="208">
        <v>242</v>
      </c>
      <c r="G225" s="208">
        <v>164</v>
      </c>
      <c r="H225" s="202">
        <v>73</v>
      </c>
      <c r="I225" s="202">
        <v>126</v>
      </c>
      <c r="J225" s="205">
        <v>1.518</v>
      </c>
      <c r="K225" s="206" t="s">
        <v>814</v>
      </c>
      <c r="L225" s="365">
        <v>3082.41</v>
      </c>
      <c r="M225" s="215" t="s">
        <v>191</v>
      </c>
      <c r="N225" s="448" t="s">
        <v>198</v>
      </c>
      <c r="O225" s="197"/>
      <c r="P225" s="216" t="s">
        <v>630</v>
      </c>
      <c r="Q225" s="216" t="s">
        <v>1074</v>
      </c>
    </row>
    <row r="226" spans="1:17" s="239" customFormat="1">
      <c r="A226" s="202">
        <v>37</v>
      </c>
      <c r="B226" s="202" t="s">
        <v>269</v>
      </c>
      <c r="C226" s="202" t="s">
        <v>270</v>
      </c>
      <c r="D226" s="214" t="s">
        <v>190</v>
      </c>
      <c r="E226" s="208">
        <v>262</v>
      </c>
      <c r="F226" s="208">
        <v>242</v>
      </c>
      <c r="G226" s="208">
        <v>164</v>
      </c>
      <c r="H226" s="202">
        <v>73</v>
      </c>
      <c r="I226" s="202">
        <v>126</v>
      </c>
      <c r="J226" s="205">
        <v>1.518</v>
      </c>
      <c r="K226" s="206" t="s">
        <v>814</v>
      </c>
      <c r="L226" s="365">
        <v>3084.01</v>
      </c>
      <c r="M226" s="215" t="s">
        <v>191</v>
      </c>
      <c r="N226" s="448" t="s">
        <v>198</v>
      </c>
      <c r="O226" s="197"/>
      <c r="P226" s="216" t="s">
        <v>630</v>
      </c>
      <c r="Q226" s="216" t="s">
        <v>1074</v>
      </c>
    </row>
    <row r="227" spans="1:17" s="239" customFormat="1">
      <c r="A227" s="202">
        <v>38</v>
      </c>
      <c r="B227" s="202" t="s">
        <v>261</v>
      </c>
      <c r="C227" s="202" t="s">
        <v>262</v>
      </c>
      <c r="D227" s="214" t="s">
        <v>190</v>
      </c>
      <c r="E227" s="208">
        <v>262</v>
      </c>
      <c r="F227" s="208">
        <v>242</v>
      </c>
      <c r="G227" s="208">
        <v>164</v>
      </c>
      <c r="H227" s="202">
        <v>73</v>
      </c>
      <c r="I227" s="202">
        <v>126</v>
      </c>
      <c r="J227" s="205">
        <v>1.518</v>
      </c>
      <c r="K227" s="206" t="s">
        <v>814</v>
      </c>
      <c r="L227" s="365">
        <v>3081.99</v>
      </c>
      <c r="M227" s="215" t="s">
        <v>191</v>
      </c>
      <c r="N227" s="448" t="s">
        <v>198</v>
      </c>
      <c r="O227" s="197"/>
      <c r="P227" s="216" t="s">
        <v>630</v>
      </c>
      <c r="Q227" s="216" t="s">
        <v>1074</v>
      </c>
    </row>
    <row r="228" spans="1:17" s="239" customFormat="1">
      <c r="A228" s="202">
        <v>39</v>
      </c>
      <c r="B228" s="202" t="s">
        <v>265</v>
      </c>
      <c r="C228" s="202" t="s">
        <v>266</v>
      </c>
      <c r="D228" s="214" t="s">
        <v>190</v>
      </c>
      <c r="E228" s="208">
        <v>262</v>
      </c>
      <c r="F228" s="208">
        <v>242</v>
      </c>
      <c r="G228" s="208">
        <v>164</v>
      </c>
      <c r="H228" s="202">
        <v>73</v>
      </c>
      <c r="I228" s="202">
        <v>126</v>
      </c>
      <c r="J228" s="205">
        <v>1.518</v>
      </c>
      <c r="K228" s="206" t="s">
        <v>814</v>
      </c>
      <c r="L228" s="365">
        <v>3082.41</v>
      </c>
      <c r="M228" s="215" t="s">
        <v>191</v>
      </c>
      <c r="N228" s="448" t="s">
        <v>198</v>
      </c>
      <c r="O228" s="197"/>
      <c r="P228" s="216" t="s">
        <v>630</v>
      </c>
      <c r="Q228" s="216" t="s">
        <v>1074</v>
      </c>
    </row>
    <row r="229" spans="1:17" s="239" customFormat="1">
      <c r="A229" s="202">
        <v>40</v>
      </c>
      <c r="B229" s="202" t="s">
        <v>304</v>
      </c>
      <c r="C229" s="202" t="s">
        <v>305</v>
      </c>
      <c r="D229" s="214" t="s">
        <v>190</v>
      </c>
      <c r="E229" s="208">
        <v>194</v>
      </c>
      <c r="F229" s="208">
        <v>174</v>
      </c>
      <c r="G229" s="208">
        <v>157</v>
      </c>
      <c r="H229" s="202">
        <v>62</v>
      </c>
      <c r="I229" s="202">
        <v>116</v>
      </c>
      <c r="J229" s="205">
        <v>1.129</v>
      </c>
      <c r="K229" s="206" t="s">
        <v>814</v>
      </c>
      <c r="L229" s="365">
        <v>0</v>
      </c>
      <c r="M229" s="215" t="s">
        <v>191</v>
      </c>
      <c r="N229" s="448" t="s">
        <v>287</v>
      </c>
      <c r="O229" s="197"/>
      <c r="P229" s="216" t="s">
        <v>631</v>
      </c>
      <c r="Q229" s="216"/>
    </row>
    <row r="230" spans="1:17" s="239" customFormat="1">
      <c r="A230" s="202">
        <v>41</v>
      </c>
      <c r="B230" s="202" t="s">
        <v>306</v>
      </c>
      <c r="C230" s="202" t="s">
        <v>307</v>
      </c>
      <c r="D230" s="214" t="s">
        <v>190</v>
      </c>
      <c r="E230" s="208">
        <v>215</v>
      </c>
      <c r="F230" s="208">
        <v>194</v>
      </c>
      <c r="G230" s="208">
        <v>158</v>
      </c>
      <c r="H230" s="202">
        <v>62</v>
      </c>
      <c r="I230" s="202">
        <v>121</v>
      </c>
      <c r="J230" s="205">
        <v>1.1850000000000001</v>
      </c>
      <c r="K230" s="206" t="s">
        <v>814</v>
      </c>
      <c r="L230" s="365">
        <v>0</v>
      </c>
      <c r="M230" s="215" t="s">
        <v>191</v>
      </c>
      <c r="N230" s="448" t="s">
        <v>287</v>
      </c>
      <c r="O230" s="197"/>
      <c r="P230" s="216" t="s">
        <v>631</v>
      </c>
      <c r="Q230" s="216"/>
    </row>
    <row r="231" spans="1:17" s="239" customFormat="1">
      <c r="A231" s="202">
        <v>42</v>
      </c>
      <c r="B231" s="202" t="s">
        <v>543</v>
      </c>
      <c r="C231" s="202" t="s">
        <v>545</v>
      </c>
      <c r="D231" s="214" t="s">
        <v>190</v>
      </c>
      <c r="E231" s="208">
        <v>193</v>
      </c>
      <c r="F231" s="208">
        <v>183</v>
      </c>
      <c r="G231" s="208">
        <v>157</v>
      </c>
      <c r="H231" s="202">
        <v>62</v>
      </c>
      <c r="I231" s="202">
        <v>116</v>
      </c>
      <c r="J231" s="205">
        <v>1.129</v>
      </c>
      <c r="K231" s="206" t="s">
        <v>814</v>
      </c>
      <c r="L231" s="365">
        <v>0</v>
      </c>
      <c r="M231" s="215" t="s">
        <v>191</v>
      </c>
      <c r="N231" s="448" t="s">
        <v>287</v>
      </c>
      <c r="O231" s="197"/>
      <c r="P231" s="216" t="s">
        <v>631</v>
      </c>
      <c r="Q231" s="216"/>
    </row>
    <row r="232" spans="1:17" s="239" customFormat="1">
      <c r="A232" s="202">
        <v>43</v>
      </c>
      <c r="B232" s="202" t="s">
        <v>544</v>
      </c>
      <c r="C232" s="202" t="s">
        <v>546</v>
      </c>
      <c r="D232" s="214" t="s">
        <v>190</v>
      </c>
      <c r="E232" s="208">
        <v>213</v>
      </c>
      <c r="F232" s="208">
        <v>203</v>
      </c>
      <c r="G232" s="208">
        <v>158</v>
      </c>
      <c r="H232" s="202">
        <v>62</v>
      </c>
      <c r="I232" s="202">
        <v>121</v>
      </c>
      <c r="J232" s="205">
        <v>1.1850000000000001</v>
      </c>
      <c r="K232" s="206" t="s">
        <v>814</v>
      </c>
      <c r="L232" s="365">
        <v>0</v>
      </c>
      <c r="M232" s="215" t="s">
        <v>191</v>
      </c>
      <c r="N232" s="448" t="s">
        <v>287</v>
      </c>
      <c r="O232" s="197"/>
      <c r="P232" s="216" t="s">
        <v>631</v>
      </c>
      <c r="Q232" s="216"/>
    </row>
    <row r="233" spans="1:17" s="234" customFormat="1">
      <c r="A233" s="202">
        <v>1</v>
      </c>
      <c r="B233" s="202" t="s">
        <v>865</v>
      </c>
      <c r="C233" s="202" t="s">
        <v>854</v>
      </c>
      <c r="D233" s="214" t="s">
        <v>190</v>
      </c>
      <c r="E233" s="208">
        <v>260</v>
      </c>
      <c r="F233" s="208">
        <v>235</v>
      </c>
      <c r="G233" s="208">
        <v>162</v>
      </c>
      <c r="H233" s="202">
        <v>70</v>
      </c>
      <c r="I233" s="202">
        <v>124</v>
      </c>
      <c r="J233" s="205">
        <v>1.407</v>
      </c>
      <c r="K233" s="206" t="s">
        <v>814</v>
      </c>
      <c r="L233" s="365">
        <v>2518.09</v>
      </c>
      <c r="M233" s="215" t="s">
        <v>191</v>
      </c>
      <c r="N233" s="448" t="s">
        <v>198</v>
      </c>
      <c r="O233" s="197"/>
      <c r="P233" s="216" t="s">
        <v>630</v>
      </c>
      <c r="Q233" s="216"/>
    </row>
    <row r="234" spans="1:17" s="234" customFormat="1">
      <c r="A234" s="202">
        <v>2</v>
      </c>
      <c r="B234" s="202" t="s">
        <v>862</v>
      </c>
      <c r="C234" s="202" t="s">
        <v>855</v>
      </c>
      <c r="D234" s="214" t="s">
        <v>190</v>
      </c>
      <c r="E234" s="208">
        <v>265</v>
      </c>
      <c r="F234" s="208">
        <v>240</v>
      </c>
      <c r="G234" s="208">
        <v>162</v>
      </c>
      <c r="H234" s="202">
        <v>70</v>
      </c>
      <c r="I234" s="202">
        <v>124</v>
      </c>
      <c r="J234" s="205">
        <v>1.407</v>
      </c>
      <c r="K234" s="206" t="s">
        <v>814</v>
      </c>
      <c r="L234" s="365">
        <v>2919.87</v>
      </c>
      <c r="M234" s="215" t="s">
        <v>191</v>
      </c>
      <c r="N234" s="448" t="s">
        <v>198</v>
      </c>
      <c r="O234" s="197"/>
      <c r="P234" s="216" t="s">
        <v>630</v>
      </c>
      <c r="Q234" s="216"/>
    </row>
    <row r="235" spans="1:17" s="234" customFormat="1">
      <c r="A235" s="202">
        <v>3</v>
      </c>
      <c r="B235" s="202" t="s">
        <v>860</v>
      </c>
      <c r="C235" s="202" t="s">
        <v>856</v>
      </c>
      <c r="D235" s="214" t="s">
        <v>190</v>
      </c>
      <c r="E235" s="208">
        <v>270</v>
      </c>
      <c r="F235" s="208">
        <v>230</v>
      </c>
      <c r="G235" s="208">
        <v>162</v>
      </c>
      <c r="H235" s="202">
        <v>70</v>
      </c>
      <c r="I235" s="202">
        <v>124</v>
      </c>
      <c r="J235" s="205">
        <v>1.4039999999999999</v>
      </c>
      <c r="K235" s="206" t="s">
        <v>814</v>
      </c>
      <c r="L235" s="365">
        <v>2650.46</v>
      </c>
      <c r="M235" s="215" t="s">
        <v>191</v>
      </c>
      <c r="N235" s="448" t="s">
        <v>198</v>
      </c>
      <c r="O235" s="197"/>
      <c r="P235" s="216" t="s">
        <v>630</v>
      </c>
      <c r="Q235" s="216"/>
    </row>
    <row r="236" spans="1:17">
      <c r="A236" s="202"/>
      <c r="B236" s="202" t="s">
        <v>861</v>
      </c>
      <c r="C236" s="202" t="s">
        <v>857</v>
      </c>
      <c r="D236" s="214" t="s">
        <v>190</v>
      </c>
      <c r="E236" s="208">
        <v>265</v>
      </c>
      <c r="F236" s="208">
        <v>240</v>
      </c>
      <c r="G236" s="208">
        <v>162</v>
      </c>
      <c r="H236" s="202">
        <v>70</v>
      </c>
      <c r="I236" s="202">
        <v>124</v>
      </c>
      <c r="J236" s="205">
        <v>1.407</v>
      </c>
      <c r="K236" s="206" t="s">
        <v>814</v>
      </c>
      <c r="L236" s="365">
        <v>3103.93</v>
      </c>
      <c r="M236" s="215" t="s">
        <v>191</v>
      </c>
      <c r="N236" s="448" t="s">
        <v>198</v>
      </c>
      <c r="O236" s="197"/>
      <c r="P236" s="216" t="s">
        <v>630</v>
      </c>
      <c r="Q236" s="216"/>
    </row>
    <row r="237" spans="1:17">
      <c r="A237" s="202"/>
      <c r="B237" s="202" t="s">
        <v>863</v>
      </c>
      <c r="C237" s="202" t="s">
        <v>858</v>
      </c>
      <c r="D237" s="214" t="s">
        <v>190</v>
      </c>
      <c r="E237" s="208">
        <v>260</v>
      </c>
      <c r="F237" s="208">
        <v>235</v>
      </c>
      <c r="G237" s="208">
        <v>162</v>
      </c>
      <c r="H237" s="202">
        <v>70</v>
      </c>
      <c r="I237" s="202">
        <v>124</v>
      </c>
      <c r="J237" s="205">
        <v>1.407</v>
      </c>
      <c r="K237" s="206" t="s">
        <v>814</v>
      </c>
      <c r="L237" s="365">
        <v>2253.08</v>
      </c>
      <c r="M237" s="215" t="s">
        <v>191</v>
      </c>
      <c r="N237" s="448" t="s">
        <v>198</v>
      </c>
      <c r="O237" s="197"/>
      <c r="P237" s="216" t="s">
        <v>630</v>
      </c>
      <c r="Q237" s="216"/>
    </row>
    <row r="238" spans="1:17">
      <c r="A238" s="202"/>
      <c r="B238" s="202" t="s">
        <v>864</v>
      </c>
      <c r="C238" s="202" t="s">
        <v>859</v>
      </c>
      <c r="D238" s="214" t="s">
        <v>190</v>
      </c>
      <c r="E238" s="208">
        <v>260</v>
      </c>
      <c r="F238" s="208">
        <v>235</v>
      </c>
      <c r="G238" s="208">
        <v>162</v>
      </c>
      <c r="H238" s="202">
        <v>70</v>
      </c>
      <c r="I238" s="202">
        <v>124</v>
      </c>
      <c r="J238" s="205">
        <v>1.407</v>
      </c>
      <c r="K238" s="206" t="s">
        <v>814</v>
      </c>
      <c r="L238" s="365">
        <v>2696.84</v>
      </c>
      <c r="M238" s="215" t="s">
        <v>191</v>
      </c>
      <c r="N238" s="448" t="s">
        <v>198</v>
      </c>
      <c r="O238" s="197"/>
      <c r="P238" s="216" t="s">
        <v>630</v>
      </c>
      <c r="Q238" s="216"/>
    </row>
    <row r="239" spans="1:17">
      <c r="A239" s="202"/>
      <c r="B239" s="202"/>
      <c r="C239" s="202"/>
      <c r="D239" s="214" t="s">
        <v>190</v>
      </c>
      <c r="E239" s="208"/>
      <c r="F239" s="208"/>
      <c r="G239" s="208"/>
      <c r="H239" s="202"/>
      <c r="I239" s="202"/>
      <c r="J239" s="205"/>
      <c r="K239" s="206"/>
      <c r="L239" s="367"/>
      <c r="M239" s="215" t="s">
        <v>191</v>
      </c>
      <c r="N239" s="448"/>
      <c r="O239" s="197"/>
      <c r="P239" s="216"/>
      <c r="Q239" s="216"/>
    </row>
    <row r="240" spans="1:17">
      <c r="A240" s="202"/>
      <c r="B240" s="202"/>
      <c r="C240" s="202"/>
      <c r="D240" s="214" t="s">
        <v>190</v>
      </c>
      <c r="E240" s="208"/>
      <c r="F240" s="208"/>
      <c r="G240" s="208"/>
      <c r="H240" s="202"/>
      <c r="I240" s="202"/>
      <c r="J240" s="205"/>
      <c r="K240" s="206"/>
      <c r="L240" s="367"/>
      <c r="M240" s="215" t="s">
        <v>191</v>
      </c>
      <c r="N240" s="448"/>
      <c r="O240" s="197"/>
      <c r="P240" s="216"/>
      <c r="Q240" s="216"/>
    </row>
    <row r="241" spans="1:17" s="239" customFormat="1">
      <c r="A241" s="202"/>
      <c r="B241" s="202"/>
      <c r="C241" s="202"/>
      <c r="D241" s="214" t="s">
        <v>190</v>
      </c>
      <c r="E241" s="208"/>
      <c r="F241" s="208"/>
      <c r="G241" s="208"/>
      <c r="H241" s="202"/>
      <c r="I241" s="202"/>
      <c r="J241" s="205"/>
      <c r="K241" s="206"/>
      <c r="L241" s="366"/>
      <c r="M241" s="215" t="s">
        <v>191</v>
      </c>
      <c r="N241" s="448"/>
      <c r="O241" s="197"/>
      <c r="P241" s="216"/>
      <c r="Q241" s="216"/>
    </row>
    <row r="242" spans="1:17" s="239" customFormat="1">
      <c r="A242" s="202">
        <v>1</v>
      </c>
      <c r="B242" s="202" t="s">
        <v>353</v>
      </c>
      <c r="C242" s="202" t="s">
        <v>354</v>
      </c>
      <c r="D242" s="214" t="s">
        <v>190</v>
      </c>
      <c r="E242" s="208">
        <v>305</v>
      </c>
      <c r="F242" s="208">
        <v>269</v>
      </c>
      <c r="G242" s="208">
        <v>169</v>
      </c>
      <c r="H242" s="202">
        <v>55</v>
      </c>
      <c r="I242" s="202">
        <v>165</v>
      </c>
      <c r="J242" s="205">
        <v>1.534</v>
      </c>
      <c r="K242" s="206" t="s">
        <v>815</v>
      </c>
      <c r="L242" s="365">
        <v>4283.6499999999996</v>
      </c>
      <c r="M242" s="215" t="s">
        <v>191</v>
      </c>
      <c r="N242" s="448" t="s">
        <v>198</v>
      </c>
      <c r="O242" s="197"/>
      <c r="P242" s="216" t="s">
        <v>630</v>
      </c>
      <c r="Q242" s="216"/>
    </row>
    <row r="243" spans="1:17" s="239" customFormat="1">
      <c r="A243" s="202">
        <v>2</v>
      </c>
      <c r="B243" s="202" t="s">
        <v>355</v>
      </c>
      <c r="C243" s="202" t="s">
        <v>356</v>
      </c>
      <c r="D243" s="214" t="s">
        <v>190</v>
      </c>
      <c r="E243" s="208">
        <v>297</v>
      </c>
      <c r="F243" s="208">
        <v>262</v>
      </c>
      <c r="G243" s="208">
        <v>169</v>
      </c>
      <c r="H243" s="202">
        <v>55</v>
      </c>
      <c r="I243" s="202">
        <v>165</v>
      </c>
      <c r="J243" s="205">
        <v>1.534</v>
      </c>
      <c r="K243" s="206" t="s">
        <v>815</v>
      </c>
      <c r="L243" s="365">
        <v>4233.07</v>
      </c>
      <c r="M243" s="215" t="s">
        <v>191</v>
      </c>
      <c r="N243" s="448" t="s">
        <v>198</v>
      </c>
      <c r="O243" s="197"/>
      <c r="P243" s="216" t="s">
        <v>631</v>
      </c>
      <c r="Q243" s="216"/>
    </row>
    <row r="244" spans="1:17" s="239" customFormat="1">
      <c r="A244" s="202">
        <v>3</v>
      </c>
      <c r="B244" s="202" t="s">
        <v>357</v>
      </c>
      <c r="C244" s="202" t="s">
        <v>358</v>
      </c>
      <c r="D244" s="214" t="s">
        <v>190</v>
      </c>
      <c r="E244" s="208">
        <v>305</v>
      </c>
      <c r="F244" s="208">
        <v>269</v>
      </c>
      <c r="G244" s="208">
        <v>169</v>
      </c>
      <c r="H244" s="202">
        <v>55</v>
      </c>
      <c r="I244" s="202">
        <v>165</v>
      </c>
      <c r="J244" s="205">
        <v>1.534</v>
      </c>
      <c r="K244" s="206" t="s">
        <v>815</v>
      </c>
      <c r="L244" s="365">
        <v>4283.7299999999996</v>
      </c>
      <c r="M244" s="215" t="s">
        <v>191</v>
      </c>
      <c r="N244" s="448" t="s">
        <v>198</v>
      </c>
      <c r="O244" s="197"/>
      <c r="P244" s="216" t="s">
        <v>630</v>
      </c>
      <c r="Q244" s="216"/>
    </row>
    <row r="245" spans="1:17" s="239" customFormat="1">
      <c r="A245" s="202">
        <v>4</v>
      </c>
      <c r="B245" s="202" t="s">
        <v>359</v>
      </c>
      <c r="C245" s="202" t="s">
        <v>360</v>
      </c>
      <c r="D245" s="214" t="s">
        <v>190</v>
      </c>
      <c r="E245" s="208">
        <v>298</v>
      </c>
      <c r="F245" s="208">
        <v>262</v>
      </c>
      <c r="G245" s="208">
        <v>169</v>
      </c>
      <c r="H245" s="202">
        <v>55</v>
      </c>
      <c r="I245" s="202">
        <v>165</v>
      </c>
      <c r="J245" s="205">
        <v>1.534</v>
      </c>
      <c r="K245" s="206" t="s">
        <v>815</v>
      </c>
      <c r="L245" s="365">
        <v>4271.01</v>
      </c>
      <c r="M245" s="215" t="s">
        <v>191</v>
      </c>
      <c r="N245" s="448" t="s">
        <v>198</v>
      </c>
      <c r="O245" s="197"/>
      <c r="P245" s="216" t="s">
        <v>631</v>
      </c>
      <c r="Q245" s="216"/>
    </row>
    <row r="246" spans="1:17" s="239" customFormat="1">
      <c r="A246" s="202">
        <v>5</v>
      </c>
      <c r="B246" s="202" t="s">
        <v>529</v>
      </c>
      <c r="C246" s="202" t="s">
        <v>530</v>
      </c>
      <c r="D246" s="214" t="s">
        <v>190</v>
      </c>
      <c r="E246" s="208">
        <v>305</v>
      </c>
      <c r="F246" s="208">
        <v>269</v>
      </c>
      <c r="G246" s="208">
        <v>169</v>
      </c>
      <c r="H246" s="202">
        <v>55</v>
      </c>
      <c r="I246" s="202">
        <v>165</v>
      </c>
      <c r="J246" s="205">
        <v>1.534</v>
      </c>
      <c r="K246" s="206" t="s">
        <v>815</v>
      </c>
      <c r="L246" s="365">
        <v>4658.5600000000004</v>
      </c>
      <c r="M246" s="215" t="s">
        <v>191</v>
      </c>
      <c r="N246" s="448" t="s">
        <v>198</v>
      </c>
      <c r="O246" s="197"/>
      <c r="P246" s="216" t="s">
        <v>630</v>
      </c>
      <c r="Q246" s="216" t="s">
        <v>1074</v>
      </c>
    </row>
    <row r="247" spans="1:17" s="239" customFormat="1">
      <c r="A247" s="202">
        <v>6</v>
      </c>
      <c r="B247" s="202" t="s">
        <v>514</v>
      </c>
      <c r="C247" s="202" t="s">
        <v>515</v>
      </c>
      <c r="D247" s="214" t="s">
        <v>190</v>
      </c>
      <c r="E247" s="208">
        <v>305</v>
      </c>
      <c r="F247" s="208">
        <v>269</v>
      </c>
      <c r="G247" s="208">
        <v>169</v>
      </c>
      <c r="H247" s="202">
        <v>55</v>
      </c>
      <c r="I247" s="202">
        <v>165</v>
      </c>
      <c r="J247" s="205">
        <v>1.534</v>
      </c>
      <c r="K247" s="206" t="s">
        <v>815</v>
      </c>
      <c r="L247" s="365">
        <v>4603.6099999999997</v>
      </c>
      <c r="M247" s="215" t="s">
        <v>191</v>
      </c>
      <c r="N247" s="448" t="s">
        <v>198</v>
      </c>
      <c r="O247" s="197"/>
      <c r="P247" s="216" t="s">
        <v>631</v>
      </c>
      <c r="Q247" s="216" t="s">
        <v>1071</v>
      </c>
    </row>
    <row r="248" spans="1:17" s="239" customFormat="1">
      <c r="A248" s="202">
        <v>7</v>
      </c>
      <c r="B248" s="202" t="s">
        <v>39</v>
      </c>
      <c r="C248" s="202" t="s">
        <v>40</v>
      </c>
      <c r="D248" s="214" t="s">
        <v>190</v>
      </c>
      <c r="E248" s="208">
        <v>305</v>
      </c>
      <c r="F248" s="208">
        <v>269</v>
      </c>
      <c r="G248" s="208">
        <v>169</v>
      </c>
      <c r="H248" s="202">
        <v>55</v>
      </c>
      <c r="I248" s="202">
        <v>165</v>
      </c>
      <c r="J248" s="205">
        <v>1.534</v>
      </c>
      <c r="K248" s="206" t="s">
        <v>815</v>
      </c>
      <c r="L248" s="365">
        <v>4657.7700000000004</v>
      </c>
      <c r="M248" s="215" t="s">
        <v>191</v>
      </c>
      <c r="N248" s="448" t="s">
        <v>198</v>
      </c>
      <c r="O248" s="197"/>
      <c r="P248" s="216" t="s">
        <v>630</v>
      </c>
      <c r="Q248" s="216" t="s">
        <v>1074</v>
      </c>
    </row>
    <row r="249" spans="1:17" s="239" customFormat="1">
      <c r="A249" s="202">
        <v>8</v>
      </c>
      <c r="B249" s="202" t="s">
        <v>821</v>
      </c>
      <c r="C249" s="202" t="s">
        <v>817</v>
      </c>
      <c r="D249" s="214" t="s">
        <v>190</v>
      </c>
      <c r="E249" s="208">
        <v>311</v>
      </c>
      <c r="F249" s="208">
        <v>275</v>
      </c>
      <c r="G249" s="208">
        <v>169</v>
      </c>
      <c r="H249" s="202">
        <v>55</v>
      </c>
      <c r="I249" s="202">
        <v>165</v>
      </c>
      <c r="J249" s="205">
        <v>1.534</v>
      </c>
      <c r="K249" s="206" t="s">
        <v>815</v>
      </c>
      <c r="L249" s="365">
        <v>6146.37</v>
      </c>
      <c r="M249" s="215" t="s">
        <v>191</v>
      </c>
      <c r="N249" s="448" t="s">
        <v>198</v>
      </c>
      <c r="O249" s="197"/>
      <c r="P249" s="216" t="s">
        <v>630</v>
      </c>
      <c r="Q249" s="216"/>
    </row>
    <row r="250" spans="1:17" s="239" customFormat="1">
      <c r="A250" s="202">
        <v>9</v>
      </c>
      <c r="B250" s="202" t="s">
        <v>779</v>
      </c>
      <c r="C250" s="202" t="s">
        <v>780</v>
      </c>
      <c r="D250" s="214" t="s">
        <v>190</v>
      </c>
      <c r="E250" s="208">
        <v>311</v>
      </c>
      <c r="F250" s="208">
        <v>275</v>
      </c>
      <c r="G250" s="208">
        <v>169</v>
      </c>
      <c r="H250" s="202">
        <v>55</v>
      </c>
      <c r="I250" s="202">
        <v>165</v>
      </c>
      <c r="J250" s="205">
        <v>1.534</v>
      </c>
      <c r="K250" s="206" t="s">
        <v>815</v>
      </c>
      <c r="L250" s="365">
        <v>6222</v>
      </c>
      <c r="M250" s="215" t="s">
        <v>191</v>
      </c>
      <c r="N250" s="448" t="s">
        <v>198</v>
      </c>
      <c r="O250" s="197"/>
      <c r="P250" s="216" t="s">
        <v>630</v>
      </c>
      <c r="Q250" s="216"/>
    </row>
    <row r="251" spans="1:17" s="239" customFormat="1">
      <c r="A251" s="202">
        <v>10</v>
      </c>
      <c r="B251" s="202" t="s">
        <v>367</v>
      </c>
      <c r="C251" s="202" t="s">
        <v>368</v>
      </c>
      <c r="D251" s="214" t="s">
        <v>190</v>
      </c>
      <c r="E251" s="208">
        <v>305</v>
      </c>
      <c r="F251" s="208">
        <v>269</v>
      </c>
      <c r="G251" s="208">
        <v>169</v>
      </c>
      <c r="H251" s="202">
        <v>55</v>
      </c>
      <c r="I251" s="202">
        <v>165</v>
      </c>
      <c r="J251" s="205">
        <v>1.534</v>
      </c>
      <c r="K251" s="206" t="s">
        <v>815</v>
      </c>
      <c r="L251" s="365">
        <v>5429.35</v>
      </c>
      <c r="M251" s="215" t="s">
        <v>191</v>
      </c>
      <c r="N251" s="448" t="s">
        <v>198</v>
      </c>
      <c r="O251" s="197"/>
      <c r="P251" s="216" t="s">
        <v>630</v>
      </c>
      <c r="Q251" s="216"/>
    </row>
    <row r="252" spans="1:17" s="239" customFormat="1">
      <c r="A252" s="202">
        <v>11</v>
      </c>
      <c r="B252" s="202" t="s">
        <v>369</v>
      </c>
      <c r="C252" s="202" t="s">
        <v>370</v>
      </c>
      <c r="D252" s="214" t="s">
        <v>190</v>
      </c>
      <c r="E252" s="208">
        <v>297</v>
      </c>
      <c r="F252" s="208">
        <v>262</v>
      </c>
      <c r="G252" s="208">
        <v>169</v>
      </c>
      <c r="H252" s="202">
        <v>55</v>
      </c>
      <c r="I252" s="202">
        <v>165</v>
      </c>
      <c r="J252" s="205">
        <v>1.534</v>
      </c>
      <c r="K252" s="206" t="s">
        <v>815</v>
      </c>
      <c r="L252" s="365">
        <v>5360.69</v>
      </c>
      <c r="M252" s="215" t="s">
        <v>191</v>
      </c>
      <c r="N252" s="448" t="s">
        <v>198</v>
      </c>
      <c r="O252" s="197"/>
      <c r="P252" s="216" t="s">
        <v>631</v>
      </c>
      <c r="Q252" s="216"/>
    </row>
    <row r="253" spans="1:17" s="239" customFormat="1">
      <c r="A253" s="202">
        <v>12</v>
      </c>
      <c r="B253" s="202" t="s">
        <v>371</v>
      </c>
      <c r="C253" s="202" t="s">
        <v>372</v>
      </c>
      <c r="D253" s="214" t="s">
        <v>190</v>
      </c>
      <c r="E253" s="208">
        <v>305</v>
      </c>
      <c r="F253" s="208">
        <v>269</v>
      </c>
      <c r="G253" s="208">
        <v>169</v>
      </c>
      <c r="H253" s="202">
        <v>55</v>
      </c>
      <c r="I253" s="202">
        <v>165</v>
      </c>
      <c r="J253" s="205">
        <v>1.534</v>
      </c>
      <c r="K253" s="206" t="s">
        <v>815</v>
      </c>
      <c r="L253" s="365">
        <v>5429.44</v>
      </c>
      <c r="M253" s="215" t="s">
        <v>191</v>
      </c>
      <c r="N253" s="448" t="s">
        <v>198</v>
      </c>
      <c r="O253" s="197"/>
      <c r="P253" s="216" t="s">
        <v>630</v>
      </c>
      <c r="Q253" s="216"/>
    </row>
    <row r="254" spans="1:17" s="239" customFormat="1">
      <c r="A254" s="202">
        <v>13</v>
      </c>
      <c r="B254" s="202" t="s">
        <v>361</v>
      </c>
      <c r="C254" s="202" t="s">
        <v>362</v>
      </c>
      <c r="D254" s="214" t="s">
        <v>190</v>
      </c>
      <c r="E254" s="208">
        <v>305</v>
      </c>
      <c r="F254" s="208">
        <v>269</v>
      </c>
      <c r="G254" s="208">
        <v>169</v>
      </c>
      <c r="H254" s="202">
        <v>55</v>
      </c>
      <c r="I254" s="202">
        <v>165</v>
      </c>
      <c r="J254" s="205">
        <v>1.534</v>
      </c>
      <c r="K254" s="206" t="s">
        <v>815</v>
      </c>
      <c r="L254" s="365">
        <v>5431.83</v>
      </c>
      <c r="M254" s="215" t="s">
        <v>191</v>
      </c>
      <c r="N254" s="448" t="s">
        <v>198</v>
      </c>
      <c r="O254" s="197"/>
      <c r="P254" s="216" t="s">
        <v>630</v>
      </c>
      <c r="Q254" s="216"/>
    </row>
    <row r="255" spans="1:17" s="239" customFormat="1">
      <c r="A255" s="202">
        <v>14</v>
      </c>
      <c r="B255" s="202" t="s">
        <v>363</v>
      </c>
      <c r="C255" s="202" t="s">
        <v>364</v>
      </c>
      <c r="D255" s="214" t="s">
        <v>190</v>
      </c>
      <c r="E255" s="208">
        <v>297</v>
      </c>
      <c r="F255" s="208">
        <v>262</v>
      </c>
      <c r="G255" s="208">
        <v>169</v>
      </c>
      <c r="H255" s="202">
        <v>55</v>
      </c>
      <c r="I255" s="202">
        <v>165</v>
      </c>
      <c r="J255" s="205">
        <v>1.534</v>
      </c>
      <c r="K255" s="206" t="s">
        <v>815</v>
      </c>
      <c r="L255" s="365">
        <v>5362.98</v>
      </c>
      <c r="M255" s="215" t="s">
        <v>191</v>
      </c>
      <c r="N255" s="448" t="s">
        <v>198</v>
      </c>
      <c r="O255" s="197"/>
      <c r="P255" s="216" t="s">
        <v>631</v>
      </c>
      <c r="Q255" s="216"/>
    </row>
    <row r="256" spans="1:17" s="239" customFormat="1">
      <c r="A256" s="202">
        <v>15</v>
      </c>
      <c r="B256" s="202" t="s">
        <v>365</v>
      </c>
      <c r="C256" s="202" t="s">
        <v>366</v>
      </c>
      <c r="D256" s="214" t="s">
        <v>190</v>
      </c>
      <c r="E256" s="208">
        <v>305</v>
      </c>
      <c r="F256" s="208">
        <v>269</v>
      </c>
      <c r="G256" s="208">
        <v>169</v>
      </c>
      <c r="H256" s="202">
        <v>55</v>
      </c>
      <c r="I256" s="202">
        <v>165</v>
      </c>
      <c r="J256" s="205">
        <v>1.534</v>
      </c>
      <c r="K256" s="206" t="s">
        <v>815</v>
      </c>
      <c r="L256" s="365">
        <v>5431.9</v>
      </c>
      <c r="M256" s="215" t="s">
        <v>191</v>
      </c>
      <c r="N256" s="448" t="s">
        <v>198</v>
      </c>
      <c r="O256" s="197"/>
      <c r="P256" s="216" t="s">
        <v>630</v>
      </c>
      <c r="Q256" s="216"/>
    </row>
    <row r="257" spans="1:17" s="239" customFormat="1">
      <c r="A257" s="202">
        <v>16</v>
      </c>
      <c r="B257" s="202" t="s">
        <v>373</v>
      </c>
      <c r="C257" s="202" t="s">
        <v>374</v>
      </c>
      <c r="D257" s="214" t="s">
        <v>190</v>
      </c>
      <c r="E257" s="208">
        <v>323</v>
      </c>
      <c r="F257" s="208">
        <v>285</v>
      </c>
      <c r="G257" s="208">
        <v>199</v>
      </c>
      <c r="H257" s="202">
        <v>55</v>
      </c>
      <c r="I257" s="202">
        <v>165</v>
      </c>
      <c r="J257" s="205">
        <v>1.806</v>
      </c>
      <c r="K257" s="206" t="s">
        <v>815</v>
      </c>
      <c r="L257" s="365">
        <v>6360.77</v>
      </c>
      <c r="M257" s="215" t="s">
        <v>191</v>
      </c>
      <c r="N257" s="448" t="s">
        <v>198</v>
      </c>
      <c r="O257" s="197"/>
      <c r="P257" s="216" t="s">
        <v>630</v>
      </c>
      <c r="Q257" s="216" t="s">
        <v>1074</v>
      </c>
    </row>
    <row r="258" spans="1:17" s="239" customFormat="1">
      <c r="A258" s="202">
        <v>17</v>
      </c>
      <c r="B258" s="202" t="s">
        <v>377</v>
      </c>
      <c r="C258" s="202" t="s">
        <v>378</v>
      </c>
      <c r="D258" s="214" t="s">
        <v>190</v>
      </c>
      <c r="E258" s="208">
        <v>323</v>
      </c>
      <c r="F258" s="208">
        <v>285</v>
      </c>
      <c r="G258" s="208">
        <v>199</v>
      </c>
      <c r="H258" s="202">
        <v>55</v>
      </c>
      <c r="I258" s="202">
        <v>165</v>
      </c>
      <c r="J258" s="205">
        <v>1.806</v>
      </c>
      <c r="K258" s="206" t="s">
        <v>815</v>
      </c>
      <c r="L258" s="365">
        <v>6360.69</v>
      </c>
      <c r="M258" s="215" t="s">
        <v>191</v>
      </c>
      <c r="N258" s="448" t="s">
        <v>198</v>
      </c>
      <c r="O258" s="197"/>
      <c r="P258" s="216" t="s">
        <v>630</v>
      </c>
      <c r="Q258" s="216" t="s">
        <v>1074</v>
      </c>
    </row>
    <row r="259" spans="1:17" s="239" customFormat="1">
      <c r="A259" s="202">
        <v>18</v>
      </c>
      <c r="B259" s="202" t="s">
        <v>375</v>
      </c>
      <c r="C259" s="202" t="s">
        <v>376</v>
      </c>
      <c r="D259" s="214" t="s">
        <v>190</v>
      </c>
      <c r="E259" s="208">
        <v>317</v>
      </c>
      <c r="F259" s="208">
        <v>279</v>
      </c>
      <c r="G259" s="208">
        <v>199</v>
      </c>
      <c r="H259" s="202">
        <v>55</v>
      </c>
      <c r="I259" s="202">
        <v>165</v>
      </c>
      <c r="J259" s="205">
        <v>1.806</v>
      </c>
      <c r="K259" s="206" t="s">
        <v>815</v>
      </c>
      <c r="L259" s="365">
        <v>6409.6</v>
      </c>
      <c r="M259" s="215" t="s">
        <v>191</v>
      </c>
      <c r="N259" s="448" t="s">
        <v>198</v>
      </c>
      <c r="O259" s="197"/>
      <c r="P259" s="216" t="s">
        <v>630</v>
      </c>
      <c r="Q259" s="216" t="s">
        <v>1074</v>
      </c>
    </row>
    <row r="260" spans="1:17" s="239" customFormat="1">
      <c r="A260" s="202">
        <v>19</v>
      </c>
      <c r="B260" s="202" t="s">
        <v>379</v>
      </c>
      <c r="C260" s="202" t="s">
        <v>380</v>
      </c>
      <c r="D260" s="214" t="s">
        <v>190</v>
      </c>
      <c r="E260" s="208">
        <v>317</v>
      </c>
      <c r="F260" s="208">
        <v>279</v>
      </c>
      <c r="G260" s="208">
        <v>199</v>
      </c>
      <c r="H260" s="202">
        <v>55</v>
      </c>
      <c r="I260" s="202">
        <v>165</v>
      </c>
      <c r="J260" s="205">
        <v>1.806</v>
      </c>
      <c r="K260" s="206" t="s">
        <v>815</v>
      </c>
      <c r="L260" s="365">
        <v>6409.55</v>
      </c>
      <c r="M260" s="215" t="s">
        <v>191</v>
      </c>
      <c r="N260" s="448" t="s">
        <v>198</v>
      </c>
      <c r="O260" s="197"/>
      <c r="P260" s="216" t="s">
        <v>630</v>
      </c>
      <c r="Q260" s="216" t="s">
        <v>1074</v>
      </c>
    </row>
    <row r="261" spans="1:17" s="239" customFormat="1">
      <c r="A261" s="202">
        <v>20</v>
      </c>
      <c r="B261" s="202" t="s">
        <v>385</v>
      </c>
      <c r="C261" s="202" t="s">
        <v>386</v>
      </c>
      <c r="D261" s="214" t="s">
        <v>190</v>
      </c>
      <c r="E261" s="208">
        <v>305</v>
      </c>
      <c r="F261" s="208">
        <v>269</v>
      </c>
      <c r="G261" s="208">
        <v>169</v>
      </c>
      <c r="H261" s="202">
        <v>55</v>
      </c>
      <c r="I261" s="202">
        <v>165</v>
      </c>
      <c r="J261" s="205">
        <v>1.534</v>
      </c>
      <c r="K261" s="206" t="s">
        <v>815</v>
      </c>
      <c r="L261" s="365">
        <v>4199.1400000000003</v>
      </c>
      <c r="M261" s="215" t="s">
        <v>191</v>
      </c>
      <c r="N261" s="448" t="s">
        <v>198</v>
      </c>
      <c r="P261" s="216" t="s">
        <v>630</v>
      </c>
      <c r="Q261" s="216"/>
    </row>
    <row r="262" spans="1:17" s="239" customFormat="1">
      <c r="A262" s="202">
        <v>21</v>
      </c>
      <c r="B262" s="202" t="s">
        <v>383</v>
      </c>
      <c r="C262" s="202" t="s">
        <v>384</v>
      </c>
      <c r="D262" s="214" t="s">
        <v>190</v>
      </c>
      <c r="E262" s="208">
        <v>305</v>
      </c>
      <c r="F262" s="208">
        <v>269</v>
      </c>
      <c r="G262" s="208">
        <v>169</v>
      </c>
      <c r="H262" s="202">
        <v>55</v>
      </c>
      <c r="I262" s="202">
        <v>165</v>
      </c>
      <c r="J262" s="205">
        <v>1.534</v>
      </c>
      <c r="K262" s="206" t="s">
        <v>815</v>
      </c>
      <c r="L262" s="365">
        <v>4199.1400000000003</v>
      </c>
      <c r="M262" s="215" t="s">
        <v>191</v>
      </c>
      <c r="N262" s="448" t="s">
        <v>198</v>
      </c>
      <c r="P262" s="216" t="s">
        <v>630</v>
      </c>
      <c r="Q262" s="216"/>
    </row>
    <row r="263" spans="1:17" s="239" customFormat="1">
      <c r="A263" s="202">
        <v>22</v>
      </c>
      <c r="B263" s="202" t="s">
        <v>494</v>
      </c>
      <c r="C263" s="202" t="s">
        <v>495</v>
      </c>
      <c r="D263" s="214" t="s">
        <v>190</v>
      </c>
      <c r="E263" s="208">
        <v>305</v>
      </c>
      <c r="F263" s="208">
        <v>269</v>
      </c>
      <c r="G263" s="208">
        <v>169</v>
      </c>
      <c r="H263" s="202">
        <v>55</v>
      </c>
      <c r="I263" s="202">
        <v>165</v>
      </c>
      <c r="J263" s="205">
        <v>1.534</v>
      </c>
      <c r="K263" s="206" t="s">
        <v>815</v>
      </c>
      <c r="L263" s="365">
        <v>4586.8100000000004</v>
      </c>
      <c r="M263" s="215" t="s">
        <v>191</v>
      </c>
      <c r="N263" s="448" t="s">
        <v>198</v>
      </c>
      <c r="P263" s="216" t="s">
        <v>630</v>
      </c>
      <c r="Q263" s="216"/>
    </row>
    <row r="264" spans="1:17" s="239" customFormat="1">
      <c r="A264" s="202">
        <v>23</v>
      </c>
      <c r="B264" s="202" t="s">
        <v>492</v>
      </c>
      <c r="C264" s="202" t="s">
        <v>493</v>
      </c>
      <c r="D264" s="214" t="s">
        <v>190</v>
      </c>
      <c r="E264" s="208">
        <v>305</v>
      </c>
      <c r="F264" s="208">
        <v>269</v>
      </c>
      <c r="G264" s="208">
        <v>169</v>
      </c>
      <c r="H264" s="202">
        <v>55</v>
      </c>
      <c r="I264" s="202">
        <v>165</v>
      </c>
      <c r="J264" s="205">
        <v>1.534</v>
      </c>
      <c r="K264" s="206" t="s">
        <v>815</v>
      </c>
      <c r="L264" s="365">
        <v>4587.26</v>
      </c>
      <c r="M264" s="215" t="s">
        <v>191</v>
      </c>
      <c r="N264" s="448" t="s">
        <v>198</v>
      </c>
      <c r="P264" s="216" t="s">
        <v>630</v>
      </c>
      <c r="Q264" s="216"/>
    </row>
    <row r="265" spans="1:17" s="239" customFormat="1">
      <c r="A265" s="202">
        <v>24</v>
      </c>
      <c r="B265" s="202" t="s">
        <v>397</v>
      </c>
      <c r="C265" s="202" t="s">
        <v>398</v>
      </c>
      <c r="D265" s="214" t="s">
        <v>190</v>
      </c>
      <c r="E265" s="208">
        <v>328</v>
      </c>
      <c r="F265" s="208">
        <v>292</v>
      </c>
      <c r="G265" s="208">
        <v>199</v>
      </c>
      <c r="H265" s="202">
        <v>55</v>
      </c>
      <c r="I265" s="202">
        <v>165</v>
      </c>
      <c r="J265" s="205">
        <v>1.806</v>
      </c>
      <c r="K265" s="206" t="s">
        <v>815</v>
      </c>
      <c r="L265" s="365">
        <v>4322.58</v>
      </c>
      <c r="M265" s="215" t="s">
        <v>191</v>
      </c>
      <c r="N265" s="448" t="s">
        <v>198</v>
      </c>
      <c r="P265" s="216" t="s">
        <v>630</v>
      </c>
      <c r="Q265" s="216"/>
    </row>
    <row r="266" spans="1:17" s="239" customFormat="1">
      <c r="A266" s="202">
        <v>25</v>
      </c>
      <c r="B266" s="202" t="s">
        <v>395</v>
      </c>
      <c r="C266" s="202" t="s">
        <v>396</v>
      </c>
      <c r="D266" s="214" t="s">
        <v>190</v>
      </c>
      <c r="E266" s="208">
        <v>328</v>
      </c>
      <c r="F266" s="208">
        <v>292</v>
      </c>
      <c r="G266" s="208">
        <v>199</v>
      </c>
      <c r="H266" s="202">
        <v>55</v>
      </c>
      <c r="I266" s="202">
        <v>165</v>
      </c>
      <c r="J266" s="205">
        <v>1.806</v>
      </c>
      <c r="K266" s="206" t="s">
        <v>815</v>
      </c>
      <c r="L266" s="365">
        <v>4322.68</v>
      </c>
      <c r="M266" s="215" t="s">
        <v>191</v>
      </c>
      <c r="N266" s="448" t="s">
        <v>198</v>
      </c>
      <c r="O266" s="197"/>
      <c r="P266" s="216" t="s">
        <v>630</v>
      </c>
      <c r="Q266" s="216"/>
    </row>
    <row r="267" spans="1:17" s="239" customFormat="1">
      <c r="A267" s="202">
        <v>26</v>
      </c>
      <c r="B267" s="202" t="s">
        <v>498</v>
      </c>
      <c r="C267" s="202" t="s">
        <v>499</v>
      </c>
      <c r="D267" s="214" t="s">
        <v>190</v>
      </c>
      <c r="E267" s="208">
        <v>328</v>
      </c>
      <c r="F267" s="208">
        <v>292</v>
      </c>
      <c r="G267" s="208">
        <v>199</v>
      </c>
      <c r="H267" s="202">
        <v>55</v>
      </c>
      <c r="I267" s="202">
        <v>165</v>
      </c>
      <c r="J267" s="205">
        <v>1.806</v>
      </c>
      <c r="K267" s="206" t="s">
        <v>815</v>
      </c>
      <c r="L267" s="365">
        <v>4787.6899999999996</v>
      </c>
      <c r="M267" s="215" t="s">
        <v>191</v>
      </c>
      <c r="N267" s="448" t="s">
        <v>198</v>
      </c>
      <c r="P267" s="216" t="s">
        <v>630</v>
      </c>
      <c r="Q267" s="216"/>
    </row>
    <row r="268" spans="1:17" s="239" customFormat="1">
      <c r="A268" s="202">
        <v>27</v>
      </c>
      <c r="B268" s="202" t="s">
        <v>496</v>
      </c>
      <c r="C268" s="202" t="s">
        <v>497</v>
      </c>
      <c r="D268" s="214" t="s">
        <v>190</v>
      </c>
      <c r="E268" s="208">
        <v>328</v>
      </c>
      <c r="F268" s="208">
        <v>292</v>
      </c>
      <c r="G268" s="208">
        <v>199</v>
      </c>
      <c r="H268" s="202">
        <v>55</v>
      </c>
      <c r="I268" s="202">
        <v>165</v>
      </c>
      <c r="J268" s="205">
        <v>1.806</v>
      </c>
      <c r="K268" s="206" t="s">
        <v>815</v>
      </c>
      <c r="L268" s="365">
        <v>4787.6899999999996</v>
      </c>
      <c r="M268" s="215" t="s">
        <v>191</v>
      </c>
      <c r="N268" s="448" t="s">
        <v>198</v>
      </c>
      <c r="P268" s="216" t="s">
        <v>630</v>
      </c>
      <c r="Q268" s="216"/>
    </row>
    <row r="269" spans="1:17" s="239" customFormat="1">
      <c r="A269" s="202">
        <v>28</v>
      </c>
      <c r="B269" s="202" t="s">
        <v>347</v>
      </c>
      <c r="C269" s="202" t="s">
        <v>541</v>
      </c>
      <c r="D269" s="214" t="s">
        <v>190</v>
      </c>
      <c r="E269" s="208">
        <v>338</v>
      </c>
      <c r="F269" s="208">
        <v>297</v>
      </c>
      <c r="G269" s="208">
        <v>199</v>
      </c>
      <c r="H269" s="202">
        <v>55</v>
      </c>
      <c r="I269" s="202">
        <v>165</v>
      </c>
      <c r="J269" s="205">
        <v>1.806</v>
      </c>
      <c r="K269" s="206" t="s">
        <v>815</v>
      </c>
      <c r="L269" s="365">
        <v>5913.05</v>
      </c>
      <c r="M269" s="215" t="s">
        <v>191</v>
      </c>
      <c r="N269" s="448" t="s">
        <v>198</v>
      </c>
      <c r="O269" s="197"/>
      <c r="P269" s="216" t="s">
        <v>631</v>
      </c>
      <c r="Q269" s="216"/>
    </row>
    <row r="270" spans="1:17" s="239" customFormat="1">
      <c r="A270" s="202">
        <v>29</v>
      </c>
      <c r="B270" s="202" t="s">
        <v>403</v>
      </c>
      <c r="C270" s="202" t="s">
        <v>404</v>
      </c>
      <c r="D270" s="214" t="s">
        <v>190</v>
      </c>
      <c r="E270" s="208">
        <v>338</v>
      </c>
      <c r="F270" s="208">
        <v>304</v>
      </c>
      <c r="G270" s="208">
        <v>199</v>
      </c>
      <c r="H270" s="202">
        <v>55</v>
      </c>
      <c r="I270" s="202">
        <v>165</v>
      </c>
      <c r="J270" s="205">
        <v>1.806</v>
      </c>
      <c r="K270" s="206" t="s">
        <v>815</v>
      </c>
      <c r="L270" s="365">
        <v>6876.72</v>
      </c>
      <c r="M270" s="215" t="s">
        <v>191</v>
      </c>
      <c r="N270" s="448" t="s">
        <v>198</v>
      </c>
      <c r="O270" s="197"/>
      <c r="P270" s="216" t="s">
        <v>630</v>
      </c>
      <c r="Q270" s="216"/>
    </row>
    <row r="271" spans="1:17" s="239" customFormat="1">
      <c r="A271" s="202">
        <v>30</v>
      </c>
      <c r="B271" s="202" t="s">
        <v>406</v>
      </c>
      <c r="C271" s="202" t="s">
        <v>408</v>
      </c>
      <c r="D271" s="214" t="s">
        <v>190</v>
      </c>
      <c r="E271" s="208">
        <v>338</v>
      </c>
      <c r="F271" s="208">
        <v>297</v>
      </c>
      <c r="G271" s="208">
        <v>199</v>
      </c>
      <c r="H271" s="202">
        <v>55</v>
      </c>
      <c r="I271" s="202">
        <v>165</v>
      </c>
      <c r="J271" s="205">
        <v>1.806</v>
      </c>
      <c r="K271" s="206" t="s">
        <v>815</v>
      </c>
      <c r="L271" s="365">
        <v>6831.9</v>
      </c>
      <c r="M271" s="215" t="s">
        <v>191</v>
      </c>
      <c r="N271" s="448" t="s">
        <v>198</v>
      </c>
      <c r="O271" s="197"/>
      <c r="P271" s="216" t="s">
        <v>630</v>
      </c>
      <c r="Q271" s="216"/>
    </row>
    <row r="272" spans="1:17" s="239" customFormat="1">
      <c r="A272" s="202">
        <v>31</v>
      </c>
      <c r="B272" s="202" t="s">
        <v>405</v>
      </c>
      <c r="C272" s="202" t="s">
        <v>407</v>
      </c>
      <c r="D272" s="214" t="s">
        <v>190</v>
      </c>
      <c r="E272" s="208">
        <v>345</v>
      </c>
      <c r="F272" s="208">
        <v>304</v>
      </c>
      <c r="G272" s="208">
        <v>199</v>
      </c>
      <c r="H272" s="202">
        <v>55</v>
      </c>
      <c r="I272" s="202">
        <v>165</v>
      </c>
      <c r="J272" s="205">
        <v>1.806</v>
      </c>
      <c r="K272" s="206" t="s">
        <v>815</v>
      </c>
      <c r="L272" s="365">
        <v>6633.78</v>
      </c>
      <c r="M272" s="215" t="s">
        <v>191</v>
      </c>
      <c r="N272" s="448" t="s">
        <v>198</v>
      </c>
      <c r="O272" s="197"/>
      <c r="P272" s="216" t="s">
        <v>630</v>
      </c>
      <c r="Q272" s="216"/>
    </row>
    <row r="273" spans="1:17" s="239" customFormat="1">
      <c r="A273" s="202">
        <v>32</v>
      </c>
      <c r="B273" s="202" t="s">
        <v>399</v>
      </c>
      <c r="C273" s="202" t="s">
        <v>400</v>
      </c>
      <c r="D273" s="214" t="s">
        <v>190</v>
      </c>
      <c r="E273" s="208">
        <v>345</v>
      </c>
      <c r="F273" s="208">
        <v>304</v>
      </c>
      <c r="G273" s="208">
        <v>199</v>
      </c>
      <c r="H273" s="202">
        <v>55</v>
      </c>
      <c r="I273" s="202">
        <v>165</v>
      </c>
      <c r="J273" s="205">
        <v>1.806</v>
      </c>
      <c r="K273" s="206" t="s">
        <v>815</v>
      </c>
      <c r="L273" s="365">
        <v>6636.37</v>
      </c>
      <c r="M273" s="215" t="s">
        <v>191</v>
      </c>
      <c r="N273" s="448" t="s">
        <v>198</v>
      </c>
      <c r="P273" s="216" t="s">
        <v>630</v>
      </c>
      <c r="Q273" s="216"/>
    </row>
    <row r="274" spans="1:17" s="239" customFormat="1">
      <c r="A274" s="202">
        <v>33</v>
      </c>
      <c r="B274" s="202" t="s">
        <v>409</v>
      </c>
      <c r="C274" s="202" t="s">
        <v>410</v>
      </c>
      <c r="D274" s="214" t="s">
        <v>190</v>
      </c>
      <c r="E274" s="208">
        <v>345</v>
      </c>
      <c r="F274" s="208">
        <v>304</v>
      </c>
      <c r="G274" s="208">
        <v>199</v>
      </c>
      <c r="H274" s="202">
        <v>55</v>
      </c>
      <c r="I274" s="202">
        <v>165</v>
      </c>
      <c r="J274" s="205">
        <v>1.806</v>
      </c>
      <c r="K274" s="206" t="s">
        <v>815</v>
      </c>
      <c r="L274" s="365">
        <v>6633.93</v>
      </c>
      <c r="M274" s="215" t="s">
        <v>191</v>
      </c>
      <c r="N274" s="448" t="s">
        <v>198</v>
      </c>
      <c r="P274" s="216" t="s">
        <v>630</v>
      </c>
      <c r="Q274" s="216"/>
    </row>
    <row r="275" spans="1:17" s="239" customFormat="1">
      <c r="A275" s="202">
        <v>34</v>
      </c>
      <c r="B275" s="202" t="s">
        <v>411</v>
      </c>
      <c r="C275" s="202" t="s">
        <v>412</v>
      </c>
      <c r="D275" s="214" t="s">
        <v>190</v>
      </c>
      <c r="E275" s="208">
        <v>345</v>
      </c>
      <c r="F275" s="208">
        <v>304</v>
      </c>
      <c r="G275" s="208">
        <v>199</v>
      </c>
      <c r="H275" s="202">
        <v>55</v>
      </c>
      <c r="I275" s="202">
        <v>165</v>
      </c>
      <c r="J275" s="205">
        <v>1.806</v>
      </c>
      <c r="K275" s="206" t="s">
        <v>815</v>
      </c>
      <c r="L275" s="365">
        <v>6630.5</v>
      </c>
      <c r="M275" s="215" t="s">
        <v>191</v>
      </c>
      <c r="N275" s="448" t="s">
        <v>198</v>
      </c>
      <c r="P275" s="216" t="s">
        <v>630</v>
      </c>
      <c r="Q275" s="216"/>
    </row>
    <row r="276" spans="1:17" s="239" customFormat="1">
      <c r="A276" s="202">
        <v>35</v>
      </c>
      <c r="B276" s="202" t="s">
        <v>657</v>
      </c>
      <c r="C276" s="202" t="s">
        <v>532</v>
      </c>
      <c r="D276" s="214" t="s">
        <v>190</v>
      </c>
      <c r="E276" s="208">
        <v>344</v>
      </c>
      <c r="F276" s="208">
        <v>303</v>
      </c>
      <c r="G276" s="208">
        <v>199</v>
      </c>
      <c r="H276" s="202">
        <v>55</v>
      </c>
      <c r="I276" s="202">
        <v>165</v>
      </c>
      <c r="J276" s="205">
        <v>1.806</v>
      </c>
      <c r="K276" s="206" t="s">
        <v>815</v>
      </c>
      <c r="L276" s="365">
        <v>5770.31</v>
      </c>
      <c r="M276" s="215" t="s">
        <v>191</v>
      </c>
      <c r="N276" s="448" t="s">
        <v>198</v>
      </c>
      <c r="P276" s="216" t="s">
        <v>630</v>
      </c>
      <c r="Q276" s="216"/>
    </row>
    <row r="277" spans="1:17" s="239" customFormat="1">
      <c r="A277" s="202">
        <v>36</v>
      </c>
      <c r="B277" s="202" t="s">
        <v>658</v>
      </c>
      <c r="C277" s="202" t="s">
        <v>533</v>
      </c>
      <c r="D277" s="214" t="s">
        <v>190</v>
      </c>
      <c r="E277" s="208">
        <v>344</v>
      </c>
      <c r="F277" s="208">
        <v>303</v>
      </c>
      <c r="G277" s="208">
        <v>199</v>
      </c>
      <c r="H277" s="202">
        <v>55</v>
      </c>
      <c r="I277" s="202">
        <v>165</v>
      </c>
      <c r="J277" s="205">
        <v>1.806</v>
      </c>
      <c r="K277" s="206" t="s">
        <v>815</v>
      </c>
      <c r="L277" s="365">
        <v>5770.33</v>
      </c>
      <c r="M277" s="215" t="s">
        <v>191</v>
      </c>
      <c r="N277" s="448" t="s">
        <v>198</v>
      </c>
      <c r="O277" s="197"/>
      <c r="P277" s="216" t="s">
        <v>630</v>
      </c>
      <c r="Q277" s="216"/>
    </row>
    <row r="278" spans="1:17" s="239" customFormat="1">
      <c r="A278" s="202">
        <v>37</v>
      </c>
      <c r="B278" s="202" t="s">
        <v>822</v>
      </c>
      <c r="C278" s="202" t="s">
        <v>632</v>
      </c>
      <c r="D278" s="214" t="s">
        <v>190</v>
      </c>
      <c r="E278" s="208">
        <v>345</v>
      </c>
      <c r="F278" s="208">
        <v>304</v>
      </c>
      <c r="G278" s="208">
        <v>199</v>
      </c>
      <c r="H278" s="202">
        <v>55</v>
      </c>
      <c r="I278" s="202">
        <v>165</v>
      </c>
      <c r="J278" s="205">
        <v>1.806</v>
      </c>
      <c r="K278" s="206" t="s">
        <v>815</v>
      </c>
      <c r="L278" s="365">
        <v>6673.44</v>
      </c>
      <c r="M278" s="215" t="s">
        <v>191</v>
      </c>
      <c r="N278" s="448" t="s">
        <v>198</v>
      </c>
      <c r="O278" s="197"/>
      <c r="P278" s="216" t="s">
        <v>631</v>
      </c>
      <c r="Q278" s="216"/>
    </row>
    <row r="279" spans="1:17" s="234" customFormat="1">
      <c r="A279" s="202">
        <v>38</v>
      </c>
      <c r="B279" s="202" t="s">
        <v>823</v>
      </c>
      <c r="C279" s="202" t="s">
        <v>633</v>
      </c>
      <c r="D279" s="214" t="s">
        <v>190</v>
      </c>
      <c r="E279" s="208">
        <v>345</v>
      </c>
      <c r="F279" s="208">
        <v>304</v>
      </c>
      <c r="G279" s="208">
        <v>199</v>
      </c>
      <c r="H279" s="202">
        <v>55</v>
      </c>
      <c r="I279" s="202">
        <v>165</v>
      </c>
      <c r="J279" s="205">
        <v>1.806</v>
      </c>
      <c r="K279" s="206" t="s">
        <v>815</v>
      </c>
      <c r="L279" s="365">
        <v>0</v>
      </c>
      <c r="M279" s="215" t="s">
        <v>191</v>
      </c>
      <c r="N279" s="448" t="s">
        <v>198</v>
      </c>
      <c r="O279" s="197"/>
      <c r="P279" s="216" t="s">
        <v>630</v>
      </c>
      <c r="Q279" s="216"/>
    </row>
    <row r="280" spans="1:17" s="239" customFormat="1">
      <c r="A280" s="202">
        <v>39</v>
      </c>
      <c r="B280" s="202" t="s">
        <v>310</v>
      </c>
      <c r="C280" s="202" t="s">
        <v>311</v>
      </c>
      <c r="D280" s="214" t="s">
        <v>190</v>
      </c>
      <c r="E280" s="208">
        <v>345</v>
      </c>
      <c r="F280" s="208">
        <v>304</v>
      </c>
      <c r="G280" s="208">
        <v>199</v>
      </c>
      <c r="H280" s="202">
        <v>55</v>
      </c>
      <c r="I280" s="202">
        <v>165</v>
      </c>
      <c r="J280" s="205">
        <v>1.806</v>
      </c>
      <c r="K280" s="206" t="s">
        <v>815</v>
      </c>
      <c r="L280" s="365">
        <v>7364.57</v>
      </c>
      <c r="M280" s="215" t="s">
        <v>191</v>
      </c>
      <c r="N280" s="448" t="s">
        <v>198</v>
      </c>
      <c r="P280" s="216" t="s">
        <v>630</v>
      </c>
      <c r="Q280" s="216"/>
    </row>
    <row r="281" spans="1:17" s="239" customFormat="1">
      <c r="A281" s="202">
        <v>40</v>
      </c>
      <c r="B281" s="202" t="s">
        <v>312</v>
      </c>
      <c r="C281" s="202" t="s">
        <v>313</v>
      </c>
      <c r="D281" s="214" t="s">
        <v>190</v>
      </c>
      <c r="E281" s="208">
        <v>338</v>
      </c>
      <c r="F281" s="208">
        <v>297</v>
      </c>
      <c r="G281" s="208">
        <v>199</v>
      </c>
      <c r="H281" s="202">
        <v>55</v>
      </c>
      <c r="I281" s="202">
        <v>165</v>
      </c>
      <c r="J281" s="205">
        <v>1.806</v>
      </c>
      <c r="K281" s="206" t="s">
        <v>815</v>
      </c>
      <c r="L281" s="365">
        <v>7332.41</v>
      </c>
      <c r="M281" s="215" t="s">
        <v>191</v>
      </c>
      <c r="N281" s="448" t="s">
        <v>198</v>
      </c>
      <c r="P281" s="216" t="s">
        <v>631</v>
      </c>
      <c r="Q281" s="216"/>
    </row>
    <row r="282" spans="1:17" s="239" customFormat="1">
      <c r="A282" s="202">
        <v>41</v>
      </c>
      <c r="B282" s="202" t="s">
        <v>314</v>
      </c>
      <c r="C282" s="202" t="s">
        <v>315</v>
      </c>
      <c r="D282" s="214" t="s">
        <v>190</v>
      </c>
      <c r="E282" s="208">
        <v>345</v>
      </c>
      <c r="F282" s="208">
        <v>304</v>
      </c>
      <c r="G282" s="208">
        <v>199</v>
      </c>
      <c r="H282" s="202">
        <v>55</v>
      </c>
      <c r="I282" s="202">
        <v>165</v>
      </c>
      <c r="J282" s="205">
        <v>1.806</v>
      </c>
      <c r="K282" s="206" t="s">
        <v>815</v>
      </c>
      <c r="L282" s="365">
        <v>7120.55</v>
      </c>
      <c r="M282" s="215" t="s">
        <v>191</v>
      </c>
      <c r="N282" s="448" t="s">
        <v>198</v>
      </c>
      <c r="P282" s="216" t="s">
        <v>630</v>
      </c>
      <c r="Q282" s="216"/>
    </row>
    <row r="283" spans="1:17" s="239" customFormat="1">
      <c r="A283" s="202">
        <v>42</v>
      </c>
      <c r="B283" s="202" t="s">
        <v>316</v>
      </c>
      <c r="C283" s="202" t="s">
        <v>317</v>
      </c>
      <c r="D283" s="214" t="s">
        <v>190</v>
      </c>
      <c r="E283" s="208">
        <v>345</v>
      </c>
      <c r="F283" s="208">
        <v>304</v>
      </c>
      <c r="G283" s="208">
        <v>199</v>
      </c>
      <c r="H283" s="202">
        <v>55</v>
      </c>
      <c r="I283" s="202">
        <v>165</v>
      </c>
      <c r="J283" s="205">
        <v>1.806</v>
      </c>
      <c r="K283" s="206" t="s">
        <v>815</v>
      </c>
      <c r="L283" s="365">
        <v>7036.52</v>
      </c>
      <c r="M283" s="215" t="s">
        <v>191</v>
      </c>
      <c r="N283" s="448" t="s">
        <v>198</v>
      </c>
      <c r="P283" s="216" t="s">
        <v>630</v>
      </c>
      <c r="Q283" s="216"/>
    </row>
    <row r="284" spans="1:17" s="239" customFormat="1">
      <c r="A284" s="202">
        <v>43</v>
      </c>
      <c r="B284" s="202" t="s">
        <v>401</v>
      </c>
      <c r="C284" s="202" t="s">
        <v>402</v>
      </c>
      <c r="D284" s="214" t="s">
        <v>190</v>
      </c>
      <c r="E284" s="208">
        <v>345</v>
      </c>
      <c r="F284" s="208">
        <v>304</v>
      </c>
      <c r="G284" s="208">
        <v>199</v>
      </c>
      <c r="H284" s="202">
        <v>55</v>
      </c>
      <c r="I284" s="202">
        <v>165</v>
      </c>
      <c r="J284" s="205">
        <v>1.806</v>
      </c>
      <c r="K284" s="206" t="s">
        <v>815</v>
      </c>
      <c r="L284" s="365">
        <v>7123.12</v>
      </c>
      <c r="M284" s="215" t="s">
        <v>191</v>
      </c>
      <c r="N284" s="448" t="s">
        <v>198</v>
      </c>
      <c r="P284" s="216" t="s">
        <v>630</v>
      </c>
      <c r="Q284" s="216"/>
    </row>
    <row r="285" spans="1:17" s="239" customFormat="1">
      <c r="A285" s="202">
        <v>44</v>
      </c>
      <c r="B285" s="202" t="s">
        <v>622</v>
      </c>
      <c r="C285" s="202" t="s">
        <v>623</v>
      </c>
      <c r="D285" s="214" t="s">
        <v>190</v>
      </c>
      <c r="E285" s="208">
        <v>345</v>
      </c>
      <c r="F285" s="208">
        <v>304</v>
      </c>
      <c r="G285" s="208">
        <v>199</v>
      </c>
      <c r="H285" s="202">
        <v>55</v>
      </c>
      <c r="I285" s="202">
        <v>165</v>
      </c>
      <c r="J285" s="205">
        <v>1.806</v>
      </c>
      <c r="K285" s="206" t="s">
        <v>815</v>
      </c>
      <c r="L285" s="365">
        <v>7032.69</v>
      </c>
      <c r="M285" s="215" t="s">
        <v>191</v>
      </c>
      <c r="N285" s="448" t="s">
        <v>198</v>
      </c>
      <c r="P285" s="216" t="s">
        <v>630</v>
      </c>
      <c r="Q285" s="216"/>
    </row>
    <row r="286" spans="1:17" s="239" customFormat="1">
      <c r="A286" s="202">
        <v>45</v>
      </c>
      <c r="B286" s="202" t="s">
        <v>602</v>
      </c>
      <c r="C286" s="202" t="s">
        <v>603</v>
      </c>
      <c r="D286" s="214" t="s">
        <v>190</v>
      </c>
      <c r="E286" s="208">
        <v>345</v>
      </c>
      <c r="F286" s="208">
        <v>304</v>
      </c>
      <c r="G286" s="208">
        <v>199</v>
      </c>
      <c r="H286" s="202">
        <v>55</v>
      </c>
      <c r="I286" s="202">
        <v>165</v>
      </c>
      <c r="J286" s="205">
        <v>1.806</v>
      </c>
      <c r="K286" s="206" t="s">
        <v>815</v>
      </c>
      <c r="L286" s="365">
        <v>7160.07</v>
      </c>
      <c r="M286" s="215" t="s">
        <v>191</v>
      </c>
      <c r="N286" s="448" t="s">
        <v>198</v>
      </c>
      <c r="P286" s="216" t="s">
        <v>630</v>
      </c>
      <c r="Q286" s="216"/>
    </row>
    <row r="287" spans="1:17" s="239" customFormat="1">
      <c r="A287" s="202">
        <v>46</v>
      </c>
      <c r="B287" s="202" t="s">
        <v>318</v>
      </c>
      <c r="C287" s="202" t="s">
        <v>319</v>
      </c>
      <c r="D287" s="214" t="s">
        <v>190</v>
      </c>
      <c r="E287" s="208">
        <v>345</v>
      </c>
      <c r="F287" s="208">
        <v>304</v>
      </c>
      <c r="G287" s="208">
        <v>199</v>
      </c>
      <c r="H287" s="202">
        <v>55</v>
      </c>
      <c r="I287" s="202">
        <v>165</v>
      </c>
      <c r="J287" s="205">
        <v>1.806</v>
      </c>
      <c r="K287" s="206" t="s">
        <v>815</v>
      </c>
      <c r="L287" s="365">
        <v>8031.74</v>
      </c>
      <c r="M287" s="215" t="s">
        <v>191</v>
      </c>
      <c r="N287" s="448" t="s">
        <v>198</v>
      </c>
      <c r="O287" s="197"/>
      <c r="P287" s="216" t="s">
        <v>630</v>
      </c>
      <c r="Q287" s="216"/>
    </row>
    <row r="288" spans="1:17" s="239" customFormat="1">
      <c r="A288" s="202">
        <v>47</v>
      </c>
      <c r="B288" s="202" t="s">
        <v>320</v>
      </c>
      <c r="C288" s="202" t="s">
        <v>321</v>
      </c>
      <c r="D288" s="214" t="s">
        <v>190</v>
      </c>
      <c r="E288" s="208">
        <v>338</v>
      </c>
      <c r="F288" s="208">
        <v>297</v>
      </c>
      <c r="G288" s="208">
        <v>199</v>
      </c>
      <c r="H288" s="202">
        <v>55</v>
      </c>
      <c r="I288" s="202">
        <v>165</v>
      </c>
      <c r="J288" s="205">
        <v>1.806</v>
      </c>
      <c r="K288" s="206" t="s">
        <v>815</v>
      </c>
      <c r="L288" s="365">
        <v>7970.27</v>
      </c>
      <c r="M288" s="215" t="s">
        <v>191</v>
      </c>
      <c r="N288" s="448" t="s">
        <v>198</v>
      </c>
      <c r="P288" s="216" t="s">
        <v>631</v>
      </c>
      <c r="Q288" s="216"/>
    </row>
    <row r="289" spans="1:17" s="239" customFormat="1">
      <c r="A289" s="202">
        <v>48</v>
      </c>
      <c r="B289" s="202" t="s">
        <v>322</v>
      </c>
      <c r="C289" s="202" t="s">
        <v>323</v>
      </c>
      <c r="D289" s="214" t="s">
        <v>190</v>
      </c>
      <c r="E289" s="208">
        <v>345</v>
      </c>
      <c r="F289" s="208">
        <v>304</v>
      </c>
      <c r="G289" s="208">
        <v>199</v>
      </c>
      <c r="H289" s="202">
        <v>55</v>
      </c>
      <c r="I289" s="202">
        <v>165</v>
      </c>
      <c r="J289" s="205">
        <v>1.806</v>
      </c>
      <c r="K289" s="206" t="s">
        <v>815</v>
      </c>
      <c r="L289" s="365">
        <v>7787.72</v>
      </c>
      <c r="M289" s="215" t="s">
        <v>191</v>
      </c>
      <c r="N289" s="448" t="s">
        <v>198</v>
      </c>
      <c r="O289" s="197"/>
      <c r="P289" s="216" t="s">
        <v>630</v>
      </c>
      <c r="Q289" s="216"/>
    </row>
    <row r="290" spans="1:17" s="239" customFormat="1">
      <c r="A290" s="202">
        <v>49</v>
      </c>
      <c r="B290" s="202" t="s">
        <v>324</v>
      </c>
      <c r="C290" s="202" t="s">
        <v>325</v>
      </c>
      <c r="D290" s="214" t="s">
        <v>190</v>
      </c>
      <c r="E290" s="208">
        <v>345</v>
      </c>
      <c r="F290" s="208">
        <v>304</v>
      </c>
      <c r="G290" s="208">
        <v>199</v>
      </c>
      <c r="H290" s="202">
        <v>55</v>
      </c>
      <c r="I290" s="202">
        <v>165</v>
      </c>
      <c r="J290" s="205">
        <v>1.806</v>
      </c>
      <c r="K290" s="206" t="s">
        <v>815</v>
      </c>
      <c r="L290" s="365">
        <v>7778.81</v>
      </c>
      <c r="M290" s="215" t="s">
        <v>191</v>
      </c>
      <c r="N290" s="448" t="s">
        <v>198</v>
      </c>
      <c r="O290" s="197"/>
      <c r="P290" s="216" t="s">
        <v>630</v>
      </c>
      <c r="Q290" s="216"/>
    </row>
    <row r="291" spans="1:17" s="239" customFormat="1">
      <c r="A291" s="202">
        <v>50</v>
      </c>
      <c r="B291" s="202" t="s">
        <v>327</v>
      </c>
      <c r="C291" s="202" t="s">
        <v>326</v>
      </c>
      <c r="D291" s="214" t="s">
        <v>190</v>
      </c>
      <c r="E291" s="208">
        <v>345</v>
      </c>
      <c r="F291" s="208">
        <v>304</v>
      </c>
      <c r="G291" s="208">
        <v>199</v>
      </c>
      <c r="H291" s="202">
        <v>55</v>
      </c>
      <c r="I291" s="202">
        <v>165</v>
      </c>
      <c r="J291" s="205">
        <v>1.806</v>
      </c>
      <c r="K291" s="206" t="s">
        <v>815</v>
      </c>
      <c r="L291" s="365">
        <v>8032.52</v>
      </c>
      <c r="M291" s="215" t="s">
        <v>191</v>
      </c>
      <c r="N291" s="448" t="s">
        <v>198</v>
      </c>
      <c r="O291" s="197"/>
      <c r="P291" s="216" t="s">
        <v>630</v>
      </c>
      <c r="Q291" s="216"/>
    </row>
    <row r="292" spans="1:17" s="241" customFormat="1">
      <c r="A292" s="202">
        <v>51</v>
      </c>
      <c r="B292" s="202" t="s">
        <v>328</v>
      </c>
      <c r="C292" s="217" t="s">
        <v>329</v>
      </c>
      <c r="D292" s="218" t="s">
        <v>190</v>
      </c>
      <c r="E292" s="208">
        <v>338</v>
      </c>
      <c r="F292" s="208">
        <v>297</v>
      </c>
      <c r="G292" s="208">
        <v>199</v>
      </c>
      <c r="H292" s="202">
        <v>55</v>
      </c>
      <c r="I292" s="202">
        <v>165</v>
      </c>
      <c r="J292" s="205">
        <v>1.806</v>
      </c>
      <c r="K292" s="206" t="s">
        <v>815</v>
      </c>
      <c r="L292" s="365">
        <v>7971.68</v>
      </c>
      <c r="M292" s="215" t="s">
        <v>191</v>
      </c>
      <c r="N292" s="245" t="s">
        <v>198</v>
      </c>
      <c r="O292" s="240"/>
      <c r="P292" s="216" t="s">
        <v>631</v>
      </c>
      <c r="Q292" s="216"/>
    </row>
    <row r="293" spans="1:17" s="239" customFormat="1">
      <c r="A293" s="202">
        <v>52</v>
      </c>
      <c r="B293" s="202" t="s">
        <v>330</v>
      </c>
      <c r="C293" s="202" t="s">
        <v>331</v>
      </c>
      <c r="D293" s="214" t="s">
        <v>190</v>
      </c>
      <c r="E293" s="208">
        <v>345</v>
      </c>
      <c r="F293" s="208">
        <v>304</v>
      </c>
      <c r="G293" s="208">
        <v>199</v>
      </c>
      <c r="H293" s="202">
        <v>55</v>
      </c>
      <c r="I293" s="202">
        <v>165</v>
      </c>
      <c r="J293" s="205">
        <v>1.806</v>
      </c>
      <c r="K293" s="206" t="s">
        <v>815</v>
      </c>
      <c r="L293" s="365">
        <v>7789.37</v>
      </c>
      <c r="M293" s="215" t="s">
        <v>191</v>
      </c>
      <c r="N293" s="448" t="s">
        <v>198</v>
      </c>
      <c r="P293" s="216" t="s">
        <v>630</v>
      </c>
      <c r="Q293" s="216"/>
    </row>
    <row r="294" spans="1:17" s="239" customFormat="1">
      <c r="A294" s="202">
        <v>53</v>
      </c>
      <c r="B294" s="202" t="s">
        <v>332</v>
      </c>
      <c r="C294" s="202" t="s">
        <v>333</v>
      </c>
      <c r="D294" s="214" t="s">
        <v>190</v>
      </c>
      <c r="E294" s="208">
        <v>345</v>
      </c>
      <c r="F294" s="208">
        <v>304</v>
      </c>
      <c r="G294" s="208">
        <v>199</v>
      </c>
      <c r="H294" s="202">
        <v>55</v>
      </c>
      <c r="I294" s="202">
        <v>165</v>
      </c>
      <c r="J294" s="205">
        <v>1.806</v>
      </c>
      <c r="K294" s="206" t="s">
        <v>815</v>
      </c>
      <c r="L294" s="365">
        <v>7791.97</v>
      </c>
      <c r="M294" s="215" t="s">
        <v>191</v>
      </c>
      <c r="N294" s="448" t="s">
        <v>198</v>
      </c>
      <c r="P294" s="216" t="s">
        <v>630</v>
      </c>
      <c r="Q294" s="216"/>
    </row>
    <row r="295" spans="1:17" s="239" customFormat="1">
      <c r="A295" s="202">
        <v>54</v>
      </c>
      <c r="B295" s="202" t="s">
        <v>334</v>
      </c>
      <c r="C295" s="202" t="s">
        <v>335</v>
      </c>
      <c r="D295" s="214" t="s">
        <v>190</v>
      </c>
      <c r="E295" s="208">
        <v>345</v>
      </c>
      <c r="F295" s="208">
        <v>304</v>
      </c>
      <c r="G295" s="208">
        <v>199</v>
      </c>
      <c r="H295" s="202">
        <v>55</v>
      </c>
      <c r="I295" s="202">
        <v>165</v>
      </c>
      <c r="J295" s="205">
        <v>1.806</v>
      </c>
      <c r="K295" s="206" t="s">
        <v>815</v>
      </c>
      <c r="L295" s="365">
        <v>7789.53</v>
      </c>
      <c r="M295" s="215" t="s">
        <v>191</v>
      </c>
      <c r="N295" s="448" t="s">
        <v>198</v>
      </c>
      <c r="O295" s="197"/>
      <c r="P295" s="216" t="s">
        <v>630</v>
      </c>
      <c r="Q295" s="216"/>
    </row>
    <row r="296" spans="1:17" s="239" customFormat="1">
      <c r="A296" s="202">
        <v>55</v>
      </c>
      <c r="B296" s="202" t="s">
        <v>231</v>
      </c>
      <c r="C296" s="202" t="s">
        <v>535</v>
      </c>
      <c r="D296" s="214" t="s">
        <v>190</v>
      </c>
      <c r="E296" s="208">
        <v>344</v>
      </c>
      <c r="F296" s="208">
        <v>303</v>
      </c>
      <c r="G296" s="208">
        <v>199</v>
      </c>
      <c r="H296" s="202">
        <v>55</v>
      </c>
      <c r="I296" s="202">
        <v>165</v>
      </c>
      <c r="J296" s="205">
        <v>1.806</v>
      </c>
      <c r="K296" s="206" t="s">
        <v>815</v>
      </c>
      <c r="L296" s="365">
        <v>5718.01</v>
      </c>
      <c r="M296" s="215" t="s">
        <v>191</v>
      </c>
      <c r="N296" s="448" t="s">
        <v>198</v>
      </c>
      <c r="O296" s="197"/>
      <c r="P296" s="216" t="s">
        <v>630</v>
      </c>
      <c r="Q296" s="216"/>
    </row>
    <row r="297" spans="1:17" s="239" customFormat="1">
      <c r="A297" s="202">
        <v>56</v>
      </c>
      <c r="B297" s="202" t="s">
        <v>230</v>
      </c>
      <c r="C297" s="202" t="s">
        <v>534</v>
      </c>
      <c r="D297" s="214" t="s">
        <v>190</v>
      </c>
      <c r="E297" s="208">
        <v>344</v>
      </c>
      <c r="F297" s="208">
        <v>303</v>
      </c>
      <c r="G297" s="208">
        <v>199</v>
      </c>
      <c r="H297" s="202">
        <v>55</v>
      </c>
      <c r="I297" s="202">
        <v>165</v>
      </c>
      <c r="J297" s="205">
        <v>1.806</v>
      </c>
      <c r="K297" s="206" t="s">
        <v>815</v>
      </c>
      <c r="L297" s="365">
        <v>5722.04</v>
      </c>
      <c r="M297" s="215" t="s">
        <v>191</v>
      </c>
      <c r="N297" s="448" t="s">
        <v>198</v>
      </c>
      <c r="O297" s="197"/>
      <c r="P297" s="216" t="s">
        <v>630</v>
      </c>
      <c r="Q297" s="216"/>
    </row>
    <row r="298" spans="1:17" s="239" customFormat="1">
      <c r="A298" s="202">
        <v>57</v>
      </c>
      <c r="B298" s="202" t="s">
        <v>696</v>
      </c>
      <c r="C298" s="202" t="s">
        <v>690</v>
      </c>
      <c r="D298" s="214" t="s">
        <v>190</v>
      </c>
      <c r="E298" s="208">
        <v>310</v>
      </c>
      <c r="F298" s="208">
        <v>274</v>
      </c>
      <c r="G298" s="208">
        <v>169</v>
      </c>
      <c r="H298" s="202">
        <v>55</v>
      </c>
      <c r="I298" s="202">
        <v>165</v>
      </c>
      <c r="J298" s="205">
        <v>1.534</v>
      </c>
      <c r="K298" s="206" t="s">
        <v>815</v>
      </c>
      <c r="L298" s="365">
        <v>5076.5600000000004</v>
      </c>
      <c r="M298" s="215" t="s">
        <v>191</v>
      </c>
      <c r="N298" s="448" t="s">
        <v>198</v>
      </c>
      <c r="O298" s="197"/>
      <c r="P298" s="216" t="s">
        <v>630</v>
      </c>
      <c r="Q298" s="216"/>
    </row>
    <row r="299" spans="1:17" s="239" customFormat="1">
      <c r="A299" s="202">
        <v>58</v>
      </c>
      <c r="B299" s="202" t="s">
        <v>664</v>
      </c>
      <c r="C299" s="202" t="s">
        <v>677</v>
      </c>
      <c r="D299" s="214" t="s">
        <v>190</v>
      </c>
      <c r="E299" s="208">
        <v>302</v>
      </c>
      <c r="F299" s="208">
        <v>267</v>
      </c>
      <c r="G299" s="208">
        <v>169</v>
      </c>
      <c r="H299" s="202">
        <v>55</v>
      </c>
      <c r="I299" s="202">
        <v>165</v>
      </c>
      <c r="J299" s="205">
        <v>1.534</v>
      </c>
      <c r="K299" s="206" t="s">
        <v>815</v>
      </c>
      <c r="L299" s="365">
        <v>5024.08</v>
      </c>
      <c r="M299" s="215" t="s">
        <v>191</v>
      </c>
      <c r="N299" s="448" t="s">
        <v>198</v>
      </c>
      <c r="O299" s="197"/>
      <c r="P299" s="216" t="s">
        <v>631</v>
      </c>
      <c r="Q299" s="216"/>
    </row>
    <row r="300" spans="1:17" s="239" customFormat="1">
      <c r="A300" s="202">
        <v>59</v>
      </c>
      <c r="B300" s="202" t="s">
        <v>770</v>
      </c>
      <c r="C300" s="202" t="s">
        <v>778</v>
      </c>
      <c r="D300" s="214" t="s">
        <v>190</v>
      </c>
      <c r="E300" s="208">
        <v>310</v>
      </c>
      <c r="F300" s="208">
        <v>274</v>
      </c>
      <c r="G300" s="208">
        <v>169</v>
      </c>
      <c r="H300" s="202">
        <v>55</v>
      </c>
      <c r="I300" s="202">
        <v>165</v>
      </c>
      <c r="J300" s="205">
        <v>1.534</v>
      </c>
      <c r="K300" s="206" t="s">
        <v>815</v>
      </c>
      <c r="L300" s="365">
        <v>5067.25</v>
      </c>
      <c r="M300" s="232" t="s">
        <v>191</v>
      </c>
      <c r="N300" s="448" t="s">
        <v>198</v>
      </c>
      <c r="O300" s="197"/>
      <c r="P300" s="216" t="s">
        <v>630</v>
      </c>
      <c r="Q300" s="216"/>
    </row>
    <row r="301" spans="1:17" s="239" customFormat="1">
      <c r="A301" s="202">
        <v>60</v>
      </c>
      <c r="B301" s="202" t="s">
        <v>757</v>
      </c>
      <c r="C301" s="202" t="s">
        <v>758</v>
      </c>
      <c r="D301" s="214" t="s">
        <v>190</v>
      </c>
      <c r="E301" s="208">
        <v>310</v>
      </c>
      <c r="F301" s="208">
        <v>274</v>
      </c>
      <c r="G301" s="208">
        <v>169</v>
      </c>
      <c r="H301" s="202">
        <v>55</v>
      </c>
      <c r="I301" s="202">
        <v>165</v>
      </c>
      <c r="J301" s="205">
        <v>1.534</v>
      </c>
      <c r="K301" s="206" t="s">
        <v>815</v>
      </c>
      <c r="L301" s="365">
        <v>5067.25</v>
      </c>
      <c r="M301" s="232" t="s">
        <v>191</v>
      </c>
      <c r="N301" s="448" t="s">
        <v>198</v>
      </c>
      <c r="O301" s="197"/>
      <c r="P301" s="216" t="s">
        <v>630</v>
      </c>
      <c r="Q301" s="216"/>
    </row>
    <row r="302" spans="1:17" s="239" customFormat="1">
      <c r="A302" s="202">
        <v>61</v>
      </c>
      <c r="B302" s="202" t="s">
        <v>792</v>
      </c>
      <c r="C302" s="202" t="s">
        <v>813</v>
      </c>
      <c r="D302" s="214" t="s">
        <v>190</v>
      </c>
      <c r="E302" s="208">
        <v>310</v>
      </c>
      <c r="F302" s="208">
        <v>274</v>
      </c>
      <c r="G302" s="208">
        <v>169</v>
      </c>
      <c r="H302" s="202">
        <v>55</v>
      </c>
      <c r="I302" s="202">
        <v>165</v>
      </c>
      <c r="J302" s="205">
        <v>1.534</v>
      </c>
      <c r="K302" s="206" t="s">
        <v>815</v>
      </c>
      <c r="L302" s="365">
        <v>5076.3</v>
      </c>
      <c r="M302" s="232" t="s">
        <v>191</v>
      </c>
      <c r="N302" s="448" t="s">
        <v>198</v>
      </c>
      <c r="O302" s="197"/>
      <c r="P302" s="216" t="s">
        <v>630</v>
      </c>
      <c r="Q302" s="216"/>
    </row>
    <row r="303" spans="1:17" s="239" customFormat="1">
      <c r="A303" s="202">
        <v>62</v>
      </c>
      <c r="B303" s="202" t="s">
        <v>710</v>
      </c>
      <c r="C303" s="202" t="s">
        <v>711</v>
      </c>
      <c r="D303" s="214" t="s">
        <v>190</v>
      </c>
      <c r="E303" s="208">
        <v>310</v>
      </c>
      <c r="F303" s="208">
        <v>274</v>
      </c>
      <c r="G303" s="208">
        <v>169</v>
      </c>
      <c r="H303" s="202">
        <v>55</v>
      </c>
      <c r="I303" s="202">
        <v>165</v>
      </c>
      <c r="J303" s="205">
        <v>1.534</v>
      </c>
      <c r="K303" s="206" t="s">
        <v>815</v>
      </c>
      <c r="L303" s="365">
        <v>5067.32</v>
      </c>
      <c r="M303" s="232" t="s">
        <v>191</v>
      </c>
      <c r="N303" s="448" t="s">
        <v>198</v>
      </c>
      <c r="O303" s="197"/>
      <c r="P303" s="216" t="s">
        <v>630</v>
      </c>
      <c r="Q303" s="216"/>
    </row>
    <row r="304" spans="1:17" s="239" customFormat="1">
      <c r="A304" s="202">
        <v>63</v>
      </c>
      <c r="B304" s="202" t="s">
        <v>805</v>
      </c>
      <c r="C304" s="202" t="s">
        <v>806</v>
      </c>
      <c r="D304" s="214" t="s">
        <v>190</v>
      </c>
      <c r="E304" s="208">
        <v>302</v>
      </c>
      <c r="F304" s="208">
        <v>267</v>
      </c>
      <c r="G304" s="208">
        <v>169</v>
      </c>
      <c r="H304" s="202">
        <v>55</v>
      </c>
      <c r="I304" s="202">
        <v>165</v>
      </c>
      <c r="J304" s="205">
        <v>1.534</v>
      </c>
      <c r="K304" s="206" t="s">
        <v>815</v>
      </c>
      <c r="L304" s="365">
        <v>6154.81</v>
      </c>
      <c r="M304" s="232" t="s">
        <v>191</v>
      </c>
      <c r="N304" s="448" t="s">
        <v>198</v>
      </c>
      <c r="O304" s="197"/>
      <c r="P304" s="216" t="s">
        <v>631</v>
      </c>
      <c r="Q304" s="216"/>
    </row>
    <row r="305" spans="1:18" s="239" customFormat="1">
      <c r="A305" s="202">
        <v>64</v>
      </c>
      <c r="B305" s="202" t="s">
        <v>819</v>
      </c>
      <c r="C305" s="202" t="s">
        <v>818</v>
      </c>
      <c r="D305" s="214" t="s">
        <v>190</v>
      </c>
      <c r="E305" s="208">
        <v>302</v>
      </c>
      <c r="F305" s="208">
        <v>267</v>
      </c>
      <c r="G305" s="208">
        <v>169</v>
      </c>
      <c r="H305" s="202">
        <v>55</v>
      </c>
      <c r="I305" s="202">
        <v>165</v>
      </c>
      <c r="J305" s="205">
        <v>1.534</v>
      </c>
      <c r="K305" s="206" t="s">
        <v>815</v>
      </c>
      <c r="L305" s="365">
        <v>6224.31</v>
      </c>
      <c r="M305" s="232" t="s">
        <v>191</v>
      </c>
      <c r="N305" s="448" t="s">
        <v>198</v>
      </c>
      <c r="O305" s="197"/>
      <c r="P305" s="216" t="s">
        <v>630</v>
      </c>
      <c r="Q305" s="216"/>
    </row>
    <row r="306" spans="1:18" s="239" customFormat="1">
      <c r="A306" s="202">
        <v>65</v>
      </c>
      <c r="B306" s="202" t="s">
        <v>688</v>
      </c>
      <c r="C306" s="202" t="s">
        <v>689</v>
      </c>
      <c r="D306" s="214" t="s">
        <v>190</v>
      </c>
      <c r="E306" s="208">
        <v>302</v>
      </c>
      <c r="F306" s="208">
        <v>267</v>
      </c>
      <c r="G306" s="208">
        <v>169</v>
      </c>
      <c r="H306" s="202">
        <v>55</v>
      </c>
      <c r="I306" s="202">
        <v>165</v>
      </c>
      <c r="J306" s="205">
        <v>1.534</v>
      </c>
      <c r="K306" s="206" t="s">
        <v>815</v>
      </c>
      <c r="L306" s="365">
        <v>5394.15</v>
      </c>
      <c r="M306" s="232" t="s">
        <v>191</v>
      </c>
      <c r="N306" s="448" t="s">
        <v>198</v>
      </c>
      <c r="O306" s="197"/>
      <c r="P306" s="216" t="s">
        <v>631</v>
      </c>
      <c r="Q306" s="216"/>
    </row>
    <row r="307" spans="1:18" s="239" customFormat="1">
      <c r="A307" s="202">
        <v>66</v>
      </c>
      <c r="B307" s="202" t="s">
        <v>832</v>
      </c>
      <c r="C307" s="202" t="s">
        <v>831</v>
      </c>
      <c r="D307" s="214" t="s">
        <v>190</v>
      </c>
      <c r="E307" s="208">
        <v>310</v>
      </c>
      <c r="F307" s="208">
        <v>274</v>
      </c>
      <c r="G307" s="208">
        <v>169</v>
      </c>
      <c r="H307" s="202">
        <v>55</v>
      </c>
      <c r="I307" s="202">
        <v>165</v>
      </c>
      <c r="J307" s="205">
        <v>1.534</v>
      </c>
      <c r="K307" s="206" t="s">
        <v>815</v>
      </c>
      <c r="L307" s="365">
        <v>5449.94</v>
      </c>
      <c r="M307" s="215" t="s">
        <v>191</v>
      </c>
      <c r="N307" s="448" t="s">
        <v>198</v>
      </c>
      <c r="O307" s="197"/>
      <c r="P307" s="216" t="s">
        <v>630</v>
      </c>
      <c r="Q307" s="216"/>
    </row>
    <row r="308" spans="1:18" s="239" customFormat="1">
      <c r="A308" s="202">
        <v>67</v>
      </c>
      <c r="B308" s="202" t="s">
        <v>837</v>
      </c>
      <c r="C308" s="202" t="s">
        <v>868</v>
      </c>
      <c r="D308" s="214" t="s">
        <v>190</v>
      </c>
      <c r="E308" s="208">
        <v>310</v>
      </c>
      <c r="F308" s="208">
        <v>274</v>
      </c>
      <c r="G308" s="208">
        <v>169</v>
      </c>
      <c r="H308" s="202">
        <v>55</v>
      </c>
      <c r="I308" s="202">
        <v>165</v>
      </c>
      <c r="J308" s="205">
        <v>1.534</v>
      </c>
      <c r="K308" s="206" t="s">
        <v>815</v>
      </c>
      <c r="L308" s="365">
        <v>5449.1</v>
      </c>
      <c r="M308" s="215" t="s">
        <v>191</v>
      </c>
      <c r="N308" s="448" t="s">
        <v>198</v>
      </c>
      <c r="O308" s="197"/>
      <c r="P308" s="216" t="s">
        <v>630</v>
      </c>
      <c r="Q308" s="216"/>
    </row>
    <row r="309" spans="1:18" s="239" customFormat="1">
      <c r="A309" s="202">
        <v>68</v>
      </c>
      <c r="B309" s="202" t="s">
        <v>869</v>
      </c>
      <c r="C309" s="202" t="s">
        <v>870</v>
      </c>
      <c r="D309" s="214" t="s">
        <v>190</v>
      </c>
      <c r="E309" s="208">
        <v>310</v>
      </c>
      <c r="F309" s="208">
        <v>274</v>
      </c>
      <c r="G309" s="208">
        <v>169</v>
      </c>
      <c r="H309" s="202">
        <v>55</v>
      </c>
      <c r="I309" s="202">
        <v>165</v>
      </c>
      <c r="J309" s="205">
        <v>1.534</v>
      </c>
      <c r="K309" s="206" t="s">
        <v>815</v>
      </c>
      <c r="L309" s="365">
        <v>5440.8</v>
      </c>
      <c r="M309" s="215" t="s">
        <v>191</v>
      </c>
      <c r="N309" s="448" t="s">
        <v>198</v>
      </c>
      <c r="P309" s="197"/>
      <c r="Q309" s="197"/>
      <c r="R309" s="216" t="s">
        <v>630</v>
      </c>
    </row>
    <row r="310" spans="1:18" s="586" customFormat="1">
      <c r="A310" s="576"/>
      <c r="B310" s="576" t="s">
        <v>353</v>
      </c>
      <c r="C310" s="576" t="s">
        <v>1075</v>
      </c>
      <c r="D310" s="577" t="s">
        <v>190</v>
      </c>
      <c r="E310" s="578">
        <v>305</v>
      </c>
      <c r="F310" s="578">
        <v>262</v>
      </c>
      <c r="G310" s="578">
        <v>169</v>
      </c>
      <c r="H310" s="576">
        <v>55</v>
      </c>
      <c r="I310" s="576">
        <v>165</v>
      </c>
      <c r="J310" s="579">
        <v>1.534</v>
      </c>
      <c r="K310" s="580" t="s">
        <v>815</v>
      </c>
      <c r="L310" s="581">
        <v>4274.5</v>
      </c>
      <c r="M310" s="582" t="s">
        <v>191</v>
      </c>
      <c r="N310" s="583" t="s">
        <v>198</v>
      </c>
      <c r="O310" s="584"/>
      <c r="P310" s="585" t="s">
        <v>631</v>
      </c>
      <c r="Q310" s="585" t="s">
        <v>1071</v>
      </c>
    </row>
    <row r="311" spans="1:18" s="586" customFormat="1">
      <c r="A311" s="576"/>
      <c r="B311" s="576" t="s">
        <v>357</v>
      </c>
      <c r="C311" s="576" t="s">
        <v>1076</v>
      </c>
      <c r="D311" s="577" t="s">
        <v>190</v>
      </c>
      <c r="E311" s="578">
        <v>305</v>
      </c>
      <c r="F311" s="578">
        <v>262</v>
      </c>
      <c r="G311" s="578">
        <v>169</v>
      </c>
      <c r="H311" s="576">
        <v>55</v>
      </c>
      <c r="I311" s="576">
        <v>165</v>
      </c>
      <c r="J311" s="579">
        <v>1.534</v>
      </c>
      <c r="K311" s="580" t="s">
        <v>815</v>
      </c>
      <c r="L311" s="581">
        <v>4274.57</v>
      </c>
      <c r="M311" s="582" t="s">
        <v>191</v>
      </c>
      <c r="N311" s="583" t="s">
        <v>198</v>
      </c>
      <c r="O311" s="584"/>
      <c r="P311" s="585" t="s">
        <v>631</v>
      </c>
      <c r="Q311" s="585" t="s">
        <v>1071</v>
      </c>
    </row>
    <row r="312" spans="1:18" s="586" customFormat="1">
      <c r="A312" s="576"/>
      <c r="B312" s="576" t="s">
        <v>383</v>
      </c>
      <c r="C312" s="576" t="s">
        <v>1077</v>
      </c>
      <c r="D312" s="577" t="s">
        <v>190</v>
      </c>
      <c r="E312" s="578">
        <v>296</v>
      </c>
      <c r="F312" s="578">
        <v>260</v>
      </c>
      <c r="G312" s="578">
        <v>169</v>
      </c>
      <c r="H312" s="576">
        <v>55</v>
      </c>
      <c r="I312" s="576">
        <v>165</v>
      </c>
      <c r="J312" s="579">
        <v>1.534</v>
      </c>
      <c r="K312" s="580" t="s">
        <v>815</v>
      </c>
      <c r="L312" s="581">
        <v>4224.12</v>
      </c>
      <c r="M312" s="582" t="s">
        <v>191</v>
      </c>
      <c r="N312" s="583" t="s">
        <v>198</v>
      </c>
      <c r="P312" s="585" t="s">
        <v>631</v>
      </c>
      <c r="Q312" s="585" t="s">
        <v>1071</v>
      </c>
    </row>
    <row r="313" spans="1:18" s="586" customFormat="1">
      <c r="A313" s="576"/>
      <c r="B313" s="576" t="s">
        <v>385</v>
      </c>
      <c r="C313" s="576" t="s">
        <v>1078</v>
      </c>
      <c r="D313" s="577" t="s">
        <v>190</v>
      </c>
      <c r="E313" s="578">
        <v>296</v>
      </c>
      <c r="F313" s="578">
        <v>260</v>
      </c>
      <c r="G313" s="578">
        <v>169</v>
      </c>
      <c r="H313" s="576">
        <v>55</v>
      </c>
      <c r="I313" s="576">
        <v>165</v>
      </c>
      <c r="J313" s="579">
        <v>1.534</v>
      </c>
      <c r="K313" s="580" t="s">
        <v>815</v>
      </c>
      <c r="L313" s="581">
        <v>4224.12</v>
      </c>
      <c r="M313" s="582" t="s">
        <v>191</v>
      </c>
      <c r="N313" s="583" t="s">
        <v>198</v>
      </c>
      <c r="P313" s="585" t="s">
        <v>631</v>
      </c>
      <c r="Q313" s="585" t="s">
        <v>1071</v>
      </c>
    </row>
    <row r="314" spans="1:18" s="586" customFormat="1">
      <c r="A314" s="576"/>
      <c r="B314" s="576" t="s">
        <v>395</v>
      </c>
      <c r="C314" s="576" t="s">
        <v>1079</v>
      </c>
      <c r="D314" s="577" t="s">
        <v>190</v>
      </c>
      <c r="E314" s="578">
        <v>318</v>
      </c>
      <c r="F314" s="578">
        <v>282</v>
      </c>
      <c r="G314" s="578">
        <v>199</v>
      </c>
      <c r="H314" s="576">
        <v>55</v>
      </c>
      <c r="I314" s="576">
        <v>165</v>
      </c>
      <c r="J314" s="579">
        <v>1.806</v>
      </c>
      <c r="K314" s="580" t="s">
        <v>815</v>
      </c>
      <c r="L314" s="581">
        <v>4347.66</v>
      </c>
      <c r="M314" s="582" t="s">
        <v>191</v>
      </c>
      <c r="N314" s="583" t="s">
        <v>198</v>
      </c>
      <c r="O314" s="584"/>
      <c r="P314" s="585" t="s">
        <v>631</v>
      </c>
      <c r="Q314" s="585" t="s">
        <v>1071</v>
      </c>
    </row>
    <row r="315" spans="1:18" s="586" customFormat="1">
      <c r="A315" s="576"/>
      <c r="B315" s="576" t="s">
        <v>397</v>
      </c>
      <c r="C315" s="576" t="s">
        <v>1080</v>
      </c>
      <c r="D315" s="577" t="s">
        <v>190</v>
      </c>
      <c r="E315" s="578">
        <v>318</v>
      </c>
      <c r="F315" s="578">
        <v>282</v>
      </c>
      <c r="G315" s="578">
        <v>199</v>
      </c>
      <c r="H315" s="576">
        <v>55</v>
      </c>
      <c r="I315" s="576">
        <v>165</v>
      </c>
      <c r="J315" s="579">
        <v>1.806</v>
      </c>
      <c r="K315" s="580" t="s">
        <v>815</v>
      </c>
      <c r="L315" s="581">
        <v>4347.5600000000004</v>
      </c>
      <c r="M315" s="582" t="s">
        <v>191</v>
      </c>
      <c r="N315" s="583" t="s">
        <v>198</v>
      </c>
      <c r="P315" s="585" t="s">
        <v>631</v>
      </c>
      <c r="Q315" s="585" t="s">
        <v>1071</v>
      </c>
    </row>
    <row r="316" spans="1:18" s="586" customFormat="1">
      <c r="A316" s="576"/>
      <c r="B316" s="576" t="s">
        <v>658</v>
      </c>
      <c r="C316" s="576" t="s">
        <v>1081</v>
      </c>
      <c r="D316" s="577" t="s">
        <v>190</v>
      </c>
      <c r="E316" s="578">
        <v>334</v>
      </c>
      <c r="F316" s="578">
        <v>293</v>
      </c>
      <c r="G316" s="578">
        <v>199</v>
      </c>
      <c r="H316" s="576">
        <v>55</v>
      </c>
      <c r="I316" s="576">
        <v>165</v>
      </c>
      <c r="J316" s="579">
        <v>1.806</v>
      </c>
      <c r="K316" s="580" t="s">
        <v>815</v>
      </c>
      <c r="L316" s="581">
        <v>5716.5</v>
      </c>
      <c r="M316" s="582" t="s">
        <v>191</v>
      </c>
      <c r="N316" s="583" t="s">
        <v>198</v>
      </c>
      <c r="O316" s="584"/>
      <c r="P316" s="585" t="s">
        <v>631</v>
      </c>
      <c r="Q316" s="585" t="s">
        <v>1071</v>
      </c>
    </row>
    <row r="317" spans="1:18" s="586" customFormat="1">
      <c r="A317" s="576"/>
      <c r="B317" s="576" t="s">
        <v>657</v>
      </c>
      <c r="C317" s="576" t="s">
        <v>1082</v>
      </c>
      <c r="D317" s="577" t="s">
        <v>190</v>
      </c>
      <c r="E317" s="578">
        <v>334</v>
      </c>
      <c r="F317" s="578">
        <v>293</v>
      </c>
      <c r="G317" s="578">
        <v>199</v>
      </c>
      <c r="H317" s="576">
        <v>55</v>
      </c>
      <c r="I317" s="576">
        <v>165</v>
      </c>
      <c r="J317" s="579">
        <v>1.806</v>
      </c>
      <c r="K317" s="580" t="s">
        <v>815</v>
      </c>
      <c r="L317" s="581">
        <v>5716.48</v>
      </c>
      <c r="M317" s="582" t="s">
        <v>191</v>
      </c>
      <c r="N317" s="583" t="s">
        <v>198</v>
      </c>
      <c r="P317" s="585" t="s">
        <v>631</v>
      </c>
      <c r="Q317" s="585" t="s">
        <v>1071</v>
      </c>
    </row>
    <row r="318" spans="1:18" s="586" customFormat="1">
      <c r="A318" s="576"/>
      <c r="B318" s="576" t="s">
        <v>230</v>
      </c>
      <c r="C318" s="576" t="s">
        <v>1083</v>
      </c>
      <c r="D318" s="577" t="s">
        <v>190</v>
      </c>
      <c r="E318" s="578">
        <v>334</v>
      </c>
      <c r="F318" s="578">
        <v>293</v>
      </c>
      <c r="G318" s="578">
        <v>199</v>
      </c>
      <c r="H318" s="576">
        <v>55</v>
      </c>
      <c r="I318" s="576">
        <v>165</v>
      </c>
      <c r="J318" s="579">
        <v>1.806</v>
      </c>
      <c r="K318" s="580" t="s">
        <v>815</v>
      </c>
      <c r="L318" s="581">
        <v>5668.21</v>
      </c>
      <c r="M318" s="582" t="s">
        <v>191</v>
      </c>
      <c r="N318" s="583" t="s">
        <v>198</v>
      </c>
      <c r="O318" s="584"/>
      <c r="P318" s="585" t="s">
        <v>631</v>
      </c>
      <c r="Q318" s="585" t="s">
        <v>1071</v>
      </c>
    </row>
    <row r="319" spans="1:18" s="586" customFormat="1">
      <c r="A319" s="576"/>
      <c r="B319" s="576" t="s">
        <v>231</v>
      </c>
      <c r="C319" s="576" t="s">
        <v>1084</v>
      </c>
      <c r="D319" s="577" t="s">
        <v>190</v>
      </c>
      <c r="E319" s="578">
        <v>334</v>
      </c>
      <c r="F319" s="578">
        <v>293</v>
      </c>
      <c r="G319" s="578">
        <v>199</v>
      </c>
      <c r="H319" s="576">
        <v>55</v>
      </c>
      <c r="I319" s="576">
        <v>165</v>
      </c>
      <c r="J319" s="579">
        <v>1.806</v>
      </c>
      <c r="K319" s="580" t="s">
        <v>815</v>
      </c>
      <c r="L319" s="581">
        <v>5664.17</v>
      </c>
      <c r="M319" s="582" t="s">
        <v>191</v>
      </c>
      <c r="N319" s="583" t="s">
        <v>198</v>
      </c>
      <c r="O319" s="584"/>
      <c r="P319" s="585" t="s">
        <v>631</v>
      </c>
      <c r="Q319" s="585" t="s">
        <v>1071</v>
      </c>
    </row>
    <row r="320" spans="1:18" s="239" customFormat="1">
      <c r="A320" s="202"/>
      <c r="B320" s="201"/>
      <c r="C320" s="202"/>
      <c r="D320" s="214" t="s">
        <v>190</v>
      </c>
      <c r="E320" s="208"/>
      <c r="F320" s="208"/>
      <c r="G320" s="208"/>
      <c r="H320" s="202"/>
      <c r="I320" s="202"/>
      <c r="J320" s="205"/>
      <c r="K320" s="206"/>
      <c r="L320" s="365"/>
      <c r="M320" s="232" t="s">
        <v>191</v>
      </c>
      <c r="N320" s="448"/>
      <c r="P320" s="198"/>
      <c r="Q320" s="198"/>
    </row>
    <row r="321" spans="1:17" s="239" customFormat="1">
      <c r="A321" s="202"/>
      <c r="B321" s="201"/>
      <c r="C321" s="202"/>
      <c r="D321" s="214" t="s">
        <v>190</v>
      </c>
      <c r="E321" s="204"/>
      <c r="F321" s="202"/>
      <c r="G321" s="202"/>
      <c r="H321" s="202"/>
      <c r="I321" s="202"/>
      <c r="J321" s="205"/>
      <c r="K321" s="206"/>
      <c r="L321" s="365"/>
      <c r="M321" s="232" t="s">
        <v>191</v>
      </c>
      <c r="N321" s="448"/>
      <c r="P321" s="198"/>
      <c r="Q321" s="198"/>
    </row>
    <row r="322" spans="1:17">
      <c r="A322" s="202"/>
      <c r="B322" s="202"/>
      <c r="C322" s="202"/>
      <c r="D322" s="214" t="s">
        <v>190</v>
      </c>
      <c r="E322" s="236"/>
      <c r="F322" s="202"/>
      <c r="G322" s="202"/>
      <c r="H322" s="202"/>
      <c r="I322" s="202"/>
      <c r="J322" s="205"/>
      <c r="K322" s="206"/>
      <c r="L322" s="365"/>
      <c r="M322" s="232" t="s">
        <v>191</v>
      </c>
      <c r="N322" s="448"/>
      <c r="P322" s="198"/>
      <c r="Q322" s="198"/>
    </row>
    <row r="323" spans="1:17">
      <c r="A323" s="202"/>
      <c r="B323" s="201"/>
      <c r="C323" s="202"/>
      <c r="D323" s="214" t="s">
        <v>190</v>
      </c>
      <c r="E323" s="210"/>
      <c r="F323" s="207"/>
      <c r="G323" s="202"/>
      <c r="H323" s="202"/>
      <c r="I323" s="202"/>
      <c r="J323" s="205"/>
      <c r="K323" s="206"/>
      <c r="L323" s="365"/>
      <c r="M323" s="232" t="s">
        <v>191</v>
      </c>
      <c r="N323" s="448"/>
      <c r="P323" s="198"/>
      <c r="Q323" s="198"/>
    </row>
    <row r="324" spans="1:17">
      <c r="A324" s="202"/>
      <c r="B324" s="201"/>
      <c r="C324" s="202"/>
      <c r="D324" s="214" t="s">
        <v>190</v>
      </c>
      <c r="E324" s="210"/>
      <c r="F324" s="207"/>
      <c r="G324" s="202"/>
      <c r="H324" s="202"/>
      <c r="I324" s="202"/>
      <c r="J324" s="205"/>
      <c r="K324" s="206"/>
      <c r="L324" s="365"/>
      <c r="M324" s="232" t="s">
        <v>191</v>
      </c>
      <c r="N324" s="448"/>
      <c r="O324" s="197"/>
      <c r="P324" s="198"/>
      <c r="Q324" s="198"/>
    </row>
    <row r="325" spans="1:17">
      <c r="A325" s="202"/>
      <c r="B325" s="201"/>
      <c r="C325" s="202"/>
      <c r="D325" s="214" t="s">
        <v>190</v>
      </c>
      <c r="E325" s="210"/>
      <c r="F325" s="207"/>
      <c r="G325" s="202"/>
      <c r="H325" s="202"/>
      <c r="I325" s="202"/>
      <c r="J325" s="205"/>
      <c r="K325" s="206"/>
      <c r="L325" s="365"/>
      <c r="M325" s="232" t="s">
        <v>191</v>
      </c>
      <c r="N325" s="448"/>
      <c r="O325" s="197"/>
      <c r="P325" s="198"/>
      <c r="Q325" s="198"/>
    </row>
    <row r="326" spans="1:17">
      <c r="A326" s="202"/>
      <c r="B326" s="201"/>
      <c r="C326" s="202"/>
      <c r="D326" s="214" t="s">
        <v>190</v>
      </c>
      <c r="E326" s="210"/>
      <c r="F326" s="207"/>
      <c r="G326" s="202"/>
      <c r="H326" s="202"/>
      <c r="I326" s="202"/>
      <c r="J326" s="205"/>
      <c r="K326" s="206"/>
      <c r="L326" s="365"/>
      <c r="M326" s="232" t="s">
        <v>191</v>
      </c>
      <c r="N326" s="448"/>
      <c r="O326" s="197"/>
      <c r="P326" s="198"/>
      <c r="Q326" s="198"/>
    </row>
    <row r="327" spans="1:17">
      <c r="A327" s="202"/>
      <c r="B327" s="201"/>
      <c r="C327" s="202"/>
      <c r="D327" s="214" t="s">
        <v>190</v>
      </c>
      <c r="E327" s="210"/>
      <c r="F327" s="207"/>
      <c r="G327" s="202"/>
      <c r="H327" s="202"/>
      <c r="I327" s="202"/>
      <c r="J327" s="205"/>
      <c r="K327" s="206"/>
      <c r="L327" s="365"/>
      <c r="M327" s="232" t="s">
        <v>191</v>
      </c>
      <c r="N327" s="448"/>
      <c r="O327" s="197"/>
      <c r="P327" s="198"/>
      <c r="Q327" s="198"/>
    </row>
    <row r="328" spans="1:17">
      <c r="A328" s="202">
        <v>1</v>
      </c>
      <c r="B328" s="202" t="s">
        <v>78</v>
      </c>
      <c r="C328" s="202" t="s">
        <v>381</v>
      </c>
      <c r="D328" s="214" t="s">
        <v>190</v>
      </c>
      <c r="E328" s="208">
        <v>9.5</v>
      </c>
      <c r="F328" s="208">
        <v>7.5</v>
      </c>
      <c r="G328" s="208">
        <v>83</v>
      </c>
      <c r="H328" s="202">
        <v>43</v>
      </c>
      <c r="I328" s="202">
        <v>13</v>
      </c>
      <c r="J328" s="205">
        <v>4.5999999999999999E-2</v>
      </c>
      <c r="K328" s="206"/>
      <c r="L328" s="365">
        <v>79.66</v>
      </c>
      <c r="M328" s="232" t="s">
        <v>191</v>
      </c>
      <c r="N328" s="448"/>
      <c r="O328" s="197"/>
      <c r="P328" s="198"/>
      <c r="Q328" s="198"/>
    </row>
    <row r="329" spans="1:17">
      <c r="A329" s="202">
        <v>2</v>
      </c>
      <c r="B329" s="202" t="s">
        <v>79</v>
      </c>
      <c r="C329" s="202" t="s">
        <v>382</v>
      </c>
      <c r="D329" s="214" t="s">
        <v>190</v>
      </c>
      <c r="E329" s="208">
        <v>7</v>
      </c>
      <c r="F329" s="208">
        <v>6.4</v>
      </c>
      <c r="G329" s="208">
        <v>67</v>
      </c>
      <c r="H329" s="202">
        <v>35</v>
      </c>
      <c r="I329" s="202">
        <v>13.5</v>
      </c>
      <c r="J329" s="205">
        <v>3.2000000000000001E-2</v>
      </c>
      <c r="K329" s="206"/>
      <c r="L329" s="365">
        <v>86.66</v>
      </c>
      <c r="M329" s="232" t="s">
        <v>191</v>
      </c>
      <c r="N329" s="448"/>
      <c r="O329" s="197"/>
      <c r="P329" s="198"/>
      <c r="Q329" s="198"/>
    </row>
    <row r="330" spans="1:17">
      <c r="A330" s="202">
        <v>3</v>
      </c>
      <c r="B330" s="202" t="s">
        <v>192</v>
      </c>
      <c r="C330" s="202" t="s">
        <v>193</v>
      </c>
      <c r="D330" s="214" t="s">
        <v>190</v>
      </c>
      <c r="E330" s="208">
        <v>7</v>
      </c>
      <c r="F330" s="208">
        <v>6.4</v>
      </c>
      <c r="G330" s="208">
        <v>67</v>
      </c>
      <c r="H330" s="202">
        <v>35</v>
      </c>
      <c r="I330" s="202">
        <v>13.5</v>
      </c>
      <c r="J330" s="205">
        <v>3.2000000000000001E-2</v>
      </c>
      <c r="K330" s="206"/>
      <c r="L330" s="365">
        <v>57.46</v>
      </c>
      <c r="M330" s="232" t="s">
        <v>191</v>
      </c>
      <c r="N330" s="448"/>
      <c r="O330" s="197"/>
      <c r="P330" s="198"/>
      <c r="Q330" s="198"/>
    </row>
    <row r="331" spans="1:17">
      <c r="A331" s="202">
        <v>4</v>
      </c>
      <c r="B331" s="202" t="s">
        <v>634</v>
      </c>
      <c r="C331" s="202" t="s">
        <v>647</v>
      </c>
      <c r="D331" s="214" t="s">
        <v>190</v>
      </c>
      <c r="E331" s="208">
        <v>7</v>
      </c>
      <c r="F331" s="208">
        <v>6.4</v>
      </c>
      <c r="G331" s="208">
        <v>67</v>
      </c>
      <c r="H331" s="202">
        <v>35</v>
      </c>
      <c r="I331" s="202">
        <v>13.5</v>
      </c>
      <c r="J331" s="205">
        <v>3.2000000000000001E-2</v>
      </c>
      <c r="K331" s="206"/>
      <c r="L331" s="365">
        <v>73.38</v>
      </c>
      <c r="M331" s="215" t="s">
        <v>191</v>
      </c>
      <c r="N331" s="448"/>
      <c r="O331" s="197"/>
      <c r="P331" s="235"/>
      <c r="Q331" s="235"/>
    </row>
    <row r="332" spans="1:17">
      <c r="A332" s="202">
        <v>5</v>
      </c>
      <c r="B332" s="202" t="s">
        <v>635</v>
      </c>
      <c r="C332" s="202" t="s">
        <v>648</v>
      </c>
      <c r="D332" s="214" t="s">
        <v>190</v>
      </c>
      <c r="E332" s="208">
        <v>7</v>
      </c>
      <c r="F332" s="208">
        <v>6.4</v>
      </c>
      <c r="G332" s="208">
        <v>67</v>
      </c>
      <c r="H332" s="202">
        <v>35</v>
      </c>
      <c r="I332" s="202">
        <v>13.5</v>
      </c>
      <c r="J332" s="205">
        <v>3.2000000000000001E-2</v>
      </c>
      <c r="K332" s="206"/>
      <c r="L332" s="365">
        <v>73.38</v>
      </c>
      <c r="M332" s="232" t="s">
        <v>191</v>
      </c>
      <c r="N332" s="448"/>
      <c r="O332" s="197"/>
      <c r="P332" s="198"/>
      <c r="Q332" s="198"/>
    </row>
    <row r="333" spans="1:17">
      <c r="A333" s="202">
        <v>6</v>
      </c>
      <c r="B333" s="202" t="s">
        <v>783</v>
      </c>
      <c r="C333" s="202" t="s">
        <v>784</v>
      </c>
      <c r="D333" s="214" t="s">
        <v>190</v>
      </c>
      <c r="E333" s="208">
        <v>7</v>
      </c>
      <c r="F333" s="208">
        <v>6.4</v>
      </c>
      <c r="G333" s="208">
        <v>67</v>
      </c>
      <c r="H333" s="202">
        <v>35</v>
      </c>
      <c r="I333" s="202">
        <v>14</v>
      </c>
      <c r="J333" s="205">
        <v>3.3000000000000002E-2</v>
      </c>
      <c r="K333" s="206"/>
      <c r="L333" s="365">
        <v>80.16</v>
      </c>
      <c r="M333" s="232" t="s">
        <v>191</v>
      </c>
      <c r="N333" s="448"/>
      <c r="O333" s="197"/>
      <c r="P333" s="235"/>
      <c r="Q333" s="235"/>
    </row>
    <row r="334" spans="1:17">
      <c r="A334" s="202">
        <v>7</v>
      </c>
      <c r="B334" s="202" t="s">
        <v>636</v>
      </c>
      <c r="C334" s="202" t="s">
        <v>598</v>
      </c>
      <c r="D334" s="214" t="s">
        <v>190</v>
      </c>
      <c r="E334" s="208">
        <v>7</v>
      </c>
      <c r="F334" s="208">
        <v>6.4</v>
      </c>
      <c r="G334" s="208">
        <v>67</v>
      </c>
      <c r="H334" s="202">
        <v>35</v>
      </c>
      <c r="I334" s="202">
        <v>13.5</v>
      </c>
      <c r="J334" s="205">
        <v>3.2000000000000001E-2</v>
      </c>
      <c r="K334" s="206"/>
      <c r="L334" s="365">
        <v>91.13</v>
      </c>
      <c r="M334" s="232" t="s">
        <v>191</v>
      </c>
      <c r="N334" s="448"/>
      <c r="O334" s="197"/>
      <c r="P334" s="235"/>
      <c r="Q334" s="235"/>
    </row>
    <row r="335" spans="1:17">
      <c r="A335" s="202">
        <v>8</v>
      </c>
      <c r="B335" s="202" t="s">
        <v>637</v>
      </c>
      <c r="C335" s="202" t="s">
        <v>649</v>
      </c>
      <c r="D335" s="214" t="s">
        <v>190</v>
      </c>
      <c r="E335" s="208">
        <v>7.6</v>
      </c>
      <c r="F335" s="208">
        <v>7</v>
      </c>
      <c r="G335" s="208">
        <v>0</v>
      </c>
      <c r="H335" s="202">
        <v>0</v>
      </c>
      <c r="I335" s="202">
        <v>0</v>
      </c>
      <c r="J335" s="205">
        <v>0.04</v>
      </c>
      <c r="K335" s="206"/>
      <c r="L335" s="365">
        <v>93.88</v>
      </c>
      <c r="M335" s="232" t="s">
        <v>191</v>
      </c>
      <c r="N335" s="448"/>
      <c r="O335" s="197"/>
      <c r="P335" s="235"/>
      <c r="Q335" s="235"/>
    </row>
    <row r="336" spans="1:17">
      <c r="A336" s="202">
        <v>9</v>
      </c>
      <c r="B336" s="202" t="s">
        <v>638</v>
      </c>
      <c r="C336" s="202" t="s">
        <v>194</v>
      </c>
      <c r="D336" s="214" t="s">
        <v>190</v>
      </c>
      <c r="E336" s="208">
        <v>12.1</v>
      </c>
      <c r="F336" s="208">
        <v>10.1</v>
      </c>
      <c r="G336" s="208">
        <v>90.9</v>
      </c>
      <c r="H336" s="202">
        <v>42.4</v>
      </c>
      <c r="I336" s="202">
        <v>10</v>
      </c>
      <c r="J336" s="205">
        <v>3.9E-2</v>
      </c>
      <c r="K336" s="206"/>
      <c r="L336" s="365">
        <v>357.66</v>
      </c>
      <c r="M336" s="232" t="s">
        <v>191</v>
      </c>
      <c r="N336" s="448"/>
      <c r="O336" s="197"/>
      <c r="P336" s="235"/>
      <c r="Q336" s="235"/>
    </row>
    <row r="337" spans="1:17">
      <c r="A337" s="202">
        <v>10</v>
      </c>
      <c r="B337" s="202" t="s">
        <v>639</v>
      </c>
      <c r="C337" s="202" t="s">
        <v>195</v>
      </c>
      <c r="D337" s="214" t="s">
        <v>190</v>
      </c>
      <c r="E337" s="208">
        <v>11.6</v>
      </c>
      <c r="F337" s="208">
        <v>9.6</v>
      </c>
      <c r="G337" s="208">
        <v>90.9</v>
      </c>
      <c r="H337" s="202">
        <v>42.4</v>
      </c>
      <c r="I337" s="202">
        <v>10</v>
      </c>
      <c r="J337" s="205">
        <v>3.9E-2</v>
      </c>
      <c r="K337" s="206"/>
      <c r="L337" s="365">
        <v>350.5</v>
      </c>
      <c r="M337" s="232" t="s">
        <v>191</v>
      </c>
      <c r="N337" s="448"/>
      <c r="O337" s="197"/>
      <c r="P337" s="235"/>
      <c r="Q337" s="235"/>
    </row>
    <row r="338" spans="1:17">
      <c r="A338" s="202">
        <v>11</v>
      </c>
      <c r="B338" s="202" t="s">
        <v>640</v>
      </c>
      <c r="C338" s="202" t="s">
        <v>650</v>
      </c>
      <c r="D338" s="214" t="s">
        <v>190</v>
      </c>
      <c r="E338" s="208">
        <v>7.6</v>
      </c>
      <c r="F338" s="208">
        <v>7</v>
      </c>
      <c r="G338" s="208">
        <v>0</v>
      </c>
      <c r="H338" s="202">
        <v>0</v>
      </c>
      <c r="I338" s="202">
        <v>0</v>
      </c>
      <c r="J338" s="205">
        <v>0.04</v>
      </c>
      <c r="K338" s="206"/>
      <c r="L338" s="365">
        <v>89.51</v>
      </c>
      <c r="M338" s="232" t="s">
        <v>191</v>
      </c>
      <c r="N338" s="448"/>
      <c r="O338" s="197"/>
      <c r="P338" s="235"/>
      <c r="Q338" s="235"/>
    </row>
    <row r="339" spans="1:17">
      <c r="A339" s="202">
        <v>12</v>
      </c>
      <c r="B339" s="202" t="s">
        <v>641</v>
      </c>
      <c r="C339" s="202" t="s">
        <v>651</v>
      </c>
      <c r="D339" s="214" t="s">
        <v>190</v>
      </c>
      <c r="E339" s="208">
        <v>7.6</v>
      </c>
      <c r="F339" s="208">
        <v>7</v>
      </c>
      <c r="G339" s="208">
        <v>0</v>
      </c>
      <c r="H339" s="202">
        <v>0</v>
      </c>
      <c r="I339" s="202">
        <v>0</v>
      </c>
      <c r="J339" s="205">
        <v>0.04</v>
      </c>
      <c r="K339" s="206"/>
      <c r="L339" s="365">
        <v>96.7</v>
      </c>
      <c r="M339" s="232" t="s">
        <v>191</v>
      </c>
      <c r="N339" s="448"/>
      <c r="O339" s="197"/>
      <c r="P339" s="198"/>
      <c r="Q339" s="198"/>
    </row>
    <row r="340" spans="1:17">
      <c r="A340" s="202">
        <v>13</v>
      </c>
      <c r="B340" s="202" t="s">
        <v>606</v>
      </c>
      <c r="C340" s="202" t="s">
        <v>605</v>
      </c>
      <c r="D340" s="214" t="s">
        <v>190</v>
      </c>
      <c r="E340" s="208">
        <v>7</v>
      </c>
      <c r="F340" s="208">
        <v>6.4</v>
      </c>
      <c r="G340" s="208">
        <v>67</v>
      </c>
      <c r="H340" s="202">
        <v>35</v>
      </c>
      <c r="I340" s="202">
        <v>13.5</v>
      </c>
      <c r="J340" s="205">
        <v>3.2000000000000001E-2</v>
      </c>
      <c r="K340" s="206"/>
      <c r="L340" s="365">
        <v>161.47999999999999</v>
      </c>
      <c r="M340" s="232" t="s">
        <v>191</v>
      </c>
      <c r="N340" s="448"/>
      <c r="O340" s="197"/>
      <c r="P340" s="198"/>
      <c r="Q340" s="198"/>
    </row>
    <row r="341" spans="1:17">
      <c r="A341" s="202">
        <v>14</v>
      </c>
      <c r="B341" s="202" t="s">
        <v>17</v>
      </c>
      <c r="C341" s="202" t="s">
        <v>16</v>
      </c>
      <c r="D341" s="214" t="s">
        <v>190</v>
      </c>
      <c r="E341" s="208">
        <v>8</v>
      </c>
      <c r="F341" s="208">
        <v>7.6</v>
      </c>
      <c r="G341" s="208">
        <v>82</v>
      </c>
      <c r="H341" s="202">
        <v>42</v>
      </c>
      <c r="I341" s="202">
        <v>13</v>
      </c>
      <c r="J341" s="205">
        <v>4.4771999999999999E-2</v>
      </c>
      <c r="K341" s="206"/>
      <c r="L341" s="365">
        <v>97.77</v>
      </c>
      <c r="M341" s="232" t="s">
        <v>191</v>
      </c>
      <c r="N341" s="448"/>
      <c r="O341" s="197"/>
      <c r="P341" s="198"/>
      <c r="Q341" s="198"/>
    </row>
    <row r="342" spans="1:17">
      <c r="A342" s="202">
        <v>15</v>
      </c>
      <c r="B342" s="202" t="s">
        <v>642</v>
      </c>
      <c r="C342" s="202" t="s">
        <v>652</v>
      </c>
      <c r="D342" s="214" t="s">
        <v>190</v>
      </c>
      <c r="E342" s="208">
        <v>7.6</v>
      </c>
      <c r="F342" s="208">
        <v>7</v>
      </c>
      <c r="G342" s="208">
        <v>0</v>
      </c>
      <c r="H342" s="202">
        <v>0</v>
      </c>
      <c r="I342" s="202">
        <v>0</v>
      </c>
      <c r="J342" s="205">
        <v>0.04</v>
      </c>
      <c r="K342" s="206"/>
      <c r="L342" s="365">
        <v>0</v>
      </c>
      <c r="M342" s="232" t="s">
        <v>191</v>
      </c>
      <c r="N342" s="448"/>
      <c r="O342" s="197"/>
      <c r="P342" s="198"/>
      <c r="Q342" s="198"/>
    </row>
    <row r="343" spans="1:17">
      <c r="A343" s="202">
        <v>16</v>
      </c>
      <c r="B343" s="202" t="s">
        <v>643</v>
      </c>
      <c r="C343" s="202" t="s">
        <v>653</v>
      </c>
      <c r="D343" s="214" t="s">
        <v>190</v>
      </c>
      <c r="E343" s="208">
        <v>0</v>
      </c>
      <c r="F343" s="208">
        <v>0</v>
      </c>
      <c r="G343" s="208">
        <v>0</v>
      </c>
      <c r="H343" s="202">
        <v>0</v>
      </c>
      <c r="I343" s="202">
        <v>0</v>
      </c>
      <c r="J343" s="205">
        <v>0</v>
      </c>
      <c r="K343" s="206"/>
      <c r="L343" s="365">
        <v>96.97</v>
      </c>
      <c r="M343" s="232" t="s">
        <v>191</v>
      </c>
      <c r="N343" s="448"/>
      <c r="O343" s="197"/>
      <c r="P343" s="198"/>
      <c r="Q343" s="198"/>
    </row>
    <row r="344" spans="1:17">
      <c r="A344" s="202">
        <v>17</v>
      </c>
      <c r="B344" s="202" t="s">
        <v>644</v>
      </c>
      <c r="C344" s="202" t="s">
        <v>654</v>
      </c>
      <c r="D344" s="214" t="s">
        <v>190</v>
      </c>
      <c r="E344" s="208">
        <v>0</v>
      </c>
      <c r="F344" s="208">
        <v>0</v>
      </c>
      <c r="G344" s="208">
        <v>0</v>
      </c>
      <c r="H344" s="202">
        <v>0</v>
      </c>
      <c r="I344" s="202">
        <v>0</v>
      </c>
      <c r="J344" s="205">
        <v>0</v>
      </c>
      <c r="K344" s="212"/>
      <c r="L344" s="365">
        <v>97.15</v>
      </c>
      <c r="M344" s="232" t="s">
        <v>191</v>
      </c>
      <c r="N344" s="448"/>
      <c r="O344" s="197"/>
      <c r="P344" s="198"/>
      <c r="Q344" s="198"/>
    </row>
    <row r="345" spans="1:17">
      <c r="A345" s="202">
        <v>18</v>
      </c>
      <c r="B345" s="202" t="s">
        <v>645</v>
      </c>
      <c r="C345" s="202" t="s">
        <v>655</v>
      </c>
      <c r="D345" s="214" t="s">
        <v>190</v>
      </c>
      <c r="E345" s="208">
        <v>7</v>
      </c>
      <c r="F345" s="208">
        <v>6.4</v>
      </c>
      <c r="G345" s="208">
        <v>67</v>
      </c>
      <c r="H345" s="202">
        <v>35</v>
      </c>
      <c r="I345" s="202">
        <v>13.5</v>
      </c>
      <c r="J345" s="205">
        <v>3.2000000000000001E-2</v>
      </c>
      <c r="K345" s="206"/>
      <c r="L345" s="365">
        <v>95.79</v>
      </c>
      <c r="M345" s="232" t="s">
        <v>191</v>
      </c>
      <c r="N345" s="448"/>
      <c r="O345" s="197"/>
      <c r="P345" s="198"/>
      <c r="Q345" s="198"/>
    </row>
    <row r="346" spans="1:17">
      <c r="A346" s="202">
        <v>19</v>
      </c>
      <c r="B346" s="202" t="s">
        <v>646</v>
      </c>
      <c r="C346" s="202" t="s">
        <v>656</v>
      </c>
      <c r="D346" s="214" t="s">
        <v>190</v>
      </c>
      <c r="E346" s="208">
        <v>7</v>
      </c>
      <c r="F346" s="208">
        <v>6.4</v>
      </c>
      <c r="G346" s="208">
        <v>67</v>
      </c>
      <c r="H346" s="202">
        <v>35</v>
      </c>
      <c r="I346" s="202">
        <v>13.5</v>
      </c>
      <c r="J346" s="205">
        <v>3.2000000000000001E-2</v>
      </c>
      <c r="K346" s="206"/>
      <c r="L346" s="365">
        <v>144.54</v>
      </c>
      <c r="M346" s="232" t="s">
        <v>191</v>
      </c>
      <c r="N346" s="448"/>
      <c r="O346" s="197"/>
      <c r="P346" s="198"/>
      <c r="Q346" s="198"/>
    </row>
    <row r="347" spans="1:17">
      <c r="A347" s="204">
        <v>20</v>
      </c>
      <c r="B347" s="201" t="s">
        <v>877</v>
      </c>
      <c r="C347" s="202" t="s">
        <v>878</v>
      </c>
      <c r="D347" s="214" t="s">
        <v>190</v>
      </c>
      <c r="E347" s="208">
        <v>7</v>
      </c>
      <c r="F347" s="208">
        <v>6.4</v>
      </c>
      <c r="G347" s="208">
        <v>67</v>
      </c>
      <c r="H347" s="202">
        <v>35</v>
      </c>
      <c r="I347" s="202">
        <v>13.5</v>
      </c>
      <c r="J347" s="205">
        <v>3.2000000000000001E-2</v>
      </c>
      <c r="K347" s="206"/>
      <c r="L347" s="365">
        <v>88.52</v>
      </c>
      <c r="M347" s="215" t="s">
        <v>191</v>
      </c>
      <c r="N347" s="448"/>
      <c r="P347" s="235"/>
      <c r="Q347" s="235"/>
    </row>
    <row r="348" spans="1:17">
      <c r="A348" s="202">
        <v>21</v>
      </c>
      <c r="B348" s="202" t="s">
        <v>995</v>
      </c>
      <c r="C348" s="202" t="s">
        <v>605</v>
      </c>
      <c r="D348" s="214" t="s">
        <v>190</v>
      </c>
      <c r="E348" s="208">
        <v>7</v>
      </c>
      <c r="F348" s="208">
        <v>6.4</v>
      </c>
      <c r="G348" s="208">
        <v>67</v>
      </c>
      <c r="H348" s="202">
        <v>35</v>
      </c>
      <c r="I348" s="202">
        <v>13.5</v>
      </c>
      <c r="J348" s="205">
        <v>3.2000000000000001E-2</v>
      </c>
      <c r="K348" s="206"/>
      <c r="L348" s="365">
        <v>161.47999999999999</v>
      </c>
      <c r="M348" s="232" t="s">
        <v>191</v>
      </c>
      <c r="N348" s="448"/>
      <c r="O348" s="197"/>
      <c r="P348" s="198"/>
      <c r="Q348" s="198"/>
    </row>
    <row r="349" spans="1:17">
      <c r="A349" s="204"/>
      <c r="B349" s="202" t="s">
        <v>640</v>
      </c>
      <c r="C349" s="202" t="s">
        <v>650</v>
      </c>
      <c r="D349" s="214" t="s">
        <v>190</v>
      </c>
      <c r="E349" s="208">
        <v>7.6</v>
      </c>
      <c r="F349" s="208">
        <v>7</v>
      </c>
      <c r="G349" s="208">
        <v>0</v>
      </c>
      <c r="H349" s="202">
        <v>0</v>
      </c>
      <c r="I349" s="202">
        <v>0</v>
      </c>
      <c r="J349" s="205">
        <v>0.04</v>
      </c>
      <c r="K349" s="206"/>
      <c r="L349" s="365">
        <v>89.51</v>
      </c>
      <c r="M349" s="232" t="s">
        <v>191</v>
      </c>
      <c r="N349" s="448"/>
      <c r="O349" s="197"/>
      <c r="P349" s="235"/>
      <c r="Q349" s="235"/>
    </row>
    <row r="350" spans="1:17">
      <c r="A350" s="204">
        <v>1</v>
      </c>
      <c r="B350" s="449" t="s">
        <v>189</v>
      </c>
      <c r="C350" s="202" t="s">
        <v>15</v>
      </c>
      <c r="D350" s="450" t="s">
        <v>190</v>
      </c>
      <c r="E350" s="451">
        <v>8</v>
      </c>
      <c r="F350" s="449">
        <v>7.6</v>
      </c>
      <c r="G350" s="449">
        <v>82</v>
      </c>
      <c r="H350" s="449">
        <v>42</v>
      </c>
      <c r="I350" s="449">
        <v>13</v>
      </c>
      <c r="J350" s="452">
        <v>4.4999999999999998E-2</v>
      </c>
      <c r="K350" s="212"/>
      <c r="L350" s="365">
        <v>124.63</v>
      </c>
      <c r="M350" s="215" t="s">
        <v>191</v>
      </c>
      <c r="N350" s="448"/>
      <c r="P350" s="235"/>
      <c r="Q350" s="235"/>
    </row>
    <row r="351" spans="1:17">
      <c r="A351" s="204">
        <v>2</v>
      </c>
      <c r="B351" s="201" t="s">
        <v>552</v>
      </c>
      <c r="C351" s="202" t="s">
        <v>575</v>
      </c>
      <c r="D351" s="450" t="s">
        <v>190</v>
      </c>
      <c r="E351" s="210">
        <v>0.6071428571428571</v>
      </c>
      <c r="F351" s="207">
        <v>0.5714285714285714</v>
      </c>
      <c r="G351" s="202">
        <v>0</v>
      </c>
      <c r="H351" s="202">
        <v>0</v>
      </c>
      <c r="I351" s="202">
        <v>0</v>
      </c>
      <c r="J351" s="205">
        <v>3.0000000000000001E-3</v>
      </c>
      <c r="K351" s="212"/>
      <c r="L351" s="365">
        <v>10.77</v>
      </c>
      <c r="M351" s="215" t="s">
        <v>191</v>
      </c>
      <c r="N351" s="448"/>
      <c r="O351" s="197"/>
      <c r="P351" s="235"/>
      <c r="Q351" s="235"/>
    </row>
    <row r="352" spans="1:17" s="234" customFormat="1">
      <c r="A352" s="204">
        <v>3</v>
      </c>
      <c r="B352" s="201" t="s">
        <v>589</v>
      </c>
      <c r="C352" s="202" t="s">
        <v>20</v>
      </c>
      <c r="D352" s="450" t="s">
        <v>190</v>
      </c>
      <c r="E352" s="210">
        <v>1.1200000000000001</v>
      </c>
      <c r="F352" s="207">
        <v>1.1000000000000001</v>
      </c>
      <c r="G352" s="202">
        <v>95</v>
      </c>
      <c r="H352" s="202">
        <v>63</v>
      </c>
      <c r="I352" s="202">
        <v>30</v>
      </c>
      <c r="J352" s="205">
        <v>3.64E-3</v>
      </c>
      <c r="K352" s="206"/>
      <c r="L352" s="365">
        <v>35.08</v>
      </c>
      <c r="M352" s="215" t="s">
        <v>191</v>
      </c>
      <c r="N352" s="448"/>
      <c r="O352" s="197"/>
      <c r="P352" s="198"/>
      <c r="Q352" s="198"/>
    </row>
    <row r="353" spans="1:17">
      <c r="A353" s="204">
        <v>4</v>
      </c>
      <c r="B353" s="201" t="s">
        <v>14</v>
      </c>
      <c r="C353" s="202" t="s">
        <v>561</v>
      </c>
      <c r="D353" s="450" t="s">
        <v>190</v>
      </c>
      <c r="E353" s="210">
        <v>5.0999999999999996</v>
      </c>
      <c r="F353" s="207">
        <v>4.5</v>
      </c>
      <c r="G353" s="202">
        <v>100</v>
      </c>
      <c r="H353" s="202">
        <v>70</v>
      </c>
      <c r="I353" s="202">
        <v>83</v>
      </c>
      <c r="J353" s="205">
        <v>5.8099999999999999E-2</v>
      </c>
      <c r="K353" s="206"/>
      <c r="L353" s="365">
        <v>117.38</v>
      </c>
      <c r="M353" s="215" t="s">
        <v>191</v>
      </c>
      <c r="N353" s="448"/>
      <c r="O353" s="197"/>
      <c r="P353" s="198"/>
      <c r="Q353" s="198"/>
    </row>
    <row r="354" spans="1:17">
      <c r="A354" s="204">
        <v>5</v>
      </c>
      <c r="B354" s="201" t="s">
        <v>10</v>
      </c>
      <c r="C354" s="202" t="s">
        <v>588</v>
      </c>
      <c r="D354" s="450" t="s">
        <v>190</v>
      </c>
      <c r="E354" s="210">
        <v>5.0999999999999996</v>
      </c>
      <c r="F354" s="207">
        <v>4.5</v>
      </c>
      <c r="G354" s="202">
        <v>100</v>
      </c>
      <c r="H354" s="202">
        <v>70</v>
      </c>
      <c r="I354" s="202">
        <v>83</v>
      </c>
      <c r="J354" s="205">
        <v>5.8099999999999999E-2</v>
      </c>
      <c r="K354" s="206"/>
      <c r="L354" s="365">
        <v>114.9</v>
      </c>
      <c r="M354" s="215" t="s">
        <v>191</v>
      </c>
      <c r="N354" s="448"/>
      <c r="O354" s="197"/>
      <c r="P354" s="198"/>
      <c r="Q354" s="198"/>
    </row>
    <row r="355" spans="1:17">
      <c r="A355" s="204">
        <v>6</v>
      </c>
      <c r="B355" s="201" t="s">
        <v>336</v>
      </c>
      <c r="C355" s="202" t="s">
        <v>559</v>
      </c>
      <c r="D355" s="450" t="s">
        <v>190</v>
      </c>
      <c r="E355" s="210">
        <v>6.6</v>
      </c>
      <c r="F355" s="207">
        <v>6.5</v>
      </c>
      <c r="G355" s="202">
        <v>142</v>
      </c>
      <c r="H355" s="202">
        <v>98</v>
      </c>
      <c r="I355" s="202">
        <v>52</v>
      </c>
      <c r="J355" s="205">
        <v>1.3419E-2</v>
      </c>
      <c r="K355" s="206"/>
      <c r="L355" s="365">
        <v>128.6</v>
      </c>
      <c r="M355" s="215" t="s">
        <v>191</v>
      </c>
    </row>
    <row r="356" spans="1:17">
      <c r="A356" s="204">
        <v>7</v>
      </c>
      <c r="B356" s="201" t="s">
        <v>591</v>
      </c>
      <c r="C356" s="202" t="s">
        <v>592</v>
      </c>
      <c r="D356" s="450" t="s">
        <v>190</v>
      </c>
      <c r="E356" s="210">
        <v>6.5</v>
      </c>
      <c r="F356" s="207">
        <v>6</v>
      </c>
      <c r="G356" s="202">
        <v>142</v>
      </c>
      <c r="H356" s="202">
        <v>98</v>
      </c>
      <c r="I356" s="202">
        <v>52</v>
      </c>
      <c r="J356" s="205">
        <v>3.6199999999999996E-2</v>
      </c>
      <c r="K356" s="206"/>
      <c r="L356" s="365">
        <v>129.94999999999999</v>
      </c>
      <c r="M356" s="215" t="s">
        <v>191</v>
      </c>
      <c r="N356" s="448"/>
    </row>
    <row r="357" spans="1:17">
      <c r="A357" s="204">
        <v>8</v>
      </c>
      <c r="B357" s="201" t="s">
        <v>348</v>
      </c>
      <c r="C357" s="202" t="s">
        <v>560</v>
      </c>
      <c r="D357" s="450" t="s">
        <v>190</v>
      </c>
      <c r="E357" s="210">
        <v>6.6</v>
      </c>
      <c r="F357" s="207">
        <v>6.5</v>
      </c>
      <c r="G357" s="202">
        <v>142</v>
      </c>
      <c r="H357" s="202">
        <v>98</v>
      </c>
      <c r="I357" s="202">
        <v>52</v>
      </c>
      <c r="J357" s="205">
        <v>1.3419E-2</v>
      </c>
      <c r="K357" s="206"/>
      <c r="L357" s="365">
        <v>128.13999999999999</v>
      </c>
      <c r="M357" s="215" t="s">
        <v>191</v>
      </c>
      <c r="N357" s="448"/>
    </row>
    <row r="358" spans="1:17">
      <c r="A358" s="204">
        <v>9</v>
      </c>
      <c r="B358" s="201" t="s">
        <v>11</v>
      </c>
      <c r="C358" s="202" t="s">
        <v>568</v>
      </c>
      <c r="D358" s="450" t="s">
        <v>190</v>
      </c>
      <c r="E358" s="210">
        <v>2.1666666666666665</v>
      </c>
      <c r="F358" s="207">
        <v>2</v>
      </c>
      <c r="G358" s="202">
        <v>0</v>
      </c>
      <c r="H358" s="202">
        <v>0</v>
      </c>
      <c r="I358" s="202">
        <v>0</v>
      </c>
      <c r="J358" s="205">
        <v>8.0000000000000002E-3</v>
      </c>
      <c r="K358" s="206"/>
      <c r="L358" s="365">
        <v>13.71</v>
      </c>
      <c r="M358" s="215" t="s">
        <v>191</v>
      </c>
      <c r="N358" s="448"/>
    </row>
    <row r="359" spans="1:17">
      <c r="A359" s="204">
        <v>10</v>
      </c>
      <c r="B359" s="201" t="s">
        <v>542</v>
      </c>
      <c r="C359" s="202" t="s">
        <v>590</v>
      </c>
      <c r="D359" s="450" t="s">
        <v>190</v>
      </c>
      <c r="E359" s="210">
        <v>2.1666666666666665</v>
      </c>
      <c r="F359" s="207">
        <v>2</v>
      </c>
      <c r="G359" s="202">
        <v>0</v>
      </c>
      <c r="H359" s="202">
        <v>0</v>
      </c>
      <c r="I359" s="202">
        <v>0</v>
      </c>
      <c r="J359" s="205">
        <v>8.0000000000000002E-3</v>
      </c>
      <c r="K359" s="206"/>
      <c r="L359" s="365">
        <v>13.22</v>
      </c>
      <c r="M359" s="215" t="s">
        <v>191</v>
      </c>
      <c r="N359" s="448"/>
    </row>
    <row r="360" spans="1:17">
      <c r="A360" s="204">
        <v>11</v>
      </c>
      <c r="B360" s="201" t="s">
        <v>580</v>
      </c>
      <c r="C360" s="202" t="s">
        <v>555</v>
      </c>
      <c r="D360" s="450" t="s">
        <v>190</v>
      </c>
      <c r="E360" s="210">
        <v>2.2000000000000002</v>
      </c>
      <c r="F360" s="207">
        <v>1</v>
      </c>
      <c r="G360" s="202">
        <v>87</v>
      </c>
      <c r="H360" s="202">
        <v>75</v>
      </c>
      <c r="I360" s="202">
        <v>52</v>
      </c>
      <c r="J360" s="205">
        <v>3.4000000000000002E-3</v>
      </c>
      <c r="K360" s="206"/>
      <c r="L360" s="365">
        <v>24.7</v>
      </c>
      <c r="M360" s="215" t="s">
        <v>191</v>
      </c>
      <c r="N360" s="448"/>
    </row>
    <row r="361" spans="1:17">
      <c r="A361" s="204">
        <v>12</v>
      </c>
      <c r="B361" s="201" t="s">
        <v>581</v>
      </c>
      <c r="C361" s="202" t="s">
        <v>556</v>
      </c>
      <c r="D361" s="450" t="s">
        <v>190</v>
      </c>
      <c r="E361" s="204">
        <v>0</v>
      </c>
      <c r="F361" s="202">
        <v>1</v>
      </c>
      <c r="G361" s="202">
        <v>0</v>
      </c>
      <c r="H361" s="202">
        <v>0</v>
      </c>
      <c r="I361" s="202">
        <v>0</v>
      </c>
      <c r="J361" s="205">
        <v>3.4000000000000002E-3</v>
      </c>
      <c r="K361" s="206"/>
      <c r="L361" s="365">
        <v>24.7</v>
      </c>
      <c r="M361" s="232" t="s">
        <v>191</v>
      </c>
    </row>
    <row r="362" spans="1:17">
      <c r="A362" s="204">
        <v>13</v>
      </c>
      <c r="B362" s="201" t="s">
        <v>583</v>
      </c>
      <c r="C362" s="202" t="s">
        <v>19</v>
      </c>
      <c r="D362" s="450" t="s">
        <v>190</v>
      </c>
      <c r="E362" s="204">
        <v>2.2000000000000002</v>
      </c>
      <c r="F362" s="202">
        <v>1</v>
      </c>
      <c r="G362" s="202">
        <v>87</v>
      </c>
      <c r="H362" s="202">
        <v>75</v>
      </c>
      <c r="I362" s="202">
        <v>52</v>
      </c>
      <c r="J362" s="205">
        <v>3.4000000000000002E-3</v>
      </c>
      <c r="K362" s="206"/>
      <c r="L362" s="365">
        <v>24.65</v>
      </c>
      <c r="M362" s="232" t="s">
        <v>191</v>
      </c>
    </row>
    <row r="363" spans="1:17">
      <c r="A363" s="204">
        <v>14</v>
      </c>
      <c r="B363" s="201" t="s">
        <v>582</v>
      </c>
      <c r="C363" s="202" t="s">
        <v>18</v>
      </c>
      <c r="D363" s="450" t="s">
        <v>190</v>
      </c>
      <c r="E363" s="204">
        <v>0</v>
      </c>
      <c r="F363" s="202">
        <v>1</v>
      </c>
      <c r="G363" s="202">
        <v>0</v>
      </c>
      <c r="H363" s="202">
        <v>0</v>
      </c>
      <c r="I363" s="202">
        <v>0</v>
      </c>
      <c r="J363" s="205">
        <v>3.4000000000000002E-3</v>
      </c>
      <c r="K363" s="206"/>
      <c r="L363" s="365">
        <v>24.65</v>
      </c>
      <c r="M363" s="232" t="s">
        <v>191</v>
      </c>
    </row>
    <row r="364" spans="1:17">
      <c r="A364" s="204">
        <v>15</v>
      </c>
      <c r="B364" s="201" t="s">
        <v>594</v>
      </c>
      <c r="C364" s="202" t="s">
        <v>567</v>
      </c>
      <c r="D364" s="450" t="s">
        <v>190</v>
      </c>
      <c r="E364" s="204">
        <v>0</v>
      </c>
      <c r="F364" s="202">
        <v>1</v>
      </c>
      <c r="G364" s="202">
        <v>0</v>
      </c>
      <c r="H364" s="202">
        <v>0</v>
      </c>
      <c r="I364" s="202">
        <v>0</v>
      </c>
      <c r="J364" s="205">
        <v>3.4000000000000002E-3</v>
      </c>
      <c r="K364" s="212"/>
      <c r="L364" s="365">
        <v>0</v>
      </c>
      <c r="M364" s="232" t="s">
        <v>191</v>
      </c>
    </row>
    <row r="365" spans="1:17">
      <c r="A365" s="204">
        <v>16</v>
      </c>
      <c r="B365" s="201" t="s">
        <v>593</v>
      </c>
      <c r="C365" s="202" t="s">
        <v>566</v>
      </c>
      <c r="D365" s="450" t="s">
        <v>190</v>
      </c>
      <c r="E365" s="204">
        <v>2.2000000000000002</v>
      </c>
      <c r="F365" s="202">
        <v>1</v>
      </c>
      <c r="G365" s="202">
        <v>87</v>
      </c>
      <c r="H365" s="202">
        <v>75</v>
      </c>
      <c r="I365" s="202">
        <v>52</v>
      </c>
      <c r="J365" s="205">
        <v>3.4000000000000002E-3</v>
      </c>
      <c r="K365" s="206"/>
      <c r="L365" s="365">
        <v>0</v>
      </c>
      <c r="M365" s="232" t="s">
        <v>191</v>
      </c>
    </row>
    <row r="366" spans="1:17">
      <c r="A366" s="204">
        <v>17</v>
      </c>
      <c r="B366" s="201" t="s">
        <v>584</v>
      </c>
      <c r="C366" s="202" t="s">
        <v>557</v>
      </c>
      <c r="D366" s="450" t="s">
        <v>190</v>
      </c>
      <c r="E366" s="204">
        <v>1.5</v>
      </c>
      <c r="F366" s="202">
        <v>0.65</v>
      </c>
      <c r="G366" s="202">
        <v>110</v>
      </c>
      <c r="H366" s="202">
        <v>65</v>
      </c>
      <c r="I366" s="202">
        <v>55</v>
      </c>
      <c r="J366" s="205">
        <v>3.9399999999999999E-3</v>
      </c>
      <c r="K366" s="206"/>
      <c r="L366" s="365">
        <v>25.11</v>
      </c>
      <c r="M366" s="215" t="s">
        <v>191</v>
      </c>
      <c r="N366" s="448"/>
      <c r="O366" s="197"/>
      <c r="P366" s="235"/>
      <c r="Q366" s="235"/>
    </row>
    <row r="367" spans="1:17">
      <c r="A367" s="204">
        <v>18</v>
      </c>
      <c r="B367" s="201" t="s">
        <v>585</v>
      </c>
      <c r="C367" s="202" t="s">
        <v>558</v>
      </c>
      <c r="D367" s="450" t="s">
        <v>190</v>
      </c>
      <c r="E367" s="204">
        <v>0</v>
      </c>
      <c r="F367" s="202">
        <v>0.65</v>
      </c>
      <c r="G367" s="202">
        <v>0</v>
      </c>
      <c r="H367" s="202">
        <v>0</v>
      </c>
      <c r="I367" s="202">
        <v>0</v>
      </c>
      <c r="J367" s="205">
        <v>3.9399999999999999E-3</v>
      </c>
      <c r="K367" s="206"/>
      <c r="L367" s="365">
        <v>25.11</v>
      </c>
      <c r="M367" s="215" t="s">
        <v>191</v>
      </c>
      <c r="N367" s="448"/>
      <c r="O367" s="197"/>
      <c r="P367" s="235"/>
      <c r="Q367" s="235"/>
    </row>
    <row r="368" spans="1:17">
      <c r="A368" s="204">
        <v>19</v>
      </c>
      <c r="B368" s="201" t="s">
        <v>587</v>
      </c>
      <c r="C368" s="202" t="s">
        <v>578</v>
      </c>
      <c r="D368" s="450" t="s">
        <v>190</v>
      </c>
      <c r="E368" s="204">
        <v>0</v>
      </c>
      <c r="F368" s="202">
        <v>0.65</v>
      </c>
      <c r="G368" s="202">
        <v>0</v>
      </c>
      <c r="H368" s="202">
        <v>0</v>
      </c>
      <c r="I368" s="202">
        <v>0</v>
      </c>
      <c r="J368" s="205">
        <v>3.9399999999999999E-3</v>
      </c>
      <c r="K368" s="206"/>
      <c r="L368" s="365">
        <v>0</v>
      </c>
      <c r="M368" s="215" t="s">
        <v>191</v>
      </c>
      <c r="N368" s="448"/>
      <c r="O368" s="197"/>
      <c r="P368" s="235"/>
      <c r="Q368" s="235"/>
    </row>
    <row r="369" spans="1:17">
      <c r="A369" s="204">
        <v>20</v>
      </c>
      <c r="B369" s="201" t="s">
        <v>586</v>
      </c>
      <c r="C369" s="202" t="s">
        <v>577</v>
      </c>
      <c r="D369" s="450" t="s">
        <v>190</v>
      </c>
      <c r="E369" s="204">
        <v>1.5</v>
      </c>
      <c r="F369" s="202">
        <v>0.65</v>
      </c>
      <c r="G369" s="202">
        <v>110</v>
      </c>
      <c r="H369" s="202">
        <v>65</v>
      </c>
      <c r="I369" s="202">
        <v>55</v>
      </c>
      <c r="J369" s="205">
        <v>3.9399999999999999E-3</v>
      </c>
      <c r="K369" s="206"/>
      <c r="L369" s="365">
        <v>0</v>
      </c>
      <c r="M369" s="215" t="s">
        <v>191</v>
      </c>
      <c r="N369" s="448"/>
      <c r="O369" s="197"/>
      <c r="P369" s="235"/>
      <c r="Q369" s="235"/>
    </row>
    <row r="370" spans="1:17">
      <c r="A370" s="204">
        <v>21</v>
      </c>
      <c r="B370" s="201" t="s">
        <v>536</v>
      </c>
      <c r="C370" s="202" t="s">
        <v>562</v>
      </c>
      <c r="D370" s="450" t="s">
        <v>190</v>
      </c>
      <c r="E370" s="204">
        <v>0.75</v>
      </c>
      <c r="F370" s="202">
        <v>0.7</v>
      </c>
      <c r="G370" s="202">
        <v>0</v>
      </c>
      <c r="H370" s="202">
        <v>0</v>
      </c>
      <c r="I370" s="202">
        <v>0</v>
      </c>
      <c r="J370" s="205">
        <v>7.0000000000000001E-3</v>
      </c>
      <c r="K370" s="206"/>
      <c r="L370" s="365">
        <v>10.1</v>
      </c>
      <c r="M370" s="215" t="s">
        <v>191</v>
      </c>
      <c r="N370" s="448"/>
      <c r="O370" s="197"/>
      <c r="P370" s="235"/>
      <c r="Q370" s="235"/>
    </row>
    <row r="371" spans="1:17">
      <c r="A371" s="204">
        <v>22</v>
      </c>
      <c r="B371" s="201" t="s">
        <v>537</v>
      </c>
      <c r="C371" s="202" t="s">
        <v>563</v>
      </c>
      <c r="D371" s="450" t="s">
        <v>190</v>
      </c>
      <c r="E371" s="204">
        <v>0.75</v>
      </c>
      <c r="F371" s="202">
        <v>0.7</v>
      </c>
      <c r="G371" s="202">
        <v>0</v>
      </c>
      <c r="H371" s="202">
        <v>0</v>
      </c>
      <c r="I371" s="202">
        <v>0</v>
      </c>
      <c r="J371" s="205">
        <v>7.0000000000000001E-3</v>
      </c>
      <c r="K371" s="206"/>
      <c r="L371" s="365">
        <v>7.37</v>
      </c>
      <c r="M371" s="215" t="s">
        <v>191</v>
      </c>
      <c r="N371" s="448"/>
      <c r="O371" s="197"/>
      <c r="P371" s="235"/>
      <c r="Q371" s="235"/>
    </row>
    <row r="372" spans="1:17">
      <c r="A372" s="204">
        <v>23</v>
      </c>
      <c r="B372" s="201" t="s">
        <v>607</v>
      </c>
      <c r="C372" s="202" t="s">
        <v>166</v>
      </c>
      <c r="D372" s="450" t="s">
        <v>190</v>
      </c>
      <c r="E372" s="204">
        <v>10.75</v>
      </c>
      <c r="F372" s="202">
        <v>8.6</v>
      </c>
      <c r="G372" s="202">
        <v>158</v>
      </c>
      <c r="H372" s="202">
        <v>59</v>
      </c>
      <c r="I372" s="202">
        <v>26</v>
      </c>
      <c r="J372" s="205">
        <v>2.6930222222222223E-2</v>
      </c>
      <c r="K372" s="206"/>
      <c r="L372" s="365">
        <v>21.69</v>
      </c>
      <c r="M372" s="215" t="s">
        <v>191</v>
      </c>
      <c r="N372" s="448"/>
      <c r="O372" s="197"/>
      <c r="P372" s="198"/>
      <c r="Q372" s="198"/>
    </row>
    <row r="373" spans="1:17">
      <c r="A373" s="204">
        <v>24</v>
      </c>
      <c r="B373" s="201" t="s">
        <v>608</v>
      </c>
      <c r="C373" s="202" t="s">
        <v>167</v>
      </c>
      <c r="D373" s="450" t="s">
        <v>190</v>
      </c>
      <c r="E373" s="204">
        <v>10.35</v>
      </c>
      <c r="F373" s="202">
        <v>8.1999999999999993</v>
      </c>
      <c r="G373" s="202">
        <v>158</v>
      </c>
      <c r="H373" s="202">
        <v>59</v>
      </c>
      <c r="I373" s="202">
        <v>26</v>
      </c>
      <c r="J373" s="205">
        <v>2.6930222222222223E-2</v>
      </c>
      <c r="K373" s="206"/>
      <c r="L373" s="365">
        <v>21.12</v>
      </c>
      <c r="M373" s="215" t="s">
        <v>191</v>
      </c>
      <c r="N373" s="448"/>
      <c r="O373" s="197"/>
      <c r="P373" s="198"/>
      <c r="Q373" s="198"/>
    </row>
    <row r="374" spans="1:17">
      <c r="A374" s="204">
        <v>25</v>
      </c>
      <c r="B374" s="201" t="s">
        <v>609</v>
      </c>
      <c r="C374" s="202" t="s">
        <v>168</v>
      </c>
      <c r="D374" s="450" t="s">
        <v>190</v>
      </c>
      <c r="E374" s="204">
        <v>1.03</v>
      </c>
      <c r="F374" s="202">
        <v>0.4</v>
      </c>
      <c r="G374" s="202" t="s">
        <v>481</v>
      </c>
      <c r="H374" s="202" t="s">
        <v>481</v>
      </c>
      <c r="I374" s="202" t="s">
        <v>481</v>
      </c>
      <c r="J374" s="205">
        <v>8.2000000000000003E-2</v>
      </c>
      <c r="K374" s="206"/>
      <c r="L374" s="365">
        <v>7.67</v>
      </c>
      <c r="M374" s="215" t="s">
        <v>191</v>
      </c>
      <c r="N374" s="448"/>
      <c r="O374" s="197"/>
      <c r="P374" s="198"/>
      <c r="Q374" s="198"/>
    </row>
    <row r="375" spans="1:17">
      <c r="A375" s="204">
        <v>26</v>
      </c>
      <c r="B375" s="201" t="s">
        <v>610</v>
      </c>
      <c r="C375" s="202" t="s">
        <v>169</v>
      </c>
      <c r="D375" s="450" t="s">
        <v>190</v>
      </c>
      <c r="E375" s="204">
        <v>1.1399999999999999</v>
      </c>
      <c r="F375" s="202">
        <v>0.51</v>
      </c>
      <c r="G375" s="202" t="s">
        <v>481</v>
      </c>
      <c r="H375" s="202" t="s">
        <v>481</v>
      </c>
      <c r="I375" s="202" t="s">
        <v>481</v>
      </c>
      <c r="J375" s="205">
        <v>8.2000000000000003E-2</v>
      </c>
      <c r="K375" s="206"/>
      <c r="L375" s="365">
        <v>7.45</v>
      </c>
      <c r="M375" s="215" t="s">
        <v>191</v>
      </c>
      <c r="N375" s="448"/>
      <c r="O375" s="197"/>
      <c r="P375" s="198"/>
      <c r="Q375" s="198"/>
    </row>
    <row r="376" spans="1:17">
      <c r="A376" s="204">
        <v>27</v>
      </c>
      <c r="B376" s="201" t="s">
        <v>604</v>
      </c>
      <c r="C376" s="202" t="s">
        <v>170</v>
      </c>
      <c r="D376" s="450" t="s">
        <v>190</v>
      </c>
      <c r="E376" s="204">
        <v>7.51</v>
      </c>
      <c r="F376" s="202">
        <v>6.4</v>
      </c>
      <c r="G376" s="202">
        <v>158</v>
      </c>
      <c r="H376" s="202">
        <v>59</v>
      </c>
      <c r="I376" s="202">
        <v>26</v>
      </c>
      <c r="J376" s="205">
        <v>3.0296500000000001E-2</v>
      </c>
      <c r="K376" s="206"/>
      <c r="L376" s="365">
        <v>23.65</v>
      </c>
      <c r="M376" s="215" t="s">
        <v>191</v>
      </c>
      <c r="N376" s="448"/>
      <c r="O376" s="197"/>
      <c r="P376" s="198"/>
      <c r="Q376" s="198"/>
    </row>
    <row r="377" spans="1:17">
      <c r="A377" s="204">
        <v>28</v>
      </c>
      <c r="B377" s="201" t="s">
        <v>156</v>
      </c>
      <c r="C377" s="202" t="s">
        <v>171</v>
      </c>
      <c r="D377" s="450" t="s">
        <v>190</v>
      </c>
      <c r="E377" s="204">
        <v>5.45</v>
      </c>
      <c r="F377" s="202">
        <v>4.25</v>
      </c>
      <c r="G377" s="202">
        <v>158</v>
      </c>
      <c r="H377" s="202">
        <v>23</v>
      </c>
      <c r="I377" s="202">
        <v>14</v>
      </c>
      <c r="J377" s="205">
        <v>1.0175199999999999E-2</v>
      </c>
      <c r="K377" s="206"/>
      <c r="L377" s="365">
        <v>16.07</v>
      </c>
      <c r="M377" s="215" t="s">
        <v>191</v>
      </c>
      <c r="N377" s="448"/>
      <c r="O377" s="197"/>
      <c r="P377" s="198"/>
      <c r="Q377" s="198"/>
    </row>
    <row r="378" spans="1:17">
      <c r="A378" s="204">
        <v>29</v>
      </c>
      <c r="B378" s="201" t="s">
        <v>157</v>
      </c>
      <c r="C378" s="202" t="s">
        <v>172</v>
      </c>
      <c r="D378" s="450" t="s">
        <v>190</v>
      </c>
      <c r="E378" s="204">
        <v>5.65</v>
      </c>
      <c r="F378" s="202">
        <v>4.4000000000000004</v>
      </c>
      <c r="G378" s="202">
        <v>158</v>
      </c>
      <c r="H378" s="202">
        <v>23</v>
      </c>
      <c r="I378" s="202">
        <v>14</v>
      </c>
      <c r="J378" s="205">
        <v>1.0175199999999999E-2</v>
      </c>
      <c r="K378" s="206"/>
      <c r="L378" s="365">
        <v>16.02</v>
      </c>
      <c r="M378" s="215" t="s">
        <v>191</v>
      </c>
      <c r="N378" s="448"/>
      <c r="O378" s="197"/>
      <c r="P378" s="198"/>
      <c r="Q378" s="198"/>
    </row>
    <row r="379" spans="1:17">
      <c r="A379" s="204">
        <v>30</v>
      </c>
      <c r="B379" s="201" t="s">
        <v>158</v>
      </c>
      <c r="C379" s="202" t="s">
        <v>173</v>
      </c>
      <c r="D379" s="450" t="s">
        <v>190</v>
      </c>
      <c r="E379" s="204">
        <v>5.05</v>
      </c>
      <c r="F379" s="202">
        <v>3.8</v>
      </c>
      <c r="G379" s="202">
        <v>158</v>
      </c>
      <c r="H379" s="202">
        <v>23</v>
      </c>
      <c r="I379" s="202">
        <v>14</v>
      </c>
      <c r="J379" s="205">
        <v>2.5437999999999999E-2</v>
      </c>
      <c r="K379" s="206"/>
      <c r="L379" s="365">
        <v>39.72</v>
      </c>
      <c r="M379" s="215" t="s">
        <v>191</v>
      </c>
      <c r="N379" s="448"/>
      <c r="O379" s="197"/>
      <c r="P379" s="198"/>
      <c r="Q379" s="198"/>
    </row>
    <row r="380" spans="1:17">
      <c r="A380" s="204">
        <v>31</v>
      </c>
      <c r="B380" s="201" t="s">
        <v>159</v>
      </c>
      <c r="C380" s="202" t="s">
        <v>174</v>
      </c>
      <c r="D380" s="450" t="s">
        <v>190</v>
      </c>
      <c r="E380" s="204">
        <v>5.05</v>
      </c>
      <c r="F380" s="202">
        <v>3.8</v>
      </c>
      <c r="G380" s="202">
        <v>158</v>
      </c>
      <c r="H380" s="202">
        <v>23</v>
      </c>
      <c r="I380" s="202">
        <v>14</v>
      </c>
      <c r="J380" s="205">
        <v>2.5437999999999999E-2</v>
      </c>
      <c r="K380" s="206"/>
      <c r="L380" s="365">
        <v>37.4</v>
      </c>
      <c r="M380" s="215" t="s">
        <v>191</v>
      </c>
      <c r="N380" s="448"/>
      <c r="O380" s="197"/>
      <c r="P380" s="198"/>
      <c r="Q380" s="198"/>
    </row>
    <row r="381" spans="1:17">
      <c r="A381" s="204">
        <v>32</v>
      </c>
      <c r="B381" s="201" t="s">
        <v>160</v>
      </c>
      <c r="C381" s="202" t="s">
        <v>175</v>
      </c>
      <c r="D381" s="450" t="s">
        <v>190</v>
      </c>
      <c r="E381" s="204">
        <v>4.5</v>
      </c>
      <c r="F381" s="202">
        <v>4</v>
      </c>
      <c r="G381" s="202">
        <v>158</v>
      </c>
      <c r="H381" s="202">
        <v>23</v>
      </c>
      <c r="I381" s="202">
        <v>14</v>
      </c>
      <c r="J381" s="205">
        <v>2.5437999999999999E-2</v>
      </c>
      <c r="K381" s="206"/>
      <c r="L381" s="365">
        <v>37.14</v>
      </c>
      <c r="M381" s="215" t="s">
        <v>191</v>
      </c>
      <c r="N381" s="448"/>
      <c r="O381" s="197"/>
      <c r="P381" s="198"/>
      <c r="Q381" s="198"/>
    </row>
    <row r="382" spans="1:17">
      <c r="A382" s="204">
        <v>33</v>
      </c>
      <c r="B382" s="201" t="s">
        <v>161</v>
      </c>
      <c r="C382" s="202" t="s">
        <v>176</v>
      </c>
      <c r="D382" s="450" t="s">
        <v>190</v>
      </c>
      <c r="E382" s="204">
        <v>5</v>
      </c>
      <c r="F382" s="202">
        <v>4</v>
      </c>
      <c r="G382" s="202">
        <v>158</v>
      </c>
      <c r="H382" s="202">
        <v>23</v>
      </c>
      <c r="I382" s="202">
        <v>14</v>
      </c>
      <c r="J382" s="205">
        <v>2.5437999999999999E-2</v>
      </c>
      <c r="K382" s="206"/>
      <c r="L382" s="365">
        <v>34.82</v>
      </c>
      <c r="M382" s="215" t="s">
        <v>191</v>
      </c>
      <c r="N382" s="448"/>
      <c r="O382" s="197"/>
      <c r="P382" s="198"/>
      <c r="Q382" s="198"/>
    </row>
    <row r="383" spans="1:17">
      <c r="A383" s="204">
        <v>34</v>
      </c>
      <c r="B383" s="201" t="s">
        <v>162</v>
      </c>
      <c r="C383" s="202" t="s">
        <v>177</v>
      </c>
      <c r="D383" s="450" t="s">
        <v>190</v>
      </c>
      <c r="E383" s="204">
        <v>5.05</v>
      </c>
      <c r="F383" s="202">
        <v>3.8</v>
      </c>
      <c r="G383" s="202">
        <v>158</v>
      </c>
      <c r="H383" s="202">
        <v>23</v>
      </c>
      <c r="I383" s="202">
        <v>14</v>
      </c>
      <c r="J383" s="205">
        <v>2.5437999999999999E-2</v>
      </c>
      <c r="K383" s="206"/>
      <c r="L383" s="365">
        <v>38.46</v>
      </c>
      <c r="M383" s="215" t="s">
        <v>191</v>
      </c>
      <c r="N383" s="448"/>
      <c r="O383" s="197"/>
      <c r="P383" s="198"/>
      <c r="Q383" s="198"/>
    </row>
    <row r="384" spans="1:17">
      <c r="A384" s="204">
        <v>35</v>
      </c>
      <c r="B384" s="201" t="s">
        <v>163</v>
      </c>
      <c r="C384" s="202" t="s">
        <v>178</v>
      </c>
      <c r="D384" s="450" t="s">
        <v>190</v>
      </c>
      <c r="E384" s="204">
        <v>5.05</v>
      </c>
      <c r="F384" s="202">
        <v>3.8</v>
      </c>
      <c r="G384" s="202">
        <v>158</v>
      </c>
      <c r="H384" s="202">
        <v>23</v>
      </c>
      <c r="I384" s="202">
        <v>14</v>
      </c>
      <c r="J384" s="205">
        <v>2.5437999999999999E-2</v>
      </c>
      <c r="K384" s="206"/>
      <c r="L384" s="365">
        <v>38.46</v>
      </c>
      <c r="M384" s="215" t="s">
        <v>191</v>
      </c>
      <c r="N384" s="448"/>
      <c r="O384" s="197"/>
      <c r="P384" s="198"/>
      <c r="Q384" s="198"/>
    </row>
    <row r="385" spans="1:17">
      <c r="A385" s="204">
        <v>36</v>
      </c>
      <c r="B385" s="201" t="s">
        <v>164</v>
      </c>
      <c r="C385" s="202" t="s">
        <v>179</v>
      </c>
      <c r="D385" s="450" t="s">
        <v>190</v>
      </c>
      <c r="E385" s="204">
        <v>2</v>
      </c>
      <c r="F385" s="202">
        <v>1.4</v>
      </c>
      <c r="G385" s="202">
        <v>158</v>
      </c>
      <c r="H385" s="202">
        <v>59</v>
      </c>
      <c r="I385" s="202">
        <v>26</v>
      </c>
      <c r="J385" s="205">
        <v>0.242372</v>
      </c>
      <c r="K385" s="206"/>
      <c r="L385" s="365">
        <v>0</v>
      </c>
      <c r="M385" s="215" t="s">
        <v>191</v>
      </c>
      <c r="N385" s="448"/>
      <c r="O385" s="197"/>
      <c r="P385" s="198"/>
      <c r="Q385" s="198"/>
    </row>
    <row r="386" spans="1:17">
      <c r="A386" s="204">
        <v>37</v>
      </c>
      <c r="B386" s="201" t="s">
        <v>165</v>
      </c>
      <c r="C386" s="202" t="s">
        <v>180</v>
      </c>
      <c r="D386" s="450" t="s">
        <v>190</v>
      </c>
      <c r="E386" s="204">
        <v>4</v>
      </c>
      <c r="F386" s="202">
        <v>3</v>
      </c>
      <c r="G386" s="202">
        <v>158</v>
      </c>
      <c r="H386" s="202">
        <v>59</v>
      </c>
      <c r="I386" s="202">
        <v>26</v>
      </c>
      <c r="J386" s="205">
        <v>0.242372</v>
      </c>
      <c r="K386" s="206"/>
      <c r="L386" s="365">
        <v>0</v>
      </c>
      <c r="M386" s="215" t="s">
        <v>191</v>
      </c>
      <c r="N386" s="448"/>
      <c r="O386" s="197"/>
      <c r="P386" s="198"/>
      <c r="Q386" s="198"/>
    </row>
    <row r="387" spans="1:17">
      <c r="A387" s="204">
        <v>38</v>
      </c>
      <c r="B387" s="201" t="s">
        <v>126</v>
      </c>
      <c r="C387" s="202" t="s">
        <v>141</v>
      </c>
      <c r="D387" s="450" t="s">
        <v>190</v>
      </c>
      <c r="E387" s="204">
        <v>7.4599999999999991</v>
      </c>
      <c r="F387" s="202">
        <v>4.5999999999999996</v>
      </c>
      <c r="G387" s="202">
        <v>153</v>
      </c>
      <c r="H387" s="202">
        <v>59</v>
      </c>
      <c r="I387" s="202">
        <v>26</v>
      </c>
      <c r="J387" s="205">
        <v>1.17E-2</v>
      </c>
      <c r="K387" s="206"/>
      <c r="L387" s="365">
        <v>57.4</v>
      </c>
      <c r="M387" s="215" t="s">
        <v>191</v>
      </c>
      <c r="N387" s="448"/>
      <c r="O387" s="197"/>
      <c r="P387" s="198"/>
      <c r="Q387" s="198"/>
    </row>
    <row r="388" spans="1:17">
      <c r="A388" s="204">
        <v>39</v>
      </c>
      <c r="B388" s="201" t="s">
        <v>127</v>
      </c>
      <c r="C388" s="202" t="s">
        <v>142</v>
      </c>
      <c r="D388" s="450" t="s">
        <v>190</v>
      </c>
      <c r="E388" s="204">
        <v>9.34</v>
      </c>
      <c r="F388" s="202">
        <v>9</v>
      </c>
      <c r="G388" s="202">
        <v>158</v>
      </c>
      <c r="H388" s="202">
        <v>59</v>
      </c>
      <c r="I388" s="202">
        <v>26</v>
      </c>
      <c r="J388" s="205">
        <v>2.4799999999999999E-2</v>
      </c>
      <c r="K388" s="206"/>
      <c r="L388" s="365">
        <v>0</v>
      </c>
      <c r="M388" s="215" t="s">
        <v>191</v>
      </c>
      <c r="N388" s="448"/>
      <c r="O388" s="197"/>
      <c r="P388" s="198"/>
      <c r="Q388" s="198"/>
    </row>
    <row r="389" spans="1:17">
      <c r="A389" s="204">
        <v>40</v>
      </c>
      <c r="B389" s="201" t="s">
        <v>128</v>
      </c>
      <c r="C389" s="202" t="s">
        <v>143</v>
      </c>
      <c r="D389" s="450" t="s">
        <v>190</v>
      </c>
      <c r="E389" s="204">
        <v>9.14</v>
      </c>
      <c r="F389" s="202">
        <v>8.8000000000000007</v>
      </c>
      <c r="G389" s="202">
        <v>153</v>
      </c>
      <c r="H389" s="202">
        <v>106</v>
      </c>
      <c r="I389" s="202">
        <v>53</v>
      </c>
      <c r="J389" s="205">
        <v>2.1600000000000001E-2</v>
      </c>
      <c r="K389" s="206"/>
      <c r="L389" s="365">
        <v>44.63</v>
      </c>
      <c r="M389" s="215" t="s">
        <v>191</v>
      </c>
      <c r="N389" s="448"/>
      <c r="O389" s="197"/>
      <c r="P389" s="198"/>
      <c r="Q389" s="198"/>
    </row>
    <row r="390" spans="1:17">
      <c r="A390" s="204">
        <v>41</v>
      </c>
      <c r="B390" s="201" t="s">
        <v>129</v>
      </c>
      <c r="C390" s="202" t="s">
        <v>144</v>
      </c>
      <c r="D390" s="450" t="s">
        <v>190</v>
      </c>
      <c r="E390" s="204">
        <v>9.14</v>
      </c>
      <c r="F390" s="202">
        <v>8.6</v>
      </c>
      <c r="G390" s="202">
        <v>153</v>
      </c>
      <c r="H390" s="202">
        <v>106</v>
      </c>
      <c r="I390" s="202">
        <v>53</v>
      </c>
      <c r="J390" s="205">
        <v>2.1600000000000001E-2</v>
      </c>
      <c r="K390" s="206"/>
      <c r="L390" s="365">
        <v>42.63</v>
      </c>
      <c r="M390" s="215" t="s">
        <v>191</v>
      </c>
      <c r="N390" s="448"/>
      <c r="O390" s="197"/>
      <c r="P390" s="198"/>
      <c r="Q390" s="198"/>
    </row>
    <row r="391" spans="1:17">
      <c r="A391" s="204">
        <v>42</v>
      </c>
      <c r="B391" s="201" t="s">
        <v>130</v>
      </c>
      <c r="C391" s="202" t="s">
        <v>145</v>
      </c>
      <c r="D391" s="450" t="s">
        <v>190</v>
      </c>
      <c r="E391" s="204">
        <v>2.0230000000000001</v>
      </c>
      <c r="F391" s="202">
        <v>0.69</v>
      </c>
      <c r="G391" s="202">
        <v>22</v>
      </c>
      <c r="H391" s="202">
        <v>15</v>
      </c>
      <c r="I391" s="202">
        <v>11</v>
      </c>
      <c r="J391" s="205">
        <v>1.2099999999999999E-3</v>
      </c>
      <c r="K391" s="206"/>
      <c r="L391" s="365">
        <v>16.37</v>
      </c>
      <c r="M391" s="215" t="s">
        <v>191</v>
      </c>
      <c r="N391" s="448"/>
      <c r="O391" s="197"/>
      <c r="P391" s="198"/>
      <c r="Q391" s="198"/>
    </row>
    <row r="392" spans="1:17">
      <c r="A392" s="204">
        <v>43</v>
      </c>
      <c r="B392" s="201" t="s">
        <v>131</v>
      </c>
      <c r="C392" s="202" t="s">
        <v>146</v>
      </c>
      <c r="D392" s="450" t="s">
        <v>190</v>
      </c>
      <c r="E392" s="204">
        <v>7.15</v>
      </c>
      <c r="F392" s="202">
        <v>6.8</v>
      </c>
      <c r="G392" s="202">
        <v>153</v>
      </c>
      <c r="H392" s="202">
        <v>106</v>
      </c>
      <c r="I392" s="202">
        <v>53</v>
      </c>
      <c r="J392" s="205">
        <v>2.1600000000000001E-2</v>
      </c>
      <c r="K392" s="206"/>
      <c r="L392" s="365">
        <v>44.02</v>
      </c>
      <c r="M392" s="215" t="s">
        <v>191</v>
      </c>
      <c r="N392" s="448"/>
      <c r="O392" s="197"/>
      <c r="P392" s="198"/>
      <c r="Q392" s="198"/>
    </row>
    <row r="393" spans="1:17">
      <c r="A393" s="204">
        <v>44</v>
      </c>
      <c r="B393" s="201" t="s">
        <v>132</v>
      </c>
      <c r="C393" s="202" t="s">
        <v>147</v>
      </c>
      <c r="D393" s="450" t="s">
        <v>190</v>
      </c>
      <c r="E393" s="204">
        <v>4.8099999999999996</v>
      </c>
      <c r="F393" s="202">
        <v>4.4000000000000004</v>
      </c>
      <c r="G393" s="202">
        <v>153</v>
      </c>
      <c r="H393" s="202">
        <v>59</v>
      </c>
      <c r="I393" s="202">
        <v>26</v>
      </c>
      <c r="J393" s="205">
        <v>1.17E-2</v>
      </c>
      <c r="K393" s="206"/>
      <c r="L393" s="365">
        <v>38.19</v>
      </c>
      <c r="M393" s="215" t="s">
        <v>191</v>
      </c>
      <c r="N393" s="448"/>
      <c r="O393" s="197"/>
      <c r="P393" s="198"/>
      <c r="Q393" s="198"/>
    </row>
    <row r="394" spans="1:17">
      <c r="A394" s="204">
        <v>45</v>
      </c>
      <c r="B394" s="201" t="s">
        <v>133</v>
      </c>
      <c r="C394" s="202" t="s">
        <v>148</v>
      </c>
      <c r="D394" s="450" t="s">
        <v>190</v>
      </c>
      <c r="E394" s="204">
        <v>5</v>
      </c>
      <c r="F394" s="202">
        <v>4.5999999999999996</v>
      </c>
      <c r="G394" s="202">
        <v>153</v>
      </c>
      <c r="H394" s="202">
        <v>59</v>
      </c>
      <c r="I394" s="202">
        <v>26</v>
      </c>
      <c r="J394" s="205">
        <v>1.15E-2</v>
      </c>
      <c r="K394" s="206"/>
      <c r="L394" s="365">
        <v>31.06</v>
      </c>
      <c r="M394" s="215" t="s">
        <v>191</v>
      </c>
      <c r="N394" s="448"/>
      <c r="O394" s="197"/>
      <c r="P394" s="198"/>
      <c r="Q394" s="198"/>
    </row>
    <row r="395" spans="1:17" s="234" customFormat="1">
      <c r="A395" s="204">
        <v>46</v>
      </c>
      <c r="B395" s="201" t="s">
        <v>134</v>
      </c>
      <c r="C395" s="202" t="s">
        <v>149</v>
      </c>
      <c r="D395" s="450" t="s">
        <v>190</v>
      </c>
      <c r="E395" s="204">
        <v>4.54</v>
      </c>
      <c r="F395" s="202">
        <v>4.2</v>
      </c>
      <c r="G395" s="202">
        <v>153</v>
      </c>
      <c r="H395" s="202">
        <v>106</v>
      </c>
      <c r="I395" s="202">
        <v>53</v>
      </c>
      <c r="J395" s="205">
        <v>1.2999999999999999E-2</v>
      </c>
      <c r="K395" s="202"/>
      <c r="L395" s="365">
        <v>96.46</v>
      </c>
      <c r="M395" s="453" t="s">
        <v>191</v>
      </c>
    </row>
    <row r="396" spans="1:17" s="234" customFormat="1">
      <c r="A396" s="204">
        <v>47</v>
      </c>
      <c r="B396" s="201" t="s">
        <v>135</v>
      </c>
      <c r="C396" s="202" t="s">
        <v>150</v>
      </c>
      <c r="D396" s="450" t="s">
        <v>190</v>
      </c>
      <c r="E396" s="204">
        <v>4.54</v>
      </c>
      <c r="F396" s="202">
        <v>4.2</v>
      </c>
      <c r="G396" s="202">
        <v>153</v>
      </c>
      <c r="H396" s="202">
        <v>106</v>
      </c>
      <c r="I396" s="202">
        <v>53</v>
      </c>
      <c r="J396" s="205">
        <v>1.2999999999999999E-2</v>
      </c>
      <c r="K396" s="202"/>
      <c r="L396" s="365">
        <v>94.14</v>
      </c>
      <c r="M396" s="453" t="s">
        <v>191</v>
      </c>
    </row>
    <row r="397" spans="1:17" s="234" customFormat="1">
      <c r="A397" s="204">
        <v>48</v>
      </c>
      <c r="B397" s="201" t="s">
        <v>136</v>
      </c>
      <c r="C397" s="202" t="s">
        <v>151</v>
      </c>
      <c r="D397" s="450" t="s">
        <v>190</v>
      </c>
      <c r="E397" s="204">
        <v>4.54</v>
      </c>
      <c r="F397" s="202">
        <v>4.2</v>
      </c>
      <c r="G397" s="202">
        <v>153</v>
      </c>
      <c r="H397" s="202">
        <v>106</v>
      </c>
      <c r="I397" s="202">
        <v>53</v>
      </c>
      <c r="J397" s="205">
        <v>1.2999999999999999E-2</v>
      </c>
      <c r="K397" s="202"/>
      <c r="L397" s="365">
        <v>97.38</v>
      </c>
      <c r="M397" s="453" t="s">
        <v>191</v>
      </c>
    </row>
    <row r="398" spans="1:17" s="234" customFormat="1">
      <c r="A398" s="204">
        <v>49</v>
      </c>
      <c r="B398" s="201" t="s">
        <v>137</v>
      </c>
      <c r="C398" s="202" t="s">
        <v>152</v>
      </c>
      <c r="D398" s="450" t="s">
        <v>190</v>
      </c>
      <c r="E398" s="204">
        <v>4.54</v>
      </c>
      <c r="F398" s="202">
        <v>4.2</v>
      </c>
      <c r="G398" s="202">
        <v>153</v>
      </c>
      <c r="H398" s="202">
        <v>106</v>
      </c>
      <c r="I398" s="202">
        <v>53</v>
      </c>
      <c r="J398" s="205">
        <v>1.2999999999999999E-2</v>
      </c>
      <c r="K398" s="202"/>
      <c r="L398" s="365">
        <v>95.06</v>
      </c>
      <c r="M398" s="453" t="s">
        <v>191</v>
      </c>
    </row>
    <row r="399" spans="1:17" s="234" customFormat="1">
      <c r="A399" s="204">
        <v>50</v>
      </c>
      <c r="B399" s="201" t="s">
        <v>138</v>
      </c>
      <c r="C399" s="202" t="s">
        <v>153</v>
      </c>
      <c r="D399" s="450" t="s">
        <v>190</v>
      </c>
      <c r="E399" s="204">
        <v>4.54</v>
      </c>
      <c r="F399" s="202">
        <v>4.2</v>
      </c>
      <c r="G399" s="202">
        <v>153</v>
      </c>
      <c r="H399" s="202">
        <v>106</v>
      </c>
      <c r="I399" s="202">
        <v>53</v>
      </c>
      <c r="J399" s="205">
        <v>1.2999999999999999E-2</v>
      </c>
      <c r="K399" s="202"/>
      <c r="L399" s="365">
        <v>96.87</v>
      </c>
      <c r="M399" s="453" t="s">
        <v>191</v>
      </c>
    </row>
    <row r="400" spans="1:17" s="234" customFormat="1">
      <c r="A400" s="204">
        <v>51</v>
      </c>
      <c r="B400" s="201" t="s">
        <v>139</v>
      </c>
      <c r="C400" s="202" t="s">
        <v>154</v>
      </c>
      <c r="D400" s="450" t="s">
        <v>190</v>
      </c>
      <c r="E400" s="204">
        <v>4.54</v>
      </c>
      <c r="F400" s="202">
        <v>4.2</v>
      </c>
      <c r="G400" s="202">
        <v>153</v>
      </c>
      <c r="H400" s="202">
        <v>106</v>
      </c>
      <c r="I400" s="202">
        <v>53</v>
      </c>
      <c r="J400" s="205">
        <v>1.2999999999999999E-2</v>
      </c>
      <c r="K400" s="202"/>
      <c r="L400" s="365">
        <v>96.87</v>
      </c>
      <c r="M400" s="453" t="s">
        <v>191</v>
      </c>
    </row>
    <row r="401" spans="1:14" s="234" customFormat="1">
      <c r="A401" s="204">
        <v>52</v>
      </c>
      <c r="B401" s="201" t="s">
        <v>140</v>
      </c>
      <c r="C401" s="202" t="s">
        <v>155</v>
      </c>
      <c r="D401" s="450" t="s">
        <v>190</v>
      </c>
      <c r="E401" s="204">
        <v>4.54</v>
      </c>
      <c r="F401" s="202">
        <v>4.2</v>
      </c>
      <c r="G401" s="202">
        <v>153</v>
      </c>
      <c r="H401" s="202">
        <v>106</v>
      </c>
      <c r="I401" s="202">
        <v>53</v>
      </c>
      <c r="J401" s="205">
        <v>1.2999999999999999E-2</v>
      </c>
      <c r="K401" s="202"/>
      <c r="L401" s="365">
        <v>98.33</v>
      </c>
      <c r="M401" s="453" t="s">
        <v>191</v>
      </c>
    </row>
    <row r="402" spans="1:14" s="234" customFormat="1">
      <c r="A402" s="204">
        <v>53</v>
      </c>
      <c r="B402" s="201" t="s">
        <v>345</v>
      </c>
      <c r="C402" s="202" t="s">
        <v>346</v>
      </c>
      <c r="D402" s="450" t="s">
        <v>190</v>
      </c>
      <c r="E402" s="204">
        <v>0.7</v>
      </c>
      <c r="F402" s="202">
        <v>0.6</v>
      </c>
      <c r="G402" s="202">
        <v>0</v>
      </c>
      <c r="H402" s="202">
        <v>0</v>
      </c>
      <c r="I402" s="202">
        <v>0</v>
      </c>
      <c r="J402" s="205">
        <v>3.5000000000000003E-2</v>
      </c>
      <c r="K402" s="202"/>
      <c r="L402" s="365">
        <v>0</v>
      </c>
      <c r="M402" s="453" t="s">
        <v>191</v>
      </c>
    </row>
    <row r="403" spans="1:14" s="234" customFormat="1">
      <c r="A403" s="204">
        <v>54</v>
      </c>
      <c r="B403" s="201" t="s">
        <v>612</v>
      </c>
      <c r="C403" s="202" t="s">
        <v>615</v>
      </c>
      <c r="D403" s="450" t="s">
        <v>190</v>
      </c>
      <c r="E403" s="204">
        <v>3</v>
      </c>
      <c r="F403" s="202">
        <v>2</v>
      </c>
      <c r="G403" s="202">
        <v>135</v>
      </c>
      <c r="H403" s="202">
        <v>45</v>
      </c>
      <c r="I403" s="202">
        <v>26</v>
      </c>
      <c r="J403" s="205">
        <v>3.1E-2</v>
      </c>
      <c r="K403" s="202"/>
      <c r="L403" s="365">
        <v>128.37</v>
      </c>
      <c r="M403" s="453" t="s">
        <v>191</v>
      </c>
    </row>
    <row r="404" spans="1:14" s="234" customFormat="1">
      <c r="A404" s="204">
        <v>55</v>
      </c>
      <c r="B404" s="201" t="s">
        <v>613</v>
      </c>
      <c r="C404" s="202" t="s">
        <v>616</v>
      </c>
      <c r="D404" s="450" t="s">
        <v>190</v>
      </c>
      <c r="E404" s="204">
        <v>3</v>
      </c>
      <c r="F404" s="202">
        <v>2</v>
      </c>
      <c r="G404" s="202">
        <v>135</v>
      </c>
      <c r="H404" s="202">
        <v>45</v>
      </c>
      <c r="I404" s="202">
        <v>26</v>
      </c>
      <c r="J404" s="205">
        <v>3.1E-2</v>
      </c>
      <c r="K404" s="206"/>
      <c r="L404" s="365">
        <v>159.74</v>
      </c>
      <c r="M404" s="215" t="s">
        <v>191</v>
      </c>
      <c r="N404" s="448"/>
    </row>
    <row r="405" spans="1:14" s="234" customFormat="1">
      <c r="A405" s="204">
        <v>56</v>
      </c>
      <c r="B405" s="201" t="s">
        <v>614</v>
      </c>
      <c r="C405" s="202" t="s">
        <v>617</v>
      </c>
      <c r="D405" s="450" t="s">
        <v>190</v>
      </c>
      <c r="E405" s="204">
        <v>3</v>
      </c>
      <c r="F405" s="202">
        <v>2</v>
      </c>
      <c r="G405" s="202">
        <v>135</v>
      </c>
      <c r="H405" s="202">
        <v>45</v>
      </c>
      <c r="I405" s="202">
        <v>26</v>
      </c>
      <c r="J405" s="205">
        <v>3.1E-2</v>
      </c>
      <c r="K405" s="206"/>
      <c r="L405" s="365">
        <v>128.04</v>
      </c>
      <c r="M405" s="215" t="s">
        <v>191</v>
      </c>
      <c r="N405" s="448"/>
    </row>
    <row r="406" spans="1:14" s="234" customFormat="1">
      <c r="A406" s="204">
        <v>57</v>
      </c>
      <c r="B406" s="201" t="s">
        <v>599</v>
      </c>
      <c r="C406" s="202" t="s">
        <v>600</v>
      </c>
      <c r="D406" s="450" t="s">
        <v>190</v>
      </c>
      <c r="E406" s="204">
        <v>1.5</v>
      </c>
      <c r="F406" s="202">
        <v>1</v>
      </c>
      <c r="G406" s="202">
        <v>125</v>
      </c>
      <c r="H406" s="202">
        <v>28</v>
      </c>
      <c r="I406" s="202">
        <v>27</v>
      </c>
      <c r="J406" s="205">
        <v>9.4000000000000004E-3</v>
      </c>
      <c r="K406" s="206"/>
      <c r="L406" s="365">
        <v>73.209999999999994</v>
      </c>
      <c r="M406" s="215" t="s">
        <v>191</v>
      </c>
      <c r="N406" s="448"/>
    </row>
    <row r="407" spans="1:14" s="234" customFormat="1">
      <c r="A407" s="204">
        <v>58</v>
      </c>
      <c r="B407" s="201" t="s">
        <v>624</v>
      </c>
      <c r="C407" s="202" t="s">
        <v>625</v>
      </c>
      <c r="D407" s="450" t="s">
        <v>190</v>
      </c>
      <c r="E407" s="204">
        <v>3.5</v>
      </c>
      <c r="F407" s="202">
        <v>1.59</v>
      </c>
      <c r="G407" s="202">
        <v>47</v>
      </c>
      <c r="H407" s="202">
        <v>30</v>
      </c>
      <c r="I407" s="202">
        <v>14</v>
      </c>
      <c r="J407" s="205">
        <v>2.1000000000000001E-2</v>
      </c>
      <c r="K407" s="206"/>
      <c r="L407" s="365">
        <v>1.42</v>
      </c>
      <c r="M407" s="215" t="s">
        <v>191</v>
      </c>
      <c r="N407" s="448"/>
    </row>
    <row r="408" spans="1:14" s="234" customFormat="1">
      <c r="A408" s="204">
        <v>59</v>
      </c>
      <c r="B408" s="201" t="s">
        <v>17</v>
      </c>
      <c r="C408" s="202" t="s">
        <v>16</v>
      </c>
      <c r="D408" s="450" t="s">
        <v>190</v>
      </c>
      <c r="E408" s="204">
        <v>8</v>
      </c>
      <c r="F408" s="202">
        <v>7.6</v>
      </c>
      <c r="G408" s="202">
        <v>82</v>
      </c>
      <c r="H408" s="202">
        <v>42</v>
      </c>
      <c r="I408" s="202">
        <v>13</v>
      </c>
      <c r="J408" s="205">
        <v>4.4771999999999999E-2</v>
      </c>
      <c r="K408" s="206"/>
      <c r="L408" s="587">
        <v>103.16</v>
      </c>
      <c r="M408" s="215" t="s">
        <v>191</v>
      </c>
      <c r="N408" s="448"/>
    </row>
    <row r="409" spans="1:14" s="234" customFormat="1">
      <c r="A409" s="204">
        <v>60</v>
      </c>
      <c r="B409" s="201" t="s">
        <v>538</v>
      </c>
      <c r="C409" s="202" t="s">
        <v>539</v>
      </c>
      <c r="D409" s="450" t="s">
        <v>190</v>
      </c>
      <c r="E409" s="210">
        <v>4.21</v>
      </c>
      <c r="F409" s="202">
        <v>4.12</v>
      </c>
      <c r="G409" s="202">
        <v>146</v>
      </c>
      <c r="H409" s="202">
        <v>95</v>
      </c>
      <c r="I409" s="202">
        <v>85</v>
      </c>
      <c r="J409" s="205">
        <v>9.3571428571428573E-3</v>
      </c>
      <c r="K409" s="206"/>
      <c r="L409" s="365">
        <v>28.85</v>
      </c>
      <c r="M409" s="215" t="s">
        <v>191</v>
      </c>
      <c r="N409" s="448"/>
    </row>
    <row r="410" spans="1:14" s="238" customFormat="1">
      <c r="A410" s="204">
        <v>61</v>
      </c>
      <c r="B410" s="201" t="s">
        <v>618</v>
      </c>
      <c r="C410" s="202" t="s">
        <v>611</v>
      </c>
      <c r="D410" s="450" t="s">
        <v>190</v>
      </c>
      <c r="E410" s="210">
        <v>4.21</v>
      </c>
      <c r="F410" s="202">
        <v>4.12</v>
      </c>
      <c r="G410" s="202">
        <v>95</v>
      </c>
      <c r="H410" s="202">
        <v>150</v>
      </c>
      <c r="I410" s="202">
        <v>76</v>
      </c>
      <c r="J410" s="205">
        <v>9.3571428571428573E-3</v>
      </c>
      <c r="K410" s="206"/>
      <c r="L410" s="365">
        <v>28.11</v>
      </c>
      <c r="M410" s="215" t="s">
        <v>191</v>
      </c>
      <c r="N410" s="448"/>
    </row>
    <row r="411" spans="1:14" s="234" customFormat="1">
      <c r="A411" s="204">
        <v>62</v>
      </c>
      <c r="B411" s="201" t="s">
        <v>288</v>
      </c>
      <c r="C411" s="202" t="s">
        <v>289</v>
      </c>
      <c r="D411" s="450" t="s">
        <v>190</v>
      </c>
      <c r="E411" s="210">
        <v>4.21</v>
      </c>
      <c r="F411" s="202">
        <v>4.12</v>
      </c>
      <c r="G411" s="202">
        <v>146</v>
      </c>
      <c r="H411" s="202">
        <v>95</v>
      </c>
      <c r="I411" s="202">
        <v>85</v>
      </c>
      <c r="J411" s="205">
        <v>9.3571428571428573E-3</v>
      </c>
      <c r="K411" s="206"/>
      <c r="L411" s="365">
        <v>37.49</v>
      </c>
      <c r="M411" s="215" t="s">
        <v>191</v>
      </c>
      <c r="N411" s="448"/>
    </row>
    <row r="412" spans="1:14" s="234" customFormat="1">
      <c r="A412" s="204">
        <v>63</v>
      </c>
      <c r="B412" s="201" t="s">
        <v>570</v>
      </c>
      <c r="C412" s="202" t="s">
        <v>576</v>
      </c>
      <c r="D412" s="450" t="s">
        <v>190</v>
      </c>
      <c r="E412" s="210">
        <v>3.59</v>
      </c>
      <c r="F412" s="202">
        <v>3.5</v>
      </c>
      <c r="G412" s="202">
        <v>146</v>
      </c>
      <c r="H412" s="202">
        <v>95</v>
      </c>
      <c r="I412" s="202">
        <v>85</v>
      </c>
      <c r="J412" s="205">
        <v>9.3571428571428573E-3</v>
      </c>
      <c r="K412" s="206"/>
      <c r="L412" s="365">
        <v>31.98</v>
      </c>
      <c r="M412" s="215" t="s">
        <v>191</v>
      </c>
      <c r="N412" s="448"/>
    </row>
    <row r="413" spans="1:14" s="234" customFormat="1">
      <c r="A413" s="204">
        <v>64</v>
      </c>
      <c r="B413" s="201" t="s">
        <v>564</v>
      </c>
      <c r="C413" s="202" t="s">
        <v>565</v>
      </c>
      <c r="D413" s="450" t="s">
        <v>190</v>
      </c>
      <c r="E413" s="210">
        <v>3.59</v>
      </c>
      <c r="F413" s="202">
        <v>3.5</v>
      </c>
      <c r="G413" s="202">
        <v>146</v>
      </c>
      <c r="H413" s="202">
        <v>95</v>
      </c>
      <c r="I413" s="202">
        <v>85</v>
      </c>
      <c r="J413" s="205">
        <v>9.8250000000000004E-3</v>
      </c>
      <c r="K413" s="206"/>
      <c r="L413" s="365">
        <v>30.53</v>
      </c>
      <c r="M413" s="215" t="s">
        <v>191</v>
      </c>
      <c r="N413" s="448"/>
    </row>
    <row r="414" spans="1:14" s="238" customFormat="1">
      <c r="A414" s="204">
        <v>65</v>
      </c>
      <c r="B414" s="201" t="s">
        <v>0</v>
      </c>
      <c r="C414" s="202" t="s">
        <v>5</v>
      </c>
      <c r="D414" s="450" t="s">
        <v>190</v>
      </c>
      <c r="E414" s="210">
        <v>3.59</v>
      </c>
      <c r="F414" s="202">
        <v>3.5</v>
      </c>
      <c r="G414" s="202">
        <v>96</v>
      </c>
      <c r="H414" s="202">
        <v>67</v>
      </c>
      <c r="I414" s="202">
        <v>90</v>
      </c>
      <c r="J414" s="205">
        <f>96*67*90/1000000</f>
        <v>0.57887999999999995</v>
      </c>
      <c r="K414" s="206"/>
      <c r="L414" s="365">
        <v>17.03</v>
      </c>
      <c r="M414" s="215" t="s">
        <v>191</v>
      </c>
      <c r="N414" s="448"/>
    </row>
    <row r="415" spans="1:14" s="234" customFormat="1">
      <c r="A415" s="204">
        <v>66</v>
      </c>
      <c r="B415" s="201" t="s">
        <v>1</v>
      </c>
      <c r="C415" s="202" t="s">
        <v>574</v>
      </c>
      <c r="D415" s="450" t="s">
        <v>190</v>
      </c>
      <c r="E415" s="204">
        <v>1.1000000000000001</v>
      </c>
      <c r="F415" s="202">
        <v>1</v>
      </c>
      <c r="G415" s="202">
        <v>96</v>
      </c>
      <c r="H415" s="202">
        <v>67</v>
      </c>
      <c r="I415" s="202">
        <v>90</v>
      </c>
      <c r="J415" s="205">
        <f>96*67*90/1000000</f>
        <v>0.57887999999999995</v>
      </c>
      <c r="K415" s="206"/>
      <c r="L415" s="365">
        <v>15.12</v>
      </c>
      <c r="M415" s="215" t="s">
        <v>191</v>
      </c>
      <c r="N415" s="448"/>
    </row>
    <row r="416" spans="1:14" s="234" customFormat="1">
      <c r="A416" s="204">
        <v>67</v>
      </c>
      <c r="B416" s="201" t="s">
        <v>2</v>
      </c>
      <c r="C416" s="202" t="s">
        <v>6</v>
      </c>
      <c r="D416" s="450" t="s">
        <v>190</v>
      </c>
      <c r="E416" s="204">
        <v>1.6</v>
      </c>
      <c r="F416" s="202">
        <v>1.5</v>
      </c>
      <c r="G416" s="202">
        <v>96</v>
      </c>
      <c r="H416" s="202">
        <v>67</v>
      </c>
      <c r="I416" s="202">
        <v>90</v>
      </c>
      <c r="J416" s="205">
        <f>96*67*90/1000000</f>
        <v>0.57887999999999995</v>
      </c>
      <c r="K416" s="206"/>
      <c r="L416" s="365">
        <v>16.59</v>
      </c>
      <c r="M416" s="215" t="s">
        <v>191</v>
      </c>
      <c r="N416" s="448"/>
    </row>
    <row r="417" spans="1:17" s="234" customFormat="1">
      <c r="A417" s="204">
        <v>68</v>
      </c>
      <c r="B417" s="201" t="s">
        <v>3</v>
      </c>
      <c r="C417" s="202" t="s">
        <v>7</v>
      </c>
      <c r="D417" s="450" t="s">
        <v>190</v>
      </c>
      <c r="E417" s="204">
        <v>0</v>
      </c>
      <c r="F417" s="202">
        <v>0</v>
      </c>
      <c r="G417" s="202">
        <v>0</v>
      </c>
      <c r="H417" s="202">
        <v>0</v>
      </c>
      <c r="I417" s="202">
        <v>0</v>
      </c>
      <c r="J417" s="205">
        <v>0</v>
      </c>
      <c r="K417" s="206"/>
      <c r="L417" s="365">
        <v>11.94</v>
      </c>
      <c r="M417" s="215" t="s">
        <v>191</v>
      </c>
      <c r="N417" s="448"/>
    </row>
    <row r="418" spans="1:17" s="234" customFormat="1">
      <c r="A418" s="204">
        <v>69</v>
      </c>
      <c r="B418" s="201" t="s">
        <v>4</v>
      </c>
      <c r="C418" s="202" t="s">
        <v>8</v>
      </c>
      <c r="D418" s="450" t="s">
        <v>190</v>
      </c>
      <c r="E418" s="204">
        <v>0</v>
      </c>
      <c r="F418" s="202">
        <v>0</v>
      </c>
      <c r="G418" s="202">
        <v>0</v>
      </c>
      <c r="H418" s="202">
        <v>0</v>
      </c>
      <c r="I418" s="202">
        <v>0</v>
      </c>
      <c r="J418" s="205">
        <v>0</v>
      </c>
      <c r="K418" s="206"/>
      <c r="L418" s="365">
        <v>11.94</v>
      </c>
      <c r="M418" s="215" t="s">
        <v>191</v>
      </c>
      <c r="N418" s="448"/>
    </row>
    <row r="419" spans="1:17" s="234" customFormat="1">
      <c r="A419" s="204">
        <v>70</v>
      </c>
      <c r="B419" s="201" t="s">
        <v>595</v>
      </c>
      <c r="C419" s="202" t="s">
        <v>573</v>
      </c>
      <c r="D419" s="450" t="s">
        <v>190</v>
      </c>
      <c r="E419" s="204">
        <v>0.3</v>
      </c>
      <c r="F419" s="202">
        <v>0.25</v>
      </c>
      <c r="G419" s="202">
        <v>99</v>
      </c>
      <c r="H419" s="202">
        <v>58</v>
      </c>
      <c r="I419" s="202">
        <v>60</v>
      </c>
      <c r="J419" s="205">
        <f>99*58*60/1000000</f>
        <v>0.34451999999999999</v>
      </c>
      <c r="K419" s="206"/>
      <c r="L419" s="365">
        <v>8.73</v>
      </c>
      <c r="M419" s="215" t="s">
        <v>191</v>
      </c>
      <c r="N419" s="448"/>
    </row>
    <row r="420" spans="1:17" s="234" customFormat="1">
      <c r="A420" s="204">
        <v>71</v>
      </c>
      <c r="B420" s="201" t="s">
        <v>596</v>
      </c>
      <c r="C420" s="202" t="s">
        <v>572</v>
      </c>
      <c r="D420" s="450" t="s">
        <v>190</v>
      </c>
      <c r="E420" s="204">
        <v>0.6</v>
      </c>
      <c r="F420" s="202">
        <v>0.5</v>
      </c>
      <c r="G420" s="202">
        <v>99</v>
      </c>
      <c r="H420" s="202">
        <v>58</v>
      </c>
      <c r="I420" s="202">
        <v>60</v>
      </c>
      <c r="J420" s="205">
        <f>99*58*60/1000000</f>
        <v>0.34451999999999999</v>
      </c>
      <c r="K420" s="206"/>
      <c r="L420" s="365">
        <v>6.24</v>
      </c>
      <c r="M420" s="215" t="s">
        <v>191</v>
      </c>
      <c r="N420" s="448"/>
    </row>
    <row r="421" spans="1:17" s="234" customFormat="1">
      <c r="A421" s="204">
        <v>72</v>
      </c>
      <c r="B421" s="201" t="s">
        <v>597</v>
      </c>
      <c r="C421" s="202" t="s">
        <v>571</v>
      </c>
      <c r="D421" s="450" t="s">
        <v>190</v>
      </c>
      <c r="E421" s="204">
        <v>0.6</v>
      </c>
      <c r="F421" s="202">
        <v>0.5</v>
      </c>
      <c r="G421" s="202">
        <v>99</v>
      </c>
      <c r="H421" s="202">
        <v>58</v>
      </c>
      <c r="I421" s="202">
        <v>60</v>
      </c>
      <c r="J421" s="205">
        <f>99*58*60/1000000</f>
        <v>0.34451999999999999</v>
      </c>
      <c r="K421" s="206"/>
      <c r="L421" s="365">
        <v>6.24</v>
      </c>
      <c r="M421" s="215" t="s">
        <v>191</v>
      </c>
      <c r="N421" s="448"/>
    </row>
    <row r="422" spans="1:17">
      <c r="A422" s="204">
        <v>73</v>
      </c>
      <c r="B422" s="201" t="s">
        <v>660</v>
      </c>
      <c r="C422" s="202" t="s">
        <v>659</v>
      </c>
      <c r="D422" s="450" t="s">
        <v>807</v>
      </c>
      <c r="E422" s="204">
        <v>8.82</v>
      </c>
      <c r="F422" s="202">
        <v>8.7200000000000006</v>
      </c>
      <c r="G422" s="202">
        <v>0</v>
      </c>
      <c r="H422" s="202">
        <v>0</v>
      </c>
      <c r="I422" s="202">
        <v>0</v>
      </c>
      <c r="J422" s="205">
        <v>1.5859999999999999E-2</v>
      </c>
      <c r="K422" s="202"/>
      <c r="L422" s="365">
        <v>33.07</v>
      </c>
      <c r="M422" s="215" t="s">
        <v>191</v>
      </c>
      <c r="N422" s="448"/>
      <c r="O422" s="197"/>
      <c r="P422" s="216"/>
      <c r="Q422" s="216"/>
    </row>
    <row r="423" spans="1:17">
      <c r="A423" s="204">
        <v>74</v>
      </c>
      <c r="B423" s="201" t="s">
        <v>13</v>
      </c>
      <c r="C423" s="202" t="s">
        <v>579</v>
      </c>
      <c r="D423" s="450" t="s">
        <v>807</v>
      </c>
      <c r="E423" s="204">
        <v>8.82</v>
      </c>
      <c r="F423" s="202">
        <v>8.7200000000000006</v>
      </c>
      <c r="G423" s="202">
        <v>0</v>
      </c>
      <c r="H423" s="202">
        <v>0</v>
      </c>
      <c r="I423" s="202">
        <v>0</v>
      </c>
      <c r="J423" s="205">
        <v>1.5859999999999999E-2</v>
      </c>
      <c r="K423" s="212"/>
      <c r="L423" s="365">
        <v>16.59</v>
      </c>
      <c r="M423" s="215" t="s">
        <v>191</v>
      </c>
      <c r="N423" s="448"/>
      <c r="O423" s="197"/>
      <c r="P423" s="216"/>
      <c r="Q423" s="216"/>
    </row>
    <row r="424" spans="1:17" s="234" customFormat="1">
      <c r="A424" s="204">
        <v>75</v>
      </c>
      <c r="B424" s="201" t="s">
        <v>824</v>
      </c>
      <c r="C424" s="203" t="s">
        <v>9</v>
      </c>
      <c r="D424" s="450" t="s">
        <v>190</v>
      </c>
      <c r="E424" s="204">
        <v>0.03</v>
      </c>
      <c r="F424" s="202">
        <v>0.02</v>
      </c>
      <c r="G424" s="202">
        <v>0</v>
      </c>
      <c r="H424" s="202">
        <v>0</v>
      </c>
      <c r="I424" s="202">
        <v>0</v>
      </c>
      <c r="J424" s="205">
        <v>1.8000000000000001E-4</v>
      </c>
      <c r="K424" s="212"/>
      <c r="L424" s="365">
        <v>1.1200000000000001</v>
      </c>
      <c r="M424" s="453" t="s">
        <v>191</v>
      </c>
      <c r="N424" s="448"/>
    </row>
    <row r="425" spans="1:17">
      <c r="A425" s="204">
        <v>76</v>
      </c>
      <c r="B425" s="203" t="s">
        <v>892</v>
      </c>
      <c r="C425" s="203" t="s">
        <v>893</v>
      </c>
      <c r="D425" s="214" t="s">
        <v>190</v>
      </c>
      <c r="E425" s="208">
        <v>9.8000000000000007</v>
      </c>
      <c r="F425" s="208">
        <v>9</v>
      </c>
      <c r="G425" s="208">
        <v>61</v>
      </c>
      <c r="H425" s="202">
        <v>40</v>
      </c>
      <c r="I425" s="202">
        <v>15</v>
      </c>
      <c r="J425" s="205">
        <v>3.5999999999999997E-2</v>
      </c>
      <c r="K425" s="206"/>
      <c r="L425" s="365">
        <v>0</v>
      </c>
      <c r="M425" s="453" t="s">
        <v>191</v>
      </c>
      <c r="N425" s="448"/>
    </row>
    <row r="426" spans="1:17">
      <c r="A426" s="204">
        <v>77</v>
      </c>
      <c r="B426" s="203" t="s">
        <v>838</v>
      </c>
      <c r="C426" s="203" t="s">
        <v>845</v>
      </c>
      <c r="D426" s="214" t="s">
        <v>190</v>
      </c>
      <c r="E426" s="210">
        <v>7.49</v>
      </c>
      <c r="F426" s="208">
        <v>7</v>
      </c>
      <c r="G426" s="208">
        <v>149</v>
      </c>
      <c r="H426" s="202">
        <v>102</v>
      </c>
      <c r="I426" s="202">
        <v>45</v>
      </c>
      <c r="J426" s="205">
        <f>(149*102*45/1000000)/45</f>
        <v>1.5198E-2</v>
      </c>
      <c r="K426" s="206"/>
      <c r="L426" s="365">
        <v>0</v>
      </c>
      <c r="M426" s="453" t="s">
        <v>191</v>
      </c>
      <c r="N426" s="448"/>
    </row>
    <row r="427" spans="1:17">
      <c r="A427" s="204">
        <v>78</v>
      </c>
      <c r="B427" s="202" t="s">
        <v>839</v>
      </c>
      <c r="C427" s="202" t="s">
        <v>846</v>
      </c>
      <c r="D427" s="214" t="s">
        <v>190</v>
      </c>
      <c r="E427" s="210">
        <v>7.2</v>
      </c>
      <c r="F427" s="208">
        <v>6.8</v>
      </c>
      <c r="G427" s="208">
        <v>149</v>
      </c>
      <c r="H427" s="202">
        <v>102</v>
      </c>
      <c r="I427" s="202">
        <v>45</v>
      </c>
      <c r="J427" s="205">
        <f>(149*102*45/1000000)/54</f>
        <v>1.2665000000000001E-2</v>
      </c>
      <c r="K427" s="206"/>
      <c r="L427" s="365">
        <v>0</v>
      </c>
      <c r="M427" s="215" t="s">
        <v>191</v>
      </c>
      <c r="N427" s="448"/>
      <c r="O427" s="197"/>
      <c r="P427" s="216"/>
      <c r="Q427" s="216"/>
    </row>
    <row r="428" spans="1:17">
      <c r="A428" s="204">
        <v>79</v>
      </c>
      <c r="B428" s="202" t="s">
        <v>840</v>
      </c>
      <c r="C428" s="202" t="s">
        <v>847</v>
      </c>
      <c r="D428" s="214" t="s">
        <v>190</v>
      </c>
      <c r="E428" s="210">
        <v>7.4</v>
      </c>
      <c r="F428" s="208">
        <v>7</v>
      </c>
      <c r="G428" s="208">
        <v>149</v>
      </c>
      <c r="H428" s="202">
        <v>102</v>
      </c>
      <c r="I428" s="202">
        <v>45</v>
      </c>
      <c r="J428" s="205">
        <f>(149*102*45/1000000)/54</f>
        <v>1.2665000000000001E-2</v>
      </c>
      <c r="K428" s="206"/>
      <c r="L428" s="365">
        <v>0</v>
      </c>
      <c r="M428" s="215" t="s">
        <v>191</v>
      </c>
      <c r="N428" s="448"/>
      <c r="O428" s="197"/>
      <c r="P428" s="216"/>
      <c r="Q428" s="216"/>
    </row>
    <row r="429" spans="1:17">
      <c r="A429" s="204">
        <v>80</v>
      </c>
      <c r="B429" s="202" t="s">
        <v>841</v>
      </c>
      <c r="C429" s="202" t="s">
        <v>848</v>
      </c>
      <c r="D429" s="214" t="s">
        <v>190</v>
      </c>
      <c r="E429" s="210">
        <v>6.3</v>
      </c>
      <c r="F429" s="208">
        <v>6</v>
      </c>
      <c r="G429" s="208">
        <v>149</v>
      </c>
      <c r="H429" s="202">
        <v>102</v>
      </c>
      <c r="I429" s="202">
        <v>45</v>
      </c>
      <c r="J429" s="205">
        <f>(149*102*45/1000000)/72</f>
        <v>9.4987500000000002E-3</v>
      </c>
      <c r="K429" s="206"/>
      <c r="L429" s="365">
        <v>0</v>
      </c>
      <c r="M429" s="215" t="s">
        <v>191</v>
      </c>
      <c r="N429" s="448"/>
      <c r="O429" s="197"/>
      <c r="P429" s="216"/>
      <c r="Q429" s="216"/>
    </row>
    <row r="430" spans="1:17">
      <c r="A430" s="204">
        <v>81</v>
      </c>
      <c r="B430" s="202" t="s">
        <v>842</v>
      </c>
      <c r="C430" s="203" t="s">
        <v>849</v>
      </c>
      <c r="D430" s="214" t="s">
        <v>190</v>
      </c>
      <c r="E430" s="210">
        <v>2.4</v>
      </c>
      <c r="F430" s="208">
        <v>2.2000000000000002</v>
      </c>
      <c r="G430" s="208">
        <v>158</v>
      </c>
      <c r="H430" s="202">
        <v>57</v>
      </c>
      <c r="I430" s="202">
        <v>20</v>
      </c>
      <c r="J430" s="205">
        <f>(158*57*20/1000000)/40</f>
        <v>4.5030000000000001E-3</v>
      </c>
      <c r="K430" s="206"/>
      <c r="L430" s="365">
        <v>0</v>
      </c>
      <c r="M430" s="453" t="s">
        <v>191</v>
      </c>
      <c r="N430" s="448"/>
    </row>
    <row r="431" spans="1:17">
      <c r="A431" s="204">
        <v>82</v>
      </c>
      <c r="B431" s="203" t="s">
        <v>843</v>
      </c>
      <c r="C431" s="203" t="s">
        <v>850</v>
      </c>
      <c r="D431" s="214" t="s">
        <v>190</v>
      </c>
      <c r="E431" s="210">
        <v>4.8</v>
      </c>
      <c r="F431" s="208">
        <v>4.4000000000000004</v>
      </c>
      <c r="G431" s="208">
        <v>158</v>
      </c>
      <c r="H431" s="202">
        <v>57</v>
      </c>
      <c r="I431" s="202">
        <v>20</v>
      </c>
      <c r="J431" s="205">
        <f>(158*57*20/1000000)/25</f>
        <v>7.2047999999999999E-3</v>
      </c>
      <c r="K431" s="206"/>
      <c r="L431" s="365">
        <v>0</v>
      </c>
      <c r="M431" s="215" t="s">
        <v>191</v>
      </c>
      <c r="N431" s="448"/>
      <c r="O431" s="197"/>
      <c r="P431" s="198"/>
      <c r="Q431" s="198"/>
    </row>
    <row r="432" spans="1:17">
      <c r="A432" s="204">
        <v>83</v>
      </c>
      <c r="B432" s="203" t="s">
        <v>844</v>
      </c>
      <c r="C432" s="203" t="s">
        <v>851</v>
      </c>
      <c r="D432" s="214" t="s">
        <v>190</v>
      </c>
      <c r="E432" s="210">
        <v>2.6</v>
      </c>
      <c r="F432" s="208">
        <v>2.5</v>
      </c>
      <c r="G432" s="208">
        <v>49</v>
      </c>
      <c r="H432" s="202">
        <v>59</v>
      </c>
      <c r="I432" s="202">
        <v>22</v>
      </c>
      <c r="J432" s="205">
        <f>(49*59*22/1000000)/7</f>
        <v>9.0860000000000003E-3</v>
      </c>
      <c r="K432" s="206"/>
      <c r="L432" s="365">
        <v>0</v>
      </c>
      <c r="M432" s="215" t="s">
        <v>191</v>
      </c>
      <c r="N432" s="448"/>
      <c r="O432" s="197"/>
      <c r="P432" s="198"/>
      <c r="Q432" s="198"/>
    </row>
    <row r="433" spans="1:17" s="234" customFormat="1">
      <c r="A433" s="204">
        <v>84</v>
      </c>
      <c r="B433" s="202" t="s">
        <v>852</v>
      </c>
      <c r="C433" s="202" t="s">
        <v>853</v>
      </c>
      <c r="D433" s="214" t="s">
        <v>190</v>
      </c>
      <c r="E433" s="210">
        <v>6.6</v>
      </c>
      <c r="F433" s="208">
        <v>6.2</v>
      </c>
      <c r="G433" s="208">
        <v>149</v>
      </c>
      <c r="H433" s="202">
        <v>102</v>
      </c>
      <c r="I433" s="202">
        <v>45</v>
      </c>
      <c r="J433" s="205">
        <f>(149*102*45/1000000)/54</f>
        <v>1.2665000000000001E-2</v>
      </c>
      <c r="K433" s="206"/>
      <c r="L433" s="365">
        <v>0</v>
      </c>
      <c r="M433" s="215" t="s">
        <v>191</v>
      </c>
      <c r="N433" s="448"/>
    </row>
    <row r="434" spans="1:17" s="234" customFormat="1">
      <c r="A434" s="204"/>
      <c r="B434" s="202"/>
      <c r="C434" s="202"/>
      <c r="D434" s="214" t="s">
        <v>190</v>
      </c>
      <c r="E434" s="208"/>
      <c r="F434" s="208"/>
      <c r="G434" s="208"/>
      <c r="H434" s="202"/>
      <c r="I434" s="202"/>
      <c r="J434" s="205"/>
      <c r="K434" s="206"/>
      <c r="L434" s="209"/>
      <c r="M434" s="215" t="s">
        <v>191</v>
      </c>
      <c r="N434" s="448"/>
    </row>
    <row r="435" spans="1:17">
      <c r="B435" s="195"/>
      <c r="C435" s="195"/>
      <c r="D435" s="214" t="s">
        <v>190</v>
      </c>
      <c r="E435" s="208"/>
      <c r="F435" s="208"/>
      <c r="G435" s="208"/>
      <c r="H435" s="202"/>
      <c r="I435" s="202"/>
      <c r="J435" s="205"/>
      <c r="K435" s="195"/>
      <c r="L435" s="209"/>
      <c r="M435" s="215" t="s">
        <v>191</v>
      </c>
      <c r="N435" s="448"/>
    </row>
    <row r="436" spans="1:17">
      <c r="B436" s="195"/>
      <c r="C436" s="195"/>
      <c r="D436" s="214" t="s">
        <v>190</v>
      </c>
      <c r="E436" s="208"/>
      <c r="F436" s="208"/>
      <c r="G436" s="208"/>
      <c r="H436" s="202"/>
      <c r="I436" s="202"/>
      <c r="J436" s="205"/>
      <c r="K436" s="195"/>
      <c r="L436" s="209"/>
      <c r="M436" s="215" t="s">
        <v>191</v>
      </c>
      <c r="N436" s="448"/>
    </row>
    <row r="437" spans="1:17">
      <c r="B437" s="195"/>
      <c r="C437" s="195"/>
      <c r="D437" s="214" t="s">
        <v>190</v>
      </c>
      <c r="E437" s="208"/>
      <c r="F437" s="208"/>
      <c r="G437" s="208"/>
      <c r="H437" s="202"/>
      <c r="I437" s="202"/>
      <c r="J437" s="205"/>
      <c r="K437" s="195"/>
      <c r="L437" s="209"/>
      <c r="M437" s="215" t="s">
        <v>191</v>
      </c>
      <c r="N437" s="448"/>
    </row>
    <row r="438" spans="1:17">
      <c r="B438" s="195"/>
      <c r="C438" s="195"/>
      <c r="D438" s="214" t="s">
        <v>190</v>
      </c>
      <c r="E438" s="208"/>
      <c r="F438" s="208"/>
      <c r="G438" s="208"/>
      <c r="H438" s="202"/>
      <c r="I438" s="202"/>
      <c r="J438" s="205"/>
      <c r="K438" s="195"/>
      <c r="L438" s="209"/>
      <c r="M438" s="215" t="s">
        <v>191</v>
      </c>
      <c r="N438" s="448"/>
    </row>
    <row r="439" spans="1:17">
      <c r="B439" s="195"/>
      <c r="C439" s="195"/>
      <c r="D439" s="214" t="s">
        <v>190</v>
      </c>
      <c r="E439" s="208"/>
      <c r="F439" s="208"/>
      <c r="G439" s="208"/>
      <c r="H439" s="202"/>
      <c r="I439" s="202"/>
      <c r="J439" s="205"/>
      <c r="K439" s="195"/>
      <c r="L439" s="209"/>
      <c r="M439" s="215" t="s">
        <v>191</v>
      </c>
      <c r="N439" s="448"/>
    </row>
    <row r="440" spans="1:17">
      <c r="B440" s="195"/>
      <c r="C440" s="195"/>
      <c r="D440" s="214" t="s">
        <v>190</v>
      </c>
      <c r="E440" s="208"/>
      <c r="F440" s="208"/>
      <c r="G440" s="208"/>
      <c r="H440" s="202"/>
      <c r="I440" s="202"/>
      <c r="J440" s="205"/>
      <c r="K440" s="195"/>
      <c r="L440" s="209"/>
      <c r="M440" s="215" t="s">
        <v>191</v>
      </c>
      <c r="N440" s="448"/>
    </row>
    <row r="441" spans="1:17">
      <c r="B441" s="195"/>
      <c r="C441" s="195"/>
      <c r="D441" s="214" t="s">
        <v>190</v>
      </c>
      <c r="E441" s="208"/>
      <c r="F441" s="208"/>
      <c r="G441" s="208"/>
      <c r="H441" s="202"/>
      <c r="I441" s="202"/>
      <c r="J441" s="205"/>
      <c r="K441" s="195"/>
      <c r="L441" s="209"/>
      <c r="M441" s="215" t="s">
        <v>191</v>
      </c>
      <c r="N441" s="448"/>
    </row>
    <row r="442" spans="1:17">
      <c r="B442" s="195"/>
      <c r="C442" s="195"/>
      <c r="D442" s="214" t="s">
        <v>190</v>
      </c>
      <c r="E442" s="208"/>
      <c r="F442" s="208"/>
      <c r="G442" s="208"/>
      <c r="H442" s="202"/>
      <c r="I442" s="202"/>
      <c r="J442" s="205"/>
      <c r="K442" s="195"/>
      <c r="L442" s="209"/>
      <c r="M442" s="215" t="s">
        <v>191</v>
      </c>
      <c r="N442" s="448"/>
    </row>
    <row r="443" spans="1:17">
      <c r="B443" s="195"/>
      <c r="C443" s="195"/>
      <c r="D443" s="214" t="s">
        <v>190</v>
      </c>
      <c r="E443" s="208"/>
      <c r="F443" s="208"/>
      <c r="G443" s="208"/>
      <c r="H443" s="202"/>
      <c r="I443" s="202"/>
      <c r="J443" s="205"/>
      <c r="K443" s="195"/>
      <c r="L443" s="209"/>
      <c r="M443" s="215" t="s">
        <v>191</v>
      </c>
      <c r="N443" s="448"/>
    </row>
    <row r="444" spans="1:17">
      <c r="B444" s="195"/>
      <c r="C444" s="195"/>
      <c r="D444" s="214" t="s">
        <v>190</v>
      </c>
      <c r="E444" s="208"/>
      <c r="F444" s="208"/>
      <c r="G444" s="208"/>
      <c r="H444" s="202"/>
      <c r="I444" s="202"/>
      <c r="J444" s="205"/>
      <c r="K444" s="195"/>
      <c r="L444" s="209"/>
      <c r="M444" s="215" t="s">
        <v>191</v>
      </c>
      <c r="N444" s="448"/>
    </row>
    <row r="445" spans="1:17">
      <c r="B445" s="195"/>
      <c r="C445" s="195"/>
      <c r="D445" s="214" t="s">
        <v>190</v>
      </c>
      <c r="E445" s="208"/>
      <c r="F445" s="208"/>
      <c r="G445" s="208"/>
      <c r="H445" s="202"/>
      <c r="I445" s="202"/>
      <c r="J445" s="205"/>
      <c r="K445" s="195"/>
      <c r="L445" s="209"/>
      <c r="M445" s="215" t="s">
        <v>191</v>
      </c>
      <c r="N445" s="448"/>
    </row>
    <row r="446" spans="1:17">
      <c r="B446" s="195"/>
      <c r="C446" s="195"/>
      <c r="D446" s="214" t="s">
        <v>190</v>
      </c>
      <c r="E446" s="208"/>
      <c r="F446" s="208"/>
      <c r="G446" s="208"/>
      <c r="H446" s="202"/>
      <c r="I446" s="202"/>
      <c r="J446" s="205"/>
      <c r="K446" s="195"/>
      <c r="L446" s="209"/>
      <c r="M446" s="215" t="s">
        <v>191</v>
      </c>
      <c r="N446" s="448"/>
    </row>
    <row r="447" spans="1:17">
      <c r="B447" s="195"/>
      <c r="C447" s="195"/>
      <c r="D447" s="214" t="s">
        <v>190</v>
      </c>
      <c r="E447" s="208"/>
      <c r="F447" s="208"/>
      <c r="G447" s="208"/>
      <c r="H447" s="202"/>
      <c r="I447" s="202"/>
      <c r="J447" s="205"/>
      <c r="K447" s="195"/>
      <c r="L447" s="209"/>
      <c r="M447" s="215" t="s">
        <v>191</v>
      </c>
      <c r="N447" s="448"/>
    </row>
    <row r="448" spans="1:17">
      <c r="A448" s="204"/>
      <c r="B448" s="202"/>
      <c r="C448" s="202"/>
      <c r="D448" s="214" t="s">
        <v>190</v>
      </c>
      <c r="E448" s="208"/>
      <c r="F448" s="208"/>
      <c r="G448" s="208"/>
      <c r="H448" s="202"/>
      <c r="I448" s="202"/>
      <c r="J448" s="205"/>
      <c r="K448" s="206"/>
      <c r="L448" s="219"/>
      <c r="M448" s="215" t="s">
        <v>191</v>
      </c>
      <c r="N448" s="448"/>
      <c r="P448" s="216"/>
      <c r="Q448" s="216"/>
    </row>
    <row r="449" spans="1:17" s="238" customFormat="1">
      <c r="A449" s="204"/>
      <c r="B449" s="202"/>
      <c r="C449" s="202"/>
      <c r="D449" s="214" t="s">
        <v>190</v>
      </c>
      <c r="E449" s="208"/>
      <c r="F449" s="208"/>
      <c r="G449" s="208"/>
      <c r="H449" s="202"/>
      <c r="I449" s="202"/>
      <c r="J449" s="205"/>
      <c r="K449" s="206"/>
      <c r="L449" s="209"/>
      <c r="M449" s="215" t="s">
        <v>191</v>
      </c>
      <c r="N449" s="448"/>
    </row>
    <row r="450" spans="1:17">
      <c r="B450" s="202"/>
      <c r="C450" s="195"/>
      <c r="D450" s="214" t="s">
        <v>190</v>
      </c>
      <c r="E450" s="208"/>
      <c r="F450" s="208"/>
      <c r="G450" s="208"/>
      <c r="H450" s="202"/>
      <c r="I450" s="202"/>
      <c r="J450" s="205"/>
      <c r="K450" s="195"/>
      <c r="L450" s="209"/>
      <c r="M450" s="215" t="s">
        <v>191</v>
      </c>
      <c r="N450" s="448"/>
    </row>
    <row r="451" spans="1:17" s="234" customFormat="1">
      <c r="A451" s="204"/>
      <c r="B451" s="202"/>
      <c r="C451" s="202"/>
      <c r="D451" s="214" t="s">
        <v>190</v>
      </c>
      <c r="E451" s="208"/>
      <c r="F451" s="208"/>
      <c r="G451" s="208"/>
      <c r="H451" s="202"/>
      <c r="I451" s="202"/>
      <c r="J451" s="205"/>
      <c r="K451" s="206"/>
      <c r="L451" s="209"/>
      <c r="M451" s="215" t="s">
        <v>191</v>
      </c>
      <c r="N451" s="448"/>
    </row>
    <row r="452" spans="1:17" s="234" customFormat="1">
      <c r="A452" s="204"/>
      <c r="B452" s="202"/>
      <c r="C452" s="202"/>
      <c r="D452" s="214" t="s">
        <v>190</v>
      </c>
      <c r="E452" s="208"/>
      <c r="F452" s="208"/>
      <c r="G452" s="208"/>
      <c r="H452" s="202"/>
      <c r="I452" s="202"/>
      <c r="J452" s="205"/>
      <c r="K452" s="206"/>
      <c r="L452" s="209"/>
      <c r="M452" s="215" t="s">
        <v>191</v>
      </c>
      <c r="N452" s="448"/>
    </row>
    <row r="453" spans="1:17">
      <c r="A453" s="204"/>
      <c r="B453" s="202"/>
      <c r="C453" s="202"/>
      <c r="D453" s="214" t="s">
        <v>190</v>
      </c>
      <c r="E453" s="208"/>
      <c r="F453" s="208"/>
      <c r="G453" s="208"/>
      <c r="H453" s="202"/>
      <c r="I453" s="202"/>
      <c r="J453" s="205"/>
      <c r="K453" s="206"/>
      <c r="L453" s="209"/>
      <c r="M453" s="215" t="s">
        <v>191</v>
      </c>
      <c r="N453" s="448"/>
      <c r="P453" s="216"/>
      <c r="Q453" s="216"/>
    </row>
    <row r="454" spans="1:17">
      <c r="B454" s="202"/>
      <c r="C454" s="202"/>
      <c r="D454" s="214" t="s">
        <v>190</v>
      </c>
      <c r="E454" s="208"/>
      <c r="F454" s="208"/>
      <c r="G454" s="208"/>
      <c r="H454" s="202"/>
      <c r="I454" s="202"/>
      <c r="J454" s="205"/>
      <c r="K454" s="206"/>
      <c r="L454" s="209"/>
      <c r="M454" s="215" t="s">
        <v>191</v>
      </c>
      <c r="N454" s="448"/>
    </row>
    <row r="455" spans="1:17" s="234" customFormat="1">
      <c r="A455" s="204"/>
      <c r="B455" s="202"/>
      <c r="C455" s="202"/>
      <c r="D455" s="214" t="s">
        <v>190</v>
      </c>
      <c r="E455" s="208"/>
      <c r="F455" s="208"/>
      <c r="G455" s="208"/>
      <c r="H455" s="202"/>
      <c r="I455" s="202"/>
      <c r="J455" s="205"/>
      <c r="K455" s="206"/>
      <c r="L455" s="209"/>
      <c r="M455" s="215" t="s">
        <v>191</v>
      </c>
      <c r="N455" s="448"/>
    </row>
    <row r="456" spans="1:17">
      <c r="A456" s="204"/>
      <c r="B456" s="202"/>
      <c r="C456" s="202"/>
      <c r="D456" s="214" t="s">
        <v>190</v>
      </c>
      <c r="E456" s="208"/>
      <c r="F456" s="208"/>
      <c r="G456" s="208"/>
      <c r="H456" s="202"/>
      <c r="I456" s="202"/>
      <c r="J456" s="205"/>
      <c r="K456" s="206"/>
      <c r="L456" s="209"/>
      <c r="M456" s="215" t="s">
        <v>191</v>
      </c>
      <c r="N456" s="448"/>
      <c r="O456" s="197"/>
      <c r="P456" s="216"/>
      <c r="Q456" s="216"/>
    </row>
    <row r="457" spans="1:17">
      <c r="A457" s="204"/>
      <c r="B457" s="202"/>
      <c r="C457" s="202"/>
      <c r="D457" s="214" t="s">
        <v>190</v>
      </c>
      <c r="E457" s="208"/>
      <c r="F457" s="208"/>
      <c r="G457" s="208"/>
      <c r="H457" s="202"/>
      <c r="I457" s="202"/>
      <c r="J457" s="205"/>
      <c r="K457" s="206"/>
      <c r="L457" s="209"/>
      <c r="M457" s="215" t="s">
        <v>191</v>
      </c>
      <c r="N457" s="448"/>
      <c r="O457" s="197"/>
      <c r="P457" s="216"/>
      <c r="Q457" s="216"/>
    </row>
    <row r="458" spans="1:17" s="234" customFormat="1">
      <c r="A458" s="204"/>
      <c r="B458" s="202"/>
      <c r="C458" s="202"/>
      <c r="D458" s="214" t="s">
        <v>190</v>
      </c>
      <c r="E458" s="208"/>
      <c r="F458" s="208"/>
      <c r="G458" s="208"/>
      <c r="H458" s="202"/>
      <c r="I458" s="202"/>
      <c r="J458" s="205"/>
      <c r="K458" s="206"/>
      <c r="L458" s="219"/>
      <c r="M458" s="215" t="s">
        <v>191</v>
      </c>
      <c r="N458" s="448"/>
    </row>
    <row r="459" spans="1:17" s="234" customFormat="1">
      <c r="A459" s="204"/>
      <c r="B459" s="202"/>
      <c r="C459" s="202"/>
      <c r="D459" s="214" t="s">
        <v>190</v>
      </c>
      <c r="E459" s="208"/>
      <c r="F459" s="208"/>
      <c r="G459" s="208"/>
      <c r="H459" s="202"/>
      <c r="I459" s="202"/>
      <c r="J459" s="205"/>
      <c r="K459" s="206"/>
      <c r="L459" s="219"/>
      <c r="M459" s="215" t="s">
        <v>191</v>
      </c>
      <c r="N459" s="448"/>
    </row>
    <row r="460" spans="1:17">
      <c r="A460" s="204"/>
      <c r="B460" s="202"/>
      <c r="C460" s="202"/>
      <c r="D460" s="214" t="s">
        <v>190</v>
      </c>
      <c r="E460" s="208"/>
      <c r="F460" s="208"/>
      <c r="G460" s="208"/>
      <c r="H460" s="202"/>
      <c r="I460" s="202"/>
      <c r="J460" s="205"/>
      <c r="K460" s="206"/>
      <c r="L460" s="209"/>
      <c r="M460" s="215" t="s">
        <v>191</v>
      </c>
      <c r="N460" s="448"/>
      <c r="P460" s="216"/>
      <c r="Q460" s="216"/>
    </row>
    <row r="461" spans="1:17">
      <c r="A461" s="204"/>
      <c r="B461" s="202"/>
      <c r="C461" s="202"/>
      <c r="D461" s="214" t="s">
        <v>190</v>
      </c>
      <c r="E461" s="208"/>
      <c r="F461" s="208"/>
      <c r="G461" s="208"/>
      <c r="H461" s="202"/>
      <c r="I461" s="202"/>
      <c r="J461" s="205"/>
      <c r="K461" s="206"/>
      <c r="L461" s="209"/>
      <c r="M461" s="215" t="s">
        <v>191</v>
      </c>
      <c r="N461" s="448"/>
      <c r="P461" s="216"/>
      <c r="Q461" s="216"/>
    </row>
    <row r="462" spans="1:17">
      <c r="A462" s="204"/>
      <c r="B462" s="202"/>
      <c r="C462" s="202"/>
      <c r="D462" s="214" t="s">
        <v>190</v>
      </c>
      <c r="E462" s="208"/>
      <c r="F462" s="208"/>
      <c r="G462" s="208"/>
      <c r="H462" s="202"/>
      <c r="I462" s="202"/>
      <c r="J462" s="205"/>
      <c r="K462" s="206"/>
      <c r="L462" s="209"/>
      <c r="M462" s="215" t="s">
        <v>191</v>
      </c>
      <c r="N462" s="448"/>
      <c r="P462" s="216"/>
      <c r="Q462" s="216"/>
    </row>
    <row r="463" spans="1:17">
      <c r="A463" s="204"/>
      <c r="B463" s="202"/>
      <c r="C463" s="202"/>
      <c r="D463" s="214" t="s">
        <v>190</v>
      </c>
      <c r="E463" s="208"/>
      <c r="F463" s="208"/>
      <c r="G463" s="208"/>
      <c r="H463" s="202"/>
      <c r="I463" s="202"/>
      <c r="J463" s="205"/>
      <c r="K463" s="206"/>
      <c r="L463" s="209"/>
      <c r="M463" s="215" t="s">
        <v>191</v>
      </c>
      <c r="N463" s="448"/>
      <c r="P463" s="216"/>
      <c r="Q463" s="216"/>
    </row>
    <row r="464" spans="1:17">
      <c r="A464" s="204"/>
      <c r="B464" s="202"/>
      <c r="C464" s="202"/>
      <c r="D464" s="214" t="s">
        <v>190</v>
      </c>
      <c r="E464" s="208"/>
      <c r="F464" s="208"/>
      <c r="G464" s="208"/>
      <c r="H464" s="202"/>
      <c r="I464" s="202"/>
      <c r="J464" s="205"/>
      <c r="K464" s="206"/>
      <c r="L464" s="209"/>
      <c r="M464" s="215" t="s">
        <v>191</v>
      </c>
      <c r="N464" s="448"/>
      <c r="P464" s="216"/>
      <c r="Q464" s="216"/>
    </row>
    <row r="465" spans="1:17">
      <c r="A465" s="204"/>
      <c r="B465" s="202"/>
      <c r="C465" s="202"/>
      <c r="D465" s="214" t="s">
        <v>190</v>
      </c>
      <c r="E465" s="208"/>
      <c r="F465" s="208"/>
      <c r="G465" s="208"/>
      <c r="H465" s="202"/>
      <c r="I465" s="202"/>
      <c r="J465" s="205"/>
      <c r="K465" s="206"/>
      <c r="L465" s="209"/>
      <c r="M465" s="215" t="s">
        <v>191</v>
      </c>
      <c r="N465" s="448"/>
      <c r="P465" s="216"/>
      <c r="Q465" s="216"/>
    </row>
    <row r="466" spans="1:17">
      <c r="A466" s="204"/>
      <c r="B466" s="202"/>
      <c r="C466" s="202"/>
      <c r="D466" s="214" t="s">
        <v>190</v>
      </c>
      <c r="E466" s="208"/>
      <c r="F466" s="208"/>
      <c r="G466" s="208"/>
      <c r="H466" s="202"/>
      <c r="I466" s="202"/>
      <c r="J466" s="205"/>
      <c r="K466" s="206"/>
      <c r="L466" s="209"/>
      <c r="M466" s="215" t="s">
        <v>191</v>
      </c>
      <c r="N466" s="448"/>
      <c r="P466" s="216"/>
      <c r="Q466" s="216"/>
    </row>
    <row r="467" spans="1:17" s="234" customFormat="1">
      <c r="A467" s="204"/>
      <c r="B467" s="202"/>
      <c r="C467" s="202"/>
      <c r="D467" s="214" t="s">
        <v>190</v>
      </c>
      <c r="E467" s="208"/>
      <c r="F467" s="208"/>
      <c r="G467" s="208"/>
      <c r="H467" s="202"/>
      <c r="I467" s="202"/>
      <c r="J467" s="205"/>
      <c r="K467" s="206"/>
      <c r="L467" s="219"/>
      <c r="M467" s="215" t="s">
        <v>191</v>
      </c>
      <c r="N467" s="448"/>
      <c r="O467" s="197"/>
      <c r="P467" s="216"/>
      <c r="Q467" s="216"/>
    </row>
    <row r="468" spans="1:17" s="234" customFormat="1">
      <c r="A468" s="204"/>
      <c r="B468" s="202"/>
      <c r="C468" s="202"/>
      <c r="D468" s="214" t="s">
        <v>190</v>
      </c>
      <c r="E468" s="208"/>
      <c r="F468" s="208"/>
      <c r="G468" s="208"/>
      <c r="H468" s="202"/>
      <c r="I468" s="202"/>
      <c r="J468" s="205"/>
      <c r="K468" s="206"/>
      <c r="L468" s="209"/>
      <c r="M468" s="215" t="s">
        <v>191</v>
      </c>
      <c r="N468" s="448"/>
      <c r="O468" s="197"/>
      <c r="P468" s="216"/>
      <c r="Q468" s="216"/>
    </row>
    <row r="469" spans="1:17" s="234" customFormat="1">
      <c r="A469" s="204"/>
      <c r="B469" s="202"/>
      <c r="C469" s="202"/>
      <c r="D469" s="214" t="s">
        <v>190</v>
      </c>
      <c r="E469" s="208"/>
      <c r="F469" s="208"/>
      <c r="G469" s="208"/>
      <c r="H469" s="202"/>
      <c r="I469" s="202"/>
      <c r="J469" s="205"/>
      <c r="K469" s="206"/>
      <c r="L469" s="209"/>
      <c r="M469" s="215" t="s">
        <v>191</v>
      </c>
      <c r="N469" s="448"/>
      <c r="O469" s="197"/>
      <c r="P469" s="216"/>
      <c r="Q469" s="216"/>
    </row>
    <row r="470" spans="1:17">
      <c r="A470" s="204"/>
      <c r="B470" s="202"/>
      <c r="C470" s="202"/>
      <c r="D470" s="214" t="s">
        <v>190</v>
      </c>
      <c r="E470" s="208"/>
      <c r="F470" s="208"/>
      <c r="G470" s="208"/>
      <c r="H470" s="202"/>
      <c r="I470" s="202"/>
      <c r="J470" s="205"/>
      <c r="K470" s="206"/>
      <c r="L470" s="209"/>
      <c r="M470" s="215" t="s">
        <v>191</v>
      </c>
      <c r="N470" s="448"/>
      <c r="O470" s="197"/>
      <c r="P470" s="216"/>
      <c r="Q470" s="216"/>
    </row>
    <row r="471" spans="1:17">
      <c r="A471" s="204"/>
      <c r="B471" s="202"/>
      <c r="C471" s="202"/>
      <c r="D471" s="214" t="s">
        <v>190</v>
      </c>
      <c r="E471" s="208"/>
      <c r="F471" s="208"/>
      <c r="G471" s="208"/>
      <c r="H471" s="202"/>
      <c r="I471" s="202"/>
      <c r="J471" s="205"/>
      <c r="K471" s="206"/>
      <c r="L471" s="209"/>
      <c r="M471" s="215" t="s">
        <v>191</v>
      </c>
      <c r="N471" s="448"/>
      <c r="P471" s="216"/>
      <c r="Q471" s="216"/>
    </row>
    <row r="472" spans="1:17">
      <c r="A472" s="204"/>
      <c r="B472" s="202"/>
      <c r="C472" s="202"/>
      <c r="D472" s="214" t="s">
        <v>190</v>
      </c>
      <c r="E472" s="208"/>
      <c r="F472" s="208"/>
      <c r="G472" s="208"/>
      <c r="H472" s="202"/>
      <c r="I472" s="202"/>
      <c r="J472" s="205"/>
      <c r="K472" s="206"/>
      <c r="L472" s="209"/>
      <c r="M472" s="215" t="s">
        <v>191</v>
      </c>
      <c r="N472" s="448"/>
      <c r="P472" s="216"/>
      <c r="Q472" s="216"/>
    </row>
    <row r="473" spans="1:17">
      <c r="A473" s="204"/>
      <c r="B473" s="202"/>
      <c r="C473" s="202"/>
      <c r="D473" s="214" t="s">
        <v>190</v>
      </c>
      <c r="E473" s="208"/>
      <c r="F473" s="208"/>
      <c r="G473" s="208"/>
      <c r="H473" s="202"/>
      <c r="I473" s="202"/>
      <c r="J473" s="205"/>
      <c r="K473" s="206"/>
      <c r="L473" s="209"/>
      <c r="M473" s="215" t="s">
        <v>191</v>
      </c>
      <c r="N473" s="448"/>
      <c r="O473" s="197"/>
      <c r="P473" s="216"/>
      <c r="Q473" s="216"/>
    </row>
    <row r="474" spans="1:17" s="234" customFormat="1">
      <c r="A474" s="204"/>
      <c r="B474" s="202"/>
      <c r="C474" s="202"/>
      <c r="D474" s="214" t="s">
        <v>190</v>
      </c>
      <c r="E474" s="208"/>
      <c r="F474" s="208"/>
      <c r="G474" s="208"/>
      <c r="H474" s="202"/>
      <c r="I474" s="202"/>
      <c r="J474" s="205"/>
      <c r="K474" s="206"/>
      <c r="L474" s="219"/>
      <c r="M474" s="215" t="s">
        <v>191</v>
      </c>
      <c r="N474" s="448"/>
      <c r="P474" s="216"/>
      <c r="Q474" s="216"/>
    </row>
    <row r="475" spans="1:17">
      <c r="A475" s="204"/>
      <c r="B475" s="202"/>
      <c r="C475" s="202"/>
      <c r="D475" s="214" t="s">
        <v>190</v>
      </c>
      <c r="E475" s="208"/>
      <c r="F475" s="208"/>
      <c r="G475" s="208"/>
      <c r="H475" s="202"/>
      <c r="I475" s="202"/>
      <c r="J475" s="205"/>
      <c r="K475" s="206"/>
      <c r="L475" s="209"/>
      <c r="M475" s="215" t="s">
        <v>191</v>
      </c>
      <c r="N475" s="448"/>
      <c r="O475" s="197"/>
      <c r="P475" s="216"/>
      <c r="Q475" s="216"/>
    </row>
  </sheetData>
  <autoFilter ref="A4:S4" xr:uid="{00000000-0009-0000-0000-000002000000}"/>
  <mergeCells count="6">
    <mergeCell ref="E2:E3"/>
    <mergeCell ref="F2:F3"/>
    <mergeCell ref="K2:K3"/>
    <mergeCell ref="M2:M3"/>
    <mergeCell ref="G2:I2"/>
    <mergeCell ref="L2:L3"/>
  </mergeCells>
  <phoneticPr fontId="8" type="noConversion"/>
  <printOptions horizontalCentered="1"/>
  <pageMargins left="0" right="0" top="0.2361111111111111" bottom="0.2361111111111111" header="0.51111111111111107" footer="0.27500000000000002"/>
  <pageSetup paperSize="9" scale="65" firstPageNumber="4294963191" orientation="portrait" r:id="rId1"/>
  <headerFooter alignWithMargins="0">
    <oddHeader>&amp;R&amp;"Calibri"&amp;10&amp;K000000 Confidential&amp;1#_x000D_</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W82"/>
  <sheetViews>
    <sheetView topLeftCell="A19" zoomScale="85" zoomScaleNormal="85" zoomScaleSheetLayoutView="75" workbookViewId="0">
      <selection activeCell="D29" sqref="D29"/>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5.1796875" style="283" hidden="1" customWidth="1"/>
    <col min="6" max="6" width="13.54296875" style="282" customWidth="1"/>
    <col min="7" max="7" width="13" style="146" customWidth="1"/>
    <col min="8" max="8" width="16.81640625" style="146" customWidth="1"/>
    <col min="9" max="9" width="8.36328125" style="282" customWidth="1"/>
    <col min="10" max="10" width="12.81640625" style="282" customWidth="1"/>
    <col min="11" max="11" width="11.54296875" style="282" customWidth="1"/>
    <col min="12" max="12" width="15.453125" style="146" customWidth="1"/>
    <col min="13" max="13" width="15.1796875" style="146" customWidth="1"/>
    <col min="14" max="14" width="0.1796875" style="282" hidden="1" customWidth="1"/>
    <col min="15" max="15" width="5.1796875" style="282" customWidth="1"/>
    <col min="16" max="16" width="2.54296875" style="282" customWidth="1"/>
    <col min="17" max="17" width="4.81640625" style="282" hidden="1" customWidth="1"/>
    <col min="18" max="18" width="5.81640625" style="282" customWidth="1"/>
    <col min="19" max="19" width="1.54296875" style="282" customWidth="1"/>
    <col min="20" max="20" width="5.81640625" style="282" hidden="1" customWidth="1"/>
    <col min="21" max="21" width="5.81640625" style="282" customWidth="1"/>
    <col min="22" max="22" width="9.1796875" style="282" hidden="1" customWidth="1"/>
    <col min="23" max="23" width="11.1796875" style="147" customWidth="1"/>
    <col min="24" max="24" width="10.54296875" style="282" bestFit="1" customWidth="1"/>
    <col min="25" max="25" width="9.1796875" style="282"/>
    <col min="26" max="26" width="19.81640625" style="282" customWidth="1"/>
    <col min="27" max="16384" width="9.1796875" style="282"/>
  </cols>
  <sheetData>
    <row r="1" spans="1:23">
      <c r="A1" s="281"/>
      <c r="B1" s="281"/>
    </row>
    <row r="2" spans="1:23" ht="23">
      <c r="O2" s="284"/>
      <c r="P2" s="285"/>
      <c r="Q2" s="285"/>
      <c r="R2" s="285"/>
      <c r="S2" s="285"/>
      <c r="T2" s="285"/>
      <c r="U2" s="285"/>
    </row>
    <row r="3" spans="1:23" ht="18" customHeight="1">
      <c r="A3" s="286" t="s">
        <v>41</v>
      </c>
      <c r="B3" s="286"/>
      <c r="C3" s="286"/>
      <c r="D3" s="387"/>
      <c r="E3" s="287"/>
      <c r="F3" s="286"/>
      <c r="G3" s="54"/>
      <c r="H3" s="54"/>
      <c r="I3" s="286"/>
      <c r="J3" s="286"/>
      <c r="K3" s="286"/>
      <c r="L3" s="54"/>
      <c r="M3" s="54"/>
      <c r="N3" s="286"/>
      <c r="O3" s="286"/>
      <c r="P3" s="286"/>
      <c r="Q3" s="286"/>
      <c r="R3" s="286"/>
      <c r="S3" s="286"/>
      <c r="T3" s="286"/>
      <c r="U3" s="286"/>
      <c r="V3" s="286"/>
      <c r="W3" s="7"/>
    </row>
    <row r="4" spans="1:23" ht="3.75" customHeight="1"/>
    <row r="5" spans="1:23">
      <c r="A5" s="282" t="s">
        <v>500</v>
      </c>
      <c r="I5" s="288" t="s">
        <v>43</v>
      </c>
      <c r="J5" s="289">
        <f>TODAY()</f>
        <v>44763</v>
      </c>
      <c r="K5" s="289"/>
      <c r="L5" s="148"/>
      <c r="M5" s="149"/>
      <c r="N5" s="288"/>
      <c r="O5" s="288"/>
      <c r="P5" s="288"/>
      <c r="Q5" s="288"/>
      <c r="R5" s="288"/>
      <c r="S5" s="288"/>
      <c r="T5" s="288"/>
      <c r="U5" s="288"/>
      <c r="V5" s="288"/>
    </row>
    <row r="6" spans="1:23" ht="13">
      <c r="A6" s="290" t="s">
        <v>44</v>
      </c>
      <c r="B6" s="291"/>
      <c r="C6" s="292"/>
      <c r="D6" s="388"/>
      <c r="E6" s="370"/>
      <c r="F6" s="291"/>
      <c r="G6" s="68" t="s">
        <v>45</v>
      </c>
      <c r="H6" s="61"/>
      <c r="I6" s="294" t="s">
        <v>46</v>
      </c>
      <c r="J6" s="295"/>
      <c r="K6" s="296"/>
      <c r="L6" s="68" t="s">
        <v>47</v>
      </c>
      <c r="M6" s="61"/>
      <c r="N6" s="296"/>
      <c r="O6" s="296"/>
      <c r="P6" s="290"/>
      <c r="Q6" s="296"/>
      <c r="R6" s="296"/>
      <c r="S6" s="296"/>
      <c r="T6" s="296"/>
      <c r="U6" s="291"/>
      <c r="V6" s="291"/>
      <c r="W6" s="142"/>
    </row>
    <row r="7" spans="1:23" ht="13">
      <c r="A7" s="297" t="s">
        <v>601</v>
      </c>
      <c r="C7" s="298"/>
      <c r="D7" s="389" t="s">
        <v>48</v>
      </c>
      <c r="E7" s="371"/>
      <c r="F7" s="300"/>
      <c r="G7" s="69" t="s">
        <v>49</v>
      </c>
      <c r="H7" s="55"/>
      <c r="I7" s="301" t="s">
        <v>50</v>
      </c>
      <c r="J7" s="302"/>
      <c r="K7" s="300"/>
      <c r="L7" s="69" t="s">
        <v>51</v>
      </c>
      <c r="M7" s="55"/>
      <c r="N7" s="300"/>
      <c r="O7" s="300"/>
      <c r="P7" s="301" t="s">
        <v>52</v>
      </c>
      <c r="Q7" s="300"/>
      <c r="R7" s="300"/>
      <c r="S7" s="300"/>
      <c r="T7" s="300"/>
      <c r="U7" s="300"/>
      <c r="V7" s="300"/>
      <c r="W7" s="25"/>
    </row>
    <row r="8" spans="1:23" ht="13">
      <c r="A8" s="303" t="s">
        <v>619</v>
      </c>
      <c r="C8" s="298"/>
      <c r="D8" s="390"/>
      <c r="E8" s="372"/>
      <c r="G8" s="150"/>
      <c r="H8" s="151"/>
      <c r="I8" s="297"/>
      <c r="K8" s="292"/>
      <c r="L8" s="150"/>
      <c r="M8" s="152"/>
      <c r="O8" s="292"/>
      <c r="U8" s="305"/>
      <c r="V8" s="305"/>
      <c r="W8" s="153"/>
    </row>
    <row r="9" spans="1:23">
      <c r="A9" s="297" t="s">
        <v>394</v>
      </c>
      <c r="C9" s="298"/>
      <c r="D9" s="390" t="s">
        <v>53</v>
      </c>
      <c r="E9" s="372"/>
      <c r="G9" s="150" t="s">
        <v>54</v>
      </c>
      <c r="H9" s="151"/>
      <c r="I9" s="297" t="s">
        <v>55</v>
      </c>
      <c r="K9" s="298"/>
      <c r="L9" s="150" t="s">
        <v>56</v>
      </c>
      <c r="M9" s="154"/>
      <c r="O9" s="298"/>
      <c r="P9" s="282" t="s">
        <v>57</v>
      </c>
      <c r="W9" s="155"/>
    </row>
    <row r="10" spans="1:23">
      <c r="A10" s="306" t="s">
        <v>620</v>
      </c>
      <c r="C10" s="298"/>
      <c r="D10" s="390" t="s">
        <v>58</v>
      </c>
      <c r="E10" s="372"/>
      <c r="G10" s="150"/>
      <c r="H10" s="151"/>
      <c r="I10" s="415"/>
      <c r="J10" s="416"/>
      <c r="K10" s="307"/>
      <c r="L10" s="150"/>
      <c r="M10" s="154"/>
      <c r="O10" s="298"/>
      <c r="W10" s="155"/>
    </row>
    <row r="11" spans="1:23" ht="13">
      <c r="A11" s="297" t="s">
        <v>621</v>
      </c>
      <c r="C11" s="308" t="s">
        <v>393</v>
      </c>
      <c r="D11" s="391"/>
      <c r="E11" s="348"/>
      <c r="F11" s="310"/>
      <c r="G11" s="150" t="s">
        <v>59</v>
      </c>
      <c r="H11" s="151"/>
      <c r="I11" s="297" t="s">
        <v>60</v>
      </c>
      <c r="K11" s="298"/>
      <c r="L11" s="150" t="s">
        <v>501</v>
      </c>
      <c r="M11" s="154"/>
      <c r="O11" s="298"/>
      <c r="P11" s="282" t="s">
        <v>62</v>
      </c>
      <c r="W11" s="155"/>
    </row>
    <row r="12" spans="1:23">
      <c r="A12" s="297" t="s">
        <v>63</v>
      </c>
      <c r="C12" s="298"/>
      <c r="D12" s="390" t="s">
        <v>64</v>
      </c>
      <c r="E12" s="372"/>
      <c r="G12" s="150"/>
      <c r="H12" s="151"/>
      <c r="I12" s="297"/>
      <c r="K12" s="298"/>
      <c r="L12" s="150"/>
      <c r="M12" s="154"/>
      <c r="O12" s="298"/>
      <c r="W12" s="155"/>
    </row>
    <row r="13" spans="1:23">
      <c r="A13" s="311"/>
      <c r="B13" s="312"/>
      <c r="C13" s="313"/>
      <c r="D13" s="390" t="s">
        <v>65</v>
      </c>
      <c r="E13" s="372"/>
      <c r="G13" s="156"/>
      <c r="H13" s="157"/>
      <c r="I13" s="311"/>
      <c r="J13" s="312"/>
      <c r="K13" s="313"/>
      <c r="L13" s="156"/>
      <c r="M13" s="158"/>
      <c r="N13" s="312"/>
      <c r="O13" s="313"/>
      <c r="P13" s="312"/>
      <c r="Q13" s="312"/>
      <c r="R13" s="312"/>
      <c r="S13" s="312"/>
      <c r="T13" s="312"/>
      <c r="U13" s="312"/>
      <c r="V13" s="312"/>
      <c r="W13" s="159"/>
    </row>
    <row r="14" spans="1:23">
      <c r="A14" s="314" t="s">
        <v>502</v>
      </c>
      <c r="B14" s="315" t="s">
        <v>503</v>
      </c>
      <c r="C14" s="315"/>
      <c r="D14" s="392" t="s">
        <v>12</v>
      </c>
      <c r="E14" s="323"/>
      <c r="F14" s="317" t="s">
        <v>504</v>
      </c>
      <c r="G14" s="58" t="s">
        <v>505</v>
      </c>
      <c r="H14" s="58" t="s">
        <v>71</v>
      </c>
      <c r="I14" s="318" t="s">
        <v>506</v>
      </c>
      <c r="J14" s="318" t="s">
        <v>507</v>
      </c>
      <c r="K14" s="319" t="s">
        <v>508</v>
      </c>
      <c r="L14" s="65" t="s">
        <v>509</v>
      </c>
      <c r="M14" s="65" t="s">
        <v>510</v>
      </c>
      <c r="N14" s="320"/>
      <c r="O14" s="320" t="s">
        <v>511</v>
      </c>
      <c r="P14" s="314"/>
      <c r="Q14" s="314"/>
      <c r="R14" s="314"/>
      <c r="S14" s="314"/>
      <c r="T14" s="314"/>
      <c r="U14" s="314"/>
      <c r="V14" s="314"/>
      <c r="W14" s="38" t="s">
        <v>512</v>
      </c>
    </row>
    <row r="15" spans="1:23">
      <c r="A15" s="321"/>
      <c r="B15" s="322"/>
      <c r="C15" s="292"/>
      <c r="D15" s="393" t="s">
        <v>513</v>
      </c>
      <c r="E15" s="373"/>
      <c r="F15" s="324" t="s">
        <v>516</v>
      </c>
      <c r="G15" s="59" t="s">
        <v>517</v>
      </c>
      <c r="H15" s="59" t="s">
        <v>517</v>
      </c>
      <c r="I15" s="317"/>
      <c r="J15" s="317"/>
      <c r="K15" s="317"/>
      <c r="L15" s="59" t="s">
        <v>518</v>
      </c>
      <c r="M15" s="66" t="s">
        <v>518</v>
      </c>
      <c r="N15" s="325"/>
      <c r="O15" s="326" t="s">
        <v>519</v>
      </c>
      <c r="P15" s="327"/>
      <c r="Q15" s="327"/>
      <c r="R15" s="327"/>
      <c r="S15" s="327"/>
      <c r="T15" s="327"/>
      <c r="U15" s="328"/>
      <c r="V15" s="328"/>
      <c r="W15" s="39" t="s">
        <v>75</v>
      </c>
    </row>
    <row r="16" spans="1:23" ht="14" customHeight="1">
      <c r="A16" s="329"/>
      <c r="B16" s="330" t="s">
        <v>520</v>
      </c>
      <c r="C16" s="331"/>
      <c r="D16" s="394"/>
      <c r="E16" s="332"/>
      <c r="F16" s="329"/>
      <c r="G16" s="143"/>
      <c r="H16" s="143"/>
      <c r="I16" s="329"/>
      <c r="J16" s="329"/>
      <c r="K16" s="329"/>
      <c r="L16" s="143"/>
      <c r="M16" s="144"/>
      <c r="N16" s="333"/>
      <c r="O16" s="334"/>
      <c r="P16" s="334"/>
      <c r="Q16" s="334"/>
      <c r="R16" s="334"/>
      <c r="S16" s="334"/>
      <c r="T16" s="334"/>
      <c r="U16" s="333"/>
      <c r="V16" s="333"/>
      <c r="W16" s="145"/>
    </row>
    <row r="17" spans="1:23" ht="4.25" customHeight="1">
      <c r="A17" s="329"/>
      <c r="B17" s="335"/>
      <c r="C17" s="334"/>
      <c r="D17" s="394"/>
      <c r="E17" s="332"/>
      <c r="F17" s="329"/>
      <c r="G17" s="143"/>
      <c r="H17" s="143"/>
      <c r="I17" s="336"/>
      <c r="J17" s="336"/>
      <c r="K17" s="336"/>
      <c r="L17" s="94"/>
      <c r="M17" s="106"/>
      <c r="N17" s="337"/>
      <c r="O17" s="338"/>
      <c r="P17" s="338"/>
      <c r="Q17" s="338"/>
      <c r="R17" s="338"/>
      <c r="S17" s="338"/>
      <c r="T17" s="338"/>
      <c r="U17" s="337"/>
      <c r="V17" s="337"/>
      <c r="W17" s="109"/>
    </row>
    <row r="18" spans="1:23" s="340" customFormat="1" ht="17" customHeight="1">
      <c r="A18" s="272"/>
      <c r="B18" s="369" t="s">
        <v>895</v>
      </c>
      <c r="C18" s="187" t="str">
        <f>IF(D18="","",VLOOKUP(B18,Data!$B$5:$L$404,2,FALSE))</f>
        <v/>
      </c>
      <c r="D18" s="274"/>
      <c r="E18" s="274"/>
      <c r="F18" s="341"/>
      <c r="G18" s="185" t="str">
        <f>IF(D18="","",VLOOKUP(B18,Data!$B$5:$L$404,11,FALSE))</f>
        <v/>
      </c>
      <c r="H18" s="188" t="str">
        <f t="shared" ref="H18:H34" si="0">IF(D18&gt;0,D18*G18,"-")</f>
        <v>-</v>
      </c>
      <c r="I18" s="182" t="str">
        <f>IF(D18="","",VLOOKUP(B18,Data!$B$5:$D$404,3,FALSE))</f>
        <v/>
      </c>
      <c r="J18" s="182" t="str">
        <f>IF(D18="","",VLOOKUP(B18,Data!$B$5:$M$404,12,FALSE))</f>
        <v/>
      </c>
      <c r="K18" s="280"/>
      <c r="L18" s="183" t="str">
        <f>IF(D18="","",VLOOKUP(B18,Data!$B$5:$E$404,4,FALSE)*D18)</f>
        <v/>
      </c>
      <c r="M18" s="183" t="str">
        <f>IF(D18="","",VLOOKUP(B18,Data!$B$5:$F$404,5,FALSE)*D18)</f>
        <v/>
      </c>
      <c r="N18" s="189" t="e">
        <f>IF(B18=Data!B128,Data!G128,(IF(B18=Data!B134,Data!G134,(IF(B18=Data!B136,Data!G136,(IF(B18=Data!#REF!,Data!#REF!,(IF(B18=Data!#REF!,Data!#REF!,(IF(B18=Data!B119,Data!G119,(IF(B18=Data!#REF!,Data!#REF!,(IF(B18=Data!#REF!,Data!#REF!,Data!#REF!)))))))))))))))&amp;IF(B18=Data!B254,Data!G254,(IF(B18=Data!B255,Data!G255,(IF(B18=Data!#REF!,Data!#REF!,(IF(B18=Data!B250,Data!G250,(IF(B18=Data!B251,Data!G251,(IF(B18=Data!#REF!,Data!G946,(IF(B18=Data!#REF!,Data!#REF!,(IF(B18=Data!B306,Data!G306,Data!#REF!)))))))))))))))&amp;IF(B18=Data!#REF!,Data!#REF!,(IF(B18=Data!#REF!,Data!#REF!,(IF(B18=Data!#REF!,Data!#REF!,(IF(B18=Data!#REF!,Data!#REF!,(IF(B18=Data!#REF!,Data!#REF!,Data!#REF!)))))))))</f>
        <v>#REF!</v>
      </c>
      <c r="O18" s="377"/>
      <c r="P18" s="378"/>
      <c r="Q18" s="186" t="e">
        <f>IF(B18=Data!B128,Data!H128,(IF(B18=Data!B134,Data!H134,(IF(B18=Data!B136,Data!H136,(IF(B18=Data!#REF!,Data!#REF!,(IF(B18=Data!#REF!,Data!#REF!,(IF(B18=Data!B119,Data!H119,(IF(B18=Data!#REF!,Data!#REF!,(IF(B18=Data!#REF!,Data!#REF!,Data!#REF!)))))))))))))))&amp;IF(B18=Data!B254,Data!H254,(IF(B18=Data!B255,Data!H255,(IF(B18=Data!#REF!,Data!#REF!,(IF(B18=Data!B250,Data!H250,(IF(B18=Data!B251,Data!H251,(IF(B18=Data!#REF!,Data!H946,(IF(B18=Data!#REF!,Data!#REF!,(IF(B18=Data!B306,Data!H306,Data!#REF!)))))))))))))))&amp;IF(B18=Data!#REF!,Data!#REF!,(IF(B18=Data!#REF!,Data!#REF!,(IF(B18=Data!#REF!,Data!#REF!,(IF(B18=Data!#REF!,Data!#REF!,(IF(B18=Data!#REF!,Data!#REF!,Data!#REF!)))))))))</f>
        <v>#REF!</v>
      </c>
      <c r="R18" s="378"/>
      <c r="S18" s="378"/>
      <c r="T18" s="186" t="e">
        <f>IF(B18=Data!B128,Data!I128,(IF(B18=Data!B134,Data!I134,(IF(B18=Data!B136,Data!I136,(IF(B18=Data!#REF!,Data!#REF!,(IF(B18=Data!#REF!,Data!#REF!,(IF(B18=Data!B119,Data!I119,(IF(B18=Data!#REF!,Data!#REF!,(IF(B18=Data!#REF!,Data!#REF!,Data!#REF!)))))))))))))))&amp;IF(B18=Data!B254,Data!I254,(IF(B18=Data!B255,Data!I255,(IF(B18=Data!#REF!,Data!#REF!,(IF(B18=Data!B250,Data!I250,(IF(B18=Data!B251,Data!I251,(IF(B18=Data!#REF!,Data!I946,(IF(B18=Data!#REF!,Data!#REF!,(IF(B18=Data!B306,Data!I306,Data!#REF!)))))))))))))))&amp;IF(B18=Data!#REF!,Data!#REF!,(IF(B18=Data!#REF!,Data!#REF!,(IF(B18=Data!#REF!,Data!#REF!,(IF(B18=Data!#REF!,Data!#REF!,(IF(B18=Data!#REF!,Data!#REF!,Data!#REF!)))))))))</f>
        <v>#REF!</v>
      </c>
      <c r="U18" s="379"/>
      <c r="V18" s="186" t="e">
        <f>IF(B18=Data!B128,Data!J128,(IF(B18=Data!B134,Data!J134,(IF(B18=Data!B136,Data!J136,(IF(B18=Data!#REF!,Data!#REF!,(IF(B18=Data!#REF!,Data!#REF!,(IF(B18=Data!B119,Data!J119,(IF(B18=Data!#REF!,Data!#REF!,(IF(B18=Data!#REF!,Data!#REF!,Data!#REF!)))))))))))))))&amp;IF(B18=Data!B254,Data!J254,(IF(B18=Data!B255,Data!J255,(IF(B18=Data!#REF!,Data!#REF!,(IF(B18=Data!B250,Data!J250,(IF(B18=Data!B251,Data!J251,(IF(B18=Data!#REF!,Data!J946,(IF(B18=Data!#REF!,Data!#REF!,(IF(B18=Data!B306,Data!J306,Data!#REF!)))))))))))))))&amp;IF(B18=Data!#REF!,Data!#REF!,(IF(B18=Data!#REF!,Data!#REF!,(IF(B18=Data!#REF!,Data!#REF!,(IF(B18=Data!#REF!,Data!#REF!,(IF(B18=Data!#REF!,Data!#REF!,Data!#REF!)))))))))</f>
        <v>#REF!</v>
      </c>
      <c r="W18" s="184" t="str">
        <f>IF(D18="","",VLOOKUP(B18,Data!$B$5:$J$404,9,FALSE)*D18)</f>
        <v/>
      </c>
    </row>
    <row r="19" spans="1:23" s="340" customFormat="1" ht="17" customHeight="1">
      <c r="A19" s="272">
        <v>1</v>
      </c>
      <c r="B19" s="368" t="s">
        <v>213</v>
      </c>
      <c r="C19" s="187" t="str">
        <f>IF(D19="","",VLOOKUP(B19,Data!$B$5:$L$404,2,FALSE))</f>
        <v>WH50410</v>
      </c>
      <c r="D19" s="274">
        <v>6</v>
      </c>
      <c r="E19" s="274">
        <v>4</v>
      </c>
      <c r="F19" s="277" t="s">
        <v>521</v>
      </c>
      <c r="G19" s="185">
        <f>IF(D19="","",VLOOKUP(B19,Data!$B$5:$L$404,11,FALSE))</f>
        <v>1897.4</v>
      </c>
      <c r="H19" s="188">
        <f t="shared" si="0"/>
        <v>11384.400000000001</v>
      </c>
      <c r="I19" s="182" t="str">
        <f>IF(D19="","",VLOOKUP(B19,Data!$B$5:$D$404,3,FALSE))</f>
        <v>C/T</v>
      </c>
      <c r="J19" s="182" t="str">
        <f>IF(D19="","",VLOOKUP(B19,Data!$B$5:$M$404,12,FALSE))</f>
        <v>Indonesia</v>
      </c>
      <c r="K19" s="280" t="s">
        <v>894</v>
      </c>
      <c r="L19" s="183">
        <f>IF(D19="","",VLOOKUP(B19,Data!$B$5:$E$404,4,FALSE)*D19)</f>
        <v>1332</v>
      </c>
      <c r="M19" s="183">
        <f>IF(D19="","",VLOOKUP(B19,Data!$B$5:$F$404,5,FALSE)*D19)</f>
        <v>1206</v>
      </c>
      <c r="N19" s="189" t="e">
        <f>IF(B19=Data!B116,Data!G116,(IF(B19=Data!B122,Data!G122,(IF(B19=Data!B124,Data!G124,(IF(B19=Data!#REF!,Data!#REF!,(IF(B19=Data!#REF!,Data!#REF!,(IF(B19=Data!B107,Data!G107,(IF(B19=Data!#REF!,Data!#REF!,(IF(B19=Data!#REF!,Data!#REF!,Data!#REF!)))))))))))))))&amp;IF(B19=Data!B242,Data!G242,(IF(B19=Data!B243,Data!G243,(IF(B19=Data!#REF!,Data!#REF!,(IF(B19=Data!B238,Data!G238,(IF(B19=Data!B239,Data!G239,(IF(B19=Data!#REF!,Data!G934,(IF(B19=Data!#REF!,Data!#REF!,(IF(B19=Data!B294,Data!G294,Data!#REF!)))))))))))))))&amp;IF(B19=Data!#REF!,Data!#REF!,(IF(B19=Data!#REF!,Data!#REF!,(IF(B19=Data!#REF!,Data!#REF!,(IF(B19=Data!#REF!,Data!#REF!,(IF(B19=Data!#REF!,Data!#REF!,Data!#REF!)))))))))</f>
        <v>#REF!</v>
      </c>
      <c r="O19" s="377"/>
      <c r="P19" s="378"/>
      <c r="Q19" s="186" t="e">
        <f>IF(B19=Data!B116,Data!H116,(IF(B19=Data!B122,Data!H122,(IF(B19=Data!B124,Data!H124,(IF(B19=Data!#REF!,Data!#REF!,(IF(B19=Data!#REF!,Data!#REF!,(IF(B19=Data!B107,Data!H107,(IF(B19=Data!#REF!,Data!#REF!,(IF(B19=Data!#REF!,Data!#REF!,Data!#REF!)))))))))))))))&amp;IF(B19=Data!B242,Data!H242,(IF(B19=Data!B243,Data!H243,(IF(B19=Data!#REF!,Data!#REF!,(IF(B19=Data!B238,Data!H238,(IF(B19=Data!B239,Data!H239,(IF(B19=Data!#REF!,Data!H934,(IF(B19=Data!#REF!,Data!#REF!,(IF(B19=Data!B294,Data!H294,Data!#REF!)))))))))))))))&amp;IF(B19=Data!#REF!,Data!#REF!,(IF(B19=Data!#REF!,Data!#REF!,(IF(B19=Data!#REF!,Data!#REF!,(IF(B19=Data!#REF!,Data!#REF!,(IF(B19=Data!#REF!,Data!#REF!,Data!#REF!)))))))))</f>
        <v>#REF!</v>
      </c>
      <c r="R19" s="378"/>
      <c r="S19" s="378"/>
      <c r="T19" s="186" t="e">
        <f>IF(B19=Data!B116,Data!I116,(IF(B19=Data!B122,Data!I122,(IF(B19=Data!B124,Data!I124,(IF(B19=Data!#REF!,Data!#REF!,(IF(B19=Data!#REF!,Data!#REF!,(IF(B19=Data!B107,Data!I107,(IF(B19=Data!#REF!,Data!#REF!,(IF(B19=Data!#REF!,Data!#REF!,Data!#REF!)))))))))))))))&amp;IF(B19=Data!B242,Data!I242,(IF(B19=Data!B243,Data!I243,(IF(B19=Data!#REF!,Data!#REF!,(IF(B19=Data!B238,Data!I238,(IF(B19=Data!B239,Data!I239,(IF(B19=Data!#REF!,Data!I934,(IF(B19=Data!#REF!,Data!#REF!,(IF(B19=Data!B294,Data!I294,Data!#REF!)))))))))))))))&amp;IF(B19=Data!#REF!,Data!#REF!,(IF(B19=Data!#REF!,Data!#REF!,(IF(B19=Data!#REF!,Data!#REF!,(IF(B19=Data!#REF!,Data!#REF!,(IF(B19=Data!#REF!,Data!#REF!,Data!#REF!)))))))))</f>
        <v>#REF!</v>
      </c>
      <c r="U19" s="379"/>
      <c r="V19" s="186" t="e">
        <f>IF(B19=Data!B116,Data!J116,(IF(B19=Data!B122,Data!J122,(IF(B19=Data!B124,Data!J124,(IF(B19=Data!#REF!,Data!#REF!,(IF(B19=Data!#REF!,Data!#REF!,(IF(B19=Data!B107,Data!J107,(IF(B19=Data!#REF!,Data!#REF!,(IF(B19=Data!#REF!,Data!#REF!,Data!#REF!)))))))))))))))&amp;IF(B19=Data!B242,Data!J242,(IF(B19=Data!B243,Data!J243,(IF(B19=Data!#REF!,Data!#REF!,(IF(B19=Data!B238,Data!J238,(IF(B19=Data!B239,Data!J239,(IF(B19=Data!#REF!,Data!J934,(IF(B19=Data!#REF!,Data!#REF!,(IF(B19=Data!B294,Data!J294,Data!#REF!)))))))))))))))&amp;IF(B19=Data!#REF!,Data!#REF!,(IF(B19=Data!#REF!,Data!#REF!,(IF(B19=Data!#REF!,Data!#REF!,(IF(B19=Data!#REF!,Data!#REF!,(IF(B19=Data!#REF!,Data!#REF!,Data!#REF!)))))))))</f>
        <v>#REF!</v>
      </c>
      <c r="W19" s="184">
        <f>IF(D19="","",VLOOKUP(B19,Data!$B$5:$J$404,9,FALSE)*D19)</f>
        <v>7.1940000000000008</v>
      </c>
    </row>
    <row r="20" spans="1:23" s="340" customFormat="1" ht="17" customHeight="1">
      <c r="A20" s="272">
        <v>2</v>
      </c>
      <c r="B20" s="368" t="s">
        <v>215</v>
      </c>
      <c r="C20" s="187" t="str">
        <f>IF(D20="","",VLOOKUP(B20,Data!$B$5:$L$404,2,FALSE))</f>
        <v>WH50420</v>
      </c>
      <c r="D20" s="274">
        <v>6</v>
      </c>
      <c r="E20" s="274">
        <v>4</v>
      </c>
      <c r="F20" s="341"/>
      <c r="G20" s="185">
        <f>IF(D20="","",VLOOKUP(B20,Data!$B$5:$L$404,11,FALSE))</f>
        <v>1897.4</v>
      </c>
      <c r="H20" s="188">
        <f t="shared" si="0"/>
        <v>11384.400000000001</v>
      </c>
      <c r="I20" s="182" t="str">
        <f>IF(D20="","",VLOOKUP(B20,Data!$B$5:$D$404,3,FALSE))</f>
        <v>C/T</v>
      </c>
      <c r="J20" s="182" t="str">
        <f>IF(D20="","",VLOOKUP(B20,Data!$B$5:$M$404,12,FALSE))</f>
        <v>Indonesia</v>
      </c>
      <c r="K20" s="280" t="s">
        <v>894</v>
      </c>
      <c r="L20" s="183">
        <f>IF(D20="","",VLOOKUP(B20,Data!$B$5:$E$404,4,FALSE)*D20)</f>
        <v>1332</v>
      </c>
      <c r="M20" s="183">
        <f>IF(D20="","",VLOOKUP(B20,Data!$B$5:$F$404,5,FALSE)*D20)</f>
        <v>1206</v>
      </c>
      <c r="N20" s="189" t="e">
        <f>IF(B20=Data!B115,Data!G115,(IF(B20=Data!B121,Data!G121,(IF(B20=Data!B123,Data!G123,(IF(B20=Data!#REF!,Data!#REF!,(IF(B20=Data!#REF!,Data!#REF!,(IF(B20=Data!B106,Data!G106,(IF(B20=Data!#REF!,Data!#REF!,(IF(B20=Data!#REF!,Data!#REF!,Data!#REF!)))))))))))))))&amp;IF(B20=Data!B241,Data!G241,(IF(B20=Data!B242,Data!G242,(IF(B20=Data!#REF!,Data!#REF!,(IF(B20=Data!B237,Data!G237,(IF(B20=Data!B238,Data!G238,(IF(B20=Data!#REF!,Data!G933,(IF(B20=Data!#REF!,Data!#REF!,(IF(B20=Data!B293,Data!G293,Data!#REF!)))))))))))))))&amp;IF(B20=Data!#REF!,Data!#REF!,(IF(B20=Data!#REF!,Data!#REF!,(IF(B20=Data!#REF!,Data!#REF!,(IF(B20=Data!#REF!,Data!#REF!,(IF(B20=Data!#REF!,Data!#REF!,Data!#REF!)))))))))</f>
        <v>#REF!</v>
      </c>
      <c r="O20" s="377"/>
      <c r="P20" s="378"/>
      <c r="Q20" s="186" t="e">
        <f>IF(B20=Data!B115,Data!H115,(IF(B20=Data!B121,Data!H121,(IF(B20=Data!B123,Data!H123,(IF(B20=Data!#REF!,Data!#REF!,(IF(B20=Data!#REF!,Data!#REF!,(IF(B20=Data!B106,Data!H106,(IF(B20=Data!#REF!,Data!#REF!,(IF(B20=Data!#REF!,Data!#REF!,Data!#REF!)))))))))))))))&amp;IF(B20=Data!B241,Data!H241,(IF(B20=Data!B242,Data!H242,(IF(B20=Data!#REF!,Data!#REF!,(IF(B20=Data!B237,Data!H237,(IF(B20=Data!B238,Data!H238,(IF(B20=Data!#REF!,Data!H933,(IF(B20=Data!#REF!,Data!#REF!,(IF(B20=Data!B293,Data!H293,Data!#REF!)))))))))))))))&amp;IF(B20=Data!#REF!,Data!#REF!,(IF(B20=Data!#REF!,Data!#REF!,(IF(B20=Data!#REF!,Data!#REF!,(IF(B20=Data!#REF!,Data!#REF!,(IF(B20=Data!#REF!,Data!#REF!,Data!#REF!)))))))))</f>
        <v>#REF!</v>
      </c>
      <c r="R20" s="378"/>
      <c r="S20" s="378"/>
      <c r="T20" s="186" t="e">
        <f>IF(B20=Data!B115,Data!I115,(IF(B20=Data!B121,Data!I121,(IF(B20=Data!B123,Data!I123,(IF(B20=Data!#REF!,Data!#REF!,(IF(B20=Data!#REF!,Data!#REF!,(IF(B20=Data!B106,Data!I106,(IF(B20=Data!#REF!,Data!#REF!,(IF(B20=Data!#REF!,Data!#REF!,Data!#REF!)))))))))))))))&amp;IF(B20=Data!B241,Data!I241,(IF(B20=Data!B242,Data!I242,(IF(B20=Data!#REF!,Data!#REF!,(IF(B20=Data!B237,Data!I237,(IF(B20=Data!B238,Data!I238,(IF(B20=Data!#REF!,Data!I933,(IF(B20=Data!#REF!,Data!#REF!,(IF(B20=Data!B293,Data!I293,Data!#REF!)))))))))))))))&amp;IF(B20=Data!#REF!,Data!#REF!,(IF(B20=Data!#REF!,Data!#REF!,(IF(B20=Data!#REF!,Data!#REF!,(IF(B20=Data!#REF!,Data!#REF!,(IF(B20=Data!#REF!,Data!#REF!,Data!#REF!)))))))))</f>
        <v>#REF!</v>
      </c>
      <c r="U20" s="379"/>
      <c r="V20" s="186" t="e">
        <f>IF(B20=Data!B115,Data!J115,(IF(B20=Data!B121,Data!J121,(IF(B20=Data!B123,Data!J123,(IF(B20=Data!#REF!,Data!#REF!,(IF(B20=Data!#REF!,Data!#REF!,(IF(B20=Data!B106,Data!J106,(IF(B20=Data!#REF!,Data!#REF!,(IF(B20=Data!#REF!,Data!#REF!,Data!#REF!)))))))))))))))&amp;IF(B20=Data!B241,Data!J241,(IF(B20=Data!B242,Data!J242,(IF(B20=Data!#REF!,Data!#REF!,(IF(B20=Data!B237,Data!J237,(IF(B20=Data!B238,Data!J238,(IF(B20=Data!#REF!,Data!J933,(IF(B20=Data!#REF!,Data!#REF!,(IF(B20=Data!B293,Data!J293,Data!#REF!)))))))))))))))&amp;IF(B20=Data!#REF!,Data!#REF!,(IF(B20=Data!#REF!,Data!#REF!,(IF(B20=Data!#REF!,Data!#REF!,(IF(B20=Data!#REF!,Data!#REF!,(IF(B20=Data!#REF!,Data!#REF!,Data!#REF!)))))))))</f>
        <v>#REF!</v>
      </c>
      <c r="W20" s="184">
        <f>IF(D20="","",VLOOKUP(B20,Data!$B$5:$J$404,9,FALSE)*D20)</f>
        <v>7.1940000000000008</v>
      </c>
    </row>
    <row r="21" spans="1:23" s="340" customFormat="1" ht="17" customHeight="1">
      <c r="A21" s="272">
        <v>3</v>
      </c>
      <c r="B21" s="368" t="s">
        <v>700</v>
      </c>
      <c r="C21" s="187" t="str">
        <f>IF(D21="","",VLOOKUP(B21,Data!$B$5:$L$404,2,FALSE))</f>
        <v>VAD6760</v>
      </c>
      <c r="D21" s="274">
        <v>1</v>
      </c>
      <c r="E21" s="274">
        <v>4</v>
      </c>
      <c r="F21" s="181" t="s">
        <v>522</v>
      </c>
      <c r="G21" s="185">
        <f>IF(D21="","",VLOOKUP(B21,Data!$B$5:$L$404,11,FALSE))</f>
        <v>2238.61</v>
      </c>
      <c r="H21" s="188">
        <f t="shared" si="0"/>
        <v>2238.61</v>
      </c>
      <c r="I21" s="182" t="str">
        <f>IF(D21="","",VLOOKUP(B21,Data!$B$5:$D$404,3,FALSE))</f>
        <v>C/T</v>
      </c>
      <c r="J21" s="182" t="str">
        <f>IF(D21="","",VLOOKUP(B21,Data!$B$5:$M$404,12,FALSE))</f>
        <v>Indonesia</v>
      </c>
      <c r="K21" s="280" t="s">
        <v>894</v>
      </c>
      <c r="L21" s="183">
        <f>IF(D21="","",VLOOKUP(B21,Data!$B$5:$E$404,4,FALSE)*D21)</f>
        <v>227</v>
      </c>
      <c r="M21" s="183">
        <f>IF(D21="","",VLOOKUP(B21,Data!$B$5:$F$404,5,FALSE)*D21)</f>
        <v>206</v>
      </c>
      <c r="N21" s="189" t="e">
        <f>IF(B21=Data!B113,Data!G113,(IF(B21=Data!B119,Data!G119,(IF(B21=Data!B121,Data!G121,(IF(B21=Data!#REF!,Data!#REF!,(IF(B21=Data!#REF!,Data!#REF!,(IF(B21=Data!B104,Data!G104,(IF(B21=Data!#REF!,Data!#REF!,(IF(B21=Data!#REF!,Data!#REF!,Data!#REF!)))))))))))))))&amp;IF(B21=Data!B239,Data!G239,(IF(B21=Data!B240,Data!G240,(IF(B21=Data!#REF!,Data!#REF!,(IF(B21=Data!B235,Data!G235,(IF(B21=Data!B236,Data!G236,(IF(B21=Data!#REF!,Data!G931,(IF(B21=Data!#REF!,Data!#REF!,(IF(B21=Data!B291,Data!G291,Data!#REF!)))))))))))))))&amp;IF(B21=Data!#REF!,Data!#REF!,(IF(B21=Data!#REF!,Data!#REF!,(IF(B21=Data!#REF!,Data!#REF!,(IF(B21=Data!#REF!,Data!#REF!,(IF(B21=Data!#REF!,Data!#REF!,Data!#REF!)))))))))</f>
        <v>#REF!</v>
      </c>
      <c r="O21" s="377"/>
      <c r="P21" s="378"/>
      <c r="Q21" s="186" t="e">
        <f>IF(B21=Data!B113,Data!H113,(IF(B21=Data!B119,Data!H119,(IF(B21=Data!B121,Data!H121,(IF(B21=Data!#REF!,Data!#REF!,(IF(B21=Data!#REF!,Data!#REF!,(IF(B21=Data!B104,Data!H104,(IF(B21=Data!#REF!,Data!#REF!,(IF(B21=Data!#REF!,Data!#REF!,Data!#REF!)))))))))))))))&amp;IF(B21=Data!B239,Data!H239,(IF(B21=Data!B240,Data!H240,(IF(B21=Data!#REF!,Data!#REF!,(IF(B21=Data!B235,Data!H235,(IF(B21=Data!B236,Data!H236,(IF(B21=Data!#REF!,Data!H931,(IF(B21=Data!#REF!,Data!#REF!,(IF(B21=Data!B291,Data!H291,Data!#REF!)))))))))))))))&amp;IF(B21=Data!#REF!,Data!#REF!,(IF(B21=Data!#REF!,Data!#REF!,(IF(B21=Data!#REF!,Data!#REF!,(IF(B21=Data!#REF!,Data!#REF!,(IF(B21=Data!#REF!,Data!#REF!,Data!#REF!)))))))))</f>
        <v>#REF!</v>
      </c>
      <c r="R21" s="378"/>
      <c r="S21" s="378"/>
      <c r="T21" s="186" t="e">
        <f>IF(B21=Data!B113,Data!I113,(IF(B21=Data!B119,Data!I119,(IF(B21=Data!B121,Data!I121,(IF(B21=Data!#REF!,Data!#REF!,(IF(B21=Data!#REF!,Data!#REF!,(IF(B21=Data!B104,Data!I104,(IF(B21=Data!#REF!,Data!#REF!,(IF(B21=Data!#REF!,Data!#REF!,Data!#REF!)))))))))))))))&amp;IF(B21=Data!B239,Data!I239,(IF(B21=Data!B240,Data!I240,(IF(B21=Data!#REF!,Data!#REF!,(IF(B21=Data!B235,Data!I235,(IF(B21=Data!B236,Data!I236,(IF(B21=Data!#REF!,Data!I931,(IF(B21=Data!#REF!,Data!#REF!,(IF(B21=Data!B291,Data!I291,Data!#REF!)))))))))))))))&amp;IF(B21=Data!#REF!,Data!#REF!,(IF(B21=Data!#REF!,Data!#REF!,(IF(B21=Data!#REF!,Data!#REF!,(IF(B21=Data!#REF!,Data!#REF!,(IF(B21=Data!#REF!,Data!#REF!,Data!#REF!)))))))))</f>
        <v>#REF!</v>
      </c>
      <c r="U21" s="379"/>
      <c r="V21" s="186" t="e">
        <f>IF(B21=Data!B113,Data!J113,(IF(B21=Data!B119,Data!J119,(IF(B21=Data!B121,Data!J121,(IF(B21=Data!#REF!,Data!#REF!,(IF(B21=Data!#REF!,Data!#REF!,(IF(B21=Data!B104,Data!J104,(IF(B21=Data!#REF!,Data!#REF!,(IF(B21=Data!#REF!,Data!#REF!,Data!#REF!)))))))))))))))&amp;IF(B21=Data!B239,Data!J239,(IF(B21=Data!B240,Data!J240,(IF(B21=Data!#REF!,Data!#REF!,(IF(B21=Data!B235,Data!J235,(IF(B21=Data!B236,Data!J236,(IF(B21=Data!#REF!,Data!J931,(IF(B21=Data!#REF!,Data!#REF!,(IF(B21=Data!B291,Data!J291,Data!#REF!)))))))))))))))&amp;IF(B21=Data!#REF!,Data!#REF!,(IF(B21=Data!#REF!,Data!#REF!,(IF(B21=Data!#REF!,Data!#REF!,(IF(B21=Data!#REF!,Data!#REF!,(IF(B21=Data!#REF!,Data!#REF!,Data!#REF!)))))))))</f>
        <v>#REF!</v>
      </c>
      <c r="W21" s="184">
        <f>IF(D21="","",VLOOKUP(B21,Data!$B$5:$J$404,9,FALSE)*D21)</f>
        <v>1.1990000000000001</v>
      </c>
    </row>
    <row r="22" spans="1:23" s="340" customFormat="1" ht="17" customHeight="1">
      <c r="A22" s="272">
        <v>4</v>
      </c>
      <c r="B22" s="368" t="s">
        <v>241</v>
      </c>
      <c r="C22" s="187" t="str">
        <f>IF(D22="","",VLOOKUP(B22,Data!$B$5:$L$404,2,FALSE))</f>
        <v>AAC7368</v>
      </c>
      <c r="D22" s="274">
        <v>3</v>
      </c>
      <c r="E22" s="274">
        <v>4</v>
      </c>
      <c r="F22" s="270"/>
      <c r="G22" s="185">
        <f>IF(D22="","",VLOOKUP(B22,Data!$B$5:$L$404,11,FALSE))</f>
        <v>2618.06</v>
      </c>
      <c r="H22" s="188">
        <f t="shared" si="0"/>
        <v>7854.18</v>
      </c>
      <c r="I22" s="182" t="str">
        <f>IF(D22="","",VLOOKUP(B22,Data!$B$5:$D$404,3,FALSE))</f>
        <v>C/T</v>
      </c>
      <c r="J22" s="182" t="str">
        <f>IF(D22="","",VLOOKUP(B22,Data!$B$5:$M$404,12,FALSE))</f>
        <v>Indonesia</v>
      </c>
      <c r="K22" s="280" t="s">
        <v>894</v>
      </c>
      <c r="L22" s="183">
        <f>IF(D22="","",VLOOKUP(B22,Data!$B$5:$E$404,4,FALSE)*D22)</f>
        <v>798</v>
      </c>
      <c r="M22" s="183">
        <f>IF(D22="","",VLOOKUP(B22,Data!$B$5:$F$404,5,FALSE)*D22)</f>
        <v>738</v>
      </c>
      <c r="N22" s="189" t="e">
        <f>IF(B22=Data!B114,Data!G114,(IF(B22=Data!B120,Data!G120,(IF(B22=Data!B122,Data!G122,(IF(B22=Data!#REF!,Data!#REF!,(IF(B22=Data!#REF!,Data!#REF!,(IF(B22=Data!B105,Data!G105,(IF(B22=Data!#REF!,Data!#REF!,(IF(B22=Data!#REF!,Data!#REF!,Data!#REF!)))))))))))))))&amp;IF(B22=Data!B240,Data!G240,(IF(B22=Data!B241,Data!G241,(IF(B22=Data!#REF!,Data!#REF!,(IF(B22=Data!B236,Data!G236,(IF(B22=Data!B237,Data!G237,(IF(B22=Data!#REF!,Data!G932,(IF(B22=Data!#REF!,Data!#REF!,(IF(B22=Data!B292,Data!G292,Data!#REF!)))))))))))))))&amp;IF(B22=Data!#REF!,Data!#REF!,(IF(B22=Data!#REF!,Data!#REF!,(IF(B22=Data!#REF!,Data!#REF!,(IF(B22=Data!#REF!,Data!#REF!,(IF(B22=Data!#REF!,Data!#REF!,Data!#REF!)))))))))</f>
        <v>#REF!</v>
      </c>
      <c r="O22" s="377"/>
      <c r="P22" s="378"/>
      <c r="Q22" s="186" t="e">
        <f>IF(B22=Data!B114,Data!H114,(IF(B22=Data!B120,Data!H120,(IF(B22=Data!B122,Data!H122,(IF(B22=Data!#REF!,Data!#REF!,(IF(B22=Data!#REF!,Data!#REF!,(IF(B22=Data!B105,Data!H105,(IF(B22=Data!#REF!,Data!#REF!,(IF(B22=Data!#REF!,Data!#REF!,Data!#REF!)))))))))))))))&amp;IF(B22=Data!B240,Data!H240,(IF(B22=Data!B241,Data!H241,(IF(B22=Data!#REF!,Data!#REF!,(IF(B22=Data!B236,Data!H236,(IF(B22=Data!B237,Data!H237,(IF(B22=Data!#REF!,Data!H932,(IF(B22=Data!#REF!,Data!#REF!,(IF(B22=Data!B292,Data!H292,Data!#REF!)))))))))))))))&amp;IF(B22=Data!#REF!,Data!#REF!,(IF(B22=Data!#REF!,Data!#REF!,(IF(B22=Data!#REF!,Data!#REF!,(IF(B22=Data!#REF!,Data!#REF!,(IF(B22=Data!#REF!,Data!#REF!,Data!#REF!)))))))))</f>
        <v>#REF!</v>
      </c>
      <c r="R22" s="378"/>
      <c r="S22" s="378"/>
      <c r="T22" s="186" t="e">
        <f>IF(B22=Data!B114,Data!I114,(IF(B22=Data!B120,Data!I120,(IF(B22=Data!B122,Data!I122,(IF(B22=Data!#REF!,Data!#REF!,(IF(B22=Data!#REF!,Data!#REF!,(IF(B22=Data!B105,Data!I105,(IF(B22=Data!#REF!,Data!#REF!,(IF(B22=Data!#REF!,Data!#REF!,Data!#REF!)))))))))))))))&amp;IF(B22=Data!B240,Data!I240,(IF(B22=Data!B241,Data!I241,(IF(B22=Data!#REF!,Data!#REF!,(IF(B22=Data!B236,Data!I236,(IF(B22=Data!B237,Data!I237,(IF(B22=Data!#REF!,Data!I932,(IF(B22=Data!#REF!,Data!#REF!,(IF(B22=Data!B292,Data!I292,Data!#REF!)))))))))))))))&amp;IF(B22=Data!#REF!,Data!#REF!,(IF(B22=Data!#REF!,Data!#REF!,(IF(B22=Data!#REF!,Data!#REF!,(IF(B22=Data!#REF!,Data!#REF!,(IF(B22=Data!#REF!,Data!#REF!,Data!#REF!)))))))))</f>
        <v>#REF!</v>
      </c>
      <c r="U22" s="379"/>
      <c r="V22" s="186" t="e">
        <f>IF(B22=Data!B114,Data!J114,(IF(B22=Data!B120,Data!J120,(IF(B22=Data!B122,Data!J122,(IF(B22=Data!#REF!,Data!#REF!,(IF(B22=Data!#REF!,Data!#REF!,(IF(B22=Data!B105,Data!J105,(IF(B22=Data!#REF!,Data!#REF!,(IF(B22=Data!#REF!,Data!#REF!,Data!#REF!)))))))))))))))&amp;IF(B22=Data!B240,Data!J240,(IF(B22=Data!B241,Data!J241,(IF(B22=Data!#REF!,Data!#REF!,(IF(B22=Data!B236,Data!J236,(IF(B22=Data!B237,Data!J237,(IF(B22=Data!#REF!,Data!J932,(IF(B22=Data!#REF!,Data!#REF!,(IF(B22=Data!B292,Data!J292,Data!#REF!)))))))))))))))&amp;IF(B22=Data!#REF!,Data!#REF!,(IF(B22=Data!#REF!,Data!#REF!,(IF(B22=Data!#REF!,Data!#REF!,(IF(B22=Data!#REF!,Data!#REF!,(IF(B22=Data!#REF!,Data!#REF!,Data!#REF!)))))))))</f>
        <v>#REF!</v>
      </c>
      <c r="W22" s="184">
        <f>IF(D22="","",VLOOKUP(B22,Data!$B$5:$J$404,9,FALSE)*D22)</f>
        <v>4.4640000000000004</v>
      </c>
    </row>
    <row r="23" spans="1:23" s="340" customFormat="1" ht="17" customHeight="1">
      <c r="A23" s="272"/>
      <c r="B23" s="369" t="s">
        <v>903</v>
      </c>
      <c r="C23" s="187" t="str">
        <f>IF(D23="","",VLOOKUP(B23,Data!$B$5:$L$404,2,FALSE))</f>
        <v/>
      </c>
      <c r="D23" s="274"/>
      <c r="E23" s="274"/>
      <c r="F23" s="270" t="s">
        <v>531</v>
      </c>
      <c r="G23" s="185" t="str">
        <f>IF(D23="","",VLOOKUP(B23,Data!$B$5:$L$404,11,FALSE))</f>
        <v/>
      </c>
      <c r="H23" s="188" t="str">
        <f t="shared" si="0"/>
        <v>-</v>
      </c>
      <c r="I23" s="182" t="str">
        <f>IF(D23="","",VLOOKUP(B23,Data!$B$5:$D$404,3,FALSE))</f>
        <v/>
      </c>
      <c r="J23" s="182" t="str">
        <f>IF(D23="","",VLOOKUP(B23,Data!$B$5:$M$404,12,FALSE))</f>
        <v/>
      </c>
      <c r="K23" s="280"/>
      <c r="L23" s="183" t="str">
        <f>IF(D23="","",VLOOKUP(B23,Data!$B$5:$E$404,4,FALSE)*D23)</f>
        <v/>
      </c>
      <c r="M23" s="183" t="str">
        <f>IF(D23="","",VLOOKUP(B23,Data!$B$5:$F$404,5,FALSE)*D23)</f>
        <v/>
      </c>
      <c r="N23" s="189" t="e">
        <f>IF(B23=Data!B134,Data!G134,(IF(B23=Data!B140,Data!G140,(IF(B23=Data!B142,Data!G142,(IF(B23=Data!#REF!,Data!#REF!,(IF(B23=Data!#REF!,Data!#REF!,(IF(B23=Data!B125,Data!G125,(IF(B23=Data!#REF!,Data!#REF!,(IF(B23=Data!#REF!,Data!#REF!,Data!#REF!)))))))))))))))&amp;IF(B23=Data!B260,Data!G260,(IF(B23=Data!B261,Data!G261,(IF(B23=Data!#REF!,Data!#REF!,(IF(B23=Data!B256,Data!G256,(IF(B23=Data!B257,Data!G257,(IF(B23=Data!#REF!,Data!G952,(IF(B23=Data!#REF!,Data!#REF!,(IF(B23=Data!B312,Data!G312,Data!#REF!)))))))))))))))&amp;IF(B23=Data!#REF!,Data!#REF!,(IF(B23=Data!#REF!,Data!#REF!,(IF(B23=Data!#REF!,Data!#REF!,(IF(B23=Data!#REF!,Data!#REF!,(IF(B23=Data!#REF!,Data!#REF!,Data!#REF!)))))))))</f>
        <v>#REF!</v>
      </c>
      <c r="O23" s="377"/>
      <c r="P23" s="378"/>
      <c r="Q23" s="186" t="e">
        <f>IF(B23=Data!B134,Data!H134,(IF(B23=Data!B140,Data!H140,(IF(B23=Data!B142,Data!H142,(IF(B23=Data!#REF!,Data!#REF!,(IF(B23=Data!#REF!,Data!#REF!,(IF(B23=Data!B125,Data!H125,(IF(B23=Data!#REF!,Data!#REF!,(IF(B23=Data!#REF!,Data!#REF!,Data!#REF!)))))))))))))))&amp;IF(B23=Data!B260,Data!H260,(IF(B23=Data!B261,Data!H261,(IF(B23=Data!#REF!,Data!#REF!,(IF(B23=Data!B256,Data!H256,(IF(B23=Data!B257,Data!H257,(IF(B23=Data!#REF!,Data!H952,(IF(B23=Data!#REF!,Data!#REF!,(IF(B23=Data!B312,Data!H312,Data!#REF!)))))))))))))))&amp;IF(B23=Data!#REF!,Data!#REF!,(IF(B23=Data!#REF!,Data!#REF!,(IF(B23=Data!#REF!,Data!#REF!,(IF(B23=Data!#REF!,Data!#REF!,(IF(B23=Data!#REF!,Data!#REF!,Data!#REF!)))))))))</f>
        <v>#REF!</v>
      </c>
      <c r="R23" s="378"/>
      <c r="S23" s="378"/>
      <c r="T23" s="186" t="e">
        <f>IF(B23=Data!B134,Data!I134,(IF(B23=Data!B140,Data!I140,(IF(B23=Data!B142,Data!I142,(IF(B23=Data!#REF!,Data!#REF!,(IF(B23=Data!#REF!,Data!#REF!,(IF(B23=Data!B125,Data!I125,(IF(B23=Data!#REF!,Data!#REF!,(IF(B23=Data!#REF!,Data!#REF!,Data!#REF!)))))))))))))))&amp;IF(B23=Data!B260,Data!I260,(IF(B23=Data!B261,Data!I261,(IF(B23=Data!#REF!,Data!#REF!,(IF(B23=Data!B256,Data!I256,(IF(B23=Data!B257,Data!I257,(IF(B23=Data!#REF!,Data!I952,(IF(B23=Data!#REF!,Data!#REF!,(IF(B23=Data!B312,Data!I312,Data!#REF!)))))))))))))))&amp;IF(B23=Data!#REF!,Data!#REF!,(IF(B23=Data!#REF!,Data!#REF!,(IF(B23=Data!#REF!,Data!#REF!,(IF(B23=Data!#REF!,Data!#REF!,(IF(B23=Data!#REF!,Data!#REF!,Data!#REF!)))))))))</f>
        <v>#REF!</v>
      </c>
      <c r="U23" s="379"/>
      <c r="V23" s="186" t="e">
        <f>IF(B23=Data!B134,Data!J134,(IF(B23=Data!B140,Data!J140,(IF(B23=Data!B142,Data!J142,(IF(B23=Data!#REF!,Data!#REF!,(IF(B23=Data!#REF!,Data!#REF!,(IF(B23=Data!B125,Data!J125,(IF(B23=Data!#REF!,Data!#REF!,(IF(B23=Data!#REF!,Data!#REF!,Data!#REF!)))))))))))))))&amp;IF(B23=Data!B260,Data!J260,(IF(B23=Data!B261,Data!J261,(IF(B23=Data!#REF!,Data!#REF!,(IF(B23=Data!B256,Data!J256,(IF(B23=Data!B257,Data!J257,(IF(B23=Data!#REF!,Data!J952,(IF(B23=Data!#REF!,Data!#REF!,(IF(B23=Data!B312,Data!J312,Data!#REF!)))))))))))))))&amp;IF(B23=Data!#REF!,Data!#REF!,(IF(B23=Data!#REF!,Data!#REF!,(IF(B23=Data!#REF!,Data!#REF!,(IF(B23=Data!#REF!,Data!#REF!,(IF(B23=Data!#REF!,Data!#REF!,Data!#REF!)))))))))</f>
        <v>#REF!</v>
      </c>
      <c r="W23" s="184" t="str">
        <f>IF(D23="","",VLOOKUP(B23,Data!$B$5:$J$404,9,FALSE)*D23)</f>
        <v/>
      </c>
    </row>
    <row r="24" spans="1:23" s="340" customFormat="1" ht="17" customHeight="1">
      <c r="A24" s="272">
        <v>5</v>
      </c>
      <c r="B24" s="368" t="s">
        <v>409</v>
      </c>
      <c r="C24" s="187" t="str">
        <f>IF(D24="","",VLOOKUP(B24,Data!$B$5:$L$404,2,FALSE))</f>
        <v>ZU62690</v>
      </c>
      <c r="D24" s="274">
        <v>1</v>
      </c>
      <c r="E24" s="274">
        <v>4</v>
      </c>
      <c r="F24" s="341"/>
      <c r="G24" s="185">
        <f>IF(D24="","",VLOOKUP(B24,Data!$B$5:$L$404,11,FALSE))</f>
        <v>6633.93</v>
      </c>
      <c r="H24" s="188">
        <f t="shared" si="0"/>
        <v>6633.93</v>
      </c>
      <c r="I24" s="182" t="str">
        <f>IF(D24="","",VLOOKUP(B24,Data!$B$5:$D$404,3,FALSE))</f>
        <v>C/T</v>
      </c>
      <c r="J24" s="182" t="str">
        <f>IF(D24="","",VLOOKUP(B24,Data!$B$5:$M$404,12,FALSE))</f>
        <v>Indonesia</v>
      </c>
      <c r="K24" s="280" t="s">
        <v>902</v>
      </c>
      <c r="L24" s="183">
        <f>IF(D24="","",VLOOKUP(B24,Data!$B$5:$E$404,4,FALSE)*D24)</f>
        <v>345</v>
      </c>
      <c r="M24" s="183">
        <f>IF(D24="","",VLOOKUP(B24,Data!$B$5:$F$404,5,FALSE)*D24)</f>
        <v>304</v>
      </c>
      <c r="N24" s="189" t="e">
        <f>IF(B24=Data!B122,Data!G122,(IF(B24=Data!B128,Data!G128,(IF(B24=Data!B130,Data!G130,(IF(B24=Data!#REF!,Data!#REF!,(IF(B24=Data!#REF!,Data!#REF!,(IF(B24=Data!B113,Data!G113,(IF(B24=Data!#REF!,Data!#REF!,(IF(B24=Data!#REF!,Data!#REF!,Data!#REF!)))))))))))))))&amp;IF(B24=Data!B248,Data!G248,(IF(B24=Data!B249,Data!G249,(IF(B24=Data!#REF!,Data!#REF!,(IF(B24=Data!B244,Data!G244,(IF(B24=Data!B245,Data!G245,(IF(B24=Data!#REF!,Data!G940,(IF(B24=Data!#REF!,Data!#REF!,(IF(B24=Data!B300,Data!G300,Data!#REF!)))))))))))))))&amp;IF(B24=Data!#REF!,Data!#REF!,(IF(B24=Data!#REF!,Data!#REF!,(IF(B24=Data!#REF!,Data!#REF!,(IF(B24=Data!#REF!,Data!#REF!,(IF(B24=Data!#REF!,Data!#REF!,Data!#REF!)))))))))</f>
        <v>#REF!</v>
      </c>
      <c r="O24" s="377"/>
      <c r="P24" s="378"/>
      <c r="Q24" s="186" t="e">
        <f>IF(B24=Data!B122,Data!H122,(IF(B24=Data!B128,Data!H128,(IF(B24=Data!B130,Data!H130,(IF(B24=Data!#REF!,Data!#REF!,(IF(B24=Data!#REF!,Data!#REF!,(IF(B24=Data!B113,Data!H113,(IF(B24=Data!#REF!,Data!#REF!,(IF(B24=Data!#REF!,Data!#REF!,Data!#REF!)))))))))))))))&amp;IF(B24=Data!B248,Data!H248,(IF(B24=Data!B249,Data!H249,(IF(B24=Data!#REF!,Data!#REF!,(IF(B24=Data!B244,Data!H244,(IF(B24=Data!B245,Data!H245,(IF(B24=Data!#REF!,Data!H940,(IF(B24=Data!#REF!,Data!#REF!,(IF(B24=Data!B300,Data!H300,Data!#REF!)))))))))))))))&amp;IF(B24=Data!#REF!,Data!#REF!,(IF(B24=Data!#REF!,Data!#REF!,(IF(B24=Data!#REF!,Data!#REF!,(IF(B24=Data!#REF!,Data!#REF!,(IF(B24=Data!#REF!,Data!#REF!,Data!#REF!)))))))))</f>
        <v>#REF!</v>
      </c>
      <c r="R24" s="378"/>
      <c r="S24" s="378"/>
      <c r="T24" s="186" t="e">
        <f>IF(B24=Data!B122,Data!I122,(IF(B24=Data!B128,Data!I128,(IF(B24=Data!B130,Data!I130,(IF(B24=Data!#REF!,Data!#REF!,(IF(B24=Data!#REF!,Data!#REF!,(IF(B24=Data!B113,Data!I113,(IF(B24=Data!#REF!,Data!#REF!,(IF(B24=Data!#REF!,Data!#REF!,Data!#REF!)))))))))))))))&amp;IF(B24=Data!B248,Data!I248,(IF(B24=Data!B249,Data!I249,(IF(B24=Data!#REF!,Data!#REF!,(IF(B24=Data!B244,Data!I244,(IF(B24=Data!B245,Data!I245,(IF(B24=Data!#REF!,Data!I940,(IF(B24=Data!#REF!,Data!#REF!,(IF(B24=Data!B300,Data!I300,Data!#REF!)))))))))))))))&amp;IF(B24=Data!#REF!,Data!#REF!,(IF(B24=Data!#REF!,Data!#REF!,(IF(B24=Data!#REF!,Data!#REF!,(IF(B24=Data!#REF!,Data!#REF!,(IF(B24=Data!#REF!,Data!#REF!,Data!#REF!)))))))))</f>
        <v>#REF!</v>
      </c>
      <c r="U24" s="379"/>
      <c r="V24" s="186" t="e">
        <f>IF(B24=Data!B122,Data!J122,(IF(B24=Data!B128,Data!J128,(IF(B24=Data!B130,Data!J130,(IF(B24=Data!#REF!,Data!#REF!,(IF(B24=Data!#REF!,Data!#REF!,(IF(B24=Data!B113,Data!J113,(IF(B24=Data!#REF!,Data!#REF!,(IF(B24=Data!#REF!,Data!#REF!,Data!#REF!)))))))))))))))&amp;IF(B24=Data!B248,Data!J248,(IF(B24=Data!B249,Data!J249,(IF(B24=Data!#REF!,Data!#REF!,(IF(B24=Data!B244,Data!J244,(IF(B24=Data!B245,Data!J245,(IF(B24=Data!#REF!,Data!J940,(IF(B24=Data!#REF!,Data!#REF!,(IF(B24=Data!B300,Data!J300,Data!#REF!)))))))))))))))&amp;IF(B24=Data!#REF!,Data!#REF!,(IF(B24=Data!#REF!,Data!#REF!,(IF(B24=Data!#REF!,Data!#REF!,(IF(B24=Data!#REF!,Data!#REF!,(IF(B24=Data!#REF!,Data!#REF!,Data!#REF!)))))))))</f>
        <v>#REF!</v>
      </c>
      <c r="W24" s="184">
        <f>IF(D24="","",VLOOKUP(B24,Data!$B$5:$J$404,9,FALSE)*D24)</f>
        <v>1.806</v>
      </c>
    </row>
    <row r="25" spans="1:23" s="340" customFormat="1" ht="17" customHeight="1">
      <c r="A25" s="272">
        <v>6</v>
      </c>
      <c r="B25" s="368" t="s">
        <v>399</v>
      </c>
      <c r="C25" s="187" t="str">
        <f>IF(D25="","",VLOOKUP(B25,Data!$B$5:$L$404,2,FALSE))</f>
        <v>ZU62700</v>
      </c>
      <c r="D25" s="274">
        <v>2</v>
      </c>
      <c r="E25" s="274">
        <v>4</v>
      </c>
      <c r="F25" s="341"/>
      <c r="G25" s="185">
        <f>IF(D25="","",VLOOKUP(B25,Data!$B$5:$L$404,11,FALSE))</f>
        <v>6636.37</v>
      </c>
      <c r="H25" s="188">
        <f>IF(D25&gt;0,D25*G25,"-")</f>
        <v>13272.74</v>
      </c>
      <c r="I25" s="182" t="str">
        <f>IF(D25="","",VLOOKUP(B25,Data!$B$5:$D$404,3,FALSE))</f>
        <v>C/T</v>
      </c>
      <c r="J25" s="182" t="str">
        <f>IF(D25="","",VLOOKUP(B25,Data!$B$5:$M$404,12,FALSE))</f>
        <v>Indonesia</v>
      </c>
      <c r="K25" s="280" t="s">
        <v>902</v>
      </c>
      <c r="L25" s="183">
        <f>IF(D25="","",VLOOKUP(B25,Data!$B$5:$E$404,4,FALSE)*D25)</f>
        <v>690</v>
      </c>
      <c r="M25" s="183">
        <f>IF(D25="","",VLOOKUP(B25,Data!$B$5:$F$404,5,FALSE)*D25)</f>
        <v>608</v>
      </c>
      <c r="N25" s="189" t="e">
        <f>IF(B25=Data!B121,Data!G121,(IF(B25=Data!B127,Data!G127,(IF(B25=Data!B129,Data!G129,(IF(B25=Data!#REF!,Data!#REF!,(IF(B25=Data!#REF!,Data!#REF!,(IF(B25=Data!B112,Data!G112,(IF(B25=Data!#REF!,Data!#REF!,(IF(B25=Data!#REF!,Data!#REF!,Data!#REF!)))))))))))))))&amp;IF(B25=Data!B247,Data!G247,(IF(B25=Data!B248,Data!G248,(IF(B25=Data!#REF!,Data!#REF!,(IF(B25=Data!B243,Data!G243,(IF(B25=Data!B244,Data!G244,(IF(B25=Data!#REF!,Data!G939,(IF(B25=Data!#REF!,Data!#REF!,(IF(B25=Data!B299,Data!G299,Data!#REF!)))))))))))))))&amp;IF(B25=Data!#REF!,Data!#REF!,(IF(B25=Data!#REF!,Data!#REF!,(IF(B25=Data!#REF!,Data!#REF!,(IF(B25=Data!#REF!,Data!#REF!,(IF(B25=Data!#REF!,Data!#REF!,Data!#REF!)))))))))</f>
        <v>#REF!</v>
      </c>
      <c r="O25" s="377"/>
      <c r="P25" s="378"/>
      <c r="Q25" s="186" t="e">
        <f>IF(B25=Data!B121,Data!H121,(IF(B25=Data!B127,Data!H127,(IF(B25=Data!B129,Data!H129,(IF(B25=Data!#REF!,Data!#REF!,(IF(B25=Data!#REF!,Data!#REF!,(IF(B25=Data!B112,Data!H112,(IF(B25=Data!#REF!,Data!#REF!,(IF(B25=Data!#REF!,Data!#REF!,Data!#REF!)))))))))))))))&amp;IF(B25=Data!B247,Data!H247,(IF(B25=Data!B248,Data!H248,(IF(B25=Data!#REF!,Data!#REF!,(IF(B25=Data!B243,Data!H243,(IF(B25=Data!B244,Data!H244,(IF(B25=Data!#REF!,Data!H939,(IF(B25=Data!#REF!,Data!#REF!,(IF(B25=Data!B299,Data!H299,Data!#REF!)))))))))))))))&amp;IF(B25=Data!#REF!,Data!#REF!,(IF(B25=Data!#REF!,Data!#REF!,(IF(B25=Data!#REF!,Data!#REF!,(IF(B25=Data!#REF!,Data!#REF!,(IF(B25=Data!#REF!,Data!#REF!,Data!#REF!)))))))))</f>
        <v>#REF!</v>
      </c>
      <c r="R25" s="378"/>
      <c r="S25" s="378"/>
      <c r="T25" s="186" t="e">
        <f>IF(B25=Data!B121,Data!I121,(IF(B25=Data!B127,Data!I127,(IF(B25=Data!B129,Data!I129,(IF(B25=Data!#REF!,Data!#REF!,(IF(B25=Data!#REF!,Data!#REF!,(IF(B25=Data!B112,Data!I112,(IF(B25=Data!#REF!,Data!#REF!,(IF(B25=Data!#REF!,Data!#REF!,Data!#REF!)))))))))))))))&amp;IF(B25=Data!B247,Data!I247,(IF(B25=Data!B248,Data!I248,(IF(B25=Data!#REF!,Data!#REF!,(IF(B25=Data!B243,Data!I243,(IF(B25=Data!B244,Data!I244,(IF(B25=Data!#REF!,Data!I939,(IF(B25=Data!#REF!,Data!#REF!,(IF(B25=Data!B299,Data!I299,Data!#REF!)))))))))))))))&amp;IF(B25=Data!#REF!,Data!#REF!,(IF(B25=Data!#REF!,Data!#REF!,(IF(B25=Data!#REF!,Data!#REF!,(IF(B25=Data!#REF!,Data!#REF!,(IF(B25=Data!#REF!,Data!#REF!,Data!#REF!)))))))))</f>
        <v>#REF!</v>
      </c>
      <c r="U25" s="379"/>
      <c r="V25" s="186" t="e">
        <f>IF(B25=Data!B121,Data!J121,(IF(B25=Data!B127,Data!J127,(IF(B25=Data!B129,Data!J129,(IF(B25=Data!#REF!,Data!#REF!,(IF(B25=Data!#REF!,Data!#REF!,(IF(B25=Data!B112,Data!J112,(IF(B25=Data!#REF!,Data!#REF!,(IF(B25=Data!#REF!,Data!#REF!,Data!#REF!)))))))))))))))&amp;IF(B25=Data!B247,Data!J247,(IF(B25=Data!B248,Data!J248,(IF(B25=Data!#REF!,Data!#REF!,(IF(B25=Data!B243,Data!J243,(IF(B25=Data!B244,Data!J244,(IF(B25=Data!#REF!,Data!J939,(IF(B25=Data!#REF!,Data!#REF!,(IF(B25=Data!B299,Data!J299,Data!#REF!)))))))))))))))&amp;IF(B25=Data!#REF!,Data!#REF!,(IF(B25=Data!#REF!,Data!#REF!,(IF(B25=Data!#REF!,Data!#REF!,(IF(B25=Data!#REF!,Data!#REF!,(IF(B25=Data!#REF!,Data!#REF!,Data!#REF!)))))))))</f>
        <v>#REF!</v>
      </c>
      <c r="W25" s="184">
        <f>IF(D25="","",VLOOKUP(B25,Data!$B$5:$J$404,9,FALSE)*D25)</f>
        <v>3.6120000000000001</v>
      </c>
    </row>
    <row r="26" spans="1:23" s="340" customFormat="1" ht="17" customHeight="1">
      <c r="A26" s="272">
        <v>7</v>
      </c>
      <c r="B26" s="368" t="s">
        <v>203</v>
      </c>
      <c r="C26" s="187" t="str">
        <f>IF(D26="","",VLOOKUP(B26,Data!$B$5:$L$404,2,FALSE))</f>
        <v>WH50380</v>
      </c>
      <c r="D26" s="274">
        <v>1</v>
      </c>
      <c r="E26" s="274">
        <v>4</v>
      </c>
      <c r="F26" s="270"/>
      <c r="G26" s="185">
        <f>IF(D26="","",VLOOKUP(B26,Data!$B$5:$L$404,11,FALSE))</f>
        <v>2134.0100000000002</v>
      </c>
      <c r="H26" s="188">
        <f t="shared" ref="H26:H33" si="1">IF(D26&gt;0,D26*G26,"-")</f>
        <v>2134.0100000000002</v>
      </c>
      <c r="I26" s="182" t="str">
        <f>IF(D26="","",VLOOKUP(B26,Data!$B$5:$D$404,3,FALSE))</f>
        <v>C/T</v>
      </c>
      <c r="J26" s="182" t="str">
        <f>IF(D26="","",VLOOKUP(B26,Data!$B$5:$M$404,12,FALSE))</f>
        <v>Indonesia</v>
      </c>
      <c r="K26" s="280" t="s">
        <v>902</v>
      </c>
      <c r="L26" s="183">
        <f>IF(D26="","",VLOOKUP(B26,Data!$B$5:$E$404,4,FALSE)*D26)</f>
        <v>201</v>
      </c>
      <c r="M26" s="183">
        <f>IF(D26="","",VLOOKUP(B26,Data!$B$5:$F$404,5,FALSE)*D26)</f>
        <v>181</v>
      </c>
      <c r="N26" s="189" t="e">
        <f>IF(B26=Data!B104,Data!G104,(IF(B26=Data!B110,Data!G110,(IF(B26=Data!B112,Data!G112,(IF(B26=Data!#REF!,Data!#REF!,(IF(B26=Data!#REF!,Data!#REF!,(IF(B26=Data!B95,Data!G95,(IF(B26=Data!#REF!,Data!#REF!,(IF(B26=Data!#REF!,Data!#REF!,Data!#REF!)))))))))))))))&amp;IF(B26=Data!B230,Data!G230,(IF(B26=Data!B231,Data!G231,(IF(B26=Data!#REF!,Data!#REF!,(IF(B26=Data!B226,Data!G226,(IF(B26=Data!B227,Data!G227,(IF(B26=Data!#REF!,Data!G922,(IF(B26=Data!#REF!,Data!#REF!,(IF(B26=Data!B282,Data!G282,Data!#REF!)))))))))))))))&amp;IF(B26=Data!#REF!,Data!#REF!,(IF(B26=Data!#REF!,Data!#REF!,(IF(B26=Data!#REF!,Data!#REF!,(IF(B26=Data!#REF!,Data!#REF!,(IF(B26=Data!#REF!,Data!#REF!,Data!#REF!)))))))))</f>
        <v>#REF!</v>
      </c>
      <c r="O26" s="377"/>
      <c r="P26" s="378"/>
      <c r="Q26" s="186" t="e">
        <f>IF(B26=Data!B104,Data!H104,(IF(B26=Data!B110,Data!H110,(IF(B26=Data!B112,Data!H112,(IF(B26=Data!#REF!,Data!#REF!,(IF(B26=Data!#REF!,Data!#REF!,(IF(B26=Data!B95,Data!H95,(IF(B26=Data!#REF!,Data!#REF!,(IF(B26=Data!#REF!,Data!#REF!,Data!#REF!)))))))))))))))&amp;IF(B26=Data!B230,Data!H230,(IF(B26=Data!B231,Data!H231,(IF(B26=Data!#REF!,Data!#REF!,(IF(B26=Data!B226,Data!H226,(IF(B26=Data!B227,Data!H227,(IF(B26=Data!#REF!,Data!H922,(IF(B26=Data!#REF!,Data!#REF!,(IF(B26=Data!B282,Data!H282,Data!#REF!)))))))))))))))&amp;IF(B26=Data!#REF!,Data!#REF!,(IF(B26=Data!#REF!,Data!#REF!,(IF(B26=Data!#REF!,Data!#REF!,(IF(B26=Data!#REF!,Data!#REF!,(IF(B26=Data!#REF!,Data!#REF!,Data!#REF!)))))))))</f>
        <v>#REF!</v>
      </c>
      <c r="R26" s="378"/>
      <c r="S26" s="378"/>
      <c r="T26" s="186" t="e">
        <f>IF(B26=Data!B104,Data!I104,(IF(B26=Data!B110,Data!I110,(IF(B26=Data!B112,Data!I112,(IF(B26=Data!#REF!,Data!#REF!,(IF(B26=Data!#REF!,Data!#REF!,(IF(B26=Data!B95,Data!I95,(IF(B26=Data!#REF!,Data!#REF!,(IF(B26=Data!#REF!,Data!#REF!,Data!#REF!)))))))))))))))&amp;IF(B26=Data!B230,Data!I230,(IF(B26=Data!B231,Data!I231,(IF(B26=Data!#REF!,Data!#REF!,(IF(B26=Data!B226,Data!I226,(IF(B26=Data!B227,Data!I227,(IF(B26=Data!#REF!,Data!I922,(IF(B26=Data!#REF!,Data!#REF!,(IF(B26=Data!B282,Data!I282,Data!#REF!)))))))))))))))&amp;IF(B26=Data!#REF!,Data!#REF!,(IF(B26=Data!#REF!,Data!#REF!,(IF(B26=Data!#REF!,Data!#REF!,(IF(B26=Data!#REF!,Data!#REF!,(IF(B26=Data!#REF!,Data!#REF!,Data!#REF!)))))))))</f>
        <v>#REF!</v>
      </c>
      <c r="U26" s="379"/>
      <c r="V26" s="186" t="e">
        <f>IF(B26=Data!B104,Data!J104,(IF(B26=Data!B110,Data!J110,(IF(B26=Data!B112,Data!J112,(IF(B26=Data!#REF!,Data!#REF!,(IF(B26=Data!#REF!,Data!#REF!,(IF(B26=Data!B95,Data!J95,(IF(B26=Data!#REF!,Data!#REF!,(IF(B26=Data!#REF!,Data!#REF!,Data!#REF!)))))))))))))))&amp;IF(B26=Data!B230,Data!J230,(IF(B26=Data!B231,Data!J231,(IF(B26=Data!#REF!,Data!#REF!,(IF(B26=Data!B226,Data!J226,(IF(B26=Data!B227,Data!J227,(IF(B26=Data!#REF!,Data!J922,(IF(B26=Data!#REF!,Data!#REF!,(IF(B26=Data!B282,Data!J282,Data!#REF!)))))))))))))))&amp;IF(B26=Data!#REF!,Data!#REF!,(IF(B26=Data!#REF!,Data!#REF!,(IF(B26=Data!#REF!,Data!#REF!,(IF(B26=Data!#REF!,Data!#REF!,(IF(B26=Data!#REF!,Data!#REF!,Data!#REF!)))))))))</f>
        <v>#REF!</v>
      </c>
      <c r="W26" s="184">
        <f>IF(D26="","",VLOOKUP(B26,Data!$B$5:$J$404,9,FALSE)*D26)</f>
        <v>1.1499999999999999</v>
      </c>
    </row>
    <row r="27" spans="1:23" s="340" customFormat="1" ht="17" customHeight="1">
      <c r="A27" s="272">
        <v>8</v>
      </c>
      <c r="B27" s="368" t="s">
        <v>205</v>
      </c>
      <c r="C27" s="187" t="str">
        <f>IF(D27="","",VLOOKUP(B27,Data!$B$5:$L$404,2,FALSE))</f>
        <v>WH50390</v>
      </c>
      <c r="D27" s="274">
        <v>2</v>
      </c>
      <c r="E27" s="274">
        <v>4</v>
      </c>
      <c r="F27" s="270"/>
      <c r="G27" s="185">
        <f>IF(D27="","",VLOOKUP(B27,Data!$B$5:$L$404,11,FALSE))</f>
        <v>2142.8000000000002</v>
      </c>
      <c r="H27" s="188">
        <f t="shared" si="1"/>
        <v>4285.6000000000004</v>
      </c>
      <c r="I27" s="182" t="str">
        <f>IF(D27="","",VLOOKUP(B27,Data!$B$5:$D$404,3,FALSE))</f>
        <v>C/T</v>
      </c>
      <c r="J27" s="182" t="str">
        <f>IF(D27="","",VLOOKUP(B27,Data!$B$5:$M$404,12,FALSE))</f>
        <v>Indonesia</v>
      </c>
      <c r="K27" s="280" t="s">
        <v>902</v>
      </c>
      <c r="L27" s="183">
        <f>IF(D27="","",VLOOKUP(B27,Data!$B$5:$E$404,4,FALSE)*D27)</f>
        <v>402</v>
      </c>
      <c r="M27" s="183">
        <f>IF(D27="","",VLOOKUP(B27,Data!$B$5:$F$404,5,FALSE)*D27)</f>
        <v>362</v>
      </c>
      <c r="N27" s="189" t="e">
        <f>IF(B27=Data!B105,Data!G105,(IF(B27=Data!B111,Data!G111,(IF(B27=Data!B113,Data!G113,(IF(B27=Data!#REF!,Data!#REF!,(IF(B27=Data!#REF!,Data!#REF!,(IF(B27=Data!B96,Data!G96,(IF(B27=Data!#REF!,Data!#REF!,(IF(B27=Data!#REF!,Data!#REF!,Data!#REF!)))))))))))))))&amp;IF(B27=Data!B231,Data!G231,(IF(B27=Data!B232,Data!G232,(IF(B27=Data!#REF!,Data!#REF!,(IF(B27=Data!B227,Data!G227,(IF(B27=Data!B228,Data!G228,(IF(B27=Data!#REF!,Data!G923,(IF(B27=Data!#REF!,Data!#REF!,(IF(B27=Data!B283,Data!G283,Data!#REF!)))))))))))))))&amp;IF(B27=Data!#REF!,Data!#REF!,(IF(B27=Data!#REF!,Data!#REF!,(IF(B27=Data!#REF!,Data!#REF!,(IF(B27=Data!#REF!,Data!#REF!,(IF(B27=Data!#REF!,Data!#REF!,Data!#REF!)))))))))</f>
        <v>#REF!</v>
      </c>
      <c r="O27" s="377"/>
      <c r="P27" s="378"/>
      <c r="Q27" s="186" t="e">
        <f>IF(B27=Data!B105,Data!H105,(IF(B27=Data!B111,Data!H111,(IF(B27=Data!B113,Data!H113,(IF(B27=Data!#REF!,Data!#REF!,(IF(B27=Data!#REF!,Data!#REF!,(IF(B27=Data!B96,Data!H96,(IF(B27=Data!#REF!,Data!#REF!,(IF(B27=Data!#REF!,Data!#REF!,Data!#REF!)))))))))))))))&amp;IF(B27=Data!B231,Data!H231,(IF(B27=Data!B232,Data!H232,(IF(B27=Data!#REF!,Data!#REF!,(IF(B27=Data!B227,Data!H227,(IF(B27=Data!B228,Data!H228,(IF(B27=Data!#REF!,Data!H923,(IF(B27=Data!#REF!,Data!#REF!,(IF(B27=Data!B283,Data!H283,Data!#REF!)))))))))))))))&amp;IF(B27=Data!#REF!,Data!#REF!,(IF(B27=Data!#REF!,Data!#REF!,(IF(B27=Data!#REF!,Data!#REF!,(IF(B27=Data!#REF!,Data!#REF!,(IF(B27=Data!#REF!,Data!#REF!,Data!#REF!)))))))))</f>
        <v>#REF!</v>
      </c>
      <c r="R27" s="378"/>
      <c r="S27" s="378"/>
      <c r="T27" s="186" t="e">
        <f>IF(B27=Data!B105,Data!I105,(IF(B27=Data!B111,Data!I111,(IF(B27=Data!B113,Data!I113,(IF(B27=Data!#REF!,Data!#REF!,(IF(B27=Data!#REF!,Data!#REF!,(IF(B27=Data!B96,Data!I96,(IF(B27=Data!#REF!,Data!#REF!,(IF(B27=Data!#REF!,Data!#REF!,Data!#REF!)))))))))))))))&amp;IF(B27=Data!B231,Data!I231,(IF(B27=Data!B232,Data!I232,(IF(B27=Data!#REF!,Data!#REF!,(IF(B27=Data!B227,Data!I227,(IF(B27=Data!B228,Data!I228,(IF(B27=Data!#REF!,Data!I923,(IF(B27=Data!#REF!,Data!#REF!,(IF(B27=Data!B283,Data!I283,Data!#REF!)))))))))))))))&amp;IF(B27=Data!#REF!,Data!#REF!,(IF(B27=Data!#REF!,Data!#REF!,(IF(B27=Data!#REF!,Data!#REF!,(IF(B27=Data!#REF!,Data!#REF!,(IF(B27=Data!#REF!,Data!#REF!,Data!#REF!)))))))))</f>
        <v>#REF!</v>
      </c>
      <c r="U27" s="379"/>
      <c r="V27" s="186" t="e">
        <f>IF(B27=Data!B105,Data!J105,(IF(B27=Data!B111,Data!J111,(IF(B27=Data!B113,Data!J113,(IF(B27=Data!#REF!,Data!#REF!,(IF(B27=Data!#REF!,Data!#REF!,(IF(B27=Data!B96,Data!J96,(IF(B27=Data!#REF!,Data!#REF!,(IF(B27=Data!#REF!,Data!#REF!,Data!#REF!)))))))))))))))&amp;IF(B27=Data!B231,Data!J231,(IF(B27=Data!B232,Data!J232,(IF(B27=Data!#REF!,Data!#REF!,(IF(B27=Data!B227,Data!J227,(IF(B27=Data!B228,Data!J228,(IF(B27=Data!#REF!,Data!J923,(IF(B27=Data!#REF!,Data!#REF!,(IF(B27=Data!B283,Data!J283,Data!#REF!)))))))))))))))&amp;IF(B27=Data!#REF!,Data!#REF!,(IF(B27=Data!#REF!,Data!#REF!,(IF(B27=Data!#REF!,Data!#REF!,(IF(B27=Data!#REF!,Data!#REF!,(IF(B27=Data!#REF!,Data!#REF!,Data!#REF!)))))))))</f>
        <v>#REF!</v>
      </c>
      <c r="W27" s="184">
        <f>IF(D27="","",VLOOKUP(B27,Data!$B$5:$J$404,9,FALSE)*D27)</f>
        <v>2.2999999999999998</v>
      </c>
    </row>
    <row r="28" spans="1:23" s="340" customFormat="1" ht="17" customHeight="1">
      <c r="A28" s="272">
        <v>9</v>
      </c>
      <c r="B28" s="368" t="s">
        <v>547</v>
      </c>
      <c r="C28" s="187" t="str">
        <f>IF(D28="","",VLOOKUP(B28,Data!$B$5:$L$404,2,FALSE))</f>
        <v>ZG04870</v>
      </c>
      <c r="D28" s="274">
        <v>4</v>
      </c>
      <c r="E28" s="274">
        <v>4</v>
      </c>
      <c r="F28" s="270"/>
      <c r="G28" s="185">
        <f>IF(D28="","",VLOOKUP(B28,Data!$B$5:$L$404,11,FALSE))</f>
        <v>1870.76</v>
      </c>
      <c r="H28" s="188">
        <f t="shared" si="1"/>
        <v>7483.04</v>
      </c>
      <c r="I28" s="182" t="str">
        <f>IF(D28="","",VLOOKUP(B28,Data!$B$5:$D$404,3,FALSE))</f>
        <v>C/T</v>
      </c>
      <c r="J28" s="182" t="str">
        <f>IF(D28="","",VLOOKUP(B28,Data!$B$5:$M$404,12,FALSE))</f>
        <v>Indonesia</v>
      </c>
      <c r="K28" s="280" t="s">
        <v>902</v>
      </c>
      <c r="L28" s="183">
        <f>IF(D28="","",VLOOKUP(B28,Data!$B$5:$E$404,4,FALSE)*D28)</f>
        <v>804</v>
      </c>
      <c r="M28" s="183">
        <f>IF(D28="","",VLOOKUP(B28,Data!$B$5:$F$404,5,FALSE)*D28)</f>
        <v>724</v>
      </c>
      <c r="N28" s="189" t="e">
        <f>IF(B28=Data!B106,Data!G106,(IF(B28=Data!B112,Data!G112,(IF(B28=Data!B114,Data!G114,(IF(B28=Data!#REF!,Data!#REF!,(IF(B28=Data!#REF!,Data!#REF!,(IF(B28=Data!B97,Data!G97,(IF(B28=Data!#REF!,Data!#REF!,(IF(B28=Data!#REF!,Data!#REF!,Data!#REF!)))))))))))))))&amp;IF(B28=Data!B232,Data!G232,(IF(B28=Data!B233,Data!G233,(IF(B28=Data!#REF!,Data!#REF!,(IF(B28=Data!B228,Data!G228,(IF(B28=Data!B229,Data!G229,(IF(B28=Data!#REF!,Data!G924,(IF(B28=Data!#REF!,Data!#REF!,(IF(B28=Data!B284,Data!G284,Data!#REF!)))))))))))))))&amp;IF(B28=Data!#REF!,Data!#REF!,(IF(B28=Data!#REF!,Data!#REF!,(IF(B28=Data!#REF!,Data!#REF!,(IF(B28=Data!#REF!,Data!#REF!,(IF(B28=Data!#REF!,Data!#REF!,Data!#REF!)))))))))</f>
        <v>#REF!</v>
      </c>
      <c r="O28" s="377"/>
      <c r="P28" s="378"/>
      <c r="Q28" s="186" t="e">
        <f>IF(B28=Data!B106,Data!H106,(IF(B28=Data!B112,Data!H112,(IF(B28=Data!B114,Data!H114,(IF(B28=Data!#REF!,Data!#REF!,(IF(B28=Data!#REF!,Data!#REF!,(IF(B28=Data!B97,Data!H97,(IF(B28=Data!#REF!,Data!#REF!,(IF(B28=Data!#REF!,Data!#REF!,Data!#REF!)))))))))))))))&amp;IF(B28=Data!B232,Data!H232,(IF(B28=Data!B233,Data!H233,(IF(B28=Data!#REF!,Data!#REF!,(IF(B28=Data!B228,Data!H228,(IF(B28=Data!B229,Data!H229,(IF(B28=Data!#REF!,Data!H924,(IF(B28=Data!#REF!,Data!#REF!,(IF(B28=Data!B284,Data!H284,Data!#REF!)))))))))))))))&amp;IF(B28=Data!#REF!,Data!#REF!,(IF(B28=Data!#REF!,Data!#REF!,(IF(B28=Data!#REF!,Data!#REF!,(IF(B28=Data!#REF!,Data!#REF!,(IF(B28=Data!#REF!,Data!#REF!,Data!#REF!)))))))))</f>
        <v>#REF!</v>
      </c>
      <c r="R28" s="378"/>
      <c r="S28" s="378"/>
      <c r="T28" s="186" t="e">
        <f>IF(B28=Data!B106,Data!I106,(IF(B28=Data!B112,Data!I112,(IF(B28=Data!B114,Data!I114,(IF(B28=Data!#REF!,Data!#REF!,(IF(B28=Data!#REF!,Data!#REF!,(IF(B28=Data!B97,Data!I97,(IF(B28=Data!#REF!,Data!#REF!,(IF(B28=Data!#REF!,Data!#REF!,Data!#REF!)))))))))))))))&amp;IF(B28=Data!B232,Data!I232,(IF(B28=Data!B233,Data!I233,(IF(B28=Data!#REF!,Data!#REF!,(IF(B28=Data!B228,Data!I228,(IF(B28=Data!B229,Data!I229,(IF(B28=Data!#REF!,Data!I924,(IF(B28=Data!#REF!,Data!#REF!,(IF(B28=Data!B284,Data!I284,Data!#REF!)))))))))))))))&amp;IF(B28=Data!#REF!,Data!#REF!,(IF(B28=Data!#REF!,Data!#REF!,(IF(B28=Data!#REF!,Data!#REF!,(IF(B28=Data!#REF!,Data!#REF!,(IF(B28=Data!#REF!,Data!#REF!,Data!#REF!)))))))))</f>
        <v>#REF!</v>
      </c>
      <c r="U28" s="379"/>
      <c r="V28" s="186" t="e">
        <f>IF(B28=Data!B106,Data!J106,(IF(B28=Data!B112,Data!J112,(IF(B28=Data!B114,Data!J114,(IF(B28=Data!#REF!,Data!#REF!,(IF(B28=Data!#REF!,Data!#REF!,(IF(B28=Data!B97,Data!J97,(IF(B28=Data!#REF!,Data!#REF!,(IF(B28=Data!#REF!,Data!#REF!,Data!#REF!)))))))))))))))&amp;IF(B28=Data!B232,Data!J232,(IF(B28=Data!B233,Data!J233,(IF(B28=Data!#REF!,Data!#REF!,(IF(B28=Data!B228,Data!J228,(IF(B28=Data!B229,Data!J229,(IF(B28=Data!#REF!,Data!J924,(IF(B28=Data!#REF!,Data!#REF!,(IF(B28=Data!B284,Data!J284,Data!#REF!)))))))))))))))&amp;IF(B28=Data!#REF!,Data!#REF!,(IF(B28=Data!#REF!,Data!#REF!,(IF(B28=Data!#REF!,Data!#REF!,(IF(B28=Data!#REF!,Data!#REF!,(IF(B28=Data!#REF!,Data!#REF!,Data!#REF!)))))))))</f>
        <v>#REF!</v>
      </c>
      <c r="W28" s="184">
        <f>IF(D28="","",VLOOKUP(B28,Data!$B$5:$J$404,9,FALSE)*D28)</f>
        <v>4.5999999999999996</v>
      </c>
    </row>
    <row r="29" spans="1:23" s="340" customFormat="1" ht="17" customHeight="1">
      <c r="A29" s="272">
        <v>10</v>
      </c>
      <c r="B29" s="368" t="s">
        <v>209</v>
      </c>
      <c r="C29" s="187" t="str">
        <f>IF(D29="","",VLOOKUP(B29,Data!$B$5:$L$404,2,FALSE))</f>
        <v>WN49700</v>
      </c>
      <c r="D29" s="274">
        <v>1</v>
      </c>
      <c r="E29" s="274">
        <v>4</v>
      </c>
      <c r="F29" s="270"/>
      <c r="G29" s="185">
        <f>IF(D29="","",VLOOKUP(B29,Data!$B$5:$L$404,11,FALSE))</f>
        <v>1870.77</v>
      </c>
      <c r="H29" s="188">
        <f t="shared" si="1"/>
        <v>1870.77</v>
      </c>
      <c r="I29" s="182" t="str">
        <f>IF(D29="","",VLOOKUP(B29,Data!$B$5:$D$404,3,FALSE))</f>
        <v>C/T</v>
      </c>
      <c r="J29" s="182" t="str">
        <f>IF(D29="","",VLOOKUP(B29,Data!$B$5:$M$404,12,FALSE))</f>
        <v>Indonesia</v>
      </c>
      <c r="K29" s="280" t="s">
        <v>902</v>
      </c>
      <c r="L29" s="183">
        <f>IF(D29="","",VLOOKUP(B29,Data!$B$5:$E$404,4,FALSE)*D29)</f>
        <v>201</v>
      </c>
      <c r="M29" s="183">
        <f>IF(D29="","",VLOOKUP(B29,Data!$B$5:$F$404,5,FALSE)*D29)</f>
        <v>181</v>
      </c>
      <c r="N29" s="189" t="e">
        <f>IF(B29=Data!B107,Data!G107,(IF(B29=Data!B113,Data!G113,(IF(B29=Data!B115,Data!G115,(IF(B29=Data!#REF!,Data!#REF!,(IF(B29=Data!#REF!,Data!#REF!,(IF(B29=Data!B98,Data!G98,(IF(B29=Data!#REF!,Data!#REF!,(IF(B29=Data!#REF!,Data!#REF!,Data!#REF!)))))))))))))))&amp;IF(B29=Data!B233,Data!G233,(IF(B29=Data!B234,Data!G234,(IF(B29=Data!#REF!,Data!#REF!,(IF(B29=Data!B229,Data!G229,(IF(B29=Data!B230,Data!G230,(IF(B29=Data!#REF!,Data!G925,(IF(B29=Data!#REF!,Data!#REF!,(IF(B29=Data!B285,Data!G285,Data!#REF!)))))))))))))))&amp;IF(B29=Data!#REF!,Data!#REF!,(IF(B29=Data!#REF!,Data!#REF!,(IF(B29=Data!#REF!,Data!#REF!,(IF(B29=Data!#REF!,Data!#REF!,(IF(B29=Data!#REF!,Data!#REF!,Data!#REF!)))))))))</f>
        <v>#REF!</v>
      </c>
      <c r="O29" s="377"/>
      <c r="P29" s="378"/>
      <c r="Q29" s="186" t="e">
        <f>IF(B29=Data!B107,Data!H107,(IF(B29=Data!B113,Data!H113,(IF(B29=Data!B115,Data!H115,(IF(B29=Data!#REF!,Data!#REF!,(IF(B29=Data!#REF!,Data!#REF!,(IF(B29=Data!B98,Data!H98,(IF(B29=Data!#REF!,Data!#REF!,(IF(B29=Data!#REF!,Data!#REF!,Data!#REF!)))))))))))))))&amp;IF(B29=Data!B233,Data!H233,(IF(B29=Data!B234,Data!H234,(IF(B29=Data!#REF!,Data!#REF!,(IF(B29=Data!B229,Data!H229,(IF(B29=Data!B230,Data!H230,(IF(B29=Data!#REF!,Data!H925,(IF(B29=Data!#REF!,Data!#REF!,(IF(B29=Data!B285,Data!H285,Data!#REF!)))))))))))))))&amp;IF(B29=Data!#REF!,Data!#REF!,(IF(B29=Data!#REF!,Data!#REF!,(IF(B29=Data!#REF!,Data!#REF!,(IF(B29=Data!#REF!,Data!#REF!,(IF(B29=Data!#REF!,Data!#REF!,Data!#REF!)))))))))</f>
        <v>#REF!</v>
      </c>
      <c r="R29" s="378"/>
      <c r="S29" s="378"/>
      <c r="T29" s="186" t="e">
        <f>IF(B29=Data!B107,Data!I107,(IF(B29=Data!B113,Data!I113,(IF(B29=Data!B115,Data!I115,(IF(B29=Data!#REF!,Data!#REF!,(IF(B29=Data!#REF!,Data!#REF!,(IF(B29=Data!B98,Data!I98,(IF(B29=Data!#REF!,Data!#REF!,(IF(B29=Data!#REF!,Data!#REF!,Data!#REF!)))))))))))))))&amp;IF(B29=Data!B233,Data!I233,(IF(B29=Data!B234,Data!I234,(IF(B29=Data!#REF!,Data!#REF!,(IF(B29=Data!B229,Data!I229,(IF(B29=Data!B230,Data!I230,(IF(B29=Data!#REF!,Data!I925,(IF(B29=Data!#REF!,Data!#REF!,(IF(B29=Data!B285,Data!I285,Data!#REF!)))))))))))))))&amp;IF(B29=Data!#REF!,Data!#REF!,(IF(B29=Data!#REF!,Data!#REF!,(IF(B29=Data!#REF!,Data!#REF!,(IF(B29=Data!#REF!,Data!#REF!,(IF(B29=Data!#REF!,Data!#REF!,Data!#REF!)))))))))</f>
        <v>#REF!</v>
      </c>
      <c r="U29" s="379"/>
      <c r="V29" s="186" t="e">
        <f>IF(B29=Data!B107,Data!J107,(IF(B29=Data!B113,Data!J113,(IF(B29=Data!B115,Data!J115,(IF(B29=Data!#REF!,Data!#REF!,(IF(B29=Data!#REF!,Data!#REF!,(IF(B29=Data!B98,Data!J98,(IF(B29=Data!#REF!,Data!#REF!,(IF(B29=Data!#REF!,Data!#REF!,Data!#REF!)))))))))))))))&amp;IF(B29=Data!B233,Data!J233,(IF(B29=Data!B234,Data!J234,(IF(B29=Data!#REF!,Data!#REF!,(IF(B29=Data!B229,Data!J229,(IF(B29=Data!B230,Data!J230,(IF(B29=Data!#REF!,Data!J925,(IF(B29=Data!#REF!,Data!#REF!,(IF(B29=Data!B285,Data!J285,Data!#REF!)))))))))))))))&amp;IF(B29=Data!#REF!,Data!#REF!,(IF(B29=Data!#REF!,Data!#REF!,(IF(B29=Data!#REF!,Data!#REF!,(IF(B29=Data!#REF!,Data!#REF!,(IF(B29=Data!#REF!,Data!#REF!,Data!#REF!)))))))))</f>
        <v>#REF!</v>
      </c>
      <c r="W29" s="184">
        <f>IF(D29="","",VLOOKUP(B29,Data!$B$5:$J$404,9,FALSE)*D29)</f>
        <v>1.1499999999999999</v>
      </c>
    </row>
    <row r="30" spans="1:23" s="340" customFormat="1" ht="17" customHeight="1">
      <c r="A30" s="272">
        <v>11</v>
      </c>
      <c r="B30" s="368" t="s">
        <v>215</v>
      </c>
      <c r="C30" s="187" t="str">
        <f>IF(D30="","",VLOOKUP(B30,Data!$B$5:$L$404,2,FALSE))</f>
        <v>WH50420</v>
      </c>
      <c r="D30" s="274">
        <v>6</v>
      </c>
      <c r="E30" s="274">
        <v>4</v>
      </c>
      <c r="F30" s="270"/>
      <c r="G30" s="185">
        <f>IF(D30="","",VLOOKUP(B30,Data!$B$5:$L$404,11,FALSE))</f>
        <v>1897.4</v>
      </c>
      <c r="H30" s="188">
        <f t="shared" si="1"/>
        <v>11384.400000000001</v>
      </c>
      <c r="I30" s="182" t="str">
        <f>IF(D30="","",VLOOKUP(B30,Data!$B$5:$D$404,3,FALSE))</f>
        <v>C/T</v>
      </c>
      <c r="J30" s="182" t="str">
        <f>IF(D30="","",VLOOKUP(B30,Data!$B$5:$M$404,12,FALSE))</f>
        <v>Indonesia</v>
      </c>
      <c r="K30" s="280" t="s">
        <v>902</v>
      </c>
      <c r="L30" s="183">
        <f>IF(D30="","",VLOOKUP(B30,Data!$B$5:$E$404,4,FALSE)*D30)</f>
        <v>1332</v>
      </c>
      <c r="M30" s="183">
        <f>IF(D30="","",VLOOKUP(B30,Data!$B$5:$F$404,5,FALSE)*D30)</f>
        <v>1206</v>
      </c>
      <c r="N30" s="189" t="e">
        <f>IF(B30=Data!B108,Data!G108,(IF(B30=Data!B114,Data!G114,(IF(B30=Data!B116,Data!G116,(IF(B30=Data!#REF!,Data!#REF!,(IF(B30=Data!#REF!,Data!#REF!,(IF(B30=Data!B99,Data!G99,(IF(B30=Data!#REF!,Data!#REF!,(IF(B30=Data!#REF!,Data!#REF!,Data!#REF!)))))))))))))))&amp;IF(B30=Data!B234,Data!G234,(IF(B30=Data!B235,Data!G235,(IF(B30=Data!#REF!,Data!#REF!,(IF(B30=Data!B230,Data!G230,(IF(B30=Data!B231,Data!G231,(IF(B30=Data!#REF!,Data!G926,(IF(B30=Data!#REF!,Data!#REF!,(IF(B30=Data!B286,Data!G286,Data!#REF!)))))))))))))))&amp;IF(B30=Data!#REF!,Data!#REF!,(IF(B30=Data!#REF!,Data!#REF!,(IF(B30=Data!#REF!,Data!#REF!,(IF(B30=Data!#REF!,Data!#REF!,(IF(B30=Data!#REF!,Data!#REF!,Data!#REF!)))))))))</f>
        <v>#REF!</v>
      </c>
      <c r="O30" s="377"/>
      <c r="P30" s="378"/>
      <c r="Q30" s="186" t="e">
        <f>IF(B30=Data!B108,Data!H108,(IF(B30=Data!B114,Data!H114,(IF(B30=Data!B116,Data!H116,(IF(B30=Data!#REF!,Data!#REF!,(IF(B30=Data!#REF!,Data!#REF!,(IF(B30=Data!B99,Data!H99,(IF(B30=Data!#REF!,Data!#REF!,(IF(B30=Data!#REF!,Data!#REF!,Data!#REF!)))))))))))))))&amp;IF(B30=Data!B234,Data!H234,(IF(B30=Data!B235,Data!H235,(IF(B30=Data!#REF!,Data!#REF!,(IF(B30=Data!B230,Data!H230,(IF(B30=Data!B231,Data!H231,(IF(B30=Data!#REF!,Data!H926,(IF(B30=Data!#REF!,Data!#REF!,(IF(B30=Data!B286,Data!H286,Data!#REF!)))))))))))))))&amp;IF(B30=Data!#REF!,Data!#REF!,(IF(B30=Data!#REF!,Data!#REF!,(IF(B30=Data!#REF!,Data!#REF!,(IF(B30=Data!#REF!,Data!#REF!,(IF(B30=Data!#REF!,Data!#REF!,Data!#REF!)))))))))</f>
        <v>#REF!</v>
      </c>
      <c r="R30" s="378"/>
      <c r="S30" s="378"/>
      <c r="T30" s="186" t="e">
        <f>IF(B30=Data!B108,Data!I108,(IF(B30=Data!B114,Data!I114,(IF(B30=Data!B116,Data!I116,(IF(B30=Data!#REF!,Data!#REF!,(IF(B30=Data!#REF!,Data!#REF!,(IF(B30=Data!B99,Data!I99,(IF(B30=Data!#REF!,Data!#REF!,(IF(B30=Data!#REF!,Data!#REF!,Data!#REF!)))))))))))))))&amp;IF(B30=Data!B234,Data!I234,(IF(B30=Data!B235,Data!I235,(IF(B30=Data!#REF!,Data!#REF!,(IF(B30=Data!B230,Data!I230,(IF(B30=Data!B231,Data!I231,(IF(B30=Data!#REF!,Data!I926,(IF(B30=Data!#REF!,Data!#REF!,(IF(B30=Data!B286,Data!I286,Data!#REF!)))))))))))))))&amp;IF(B30=Data!#REF!,Data!#REF!,(IF(B30=Data!#REF!,Data!#REF!,(IF(B30=Data!#REF!,Data!#REF!,(IF(B30=Data!#REF!,Data!#REF!,(IF(B30=Data!#REF!,Data!#REF!,Data!#REF!)))))))))</f>
        <v>#REF!</v>
      </c>
      <c r="U30" s="379"/>
      <c r="V30" s="186" t="e">
        <f>IF(B30=Data!B108,Data!J108,(IF(B30=Data!B114,Data!J114,(IF(B30=Data!B116,Data!J116,(IF(B30=Data!#REF!,Data!#REF!,(IF(B30=Data!#REF!,Data!#REF!,(IF(B30=Data!B99,Data!J99,(IF(B30=Data!#REF!,Data!#REF!,(IF(B30=Data!#REF!,Data!#REF!,Data!#REF!)))))))))))))))&amp;IF(B30=Data!B234,Data!J234,(IF(B30=Data!B235,Data!J235,(IF(B30=Data!#REF!,Data!#REF!,(IF(B30=Data!B230,Data!J230,(IF(B30=Data!B231,Data!J231,(IF(B30=Data!#REF!,Data!J926,(IF(B30=Data!#REF!,Data!#REF!,(IF(B30=Data!B286,Data!J286,Data!#REF!)))))))))))))))&amp;IF(B30=Data!#REF!,Data!#REF!,(IF(B30=Data!#REF!,Data!#REF!,(IF(B30=Data!#REF!,Data!#REF!,(IF(B30=Data!#REF!,Data!#REF!,(IF(B30=Data!#REF!,Data!#REF!,Data!#REF!)))))))))</f>
        <v>#REF!</v>
      </c>
      <c r="W30" s="184">
        <f>IF(D30="","",VLOOKUP(B30,Data!$B$5:$J$404,9,FALSE)*D30)</f>
        <v>7.1940000000000008</v>
      </c>
    </row>
    <row r="31" spans="1:23" s="340" customFormat="1" ht="17" customHeight="1">
      <c r="A31" s="272">
        <v>12</v>
      </c>
      <c r="B31" s="368" t="s">
        <v>700</v>
      </c>
      <c r="C31" s="187" t="str">
        <f>IF(D31="","",VLOOKUP(B31,Data!$B$5:$L$404,2,FALSE))</f>
        <v>VAD6760</v>
      </c>
      <c r="D31" s="274">
        <v>1</v>
      </c>
      <c r="E31" s="274">
        <v>4</v>
      </c>
      <c r="F31" s="270"/>
      <c r="G31" s="185">
        <f>IF(D31="","",VLOOKUP(B31,Data!$B$5:$L$404,11,FALSE))</f>
        <v>2238.61</v>
      </c>
      <c r="H31" s="188">
        <f t="shared" si="1"/>
        <v>2238.61</v>
      </c>
      <c r="I31" s="182" t="str">
        <f>IF(D31="","",VLOOKUP(B31,Data!$B$5:$D$404,3,FALSE))</f>
        <v>C/T</v>
      </c>
      <c r="J31" s="182" t="str">
        <f>IF(D31="","",VLOOKUP(B31,Data!$B$5:$M$404,12,FALSE))</f>
        <v>Indonesia</v>
      </c>
      <c r="K31" s="280" t="s">
        <v>902</v>
      </c>
      <c r="L31" s="183">
        <f>IF(D31="","",VLOOKUP(B31,Data!$B$5:$E$404,4,FALSE)*D31)</f>
        <v>227</v>
      </c>
      <c r="M31" s="183">
        <f>IF(D31="","",VLOOKUP(B31,Data!$B$5:$F$404,5,FALSE)*D31)</f>
        <v>206</v>
      </c>
      <c r="N31" s="189" t="e">
        <f>IF(B31=Data!B109,Data!G109,(IF(B31=Data!B115,Data!G115,(IF(B31=Data!B117,Data!G117,(IF(B31=Data!#REF!,Data!#REF!,(IF(B31=Data!#REF!,Data!#REF!,(IF(B31=Data!B100,Data!G100,(IF(B31=Data!#REF!,Data!#REF!,(IF(B31=Data!#REF!,Data!#REF!,Data!#REF!)))))))))))))))&amp;IF(B31=Data!B235,Data!G235,(IF(B31=Data!B236,Data!G236,(IF(B31=Data!#REF!,Data!#REF!,(IF(B31=Data!B231,Data!G231,(IF(B31=Data!B232,Data!G232,(IF(B31=Data!#REF!,Data!G927,(IF(B31=Data!#REF!,Data!#REF!,(IF(B31=Data!B287,Data!G287,Data!#REF!)))))))))))))))&amp;IF(B31=Data!#REF!,Data!#REF!,(IF(B31=Data!#REF!,Data!#REF!,(IF(B31=Data!#REF!,Data!#REF!,(IF(B31=Data!#REF!,Data!#REF!,(IF(B31=Data!#REF!,Data!#REF!,Data!#REF!)))))))))</f>
        <v>#REF!</v>
      </c>
      <c r="O31" s="377"/>
      <c r="P31" s="378"/>
      <c r="Q31" s="186" t="e">
        <f>IF(B31=Data!B109,Data!H109,(IF(B31=Data!B115,Data!H115,(IF(B31=Data!B117,Data!H117,(IF(B31=Data!#REF!,Data!#REF!,(IF(B31=Data!#REF!,Data!#REF!,(IF(B31=Data!B100,Data!H100,(IF(B31=Data!#REF!,Data!#REF!,(IF(B31=Data!#REF!,Data!#REF!,Data!#REF!)))))))))))))))&amp;IF(B31=Data!B235,Data!H235,(IF(B31=Data!B236,Data!H236,(IF(B31=Data!#REF!,Data!#REF!,(IF(B31=Data!B231,Data!H231,(IF(B31=Data!B232,Data!H232,(IF(B31=Data!#REF!,Data!H927,(IF(B31=Data!#REF!,Data!#REF!,(IF(B31=Data!B287,Data!H287,Data!#REF!)))))))))))))))&amp;IF(B31=Data!#REF!,Data!#REF!,(IF(B31=Data!#REF!,Data!#REF!,(IF(B31=Data!#REF!,Data!#REF!,(IF(B31=Data!#REF!,Data!#REF!,(IF(B31=Data!#REF!,Data!#REF!,Data!#REF!)))))))))</f>
        <v>#REF!</v>
      </c>
      <c r="R31" s="378"/>
      <c r="S31" s="378"/>
      <c r="T31" s="186" t="e">
        <f>IF(B31=Data!B109,Data!I109,(IF(B31=Data!B115,Data!I115,(IF(B31=Data!B117,Data!I117,(IF(B31=Data!#REF!,Data!#REF!,(IF(B31=Data!#REF!,Data!#REF!,(IF(B31=Data!B100,Data!I100,(IF(B31=Data!#REF!,Data!#REF!,(IF(B31=Data!#REF!,Data!#REF!,Data!#REF!)))))))))))))))&amp;IF(B31=Data!B235,Data!I235,(IF(B31=Data!B236,Data!I236,(IF(B31=Data!#REF!,Data!#REF!,(IF(B31=Data!B231,Data!I231,(IF(B31=Data!B232,Data!I232,(IF(B31=Data!#REF!,Data!I927,(IF(B31=Data!#REF!,Data!#REF!,(IF(B31=Data!B287,Data!I287,Data!#REF!)))))))))))))))&amp;IF(B31=Data!#REF!,Data!#REF!,(IF(B31=Data!#REF!,Data!#REF!,(IF(B31=Data!#REF!,Data!#REF!,(IF(B31=Data!#REF!,Data!#REF!,(IF(B31=Data!#REF!,Data!#REF!,Data!#REF!)))))))))</f>
        <v>#REF!</v>
      </c>
      <c r="U31" s="379"/>
      <c r="V31" s="186" t="e">
        <f>IF(B31=Data!B109,Data!J109,(IF(B31=Data!B115,Data!J115,(IF(B31=Data!B117,Data!J117,(IF(B31=Data!#REF!,Data!#REF!,(IF(B31=Data!#REF!,Data!#REF!,(IF(B31=Data!B100,Data!J100,(IF(B31=Data!#REF!,Data!#REF!,(IF(B31=Data!#REF!,Data!#REF!,Data!#REF!)))))))))))))))&amp;IF(B31=Data!B235,Data!J235,(IF(B31=Data!B236,Data!J236,(IF(B31=Data!#REF!,Data!#REF!,(IF(B31=Data!B231,Data!J231,(IF(B31=Data!B232,Data!J232,(IF(B31=Data!#REF!,Data!J927,(IF(B31=Data!#REF!,Data!#REF!,(IF(B31=Data!B287,Data!J287,Data!#REF!)))))))))))))))&amp;IF(B31=Data!#REF!,Data!#REF!,(IF(B31=Data!#REF!,Data!#REF!,(IF(B31=Data!#REF!,Data!#REF!,(IF(B31=Data!#REF!,Data!#REF!,(IF(B31=Data!#REF!,Data!#REF!,Data!#REF!)))))))))</f>
        <v>#REF!</v>
      </c>
      <c r="W31" s="184">
        <f>IF(D31="","",VLOOKUP(B31,Data!$B$5:$J$404,9,FALSE)*D31)</f>
        <v>1.1990000000000001</v>
      </c>
    </row>
    <row r="32" spans="1:23" s="340" customFormat="1" ht="17" customHeight="1">
      <c r="A32" s="272">
        <v>13</v>
      </c>
      <c r="B32" s="368" t="s">
        <v>257</v>
      </c>
      <c r="C32" s="187" t="str">
        <f>IF(D32="","",VLOOKUP(B32,Data!$B$5:$L$404,2,FALSE))</f>
        <v>WN14880</v>
      </c>
      <c r="D32" s="274">
        <v>2</v>
      </c>
      <c r="E32" s="274">
        <v>4</v>
      </c>
      <c r="F32" s="270"/>
      <c r="G32" s="185">
        <f>IF(D32="","",VLOOKUP(B32,Data!$B$5:$L$404,11,FALSE))</f>
        <v>3025.22</v>
      </c>
      <c r="H32" s="188">
        <f t="shared" si="1"/>
        <v>6050.44</v>
      </c>
      <c r="I32" s="182" t="str">
        <f>IF(D32="","",VLOOKUP(B32,Data!$B$5:$D$404,3,FALSE))</f>
        <v>C/T</v>
      </c>
      <c r="J32" s="182" t="str">
        <f>IF(D32="","",VLOOKUP(B32,Data!$B$5:$M$404,12,FALSE))</f>
        <v>Indonesia</v>
      </c>
      <c r="K32" s="280" t="s">
        <v>902</v>
      </c>
      <c r="L32" s="183">
        <f>IF(D32="","",VLOOKUP(B32,Data!$B$5:$E$404,4,FALSE)*D32)</f>
        <v>446</v>
      </c>
      <c r="M32" s="183">
        <f>IF(D32="","",VLOOKUP(B32,Data!$B$5:$F$404,5,FALSE)*D32)</f>
        <v>410</v>
      </c>
      <c r="N32" s="189" t="e">
        <f>IF(B32=Data!B110,Data!G110,(IF(B32=Data!B116,Data!G116,(IF(B32=Data!B118,Data!G118,(IF(B32=Data!#REF!,Data!#REF!,(IF(B32=Data!#REF!,Data!#REF!,(IF(B32=Data!B101,Data!G101,(IF(B32=Data!#REF!,Data!#REF!,(IF(B32=Data!#REF!,Data!#REF!,Data!#REF!)))))))))))))))&amp;IF(B32=Data!B236,Data!G236,(IF(B32=Data!B237,Data!G237,(IF(B32=Data!#REF!,Data!#REF!,(IF(B32=Data!B232,Data!G232,(IF(B32=Data!B233,Data!G233,(IF(B32=Data!#REF!,Data!G928,(IF(B32=Data!#REF!,Data!#REF!,(IF(B32=Data!B288,Data!G288,Data!#REF!)))))))))))))))&amp;IF(B32=Data!#REF!,Data!#REF!,(IF(B32=Data!#REF!,Data!#REF!,(IF(B32=Data!#REF!,Data!#REF!,(IF(B32=Data!#REF!,Data!#REF!,(IF(B32=Data!#REF!,Data!#REF!,Data!#REF!)))))))))</f>
        <v>#REF!</v>
      </c>
      <c r="O32" s="377"/>
      <c r="P32" s="378"/>
      <c r="Q32" s="186" t="e">
        <f>IF(B32=Data!B110,Data!H110,(IF(B32=Data!B116,Data!H116,(IF(B32=Data!B118,Data!H118,(IF(B32=Data!#REF!,Data!#REF!,(IF(B32=Data!#REF!,Data!#REF!,(IF(B32=Data!B101,Data!H101,(IF(B32=Data!#REF!,Data!#REF!,(IF(B32=Data!#REF!,Data!#REF!,Data!#REF!)))))))))))))))&amp;IF(B32=Data!B236,Data!H236,(IF(B32=Data!B237,Data!H237,(IF(B32=Data!#REF!,Data!#REF!,(IF(B32=Data!B232,Data!H232,(IF(B32=Data!B233,Data!H233,(IF(B32=Data!#REF!,Data!H928,(IF(B32=Data!#REF!,Data!#REF!,(IF(B32=Data!B288,Data!H288,Data!#REF!)))))))))))))))&amp;IF(B32=Data!#REF!,Data!#REF!,(IF(B32=Data!#REF!,Data!#REF!,(IF(B32=Data!#REF!,Data!#REF!,(IF(B32=Data!#REF!,Data!#REF!,(IF(B32=Data!#REF!,Data!#REF!,Data!#REF!)))))))))</f>
        <v>#REF!</v>
      </c>
      <c r="R32" s="378"/>
      <c r="S32" s="378"/>
      <c r="T32" s="186" t="e">
        <f>IF(B32=Data!B110,Data!I110,(IF(B32=Data!B116,Data!I116,(IF(B32=Data!B118,Data!I118,(IF(B32=Data!#REF!,Data!#REF!,(IF(B32=Data!#REF!,Data!#REF!,(IF(B32=Data!B101,Data!I101,(IF(B32=Data!#REF!,Data!#REF!,(IF(B32=Data!#REF!,Data!#REF!,Data!#REF!)))))))))))))))&amp;IF(B32=Data!B236,Data!I236,(IF(B32=Data!B237,Data!I237,(IF(B32=Data!#REF!,Data!#REF!,(IF(B32=Data!B232,Data!I232,(IF(B32=Data!B233,Data!I233,(IF(B32=Data!#REF!,Data!I928,(IF(B32=Data!#REF!,Data!#REF!,(IF(B32=Data!B288,Data!I288,Data!#REF!)))))))))))))))&amp;IF(B32=Data!#REF!,Data!#REF!,(IF(B32=Data!#REF!,Data!#REF!,(IF(B32=Data!#REF!,Data!#REF!,(IF(B32=Data!#REF!,Data!#REF!,(IF(B32=Data!#REF!,Data!#REF!,Data!#REF!)))))))))</f>
        <v>#REF!</v>
      </c>
      <c r="U32" s="379"/>
      <c r="V32" s="186" t="e">
        <f>IF(B32=Data!B110,Data!J110,(IF(B32=Data!B116,Data!J116,(IF(B32=Data!B118,Data!J118,(IF(B32=Data!#REF!,Data!#REF!,(IF(B32=Data!#REF!,Data!#REF!,(IF(B32=Data!B101,Data!J101,(IF(B32=Data!#REF!,Data!#REF!,(IF(B32=Data!#REF!,Data!#REF!,Data!#REF!)))))))))))))))&amp;IF(B32=Data!B236,Data!J236,(IF(B32=Data!B237,Data!J237,(IF(B32=Data!#REF!,Data!#REF!,(IF(B32=Data!B232,Data!J232,(IF(B32=Data!B233,Data!J233,(IF(B32=Data!#REF!,Data!J928,(IF(B32=Data!#REF!,Data!#REF!,(IF(B32=Data!B288,Data!J288,Data!#REF!)))))))))))))))&amp;IF(B32=Data!#REF!,Data!#REF!,(IF(B32=Data!#REF!,Data!#REF!,(IF(B32=Data!#REF!,Data!#REF!,(IF(B32=Data!#REF!,Data!#REF!,(IF(B32=Data!#REF!,Data!#REF!,Data!#REF!)))))))))</f>
        <v>#REF!</v>
      </c>
      <c r="W32" s="184">
        <f>IF(D32="","",VLOOKUP(B32,Data!$B$5:$J$404,9,FALSE)*D32)</f>
        <v>2.524</v>
      </c>
    </row>
    <row r="33" spans="1:23" s="340" customFormat="1" ht="17" customHeight="1">
      <c r="A33" s="272">
        <v>14</v>
      </c>
      <c r="B33" s="368" t="s">
        <v>253</v>
      </c>
      <c r="C33" s="187" t="str">
        <f>IF(D33="","",VLOOKUP(B33,Data!$B$5:$L$404,2,FALSE))</f>
        <v>WN14930</v>
      </c>
      <c r="D33" s="274">
        <v>1</v>
      </c>
      <c r="E33" s="274">
        <v>4</v>
      </c>
      <c r="F33" s="270"/>
      <c r="G33" s="185">
        <f>IF(D33="","",VLOOKUP(B33,Data!$B$5:$L$404,11,FALSE))</f>
        <v>3024.47</v>
      </c>
      <c r="H33" s="188">
        <f t="shared" si="1"/>
        <v>3024.47</v>
      </c>
      <c r="I33" s="182" t="str">
        <f>IF(D33="","",VLOOKUP(B33,Data!$B$5:$D$404,3,FALSE))</f>
        <v>C/T</v>
      </c>
      <c r="J33" s="182" t="str">
        <f>IF(D33="","",VLOOKUP(B33,Data!$B$5:$M$404,12,FALSE))</f>
        <v>Indonesia</v>
      </c>
      <c r="K33" s="280" t="s">
        <v>902</v>
      </c>
      <c r="L33" s="183">
        <f>IF(D33="","",VLOOKUP(B33,Data!$B$5:$E$404,4,FALSE)*D33)</f>
        <v>223</v>
      </c>
      <c r="M33" s="183">
        <f>IF(D33="","",VLOOKUP(B33,Data!$B$5:$F$404,5,FALSE)*D33)</f>
        <v>205</v>
      </c>
      <c r="N33" s="189" t="e">
        <f>IF(B33=Data!B111,Data!G111,(IF(B33=Data!B117,Data!G117,(IF(B33=Data!B119,Data!G119,(IF(B33=Data!#REF!,Data!#REF!,(IF(B33=Data!#REF!,Data!#REF!,(IF(B33=Data!B102,Data!G102,(IF(B33=Data!#REF!,Data!#REF!,(IF(B33=Data!#REF!,Data!#REF!,Data!#REF!)))))))))))))))&amp;IF(B33=Data!B237,Data!G237,(IF(B33=Data!B238,Data!G238,(IF(B33=Data!#REF!,Data!#REF!,(IF(B33=Data!B233,Data!G233,(IF(B33=Data!B234,Data!G234,(IF(B33=Data!#REF!,Data!G929,(IF(B33=Data!#REF!,Data!#REF!,(IF(B33=Data!B289,Data!G289,Data!#REF!)))))))))))))))&amp;IF(B33=Data!#REF!,Data!#REF!,(IF(B33=Data!#REF!,Data!#REF!,(IF(B33=Data!#REF!,Data!#REF!,(IF(B33=Data!#REF!,Data!#REF!,(IF(B33=Data!#REF!,Data!#REF!,Data!#REF!)))))))))</f>
        <v>#REF!</v>
      </c>
      <c r="O33" s="377"/>
      <c r="P33" s="378"/>
      <c r="Q33" s="186" t="e">
        <f>IF(B33=Data!B111,Data!H111,(IF(B33=Data!B117,Data!H117,(IF(B33=Data!B119,Data!H119,(IF(B33=Data!#REF!,Data!#REF!,(IF(B33=Data!#REF!,Data!#REF!,(IF(B33=Data!B102,Data!H102,(IF(B33=Data!#REF!,Data!#REF!,(IF(B33=Data!#REF!,Data!#REF!,Data!#REF!)))))))))))))))&amp;IF(B33=Data!B237,Data!H237,(IF(B33=Data!B238,Data!H238,(IF(B33=Data!#REF!,Data!#REF!,(IF(B33=Data!B233,Data!H233,(IF(B33=Data!B234,Data!H234,(IF(B33=Data!#REF!,Data!H929,(IF(B33=Data!#REF!,Data!#REF!,(IF(B33=Data!B289,Data!H289,Data!#REF!)))))))))))))))&amp;IF(B33=Data!#REF!,Data!#REF!,(IF(B33=Data!#REF!,Data!#REF!,(IF(B33=Data!#REF!,Data!#REF!,(IF(B33=Data!#REF!,Data!#REF!,(IF(B33=Data!#REF!,Data!#REF!,Data!#REF!)))))))))</f>
        <v>#REF!</v>
      </c>
      <c r="R33" s="378"/>
      <c r="S33" s="378"/>
      <c r="T33" s="186" t="e">
        <f>IF(B33=Data!B111,Data!I111,(IF(B33=Data!B117,Data!I117,(IF(B33=Data!B119,Data!I119,(IF(B33=Data!#REF!,Data!#REF!,(IF(B33=Data!#REF!,Data!#REF!,(IF(B33=Data!B102,Data!I102,(IF(B33=Data!#REF!,Data!#REF!,(IF(B33=Data!#REF!,Data!#REF!,Data!#REF!)))))))))))))))&amp;IF(B33=Data!B237,Data!I237,(IF(B33=Data!B238,Data!I238,(IF(B33=Data!#REF!,Data!#REF!,(IF(B33=Data!B233,Data!I233,(IF(B33=Data!B234,Data!I234,(IF(B33=Data!#REF!,Data!I929,(IF(B33=Data!#REF!,Data!#REF!,(IF(B33=Data!B289,Data!I289,Data!#REF!)))))))))))))))&amp;IF(B33=Data!#REF!,Data!#REF!,(IF(B33=Data!#REF!,Data!#REF!,(IF(B33=Data!#REF!,Data!#REF!,(IF(B33=Data!#REF!,Data!#REF!,(IF(B33=Data!#REF!,Data!#REF!,Data!#REF!)))))))))</f>
        <v>#REF!</v>
      </c>
      <c r="U33" s="379"/>
      <c r="V33" s="186" t="e">
        <f>IF(B33=Data!B111,Data!J111,(IF(B33=Data!B117,Data!J117,(IF(B33=Data!B119,Data!J119,(IF(B33=Data!#REF!,Data!#REF!,(IF(B33=Data!#REF!,Data!#REF!,(IF(B33=Data!B102,Data!J102,(IF(B33=Data!#REF!,Data!#REF!,(IF(B33=Data!#REF!,Data!#REF!,Data!#REF!)))))))))))))))&amp;IF(B33=Data!B237,Data!J237,(IF(B33=Data!B238,Data!J238,(IF(B33=Data!#REF!,Data!#REF!,(IF(B33=Data!B233,Data!J233,(IF(B33=Data!B234,Data!J234,(IF(B33=Data!#REF!,Data!J929,(IF(B33=Data!#REF!,Data!#REF!,(IF(B33=Data!B289,Data!J289,Data!#REF!)))))))))))))))&amp;IF(B33=Data!#REF!,Data!#REF!,(IF(B33=Data!#REF!,Data!#REF!,(IF(B33=Data!#REF!,Data!#REF!,(IF(B33=Data!#REF!,Data!#REF!,(IF(B33=Data!#REF!,Data!#REF!,Data!#REF!)))))))))</f>
        <v>#REF!</v>
      </c>
      <c r="W33" s="184">
        <f>IF(D33="","",VLOOKUP(B33,Data!$B$5:$J$404,9,FALSE)*D33)</f>
        <v>1.262</v>
      </c>
    </row>
    <row r="34" spans="1:23" s="340" customFormat="1" ht="17" customHeight="1">
      <c r="A34" s="272"/>
      <c r="B34" s="368"/>
      <c r="C34" s="187" t="str">
        <f>IF(D34="","",VLOOKUP(B34,Data!$B$5:$L$404,2,FALSE))</f>
        <v/>
      </c>
      <c r="D34" s="274"/>
      <c r="E34" s="274">
        <v>4</v>
      </c>
      <c r="F34" s="341"/>
      <c r="G34" s="185" t="str">
        <f>IF(D34="","",VLOOKUP(B34,Data!$B$5:$L$404,11,FALSE))</f>
        <v/>
      </c>
      <c r="H34" s="188" t="str">
        <f t="shared" si="0"/>
        <v>-</v>
      </c>
      <c r="I34" s="182" t="str">
        <f>IF(D34="","",VLOOKUP(B34,Data!$B$5:$D$404,3,FALSE))</f>
        <v/>
      </c>
      <c r="J34" s="182" t="str">
        <f>IF(D34="","",VLOOKUP(B34,Data!$B$5:$M$404,12,FALSE))</f>
        <v/>
      </c>
      <c r="K34" s="280"/>
      <c r="L34" s="183" t="str">
        <f>IF(D34="","",VLOOKUP(B34,Data!$B$5:$E$404,4,FALSE)*D34)</f>
        <v/>
      </c>
      <c r="M34" s="183" t="str">
        <f>IF(D34="","",VLOOKUP(B34,Data!$B$5:$F$404,5,FALSE)*D34)</f>
        <v/>
      </c>
      <c r="N34" s="189" t="e">
        <f>IF(B34=Data!B126,Data!G126,(IF(B34=Data!B132,Data!G132,(IF(B34=Data!B134,Data!G134,(IF(B34=Data!#REF!,Data!#REF!,(IF(B34=Data!#REF!,Data!#REF!,(IF(B34=Data!B117,Data!G117,(IF(B34=Data!#REF!,Data!#REF!,(IF(B34=Data!#REF!,Data!#REF!,Data!#REF!)))))))))))))))&amp;IF(B34=Data!B252,Data!G252,(IF(B34=Data!B253,Data!G253,(IF(B34=Data!#REF!,Data!#REF!,(IF(B34=Data!B248,Data!G248,(IF(B34=Data!B249,Data!G249,(IF(B34=Data!#REF!,Data!G944,(IF(B34=Data!#REF!,Data!#REF!,(IF(B34=Data!B304,Data!G304,Data!#REF!)))))))))))))))&amp;IF(B34=Data!#REF!,Data!#REF!,(IF(B34=Data!#REF!,Data!#REF!,(IF(B34=Data!#REF!,Data!#REF!,(IF(B34=Data!#REF!,Data!#REF!,(IF(B34=Data!#REF!,Data!#REF!,Data!#REF!)))))))))</f>
        <v>#REF!</v>
      </c>
      <c r="O34" s="377"/>
      <c r="P34" s="378"/>
      <c r="Q34" s="186" t="e">
        <f>IF(B34=Data!B126,Data!H126,(IF(B34=Data!B132,Data!H132,(IF(B34=Data!B134,Data!H134,(IF(B34=Data!#REF!,Data!#REF!,(IF(B34=Data!#REF!,Data!#REF!,(IF(B34=Data!B117,Data!H117,(IF(B34=Data!#REF!,Data!#REF!,(IF(B34=Data!#REF!,Data!#REF!,Data!#REF!)))))))))))))))&amp;IF(B34=Data!B252,Data!H252,(IF(B34=Data!B253,Data!H253,(IF(B34=Data!#REF!,Data!#REF!,(IF(B34=Data!B248,Data!H248,(IF(B34=Data!B249,Data!H249,(IF(B34=Data!#REF!,Data!H944,(IF(B34=Data!#REF!,Data!#REF!,(IF(B34=Data!B304,Data!H304,Data!#REF!)))))))))))))))&amp;IF(B34=Data!#REF!,Data!#REF!,(IF(B34=Data!#REF!,Data!#REF!,(IF(B34=Data!#REF!,Data!#REF!,(IF(B34=Data!#REF!,Data!#REF!,(IF(B34=Data!#REF!,Data!#REF!,Data!#REF!)))))))))</f>
        <v>#REF!</v>
      </c>
      <c r="R34" s="378"/>
      <c r="S34" s="378"/>
      <c r="T34" s="186" t="e">
        <f>IF(B34=Data!B126,Data!I126,(IF(B34=Data!B132,Data!I132,(IF(B34=Data!B134,Data!I134,(IF(B34=Data!#REF!,Data!#REF!,(IF(B34=Data!#REF!,Data!#REF!,(IF(B34=Data!B117,Data!I117,(IF(B34=Data!#REF!,Data!#REF!,(IF(B34=Data!#REF!,Data!#REF!,Data!#REF!)))))))))))))))&amp;IF(B34=Data!B252,Data!I252,(IF(B34=Data!B253,Data!I253,(IF(B34=Data!#REF!,Data!#REF!,(IF(B34=Data!B248,Data!I248,(IF(B34=Data!B249,Data!I249,(IF(B34=Data!#REF!,Data!I944,(IF(B34=Data!#REF!,Data!#REF!,(IF(B34=Data!B304,Data!I304,Data!#REF!)))))))))))))))&amp;IF(B34=Data!#REF!,Data!#REF!,(IF(B34=Data!#REF!,Data!#REF!,(IF(B34=Data!#REF!,Data!#REF!,(IF(B34=Data!#REF!,Data!#REF!,(IF(B34=Data!#REF!,Data!#REF!,Data!#REF!)))))))))</f>
        <v>#REF!</v>
      </c>
      <c r="U34" s="379"/>
      <c r="V34" s="186" t="e">
        <f>IF(B34=Data!B126,Data!J126,(IF(B34=Data!B132,Data!J132,(IF(B34=Data!B134,Data!J134,(IF(B34=Data!#REF!,Data!#REF!,(IF(B34=Data!#REF!,Data!#REF!,(IF(B34=Data!B117,Data!J117,(IF(B34=Data!#REF!,Data!#REF!,(IF(B34=Data!#REF!,Data!#REF!,Data!#REF!)))))))))))))))&amp;IF(B34=Data!B252,Data!J252,(IF(B34=Data!B253,Data!J253,(IF(B34=Data!#REF!,Data!#REF!,(IF(B34=Data!B248,Data!J248,(IF(B34=Data!B249,Data!J249,(IF(B34=Data!#REF!,Data!J944,(IF(B34=Data!#REF!,Data!#REF!,(IF(B34=Data!B304,Data!J304,Data!#REF!)))))))))))))))&amp;IF(B34=Data!#REF!,Data!#REF!,(IF(B34=Data!#REF!,Data!#REF!,(IF(B34=Data!#REF!,Data!#REF!,(IF(B34=Data!#REF!,Data!#REF!,(IF(B34=Data!#REF!,Data!#REF!,Data!#REF!)))))))))</f>
        <v>#REF!</v>
      </c>
      <c r="W34" s="184" t="str">
        <f>IF(D34="","",VLOOKUP(B34,Data!$B$5:$J$404,9,FALSE)*D34)</f>
        <v/>
      </c>
    </row>
    <row r="35" spans="1:23" s="340" customFormat="1" ht="19.5" customHeight="1">
      <c r="A35" s="272"/>
      <c r="B35" s="678" t="s">
        <v>908</v>
      </c>
      <c r="C35" s="679"/>
      <c r="D35" s="269">
        <f>SUM(D18:D34)</f>
        <v>37</v>
      </c>
      <c r="E35" s="374">
        <f>SUM(E18:E34)</f>
        <v>60</v>
      </c>
      <c r="F35" s="380">
        <f>D35+'PGU(D) (Nov 1)'!D32+'PGU(AI) (Nov 1)'!D29</f>
        <v>60</v>
      </c>
      <c r="G35" s="190"/>
      <c r="H35" s="191">
        <f>SUM(H18:H34)</f>
        <v>91239.60000000002</v>
      </c>
      <c r="I35" s="383"/>
      <c r="J35" s="343"/>
      <c r="K35" s="343"/>
      <c r="L35" s="191">
        <f>SUM(L18:L34)</f>
        <v>8560</v>
      </c>
      <c r="M35" s="191">
        <f>SUM(M18:M34)</f>
        <v>7743</v>
      </c>
      <c r="N35" s="190">
        <f>SUM(N16:N17)</f>
        <v>0</v>
      </c>
      <c r="O35" s="190" t="e">
        <f>SUM(#REF!)</f>
        <v>#REF!</v>
      </c>
      <c r="P35" s="190">
        <f>SUM(P16:P17)</f>
        <v>0</v>
      </c>
      <c r="Q35" s="190">
        <f>SUM(Q16:Q17)</f>
        <v>0</v>
      </c>
      <c r="R35" s="190" t="e">
        <f>SUM(#REF!)</f>
        <v>#REF!</v>
      </c>
      <c r="S35" s="190">
        <f>SUM(S16:S17)</f>
        <v>0</v>
      </c>
      <c r="T35" s="190">
        <f>SUM(T16:T17)</f>
        <v>0</v>
      </c>
      <c r="U35" s="190"/>
      <c r="V35" s="190">
        <f>SUM(V16:V17)</f>
        <v>0</v>
      </c>
      <c r="W35" s="192">
        <f>SUM(W18:W34)</f>
        <v>46.847999999999999</v>
      </c>
    </row>
    <row r="36" spans="1:23" ht="10.25" customHeight="1">
      <c r="A36" s="272"/>
      <c r="B36" s="680"/>
      <c r="C36" s="681"/>
      <c r="D36" s="395"/>
      <c r="E36" s="375"/>
      <c r="F36" s="311"/>
      <c r="G36" s="160" t="s">
        <v>523</v>
      </c>
      <c r="H36" s="157"/>
      <c r="I36" s="344"/>
      <c r="J36" s="344"/>
      <c r="K36" s="344"/>
      <c r="L36" s="161"/>
      <c r="M36" s="151"/>
      <c r="N36" s="298"/>
      <c r="U36" s="298"/>
      <c r="V36" s="298"/>
      <c r="W36" s="155"/>
    </row>
    <row r="37" spans="1:23" ht="14">
      <c r="A37" s="290" t="s">
        <v>524</v>
      </c>
      <c r="B37" s="346"/>
      <c r="C37" s="347"/>
      <c r="D37" s="396" t="s">
        <v>81</v>
      </c>
      <c r="E37" s="348"/>
      <c r="F37" s="305"/>
      <c r="G37" s="68" t="s">
        <v>82</v>
      </c>
      <c r="H37" s="72"/>
      <c r="I37" s="322" t="s">
        <v>83</v>
      </c>
      <c r="J37" s="349"/>
      <c r="K37" s="152" t="s">
        <v>84</v>
      </c>
      <c r="L37" s="152"/>
      <c r="M37" s="682" t="s">
        <v>85</v>
      </c>
      <c r="N37" s="683"/>
      <c r="O37" s="683"/>
      <c r="P37" s="683"/>
      <c r="Q37" s="683"/>
      <c r="R37" s="683"/>
      <c r="S37" s="683"/>
      <c r="T37" s="683"/>
      <c r="U37" s="683"/>
      <c r="V37" s="683"/>
      <c r="W37" s="684"/>
    </row>
    <row r="38" spans="1:23" ht="14">
      <c r="A38" s="297" t="s">
        <v>525</v>
      </c>
      <c r="B38" s="334"/>
      <c r="C38" s="308"/>
      <c r="D38" s="386" t="s">
        <v>87</v>
      </c>
      <c r="G38" s="685"/>
      <c r="H38" s="686"/>
      <c r="I38" s="297" t="s">
        <v>88</v>
      </c>
      <c r="J38" s="350"/>
      <c r="K38" s="154" t="s">
        <v>89</v>
      </c>
      <c r="L38" s="154"/>
      <c r="M38" s="150"/>
      <c r="W38" s="155"/>
    </row>
    <row r="39" spans="1:23">
      <c r="A39" s="297" t="s">
        <v>526</v>
      </c>
      <c r="B39" s="297"/>
      <c r="C39" s="298"/>
      <c r="G39" s="685"/>
      <c r="H39" s="686"/>
      <c r="I39" s="297"/>
      <c r="J39" s="350"/>
      <c r="K39" s="154" t="s">
        <v>93</v>
      </c>
      <c r="L39" s="154"/>
      <c r="M39" s="150"/>
      <c r="W39" s="155"/>
    </row>
    <row r="40" spans="1:23" ht="10.5" customHeight="1">
      <c r="A40" s="311"/>
      <c r="B40" s="351"/>
      <c r="C40" s="352"/>
      <c r="D40" s="386" t="s">
        <v>94</v>
      </c>
      <c r="G40" s="685"/>
      <c r="H40" s="686"/>
      <c r="I40" s="297" t="s">
        <v>95</v>
      </c>
      <c r="J40" s="350"/>
      <c r="K40" s="154"/>
      <c r="L40" s="154"/>
      <c r="M40" s="150"/>
      <c r="W40" s="155"/>
    </row>
    <row r="41" spans="1:23" ht="13">
      <c r="A41" s="290" t="s">
        <v>96</v>
      </c>
      <c r="C41" s="292"/>
      <c r="D41" s="386" t="s">
        <v>97</v>
      </c>
      <c r="G41" s="76" t="s">
        <v>98</v>
      </c>
      <c r="H41" s="73"/>
      <c r="I41" s="297" t="s">
        <v>88</v>
      </c>
      <c r="J41" s="350"/>
      <c r="K41" s="154" t="s">
        <v>99</v>
      </c>
      <c r="L41" s="154"/>
      <c r="M41" s="150"/>
      <c r="W41" s="155"/>
    </row>
    <row r="42" spans="1:23" ht="10.5" customHeight="1">
      <c r="A42" s="297" t="s">
        <v>527</v>
      </c>
      <c r="C42" s="298"/>
      <c r="D42" s="386" t="s">
        <v>100</v>
      </c>
      <c r="G42" s="77"/>
      <c r="H42" s="162"/>
      <c r="I42" s="297" t="s">
        <v>101</v>
      </c>
      <c r="J42" s="350"/>
      <c r="K42" s="154" t="s">
        <v>528</v>
      </c>
      <c r="L42" s="154"/>
      <c r="M42" s="687" t="s">
        <v>103</v>
      </c>
      <c r="N42" s="688"/>
      <c r="O42" s="688"/>
      <c r="P42" s="688"/>
      <c r="Q42" s="688"/>
      <c r="R42" s="688"/>
      <c r="S42" s="688"/>
      <c r="T42" s="688"/>
      <c r="U42" s="688"/>
      <c r="V42" s="688"/>
      <c r="W42" s="689"/>
    </row>
    <row r="43" spans="1:23">
      <c r="A43" s="311"/>
      <c r="B43" s="312"/>
      <c r="C43" s="313"/>
      <c r="D43" s="397"/>
      <c r="E43" s="353"/>
      <c r="F43" s="312"/>
      <c r="G43" s="673" t="s">
        <v>906</v>
      </c>
      <c r="H43" s="674"/>
      <c r="I43" s="673" t="s">
        <v>907</v>
      </c>
      <c r="J43" s="674"/>
      <c r="K43" s="158" t="s">
        <v>104</v>
      </c>
      <c r="L43" s="158"/>
      <c r="M43" s="675" t="s">
        <v>105</v>
      </c>
      <c r="N43" s="676"/>
      <c r="O43" s="676"/>
      <c r="P43" s="676"/>
      <c r="Q43" s="676"/>
      <c r="R43" s="676"/>
      <c r="S43" s="676"/>
      <c r="T43" s="676"/>
      <c r="U43" s="676"/>
      <c r="V43" s="676"/>
      <c r="W43" s="677"/>
    </row>
    <row r="44" spans="1:23">
      <c r="B44" s="305"/>
    </row>
    <row r="47" spans="1:23" ht="19.25" customHeight="1"/>
    <row r="48" spans="1:23" ht="19.25" customHeight="1"/>
    <row r="49" spans="1:23" s="354" customFormat="1" ht="17.75" customHeight="1">
      <c r="A49" s="163" t="s">
        <v>886</v>
      </c>
      <c r="B49" s="146"/>
      <c r="C49" s="163" t="s">
        <v>569</v>
      </c>
      <c r="D49" s="382"/>
      <c r="E49" s="362"/>
      <c r="F49" s="363"/>
      <c r="G49" s="163" t="s">
        <v>880</v>
      </c>
      <c r="H49" s="146"/>
      <c r="I49" s="163" t="s">
        <v>569</v>
      </c>
      <c r="L49" s="265"/>
      <c r="M49" s="265"/>
      <c r="W49" s="264"/>
    </row>
    <row r="50" spans="1:23" s="354" customFormat="1" ht="17.75" customHeight="1">
      <c r="A50" s="163" t="s">
        <v>887</v>
      </c>
      <c r="B50" s="146"/>
      <c r="C50" s="163" t="s">
        <v>891</v>
      </c>
      <c r="D50" s="382"/>
      <c r="E50" s="362"/>
      <c r="F50" s="363"/>
      <c r="G50" s="247" t="s">
        <v>881</v>
      </c>
      <c r="H50" s="381"/>
      <c r="I50" s="247" t="s">
        <v>891</v>
      </c>
      <c r="L50" s="265"/>
      <c r="M50" s="265"/>
      <c r="W50" s="264"/>
    </row>
    <row r="51" spans="1:23" s="354" customFormat="1" ht="17.75" customHeight="1">
      <c r="A51" s="163" t="s">
        <v>888</v>
      </c>
      <c r="B51" s="146"/>
      <c r="C51" s="163" t="s">
        <v>891</v>
      </c>
      <c r="D51" s="382"/>
      <c r="E51" s="362"/>
      <c r="F51" s="363"/>
      <c r="G51" s="163" t="s">
        <v>882</v>
      </c>
      <c r="H51" s="146"/>
      <c r="I51" s="163" t="s">
        <v>569</v>
      </c>
      <c r="L51" s="265"/>
      <c r="M51" s="265"/>
      <c r="W51" s="264"/>
    </row>
    <row r="52" spans="1:23" s="354" customFormat="1" ht="17.75" customHeight="1">
      <c r="A52" s="163" t="s">
        <v>889</v>
      </c>
      <c r="B52" s="146"/>
      <c r="C52" s="163" t="s">
        <v>569</v>
      </c>
      <c r="D52" s="382"/>
      <c r="E52" s="362"/>
      <c r="F52" s="363"/>
      <c r="G52" s="163" t="s">
        <v>883</v>
      </c>
      <c r="H52" s="146"/>
      <c r="I52" s="163" t="s">
        <v>569</v>
      </c>
      <c r="L52" s="265"/>
      <c r="M52" s="265"/>
      <c r="W52" s="264"/>
    </row>
    <row r="53" spans="1:23" s="354" customFormat="1" ht="17.75" customHeight="1">
      <c r="A53" s="163" t="s">
        <v>890</v>
      </c>
      <c r="B53" s="146"/>
      <c r="C53" s="163" t="s">
        <v>569</v>
      </c>
      <c r="D53" s="382"/>
      <c r="E53" s="362"/>
      <c r="F53" s="363"/>
      <c r="G53" s="163" t="s">
        <v>885</v>
      </c>
      <c r="H53" s="146"/>
      <c r="I53" s="163" t="s">
        <v>569</v>
      </c>
      <c r="L53" s="265"/>
      <c r="M53" s="265"/>
      <c r="W53" s="264"/>
    </row>
    <row r="54" spans="1:23" ht="18.75" customHeight="1">
      <c r="A54" s="411"/>
      <c r="B54" s="411"/>
      <c r="C54" s="411"/>
      <c r="D54" s="384"/>
      <c r="E54" s="411"/>
      <c r="F54" s="266"/>
      <c r="G54" s="163" t="s">
        <v>884</v>
      </c>
      <c r="I54" s="163" t="s">
        <v>569</v>
      </c>
    </row>
    <row r="55" spans="1:23" ht="17.5">
      <c r="A55" s="268"/>
      <c r="B55" s="411"/>
      <c r="C55" s="411"/>
      <c r="D55" s="384"/>
      <c r="E55" s="411"/>
      <c r="F55" s="411"/>
      <c r="G55" s="267"/>
      <c r="H55" s="267"/>
      <c r="I55" s="411"/>
    </row>
    <row r="57" spans="1:23">
      <c r="D57" s="386" t="s">
        <v>872</v>
      </c>
    </row>
    <row r="58" spans="1:23">
      <c r="M58" s="355"/>
    </row>
    <row r="59" spans="1:23" ht="14">
      <c r="A59" s="356"/>
      <c r="C59" s="334"/>
      <c r="D59" s="398"/>
      <c r="E59" s="357"/>
      <c r="M59" s="358"/>
    </row>
    <row r="60" spans="1:23" ht="14">
      <c r="A60" s="359"/>
      <c r="C60" s="334"/>
      <c r="D60" s="398"/>
      <c r="E60" s="357"/>
      <c r="M60" s="358"/>
    </row>
    <row r="61" spans="1:23" ht="14">
      <c r="A61" s="359"/>
      <c r="C61" s="334"/>
      <c r="D61" s="398"/>
      <c r="E61" s="357"/>
      <c r="M61" s="358"/>
    </row>
    <row r="62" spans="1:23" ht="14">
      <c r="A62" s="359"/>
      <c r="B62" s="334"/>
      <c r="C62" s="334"/>
      <c r="D62" s="398"/>
      <c r="E62" s="357"/>
      <c r="M62" s="358"/>
    </row>
    <row r="63" spans="1:23" ht="14">
      <c r="A63" s="359"/>
      <c r="B63" s="334"/>
      <c r="C63" s="334"/>
      <c r="D63" s="398"/>
      <c r="E63" s="357"/>
      <c r="M63" s="358"/>
    </row>
    <row r="64" spans="1:23" ht="14">
      <c r="A64" s="359"/>
      <c r="B64" s="334"/>
      <c r="C64" s="334"/>
      <c r="D64" s="398"/>
      <c r="E64" s="357"/>
      <c r="M64" s="358"/>
    </row>
    <row r="65" spans="1:13" ht="14">
      <c r="A65" s="334"/>
      <c r="B65" s="334"/>
      <c r="C65" s="334"/>
      <c r="D65" s="398"/>
      <c r="E65" s="357"/>
      <c r="M65" s="360"/>
    </row>
    <row r="66" spans="1:13" ht="14">
      <c r="A66" s="359"/>
      <c r="B66" s="334"/>
      <c r="C66" s="334"/>
      <c r="D66" s="398"/>
      <c r="E66" s="357"/>
    </row>
    <row r="67" spans="1:13" ht="14">
      <c r="A67" s="334"/>
      <c r="B67" s="334"/>
      <c r="C67" s="334"/>
      <c r="D67" s="398"/>
      <c r="E67" s="357"/>
    </row>
    <row r="68" spans="1:13" ht="14">
      <c r="A68" s="334"/>
      <c r="B68" s="334"/>
      <c r="C68" s="334"/>
      <c r="D68" s="398"/>
      <c r="E68" s="357"/>
    </row>
    <row r="69" spans="1:13" ht="14">
      <c r="A69" s="359"/>
      <c r="B69" s="334"/>
      <c r="C69" s="334"/>
      <c r="D69" s="398"/>
      <c r="E69" s="357"/>
    </row>
    <row r="70" spans="1:13" ht="14">
      <c r="A70" s="359"/>
      <c r="B70" s="334"/>
      <c r="C70" s="334"/>
      <c r="D70" s="398"/>
      <c r="E70" s="357"/>
    </row>
    <row r="71" spans="1:13" ht="14">
      <c r="A71" s="359"/>
      <c r="B71" s="334"/>
      <c r="C71" s="334"/>
      <c r="D71" s="398"/>
      <c r="E71" s="357"/>
    </row>
    <row r="72" spans="1:13" ht="14">
      <c r="A72" s="359"/>
      <c r="B72" s="334"/>
      <c r="C72" s="334"/>
      <c r="D72" s="398"/>
      <c r="E72" s="357"/>
    </row>
    <row r="73" spans="1:13" ht="14">
      <c r="A73" s="359"/>
      <c r="B73" s="334"/>
      <c r="C73" s="334"/>
      <c r="D73" s="398"/>
      <c r="E73" s="357"/>
    </row>
    <row r="74" spans="1:13" ht="14">
      <c r="A74" s="359"/>
      <c r="B74" s="334"/>
      <c r="C74" s="334"/>
      <c r="D74" s="398"/>
      <c r="E74" s="357"/>
    </row>
    <row r="75" spans="1:13" ht="14">
      <c r="A75" s="359"/>
      <c r="B75" s="334"/>
      <c r="C75" s="334"/>
      <c r="D75" s="398"/>
      <c r="E75" s="357"/>
    </row>
    <row r="76" spans="1:13" ht="14">
      <c r="A76" s="359"/>
      <c r="B76" s="334"/>
      <c r="C76" s="334"/>
      <c r="D76" s="398"/>
      <c r="E76" s="357"/>
    </row>
    <row r="77" spans="1:13" ht="14">
      <c r="A77" s="359"/>
      <c r="B77" s="334"/>
      <c r="C77" s="334"/>
      <c r="D77" s="398"/>
      <c r="E77" s="357"/>
    </row>
    <row r="78" spans="1:13" ht="14">
      <c r="A78" s="359"/>
      <c r="B78" s="334"/>
      <c r="C78" s="334"/>
      <c r="D78" s="398"/>
      <c r="E78" s="357"/>
    </row>
    <row r="79" spans="1:13" ht="14">
      <c r="A79" s="334"/>
      <c r="B79" s="334"/>
      <c r="C79" s="334"/>
      <c r="D79" s="398"/>
      <c r="E79" s="357"/>
    </row>
    <row r="80" spans="1:13" ht="14">
      <c r="B80" s="334"/>
    </row>
    <row r="81" spans="2:2" ht="14">
      <c r="B81" s="334"/>
    </row>
    <row r="82" spans="2:2" ht="14">
      <c r="B82" s="334"/>
    </row>
  </sheetData>
  <mergeCells count="9">
    <mergeCell ref="G43:H43"/>
    <mergeCell ref="I43:J43"/>
    <mergeCell ref="M43:W43"/>
    <mergeCell ref="B35:C36"/>
    <mergeCell ref="M37:W37"/>
    <mergeCell ref="G38:H38"/>
    <mergeCell ref="G39:H39"/>
    <mergeCell ref="G40:H40"/>
    <mergeCell ref="M42:W42"/>
  </mergeCells>
  <printOptions horizontalCentered="1"/>
  <pageMargins left="0" right="0" top="0.23622047244094491" bottom="0.15748031496062992" header="8.0708661417322833" footer="0"/>
  <pageSetup paperSize="9" scale="76" firstPageNumber="4294963191" fitToHeight="2" orientation="landscape" horizontalDpi="4294967295" verticalDpi="4294967295" r:id="rId1"/>
  <headerFooter alignWithMargins="0">
    <oddHeader>&amp;R&amp;"Calibri"&amp;10&amp;K000000 Confidential&amp;1#_x000D_</oddHeader>
  </headerFooter>
  <rowBreaks count="1" manualBreakCount="1">
    <brk id="43" max="21"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D79"/>
  <sheetViews>
    <sheetView topLeftCell="A16" zoomScale="80" zoomScaleNormal="80" zoomScaleSheetLayoutView="85" workbookViewId="0">
      <selection activeCell="D29" sqref="D2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15"/>
      <c r="I10" s="41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409" customFormat="1" ht="17" customHeight="1">
      <c r="A18" s="399"/>
      <c r="B18" s="369" t="s">
        <v>897</v>
      </c>
      <c r="C18" s="187" t="str">
        <f>IF(D18="","",VLOOKUP(B18,Data!$B$5:$L$404,2,FALSE))</f>
        <v/>
      </c>
      <c r="D18" s="274"/>
      <c r="E18" s="273"/>
      <c r="F18" s="376" t="str">
        <f>IF(D18="","",VLOOKUP(B18,Data!$B$5:$L$404,11,FALSE))</f>
        <v/>
      </c>
      <c r="G18" s="400" t="str">
        <f t="shared" ref="G18:G31" si="0">IF(D18&gt;0,D18*F18,"-")</f>
        <v>-</v>
      </c>
      <c r="H18" s="401" t="str">
        <f>IF(D18="","",VLOOKUP(B18,Data!$B$5:$D$404,3,FALSE))</f>
        <v/>
      </c>
      <c r="I18" s="401" t="str">
        <f>IF(D18="","",VLOOKUP(B18,Data!$B$5:$M$404,12,FALSE))</f>
        <v/>
      </c>
      <c r="J18" s="402"/>
      <c r="K18" s="187" t="str">
        <f>IF(D18="","",VLOOKUP(B18,Data!$B$5:$E$404,4,FALSE)*D18)</f>
        <v/>
      </c>
      <c r="L18" s="187" t="str">
        <f>IF(D18="","",VLOOKUP(B18,Data!$B$5:$F$404,5,FALSE)*D18)</f>
        <v/>
      </c>
      <c r="M18" s="403"/>
      <c r="N18" s="404"/>
      <c r="O18" s="405"/>
      <c r="P18" s="406"/>
      <c r="Q18" s="405"/>
      <c r="R18" s="405"/>
      <c r="S18" s="406"/>
      <c r="T18" s="407"/>
      <c r="U18" s="406"/>
      <c r="V18" s="408" t="str">
        <f>IF(D18="","",VLOOKUP(B18,Data!$B$5:$J$404,9,FALSE)*D18)</f>
        <v/>
      </c>
      <c r="W18" s="386"/>
      <c r="X18" s="386"/>
      <c r="Y18" s="386"/>
      <c r="Z18" s="386"/>
      <c r="AA18" s="386"/>
      <c r="AB18" s="386"/>
      <c r="AC18" s="386"/>
      <c r="AD18" s="386"/>
    </row>
    <row r="19" spans="1:30" s="409" customFormat="1" ht="17" customHeight="1">
      <c r="A19" s="410">
        <v>15</v>
      </c>
      <c r="B19" s="368" t="s">
        <v>700</v>
      </c>
      <c r="C19" s="187" t="str">
        <f>IF(D19="","",VLOOKUP(B19,Data!$B$5:$L$404,2,FALSE))</f>
        <v>VAD6760</v>
      </c>
      <c r="D19" s="274">
        <v>3</v>
      </c>
      <c r="E19" s="273"/>
      <c r="F19" s="376">
        <f>IF(D19="","",VLOOKUP(B19,Data!$B$5:$L$404,11,FALSE))</f>
        <v>2238.61</v>
      </c>
      <c r="G19" s="400">
        <f t="shared" si="0"/>
        <v>6715.83</v>
      </c>
      <c r="H19" s="401" t="str">
        <f>IF(D19="","",VLOOKUP(B19,Data!$B$5:$D$404,3,FALSE))</f>
        <v>C/T</v>
      </c>
      <c r="I19" s="401" t="str">
        <f>IF(D19="","",VLOOKUP(B19,Data!$B$5:$M$404,12,FALSE))</f>
        <v>Indonesia</v>
      </c>
      <c r="J19" s="402" t="s">
        <v>896</v>
      </c>
      <c r="K19" s="187">
        <f>IF(D19="","",VLOOKUP(B19,Data!$B$5:$E$404,4,FALSE)*D19)</f>
        <v>681</v>
      </c>
      <c r="L19" s="187">
        <f>IF(D19="","",VLOOKUP(B19,Data!$B$5:$F$404,5,FALSE)*D19)</f>
        <v>618</v>
      </c>
      <c r="M19" s="403"/>
      <c r="N19" s="404"/>
      <c r="O19" s="405"/>
      <c r="P19" s="406"/>
      <c r="Q19" s="405"/>
      <c r="R19" s="405"/>
      <c r="S19" s="406"/>
      <c r="T19" s="407"/>
      <c r="U19" s="406"/>
      <c r="V19" s="408">
        <f>IF(D19="","",VLOOKUP(B19,Data!$B$5:$J$404,9,FALSE)*D19)</f>
        <v>3.5970000000000004</v>
      </c>
      <c r="W19" s="386"/>
      <c r="X19" s="386"/>
      <c r="Y19" s="386"/>
      <c r="Z19" s="386"/>
      <c r="AA19" s="386"/>
      <c r="AB19" s="386"/>
      <c r="AC19" s="386"/>
      <c r="AD19" s="386"/>
    </row>
    <row r="20" spans="1:30" s="409" customFormat="1" ht="17" customHeight="1">
      <c r="A20" s="410">
        <v>16</v>
      </c>
      <c r="B20" s="368" t="s">
        <v>243</v>
      </c>
      <c r="C20" s="187" t="str">
        <f>IF(D20="","",VLOOKUP(B20,Data!$B$5:$L$404,2,FALSE))</f>
        <v>AAC7369</v>
      </c>
      <c r="D20" s="274">
        <v>1</v>
      </c>
      <c r="E20" s="273"/>
      <c r="F20" s="376">
        <f>IF(D20="","",VLOOKUP(B20,Data!$B$5:$L$404,11,FALSE))</f>
        <v>3015.47</v>
      </c>
      <c r="G20" s="400">
        <f t="shared" si="0"/>
        <v>3015.47</v>
      </c>
      <c r="H20" s="401" t="str">
        <f>IF(D20="","",VLOOKUP(B20,Data!$B$5:$D$404,3,FALSE))</f>
        <v>C/T</v>
      </c>
      <c r="I20" s="401" t="str">
        <f>IF(D20="","",VLOOKUP(B20,Data!$B$5:$M$404,12,FALSE))</f>
        <v>Indonesia</v>
      </c>
      <c r="J20" s="402" t="s">
        <v>896</v>
      </c>
      <c r="K20" s="187">
        <f>IF(D20="","",VLOOKUP(B20,Data!$B$5:$E$404,4,FALSE)*D20)</f>
        <v>266</v>
      </c>
      <c r="L20" s="187">
        <f>IF(D20="","",VLOOKUP(B20,Data!$B$5:$F$404,5,FALSE)*D20)</f>
        <v>246</v>
      </c>
      <c r="M20" s="403"/>
      <c r="N20" s="404"/>
      <c r="O20" s="405"/>
      <c r="P20" s="406"/>
      <c r="Q20" s="405"/>
      <c r="R20" s="405"/>
      <c r="S20" s="406"/>
      <c r="T20" s="407"/>
      <c r="U20" s="406"/>
      <c r="V20" s="408">
        <f>IF(D20="","",VLOOKUP(B20,Data!$B$5:$J$404,9,FALSE)*D20)</f>
        <v>1.488</v>
      </c>
      <c r="W20" s="386"/>
      <c r="X20" s="386"/>
      <c r="Y20" s="386"/>
      <c r="Z20" s="386"/>
      <c r="AA20" s="386"/>
      <c r="AB20" s="386"/>
      <c r="AC20" s="386"/>
      <c r="AD20" s="386"/>
    </row>
    <row r="21" spans="1:30" s="340" customFormat="1" ht="17" customHeight="1">
      <c r="A21" s="271"/>
      <c r="B21" s="278" t="s">
        <v>901</v>
      </c>
      <c r="C21" s="187" t="str">
        <f>IF(D21="","",VLOOKUP(B21,Data!$B$5:$L$404,2,FALSE))</f>
        <v/>
      </c>
      <c r="D21" s="274"/>
      <c r="E21" s="276"/>
      <c r="F21" s="185" t="str">
        <f>IF(D21="","",VLOOKUP(B21,Data!$B$5:$L$404,11,FALSE))</f>
        <v/>
      </c>
      <c r="G21" s="188" t="str">
        <f t="shared" si="0"/>
        <v>-</v>
      </c>
      <c r="H21" s="182" t="str">
        <f>IF(D21="","",VLOOKUP(B21,Data!$B$5:$D$404,3,FALSE))</f>
        <v/>
      </c>
      <c r="I21" s="182" t="str">
        <f>IF(D21="","",VLOOKUP(B21,Data!$B$5:$M$404,12,FALSE))</f>
        <v/>
      </c>
      <c r="J21" s="279"/>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410">
        <v>17</v>
      </c>
      <c r="B22" s="413" t="s">
        <v>353</v>
      </c>
      <c r="C22" s="187" t="str">
        <f>IF(D22="","",VLOOKUP(B22,Data!$B$5:$L$404,2,FALSE))</f>
        <v>WQ78260</v>
      </c>
      <c r="D22" s="274">
        <v>5</v>
      </c>
      <c r="E22" s="273"/>
      <c r="F22" s="185">
        <f>IF(D22="","",VLOOKUP(B22,Data!$B$5:$L$404,11,FALSE))</f>
        <v>4283.6499999999996</v>
      </c>
      <c r="G22" s="188">
        <f t="shared" si="0"/>
        <v>21418.25</v>
      </c>
      <c r="H22" s="182" t="str">
        <f>IF(D22="","",VLOOKUP(B22,Data!$B$5:$D$404,3,FALSE))</f>
        <v>C/T</v>
      </c>
      <c r="I22" s="182" t="str">
        <f>IF(D22="","",VLOOKUP(B22,Data!$B$5:$M$404,12,FALSE))</f>
        <v>Indonesia</v>
      </c>
      <c r="J22" s="279" t="s">
        <v>900</v>
      </c>
      <c r="K22" s="183">
        <f>IF(D22="","",VLOOKUP(B22,Data!$B$5:$E$404,4,FALSE)*D22)</f>
        <v>1525</v>
      </c>
      <c r="L22" s="183">
        <f>IF(D22="","",VLOOKUP(B22,Data!$B$5:$F$404,5,FALSE)*D22)</f>
        <v>1345</v>
      </c>
      <c r="M22" s="189"/>
      <c r="N22" s="377"/>
      <c r="O22" s="378"/>
      <c r="P22" s="186"/>
      <c r="Q22" s="378"/>
      <c r="R22" s="378"/>
      <c r="S22" s="186"/>
      <c r="T22" s="379"/>
      <c r="U22" s="186"/>
      <c r="V22" s="184">
        <f>IF(D22="","",VLOOKUP(B22,Data!$B$5:$J$404,9,FALSE)*D22)</f>
        <v>7.67</v>
      </c>
      <c r="W22" s="282"/>
      <c r="X22" s="282"/>
      <c r="Y22" s="282"/>
      <c r="Z22" s="282"/>
      <c r="AA22" s="282"/>
      <c r="AB22" s="282"/>
      <c r="AC22" s="282"/>
      <c r="AD22" s="282"/>
    </row>
    <row r="23" spans="1:30" s="409" customFormat="1" ht="17" customHeight="1">
      <c r="A23" s="410">
        <v>18</v>
      </c>
      <c r="B23" s="368" t="s">
        <v>201</v>
      </c>
      <c r="C23" s="187" t="str">
        <f>IF(D23="","",VLOOKUP(B23,Data!$B$5:$L$404,2,FALSE))</f>
        <v>WH50370</v>
      </c>
      <c r="D23" s="274">
        <v>2</v>
      </c>
      <c r="E23" s="273"/>
      <c r="F23" s="376">
        <f>IF(D23="","",VLOOKUP(B23,Data!$B$5:$L$404,11,FALSE))</f>
        <v>2134.0100000000002</v>
      </c>
      <c r="G23" s="400">
        <f t="shared" si="0"/>
        <v>4268.0200000000004</v>
      </c>
      <c r="H23" s="401" t="str">
        <f>IF(D23="","",VLOOKUP(B23,Data!$B$5:$D$404,3,FALSE))</f>
        <v>C/T</v>
      </c>
      <c r="I23" s="401" t="str">
        <f>IF(D23="","",VLOOKUP(B23,Data!$B$5:$M$404,12,FALSE))</f>
        <v>Indonesia</v>
      </c>
      <c r="J23" s="279" t="s">
        <v>900</v>
      </c>
      <c r="K23" s="187">
        <f>IF(D23="","",VLOOKUP(B23,Data!$B$5:$E$404,4,FALSE)*D23)</f>
        <v>402</v>
      </c>
      <c r="L23" s="187">
        <f>IF(D23="","",VLOOKUP(B23,Data!$B$5:$F$404,5,FALSE)*D23)</f>
        <v>362</v>
      </c>
      <c r="M23" s="403"/>
      <c r="N23" s="404"/>
      <c r="O23" s="405"/>
      <c r="P23" s="406"/>
      <c r="Q23" s="405"/>
      <c r="R23" s="405"/>
      <c r="S23" s="406"/>
      <c r="T23" s="407"/>
      <c r="U23" s="406"/>
      <c r="V23" s="408">
        <f>IF(D23="","",VLOOKUP(B23,Data!$B$5:$J$404,9,FALSE)*D23)</f>
        <v>2.2999999999999998</v>
      </c>
      <c r="W23" s="386"/>
      <c r="X23" s="386"/>
      <c r="Y23" s="386"/>
      <c r="Z23" s="386"/>
      <c r="AA23" s="386"/>
      <c r="AB23" s="386"/>
      <c r="AC23" s="386"/>
      <c r="AD23" s="386"/>
    </row>
    <row r="24" spans="1:30" s="409" customFormat="1" ht="17" customHeight="1">
      <c r="A24" s="410">
        <v>19</v>
      </c>
      <c r="B24" s="368" t="s">
        <v>205</v>
      </c>
      <c r="C24" s="187" t="str">
        <f>IF(D24="","",VLOOKUP(B24,Data!$B$5:$L$404,2,FALSE))</f>
        <v>WH50390</v>
      </c>
      <c r="D24" s="274">
        <v>1</v>
      </c>
      <c r="E24" s="273"/>
      <c r="F24" s="376">
        <f>IF(D24="","",VLOOKUP(B24,Data!$B$5:$L$404,11,FALSE))</f>
        <v>2142.8000000000002</v>
      </c>
      <c r="G24" s="400">
        <f t="shared" si="0"/>
        <v>2142.8000000000002</v>
      </c>
      <c r="H24" s="401" t="str">
        <f>IF(D24="","",VLOOKUP(B24,Data!$B$5:$D$404,3,FALSE))</f>
        <v>C/T</v>
      </c>
      <c r="I24" s="401" t="str">
        <f>IF(D24="","",VLOOKUP(B24,Data!$B$5:$M$404,12,FALSE))</f>
        <v>Indonesia</v>
      </c>
      <c r="J24" s="279" t="s">
        <v>900</v>
      </c>
      <c r="K24" s="187">
        <f>IF(D24="","",VLOOKUP(B24,Data!$B$5:$E$404,4,FALSE)*D24)</f>
        <v>201</v>
      </c>
      <c r="L24" s="187">
        <f>IF(D24="","",VLOOKUP(B24,Data!$B$5:$F$404,5,FALSE)*D24)</f>
        <v>181</v>
      </c>
      <c r="M24" s="403"/>
      <c r="N24" s="404"/>
      <c r="O24" s="405"/>
      <c r="P24" s="406"/>
      <c r="Q24" s="405"/>
      <c r="R24" s="405"/>
      <c r="S24" s="406"/>
      <c r="T24" s="407"/>
      <c r="U24" s="406"/>
      <c r="V24" s="408">
        <f>IF(D24="","",VLOOKUP(B24,Data!$B$5:$J$404,9,FALSE)*D24)</f>
        <v>1.1499999999999999</v>
      </c>
      <c r="W24" s="386"/>
      <c r="X24" s="386"/>
      <c r="Y24" s="386"/>
      <c r="Z24" s="386"/>
      <c r="AA24" s="386"/>
      <c r="AB24" s="386"/>
      <c r="AC24" s="386"/>
      <c r="AD24" s="386"/>
    </row>
    <row r="25" spans="1:30" s="340" customFormat="1" ht="17" customHeight="1">
      <c r="A25" s="410">
        <v>20</v>
      </c>
      <c r="B25" s="413" t="s">
        <v>213</v>
      </c>
      <c r="C25" s="187" t="str">
        <f>IF(D25="","",VLOOKUP(B25,Data!$B$5:$L$404,2,FALSE))</f>
        <v>WH50410</v>
      </c>
      <c r="D25" s="274">
        <v>1</v>
      </c>
      <c r="E25" s="273"/>
      <c r="F25" s="185">
        <f>IF(D25="","",VLOOKUP(B25,Data!$B$5:$L$404,11,FALSE))</f>
        <v>1897.4</v>
      </c>
      <c r="G25" s="188">
        <f t="shared" si="0"/>
        <v>1897.4</v>
      </c>
      <c r="H25" s="182" t="str">
        <f>IF(D25="","",VLOOKUP(B25,Data!$B$5:$D$404,3,FALSE))</f>
        <v>C/T</v>
      </c>
      <c r="I25" s="182" t="str">
        <f>IF(D25="","",VLOOKUP(B25,Data!$B$5:$M$404,12,FALSE))</f>
        <v>Indonesia</v>
      </c>
      <c r="J25" s="279" t="s">
        <v>900</v>
      </c>
      <c r="K25" s="183">
        <f>IF(D25="","",VLOOKUP(B25,Data!$B$5:$E$404,4,FALSE)*D25)</f>
        <v>222</v>
      </c>
      <c r="L25" s="183">
        <f>IF(D25="","",VLOOKUP(B25,Data!$B$5:$F$404,5,FALSE)*D25)</f>
        <v>201</v>
      </c>
      <c r="M25" s="189"/>
      <c r="N25" s="377"/>
      <c r="O25" s="378"/>
      <c r="P25" s="186"/>
      <c r="Q25" s="378"/>
      <c r="R25" s="378"/>
      <c r="S25" s="186"/>
      <c r="T25" s="379"/>
      <c r="U25" s="186"/>
      <c r="V25" s="184">
        <f>IF(D25="","",VLOOKUP(B25,Data!$B$5:$J$404,9,FALSE)*D25)</f>
        <v>1.1990000000000001</v>
      </c>
      <c r="W25" s="282"/>
      <c r="X25" s="282"/>
      <c r="Y25" s="282"/>
      <c r="Z25" s="282"/>
      <c r="AA25" s="282"/>
      <c r="AB25" s="282"/>
      <c r="AC25" s="282"/>
      <c r="AD25" s="282"/>
    </row>
    <row r="26" spans="1:30" s="340" customFormat="1" ht="17" customHeight="1">
      <c r="A26" s="410">
        <v>21</v>
      </c>
      <c r="B26" s="368" t="s">
        <v>700</v>
      </c>
      <c r="C26" s="187" t="str">
        <f>IF(D26="","",VLOOKUP(B26,Data!$B$5:$L$404,2,FALSE))</f>
        <v>VAD6760</v>
      </c>
      <c r="D26" s="274">
        <v>2</v>
      </c>
      <c r="E26" s="273"/>
      <c r="F26" s="185">
        <f>IF(D26="","",VLOOKUP(B26,Data!$B$5:$L$404,11,FALSE))</f>
        <v>2238.61</v>
      </c>
      <c r="G26" s="188">
        <f t="shared" si="0"/>
        <v>4477.22</v>
      </c>
      <c r="H26" s="182" t="str">
        <f>IF(D26="","",VLOOKUP(B26,Data!$B$5:$D$404,3,FALSE))</f>
        <v>C/T</v>
      </c>
      <c r="I26" s="182" t="str">
        <f>IF(D26="","",VLOOKUP(B26,Data!$B$5:$M$404,12,FALSE))</f>
        <v>Indonesia</v>
      </c>
      <c r="J26" s="279" t="s">
        <v>900</v>
      </c>
      <c r="K26" s="183">
        <f>IF(D26="","",VLOOKUP(B26,Data!$B$5:$E$404,4,FALSE)*D26)</f>
        <v>454</v>
      </c>
      <c r="L26" s="183">
        <f>IF(D26="","",VLOOKUP(B26,Data!$B$5:$F$404,5,FALSE)*D26)</f>
        <v>412</v>
      </c>
      <c r="M26" s="189"/>
      <c r="N26" s="377"/>
      <c r="O26" s="378"/>
      <c r="P26" s="186"/>
      <c r="Q26" s="378"/>
      <c r="R26" s="378"/>
      <c r="S26" s="186"/>
      <c r="T26" s="379"/>
      <c r="U26" s="186"/>
      <c r="V26" s="184">
        <f>IF(D26="","",VLOOKUP(B26,Data!$B$5:$J$404,9,FALSE)*D26)</f>
        <v>2.3980000000000001</v>
      </c>
      <c r="W26" s="282"/>
      <c r="X26" s="282"/>
      <c r="Y26" s="282"/>
      <c r="Z26" s="282"/>
      <c r="AA26" s="282"/>
      <c r="AB26" s="282"/>
      <c r="AC26" s="282"/>
      <c r="AD26" s="282"/>
    </row>
    <row r="27" spans="1:30" s="409" customFormat="1" ht="17" customHeight="1">
      <c r="A27" s="410"/>
      <c r="B27" s="368"/>
      <c r="C27" s="187" t="str">
        <f>IF(D27="","",VLOOKUP(B27,Data!$B$5:$L$404,2,FALSE))</f>
        <v/>
      </c>
      <c r="D27" s="274"/>
      <c r="E27" s="273"/>
      <c r="F27" s="376" t="str">
        <f>IF(D27="","",VLOOKUP(B27,Data!$B$5:$L$404,11,FALSE))</f>
        <v/>
      </c>
      <c r="G27" s="400" t="str">
        <f t="shared" si="0"/>
        <v>-</v>
      </c>
      <c r="H27" s="401" t="str">
        <f>IF(D27="","",VLOOKUP(B27,Data!$B$5:$D$404,3,FALSE))</f>
        <v/>
      </c>
      <c r="I27" s="401" t="str">
        <f>IF(D27="","",VLOOKUP(B27,Data!$B$5:$M$404,12,FALSE))</f>
        <v/>
      </c>
      <c r="J27" s="279"/>
      <c r="K27" s="187" t="str">
        <f>IF(D27="","",VLOOKUP(B27,Data!$B$5:$E$404,4,FALSE)*D27)</f>
        <v/>
      </c>
      <c r="L27" s="187" t="str">
        <f>IF(D27="","",VLOOKUP(B27,Data!$B$5:$F$404,5,FALSE)*D27)</f>
        <v/>
      </c>
      <c r="M27" s="403"/>
      <c r="N27" s="404"/>
      <c r="O27" s="405"/>
      <c r="P27" s="406"/>
      <c r="Q27" s="405"/>
      <c r="R27" s="405"/>
      <c r="S27" s="406"/>
      <c r="T27" s="407"/>
      <c r="U27" s="406"/>
      <c r="V27" s="408" t="str">
        <f>IF(D27="","",VLOOKUP(B27,Data!$B$5:$J$404,9,FALSE)*D27)</f>
        <v/>
      </c>
      <c r="W27" s="386"/>
      <c r="X27" s="386"/>
      <c r="Y27" s="386"/>
      <c r="Z27" s="386"/>
      <c r="AA27" s="386"/>
      <c r="AB27" s="386"/>
      <c r="AC27" s="386"/>
      <c r="AD27" s="386"/>
    </row>
    <row r="28" spans="1:30" s="409" customFormat="1" ht="17" customHeight="1">
      <c r="A28" s="410"/>
      <c r="B28" s="368"/>
      <c r="C28" s="187" t="str">
        <f>IF(D28="","",VLOOKUP(B28,Data!$B$5:$L$404,2,FALSE))</f>
        <v/>
      </c>
      <c r="D28" s="274"/>
      <c r="E28" s="273"/>
      <c r="F28" s="376" t="str">
        <f>IF(D28="","",VLOOKUP(B28,Data!$B$5:$L$404,11,FALSE))</f>
        <v/>
      </c>
      <c r="G28" s="400" t="str">
        <f t="shared" si="0"/>
        <v>-</v>
      </c>
      <c r="H28" s="401" t="str">
        <f>IF(D28="","",VLOOKUP(B28,Data!$B$5:$D$404,3,FALSE))</f>
        <v/>
      </c>
      <c r="I28" s="401" t="str">
        <f>IF(D28="","",VLOOKUP(B28,Data!$B$5:$M$404,12,FALSE))</f>
        <v/>
      </c>
      <c r="J28" s="402"/>
      <c r="K28" s="187" t="str">
        <f>IF(D28="","",VLOOKUP(B28,Data!$B$5:$E$404,4,FALSE)*D28)</f>
        <v/>
      </c>
      <c r="L28" s="187" t="str">
        <f>IF(D28="","",VLOOKUP(B28,Data!$B$5:$F$404,5,FALSE)*D28)</f>
        <v/>
      </c>
      <c r="M28" s="403"/>
      <c r="N28" s="404"/>
      <c r="O28" s="405"/>
      <c r="P28" s="406"/>
      <c r="Q28" s="405"/>
      <c r="R28" s="405"/>
      <c r="S28" s="406"/>
      <c r="T28" s="407"/>
      <c r="U28" s="406"/>
      <c r="V28" s="408" t="str">
        <f>IF(D28="","",VLOOKUP(B28,Data!$B$5:$J$404,9,FALSE)*D28)</f>
        <v/>
      </c>
      <c r="W28" s="386"/>
      <c r="X28" s="386"/>
      <c r="Y28" s="386"/>
      <c r="Z28" s="386"/>
      <c r="AA28" s="386"/>
      <c r="AB28" s="386"/>
      <c r="AC28" s="386"/>
      <c r="AD28" s="386"/>
    </row>
    <row r="29" spans="1:30" s="340" customFormat="1" ht="17" customHeight="1">
      <c r="A29" s="271"/>
      <c r="B29" s="342" t="s">
        <v>871</v>
      </c>
      <c r="C29" s="187" t="str">
        <f>IF(D29="","",VLOOKUP(B29,Data!$B$5:$L$404,2,FALSE))</f>
        <v/>
      </c>
      <c r="D29" s="274"/>
      <c r="E29" s="276"/>
      <c r="F29" s="185" t="str">
        <f>IF(D29="","",VLOOKUP(B29,Data!$B$5:$L$404,11,FALSE))</f>
        <v/>
      </c>
      <c r="G29" s="188" t="str">
        <f t="shared" si="0"/>
        <v>-</v>
      </c>
      <c r="H29" s="182" t="str">
        <f>IF(D29="","",VLOOKUP(B29,Data!$B$5:$D$404,3,FALSE))</f>
        <v/>
      </c>
      <c r="I29" s="182" t="str">
        <f>IF(D29="","",VLOOKUP(B29,Data!$B$5:$M$404,12,FALSE))</f>
        <v/>
      </c>
      <c r="J29" s="246"/>
      <c r="K29" s="183" t="str">
        <f>IF(D29="","",VLOOKUP(B29,Data!$B$5:$E$404,4,FALSE)*D29)</f>
        <v/>
      </c>
      <c r="L29" s="183" t="str">
        <f>IF(D29="","",VLOOKUP(B29,Data!$B$5:$F$404,5,FALSE)*D29)</f>
        <v/>
      </c>
      <c r="M29" s="189"/>
      <c r="N29" s="377"/>
      <c r="O29" s="378"/>
      <c r="P29" s="186"/>
      <c r="Q29" s="378"/>
      <c r="R29" s="378"/>
      <c r="S29" s="186"/>
      <c r="T29" s="379"/>
      <c r="U29" s="186"/>
      <c r="V29" s="184" t="str">
        <f>IF(D29="","",VLOOKUP(B29,Data!$B$5:$J$404,9,FALSE)*D29)</f>
        <v/>
      </c>
      <c r="W29" s="282"/>
      <c r="X29" s="282"/>
      <c r="Y29" s="282"/>
      <c r="Z29" s="282"/>
      <c r="AA29" s="282"/>
      <c r="AB29" s="282"/>
      <c r="AC29" s="282"/>
      <c r="AD29" s="282"/>
    </row>
    <row r="30" spans="1:30" s="340" customFormat="1" ht="17" customHeight="1">
      <c r="A30" s="271"/>
      <c r="B30" s="342" t="s">
        <v>910</v>
      </c>
      <c r="C30" s="187" t="str">
        <f>IF(D30="","",VLOOKUP(B30,Data!$B$5:$L$404,2,FALSE))</f>
        <v/>
      </c>
      <c r="D30" s="339"/>
      <c r="E30" s="276"/>
      <c r="F30" s="185" t="str">
        <f>IF(D30="","",VLOOKUP(B30,Data!$B$5:$L$404,11,FALSE))</f>
        <v/>
      </c>
      <c r="G30" s="188" t="str">
        <f t="shared" si="0"/>
        <v>-</v>
      </c>
      <c r="H30" s="182" t="str">
        <f>IF(D30="","",VLOOKUP(B30,Data!$B$5:$D$404,3,FALSE))</f>
        <v/>
      </c>
      <c r="I30" s="182" t="str">
        <f>IF(D30="","",VLOOKUP(B30,Data!$B$5:$M$404,12,FALSE))</f>
        <v/>
      </c>
      <c r="J30" s="246"/>
      <c r="K30" s="183" t="str">
        <f>IF(D30="","",VLOOKUP(B30,Data!$B$5:$E$404,4,FALSE)*D30)</f>
        <v/>
      </c>
      <c r="L30" s="183" t="str">
        <f>IF(D30="","",VLOOKUP(B30,Data!$B$5:$F$404,5,FALSE)*D30)</f>
        <v/>
      </c>
      <c r="M30" s="189"/>
      <c r="N30" s="377"/>
      <c r="O30" s="378"/>
      <c r="P30" s="186"/>
      <c r="Q30" s="378"/>
      <c r="R30" s="378"/>
      <c r="S30" s="186"/>
      <c r="T30" s="379"/>
      <c r="U30" s="186"/>
      <c r="V30" s="184" t="str">
        <f>IF(D30="","",VLOOKUP(B30,Data!$B$5:$J$404,9,FALSE)*D30)</f>
        <v/>
      </c>
      <c r="W30" s="282"/>
      <c r="X30" s="282"/>
      <c r="Y30" s="282"/>
      <c r="Z30" s="282"/>
      <c r="AA30" s="282"/>
      <c r="AB30" s="282"/>
      <c r="AC30" s="282"/>
      <c r="AD30" s="282"/>
    </row>
    <row r="31" spans="1:30" s="340" customFormat="1" ht="17" customHeight="1">
      <c r="A31" s="271"/>
      <c r="B31" s="385"/>
      <c r="C31" s="187" t="str">
        <f>IF(D31="","",VLOOKUP(B31,Data!$B$5:$L$404,2,FALSE))</f>
        <v/>
      </c>
      <c r="D31" s="339"/>
      <c r="E31" s="276"/>
      <c r="F31" s="185" t="str">
        <f>IF(D31="","",VLOOKUP(B31,Data!$B$5:$L$404,11,FALSE))</f>
        <v/>
      </c>
      <c r="G31" s="188" t="str">
        <f t="shared" si="0"/>
        <v>-</v>
      </c>
      <c r="H31" s="182" t="str">
        <f>IF(D31="","",VLOOKUP(B31,Data!$B$5:$D$404,3,FALSE))</f>
        <v/>
      </c>
      <c r="I31" s="182" t="str">
        <f>IF(D31="","",VLOOKUP(B31,Data!$B$5:$M$404,12,FALSE))</f>
        <v/>
      </c>
      <c r="J31" s="246"/>
      <c r="K31" s="183" t="str">
        <f>IF(D31="","",VLOOKUP(B31,Data!$B$5:$E$404,4,FALSE)*D31)</f>
        <v/>
      </c>
      <c r="L31" s="183" t="str">
        <f>IF(D31="","",VLOOKUP(B31,Data!$B$5:$F$404,5,FALSE)*D31)</f>
        <v/>
      </c>
      <c r="M31" s="189" t="e">
        <f>IF(B31=Data!B87,Data!G87,(IF(B31=Data!B93,Data!G93,(IF(B31=Data!B95,Data!G95,(IF(B31=Data!#REF!,Data!#REF!,(IF(B31=Data!#REF!,Data!#REF!,(IF(B31=Data!B78,Data!G78,(IF(B31=Data!#REF!,Data!#REF!,(IF(B31=Data!#REF!,Data!#REF!,Data!#REF!)))))))))))))))&amp;IF(B31=Data!B212,Data!G212,(IF(B31=Data!B213,Data!G213,(IF(B31=Data!#REF!,Data!#REF!,(IF(B31=Data!B208,Data!G208,(IF(B31=Data!B209,Data!G209,(IF(B31=Data!#REF!,Data!G905,(IF(B31=Data!#REF!,Data!#REF!,(IF(B31=Data!B265,Data!G265,Data!#REF!)))))))))))))))&amp;IF(B31=Data!#REF!,Data!#REF!,(IF(B31=Data!#REF!,Data!#REF!,(IF(B31=Data!#REF!,Data!#REF!,(IF(B31=Data!#REF!,Data!#REF!,(IF(B31=Data!#REF!,Data!#REF!,Data!#REF!)))))))))</f>
        <v>#REF!</v>
      </c>
      <c r="N31" s="377"/>
      <c r="O31" s="378"/>
      <c r="P31" s="186" t="e">
        <f>IF(B31=Data!B87,Data!H87,(IF(B31=Data!B93,Data!H93,(IF(B31=Data!B95,Data!H95,(IF(B31=Data!#REF!,Data!#REF!,(IF(B31=Data!#REF!,Data!#REF!,(IF(B31=Data!B78,Data!H78,(IF(B31=Data!#REF!,Data!#REF!,(IF(B31=Data!#REF!,Data!#REF!,Data!#REF!)))))))))))))))&amp;IF(B31=Data!B212,Data!H212,(IF(B31=Data!B213,Data!H213,(IF(B31=Data!#REF!,Data!#REF!,(IF(B31=Data!B208,Data!H208,(IF(B31=Data!B209,Data!H209,(IF(B31=Data!#REF!,Data!H905,(IF(B31=Data!#REF!,Data!#REF!,(IF(B31=Data!B265,Data!H265,Data!#REF!)))))))))))))))&amp;IF(B31=Data!#REF!,Data!#REF!,(IF(B31=Data!#REF!,Data!#REF!,(IF(B31=Data!#REF!,Data!#REF!,(IF(B31=Data!#REF!,Data!#REF!,(IF(B31=Data!#REF!,Data!#REF!,Data!#REF!)))))))))</f>
        <v>#REF!</v>
      </c>
      <c r="Q31" s="378"/>
      <c r="R31" s="378"/>
      <c r="S31" s="186" t="e">
        <f>IF(B31=Data!B87,Data!I87,(IF(B31=Data!B93,Data!I93,(IF(B31=Data!B95,Data!I95,(IF(B31=Data!#REF!,Data!#REF!,(IF(B31=Data!#REF!,Data!#REF!,(IF(B31=Data!B78,Data!I78,(IF(B31=Data!#REF!,Data!#REF!,(IF(B31=Data!#REF!,Data!#REF!,Data!#REF!)))))))))))))))&amp;IF(B31=Data!B212,Data!I212,(IF(B31=Data!B213,Data!I213,(IF(B31=Data!#REF!,Data!#REF!,(IF(B31=Data!B208,Data!I208,(IF(B31=Data!B209,Data!I209,(IF(B31=Data!#REF!,Data!I905,(IF(B31=Data!#REF!,Data!#REF!,(IF(B31=Data!B265,Data!I265,Data!#REF!)))))))))))))))&amp;IF(B31=Data!#REF!,Data!#REF!,(IF(B31=Data!#REF!,Data!#REF!,(IF(B31=Data!#REF!,Data!#REF!,(IF(B31=Data!#REF!,Data!#REF!,(IF(B31=Data!#REF!,Data!#REF!,Data!#REF!)))))))))</f>
        <v>#REF!</v>
      </c>
      <c r="T31" s="379"/>
      <c r="U31" s="186" t="e">
        <f>IF(B31=Data!B87,Data!J87,(IF(B31=Data!B93,Data!J93,(IF(B31=Data!B95,Data!J95,(IF(B31=Data!#REF!,Data!#REF!,(IF(B31=Data!#REF!,Data!#REF!,(IF(B31=Data!B78,Data!J78,(IF(B31=Data!#REF!,Data!#REF!,(IF(B31=Data!#REF!,Data!#REF!,Data!#REF!)))))))))))))))&amp;IF(B31=Data!B212,Data!J212,(IF(B31=Data!B213,Data!J213,(IF(B31=Data!#REF!,Data!#REF!,(IF(B31=Data!B208,Data!J208,(IF(B31=Data!B209,Data!J209,(IF(B31=Data!#REF!,Data!J905,(IF(B31=Data!#REF!,Data!#REF!,(IF(B31=Data!B265,Data!J265,Data!#REF!)))))))))))))))&amp;IF(B31=Data!#REF!,Data!#REF!,(IF(B31=Data!#REF!,Data!#REF!,(IF(B31=Data!#REF!,Data!#REF!,(IF(B31=Data!#REF!,Data!#REF!,(IF(B31=Data!#REF!,Data!#REF!,Data!#REF!)))))))))</f>
        <v>#REF!</v>
      </c>
      <c r="V31" s="184" t="str">
        <f>IF(D31="","",VLOOKUP(B31,Data!$B$5:$J$404,9,FALSE)*D31)</f>
        <v/>
      </c>
      <c r="W31" s="282"/>
      <c r="X31" s="282"/>
      <c r="Y31" s="282"/>
      <c r="Z31" s="282"/>
      <c r="AA31" s="282"/>
      <c r="AB31" s="282"/>
      <c r="AC31" s="282"/>
      <c r="AD31" s="282"/>
    </row>
    <row r="32" spans="1:30" s="340" customFormat="1" ht="20" customHeight="1">
      <c r="A32" s="343"/>
      <c r="B32" s="678" t="s">
        <v>909</v>
      </c>
      <c r="C32" s="679"/>
      <c r="D32" s="193">
        <f>SUM(D18:D31)</f>
        <v>15</v>
      </c>
      <c r="E32" s="380"/>
      <c r="F32" s="190"/>
      <c r="G32" s="191">
        <f>SUM(G18:G31)</f>
        <v>43934.990000000005</v>
      </c>
      <c r="H32" s="343"/>
      <c r="I32" s="343"/>
      <c r="J32" s="343"/>
      <c r="K32" s="191">
        <f>SUM(K18:K31)</f>
        <v>3751</v>
      </c>
      <c r="L32" s="191">
        <f>SUM(L18:L31)</f>
        <v>3365</v>
      </c>
      <c r="M32" s="190">
        <f>SUM(M16:M17)</f>
        <v>0</v>
      </c>
      <c r="N32" s="190" t="e">
        <f>SUM(#REF!)</f>
        <v>#REF!</v>
      </c>
      <c r="O32" s="190">
        <f>SUM(O16:O17)</f>
        <v>0</v>
      </c>
      <c r="P32" s="190">
        <f>SUM(P16:P17)</f>
        <v>0</v>
      </c>
      <c r="Q32" s="190" t="e">
        <f>SUM(#REF!)</f>
        <v>#REF!</v>
      </c>
      <c r="R32" s="190">
        <f>SUM(R16:R17)</f>
        <v>0</v>
      </c>
      <c r="S32" s="190">
        <f>SUM(S16:S17)</f>
        <v>0</v>
      </c>
      <c r="T32" s="190"/>
      <c r="U32" s="190">
        <f>SUM(U16:U17)</f>
        <v>0</v>
      </c>
      <c r="V32" s="192">
        <f>SUM(V18:V31)</f>
        <v>19.802</v>
      </c>
    </row>
    <row r="33" spans="1:22" ht="10.25" customHeight="1">
      <c r="A33" s="344"/>
      <c r="B33" s="680"/>
      <c r="C33" s="681"/>
      <c r="D33" s="345"/>
      <c r="E33" s="311"/>
      <c r="F33" s="160" t="s">
        <v>523</v>
      </c>
      <c r="G33" s="157"/>
      <c r="H33" s="344"/>
      <c r="I33" s="344"/>
      <c r="J33" s="344"/>
      <c r="K33" s="161"/>
      <c r="L33" s="151"/>
      <c r="M33" s="298"/>
      <c r="T33" s="298"/>
      <c r="U33" s="298"/>
      <c r="V33" s="155"/>
    </row>
    <row r="34" spans="1:22" ht="14">
      <c r="A34" s="297" t="s">
        <v>525</v>
      </c>
      <c r="B34" s="334"/>
      <c r="C34" s="308"/>
      <c r="D34" s="283" t="s">
        <v>87</v>
      </c>
      <c r="F34" s="685"/>
      <c r="G34" s="686"/>
      <c r="H34" s="297" t="s">
        <v>88</v>
      </c>
      <c r="I34" s="350"/>
      <c r="J34" s="154" t="s">
        <v>89</v>
      </c>
      <c r="K34" s="154"/>
      <c r="L34" s="150"/>
      <c r="V34" s="155"/>
    </row>
    <row r="35" spans="1:22">
      <c r="A35" s="297" t="s">
        <v>526</v>
      </c>
      <c r="B35" s="297"/>
      <c r="C35" s="298"/>
      <c r="D35" s="283">
        <f>SUM(D18:D34)</f>
        <v>30</v>
      </c>
      <c r="F35" s="685"/>
      <c r="G35" s="686"/>
      <c r="H35" s="297"/>
      <c r="I35" s="350"/>
      <c r="J35" s="154" t="s">
        <v>93</v>
      </c>
      <c r="K35" s="154"/>
      <c r="L35" s="150"/>
      <c r="V35" s="155"/>
    </row>
    <row r="36" spans="1:22" ht="10.5" customHeight="1">
      <c r="A36" s="311"/>
      <c r="B36" s="351"/>
      <c r="C36" s="352"/>
      <c r="D36" s="283" t="s">
        <v>94</v>
      </c>
      <c r="F36" s="685"/>
      <c r="G36" s="686"/>
      <c r="H36" s="297" t="s">
        <v>95</v>
      </c>
      <c r="I36" s="350"/>
      <c r="J36" s="154"/>
      <c r="K36" s="154"/>
      <c r="L36" s="150"/>
      <c r="V36" s="155"/>
    </row>
    <row r="37" spans="1:22" ht="13">
      <c r="A37" s="290" t="s">
        <v>96</v>
      </c>
      <c r="C37" s="292"/>
      <c r="D37" s="283" t="s">
        <v>97</v>
      </c>
      <c r="F37" s="76" t="s">
        <v>98</v>
      </c>
      <c r="G37" s="73"/>
      <c r="H37" s="297" t="s">
        <v>88</v>
      </c>
      <c r="I37" s="350"/>
      <c r="J37" s="154" t="s">
        <v>99</v>
      </c>
      <c r="K37" s="154"/>
      <c r="L37" s="150"/>
      <c r="V37" s="155"/>
    </row>
    <row r="38" spans="1:22" ht="10.5" customHeight="1">
      <c r="A38" s="297" t="s">
        <v>527</v>
      </c>
      <c r="C38" s="298"/>
      <c r="D38" s="283"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53"/>
      <c r="E39" s="312"/>
      <c r="F39" s="673" t="s">
        <v>906</v>
      </c>
      <c r="G39" s="674"/>
      <c r="H39" s="673" t="s">
        <v>907</v>
      </c>
      <c r="I39" s="674"/>
      <c r="J39" s="158" t="s">
        <v>104</v>
      </c>
      <c r="K39" s="158"/>
      <c r="L39" s="675" t="s">
        <v>105</v>
      </c>
      <c r="M39" s="676"/>
      <c r="N39" s="676"/>
      <c r="O39" s="676"/>
      <c r="P39" s="676"/>
      <c r="Q39" s="676"/>
      <c r="R39" s="676"/>
      <c r="S39" s="676"/>
      <c r="T39" s="676"/>
      <c r="U39" s="676"/>
      <c r="V39" s="677"/>
    </row>
    <row r="40" spans="1:22">
      <c r="B40" s="305"/>
    </row>
    <row r="46" spans="1:22" s="354" customFormat="1" ht="26.25" customHeight="1">
      <c r="A46" s="163" t="s">
        <v>886</v>
      </c>
      <c r="B46" s="146"/>
      <c r="C46" s="163" t="s">
        <v>569</v>
      </c>
      <c r="D46" s="362"/>
      <c r="E46" s="362"/>
      <c r="F46" s="363"/>
      <c r="G46" s="163" t="s">
        <v>880</v>
      </c>
      <c r="H46" s="146"/>
      <c r="I46" s="163" t="s">
        <v>569</v>
      </c>
      <c r="K46" s="265"/>
      <c r="L46" s="265"/>
      <c r="V46" s="264"/>
    </row>
    <row r="47" spans="1:22" s="354" customFormat="1" ht="19.25" customHeight="1">
      <c r="A47" s="163" t="s">
        <v>887</v>
      </c>
      <c r="B47" s="146"/>
      <c r="C47" s="163" t="s">
        <v>891</v>
      </c>
      <c r="D47" s="362"/>
      <c r="E47" s="362"/>
      <c r="F47" s="363"/>
      <c r="G47" s="247" t="s">
        <v>881</v>
      </c>
      <c r="H47" s="381"/>
      <c r="I47" s="247" t="s">
        <v>891</v>
      </c>
      <c r="K47" s="265"/>
      <c r="L47" s="265"/>
      <c r="V47" s="264"/>
    </row>
    <row r="48" spans="1:22" s="354" customFormat="1" ht="19.25" customHeight="1">
      <c r="A48" s="163" t="s">
        <v>888</v>
      </c>
      <c r="B48" s="146"/>
      <c r="C48" s="163" t="s">
        <v>891</v>
      </c>
      <c r="D48" s="362"/>
      <c r="E48" s="362"/>
      <c r="F48" s="363"/>
      <c r="G48" s="163" t="s">
        <v>882</v>
      </c>
      <c r="H48" s="146"/>
      <c r="I48" s="163" t="s">
        <v>569</v>
      </c>
      <c r="K48" s="265"/>
      <c r="L48" s="265"/>
      <c r="V48" s="264"/>
    </row>
    <row r="49" spans="1:22" s="354" customFormat="1" ht="19.25" customHeight="1">
      <c r="A49" s="163" t="s">
        <v>889</v>
      </c>
      <c r="B49" s="146"/>
      <c r="C49" s="163" t="s">
        <v>569</v>
      </c>
      <c r="D49" s="362"/>
      <c r="E49" s="362"/>
      <c r="F49" s="363"/>
      <c r="G49" s="163" t="s">
        <v>883</v>
      </c>
      <c r="H49" s="146"/>
      <c r="I49" s="163" t="s">
        <v>569</v>
      </c>
      <c r="K49" s="265"/>
      <c r="L49" s="265"/>
      <c r="V49" s="264"/>
    </row>
    <row r="50" spans="1:22" s="354" customFormat="1" ht="19.25" customHeight="1">
      <c r="A50" s="163" t="s">
        <v>890</v>
      </c>
      <c r="B50" s="146"/>
      <c r="C50" s="163" t="s">
        <v>569</v>
      </c>
      <c r="D50" s="362"/>
      <c r="E50" s="362"/>
      <c r="F50" s="363"/>
      <c r="G50" s="163" t="s">
        <v>885</v>
      </c>
      <c r="H50" s="146"/>
      <c r="I50" s="163" t="s">
        <v>569</v>
      </c>
      <c r="K50" s="265"/>
      <c r="L50" s="265"/>
      <c r="V50" s="264"/>
    </row>
    <row r="51" spans="1:22" ht="18.75" customHeight="1">
      <c r="A51" s="411"/>
      <c r="B51" s="411"/>
      <c r="C51" s="411"/>
      <c r="D51" s="411"/>
      <c r="E51" s="411"/>
      <c r="F51" s="266"/>
      <c r="G51" s="163" t="s">
        <v>884</v>
      </c>
      <c r="H51" s="146"/>
      <c r="I51" s="163" t="s">
        <v>569</v>
      </c>
    </row>
    <row r="55" spans="1:22">
      <c r="L55" s="355"/>
    </row>
    <row r="56" spans="1:22" ht="14">
      <c r="A56" s="356"/>
      <c r="C56" s="334"/>
      <c r="D56" s="357"/>
      <c r="L56" s="358"/>
    </row>
    <row r="57" spans="1:22" ht="14">
      <c r="A57" s="359"/>
      <c r="C57" s="334"/>
      <c r="D57" s="357"/>
      <c r="L57" s="358"/>
    </row>
    <row r="58" spans="1:22" ht="14">
      <c r="A58" s="359"/>
      <c r="C58" s="334"/>
      <c r="D58" s="357"/>
      <c r="L58" s="358"/>
    </row>
    <row r="59" spans="1:22" ht="14">
      <c r="A59" s="359"/>
      <c r="B59" s="334"/>
      <c r="C59" s="334"/>
      <c r="D59" s="357"/>
      <c r="L59" s="358"/>
    </row>
    <row r="60" spans="1:22" ht="14">
      <c r="A60" s="359"/>
      <c r="B60" s="334"/>
      <c r="C60" s="334"/>
      <c r="D60" s="357"/>
      <c r="L60" s="358"/>
    </row>
    <row r="61" spans="1:22" ht="14">
      <c r="A61" s="359"/>
      <c r="B61" s="334"/>
      <c r="C61" s="334"/>
      <c r="D61" s="357"/>
      <c r="L61" s="358"/>
    </row>
    <row r="62" spans="1:22" ht="14">
      <c r="A62" s="334"/>
      <c r="B62" s="334"/>
      <c r="C62" s="334"/>
      <c r="D62" s="357"/>
      <c r="L62" s="360"/>
    </row>
    <row r="63" spans="1:22" ht="14">
      <c r="A63" s="359"/>
      <c r="B63" s="334"/>
      <c r="C63" s="334"/>
      <c r="D63" s="357"/>
    </row>
    <row r="64" spans="1:22" ht="14">
      <c r="A64" s="334"/>
      <c r="B64" s="334"/>
      <c r="C64" s="334"/>
      <c r="D64" s="357"/>
    </row>
    <row r="65" spans="1:4" ht="14">
      <c r="A65" s="334"/>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59"/>
      <c r="B75" s="334"/>
      <c r="C75" s="334"/>
      <c r="D75" s="357"/>
    </row>
    <row r="76" spans="1:4" ht="14">
      <c r="A76" s="334"/>
      <c r="B76" s="334"/>
      <c r="C76" s="334"/>
      <c r="D76" s="357"/>
    </row>
    <row r="77" spans="1:4" ht="14">
      <c r="B77" s="334"/>
    </row>
    <row r="78" spans="1:4" ht="14">
      <c r="B78" s="334"/>
    </row>
    <row r="79" spans="1:4" ht="14">
      <c r="B79" s="334"/>
    </row>
  </sheetData>
  <mergeCells count="8">
    <mergeCell ref="F39:G39"/>
    <mergeCell ref="H39:I39"/>
    <mergeCell ref="L39:V39"/>
    <mergeCell ref="B32:C33"/>
    <mergeCell ref="F34:G34"/>
    <mergeCell ref="F35:G35"/>
    <mergeCell ref="F36:G36"/>
    <mergeCell ref="L38:V38"/>
  </mergeCells>
  <printOptions horizontalCentered="1"/>
  <pageMargins left="0" right="0" top="0.23622047244094491" bottom="0.15748031496062992" header="8.0708661417322833" footer="0"/>
  <pageSetup paperSize="9" scale="74" firstPageNumber="4294963191" orientation="landscape" horizontalDpi="4294967295" verticalDpi="4294967295" r:id="rId1"/>
  <headerFooter alignWithMargins="0">
    <oddHeader>&amp;R&amp;"Calibri"&amp;10&amp;K000000 Confidential&amp;1#_x000D_</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D76"/>
  <sheetViews>
    <sheetView topLeftCell="B1" zoomScale="85" zoomScaleNormal="85" zoomScaleSheetLayoutView="85" workbookViewId="0">
      <selection activeCell="D29" sqref="D29"/>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15"/>
      <c r="I10" s="41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899</v>
      </c>
      <c r="C18" s="187" t="str">
        <f>IF(D18="","",VLOOKUP(B18,Data!$B$5:$L$404,2,FALSE))</f>
        <v/>
      </c>
      <c r="D18" s="339"/>
      <c r="E18" s="275"/>
      <c r="F18" s="185" t="str">
        <f>IF(D18="","",VLOOKUP(B18,Data!$B$5:$L$404,11,FALSE))</f>
        <v/>
      </c>
      <c r="G18" s="188" t="str">
        <f t="shared" ref="G18:G28"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22</v>
      </c>
      <c r="B19" s="368" t="s">
        <v>700</v>
      </c>
      <c r="C19" s="187" t="str">
        <f>IF(D19="","",VLOOKUP(B19,Data!$B$5:$L$404,2,FALSE))</f>
        <v>VAD6760</v>
      </c>
      <c r="D19" s="339">
        <v>1</v>
      </c>
      <c r="E19" s="275"/>
      <c r="F19" s="185">
        <f>IF(D19="","",VLOOKUP(B19,Data!$B$5:$L$404,11,FALSE))</f>
        <v>2238.61</v>
      </c>
      <c r="G19" s="188">
        <f t="shared" si="0"/>
        <v>2238.61</v>
      </c>
      <c r="H19" s="182" t="str">
        <f>IF(D19="","",VLOOKUP(B19,Data!$B$5:$D$404,3,FALSE))</f>
        <v>C/T</v>
      </c>
      <c r="I19" s="182" t="str">
        <f>IF(D19="","",VLOOKUP(B19,Data!$B$5:$M$404,12,FALSE))</f>
        <v>Indonesia</v>
      </c>
      <c r="J19" s="280" t="s">
        <v>898</v>
      </c>
      <c r="K19" s="183">
        <f>IF(D19="","",VLOOKUP(B19,Data!$B$5:$E$404,4,FALSE)*D19)</f>
        <v>227</v>
      </c>
      <c r="L19" s="183">
        <f>IF(D19="","",VLOOKUP(B19,Data!$B$5:$F$404,5,FALSE)*D19)</f>
        <v>206</v>
      </c>
      <c r="M19" s="189"/>
      <c r="N19" s="377"/>
      <c r="O19" s="378"/>
      <c r="P19" s="186"/>
      <c r="Q19" s="378"/>
      <c r="R19" s="378"/>
      <c r="S19" s="186"/>
      <c r="T19" s="379"/>
      <c r="U19" s="186"/>
      <c r="V19" s="184">
        <f>IF(D19="","",VLOOKUP(B19,Data!$B$5:$J$404,9,FALSE)*D19)</f>
        <v>1.1990000000000001</v>
      </c>
      <c r="W19" s="282"/>
      <c r="X19" s="282"/>
      <c r="Y19" s="282"/>
      <c r="Z19" s="282"/>
      <c r="AA19" s="282"/>
      <c r="AB19" s="282"/>
      <c r="AC19" s="282"/>
      <c r="AD19" s="282"/>
    </row>
    <row r="20" spans="1:30" s="340" customFormat="1" ht="17" customHeight="1">
      <c r="A20" s="271"/>
      <c r="B20" s="369" t="s">
        <v>904</v>
      </c>
      <c r="C20" s="187" t="str">
        <f>IF(D20="","",VLOOKUP(B20,Data!$B$5:$L$404,2,FALSE))</f>
        <v/>
      </c>
      <c r="D20" s="339"/>
      <c r="E20" s="275"/>
      <c r="F20" s="185" t="str">
        <f>IF(D20="","",VLOOKUP(B20,Data!$B$5:$L$404,11,FALSE))</f>
        <v/>
      </c>
      <c r="G20" s="188" t="str">
        <f t="shared" si="0"/>
        <v>-</v>
      </c>
      <c r="H20" s="182" t="str">
        <f>IF(D20="","",VLOOKUP(B20,Data!$B$5:$D$404,3,FALSE))</f>
        <v/>
      </c>
      <c r="I20" s="182" t="str">
        <f>IF(D20="","",VLOOKUP(B20,Data!$B$5:$M$404,12,FALSE))</f>
        <v/>
      </c>
      <c r="J20" s="279"/>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v>23</v>
      </c>
      <c r="B21" s="368" t="s">
        <v>353</v>
      </c>
      <c r="C21" s="187" t="str">
        <f>IF(D21="","",VLOOKUP(B21,Data!$B$5:$L$404,2,FALSE))</f>
        <v>WQ78260</v>
      </c>
      <c r="D21" s="274">
        <v>5</v>
      </c>
      <c r="E21" s="275"/>
      <c r="F21" s="185">
        <f>IF(D21="","",VLOOKUP(B21,Data!$B$5:$L$404,11,FALSE))</f>
        <v>4283.6499999999996</v>
      </c>
      <c r="G21" s="188">
        <f t="shared" si="0"/>
        <v>21418.25</v>
      </c>
      <c r="H21" s="182" t="str">
        <f>IF(D21="","",VLOOKUP(B21,Data!$B$5:$D$404,3,FALSE))</f>
        <v>C/T</v>
      </c>
      <c r="I21" s="182" t="str">
        <f>IF(D21="","",VLOOKUP(B21,Data!$B$5:$M$404,12,FALSE))</f>
        <v>Indonesia</v>
      </c>
      <c r="J21" s="280" t="s">
        <v>905</v>
      </c>
      <c r="K21" s="183">
        <f>IF(D21="","",VLOOKUP(B21,Data!$B$5:$E$404,4,FALSE)*D21)</f>
        <v>1525</v>
      </c>
      <c r="L21" s="183">
        <f>IF(D21="","",VLOOKUP(B21,Data!$B$5:$F$404,5,FALSE)*D21)</f>
        <v>1345</v>
      </c>
      <c r="M21" s="189"/>
      <c r="N21" s="377"/>
      <c r="O21" s="378"/>
      <c r="P21" s="186"/>
      <c r="Q21" s="378"/>
      <c r="R21" s="378"/>
      <c r="S21" s="186"/>
      <c r="T21" s="379"/>
      <c r="U21" s="186"/>
      <c r="V21" s="184">
        <f>IF(D21="","",VLOOKUP(B21,Data!$B$5:$J$404,9,FALSE)*D21)</f>
        <v>7.67</v>
      </c>
      <c r="W21" s="282"/>
      <c r="X21" s="282"/>
      <c r="Y21" s="282"/>
      <c r="Z21" s="282"/>
      <c r="AA21" s="282"/>
      <c r="AB21" s="282"/>
      <c r="AC21" s="282"/>
      <c r="AD21" s="282"/>
    </row>
    <row r="22" spans="1:30" s="340" customFormat="1" ht="17" customHeight="1">
      <c r="A22" s="272">
        <v>24</v>
      </c>
      <c r="B22" s="368" t="s">
        <v>213</v>
      </c>
      <c r="C22" s="187" t="str">
        <f>IF(D22="","",VLOOKUP(B22,Data!$B$5:$L$404,2,FALSE))</f>
        <v>WH50410</v>
      </c>
      <c r="D22" s="339">
        <v>2</v>
      </c>
      <c r="E22" s="275"/>
      <c r="F22" s="185">
        <f>IF(D22="","",VLOOKUP(B22,Data!$B$5:$L$404,11,FALSE))</f>
        <v>1897.4</v>
      </c>
      <c r="G22" s="188">
        <f t="shared" si="0"/>
        <v>3794.8</v>
      </c>
      <c r="H22" s="182" t="str">
        <f>IF(D22="","",VLOOKUP(B22,Data!$B$5:$D$404,3,FALSE))</f>
        <v>C/T</v>
      </c>
      <c r="I22" s="182" t="str">
        <f>IF(D22="","",VLOOKUP(B22,Data!$B$5:$M$404,12,FALSE))</f>
        <v>Indonesia</v>
      </c>
      <c r="J22" s="280" t="s">
        <v>905</v>
      </c>
      <c r="K22" s="183">
        <f>IF(D22="","",VLOOKUP(B22,Data!$B$5:$E$404,4,FALSE)*D22)</f>
        <v>444</v>
      </c>
      <c r="L22" s="183">
        <f>IF(D22="","",VLOOKUP(B22,Data!$B$5:$F$404,5,FALSE)*D22)</f>
        <v>402</v>
      </c>
      <c r="M22" s="189"/>
      <c r="N22" s="377"/>
      <c r="O22" s="378"/>
      <c r="P22" s="186"/>
      <c r="Q22" s="378"/>
      <c r="R22" s="378"/>
      <c r="S22" s="186"/>
      <c r="T22" s="379"/>
      <c r="U22" s="186"/>
      <c r="V22" s="184">
        <f>IF(D22="","",VLOOKUP(B22,Data!$B$5:$J$404,9,FALSE)*D22)</f>
        <v>2.3980000000000001</v>
      </c>
      <c r="W22" s="282"/>
      <c r="X22" s="282"/>
      <c r="Y22" s="282"/>
      <c r="Z22" s="282"/>
      <c r="AA22" s="282"/>
      <c r="AB22" s="282"/>
      <c r="AC22" s="282"/>
      <c r="AD22" s="282"/>
    </row>
    <row r="23" spans="1:30" s="340" customFormat="1" ht="17" customHeight="1">
      <c r="A23" s="272"/>
      <c r="B23" s="368"/>
      <c r="C23" s="187" t="str">
        <f>IF(D23="","",VLOOKUP(B23,Data!$B$5:$L$404,2,FALSE))</f>
        <v/>
      </c>
      <c r="D23" s="274"/>
      <c r="E23" s="275"/>
      <c r="F23" s="185" t="str">
        <f>IF(D23="","",VLOOKUP(B23,Data!$B$5:$L$404,11,FALSE))</f>
        <v/>
      </c>
      <c r="G23" s="188" t="str">
        <f t="shared" si="0"/>
        <v>-</v>
      </c>
      <c r="H23" s="182" t="str">
        <f>IF(D23="","",VLOOKUP(B23,Data!$B$5:$D$404,3,FALSE))</f>
        <v/>
      </c>
      <c r="I23" s="182" t="str">
        <f>IF(D23="","",VLOOKUP(B23,Data!$B$5:$M$404,12,FALSE))</f>
        <v/>
      </c>
      <c r="J23" s="280"/>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68"/>
      <c r="C24" s="187" t="str">
        <f>IF(D24="","",VLOOKUP(B24,Data!$B$5:$L$404,2,FALSE))</f>
        <v/>
      </c>
      <c r="D24" s="339"/>
      <c r="E24" s="277"/>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64"/>
      <c r="C25" s="187" t="str">
        <f>IF(D25="","",VLOOKUP(B25,Data!$B$5:$L$404,2,FALSE))</f>
        <v/>
      </c>
      <c r="D25" s="339"/>
      <c r="E25" s="277"/>
      <c r="F25" s="185" t="str">
        <f>IF(D25="","",VLOOKUP(B25,Data!$B$5:$L$404,11,FALSE))</f>
        <v/>
      </c>
      <c r="G25" s="188" t="str">
        <f t="shared" si="0"/>
        <v>-</v>
      </c>
      <c r="H25" s="182" t="str">
        <f>IF(D25="","",VLOOKUP(B25,Data!$B$5:$D$404,3,FALSE))</f>
        <v/>
      </c>
      <c r="I25" s="182" t="str">
        <f>IF(D25="","",VLOOKUP(B25,Data!$B$5:$M$404,12,FALSE))</f>
        <v/>
      </c>
      <c r="J25" s="279"/>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c r="C26" s="187" t="str">
        <f>IF(D26="","",VLOOKUP(B26,Data!$B$5:$L$404,2,FALSE))</f>
        <v/>
      </c>
      <c r="D26" s="361"/>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271"/>
      <c r="B27" s="342" t="s">
        <v>871</v>
      </c>
      <c r="C27" s="187" t="str">
        <f>IF(D27="","",VLOOKUP(B27,Data!$B$5:$L$404,2,FALSE))</f>
        <v/>
      </c>
      <c r="D27" s="339"/>
      <c r="E27" s="412"/>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271"/>
      <c r="B28" s="342" t="s">
        <v>910</v>
      </c>
      <c r="C28" s="187" t="str">
        <f>IF(D28="","",VLOOKUP(B28,Data!$B$5:$L$404,2,FALSE))</f>
        <v/>
      </c>
      <c r="D28" s="339"/>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t="e">
        <f>IF(B28=Data!B87,Data!G87,(IF(B28=Data!B93,Data!G93,(IF(B28=Data!B95,Data!G95,(IF(B28=Data!#REF!,Data!#REF!,(IF(B28=Data!#REF!,Data!#REF!,(IF(B28=Data!B78,Data!G78,(IF(B28=Data!#REF!,Data!#REF!,(IF(B28=Data!#REF!,Data!#REF!,Data!#REF!)))))))))))))))&amp;IF(B28=Data!B212,Data!G212,(IF(B28=Data!B213,Data!G213,(IF(B28=Data!#REF!,Data!#REF!,(IF(B28=Data!B208,Data!G208,(IF(B28=Data!B209,Data!G209,(IF(B28=Data!#REF!,Data!G905,(IF(B28=Data!#REF!,Data!#REF!,(IF(B28=Data!B265,Data!G265,Data!#REF!)))))))))))))))&amp;IF(B28=Data!#REF!,Data!#REF!,(IF(B28=Data!#REF!,Data!#REF!,(IF(B28=Data!#REF!,Data!#REF!,(IF(B28=Data!#REF!,Data!#REF!,(IF(B28=Data!#REF!,Data!#REF!,Data!#REF!)))))))))</f>
        <v>#REF!</v>
      </c>
      <c r="N28" s="377"/>
      <c r="O28" s="378"/>
      <c r="P28" s="186" t="e">
        <f>IF(B28=Data!B87,Data!H87,(IF(B28=Data!B93,Data!H93,(IF(B28=Data!B95,Data!H95,(IF(B28=Data!#REF!,Data!#REF!,(IF(B28=Data!#REF!,Data!#REF!,(IF(B28=Data!B78,Data!H78,(IF(B28=Data!#REF!,Data!#REF!,(IF(B28=Data!#REF!,Data!#REF!,Data!#REF!)))))))))))))))&amp;IF(B28=Data!B212,Data!H212,(IF(B28=Data!B213,Data!H213,(IF(B28=Data!#REF!,Data!#REF!,(IF(B28=Data!B208,Data!H208,(IF(B28=Data!B209,Data!H209,(IF(B28=Data!#REF!,Data!H905,(IF(B28=Data!#REF!,Data!#REF!,(IF(B28=Data!B265,Data!H265,Data!#REF!)))))))))))))))&amp;IF(B28=Data!#REF!,Data!#REF!,(IF(B28=Data!#REF!,Data!#REF!,(IF(B28=Data!#REF!,Data!#REF!,(IF(B28=Data!#REF!,Data!#REF!,(IF(B28=Data!#REF!,Data!#REF!,Data!#REF!)))))))))</f>
        <v>#REF!</v>
      </c>
      <c r="Q28" s="378"/>
      <c r="R28" s="378"/>
      <c r="S28" s="186" t="e">
        <f>IF(B28=Data!B87,Data!I87,(IF(B28=Data!B93,Data!I93,(IF(B28=Data!B95,Data!I95,(IF(B28=Data!#REF!,Data!#REF!,(IF(B28=Data!#REF!,Data!#REF!,(IF(B28=Data!B78,Data!I78,(IF(B28=Data!#REF!,Data!#REF!,(IF(B28=Data!#REF!,Data!#REF!,Data!#REF!)))))))))))))))&amp;IF(B28=Data!B212,Data!I212,(IF(B28=Data!B213,Data!I213,(IF(B28=Data!#REF!,Data!#REF!,(IF(B28=Data!B208,Data!I208,(IF(B28=Data!B209,Data!I209,(IF(B28=Data!#REF!,Data!I905,(IF(B28=Data!#REF!,Data!#REF!,(IF(B28=Data!B265,Data!I265,Data!#REF!)))))))))))))))&amp;IF(B28=Data!#REF!,Data!#REF!,(IF(B28=Data!#REF!,Data!#REF!,(IF(B28=Data!#REF!,Data!#REF!,(IF(B28=Data!#REF!,Data!#REF!,(IF(B28=Data!#REF!,Data!#REF!,Data!#REF!)))))))))</f>
        <v>#REF!</v>
      </c>
      <c r="T28" s="379"/>
      <c r="U28" s="186" t="e">
        <f>IF(B28=Data!B87,Data!J87,(IF(B28=Data!B93,Data!J93,(IF(B28=Data!B95,Data!J95,(IF(B28=Data!#REF!,Data!#REF!,(IF(B28=Data!#REF!,Data!#REF!,(IF(B28=Data!B78,Data!J78,(IF(B28=Data!#REF!,Data!#REF!,(IF(B28=Data!#REF!,Data!#REF!,Data!#REF!)))))))))))))))&amp;IF(B28=Data!B212,Data!J212,(IF(B28=Data!B213,Data!J213,(IF(B28=Data!#REF!,Data!#REF!,(IF(B28=Data!B208,Data!J208,(IF(B28=Data!B209,Data!J209,(IF(B28=Data!#REF!,Data!J905,(IF(B28=Data!#REF!,Data!#REF!,(IF(B28=Data!B265,Data!J265,Data!#REF!)))))))))))))))&amp;IF(B28=Data!#REF!,Data!#REF!,(IF(B28=Data!#REF!,Data!#REF!,(IF(B28=Data!#REF!,Data!#REF!,(IF(B28=Data!#REF!,Data!#REF!,(IF(B28=Data!#REF!,Data!#REF!,Data!#REF!)))))))))</f>
        <v>#REF!</v>
      </c>
      <c r="V28" s="184" t="str">
        <f>IF(D28="","",VLOOKUP(B28,Data!$B$5:$J$404,9,FALSE)*D28)</f>
        <v/>
      </c>
      <c r="W28" s="282"/>
      <c r="X28" s="282"/>
      <c r="Y28" s="282"/>
      <c r="Z28" s="282"/>
      <c r="AA28" s="282"/>
      <c r="AB28" s="282"/>
      <c r="AC28" s="282"/>
      <c r="AD28" s="282"/>
    </row>
    <row r="29" spans="1:30" s="340" customFormat="1" ht="16.5" customHeight="1">
      <c r="A29" s="343"/>
      <c r="B29" s="678" t="s">
        <v>911</v>
      </c>
      <c r="C29" s="679"/>
      <c r="D29" s="193">
        <f>SUM(D18:D28)</f>
        <v>8</v>
      </c>
      <c r="E29" s="380"/>
      <c r="F29" s="190"/>
      <c r="G29" s="191">
        <f>SUM(G18:G28)</f>
        <v>27451.66</v>
      </c>
      <c r="H29" s="343"/>
      <c r="I29" s="343"/>
      <c r="J29" s="343"/>
      <c r="K29" s="191">
        <f>SUM(K18:K28)</f>
        <v>2196</v>
      </c>
      <c r="L29" s="191">
        <f>SUM(L18:L28)</f>
        <v>1953</v>
      </c>
      <c r="M29" s="190">
        <f>SUM(M16:M17)</f>
        <v>0</v>
      </c>
      <c r="N29" s="190" t="e">
        <f>SUM(#REF!)</f>
        <v>#REF!</v>
      </c>
      <c r="O29" s="190">
        <f>SUM(O16:O17)</f>
        <v>0</v>
      </c>
      <c r="P29" s="190">
        <f>SUM(P16:P17)</f>
        <v>0</v>
      </c>
      <c r="Q29" s="190" t="e">
        <f>SUM(#REF!)</f>
        <v>#REF!</v>
      </c>
      <c r="R29" s="190">
        <f>SUM(R16:R17)</f>
        <v>0</v>
      </c>
      <c r="S29" s="190">
        <f>SUM(S16:S17)</f>
        <v>0</v>
      </c>
      <c r="T29" s="190"/>
      <c r="U29" s="190">
        <f>SUM(U16:U17)</f>
        <v>0</v>
      </c>
      <c r="V29" s="192">
        <f>SUM(V18:V28)</f>
        <v>11.266999999999999</v>
      </c>
    </row>
    <row r="30" spans="1:30" ht="10.25" customHeight="1">
      <c r="A30" s="344"/>
      <c r="B30" s="680"/>
      <c r="C30" s="681"/>
      <c r="D30" s="345"/>
      <c r="E30" s="311"/>
      <c r="F30" s="160" t="s">
        <v>523</v>
      </c>
      <c r="G30" s="157"/>
      <c r="H30" s="344"/>
      <c r="I30" s="344"/>
      <c r="J30" s="344"/>
      <c r="K30" s="161"/>
      <c r="L30" s="151"/>
      <c r="M30" s="298"/>
      <c r="T30" s="298"/>
      <c r="U30" s="298"/>
      <c r="V30" s="155"/>
    </row>
    <row r="31" spans="1:30" ht="14">
      <c r="A31" s="290" t="s">
        <v>524</v>
      </c>
      <c r="B31" s="346"/>
      <c r="C31" s="347"/>
      <c r="D31" s="348" t="s">
        <v>81</v>
      </c>
      <c r="E31" s="305"/>
      <c r="F31" s="68" t="s">
        <v>82</v>
      </c>
      <c r="G31" s="72"/>
      <c r="H31" s="322" t="s">
        <v>83</v>
      </c>
      <c r="I31" s="349"/>
      <c r="J31" s="152" t="s">
        <v>84</v>
      </c>
      <c r="K31" s="152"/>
      <c r="L31" s="682" t="s">
        <v>85</v>
      </c>
      <c r="M31" s="683"/>
      <c r="N31" s="683"/>
      <c r="O31" s="683"/>
      <c r="P31" s="683"/>
      <c r="Q31" s="683"/>
      <c r="R31" s="683"/>
      <c r="S31" s="683"/>
      <c r="T31" s="683"/>
      <c r="U31" s="683"/>
      <c r="V31" s="684"/>
    </row>
    <row r="32" spans="1:30" ht="14">
      <c r="A32" s="297" t="s">
        <v>525</v>
      </c>
      <c r="B32" s="334"/>
      <c r="C32" s="308"/>
      <c r="D32" s="283" t="s">
        <v>87</v>
      </c>
      <c r="F32" s="685"/>
      <c r="G32" s="686"/>
      <c r="H32" s="297" t="s">
        <v>88</v>
      </c>
      <c r="I32" s="350"/>
      <c r="J32" s="154" t="s">
        <v>89</v>
      </c>
      <c r="K32" s="154"/>
      <c r="L32" s="150"/>
      <c r="V32" s="155"/>
    </row>
    <row r="33" spans="1:22">
      <c r="A33" s="297" t="s">
        <v>526</v>
      </c>
      <c r="B33" s="297"/>
      <c r="C33" s="298"/>
      <c r="F33" s="685"/>
      <c r="G33" s="686"/>
      <c r="H33" s="297"/>
      <c r="I33" s="350"/>
      <c r="J33" s="154" t="s">
        <v>93</v>
      </c>
      <c r="K33" s="154"/>
      <c r="L33" s="150"/>
      <c r="V33" s="155"/>
    </row>
    <row r="34" spans="1:22" ht="13">
      <c r="A34" s="290" t="s">
        <v>96</v>
      </c>
      <c r="C34" s="292"/>
      <c r="D34" s="283" t="s">
        <v>97</v>
      </c>
      <c r="F34" s="76" t="s">
        <v>98</v>
      </c>
      <c r="G34" s="73"/>
      <c r="H34" s="297" t="s">
        <v>88</v>
      </c>
      <c r="I34" s="350"/>
      <c r="J34" s="154" t="s">
        <v>99</v>
      </c>
      <c r="K34" s="154"/>
      <c r="L34" s="150"/>
      <c r="V34" s="155"/>
    </row>
    <row r="35" spans="1:22" ht="10.5" customHeight="1">
      <c r="A35" s="297" t="s">
        <v>527</v>
      </c>
      <c r="C35" s="298"/>
      <c r="D35" s="283">
        <f>SUM(D18:D34)</f>
        <v>16</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53"/>
      <c r="E36" s="312"/>
      <c r="F36" s="673" t="s">
        <v>906</v>
      </c>
      <c r="G36" s="674"/>
      <c r="H36" s="673" t="s">
        <v>907</v>
      </c>
      <c r="I36" s="674"/>
      <c r="J36" s="158" t="s">
        <v>104</v>
      </c>
      <c r="K36" s="158"/>
      <c r="L36" s="675" t="s">
        <v>105</v>
      </c>
      <c r="M36" s="676"/>
      <c r="N36" s="676"/>
      <c r="O36" s="676"/>
      <c r="P36" s="676"/>
      <c r="Q36" s="676"/>
      <c r="R36" s="676"/>
      <c r="S36" s="676"/>
      <c r="T36" s="676"/>
      <c r="U36" s="676"/>
      <c r="V36" s="677"/>
    </row>
    <row r="37" spans="1:22">
      <c r="B37" s="305"/>
    </row>
    <row r="43" spans="1:22" s="354" customFormat="1" ht="26.25" customHeight="1">
      <c r="A43" s="163" t="s">
        <v>886</v>
      </c>
      <c r="B43" s="146"/>
      <c r="C43" s="163" t="s">
        <v>569</v>
      </c>
      <c r="D43" s="362"/>
      <c r="E43" s="362"/>
      <c r="F43" s="363"/>
      <c r="G43" s="163" t="s">
        <v>880</v>
      </c>
      <c r="H43" s="146"/>
      <c r="I43" s="163" t="s">
        <v>569</v>
      </c>
      <c r="K43" s="265"/>
      <c r="L43" s="265"/>
      <c r="V43" s="264"/>
    </row>
    <row r="44" spans="1:22" s="354" customFormat="1" ht="19.25" customHeight="1">
      <c r="A44" s="163" t="s">
        <v>887</v>
      </c>
      <c r="B44" s="146"/>
      <c r="C44" s="163" t="s">
        <v>891</v>
      </c>
      <c r="D44" s="362"/>
      <c r="E44" s="362"/>
      <c r="F44" s="363"/>
      <c r="G44" s="247" t="s">
        <v>881</v>
      </c>
      <c r="H44" s="381"/>
      <c r="I44" s="247" t="s">
        <v>891</v>
      </c>
      <c r="K44" s="265"/>
      <c r="L44" s="265"/>
      <c r="V44" s="264"/>
    </row>
    <row r="45" spans="1:22" s="354" customFormat="1" ht="19.25" customHeight="1">
      <c r="A45" s="163" t="s">
        <v>888</v>
      </c>
      <c r="B45" s="146"/>
      <c r="C45" s="163" t="s">
        <v>891</v>
      </c>
      <c r="D45" s="362"/>
      <c r="E45" s="362"/>
      <c r="F45" s="363"/>
      <c r="G45" s="163" t="s">
        <v>882</v>
      </c>
      <c r="H45" s="146"/>
      <c r="I45" s="163" t="s">
        <v>569</v>
      </c>
      <c r="K45" s="265"/>
      <c r="L45" s="265"/>
      <c r="V45" s="264"/>
    </row>
    <row r="46" spans="1:22" s="354" customFormat="1" ht="19.25" customHeight="1">
      <c r="A46" s="163" t="s">
        <v>889</v>
      </c>
      <c r="B46" s="146"/>
      <c r="C46" s="163" t="s">
        <v>569</v>
      </c>
      <c r="D46" s="362"/>
      <c r="E46" s="362"/>
      <c r="F46" s="363"/>
      <c r="G46" s="163" t="s">
        <v>883</v>
      </c>
      <c r="H46" s="146"/>
      <c r="I46" s="163" t="s">
        <v>569</v>
      </c>
      <c r="K46" s="265"/>
      <c r="L46" s="265"/>
      <c r="V46" s="264"/>
    </row>
    <row r="47" spans="1:22" s="354" customFormat="1" ht="19.25" customHeight="1">
      <c r="A47" s="163" t="s">
        <v>890</v>
      </c>
      <c r="B47" s="146"/>
      <c r="C47" s="163" t="s">
        <v>569</v>
      </c>
      <c r="D47" s="362"/>
      <c r="E47" s="362"/>
      <c r="F47" s="363"/>
      <c r="G47" s="163" t="s">
        <v>885</v>
      </c>
      <c r="H47" s="146"/>
      <c r="I47" s="163" t="s">
        <v>569</v>
      </c>
      <c r="K47" s="265"/>
      <c r="L47" s="265"/>
      <c r="V47" s="264"/>
    </row>
    <row r="48" spans="1:22" ht="18.75" customHeight="1">
      <c r="A48" s="411"/>
      <c r="B48" s="411"/>
      <c r="C48" s="411"/>
      <c r="D48" s="411"/>
      <c r="E48" s="411"/>
      <c r="F48" s="266"/>
      <c r="G48" s="163" t="s">
        <v>884</v>
      </c>
      <c r="H48" s="146"/>
      <c r="I48" s="163" t="s">
        <v>569</v>
      </c>
    </row>
    <row r="52" spans="1:12">
      <c r="L52" s="355"/>
    </row>
    <row r="53" spans="1:12" ht="14">
      <c r="A53" s="356"/>
      <c r="C53" s="334"/>
      <c r="D53" s="357"/>
      <c r="L53" s="358"/>
    </row>
    <row r="54" spans="1:12" ht="14">
      <c r="A54" s="359"/>
      <c r="C54" s="334"/>
      <c r="D54" s="357"/>
      <c r="L54" s="358"/>
    </row>
    <row r="55" spans="1:12" ht="14">
      <c r="A55" s="359"/>
      <c r="C55" s="334"/>
      <c r="D55" s="357"/>
      <c r="L55" s="358"/>
    </row>
    <row r="56" spans="1:12" ht="14">
      <c r="A56" s="359"/>
      <c r="B56" s="334"/>
      <c r="C56" s="334"/>
      <c r="D56" s="357"/>
      <c r="L56" s="358"/>
    </row>
    <row r="57" spans="1:12" ht="14">
      <c r="A57" s="359"/>
      <c r="B57" s="334"/>
      <c r="C57" s="334"/>
      <c r="D57" s="357"/>
      <c r="L57" s="358"/>
    </row>
    <row r="58" spans="1:12" ht="14">
      <c r="A58" s="359"/>
      <c r="B58" s="334"/>
      <c r="C58" s="334"/>
      <c r="D58" s="357"/>
      <c r="L58" s="358"/>
    </row>
    <row r="59" spans="1:12" ht="14">
      <c r="A59" s="334"/>
      <c r="B59" s="334"/>
      <c r="C59" s="334"/>
      <c r="D59" s="357"/>
      <c r="L59" s="360"/>
    </row>
    <row r="60" spans="1:12" ht="14">
      <c r="A60" s="359"/>
      <c r="B60" s="334"/>
      <c r="C60" s="334"/>
      <c r="D60" s="357"/>
    </row>
    <row r="61" spans="1:12" ht="14">
      <c r="A61" s="334"/>
      <c r="B61" s="334"/>
      <c r="C61" s="334"/>
      <c r="D61" s="357"/>
    </row>
    <row r="62" spans="1:12" ht="14">
      <c r="A62" s="334"/>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34"/>
      <c r="B73" s="334"/>
      <c r="C73" s="334"/>
      <c r="D73" s="357"/>
    </row>
    <row r="74" spans="1:4" ht="14">
      <c r="B74" s="334"/>
    </row>
    <row r="75" spans="1:4" ht="14">
      <c r="B75" s="334"/>
    </row>
    <row r="76" spans="1:4" ht="14">
      <c r="B76" s="334"/>
    </row>
  </sheetData>
  <mergeCells count="8">
    <mergeCell ref="F36:G36"/>
    <mergeCell ref="H36:I36"/>
    <mergeCell ref="L36:V36"/>
    <mergeCell ref="B29:C30"/>
    <mergeCell ref="L31:V31"/>
    <mergeCell ref="F32:G32"/>
    <mergeCell ref="F33:G33"/>
    <mergeCell ref="L35:V35"/>
  </mergeCells>
  <printOptions horizontalCentered="1"/>
  <pageMargins left="0" right="0" top="0.23622047244094491" bottom="0.15748031496062992" header="8.0708661417322833" footer="0"/>
  <pageSetup paperSize="9" scale="72" firstPageNumber="4294963191" orientation="landscape" horizontalDpi="4294967295" verticalDpi="4294967295" r:id="rId1"/>
  <headerFooter alignWithMargins="0">
    <oddHeader>&amp;R&amp;"Calibri"&amp;10&amp;K000000 Confidential&amp;1#_x000D_</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W77"/>
  <sheetViews>
    <sheetView topLeftCell="A16" zoomScale="85" zoomScaleNormal="85" zoomScaleSheetLayoutView="75" workbookViewId="0">
      <selection activeCell="D29" sqref="D29"/>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5.1796875" style="283" hidden="1" customWidth="1"/>
    <col min="6" max="6" width="13.54296875" style="282" customWidth="1"/>
    <col min="7" max="7" width="13" style="146" customWidth="1"/>
    <col min="8" max="8" width="16.81640625" style="146" customWidth="1"/>
    <col min="9" max="9" width="8.36328125" style="282" customWidth="1"/>
    <col min="10" max="10" width="12.81640625" style="282" customWidth="1"/>
    <col min="11" max="11" width="11.54296875" style="282" customWidth="1"/>
    <col min="12" max="12" width="15.453125" style="146" customWidth="1"/>
    <col min="13" max="13" width="15.1796875" style="146" customWidth="1"/>
    <col min="14" max="14" width="0.1796875" style="282" hidden="1" customWidth="1"/>
    <col min="15" max="15" width="5.1796875" style="282" customWidth="1"/>
    <col min="16" max="16" width="2.54296875" style="282" customWidth="1"/>
    <col min="17" max="17" width="4.81640625" style="282" hidden="1" customWidth="1"/>
    <col min="18" max="18" width="5.81640625" style="282" customWidth="1"/>
    <col min="19" max="19" width="1.54296875" style="282" customWidth="1"/>
    <col min="20" max="20" width="5.81640625" style="282" hidden="1" customWidth="1"/>
    <col min="21" max="21" width="5.81640625" style="282" customWidth="1"/>
    <col min="22" max="22" width="9.1796875" style="282" hidden="1" customWidth="1"/>
    <col min="23" max="23" width="11.1796875" style="147" customWidth="1"/>
    <col min="24" max="24" width="10.54296875" style="282" bestFit="1" customWidth="1"/>
    <col min="25" max="25" width="9.1796875" style="282"/>
    <col min="26" max="26" width="19.81640625" style="282" customWidth="1"/>
    <col min="27" max="16384" width="9.1796875" style="282"/>
  </cols>
  <sheetData>
    <row r="1" spans="1:23">
      <c r="A1" s="281"/>
      <c r="B1" s="281"/>
    </row>
    <row r="2" spans="1:23" ht="23">
      <c r="O2" s="284"/>
      <c r="P2" s="285"/>
      <c r="Q2" s="285"/>
      <c r="R2" s="285"/>
      <c r="S2" s="285"/>
      <c r="T2" s="285"/>
      <c r="U2" s="285"/>
    </row>
    <row r="3" spans="1:23" ht="18" customHeight="1">
      <c r="A3" s="286" t="s">
        <v>41</v>
      </c>
      <c r="B3" s="286"/>
      <c r="C3" s="286"/>
      <c r="D3" s="387"/>
      <c r="E3" s="287"/>
      <c r="F3" s="286"/>
      <c r="G3" s="54"/>
      <c r="H3" s="54"/>
      <c r="I3" s="286"/>
      <c r="J3" s="286"/>
      <c r="K3" s="286"/>
      <c r="L3" s="54"/>
      <c r="M3" s="54"/>
      <c r="N3" s="286"/>
      <c r="O3" s="286"/>
      <c r="P3" s="286"/>
      <c r="Q3" s="286"/>
      <c r="R3" s="286"/>
      <c r="S3" s="286"/>
      <c r="T3" s="286"/>
      <c r="U3" s="286"/>
      <c r="V3" s="286"/>
      <c r="W3" s="7"/>
    </row>
    <row r="4" spans="1:23" ht="3.75" customHeight="1"/>
    <row r="5" spans="1:23">
      <c r="A5" s="282" t="s">
        <v>500</v>
      </c>
      <c r="I5" s="288" t="s">
        <v>43</v>
      </c>
      <c r="J5" s="289">
        <f>TODAY()</f>
        <v>44763</v>
      </c>
      <c r="K5" s="289"/>
      <c r="L5" s="148"/>
      <c r="M5" s="149"/>
      <c r="N5" s="288"/>
      <c r="O5" s="288"/>
      <c r="P5" s="288"/>
      <c r="Q5" s="288"/>
      <c r="R5" s="288"/>
      <c r="S5" s="288"/>
      <c r="T5" s="288"/>
      <c r="U5" s="288"/>
      <c r="V5" s="288"/>
    </row>
    <row r="6" spans="1:23" ht="13">
      <c r="A6" s="290" t="s">
        <v>44</v>
      </c>
      <c r="B6" s="291"/>
      <c r="C6" s="292"/>
      <c r="D6" s="388"/>
      <c r="E6" s="370"/>
      <c r="F6" s="291"/>
      <c r="G6" s="68" t="s">
        <v>45</v>
      </c>
      <c r="H6" s="61"/>
      <c r="I6" s="294" t="s">
        <v>46</v>
      </c>
      <c r="J6" s="295"/>
      <c r="K6" s="296"/>
      <c r="L6" s="68" t="s">
        <v>47</v>
      </c>
      <c r="M6" s="61"/>
      <c r="N6" s="296"/>
      <c r="O6" s="296"/>
      <c r="P6" s="290"/>
      <c r="Q6" s="296"/>
      <c r="R6" s="296"/>
      <c r="S6" s="296"/>
      <c r="T6" s="296"/>
      <c r="U6" s="291"/>
      <c r="V6" s="291"/>
      <c r="W6" s="142"/>
    </row>
    <row r="7" spans="1:23" ht="13">
      <c r="A7" s="297" t="s">
        <v>601</v>
      </c>
      <c r="C7" s="298"/>
      <c r="D7" s="389" t="s">
        <v>48</v>
      </c>
      <c r="E7" s="371"/>
      <c r="F7" s="300"/>
      <c r="G7" s="69" t="s">
        <v>49</v>
      </c>
      <c r="H7" s="55"/>
      <c r="I7" s="301" t="s">
        <v>50</v>
      </c>
      <c r="J7" s="302"/>
      <c r="K7" s="300"/>
      <c r="L7" s="69" t="s">
        <v>51</v>
      </c>
      <c r="M7" s="55"/>
      <c r="N7" s="300"/>
      <c r="O7" s="300"/>
      <c r="P7" s="301" t="s">
        <v>52</v>
      </c>
      <c r="Q7" s="300"/>
      <c r="R7" s="300"/>
      <c r="S7" s="300"/>
      <c r="T7" s="300"/>
      <c r="U7" s="300"/>
      <c r="V7" s="300"/>
      <c r="W7" s="25"/>
    </row>
    <row r="8" spans="1:23" ht="13">
      <c r="A8" s="303" t="s">
        <v>619</v>
      </c>
      <c r="C8" s="298"/>
      <c r="D8" s="390"/>
      <c r="E8" s="372"/>
      <c r="G8" s="150"/>
      <c r="H8" s="151"/>
      <c r="I8" s="297"/>
      <c r="K8" s="292"/>
      <c r="L8" s="150"/>
      <c r="M8" s="152"/>
      <c r="O8" s="292"/>
      <c r="U8" s="305"/>
      <c r="V8" s="305"/>
      <c r="W8" s="153"/>
    </row>
    <row r="9" spans="1:23">
      <c r="A9" s="297" t="s">
        <v>394</v>
      </c>
      <c r="C9" s="298"/>
      <c r="D9" s="390" t="s">
        <v>53</v>
      </c>
      <c r="E9" s="372"/>
      <c r="G9" s="150" t="s">
        <v>54</v>
      </c>
      <c r="H9" s="151"/>
      <c r="I9" s="297" t="s">
        <v>55</v>
      </c>
      <c r="K9" s="298"/>
      <c r="L9" s="150" t="s">
        <v>56</v>
      </c>
      <c r="M9" s="154"/>
      <c r="O9" s="298"/>
      <c r="P9" s="282" t="s">
        <v>57</v>
      </c>
      <c r="W9" s="155"/>
    </row>
    <row r="10" spans="1:23">
      <c r="A10" s="306" t="s">
        <v>620</v>
      </c>
      <c r="C10" s="298"/>
      <c r="D10" s="390" t="s">
        <v>58</v>
      </c>
      <c r="E10" s="372"/>
      <c r="G10" s="150"/>
      <c r="H10" s="151"/>
      <c r="I10" s="417"/>
      <c r="J10" s="418"/>
      <c r="K10" s="307"/>
      <c r="L10" s="150"/>
      <c r="M10" s="154"/>
      <c r="O10" s="298"/>
      <c r="W10" s="155"/>
    </row>
    <row r="11" spans="1:23" ht="13">
      <c r="A11" s="297" t="s">
        <v>621</v>
      </c>
      <c r="C11" s="308" t="s">
        <v>393</v>
      </c>
      <c r="D11" s="391"/>
      <c r="E11" s="348"/>
      <c r="F11" s="310"/>
      <c r="G11" s="150" t="s">
        <v>59</v>
      </c>
      <c r="H11" s="151"/>
      <c r="I11" s="297" t="s">
        <v>60</v>
      </c>
      <c r="K11" s="298"/>
      <c r="L11" s="150" t="s">
        <v>501</v>
      </c>
      <c r="M11" s="154"/>
      <c r="O11" s="298"/>
      <c r="P11" s="282" t="s">
        <v>62</v>
      </c>
      <c r="W11" s="155"/>
    </row>
    <row r="12" spans="1:23">
      <c r="A12" s="297" t="s">
        <v>63</v>
      </c>
      <c r="C12" s="298"/>
      <c r="D12" s="390" t="s">
        <v>64</v>
      </c>
      <c r="E12" s="372"/>
      <c r="G12" s="150"/>
      <c r="H12" s="151"/>
      <c r="I12" s="297"/>
      <c r="K12" s="298"/>
      <c r="L12" s="150"/>
      <c r="M12" s="154"/>
      <c r="O12" s="298"/>
      <c r="W12" s="155"/>
    </row>
    <row r="13" spans="1:23">
      <c r="A13" s="311"/>
      <c r="B13" s="312"/>
      <c r="C13" s="313"/>
      <c r="D13" s="390" t="s">
        <v>65</v>
      </c>
      <c r="E13" s="372"/>
      <c r="G13" s="156"/>
      <c r="H13" s="157"/>
      <c r="I13" s="311"/>
      <c r="J13" s="312"/>
      <c r="K13" s="313"/>
      <c r="L13" s="156"/>
      <c r="M13" s="158"/>
      <c r="N13" s="312"/>
      <c r="O13" s="313"/>
      <c r="P13" s="312"/>
      <c r="Q13" s="312"/>
      <c r="R13" s="312"/>
      <c r="S13" s="312"/>
      <c r="T13" s="312"/>
      <c r="U13" s="312"/>
      <c r="V13" s="312"/>
      <c r="W13" s="159"/>
    </row>
    <row r="14" spans="1:23">
      <c r="A14" s="314" t="s">
        <v>502</v>
      </c>
      <c r="B14" s="315" t="s">
        <v>503</v>
      </c>
      <c r="C14" s="315"/>
      <c r="D14" s="392" t="s">
        <v>12</v>
      </c>
      <c r="E14" s="323"/>
      <c r="F14" s="317" t="s">
        <v>504</v>
      </c>
      <c r="G14" s="58" t="s">
        <v>505</v>
      </c>
      <c r="H14" s="58" t="s">
        <v>71</v>
      </c>
      <c r="I14" s="318" t="s">
        <v>506</v>
      </c>
      <c r="J14" s="318" t="s">
        <v>507</v>
      </c>
      <c r="K14" s="319" t="s">
        <v>508</v>
      </c>
      <c r="L14" s="65" t="s">
        <v>509</v>
      </c>
      <c r="M14" s="65" t="s">
        <v>510</v>
      </c>
      <c r="N14" s="320"/>
      <c r="O14" s="320" t="s">
        <v>511</v>
      </c>
      <c r="P14" s="314"/>
      <c r="Q14" s="314"/>
      <c r="R14" s="314"/>
      <c r="S14" s="314"/>
      <c r="T14" s="314"/>
      <c r="U14" s="314"/>
      <c r="V14" s="314"/>
      <c r="W14" s="38" t="s">
        <v>512</v>
      </c>
    </row>
    <row r="15" spans="1:23">
      <c r="A15" s="321"/>
      <c r="B15" s="322"/>
      <c r="C15" s="292"/>
      <c r="D15" s="393" t="s">
        <v>513</v>
      </c>
      <c r="E15" s="373"/>
      <c r="F15" s="324" t="s">
        <v>516</v>
      </c>
      <c r="G15" s="59" t="s">
        <v>517</v>
      </c>
      <c r="H15" s="59" t="s">
        <v>517</v>
      </c>
      <c r="I15" s="317"/>
      <c r="J15" s="317"/>
      <c r="K15" s="317"/>
      <c r="L15" s="59" t="s">
        <v>518</v>
      </c>
      <c r="M15" s="66" t="s">
        <v>518</v>
      </c>
      <c r="N15" s="325"/>
      <c r="O15" s="326" t="s">
        <v>519</v>
      </c>
      <c r="P15" s="327"/>
      <c r="Q15" s="327"/>
      <c r="R15" s="327"/>
      <c r="S15" s="327"/>
      <c r="T15" s="327"/>
      <c r="U15" s="328"/>
      <c r="V15" s="328"/>
      <c r="W15" s="39" t="s">
        <v>75</v>
      </c>
    </row>
    <row r="16" spans="1:23" ht="14" customHeight="1">
      <c r="A16" s="329"/>
      <c r="B16" s="330" t="s">
        <v>520</v>
      </c>
      <c r="C16" s="331"/>
      <c r="D16" s="394"/>
      <c r="E16" s="332"/>
      <c r="F16" s="329"/>
      <c r="G16" s="143"/>
      <c r="H16" s="143"/>
      <c r="I16" s="329"/>
      <c r="J16" s="329"/>
      <c r="K16" s="329"/>
      <c r="L16" s="143"/>
      <c r="M16" s="144"/>
      <c r="N16" s="333"/>
      <c r="O16" s="334"/>
      <c r="P16" s="334"/>
      <c r="Q16" s="334"/>
      <c r="R16" s="334"/>
      <c r="S16" s="334"/>
      <c r="T16" s="334"/>
      <c r="U16" s="333"/>
      <c r="V16" s="333"/>
      <c r="W16" s="145"/>
    </row>
    <row r="17" spans="1:23" ht="4.25" customHeight="1">
      <c r="A17" s="329"/>
      <c r="B17" s="335"/>
      <c r="C17" s="334"/>
      <c r="D17" s="394"/>
      <c r="E17" s="332"/>
      <c r="F17" s="329"/>
      <c r="G17" s="143"/>
      <c r="H17" s="143"/>
      <c r="I17" s="336"/>
      <c r="J17" s="336"/>
      <c r="K17" s="336"/>
      <c r="L17" s="94"/>
      <c r="M17" s="106"/>
      <c r="N17" s="337"/>
      <c r="O17" s="338"/>
      <c r="P17" s="338"/>
      <c r="Q17" s="338"/>
      <c r="R17" s="338"/>
      <c r="S17" s="338"/>
      <c r="T17" s="338"/>
      <c r="U17" s="337"/>
      <c r="V17" s="337"/>
      <c r="W17" s="109"/>
    </row>
    <row r="18" spans="1:23" s="340" customFormat="1" ht="17" customHeight="1">
      <c r="A18" s="272"/>
      <c r="B18" s="369" t="s">
        <v>903</v>
      </c>
      <c r="C18" s="187" t="str">
        <f>IF(D18="","",VLOOKUP(B18,Data!$B$5:$L$404,2,FALSE))</f>
        <v/>
      </c>
      <c r="D18" s="274"/>
      <c r="E18" s="274"/>
      <c r="F18" s="341"/>
      <c r="G18" s="185" t="str">
        <f>IF(D18="","",VLOOKUP(B18,Data!$B$5:$L$404,11,FALSE))</f>
        <v/>
      </c>
      <c r="H18" s="188" t="str">
        <f t="shared" ref="H18:H29" si="0">IF(D18&gt;0,D18*G18,"-")</f>
        <v>-</v>
      </c>
      <c r="I18" s="182" t="str">
        <f>IF(D18="","",VLOOKUP(B18,Data!$B$5:$D$404,3,FALSE))</f>
        <v/>
      </c>
      <c r="J18" s="182" t="str">
        <f>IF(D18="","",VLOOKUP(B18,Data!$B$5:$M$404,12,FALSE))</f>
        <v/>
      </c>
      <c r="K18" s="280"/>
      <c r="L18" s="183" t="str">
        <f>IF(D18="","",VLOOKUP(B18,Data!$B$5:$E$404,4,FALSE)*D18)</f>
        <v/>
      </c>
      <c r="M18" s="183" t="str">
        <f>IF(D18="","",VLOOKUP(B18,Data!$B$5:$F$404,5,FALSE)*D18)</f>
        <v/>
      </c>
      <c r="N18" s="189" t="e">
        <f>IF(B18=Data!B128,Data!G128,(IF(B18=Data!B134,Data!G134,(IF(B18=Data!B136,Data!G136,(IF(B18=Data!#REF!,Data!#REF!,(IF(B18=Data!#REF!,Data!#REF!,(IF(B18=Data!B119,Data!G119,(IF(B18=Data!#REF!,Data!#REF!,(IF(B18=Data!#REF!,Data!#REF!,Data!#REF!)))))))))))))))&amp;IF(B18=Data!B254,Data!G254,(IF(B18=Data!B255,Data!G255,(IF(B18=Data!#REF!,Data!#REF!,(IF(B18=Data!B250,Data!G250,(IF(B18=Data!B251,Data!G251,(IF(B18=Data!#REF!,Data!G946,(IF(B18=Data!#REF!,Data!#REF!,(IF(B18=Data!B306,Data!G306,Data!#REF!)))))))))))))))&amp;IF(B18=Data!#REF!,Data!#REF!,(IF(B18=Data!#REF!,Data!#REF!,(IF(B18=Data!#REF!,Data!#REF!,(IF(B18=Data!#REF!,Data!#REF!,(IF(B18=Data!#REF!,Data!#REF!,Data!#REF!)))))))))</f>
        <v>#REF!</v>
      </c>
      <c r="O18" s="377"/>
      <c r="P18" s="378"/>
      <c r="Q18" s="186" t="e">
        <f>IF(B18=Data!B128,Data!H128,(IF(B18=Data!B134,Data!H134,(IF(B18=Data!B136,Data!H136,(IF(B18=Data!#REF!,Data!#REF!,(IF(B18=Data!#REF!,Data!#REF!,(IF(B18=Data!B119,Data!H119,(IF(B18=Data!#REF!,Data!#REF!,(IF(B18=Data!#REF!,Data!#REF!,Data!#REF!)))))))))))))))&amp;IF(B18=Data!B254,Data!H254,(IF(B18=Data!B255,Data!H255,(IF(B18=Data!#REF!,Data!#REF!,(IF(B18=Data!B250,Data!H250,(IF(B18=Data!B251,Data!H251,(IF(B18=Data!#REF!,Data!H946,(IF(B18=Data!#REF!,Data!#REF!,(IF(B18=Data!B306,Data!H306,Data!#REF!)))))))))))))))&amp;IF(B18=Data!#REF!,Data!#REF!,(IF(B18=Data!#REF!,Data!#REF!,(IF(B18=Data!#REF!,Data!#REF!,(IF(B18=Data!#REF!,Data!#REF!,(IF(B18=Data!#REF!,Data!#REF!,Data!#REF!)))))))))</f>
        <v>#REF!</v>
      </c>
      <c r="R18" s="378"/>
      <c r="S18" s="378"/>
      <c r="T18" s="186" t="e">
        <f>IF(B18=Data!B128,Data!I128,(IF(B18=Data!B134,Data!I134,(IF(B18=Data!B136,Data!I136,(IF(B18=Data!#REF!,Data!#REF!,(IF(B18=Data!#REF!,Data!#REF!,(IF(B18=Data!B119,Data!I119,(IF(B18=Data!#REF!,Data!#REF!,(IF(B18=Data!#REF!,Data!#REF!,Data!#REF!)))))))))))))))&amp;IF(B18=Data!B254,Data!I254,(IF(B18=Data!B255,Data!I255,(IF(B18=Data!#REF!,Data!#REF!,(IF(B18=Data!B250,Data!I250,(IF(B18=Data!B251,Data!I251,(IF(B18=Data!#REF!,Data!I946,(IF(B18=Data!#REF!,Data!#REF!,(IF(B18=Data!B306,Data!I306,Data!#REF!)))))))))))))))&amp;IF(B18=Data!#REF!,Data!#REF!,(IF(B18=Data!#REF!,Data!#REF!,(IF(B18=Data!#REF!,Data!#REF!,(IF(B18=Data!#REF!,Data!#REF!,(IF(B18=Data!#REF!,Data!#REF!,Data!#REF!)))))))))</f>
        <v>#REF!</v>
      </c>
      <c r="U18" s="379"/>
      <c r="V18" s="186" t="e">
        <f>IF(B18=Data!B128,Data!J128,(IF(B18=Data!B134,Data!J134,(IF(B18=Data!B136,Data!J136,(IF(B18=Data!#REF!,Data!#REF!,(IF(B18=Data!#REF!,Data!#REF!,(IF(B18=Data!B119,Data!J119,(IF(B18=Data!#REF!,Data!#REF!,(IF(B18=Data!#REF!,Data!#REF!,Data!#REF!)))))))))))))))&amp;IF(B18=Data!B254,Data!J254,(IF(B18=Data!B255,Data!J255,(IF(B18=Data!#REF!,Data!#REF!,(IF(B18=Data!B250,Data!J250,(IF(B18=Data!B251,Data!J251,(IF(B18=Data!#REF!,Data!J946,(IF(B18=Data!#REF!,Data!#REF!,(IF(B18=Data!B306,Data!J306,Data!#REF!)))))))))))))))&amp;IF(B18=Data!#REF!,Data!#REF!,(IF(B18=Data!#REF!,Data!#REF!,(IF(B18=Data!#REF!,Data!#REF!,(IF(B18=Data!#REF!,Data!#REF!,(IF(B18=Data!#REF!,Data!#REF!,Data!#REF!)))))))))</f>
        <v>#REF!</v>
      </c>
      <c r="W18" s="184" t="str">
        <f>IF(D18="","",VLOOKUP(B18,Data!$B$5:$J$404,9,FALSE)*D18)</f>
        <v/>
      </c>
    </row>
    <row r="19" spans="1:23" s="340" customFormat="1" ht="17" customHeight="1">
      <c r="A19" s="272">
        <v>1</v>
      </c>
      <c r="B19" s="368" t="s">
        <v>357</v>
      </c>
      <c r="C19" s="187" t="str">
        <f>IF(D19="","",VLOOKUP(B19,Data!$B$5:$L$404,2,FALSE))</f>
        <v>WQ78290</v>
      </c>
      <c r="D19" s="274">
        <v>5</v>
      </c>
      <c r="E19" s="274">
        <v>4</v>
      </c>
      <c r="F19" s="277" t="s">
        <v>521</v>
      </c>
      <c r="G19" s="185">
        <f>IF(D19="","",VLOOKUP(B19,Data!$B$5:$L$404,11,FALSE))</f>
        <v>4283.7299999999996</v>
      </c>
      <c r="H19" s="188">
        <f t="shared" si="0"/>
        <v>21418.649999999998</v>
      </c>
      <c r="I19" s="182" t="str">
        <f>IF(D19="","",VLOOKUP(B19,Data!$B$5:$D$404,3,FALSE))</f>
        <v>C/T</v>
      </c>
      <c r="J19" s="182" t="str">
        <f>IF(D19="","",VLOOKUP(B19,Data!$B$5:$M$404,12,FALSE))</f>
        <v>Indonesia</v>
      </c>
      <c r="K19" s="280" t="s">
        <v>902</v>
      </c>
      <c r="L19" s="183">
        <f>IF(D19="","",VLOOKUP(B19,Data!$B$5:$E$404,4,FALSE)*D19)</f>
        <v>1525</v>
      </c>
      <c r="M19" s="183">
        <f>IF(D19="","",VLOOKUP(B19,Data!$B$5:$F$404,5,FALSE)*D19)</f>
        <v>1345</v>
      </c>
      <c r="N19" s="189" t="e">
        <f>IF(B19=Data!B116,Data!G116,(IF(B19=Data!B122,Data!G122,(IF(B19=Data!B124,Data!G124,(IF(B19=Data!#REF!,Data!#REF!,(IF(B19=Data!#REF!,Data!#REF!,(IF(B19=Data!B107,Data!G107,(IF(B19=Data!#REF!,Data!#REF!,(IF(B19=Data!#REF!,Data!#REF!,Data!#REF!)))))))))))))))&amp;IF(B19=Data!B242,Data!G242,(IF(B19=Data!B243,Data!G243,(IF(B19=Data!#REF!,Data!#REF!,(IF(B19=Data!B238,Data!G238,(IF(B19=Data!B239,Data!G239,(IF(B19=Data!#REF!,Data!G934,(IF(B19=Data!#REF!,Data!#REF!,(IF(B19=Data!B294,Data!G294,Data!#REF!)))))))))))))))&amp;IF(B19=Data!#REF!,Data!#REF!,(IF(B19=Data!#REF!,Data!#REF!,(IF(B19=Data!#REF!,Data!#REF!,(IF(B19=Data!#REF!,Data!#REF!,(IF(B19=Data!#REF!,Data!#REF!,Data!#REF!)))))))))</f>
        <v>#REF!</v>
      </c>
      <c r="O19" s="377"/>
      <c r="P19" s="378"/>
      <c r="Q19" s="186" t="e">
        <f>IF(B19=Data!B116,Data!H116,(IF(B19=Data!B122,Data!H122,(IF(B19=Data!B124,Data!H124,(IF(B19=Data!#REF!,Data!#REF!,(IF(B19=Data!#REF!,Data!#REF!,(IF(B19=Data!B107,Data!H107,(IF(B19=Data!#REF!,Data!#REF!,(IF(B19=Data!#REF!,Data!#REF!,Data!#REF!)))))))))))))))&amp;IF(B19=Data!B242,Data!H242,(IF(B19=Data!B243,Data!H243,(IF(B19=Data!#REF!,Data!#REF!,(IF(B19=Data!B238,Data!H238,(IF(B19=Data!B239,Data!H239,(IF(B19=Data!#REF!,Data!H934,(IF(B19=Data!#REF!,Data!#REF!,(IF(B19=Data!B294,Data!H294,Data!#REF!)))))))))))))))&amp;IF(B19=Data!#REF!,Data!#REF!,(IF(B19=Data!#REF!,Data!#REF!,(IF(B19=Data!#REF!,Data!#REF!,(IF(B19=Data!#REF!,Data!#REF!,(IF(B19=Data!#REF!,Data!#REF!,Data!#REF!)))))))))</f>
        <v>#REF!</v>
      </c>
      <c r="R19" s="378"/>
      <c r="S19" s="378"/>
      <c r="T19" s="186" t="e">
        <f>IF(B19=Data!B116,Data!I116,(IF(B19=Data!B122,Data!I122,(IF(B19=Data!B124,Data!I124,(IF(B19=Data!#REF!,Data!#REF!,(IF(B19=Data!#REF!,Data!#REF!,(IF(B19=Data!B107,Data!I107,(IF(B19=Data!#REF!,Data!#REF!,(IF(B19=Data!#REF!,Data!#REF!,Data!#REF!)))))))))))))))&amp;IF(B19=Data!B242,Data!I242,(IF(B19=Data!B243,Data!I243,(IF(B19=Data!#REF!,Data!#REF!,(IF(B19=Data!B238,Data!I238,(IF(B19=Data!B239,Data!I239,(IF(B19=Data!#REF!,Data!I934,(IF(B19=Data!#REF!,Data!#REF!,(IF(B19=Data!B294,Data!I294,Data!#REF!)))))))))))))))&amp;IF(B19=Data!#REF!,Data!#REF!,(IF(B19=Data!#REF!,Data!#REF!,(IF(B19=Data!#REF!,Data!#REF!,(IF(B19=Data!#REF!,Data!#REF!,(IF(B19=Data!#REF!,Data!#REF!,Data!#REF!)))))))))</f>
        <v>#REF!</v>
      </c>
      <c r="U19" s="379"/>
      <c r="V19" s="186" t="e">
        <f>IF(B19=Data!B116,Data!J116,(IF(B19=Data!B122,Data!J122,(IF(B19=Data!B124,Data!J124,(IF(B19=Data!#REF!,Data!#REF!,(IF(B19=Data!#REF!,Data!#REF!,(IF(B19=Data!B107,Data!J107,(IF(B19=Data!#REF!,Data!#REF!,(IF(B19=Data!#REF!,Data!#REF!,Data!#REF!)))))))))))))))&amp;IF(B19=Data!B242,Data!J242,(IF(B19=Data!B243,Data!J243,(IF(B19=Data!#REF!,Data!#REF!,(IF(B19=Data!B238,Data!J238,(IF(B19=Data!B239,Data!J239,(IF(B19=Data!#REF!,Data!J934,(IF(B19=Data!#REF!,Data!#REF!,(IF(B19=Data!B294,Data!J294,Data!#REF!)))))))))))))))&amp;IF(B19=Data!#REF!,Data!#REF!,(IF(B19=Data!#REF!,Data!#REF!,(IF(B19=Data!#REF!,Data!#REF!,(IF(B19=Data!#REF!,Data!#REF!,(IF(B19=Data!#REF!,Data!#REF!,Data!#REF!)))))))))</f>
        <v>#REF!</v>
      </c>
      <c r="W19" s="184">
        <f>IF(D19="","",VLOOKUP(B19,Data!$B$5:$J$404,9,FALSE)*D19)</f>
        <v>7.67</v>
      </c>
    </row>
    <row r="20" spans="1:23" s="340" customFormat="1" ht="17" customHeight="1">
      <c r="A20" s="272">
        <v>2</v>
      </c>
      <c r="B20" s="368" t="s">
        <v>241</v>
      </c>
      <c r="C20" s="187" t="str">
        <f>IF(D20="","",VLOOKUP(B20,Data!$B$5:$L$404,2,FALSE))</f>
        <v>AAC7368</v>
      </c>
      <c r="D20" s="274">
        <v>1</v>
      </c>
      <c r="E20" s="274">
        <v>4</v>
      </c>
      <c r="F20" s="341"/>
      <c r="G20" s="185">
        <f>IF(D20="","",VLOOKUP(B20,Data!$B$5:$L$404,11,FALSE))</f>
        <v>2618.06</v>
      </c>
      <c r="H20" s="188">
        <f t="shared" si="0"/>
        <v>2618.06</v>
      </c>
      <c r="I20" s="182" t="str">
        <f>IF(D20="","",VLOOKUP(B20,Data!$B$5:$D$404,3,FALSE))</f>
        <v>C/T</v>
      </c>
      <c r="J20" s="182" t="str">
        <f>IF(D20="","",VLOOKUP(B20,Data!$B$5:$M$404,12,FALSE))</f>
        <v>Indonesia</v>
      </c>
      <c r="K20" s="280" t="s">
        <v>902</v>
      </c>
      <c r="L20" s="183">
        <f>IF(D20="","",VLOOKUP(B20,Data!$B$5:$E$404,4,FALSE)*D20)</f>
        <v>266</v>
      </c>
      <c r="M20" s="183">
        <f>IF(D20="","",VLOOKUP(B20,Data!$B$5:$F$404,5,FALSE)*D20)</f>
        <v>246</v>
      </c>
      <c r="N20" s="189" t="e">
        <f>IF(B20=Data!B115,Data!G115,(IF(B20=Data!B121,Data!G121,(IF(B20=Data!B123,Data!G123,(IF(B20=Data!#REF!,Data!#REF!,(IF(B20=Data!#REF!,Data!#REF!,(IF(B20=Data!B106,Data!G106,(IF(B20=Data!#REF!,Data!#REF!,(IF(B20=Data!#REF!,Data!#REF!,Data!#REF!)))))))))))))))&amp;IF(B20=Data!B241,Data!G241,(IF(B20=Data!B242,Data!G242,(IF(B20=Data!#REF!,Data!#REF!,(IF(B20=Data!B237,Data!G237,(IF(B20=Data!B238,Data!G238,(IF(B20=Data!#REF!,Data!G933,(IF(B20=Data!#REF!,Data!#REF!,(IF(B20=Data!B293,Data!G293,Data!#REF!)))))))))))))))&amp;IF(B20=Data!#REF!,Data!#REF!,(IF(B20=Data!#REF!,Data!#REF!,(IF(B20=Data!#REF!,Data!#REF!,(IF(B20=Data!#REF!,Data!#REF!,(IF(B20=Data!#REF!,Data!#REF!,Data!#REF!)))))))))</f>
        <v>#REF!</v>
      </c>
      <c r="O20" s="377"/>
      <c r="P20" s="378"/>
      <c r="Q20" s="186" t="e">
        <f>IF(B20=Data!B115,Data!H115,(IF(B20=Data!B121,Data!H121,(IF(B20=Data!B123,Data!H123,(IF(B20=Data!#REF!,Data!#REF!,(IF(B20=Data!#REF!,Data!#REF!,(IF(B20=Data!B106,Data!H106,(IF(B20=Data!#REF!,Data!#REF!,(IF(B20=Data!#REF!,Data!#REF!,Data!#REF!)))))))))))))))&amp;IF(B20=Data!B241,Data!H241,(IF(B20=Data!B242,Data!H242,(IF(B20=Data!#REF!,Data!#REF!,(IF(B20=Data!B237,Data!H237,(IF(B20=Data!B238,Data!H238,(IF(B20=Data!#REF!,Data!H933,(IF(B20=Data!#REF!,Data!#REF!,(IF(B20=Data!B293,Data!H293,Data!#REF!)))))))))))))))&amp;IF(B20=Data!#REF!,Data!#REF!,(IF(B20=Data!#REF!,Data!#REF!,(IF(B20=Data!#REF!,Data!#REF!,(IF(B20=Data!#REF!,Data!#REF!,(IF(B20=Data!#REF!,Data!#REF!,Data!#REF!)))))))))</f>
        <v>#REF!</v>
      </c>
      <c r="R20" s="378"/>
      <c r="S20" s="378"/>
      <c r="T20" s="186" t="e">
        <f>IF(B20=Data!B115,Data!I115,(IF(B20=Data!B121,Data!I121,(IF(B20=Data!B123,Data!I123,(IF(B20=Data!#REF!,Data!#REF!,(IF(B20=Data!#REF!,Data!#REF!,(IF(B20=Data!B106,Data!I106,(IF(B20=Data!#REF!,Data!#REF!,(IF(B20=Data!#REF!,Data!#REF!,Data!#REF!)))))))))))))))&amp;IF(B20=Data!B241,Data!I241,(IF(B20=Data!B242,Data!I242,(IF(B20=Data!#REF!,Data!#REF!,(IF(B20=Data!B237,Data!I237,(IF(B20=Data!B238,Data!I238,(IF(B20=Data!#REF!,Data!I933,(IF(B20=Data!#REF!,Data!#REF!,(IF(B20=Data!B293,Data!I293,Data!#REF!)))))))))))))))&amp;IF(B20=Data!#REF!,Data!#REF!,(IF(B20=Data!#REF!,Data!#REF!,(IF(B20=Data!#REF!,Data!#REF!,(IF(B20=Data!#REF!,Data!#REF!,(IF(B20=Data!#REF!,Data!#REF!,Data!#REF!)))))))))</f>
        <v>#REF!</v>
      </c>
      <c r="U20" s="379"/>
      <c r="V20" s="186" t="e">
        <f>IF(B20=Data!B115,Data!J115,(IF(B20=Data!B121,Data!J121,(IF(B20=Data!B123,Data!J123,(IF(B20=Data!#REF!,Data!#REF!,(IF(B20=Data!#REF!,Data!#REF!,(IF(B20=Data!B106,Data!J106,(IF(B20=Data!#REF!,Data!#REF!,(IF(B20=Data!#REF!,Data!#REF!,Data!#REF!)))))))))))))))&amp;IF(B20=Data!B241,Data!J241,(IF(B20=Data!B242,Data!J242,(IF(B20=Data!#REF!,Data!#REF!,(IF(B20=Data!B237,Data!J237,(IF(B20=Data!B238,Data!J238,(IF(B20=Data!#REF!,Data!J933,(IF(B20=Data!#REF!,Data!#REF!,(IF(B20=Data!B293,Data!J293,Data!#REF!)))))))))))))))&amp;IF(B20=Data!#REF!,Data!#REF!,(IF(B20=Data!#REF!,Data!#REF!,(IF(B20=Data!#REF!,Data!#REF!,(IF(B20=Data!#REF!,Data!#REF!,(IF(B20=Data!#REF!,Data!#REF!,Data!#REF!)))))))))</f>
        <v>#REF!</v>
      </c>
      <c r="W20" s="184">
        <f>IF(D20="","",VLOOKUP(B20,Data!$B$5:$J$404,9,FALSE)*D20)</f>
        <v>1.488</v>
      </c>
    </row>
    <row r="21" spans="1:23" s="340" customFormat="1" ht="17" customHeight="1">
      <c r="A21" s="272"/>
      <c r="B21" s="369" t="s">
        <v>916</v>
      </c>
      <c r="C21" s="187" t="str">
        <f>IF(D21="","",VLOOKUP(B21,Data!$B$5:$L$404,2,FALSE))</f>
        <v/>
      </c>
      <c r="D21" s="274"/>
      <c r="E21" s="274"/>
      <c r="F21" s="181" t="s">
        <v>522</v>
      </c>
      <c r="G21" s="185" t="str">
        <f>IF(D21="","",VLOOKUP(B21,Data!$B$5:$L$404,11,FALSE))</f>
        <v/>
      </c>
      <c r="H21" s="188" t="str">
        <f t="shared" si="0"/>
        <v>-</v>
      </c>
      <c r="I21" s="182" t="str">
        <f>IF(D21="","",VLOOKUP(B21,Data!$B$5:$D$404,3,FALSE))</f>
        <v/>
      </c>
      <c r="J21" s="182" t="str">
        <f>IF(D21="","",VLOOKUP(B21,Data!$B$5:$M$404,12,FALSE))</f>
        <v/>
      </c>
      <c r="K21" s="280"/>
      <c r="L21" s="183" t="str">
        <f>IF(D21="","",VLOOKUP(B21,Data!$B$5:$E$404,4,FALSE)*D21)</f>
        <v/>
      </c>
      <c r="M21" s="183" t="str">
        <f>IF(D21="","",VLOOKUP(B21,Data!$B$5:$F$404,5,FALSE)*D21)</f>
        <v/>
      </c>
      <c r="N21" s="189" t="e">
        <f>IF(B21=Data!B134,Data!G134,(IF(B21=Data!B140,Data!G140,(IF(B21=Data!B142,Data!G142,(IF(B21=Data!#REF!,Data!#REF!,(IF(B21=Data!#REF!,Data!#REF!,(IF(B21=Data!B125,Data!G125,(IF(B21=Data!#REF!,Data!#REF!,(IF(B21=Data!#REF!,Data!#REF!,Data!#REF!)))))))))))))))&amp;IF(B21=Data!B260,Data!G260,(IF(B21=Data!B261,Data!G261,(IF(B21=Data!#REF!,Data!#REF!,(IF(B21=Data!B256,Data!G256,(IF(B21=Data!B257,Data!G257,(IF(B21=Data!#REF!,Data!G952,(IF(B21=Data!#REF!,Data!#REF!,(IF(B21=Data!B312,Data!G312,Data!#REF!)))))))))))))))&amp;IF(B21=Data!#REF!,Data!#REF!,(IF(B21=Data!#REF!,Data!#REF!,(IF(B21=Data!#REF!,Data!#REF!,(IF(B21=Data!#REF!,Data!#REF!,(IF(B21=Data!#REF!,Data!#REF!,Data!#REF!)))))))))</f>
        <v>#REF!</v>
      </c>
      <c r="O21" s="377"/>
      <c r="P21" s="378"/>
      <c r="Q21" s="186" t="e">
        <f>IF(B21=Data!B134,Data!H134,(IF(B21=Data!B140,Data!H140,(IF(B21=Data!B142,Data!H142,(IF(B21=Data!#REF!,Data!#REF!,(IF(B21=Data!#REF!,Data!#REF!,(IF(B21=Data!B125,Data!H125,(IF(B21=Data!#REF!,Data!#REF!,(IF(B21=Data!#REF!,Data!#REF!,Data!#REF!)))))))))))))))&amp;IF(B21=Data!B260,Data!H260,(IF(B21=Data!B261,Data!H261,(IF(B21=Data!#REF!,Data!#REF!,(IF(B21=Data!B256,Data!H256,(IF(B21=Data!B257,Data!H257,(IF(B21=Data!#REF!,Data!H952,(IF(B21=Data!#REF!,Data!#REF!,(IF(B21=Data!B312,Data!H312,Data!#REF!)))))))))))))))&amp;IF(B21=Data!#REF!,Data!#REF!,(IF(B21=Data!#REF!,Data!#REF!,(IF(B21=Data!#REF!,Data!#REF!,(IF(B21=Data!#REF!,Data!#REF!,(IF(B21=Data!#REF!,Data!#REF!,Data!#REF!)))))))))</f>
        <v>#REF!</v>
      </c>
      <c r="R21" s="378"/>
      <c r="S21" s="378"/>
      <c r="T21" s="186" t="e">
        <f>IF(B21=Data!B134,Data!I134,(IF(B21=Data!B140,Data!I140,(IF(B21=Data!B142,Data!I142,(IF(B21=Data!#REF!,Data!#REF!,(IF(B21=Data!#REF!,Data!#REF!,(IF(B21=Data!B125,Data!I125,(IF(B21=Data!#REF!,Data!#REF!,(IF(B21=Data!#REF!,Data!#REF!,Data!#REF!)))))))))))))))&amp;IF(B21=Data!B260,Data!I260,(IF(B21=Data!B261,Data!I261,(IF(B21=Data!#REF!,Data!#REF!,(IF(B21=Data!B256,Data!I256,(IF(B21=Data!B257,Data!I257,(IF(B21=Data!#REF!,Data!I952,(IF(B21=Data!#REF!,Data!#REF!,(IF(B21=Data!B312,Data!I312,Data!#REF!)))))))))))))))&amp;IF(B21=Data!#REF!,Data!#REF!,(IF(B21=Data!#REF!,Data!#REF!,(IF(B21=Data!#REF!,Data!#REF!,(IF(B21=Data!#REF!,Data!#REF!,(IF(B21=Data!#REF!,Data!#REF!,Data!#REF!)))))))))</f>
        <v>#REF!</v>
      </c>
      <c r="U21" s="379"/>
      <c r="V21" s="186" t="e">
        <f>IF(B21=Data!B134,Data!J134,(IF(B21=Data!B140,Data!J140,(IF(B21=Data!B142,Data!J142,(IF(B21=Data!#REF!,Data!#REF!,(IF(B21=Data!#REF!,Data!#REF!,(IF(B21=Data!B125,Data!J125,(IF(B21=Data!#REF!,Data!#REF!,(IF(B21=Data!#REF!,Data!#REF!,Data!#REF!)))))))))))))))&amp;IF(B21=Data!B260,Data!J260,(IF(B21=Data!B261,Data!J261,(IF(B21=Data!#REF!,Data!#REF!,(IF(B21=Data!B256,Data!J256,(IF(B21=Data!B257,Data!J257,(IF(B21=Data!#REF!,Data!J952,(IF(B21=Data!#REF!,Data!#REF!,(IF(B21=Data!B312,Data!J312,Data!#REF!)))))))))))))))&amp;IF(B21=Data!#REF!,Data!#REF!,(IF(B21=Data!#REF!,Data!#REF!,(IF(B21=Data!#REF!,Data!#REF!,(IF(B21=Data!#REF!,Data!#REF!,(IF(B21=Data!#REF!,Data!#REF!,Data!#REF!)))))))))</f>
        <v>#REF!</v>
      </c>
      <c r="W21" s="184" t="str">
        <f>IF(D21="","",VLOOKUP(B21,Data!$B$5:$J$404,9,FALSE)*D21)</f>
        <v/>
      </c>
    </row>
    <row r="22" spans="1:23" s="340" customFormat="1" ht="17" customHeight="1">
      <c r="A22" s="272">
        <v>3</v>
      </c>
      <c r="B22" s="368" t="s">
        <v>215</v>
      </c>
      <c r="C22" s="187" t="str">
        <f>IF(D22="","",VLOOKUP(B22,Data!$B$5:$L$404,2,FALSE))</f>
        <v>WH50420</v>
      </c>
      <c r="D22" s="274">
        <v>8</v>
      </c>
      <c r="E22" s="274">
        <v>4</v>
      </c>
      <c r="F22" s="181"/>
      <c r="G22" s="185">
        <f>IF(D22="","",VLOOKUP(B22,Data!$B$5:$L$404,11,FALSE))</f>
        <v>1897.4</v>
      </c>
      <c r="H22" s="188">
        <f t="shared" si="0"/>
        <v>15179.2</v>
      </c>
      <c r="I22" s="182" t="str">
        <f>IF(D22="","",VLOOKUP(B22,Data!$B$5:$D$404,3,FALSE))</f>
        <v>C/T</v>
      </c>
      <c r="J22" s="182" t="str">
        <f>IF(D22="","",VLOOKUP(B22,Data!$B$5:$M$404,12,FALSE))</f>
        <v>Indonesia</v>
      </c>
      <c r="K22" s="280" t="s">
        <v>915</v>
      </c>
      <c r="L22" s="183">
        <f>IF(D22="","",VLOOKUP(B22,Data!$B$5:$E$404,4,FALSE)*D22)</f>
        <v>1776</v>
      </c>
      <c r="M22" s="183">
        <f>IF(D22="","",VLOOKUP(B22,Data!$B$5:$F$404,5,FALSE)*D22)</f>
        <v>1608</v>
      </c>
      <c r="N22" s="189" t="e">
        <f>IF(B22=Data!B122,Data!G122,(IF(B22=Data!B128,Data!G128,(IF(B22=Data!B130,Data!G130,(IF(B22=Data!#REF!,Data!#REF!,(IF(B22=Data!#REF!,Data!#REF!,(IF(B22=Data!B113,Data!G113,(IF(B22=Data!#REF!,Data!#REF!,(IF(B22=Data!#REF!,Data!#REF!,Data!#REF!)))))))))))))))&amp;IF(B22=Data!B248,Data!G248,(IF(B22=Data!B249,Data!G249,(IF(B22=Data!#REF!,Data!#REF!,(IF(B22=Data!B244,Data!G244,(IF(B22=Data!B245,Data!G245,(IF(B22=Data!#REF!,Data!G940,(IF(B22=Data!#REF!,Data!#REF!,(IF(B22=Data!B300,Data!G300,Data!#REF!)))))))))))))))&amp;IF(B22=Data!#REF!,Data!#REF!,(IF(B22=Data!#REF!,Data!#REF!,(IF(B22=Data!#REF!,Data!#REF!,(IF(B22=Data!#REF!,Data!#REF!,(IF(B22=Data!#REF!,Data!#REF!,Data!#REF!)))))))))</f>
        <v>#REF!</v>
      </c>
      <c r="O22" s="377"/>
      <c r="P22" s="378"/>
      <c r="Q22" s="186" t="e">
        <f>IF(B22=Data!B122,Data!H122,(IF(B22=Data!B128,Data!H128,(IF(B22=Data!B130,Data!H130,(IF(B22=Data!#REF!,Data!#REF!,(IF(B22=Data!#REF!,Data!#REF!,(IF(B22=Data!B113,Data!H113,(IF(B22=Data!#REF!,Data!#REF!,(IF(B22=Data!#REF!,Data!#REF!,Data!#REF!)))))))))))))))&amp;IF(B22=Data!B248,Data!H248,(IF(B22=Data!B249,Data!H249,(IF(B22=Data!#REF!,Data!#REF!,(IF(B22=Data!B244,Data!H244,(IF(B22=Data!B245,Data!H245,(IF(B22=Data!#REF!,Data!H940,(IF(B22=Data!#REF!,Data!#REF!,(IF(B22=Data!B300,Data!H300,Data!#REF!)))))))))))))))&amp;IF(B22=Data!#REF!,Data!#REF!,(IF(B22=Data!#REF!,Data!#REF!,(IF(B22=Data!#REF!,Data!#REF!,(IF(B22=Data!#REF!,Data!#REF!,(IF(B22=Data!#REF!,Data!#REF!,Data!#REF!)))))))))</f>
        <v>#REF!</v>
      </c>
      <c r="R22" s="378"/>
      <c r="S22" s="378"/>
      <c r="T22" s="186" t="e">
        <f>IF(B22=Data!B122,Data!I122,(IF(B22=Data!B128,Data!I128,(IF(B22=Data!B130,Data!I130,(IF(B22=Data!#REF!,Data!#REF!,(IF(B22=Data!#REF!,Data!#REF!,(IF(B22=Data!B113,Data!I113,(IF(B22=Data!#REF!,Data!#REF!,(IF(B22=Data!#REF!,Data!#REF!,Data!#REF!)))))))))))))))&amp;IF(B22=Data!B248,Data!I248,(IF(B22=Data!B249,Data!I249,(IF(B22=Data!#REF!,Data!#REF!,(IF(B22=Data!B244,Data!I244,(IF(B22=Data!B245,Data!I245,(IF(B22=Data!#REF!,Data!I940,(IF(B22=Data!#REF!,Data!#REF!,(IF(B22=Data!B300,Data!I300,Data!#REF!)))))))))))))))&amp;IF(B22=Data!#REF!,Data!#REF!,(IF(B22=Data!#REF!,Data!#REF!,(IF(B22=Data!#REF!,Data!#REF!,(IF(B22=Data!#REF!,Data!#REF!,(IF(B22=Data!#REF!,Data!#REF!,Data!#REF!)))))))))</f>
        <v>#REF!</v>
      </c>
      <c r="U22" s="379"/>
      <c r="V22" s="186" t="e">
        <f>IF(B22=Data!B122,Data!J122,(IF(B22=Data!B128,Data!J128,(IF(B22=Data!B130,Data!J130,(IF(B22=Data!#REF!,Data!#REF!,(IF(B22=Data!#REF!,Data!#REF!,(IF(B22=Data!B113,Data!J113,(IF(B22=Data!#REF!,Data!#REF!,(IF(B22=Data!#REF!,Data!#REF!,Data!#REF!)))))))))))))))&amp;IF(B22=Data!B248,Data!J248,(IF(B22=Data!B249,Data!J249,(IF(B22=Data!#REF!,Data!#REF!,(IF(B22=Data!B244,Data!J244,(IF(B22=Data!B245,Data!J245,(IF(B22=Data!#REF!,Data!J940,(IF(B22=Data!#REF!,Data!#REF!,(IF(B22=Data!B300,Data!J300,Data!#REF!)))))))))))))))&amp;IF(B22=Data!#REF!,Data!#REF!,(IF(B22=Data!#REF!,Data!#REF!,(IF(B22=Data!#REF!,Data!#REF!,(IF(B22=Data!#REF!,Data!#REF!,(IF(B22=Data!#REF!,Data!#REF!,Data!#REF!)))))))))</f>
        <v>#REF!</v>
      </c>
      <c r="W22" s="184">
        <f>IF(D22="","",VLOOKUP(B22,Data!$B$5:$J$404,9,FALSE)*D22)</f>
        <v>9.5920000000000005</v>
      </c>
    </row>
    <row r="23" spans="1:23" s="340" customFormat="1" ht="17" customHeight="1">
      <c r="A23" s="272">
        <v>4</v>
      </c>
      <c r="B23" s="368" t="s">
        <v>239</v>
      </c>
      <c r="C23" s="187" t="str">
        <f>IF(D23="","",VLOOKUP(B23,Data!$B$5:$L$404,2,FALSE))</f>
        <v>AAC7366</v>
      </c>
      <c r="D23" s="274">
        <v>8</v>
      </c>
      <c r="E23" s="274">
        <v>4</v>
      </c>
      <c r="F23" s="270" t="s">
        <v>531</v>
      </c>
      <c r="G23" s="185">
        <f>IF(D23="","",VLOOKUP(B23,Data!$B$5:$L$404,11,FALSE))</f>
        <v>2618.06</v>
      </c>
      <c r="H23" s="188">
        <f t="shared" si="0"/>
        <v>20944.48</v>
      </c>
      <c r="I23" s="182" t="str">
        <f>IF(D23="","",VLOOKUP(B23,Data!$B$5:$D$404,3,FALSE))</f>
        <v>C/T</v>
      </c>
      <c r="J23" s="182" t="str">
        <f>IF(D23="","",VLOOKUP(B23,Data!$B$5:$M$404,12,FALSE))</f>
        <v>Indonesia</v>
      </c>
      <c r="K23" s="280" t="s">
        <v>915</v>
      </c>
      <c r="L23" s="183">
        <f>IF(D23="","",VLOOKUP(B23,Data!$B$5:$E$404,4,FALSE)*D23)</f>
        <v>2128</v>
      </c>
      <c r="M23" s="183">
        <f>IF(D23="","",VLOOKUP(B23,Data!$B$5:$F$404,5,FALSE)*D23)</f>
        <v>1968</v>
      </c>
      <c r="N23" s="189" t="e">
        <f>IF(B23=Data!B121,Data!G121,(IF(B23=Data!B127,Data!G127,(IF(B23=Data!B129,Data!G129,(IF(B23=Data!#REF!,Data!#REF!,(IF(B23=Data!#REF!,Data!#REF!,(IF(B23=Data!B112,Data!G112,(IF(B23=Data!#REF!,Data!#REF!,(IF(B23=Data!#REF!,Data!#REF!,Data!#REF!)))))))))))))))&amp;IF(B23=Data!B247,Data!G247,(IF(B23=Data!B248,Data!G248,(IF(B23=Data!#REF!,Data!#REF!,(IF(B23=Data!B243,Data!G243,(IF(B23=Data!B244,Data!G244,(IF(B23=Data!#REF!,Data!G939,(IF(B23=Data!#REF!,Data!#REF!,(IF(B23=Data!B299,Data!G299,Data!#REF!)))))))))))))))&amp;IF(B23=Data!#REF!,Data!#REF!,(IF(B23=Data!#REF!,Data!#REF!,(IF(B23=Data!#REF!,Data!#REF!,(IF(B23=Data!#REF!,Data!#REF!,(IF(B23=Data!#REF!,Data!#REF!,Data!#REF!)))))))))</f>
        <v>#REF!</v>
      </c>
      <c r="O23" s="377"/>
      <c r="P23" s="378"/>
      <c r="Q23" s="186" t="e">
        <f>IF(B23=Data!B121,Data!H121,(IF(B23=Data!B127,Data!H127,(IF(B23=Data!B129,Data!H129,(IF(B23=Data!#REF!,Data!#REF!,(IF(B23=Data!#REF!,Data!#REF!,(IF(B23=Data!B112,Data!H112,(IF(B23=Data!#REF!,Data!#REF!,(IF(B23=Data!#REF!,Data!#REF!,Data!#REF!)))))))))))))))&amp;IF(B23=Data!B247,Data!H247,(IF(B23=Data!B248,Data!H248,(IF(B23=Data!#REF!,Data!#REF!,(IF(B23=Data!B243,Data!H243,(IF(B23=Data!B244,Data!H244,(IF(B23=Data!#REF!,Data!H939,(IF(B23=Data!#REF!,Data!#REF!,(IF(B23=Data!B299,Data!H299,Data!#REF!)))))))))))))))&amp;IF(B23=Data!#REF!,Data!#REF!,(IF(B23=Data!#REF!,Data!#REF!,(IF(B23=Data!#REF!,Data!#REF!,(IF(B23=Data!#REF!,Data!#REF!,(IF(B23=Data!#REF!,Data!#REF!,Data!#REF!)))))))))</f>
        <v>#REF!</v>
      </c>
      <c r="R23" s="378"/>
      <c r="S23" s="378"/>
      <c r="T23" s="186" t="e">
        <f>IF(B23=Data!B121,Data!I121,(IF(B23=Data!B127,Data!I127,(IF(B23=Data!B129,Data!I129,(IF(B23=Data!#REF!,Data!#REF!,(IF(B23=Data!#REF!,Data!#REF!,(IF(B23=Data!B112,Data!I112,(IF(B23=Data!#REF!,Data!#REF!,(IF(B23=Data!#REF!,Data!#REF!,Data!#REF!)))))))))))))))&amp;IF(B23=Data!B247,Data!I247,(IF(B23=Data!B248,Data!I248,(IF(B23=Data!#REF!,Data!#REF!,(IF(B23=Data!B243,Data!I243,(IF(B23=Data!B244,Data!I244,(IF(B23=Data!#REF!,Data!I939,(IF(B23=Data!#REF!,Data!#REF!,(IF(B23=Data!B299,Data!I299,Data!#REF!)))))))))))))))&amp;IF(B23=Data!#REF!,Data!#REF!,(IF(B23=Data!#REF!,Data!#REF!,(IF(B23=Data!#REF!,Data!#REF!,(IF(B23=Data!#REF!,Data!#REF!,(IF(B23=Data!#REF!,Data!#REF!,Data!#REF!)))))))))</f>
        <v>#REF!</v>
      </c>
      <c r="U23" s="379"/>
      <c r="V23" s="186" t="e">
        <f>IF(B23=Data!B121,Data!J121,(IF(B23=Data!B127,Data!J127,(IF(B23=Data!B129,Data!J129,(IF(B23=Data!#REF!,Data!#REF!,(IF(B23=Data!#REF!,Data!#REF!,(IF(B23=Data!B112,Data!J112,(IF(B23=Data!#REF!,Data!#REF!,(IF(B23=Data!#REF!,Data!#REF!,Data!#REF!)))))))))))))))&amp;IF(B23=Data!B247,Data!J247,(IF(B23=Data!B248,Data!J248,(IF(B23=Data!#REF!,Data!#REF!,(IF(B23=Data!B243,Data!J243,(IF(B23=Data!B244,Data!J244,(IF(B23=Data!#REF!,Data!J939,(IF(B23=Data!#REF!,Data!#REF!,(IF(B23=Data!B299,Data!J299,Data!#REF!)))))))))))))))&amp;IF(B23=Data!#REF!,Data!#REF!,(IF(B23=Data!#REF!,Data!#REF!,(IF(B23=Data!#REF!,Data!#REF!,(IF(B23=Data!#REF!,Data!#REF!,(IF(B23=Data!#REF!,Data!#REF!,Data!#REF!)))))))))</f>
        <v>#REF!</v>
      </c>
      <c r="W23" s="184">
        <f>IF(D23="","",VLOOKUP(B23,Data!$B$5:$J$404,9,FALSE)*D23)</f>
        <v>11.904</v>
      </c>
    </row>
    <row r="24" spans="1:23" s="340" customFormat="1" ht="17" customHeight="1">
      <c r="A24" s="272"/>
      <c r="B24" s="368"/>
      <c r="C24" s="187" t="str">
        <f>IF(D24="","",VLOOKUP(B24,Data!$B$5:$L$404,2,FALSE))</f>
        <v/>
      </c>
      <c r="D24" s="274"/>
      <c r="E24" s="274">
        <v>4</v>
      </c>
      <c r="F24" s="270"/>
      <c r="G24" s="185" t="str">
        <f>IF(D24="","",VLOOKUP(B24,Data!$B$5:$L$404,11,FALSE))</f>
        <v/>
      </c>
      <c r="H24" s="188" t="str">
        <f t="shared" si="0"/>
        <v>-</v>
      </c>
      <c r="I24" s="182" t="str">
        <f>IF(D24="","",VLOOKUP(B24,Data!$B$5:$D$404,3,FALSE))</f>
        <v/>
      </c>
      <c r="J24" s="182" t="str">
        <f>IF(D24="","",VLOOKUP(B24,Data!$B$5:$M$404,12,FALSE))</f>
        <v/>
      </c>
      <c r="K24" s="280"/>
      <c r="L24" s="183" t="str">
        <f>IF(D24="","",VLOOKUP(B24,Data!$B$5:$E$404,4,FALSE)*D24)</f>
        <v/>
      </c>
      <c r="M24" s="183" t="str">
        <f>IF(D24="","",VLOOKUP(B24,Data!$B$5:$F$404,5,FALSE)*D24)</f>
        <v/>
      </c>
      <c r="N24" s="189" t="e">
        <f>IF(B24=Data!B104,Data!G104,(IF(B24=Data!B110,Data!G110,(IF(B24=Data!B112,Data!G112,(IF(B24=Data!#REF!,Data!#REF!,(IF(B24=Data!#REF!,Data!#REF!,(IF(B24=Data!B95,Data!G95,(IF(B24=Data!#REF!,Data!#REF!,(IF(B24=Data!#REF!,Data!#REF!,Data!#REF!)))))))))))))))&amp;IF(B24=Data!B230,Data!G230,(IF(B24=Data!B231,Data!G231,(IF(B24=Data!#REF!,Data!#REF!,(IF(B24=Data!B226,Data!G226,(IF(B24=Data!B227,Data!G227,(IF(B24=Data!#REF!,Data!G922,(IF(B24=Data!#REF!,Data!#REF!,(IF(B24=Data!B282,Data!G282,Data!#REF!)))))))))))))))&amp;IF(B24=Data!#REF!,Data!#REF!,(IF(B24=Data!#REF!,Data!#REF!,(IF(B24=Data!#REF!,Data!#REF!,(IF(B24=Data!#REF!,Data!#REF!,(IF(B24=Data!#REF!,Data!#REF!,Data!#REF!)))))))))</f>
        <v>#REF!</v>
      </c>
      <c r="O24" s="377"/>
      <c r="P24" s="378"/>
      <c r="Q24" s="186" t="e">
        <f>IF(B24=Data!B104,Data!H104,(IF(B24=Data!B110,Data!H110,(IF(B24=Data!B112,Data!H112,(IF(B24=Data!#REF!,Data!#REF!,(IF(B24=Data!#REF!,Data!#REF!,(IF(B24=Data!B95,Data!H95,(IF(B24=Data!#REF!,Data!#REF!,(IF(B24=Data!#REF!,Data!#REF!,Data!#REF!)))))))))))))))&amp;IF(B24=Data!B230,Data!H230,(IF(B24=Data!B231,Data!H231,(IF(B24=Data!#REF!,Data!#REF!,(IF(B24=Data!B226,Data!H226,(IF(B24=Data!B227,Data!H227,(IF(B24=Data!#REF!,Data!H922,(IF(B24=Data!#REF!,Data!#REF!,(IF(B24=Data!B282,Data!H282,Data!#REF!)))))))))))))))&amp;IF(B24=Data!#REF!,Data!#REF!,(IF(B24=Data!#REF!,Data!#REF!,(IF(B24=Data!#REF!,Data!#REF!,(IF(B24=Data!#REF!,Data!#REF!,(IF(B24=Data!#REF!,Data!#REF!,Data!#REF!)))))))))</f>
        <v>#REF!</v>
      </c>
      <c r="R24" s="378"/>
      <c r="S24" s="378"/>
      <c r="T24" s="186" t="e">
        <f>IF(B24=Data!B104,Data!I104,(IF(B24=Data!B110,Data!I110,(IF(B24=Data!B112,Data!I112,(IF(B24=Data!#REF!,Data!#REF!,(IF(B24=Data!#REF!,Data!#REF!,(IF(B24=Data!B95,Data!I95,(IF(B24=Data!#REF!,Data!#REF!,(IF(B24=Data!#REF!,Data!#REF!,Data!#REF!)))))))))))))))&amp;IF(B24=Data!B230,Data!I230,(IF(B24=Data!B231,Data!I231,(IF(B24=Data!#REF!,Data!#REF!,(IF(B24=Data!B226,Data!I226,(IF(B24=Data!B227,Data!I227,(IF(B24=Data!#REF!,Data!I922,(IF(B24=Data!#REF!,Data!#REF!,(IF(B24=Data!B282,Data!I282,Data!#REF!)))))))))))))))&amp;IF(B24=Data!#REF!,Data!#REF!,(IF(B24=Data!#REF!,Data!#REF!,(IF(B24=Data!#REF!,Data!#REF!,(IF(B24=Data!#REF!,Data!#REF!,(IF(B24=Data!#REF!,Data!#REF!,Data!#REF!)))))))))</f>
        <v>#REF!</v>
      </c>
      <c r="U24" s="379"/>
      <c r="V24" s="186" t="e">
        <f>IF(B24=Data!B104,Data!J104,(IF(B24=Data!B110,Data!J110,(IF(B24=Data!B112,Data!J112,(IF(B24=Data!#REF!,Data!#REF!,(IF(B24=Data!#REF!,Data!#REF!,(IF(B24=Data!B95,Data!J95,(IF(B24=Data!#REF!,Data!#REF!,(IF(B24=Data!#REF!,Data!#REF!,Data!#REF!)))))))))))))))&amp;IF(B24=Data!B230,Data!J230,(IF(B24=Data!B231,Data!J231,(IF(B24=Data!#REF!,Data!#REF!,(IF(B24=Data!B226,Data!J226,(IF(B24=Data!B227,Data!J227,(IF(B24=Data!#REF!,Data!J922,(IF(B24=Data!#REF!,Data!#REF!,(IF(B24=Data!B282,Data!J282,Data!#REF!)))))))))))))))&amp;IF(B24=Data!#REF!,Data!#REF!,(IF(B24=Data!#REF!,Data!#REF!,(IF(B24=Data!#REF!,Data!#REF!,(IF(B24=Data!#REF!,Data!#REF!,(IF(B24=Data!#REF!,Data!#REF!,Data!#REF!)))))))))</f>
        <v>#REF!</v>
      </c>
      <c r="W24" s="184" t="str">
        <f>IF(D24="","",VLOOKUP(B24,Data!$B$5:$J$404,9,FALSE)*D24)</f>
        <v/>
      </c>
    </row>
    <row r="25" spans="1:23" s="340" customFormat="1" ht="17" customHeight="1">
      <c r="A25" s="272"/>
      <c r="B25" s="368"/>
      <c r="C25" s="187" t="str">
        <f>IF(D25="","",VLOOKUP(B25,Data!$B$5:$L$404,2,FALSE))</f>
        <v/>
      </c>
      <c r="D25" s="274"/>
      <c r="E25" s="274">
        <v>4</v>
      </c>
      <c r="F25" s="270"/>
      <c r="G25" s="185" t="str">
        <f>IF(D25="","",VLOOKUP(B25,Data!$B$5:$L$404,11,FALSE))</f>
        <v/>
      </c>
      <c r="H25" s="188" t="str">
        <f t="shared" si="0"/>
        <v>-</v>
      </c>
      <c r="I25" s="182" t="str">
        <f>IF(D25="","",VLOOKUP(B25,Data!$B$5:$D$404,3,FALSE))</f>
        <v/>
      </c>
      <c r="J25" s="182" t="str">
        <f>IF(D25="","",VLOOKUP(B25,Data!$B$5:$M$404,12,FALSE))</f>
        <v/>
      </c>
      <c r="K25" s="280"/>
      <c r="L25" s="183" t="str">
        <f>IF(D25="","",VLOOKUP(B25,Data!$B$5:$E$404,4,FALSE)*D25)</f>
        <v/>
      </c>
      <c r="M25" s="183" t="str">
        <f>IF(D25="","",VLOOKUP(B25,Data!$B$5:$F$404,5,FALSE)*D25)</f>
        <v/>
      </c>
      <c r="N25" s="189" t="e">
        <f>IF(B25=Data!B108,Data!G108,(IF(B25=Data!B114,Data!G114,(IF(B25=Data!B116,Data!G116,(IF(B25=Data!#REF!,Data!#REF!,(IF(B25=Data!#REF!,Data!#REF!,(IF(B25=Data!B99,Data!G99,(IF(B25=Data!#REF!,Data!#REF!,(IF(B25=Data!#REF!,Data!#REF!,Data!#REF!)))))))))))))))&amp;IF(B25=Data!B234,Data!G234,(IF(B25=Data!B235,Data!G235,(IF(B25=Data!#REF!,Data!#REF!,(IF(B25=Data!B230,Data!G230,(IF(B25=Data!B231,Data!G231,(IF(B25=Data!#REF!,Data!G926,(IF(B25=Data!#REF!,Data!#REF!,(IF(B25=Data!B286,Data!G286,Data!#REF!)))))))))))))))&amp;IF(B25=Data!#REF!,Data!#REF!,(IF(B25=Data!#REF!,Data!#REF!,(IF(B25=Data!#REF!,Data!#REF!,(IF(B25=Data!#REF!,Data!#REF!,(IF(B25=Data!#REF!,Data!#REF!,Data!#REF!)))))))))</f>
        <v>#REF!</v>
      </c>
      <c r="O25" s="377"/>
      <c r="P25" s="378"/>
      <c r="Q25" s="186" t="e">
        <f>IF(B25=Data!B108,Data!H108,(IF(B25=Data!B114,Data!H114,(IF(B25=Data!B116,Data!H116,(IF(B25=Data!#REF!,Data!#REF!,(IF(B25=Data!#REF!,Data!#REF!,(IF(B25=Data!B99,Data!H99,(IF(B25=Data!#REF!,Data!#REF!,(IF(B25=Data!#REF!,Data!#REF!,Data!#REF!)))))))))))))))&amp;IF(B25=Data!B234,Data!H234,(IF(B25=Data!B235,Data!H235,(IF(B25=Data!#REF!,Data!#REF!,(IF(B25=Data!B230,Data!H230,(IF(B25=Data!B231,Data!H231,(IF(B25=Data!#REF!,Data!H926,(IF(B25=Data!#REF!,Data!#REF!,(IF(B25=Data!B286,Data!H286,Data!#REF!)))))))))))))))&amp;IF(B25=Data!#REF!,Data!#REF!,(IF(B25=Data!#REF!,Data!#REF!,(IF(B25=Data!#REF!,Data!#REF!,(IF(B25=Data!#REF!,Data!#REF!,(IF(B25=Data!#REF!,Data!#REF!,Data!#REF!)))))))))</f>
        <v>#REF!</v>
      </c>
      <c r="R25" s="378"/>
      <c r="S25" s="378"/>
      <c r="T25" s="186" t="e">
        <f>IF(B25=Data!B108,Data!I108,(IF(B25=Data!B114,Data!I114,(IF(B25=Data!B116,Data!I116,(IF(B25=Data!#REF!,Data!#REF!,(IF(B25=Data!#REF!,Data!#REF!,(IF(B25=Data!B99,Data!I99,(IF(B25=Data!#REF!,Data!#REF!,(IF(B25=Data!#REF!,Data!#REF!,Data!#REF!)))))))))))))))&amp;IF(B25=Data!B234,Data!I234,(IF(B25=Data!B235,Data!I235,(IF(B25=Data!#REF!,Data!#REF!,(IF(B25=Data!B230,Data!I230,(IF(B25=Data!B231,Data!I231,(IF(B25=Data!#REF!,Data!I926,(IF(B25=Data!#REF!,Data!#REF!,(IF(B25=Data!B286,Data!I286,Data!#REF!)))))))))))))))&amp;IF(B25=Data!#REF!,Data!#REF!,(IF(B25=Data!#REF!,Data!#REF!,(IF(B25=Data!#REF!,Data!#REF!,(IF(B25=Data!#REF!,Data!#REF!,(IF(B25=Data!#REF!,Data!#REF!,Data!#REF!)))))))))</f>
        <v>#REF!</v>
      </c>
      <c r="U25" s="379"/>
      <c r="V25" s="186" t="e">
        <f>IF(B25=Data!B108,Data!J108,(IF(B25=Data!B114,Data!J114,(IF(B25=Data!B116,Data!J116,(IF(B25=Data!#REF!,Data!#REF!,(IF(B25=Data!#REF!,Data!#REF!,(IF(B25=Data!B99,Data!J99,(IF(B25=Data!#REF!,Data!#REF!,(IF(B25=Data!#REF!,Data!#REF!,Data!#REF!)))))))))))))))&amp;IF(B25=Data!B234,Data!J234,(IF(B25=Data!B235,Data!J235,(IF(B25=Data!#REF!,Data!#REF!,(IF(B25=Data!B230,Data!J230,(IF(B25=Data!B231,Data!J231,(IF(B25=Data!#REF!,Data!J926,(IF(B25=Data!#REF!,Data!#REF!,(IF(B25=Data!B286,Data!J286,Data!#REF!)))))))))))))))&amp;IF(B25=Data!#REF!,Data!#REF!,(IF(B25=Data!#REF!,Data!#REF!,(IF(B25=Data!#REF!,Data!#REF!,(IF(B25=Data!#REF!,Data!#REF!,(IF(B25=Data!#REF!,Data!#REF!,Data!#REF!)))))))))</f>
        <v>#REF!</v>
      </c>
      <c r="W25" s="184" t="str">
        <f>IF(D25="","",VLOOKUP(B25,Data!$B$5:$J$404,9,FALSE)*D25)</f>
        <v/>
      </c>
    </row>
    <row r="26" spans="1:23" s="340" customFormat="1" ht="17" customHeight="1">
      <c r="A26" s="272"/>
      <c r="B26" s="368"/>
      <c r="C26" s="187" t="str">
        <f>IF(D26="","",VLOOKUP(B26,Data!$B$5:$L$404,2,FALSE))</f>
        <v/>
      </c>
      <c r="D26" s="274"/>
      <c r="E26" s="274">
        <v>4</v>
      </c>
      <c r="F26" s="270"/>
      <c r="G26" s="185" t="str">
        <f>IF(D26="","",VLOOKUP(B26,Data!$B$5:$L$404,11,FALSE))</f>
        <v/>
      </c>
      <c r="H26" s="188" t="str">
        <f t="shared" si="0"/>
        <v>-</v>
      </c>
      <c r="I26" s="182" t="str">
        <f>IF(D26="","",VLOOKUP(B26,Data!$B$5:$D$404,3,FALSE))</f>
        <v/>
      </c>
      <c r="J26" s="182" t="str">
        <f>IF(D26="","",VLOOKUP(B26,Data!$B$5:$M$404,12,FALSE))</f>
        <v/>
      </c>
      <c r="K26" s="280"/>
      <c r="L26" s="183" t="str">
        <f>IF(D26="","",VLOOKUP(B26,Data!$B$5:$E$404,4,FALSE)*D26)</f>
        <v/>
      </c>
      <c r="M26" s="183" t="str">
        <f>IF(D26="","",VLOOKUP(B26,Data!$B$5:$F$404,5,FALSE)*D26)</f>
        <v/>
      </c>
      <c r="N26" s="189" t="e">
        <f>IF(B26=Data!B109,Data!G109,(IF(B26=Data!B115,Data!G115,(IF(B26=Data!B117,Data!G117,(IF(B26=Data!#REF!,Data!#REF!,(IF(B26=Data!#REF!,Data!#REF!,(IF(B26=Data!B100,Data!G100,(IF(B26=Data!#REF!,Data!#REF!,(IF(B26=Data!#REF!,Data!#REF!,Data!#REF!)))))))))))))))&amp;IF(B26=Data!B235,Data!G235,(IF(B26=Data!B236,Data!G236,(IF(B26=Data!#REF!,Data!#REF!,(IF(B26=Data!B231,Data!G231,(IF(B26=Data!B232,Data!G232,(IF(B26=Data!#REF!,Data!G927,(IF(B26=Data!#REF!,Data!#REF!,(IF(B26=Data!B287,Data!G287,Data!#REF!)))))))))))))))&amp;IF(B26=Data!#REF!,Data!#REF!,(IF(B26=Data!#REF!,Data!#REF!,(IF(B26=Data!#REF!,Data!#REF!,(IF(B26=Data!#REF!,Data!#REF!,(IF(B26=Data!#REF!,Data!#REF!,Data!#REF!)))))))))</f>
        <v>#REF!</v>
      </c>
      <c r="O26" s="377"/>
      <c r="P26" s="378"/>
      <c r="Q26" s="186" t="e">
        <f>IF(B26=Data!B109,Data!H109,(IF(B26=Data!B115,Data!H115,(IF(B26=Data!B117,Data!H117,(IF(B26=Data!#REF!,Data!#REF!,(IF(B26=Data!#REF!,Data!#REF!,(IF(B26=Data!B100,Data!H100,(IF(B26=Data!#REF!,Data!#REF!,(IF(B26=Data!#REF!,Data!#REF!,Data!#REF!)))))))))))))))&amp;IF(B26=Data!B235,Data!H235,(IF(B26=Data!B236,Data!H236,(IF(B26=Data!#REF!,Data!#REF!,(IF(B26=Data!B231,Data!H231,(IF(B26=Data!B232,Data!H232,(IF(B26=Data!#REF!,Data!H927,(IF(B26=Data!#REF!,Data!#REF!,(IF(B26=Data!B287,Data!H287,Data!#REF!)))))))))))))))&amp;IF(B26=Data!#REF!,Data!#REF!,(IF(B26=Data!#REF!,Data!#REF!,(IF(B26=Data!#REF!,Data!#REF!,(IF(B26=Data!#REF!,Data!#REF!,(IF(B26=Data!#REF!,Data!#REF!,Data!#REF!)))))))))</f>
        <v>#REF!</v>
      </c>
      <c r="R26" s="378"/>
      <c r="S26" s="378"/>
      <c r="T26" s="186" t="e">
        <f>IF(B26=Data!B109,Data!I109,(IF(B26=Data!B115,Data!I115,(IF(B26=Data!B117,Data!I117,(IF(B26=Data!#REF!,Data!#REF!,(IF(B26=Data!#REF!,Data!#REF!,(IF(B26=Data!B100,Data!I100,(IF(B26=Data!#REF!,Data!#REF!,(IF(B26=Data!#REF!,Data!#REF!,Data!#REF!)))))))))))))))&amp;IF(B26=Data!B235,Data!I235,(IF(B26=Data!B236,Data!I236,(IF(B26=Data!#REF!,Data!#REF!,(IF(B26=Data!B231,Data!I231,(IF(B26=Data!B232,Data!I232,(IF(B26=Data!#REF!,Data!I927,(IF(B26=Data!#REF!,Data!#REF!,(IF(B26=Data!B287,Data!I287,Data!#REF!)))))))))))))))&amp;IF(B26=Data!#REF!,Data!#REF!,(IF(B26=Data!#REF!,Data!#REF!,(IF(B26=Data!#REF!,Data!#REF!,(IF(B26=Data!#REF!,Data!#REF!,(IF(B26=Data!#REF!,Data!#REF!,Data!#REF!)))))))))</f>
        <v>#REF!</v>
      </c>
      <c r="U26" s="379"/>
      <c r="V26" s="186" t="e">
        <f>IF(B26=Data!B109,Data!J109,(IF(B26=Data!B115,Data!J115,(IF(B26=Data!B117,Data!J117,(IF(B26=Data!#REF!,Data!#REF!,(IF(B26=Data!#REF!,Data!#REF!,(IF(B26=Data!B100,Data!J100,(IF(B26=Data!#REF!,Data!#REF!,(IF(B26=Data!#REF!,Data!#REF!,Data!#REF!)))))))))))))))&amp;IF(B26=Data!B235,Data!J235,(IF(B26=Data!B236,Data!J236,(IF(B26=Data!#REF!,Data!#REF!,(IF(B26=Data!B231,Data!J231,(IF(B26=Data!B232,Data!J232,(IF(B26=Data!#REF!,Data!J927,(IF(B26=Data!#REF!,Data!#REF!,(IF(B26=Data!B287,Data!J287,Data!#REF!)))))))))))))))&amp;IF(B26=Data!#REF!,Data!#REF!,(IF(B26=Data!#REF!,Data!#REF!,(IF(B26=Data!#REF!,Data!#REF!,(IF(B26=Data!#REF!,Data!#REF!,(IF(B26=Data!#REF!,Data!#REF!,Data!#REF!)))))))))</f>
        <v>#REF!</v>
      </c>
      <c r="W26" s="184" t="str">
        <f>IF(D26="","",VLOOKUP(B26,Data!$B$5:$J$404,9,FALSE)*D26)</f>
        <v/>
      </c>
    </row>
    <row r="27" spans="1:23" s="340" customFormat="1" ht="17" customHeight="1">
      <c r="A27" s="272"/>
      <c r="B27" s="368"/>
      <c r="C27" s="187" t="str">
        <f>IF(D27="","",VLOOKUP(B27,Data!$B$5:$L$404,2,FALSE))</f>
        <v/>
      </c>
      <c r="D27" s="274"/>
      <c r="E27" s="274">
        <v>4</v>
      </c>
      <c r="F27" s="270"/>
      <c r="G27" s="185" t="str">
        <f>IF(D27="","",VLOOKUP(B27,Data!$B$5:$L$404,11,FALSE))</f>
        <v/>
      </c>
      <c r="H27" s="188" t="str">
        <f t="shared" si="0"/>
        <v>-</v>
      </c>
      <c r="I27" s="182" t="str">
        <f>IF(D27="","",VLOOKUP(B27,Data!$B$5:$D$404,3,FALSE))</f>
        <v/>
      </c>
      <c r="J27" s="182" t="str">
        <f>IF(D27="","",VLOOKUP(B27,Data!$B$5:$M$404,12,FALSE))</f>
        <v/>
      </c>
      <c r="K27" s="280"/>
      <c r="L27" s="183" t="str">
        <f>IF(D27="","",VLOOKUP(B27,Data!$B$5:$E$404,4,FALSE)*D27)</f>
        <v/>
      </c>
      <c r="M27" s="183" t="str">
        <f>IF(D27="","",VLOOKUP(B27,Data!$B$5:$F$404,5,FALSE)*D27)</f>
        <v/>
      </c>
      <c r="N27" s="189" t="e">
        <f>IF(B27=Data!B110,Data!G110,(IF(B27=Data!B116,Data!G116,(IF(B27=Data!B118,Data!G118,(IF(B27=Data!#REF!,Data!#REF!,(IF(B27=Data!#REF!,Data!#REF!,(IF(B27=Data!B101,Data!G101,(IF(B27=Data!#REF!,Data!#REF!,(IF(B27=Data!#REF!,Data!#REF!,Data!#REF!)))))))))))))))&amp;IF(B27=Data!B236,Data!G236,(IF(B27=Data!B237,Data!G237,(IF(B27=Data!#REF!,Data!#REF!,(IF(B27=Data!B232,Data!G232,(IF(B27=Data!B233,Data!G233,(IF(B27=Data!#REF!,Data!G928,(IF(B27=Data!#REF!,Data!#REF!,(IF(B27=Data!B288,Data!G288,Data!#REF!)))))))))))))))&amp;IF(B27=Data!#REF!,Data!#REF!,(IF(B27=Data!#REF!,Data!#REF!,(IF(B27=Data!#REF!,Data!#REF!,(IF(B27=Data!#REF!,Data!#REF!,(IF(B27=Data!#REF!,Data!#REF!,Data!#REF!)))))))))</f>
        <v>#REF!</v>
      </c>
      <c r="O27" s="377"/>
      <c r="P27" s="378"/>
      <c r="Q27" s="186" t="e">
        <f>IF(B27=Data!B110,Data!H110,(IF(B27=Data!B116,Data!H116,(IF(B27=Data!B118,Data!H118,(IF(B27=Data!#REF!,Data!#REF!,(IF(B27=Data!#REF!,Data!#REF!,(IF(B27=Data!B101,Data!H101,(IF(B27=Data!#REF!,Data!#REF!,(IF(B27=Data!#REF!,Data!#REF!,Data!#REF!)))))))))))))))&amp;IF(B27=Data!B236,Data!H236,(IF(B27=Data!B237,Data!H237,(IF(B27=Data!#REF!,Data!#REF!,(IF(B27=Data!B232,Data!H232,(IF(B27=Data!B233,Data!H233,(IF(B27=Data!#REF!,Data!H928,(IF(B27=Data!#REF!,Data!#REF!,(IF(B27=Data!B288,Data!H288,Data!#REF!)))))))))))))))&amp;IF(B27=Data!#REF!,Data!#REF!,(IF(B27=Data!#REF!,Data!#REF!,(IF(B27=Data!#REF!,Data!#REF!,(IF(B27=Data!#REF!,Data!#REF!,(IF(B27=Data!#REF!,Data!#REF!,Data!#REF!)))))))))</f>
        <v>#REF!</v>
      </c>
      <c r="R27" s="378"/>
      <c r="S27" s="378"/>
      <c r="T27" s="186" t="e">
        <f>IF(B27=Data!B110,Data!I110,(IF(B27=Data!B116,Data!I116,(IF(B27=Data!B118,Data!I118,(IF(B27=Data!#REF!,Data!#REF!,(IF(B27=Data!#REF!,Data!#REF!,(IF(B27=Data!B101,Data!I101,(IF(B27=Data!#REF!,Data!#REF!,(IF(B27=Data!#REF!,Data!#REF!,Data!#REF!)))))))))))))))&amp;IF(B27=Data!B236,Data!I236,(IF(B27=Data!B237,Data!I237,(IF(B27=Data!#REF!,Data!#REF!,(IF(B27=Data!B232,Data!I232,(IF(B27=Data!B233,Data!I233,(IF(B27=Data!#REF!,Data!I928,(IF(B27=Data!#REF!,Data!#REF!,(IF(B27=Data!B288,Data!I288,Data!#REF!)))))))))))))))&amp;IF(B27=Data!#REF!,Data!#REF!,(IF(B27=Data!#REF!,Data!#REF!,(IF(B27=Data!#REF!,Data!#REF!,(IF(B27=Data!#REF!,Data!#REF!,(IF(B27=Data!#REF!,Data!#REF!,Data!#REF!)))))))))</f>
        <v>#REF!</v>
      </c>
      <c r="U27" s="379"/>
      <c r="V27" s="186" t="e">
        <f>IF(B27=Data!B110,Data!J110,(IF(B27=Data!B116,Data!J116,(IF(B27=Data!B118,Data!J118,(IF(B27=Data!#REF!,Data!#REF!,(IF(B27=Data!#REF!,Data!#REF!,(IF(B27=Data!B101,Data!J101,(IF(B27=Data!#REF!,Data!#REF!,(IF(B27=Data!#REF!,Data!#REF!,Data!#REF!)))))))))))))))&amp;IF(B27=Data!B236,Data!J236,(IF(B27=Data!B237,Data!J237,(IF(B27=Data!#REF!,Data!#REF!,(IF(B27=Data!B232,Data!J232,(IF(B27=Data!B233,Data!J233,(IF(B27=Data!#REF!,Data!J928,(IF(B27=Data!#REF!,Data!#REF!,(IF(B27=Data!B288,Data!J288,Data!#REF!)))))))))))))))&amp;IF(B27=Data!#REF!,Data!#REF!,(IF(B27=Data!#REF!,Data!#REF!,(IF(B27=Data!#REF!,Data!#REF!,(IF(B27=Data!#REF!,Data!#REF!,(IF(B27=Data!#REF!,Data!#REF!,Data!#REF!)))))))))</f>
        <v>#REF!</v>
      </c>
      <c r="W27" s="184" t="str">
        <f>IF(D27="","",VLOOKUP(B27,Data!$B$5:$J$404,9,FALSE)*D27)</f>
        <v/>
      </c>
    </row>
    <row r="28" spans="1:23" s="340" customFormat="1" ht="17" customHeight="1">
      <c r="A28" s="272"/>
      <c r="B28" s="368"/>
      <c r="C28" s="187" t="str">
        <f>IF(D28="","",VLOOKUP(B28,Data!$B$5:$L$404,2,FALSE))</f>
        <v/>
      </c>
      <c r="D28" s="274"/>
      <c r="E28" s="274">
        <v>4</v>
      </c>
      <c r="F28" s="270"/>
      <c r="G28" s="185" t="str">
        <f>IF(D28="","",VLOOKUP(B28,Data!$B$5:$L$404,11,FALSE))</f>
        <v/>
      </c>
      <c r="H28" s="188" t="str">
        <f t="shared" si="0"/>
        <v>-</v>
      </c>
      <c r="I28" s="182" t="str">
        <f>IF(D28="","",VLOOKUP(B28,Data!$B$5:$D$404,3,FALSE))</f>
        <v/>
      </c>
      <c r="J28" s="182" t="str">
        <f>IF(D28="","",VLOOKUP(B28,Data!$B$5:$M$404,12,FALSE))</f>
        <v/>
      </c>
      <c r="K28" s="280"/>
      <c r="L28" s="183" t="str">
        <f>IF(D28="","",VLOOKUP(B28,Data!$B$5:$E$404,4,FALSE)*D28)</f>
        <v/>
      </c>
      <c r="M28" s="183" t="str">
        <f>IF(D28="","",VLOOKUP(B28,Data!$B$5:$F$404,5,FALSE)*D28)</f>
        <v/>
      </c>
      <c r="N28" s="189" t="e">
        <f>IF(B28=Data!B111,Data!G111,(IF(B28=Data!B117,Data!G117,(IF(B28=Data!B119,Data!G119,(IF(B28=Data!#REF!,Data!#REF!,(IF(B28=Data!#REF!,Data!#REF!,(IF(B28=Data!B102,Data!G102,(IF(B28=Data!#REF!,Data!#REF!,(IF(B28=Data!#REF!,Data!#REF!,Data!#REF!)))))))))))))))&amp;IF(B28=Data!B237,Data!G237,(IF(B28=Data!B238,Data!G238,(IF(B28=Data!#REF!,Data!#REF!,(IF(B28=Data!B233,Data!G233,(IF(B28=Data!B234,Data!G234,(IF(B28=Data!#REF!,Data!G929,(IF(B28=Data!#REF!,Data!#REF!,(IF(B28=Data!B289,Data!G289,Data!#REF!)))))))))))))))&amp;IF(B28=Data!#REF!,Data!#REF!,(IF(B28=Data!#REF!,Data!#REF!,(IF(B28=Data!#REF!,Data!#REF!,(IF(B28=Data!#REF!,Data!#REF!,(IF(B28=Data!#REF!,Data!#REF!,Data!#REF!)))))))))</f>
        <v>#REF!</v>
      </c>
      <c r="O28" s="377"/>
      <c r="P28" s="378"/>
      <c r="Q28" s="186" t="e">
        <f>IF(B28=Data!B111,Data!H111,(IF(B28=Data!B117,Data!H117,(IF(B28=Data!B119,Data!H119,(IF(B28=Data!#REF!,Data!#REF!,(IF(B28=Data!#REF!,Data!#REF!,(IF(B28=Data!B102,Data!H102,(IF(B28=Data!#REF!,Data!#REF!,(IF(B28=Data!#REF!,Data!#REF!,Data!#REF!)))))))))))))))&amp;IF(B28=Data!B237,Data!H237,(IF(B28=Data!B238,Data!H238,(IF(B28=Data!#REF!,Data!#REF!,(IF(B28=Data!B233,Data!H233,(IF(B28=Data!B234,Data!H234,(IF(B28=Data!#REF!,Data!H929,(IF(B28=Data!#REF!,Data!#REF!,(IF(B28=Data!B289,Data!H289,Data!#REF!)))))))))))))))&amp;IF(B28=Data!#REF!,Data!#REF!,(IF(B28=Data!#REF!,Data!#REF!,(IF(B28=Data!#REF!,Data!#REF!,(IF(B28=Data!#REF!,Data!#REF!,(IF(B28=Data!#REF!,Data!#REF!,Data!#REF!)))))))))</f>
        <v>#REF!</v>
      </c>
      <c r="R28" s="378"/>
      <c r="S28" s="378"/>
      <c r="T28" s="186" t="e">
        <f>IF(B28=Data!B111,Data!I111,(IF(B28=Data!B117,Data!I117,(IF(B28=Data!B119,Data!I119,(IF(B28=Data!#REF!,Data!#REF!,(IF(B28=Data!#REF!,Data!#REF!,(IF(B28=Data!B102,Data!I102,(IF(B28=Data!#REF!,Data!#REF!,(IF(B28=Data!#REF!,Data!#REF!,Data!#REF!)))))))))))))))&amp;IF(B28=Data!B237,Data!I237,(IF(B28=Data!B238,Data!I238,(IF(B28=Data!#REF!,Data!#REF!,(IF(B28=Data!B233,Data!I233,(IF(B28=Data!B234,Data!I234,(IF(B28=Data!#REF!,Data!I929,(IF(B28=Data!#REF!,Data!#REF!,(IF(B28=Data!B289,Data!I289,Data!#REF!)))))))))))))))&amp;IF(B28=Data!#REF!,Data!#REF!,(IF(B28=Data!#REF!,Data!#REF!,(IF(B28=Data!#REF!,Data!#REF!,(IF(B28=Data!#REF!,Data!#REF!,(IF(B28=Data!#REF!,Data!#REF!,Data!#REF!)))))))))</f>
        <v>#REF!</v>
      </c>
      <c r="U28" s="379"/>
      <c r="V28" s="186" t="e">
        <f>IF(B28=Data!B111,Data!J111,(IF(B28=Data!B117,Data!J117,(IF(B28=Data!B119,Data!J119,(IF(B28=Data!#REF!,Data!#REF!,(IF(B28=Data!#REF!,Data!#REF!,(IF(B28=Data!B102,Data!J102,(IF(B28=Data!#REF!,Data!#REF!,(IF(B28=Data!#REF!,Data!#REF!,Data!#REF!)))))))))))))))&amp;IF(B28=Data!B237,Data!J237,(IF(B28=Data!B238,Data!J238,(IF(B28=Data!#REF!,Data!#REF!,(IF(B28=Data!B233,Data!J233,(IF(B28=Data!B234,Data!J234,(IF(B28=Data!#REF!,Data!J929,(IF(B28=Data!#REF!,Data!#REF!,(IF(B28=Data!B289,Data!J289,Data!#REF!)))))))))))))))&amp;IF(B28=Data!#REF!,Data!#REF!,(IF(B28=Data!#REF!,Data!#REF!,(IF(B28=Data!#REF!,Data!#REF!,(IF(B28=Data!#REF!,Data!#REF!,(IF(B28=Data!#REF!,Data!#REF!,Data!#REF!)))))))))</f>
        <v>#REF!</v>
      </c>
      <c r="W28" s="184" t="str">
        <f>IF(D28="","",VLOOKUP(B28,Data!$B$5:$J$404,9,FALSE)*D28)</f>
        <v/>
      </c>
    </row>
    <row r="29" spans="1:23" s="340" customFormat="1" ht="17" customHeight="1">
      <c r="A29" s="272"/>
      <c r="B29" s="368"/>
      <c r="C29" s="187" t="str">
        <f>IF(D29="","",VLOOKUP(B29,Data!$B$5:$L$404,2,FALSE))</f>
        <v/>
      </c>
      <c r="D29" s="274"/>
      <c r="E29" s="274">
        <v>4</v>
      </c>
      <c r="F29" s="341"/>
      <c r="G29" s="185" t="str">
        <f>IF(D29="","",VLOOKUP(B29,Data!$B$5:$L$404,11,FALSE))</f>
        <v/>
      </c>
      <c r="H29" s="188" t="str">
        <f t="shared" si="0"/>
        <v>-</v>
      </c>
      <c r="I29" s="182" t="str">
        <f>IF(D29="","",VLOOKUP(B29,Data!$B$5:$D$404,3,FALSE))</f>
        <v/>
      </c>
      <c r="J29" s="182" t="str">
        <f>IF(D29="","",VLOOKUP(B29,Data!$B$5:$M$404,12,FALSE))</f>
        <v/>
      </c>
      <c r="K29" s="280"/>
      <c r="L29" s="183" t="str">
        <f>IF(D29="","",VLOOKUP(B29,Data!$B$5:$E$404,4,FALSE)*D29)</f>
        <v/>
      </c>
      <c r="M29" s="183" t="str">
        <f>IF(D29="","",VLOOKUP(B29,Data!$B$5:$F$404,5,FALSE)*D29)</f>
        <v/>
      </c>
      <c r="N29" s="189" t="e">
        <f>IF(B29=Data!B126,Data!G126,(IF(B29=Data!B132,Data!G132,(IF(B29=Data!B134,Data!G134,(IF(B29=Data!#REF!,Data!#REF!,(IF(B29=Data!#REF!,Data!#REF!,(IF(B29=Data!B117,Data!G117,(IF(B29=Data!#REF!,Data!#REF!,(IF(B29=Data!#REF!,Data!#REF!,Data!#REF!)))))))))))))))&amp;IF(B29=Data!B252,Data!G252,(IF(B29=Data!B253,Data!G253,(IF(B29=Data!#REF!,Data!#REF!,(IF(B29=Data!B248,Data!G248,(IF(B29=Data!B249,Data!G249,(IF(B29=Data!#REF!,Data!G944,(IF(B29=Data!#REF!,Data!#REF!,(IF(B29=Data!B304,Data!G304,Data!#REF!)))))))))))))))&amp;IF(B29=Data!#REF!,Data!#REF!,(IF(B29=Data!#REF!,Data!#REF!,(IF(B29=Data!#REF!,Data!#REF!,(IF(B29=Data!#REF!,Data!#REF!,(IF(B29=Data!#REF!,Data!#REF!,Data!#REF!)))))))))</f>
        <v>#REF!</v>
      </c>
      <c r="O29" s="377"/>
      <c r="P29" s="378"/>
      <c r="Q29" s="186" t="e">
        <f>IF(B29=Data!B126,Data!H126,(IF(B29=Data!B132,Data!H132,(IF(B29=Data!B134,Data!H134,(IF(B29=Data!#REF!,Data!#REF!,(IF(B29=Data!#REF!,Data!#REF!,(IF(B29=Data!B117,Data!H117,(IF(B29=Data!#REF!,Data!#REF!,(IF(B29=Data!#REF!,Data!#REF!,Data!#REF!)))))))))))))))&amp;IF(B29=Data!B252,Data!H252,(IF(B29=Data!B253,Data!H253,(IF(B29=Data!#REF!,Data!#REF!,(IF(B29=Data!B248,Data!H248,(IF(B29=Data!B249,Data!H249,(IF(B29=Data!#REF!,Data!H944,(IF(B29=Data!#REF!,Data!#REF!,(IF(B29=Data!B304,Data!H304,Data!#REF!)))))))))))))))&amp;IF(B29=Data!#REF!,Data!#REF!,(IF(B29=Data!#REF!,Data!#REF!,(IF(B29=Data!#REF!,Data!#REF!,(IF(B29=Data!#REF!,Data!#REF!,(IF(B29=Data!#REF!,Data!#REF!,Data!#REF!)))))))))</f>
        <v>#REF!</v>
      </c>
      <c r="R29" s="378"/>
      <c r="S29" s="378"/>
      <c r="T29" s="186" t="e">
        <f>IF(B29=Data!B126,Data!I126,(IF(B29=Data!B132,Data!I132,(IF(B29=Data!B134,Data!I134,(IF(B29=Data!#REF!,Data!#REF!,(IF(B29=Data!#REF!,Data!#REF!,(IF(B29=Data!B117,Data!I117,(IF(B29=Data!#REF!,Data!#REF!,(IF(B29=Data!#REF!,Data!#REF!,Data!#REF!)))))))))))))))&amp;IF(B29=Data!B252,Data!I252,(IF(B29=Data!B253,Data!I253,(IF(B29=Data!#REF!,Data!#REF!,(IF(B29=Data!B248,Data!I248,(IF(B29=Data!B249,Data!I249,(IF(B29=Data!#REF!,Data!I944,(IF(B29=Data!#REF!,Data!#REF!,(IF(B29=Data!B304,Data!I304,Data!#REF!)))))))))))))))&amp;IF(B29=Data!#REF!,Data!#REF!,(IF(B29=Data!#REF!,Data!#REF!,(IF(B29=Data!#REF!,Data!#REF!,(IF(B29=Data!#REF!,Data!#REF!,(IF(B29=Data!#REF!,Data!#REF!,Data!#REF!)))))))))</f>
        <v>#REF!</v>
      </c>
      <c r="U29" s="379"/>
      <c r="V29" s="186" t="e">
        <f>IF(B29=Data!B126,Data!J126,(IF(B29=Data!B132,Data!J132,(IF(B29=Data!B134,Data!J134,(IF(B29=Data!#REF!,Data!#REF!,(IF(B29=Data!#REF!,Data!#REF!,(IF(B29=Data!B117,Data!J117,(IF(B29=Data!#REF!,Data!#REF!,(IF(B29=Data!#REF!,Data!#REF!,Data!#REF!)))))))))))))))&amp;IF(B29=Data!B252,Data!J252,(IF(B29=Data!B253,Data!J253,(IF(B29=Data!#REF!,Data!#REF!,(IF(B29=Data!B248,Data!J248,(IF(B29=Data!B249,Data!J249,(IF(B29=Data!#REF!,Data!J944,(IF(B29=Data!#REF!,Data!#REF!,(IF(B29=Data!B304,Data!J304,Data!#REF!)))))))))))))))&amp;IF(B29=Data!#REF!,Data!#REF!,(IF(B29=Data!#REF!,Data!#REF!,(IF(B29=Data!#REF!,Data!#REF!,(IF(B29=Data!#REF!,Data!#REF!,(IF(B29=Data!#REF!,Data!#REF!,Data!#REF!)))))))))</f>
        <v>#REF!</v>
      </c>
      <c r="W29" s="184" t="str">
        <f>IF(D29="","",VLOOKUP(B29,Data!$B$5:$J$404,9,FALSE)*D29)</f>
        <v/>
      </c>
    </row>
    <row r="30" spans="1:23" s="340" customFormat="1" ht="19.5" customHeight="1">
      <c r="A30" s="272"/>
      <c r="B30" s="678" t="s">
        <v>912</v>
      </c>
      <c r="C30" s="679"/>
      <c r="D30" s="269">
        <f>SUM(D18:D29)</f>
        <v>22</v>
      </c>
      <c r="E30" s="374">
        <f>SUM(E18:E29)</f>
        <v>40</v>
      </c>
      <c r="F30" s="380"/>
      <c r="G30" s="190"/>
      <c r="H30" s="191">
        <f>SUM(H18:H29)</f>
        <v>60160.39</v>
      </c>
      <c r="I30" s="383"/>
      <c r="J30" s="343"/>
      <c r="K30" s="343"/>
      <c r="L30" s="191">
        <f>SUM(L18:L29)</f>
        <v>5695</v>
      </c>
      <c r="M30" s="191">
        <f>SUM(M18:M29)</f>
        <v>5167</v>
      </c>
      <c r="N30" s="190">
        <f>SUM(N16:N17)</f>
        <v>0</v>
      </c>
      <c r="O30" s="190" t="e">
        <f>SUM(#REF!)</f>
        <v>#REF!</v>
      </c>
      <c r="P30" s="190">
        <f>SUM(P16:P17)</f>
        <v>0</v>
      </c>
      <c r="Q30" s="190">
        <f>SUM(Q16:Q17)</f>
        <v>0</v>
      </c>
      <c r="R30" s="190" t="e">
        <f>SUM(#REF!)</f>
        <v>#REF!</v>
      </c>
      <c r="S30" s="190">
        <f>SUM(S16:S17)</f>
        <v>0</v>
      </c>
      <c r="T30" s="190">
        <f>SUM(T16:T17)</f>
        <v>0</v>
      </c>
      <c r="U30" s="190"/>
      <c r="V30" s="190">
        <f>SUM(V16:V17)</f>
        <v>0</v>
      </c>
      <c r="W30" s="192">
        <f>SUM(W18:W29)</f>
        <v>30.654</v>
      </c>
    </row>
    <row r="31" spans="1:23" ht="10.25" customHeight="1">
      <c r="A31" s="272"/>
      <c r="B31" s="680"/>
      <c r="C31" s="681"/>
      <c r="D31" s="395"/>
      <c r="E31" s="375"/>
      <c r="F31" s="311"/>
      <c r="G31" s="160" t="s">
        <v>523</v>
      </c>
      <c r="H31" s="157"/>
      <c r="I31" s="344"/>
      <c r="J31" s="344"/>
      <c r="K31" s="344"/>
      <c r="L31" s="161"/>
      <c r="M31" s="151"/>
      <c r="N31" s="298"/>
      <c r="U31" s="298"/>
      <c r="V31" s="298"/>
      <c r="W31" s="155"/>
    </row>
    <row r="32" spans="1:23" ht="14">
      <c r="A32" s="290" t="s">
        <v>524</v>
      </c>
      <c r="B32" s="346"/>
      <c r="C32" s="347"/>
      <c r="D32" s="396" t="s">
        <v>81</v>
      </c>
      <c r="E32" s="348"/>
      <c r="F32" s="305"/>
      <c r="G32" s="68" t="s">
        <v>82</v>
      </c>
      <c r="H32" s="72"/>
      <c r="I32" s="322" t="s">
        <v>83</v>
      </c>
      <c r="J32" s="349"/>
      <c r="K32" s="152" t="s">
        <v>84</v>
      </c>
      <c r="L32" s="152"/>
      <c r="M32" s="682" t="s">
        <v>85</v>
      </c>
      <c r="N32" s="683"/>
      <c r="O32" s="683"/>
      <c r="P32" s="683"/>
      <c r="Q32" s="683"/>
      <c r="R32" s="683"/>
      <c r="S32" s="683"/>
      <c r="T32" s="683"/>
      <c r="U32" s="683"/>
      <c r="V32" s="683"/>
      <c r="W32" s="684"/>
    </row>
    <row r="33" spans="1:23" ht="14">
      <c r="A33" s="297" t="s">
        <v>525</v>
      </c>
      <c r="B33" s="334"/>
      <c r="C33" s="308"/>
      <c r="D33" s="386" t="s">
        <v>87</v>
      </c>
      <c r="G33" s="685"/>
      <c r="H33" s="686"/>
      <c r="I33" s="297" t="s">
        <v>88</v>
      </c>
      <c r="J33" s="350"/>
      <c r="K33" s="154" t="s">
        <v>89</v>
      </c>
      <c r="L33" s="154"/>
      <c r="M33" s="150"/>
      <c r="W33" s="155"/>
    </row>
    <row r="34" spans="1:23">
      <c r="A34" s="297" t="s">
        <v>526</v>
      </c>
      <c r="B34" s="297"/>
      <c r="C34" s="298"/>
      <c r="G34" s="685"/>
      <c r="H34" s="686"/>
      <c r="I34" s="297"/>
      <c r="J34" s="350"/>
      <c r="K34" s="154" t="s">
        <v>93</v>
      </c>
      <c r="L34" s="154"/>
      <c r="M34" s="150"/>
      <c r="W34" s="155"/>
    </row>
    <row r="35" spans="1:23" ht="10.5" customHeight="1">
      <c r="A35" s="311"/>
      <c r="B35" s="351"/>
      <c r="C35" s="352"/>
      <c r="D35" s="386" t="s">
        <v>94</v>
      </c>
      <c r="G35" s="685"/>
      <c r="H35" s="686"/>
      <c r="I35" s="297" t="s">
        <v>95</v>
      </c>
      <c r="J35" s="350"/>
      <c r="K35" s="154"/>
      <c r="L35" s="154"/>
      <c r="M35" s="150"/>
      <c r="W35" s="155"/>
    </row>
    <row r="36" spans="1:23" ht="13">
      <c r="A36" s="290" t="s">
        <v>96</v>
      </c>
      <c r="C36" s="292"/>
      <c r="D36" s="386" t="s">
        <v>97</v>
      </c>
      <c r="G36" s="76" t="s">
        <v>98</v>
      </c>
      <c r="H36" s="73"/>
      <c r="I36" s="297" t="s">
        <v>88</v>
      </c>
      <c r="J36" s="350"/>
      <c r="K36" s="154" t="s">
        <v>99</v>
      </c>
      <c r="L36" s="154"/>
      <c r="M36" s="150"/>
      <c r="W36" s="155"/>
    </row>
    <row r="37" spans="1:23" ht="10.5" customHeight="1">
      <c r="A37" s="297" t="s">
        <v>527</v>
      </c>
      <c r="C37" s="298"/>
      <c r="D37" s="386" t="s">
        <v>100</v>
      </c>
      <c r="G37" s="77"/>
      <c r="H37" s="162"/>
      <c r="I37" s="297" t="s">
        <v>101</v>
      </c>
      <c r="J37" s="350"/>
      <c r="K37" s="154" t="s">
        <v>528</v>
      </c>
      <c r="L37" s="154"/>
      <c r="M37" s="687" t="s">
        <v>103</v>
      </c>
      <c r="N37" s="688"/>
      <c r="O37" s="688"/>
      <c r="P37" s="688"/>
      <c r="Q37" s="688"/>
      <c r="R37" s="688"/>
      <c r="S37" s="688"/>
      <c r="T37" s="688"/>
      <c r="U37" s="688"/>
      <c r="V37" s="688"/>
      <c r="W37" s="689"/>
    </row>
    <row r="38" spans="1:23">
      <c r="A38" s="311"/>
      <c r="B38" s="312"/>
      <c r="C38" s="313"/>
      <c r="D38" s="397"/>
      <c r="E38" s="353"/>
      <c r="F38" s="312"/>
      <c r="G38" s="673" t="s">
        <v>906</v>
      </c>
      <c r="H38" s="674"/>
      <c r="I38" s="673" t="s">
        <v>921</v>
      </c>
      <c r="J38" s="674"/>
      <c r="K38" s="158" t="s">
        <v>104</v>
      </c>
      <c r="L38" s="158"/>
      <c r="M38" s="675" t="s">
        <v>105</v>
      </c>
      <c r="N38" s="676"/>
      <c r="O38" s="676"/>
      <c r="P38" s="676"/>
      <c r="Q38" s="676"/>
      <c r="R38" s="676"/>
      <c r="S38" s="676"/>
      <c r="T38" s="676"/>
      <c r="U38" s="676"/>
      <c r="V38" s="676"/>
      <c r="W38" s="677"/>
    </row>
    <row r="39" spans="1:23">
      <c r="B39" s="305"/>
    </row>
    <row r="42" spans="1:23" ht="19.25" customHeight="1"/>
    <row r="43" spans="1:23" ht="19.25" customHeight="1"/>
    <row r="44" spans="1:23" s="354" customFormat="1" ht="17.75" customHeight="1">
      <c r="A44" s="163" t="s">
        <v>886</v>
      </c>
      <c r="B44" s="146"/>
      <c r="C44" s="163" t="s">
        <v>569</v>
      </c>
      <c r="D44" s="382"/>
      <c r="E44" s="362"/>
      <c r="F44" s="363"/>
      <c r="G44" s="163" t="s">
        <v>880</v>
      </c>
      <c r="H44" s="146"/>
      <c r="I44" s="163" t="s">
        <v>569</v>
      </c>
      <c r="L44" s="265"/>
      <c r="M44" s="265"/>
      <c r="W44" s="264"/>
    </row>
    <row r="45" spans="1:23" s="354" customFormat="1" ht="17.75" customHeight="1">
      <c r="A45" s="163" t="s">
        <v>887</v>
      </c>
      <c r="B45" s="146"/>
      <c r="C45" s="163" t="s">
        <v>891</v>
      </c>
      <c r="D45" s="382"/>
      <c r="E45" s="362"/>
      <c r="F45" s="363"/>
      <c r="G45" s="247" t="s">
        <v>881</v>
      </c>
      <c r="H45" s="381"/>
      <c r="I45" s="247" t="s">
        <v>891</v>
      </c>
      <c r="L45" s="265"/>
      <c r="M45" s="265"/>
      <c r="W45" s="264"/>
    </row>
    <row r="46" spans="1:23" s="354" customFormat="1" ht="17.75" customHeight="1">
      <c r="A46" s="163" t="s">
        <v>888</v>
      </c>
      <c r="B46" s="146"/>
      <c r="C46" s="163" t="s">
        <v>891</v>
      </c>
      <c r="D46" s="382"/>
      <c r="E46" s="362"/>
      <c r="F46" s="363"/>
      <c r="G46" s="163" t="s">
        <v>882</v>
      </c>
      <c r="H46" s="146"/>
      <c r="I46" s="163" t="s">
        <v>569</v>
      </c>
      <c r="L46" s="265"/>
      <c r="M46" s="265"/>
      <c r="W46" s="264"/>
    </row>
    <row r="47" spans="1:23" s="354" customFormat="1" ht="17.75" customHeight="1">
      <c r="A47" s="163" t="s">
        <v>889</v>
      </c>
      <c r="B47" s="146"/>
      <c r="C47" s="163" t="s">
        <v>569</v>
      </c>
      <c r="D47" s="382"/>
      <c r="E47" s="362"/>
      <c r="F47" s="363"/>
      <c r="G47" s="163" t="s">
        <v>883</v>
      </c>
      <c r="H47" s="146"/>
      <c r="I47" s="163" t="s">
        <v>569</v>
      </c>
      <c r="L47" s="265"/>
      <c r="M47" s="265"/>
      <c r="W47" s="264"/>
    </row>
    <row r="48" spans="1:23" s="354" customFormat="1" ht="17.75" customHeight="1">
      <c r="A48" s="163" t="s">
        <v>890</v>
      </c>
      <c r="B48" s="146"/>
      <c r="C48" s="163" t="s">
        <v>569</v>
      </c>
      <c r="D48" s="382"/>
      <c r="E48" s="362"/>
      <c r="F48" s="363"/>
      <c r="G48" s="163" t="s">
        <v>885</v>
      </c>
      <c r="H48" s="146"/>
      <c r="I48" s="163" t="s">
        <v>569</v>
      </c>
      <c r="L48" s="265"/>
      <c r="M48" s="265"/>
      <c r="W48" s="264"/>
    </row>
    <row r="49" spans="1:13" ht="18.75" customHeight="1">
      <c r="A49" s="411"/>
      <c r="B49" s="411"/>
      <c r="C49" s="411"/>
      <c r="D49" s="384"/>
      <c r="E49" s="411"/>
      <c r="F49" s="266"/>
      <c r="G49" s="163" t="s">
        <v>884</v>
      </c>
      <c r="I49" s="163" t="s">
        <v>569</v>
      </c>
    </row>
    <row r="50" spans="1:13" ht="17.5">
      <c r="A50" s="268"/>
      <c r="B50" s="411"/>
      <c r="C50" s="411"/>
      <c r="D50" s="384"/>
      <c r="E50" s="411"/>
      <c r="F50" s="411"/>
      <c r="G50" s="267"/>
      <c r="H50" s="267"/>
      <c r="I50" s="411"/>
    </row>
    <row r="52" spans="1:13">
      <c r="D52" s="386" t="s">
        <v>872</v>
      </c>
    </row>
    <row r="53" spans="1:13">
      <c r="M53" s="355"/>
    </row>
    <row r="54" spans="1:13" ht="14">
      <c r="A54" s="356"/>
      <c r="C54" s="334"/>
      <c r="D54" s="398"/>
      <c r="E54" s="357"/>
      <c r="M54" s="358"/>
    </row>
    <row r="55" spans="1:13" ht="14">
      <c r="A55" s="359"/>
      <c r="C55" s="334"/>
      <c r="D55" s="398"/>
      <c r="E55" s="357"/>
      <c r="M55" s="358"/>
    </row>
    <row r="56" spans="1:13" ht="14">
      <c r="A56" s="359"/>
      <c r="C56" s="334"/>
      <c r="D56" s="398"/>
      <c r="E56" s="357"/>
      <c r="M56" s="358"/>
    </row>
    <row r="57" spans="1:13" ht="14">
      <c r="A57" s="359"/>
      <c r="B57" s="334"/>
      <c r="C57" s="334"/>
      <c r="D57" s="398"/>
      <c r="E57" s="357"/>
      <c r="M57" s="358"/>
    </row>
    <row r="58" spans="1:13" ht="14">
      <c r="A58" s="359"/>
      <c r="B58" s="334"/>
      <c r="C58" s="334"/>
      <c r="D58" s="398"/>
      <c r="E58" s="357"/>
      <c r="M58" s="358"/>
    </row>
    <row r="59" spans="1:13" ht="14">
      <c r="A59" s="359"/>
      <c r="B59" s="334"/>
      <c r="C59" s="334"/>
      <c r="D59" s="398"/>
      <c r="E59" s="357"/>
      <c r="M59" s="358"/>
    </row>
    <row r="60" spans="1:13" ht="14">
      <c r="A60" s="334"/>
      <c r="B60" s="334"/>
      <c r="C60" s="334"/>
      <c r="D60" s="398"/>
      <c r="E60" s="357"/>
      <c r="M60" s="360"/>
    </row>
    <row r="61" spans="1:13" ht="14">
      <c r="A61" s="359"/>
      <c r="B61" s="334"/>
      <c r="C61" s="334"/>
      <c r="D61" s="398"/>
      <c r="E61" s="357"/>
    </row>
    <row r="62" spans="1:13" ht="14">
      <c r="A62" s="334"/>
      <c r="B62" s="334"/>
      <c r="C62" s="334"/>
      <c r="D62" s="398"/>
      <c r="E62" s="357"/>
    </row>
    <row r="63" spans="1:13" ht="14">
      <c r="A63" s="334"/>
      <c r="B63" s="334"/>
      <c r="C63" s="334"/>
      <c r="D63" s="398"/>
      <c r="E63" s="357"/>
    </row>
    <row r="64" spans="1:13" ht="14">
      <c r="A64" s="359"/>
      <c r="B64" s="334"/>
      <c r="C64" s="334"/>
      <c r="D64" s="398"/>
      <c r="E64" s="357"/>
    </row>
    <row r="65" spans="1:5" ht="14">
      <c r="A65" s="359"/>
      <c r="B65" s="334"/>
      <c r="C65" s="334"/>
      <c r="D65" s="398"/>
      <c r="E65" s="357"/>
    </row>
    <row r="66" spans="1:5" ht="14">
      <c r="A66" s="359"/>
      <c r="B66" s="334"/>
      <c r="C66" s="334"/>
      <c r="D66" s="398"/>
      <c r="E66" s="357"/>
    </row>
    <row r="67" spans="1:5" ht="14">
      <c r="A67" s="359"/>
      <c r="B67" s="334"/>
      <c r="C67" s="334"/>
      <c r="D67" s="398"/>
      <c r="E67" s="357"/>
    </row>
    <row r="68" spans="1:5" ht="14">
      <c r="A68" s="359"/>
      <c r="B68" s="334"/>
      <c r="C68" s="334"/>
      <c r="D68" s="398"/>
      <c r="E68" s="357"/>
    </row>
    <row r="69" spans="1:5" ht="14">
      <c r="A69" s="359"/>
      <c r="B69" s="334"/>
      <c r="C69" s="334"/>
      <c r="D69" s="398"/>
      <c r="E69" s="357"/>
    </row>
    <row r="70" spans="1:5" ht="14">
      <c r="A70" s="359"/>
      <c r="B70" s="334"/>
      <c r="C70" s="334"/>
      <c r="D70" s="398"/>
      <c r="E70" s="357"/>
    </row>
    <row r="71" spans="1:5" ht="14">
      <c r="A71" s="359"/>
      <c r="B71" s="334"/>
      <c r="C71" s="334"/>
      <c r="D71" s="398"/>
      <c r="E71" s="357"/>
    </row>
    <row r="72" spans="1:5" ht="14">
      <c r="A72" s="359"/>
      <c r="B72" s="334"/>
      <c r="C72" s="334"/>
      <c r="D72" s="398"/>
      <c r="E72" s="357"/>
    </row>
    <row r="73" spans="1:5" ht="14">
      <c r="A73" s="359"/>
      <c r="B73" s="334"/>
      <c r="C73" s="334"/>
      <c r="D73" s="398"/>
      <c r="E73" s="357"/>
    </row>
    <row r="74" spans="1:5" ht="14">
      <c r="A74" s="334"/>
      <c r="B74" s="334"/>
      <c r="C74" s="334"/>
      <c r="D74" s="398"/>
      <c r="E74" s="357"/>
    </row>
    <row r="75" spans="1:5" ht="14">
      <c r="B75" s="334"/>
    </row>
    <row r="76" spans="1:5" ht="14">
      <c r="B76" s="334"/>
    </row>
    <row r="77" spans="1:5" ht="14">
      <c r="B77" s="334"/>
    </row>
  </sheetData>
  <mergeCells count="9">
    <mergeCell ref="G38:H38"/>
    <mergeCell ref="I38:J38"/>
    <mergeCell ref="M38:W38"/>
    <mergeCell ref="B30:C31"/>
    <mergeCell ref="M32:W32"/>
    <mergeCell ref="G33:H33"/>
    <mergeCell ref="G34:H34"/>
    <mergeCell ref="G35:H35"/>
    <mergeCell ref="M37:W37"/>
  </mergeCells>
  <printOptions horizontalCentered="1"/>
  <pageMargins left="0" right="0" top="0.23622047244094491" bottom="0.15748031496062992" header="8.0708661417322833" footer="0"/>
  <pageSetup paperSize="9" scale="76" firstPageNumber="4294963191" fitToHeight="2" orientation="landscape" horizontalDpi="4294967295" verticalDpi="4294967295" r:id="rId1"/>
  <headerFooter alignWithMargins="0">
    <oddHeader>&amp;R&amp;"Calibri"&amp;10&amp;K000000 Confidential&amp;1#_x000D_</oddHeader>
  </headerFooter>
  <rowBreaks count="1" manualBreakCount="1">
    <brk id="38" max="21"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D77"/>
  <sheetViews>
    <sheetView topLeftCell="A10" zoomScale="80" zoomScaleNormal="80" zoomScaleSheetLayoutView="85" workbookViewId="0">
      <selection activeCell="D29" sqref="D2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17"/>
      <c r="I10" s="418"/>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901</v>
      </c>
      <c r="C18" s="187" t="str">
        <f>IF(D18="","",VLOOKUP(B18,Data!$B$5:$L$404,2,FALSE))</f>
        <v/>
      </c>
      <c r="D18" s="274"/>
      <c r="E18" s="276"/>
      <c r="F18" s="185" t="str">
        <f>IF(D18="","",VLOOKUP(B18,Data!$B$5:$L$404,11,FALSE))</f>
        <v/>
      </c>
      <c r="G18" s="188" t="str">
        <f t="shared" ref="G18:G29"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10">
        <v>5</v>
      </c>
      <c r="B19" s="413" t="s">
        <v>196</v>
      </c>
      <c r="C19" s="187" t="str">
        <f>IF(D19="","",VLOOKUP(B19,Data!$B$5:$L$404,2,FALSE))</f>
        <v>WH50350</v>
      </c>
      <c r="D19" s="274">
        <v>5</v>
      </c>
      <c r="E19" s="273"/>
      <c r="F19" s="185">
        <f>IF(D19="","",VLOOKUP(B19,Data!$B$5:$L$404,11,FALSE))</f>
        <v>1751.45</v>
      </c>
      <c r="G19" s="188">
        <f t="shared" si="0"/>
        <v>8757.25</v>
      </c>
      <c r="H19" s="182" t="str">
        <f>IF(D19="","",VLOOKUP(B19,Data!$B$5:$D$404,3,FALSE))</f>
        <v>C/T</v>
      </c>
      <c r="I19" s="182" t="str">
        <f>IF(D19="","",VLOOKUP(B19,Data!$B$5:$M$404,12,FALSE))</f>
        <v>Indonesia</v>
      </c>
      <c r="J19" s="279" t="s">
        <v>900</v>
      </c>
      <c r="K19" s="183">
        <f>IF(D19="","",VLOOKUP(B19,Data!$B$5:$E$404,4,FALSE)*D19)</f>
        <v>1005</v>
      </c>
      <c r="L19" s="183">
        <f>IF(D19="","",VLOOKUP(B19,Data!$B$5:$F$404,5,FALSE)*D19)</f>
        <v>905</v>
      </c>
      <c r="M19" s="189"/>
      <c r="N19" s="377"/>
      <c r="O19" s="378"/>
      <c r="P19" s="186"/>
      <c r="Q19" s="378"/>
      <c r="R19" s="378"/>
      <c r="S19" s="186"/>
      <c r="T19" s="379"/>
      <c r="U19" s="186"/>
      <c r="V19" s="184">
        <f>IF(D19="","",VLOOKUP(B19,Data!$B$5:$J$404,9,FALSE)*D19)</f>
        <v>5.75</v>
      </c>
      <c r="W19" s="282"/>
      <c r="X19" s="282"/>
      <c r="Y19" s="282"/>
      <c r="Z19" s="282"/>
      <c r="AA19" s="282"/>
      <c r="AB19" s="282"/>
      <c r="AC19" s="282"/>
      <c r="AD19" s="282"/>
    </row>
    <row r="20" spans="1:30" s="409" customFormat="1" ht="17" customHeight="1">
      <c r="A20" s="410">
        <v>6</v>
      </c>
      <c r="B20" s="368" t="s">
        <v>699</v>
      </c>
      <c r="C20" s="187" t="str">
        <f>IF(D20="","",VLOOKUP(B20,Data!$B$5:$L$404,2,FALSE))</f>
        <v>VAD6750</v>
      </c>
      <c r="D20" s="274">
        <v>2</v>
      </c>
      <c r="E20" s="273"/>
      <c r="F20" s="376">
        <f>IF(D20="","",VLOOKUP(B20,Data!$B$5:$L$404,11,FALSE))</f>
        <v>2090.88</v>
      </c>
      <c r="G20" s="400">
        <f t="shared" si="0"/>
        <v>4181.76</v>
      </c>
      <c r="H20" s="401" t="str">
        <f>IF(D20="","",VLOOKUP(B20,Data!$B$5:$D$404,3,FALSE))</f>
        <v>C/T</v>
      </c>
      <c r="I20" s="401" t="str">
        <f>IF(D20="","",VLOOKUP(B20,Data!$B$5:$M$404,12,FALSE))</f>
        <v>Indonesia</v>
      </c>
      <c r="J20" s="279" t="s">
        <v>900</v>
      </c>
      <c r="K20" s="183">
        <f>IF(D20="","",VLOOKUP(B20,Data!$B$5:$E$404,4,FALSE)*D20)</f>
        <v>412</v>
      </c>
      <c r="L20" s="187">
        <f>IF(D20="","",VLOOKUP(B20,Data!$B$5:$F$404,5,FALSE)*D20)</f>
        <v>372</v>
      </c>
      <c r="M20" s="403"/>
      <c r="N20" s="404"/>
      <c r="O20" s="405"/>
      <c r="P20" s="406"/>
      <c r="Q20" s="405"/>
      <c r="R20" s="405"/>
      <c r="S20" s="406"/>
      <c r="T20" s="407"/>
      <c r="U20" s="406"/>
      <c r="V20" s="408">
        <f>IF(D20="","",VLOOKUP(B20,Data!$B$5:$J$404,9,FALSE)*D20)</f>
        <v>2.2999999999999998</v>
      </c>
      <c r="W20" s="386"/>
      <c r="X20" s="386"/>
      <c r="Y20" s="386"/>
      <c r="Z20" s="386"/>
      <c r="AA20" s="386"/>
      <c r="AB20" s="386"/>
      <c r="AC20" s="386"/>
      <c r="AD20" s="386"/>
    </row>
    <row r="21" spans="1:30" s="409" customFormat="1" ht="17" customHeight="1">
      <c r="A21" s="410">
        <v>7</v>
      </c>
      <c r="B21" s="419" t="s">
        <v>695</v>
      </c>
      <c r="C21" s="187" t="str">
        <f>IF(D21="","",VLOOKUP(B21,Data!$B$5:$L$404,2,FALSE))</f>
        <v>VAD6770</v>
      </c>
      <c r="D21" s="274">
        <v>2</v>
      </c>
      <c r="E21" s="273"/>
      <c r="F21" s="376">
        <f>IF(D21="","",VLOOKUP(B21,Data!$B$5:$L$404,11,FALSE))</f>
        <v>2978.04</v>
      </c>
      <c r="G21" s="400">
        <f t="shared" si="0"/>
        <v>5956.08</v>
      </c>
      <c r="H21" s="401" t="str">
        <f>IF(D21="","",VLOOKUP(B21,Data!$B$5:$D$404,3,FALSE))</f>
        <v>C/T</v>
      </c>
      <c r="I21" s="401" t="str">
        <f>IF(D21="","",VLOOKUP(B21,Data!$B$5:$M$404,12,FALSE))</f>
        <v>Indonesia</v>
      </c>
      <c r="J21" s="279" t="s">
        <v>900</v>
      </c>
      <c r="K21" s="183">
        <f>IF(D21="","",VLOOKUP(B21,Data!$B$5:$E$404,4,FALSE)*D21)</f>
        <v>552</v>
      </c>
      <c r="L21" s="187">
        <f>IF(D21="","",VLOOKUP(B21,Data!$B$5:$F$404,5,FALSE)*D21)</f>
        <v>512</v>
      </c>
      <c r="M21" s="403"/>
      <c r="N21" s="404"/>
      <c r="O21" s="405"/>
      <c r="P21" s="406"/>
      <c r="Q21" s="405"/>
      <c r="R21" s="405"/>
      <c r="S21" s="406"/>
      <c r="T21" s="407"/>
      <c r="U21" s="406"/>
      <c r="V21" s="408">
        <f>IF(D21="","",VLOOKUP(B21,Data!$B$5:$J$404,9,FALSE)*D21)</f>
        <v>2.976</v>
      </c>
      <c r="W21" s="386"/>
      <c r="X21" s="386"/>
      <c r="Y21" s="386"/>
      <c r="Z21" s="386"/>
      <c r="AA21" s="386"/>
      <c r="AB21" s="386"/>
      <c r="AC21" s="386"/>
      <c r="AD21" s="386"/>
    </row>
    <row r="22" spans="1:30" s="409" customFormat="1" ht="17" customHeight="1">
      <c r="A22" s="399"/>
      <c r="B22" s="369" t="s">
        <v>917</v>
      </c>
      <c r="C22" s="187" t="str">
        <f>IF(D22="","",VLOOKUP(B22,Data!$B$5:$L$404,2,FALSE))</f>
        <v/>
      </c>
      <c r="D22" s="274"/>
      <c r="E22" s="273"/>
      <c r="F22" s="376" t="str">
        <f>IF(D22="","",VLOOKUP(B22,Data!$B$5:$L$404,11,FALSE))</f>
        <v/>
      </c>
      <c r="G22" s="400" t="str">
        <f t="shared" si="0"/>
        <v>-</v>
      </c>
      <c r="H22" s="401" t="str">
        <f>IF(D22="","",VLOOKUP(B22,Data!$B$5:$D$404,3,FALSE))</f>
        <v/>
      </c>
      <c r="I22" s="401" t="str">
        <f>IF(D22="","",VLOOKUP(B22,Data!$B$5:$M$404,12,FALSE))</f>
        <v/>
      </c>
      <c r="J22" s="402"/>
      <c r="K22" s="187" t="str">
        <f>IF(D22="","",VLOOKUP(B22,Data!$B$5:$E$404,4,FALSE)*D22)</f>
        <v/>
      </c>
      <c r="L22" s="187" t="str">
        <f>IF(D22="","",VLOOKUP(B22,Data!$B$5:$F$404,5,FALSE)*D22)</f>
        <v/>
      </c>
      <c r="M22" s="403"/>
      <c r="N22" s="404"/>
      <c r="O22" s="405"/>
      <c r="P22" s="406"/>
      <c r="Q22" s="405"/>
      <c r="R22" s="405"/>
      <c r="S22" s="406"/>
      <c r="T22" s="407"/>
      <c r="U22" s="406"/>
      <c r="V22" s="408" t="str">
        <f>IF(D22="","",VLOOKUP(B22,Data!$B$5:$J$404,9,FALSE)*D22)</f>
        <v/>
      </c>
      <c r="W22" s="386"/>
      <c r="X22" s="386"/>
      <c r="Y22" s="386"/>
      <c r="Z22" s="386"/>
      <c r="AA22" s="386"/>
      <c r="AB22" s="386"/>
      <c r="AC22" s="386"/>
      <c r="AD22" s="386"/>
    </row>
    <row r="23" spans="1:30" s="409" customFormat="1" ht="17" customHeight="1">
      <c r="A23" s="410">
        <v>8</v>
      </c>
      <c r="B23" s="368" t="s">
        <v>196</v>
      </c>
      <c r="C23" s="187" t="str">
        <f>IF(D23="","",VLOOKUP(B23,Data!$B$5:$L$404,2,FALSE))</f>
        <v>WH50350</v>
      </c>
      <c r="D23" s="274">
        <v>13</v>
      </c>
      <c r="E23" s="273"/>
      <c r="F23" s="376">
        <f>IF(D23="","",VLOOKUP(B23,Data!$B$5:$L$404,11,FALSE))</f>
        <v>1751.45</v>
      </c>
      <c r="G23" s="400">
        <f t="shared" si="0"/>
        <v>22768.850000000002</v>
      </c>
      <c r="H23" s="401" t="str">
        <f>IF(D23="","",VLOOKUP(B23,Data!$B$5:$D$404,3,FALSE))</f>
        <v>C/T</v>
      </c>
      <c r="I23" s="401" t="str">
        <f>IF(D23="","",VLOOKUP(B23,Data!$B$5:$M$404,12,FALSE))</f>
        <v>Indonesia</v>
      </c>
      <c r="J23" s="402" t="s">
        <v>918</v>
      </c>
      <c r="K23" s="187">
        <f>IF(D23="","",VLOOKUP(B23,Data!$B$5:$E$404,4,FALSE)*D23)</f>
        <v>2613</v>
      </c>
      <c r="L23" s="187">
        <f>IF(D23="","",VLOOKUP(B23,Data!$B$5:$F$404,5,FALSE)*D23)</f>
        <v>2353</v>
      </c>
      <c r="M23" s="403"/>
      <c r="N23" s="404"/>
      <c r="O23" s="405"/>
      <c r="P23" s="406"/>
      <c r="Q23" s="405"/>
      <c r="R23" s="405"/>
      <c r="S23" s="406"/>
      <c r="T23" s="407"/>
      <c r="U23" s="406"/>
      <c r="V23" s="408">
        <f>IF(D23="","",VLOOKUP(B23,Data!$B$5:$J$404,9,FALSE)*D23)</f>
        <v>14.95</v>
      </c>
      <c r="W23" s="386"/>
      <c r="X23" s="386"/>
      <c r="Y23" s="386"/>
      <c r="Z23" s="386"/>
      <c r="AA23" s="386"/>
      <c r="AB23" s="386"/>
      <c r="AC23" s="386"/>
      <c r="AD23" s="386"/>
    </row>
    <row r="24" spans="1:30" s="409" customFormat="1" ht="17" customHeight="1">
      <c r="A24" s="410">
        <v>9</v>
      </c>
      <c r="B24" s="368" t="s">
        <v>213</v>
      </c>
      <c r="C24" s="187" t="str">
        <f>IF(D24="","",VLOOKUP(B24,Data!$B$5:$L$404,2,FALSE))</f>
        <v>WH50410</v>
      </c>
      <c r="D24" s="274">
        <v>4</v>
      </c>
      <c r="E24" s="273"/>
      <c r="F24" s="376">
        <f>IF(D24="","",VLOOKUP(B24,Data!$B$5:$L$404,11,FALSE))</f>
        <v>1897.4</v>
      </c>
      <c r="G24" s="400">
        <f t="shared" si="0"/>
        <v>7589.6</v>
      </c>
      <c r="H24" s="401" t="str">
        <f>IF(D24="","",VLOOKUP(B24,Data!$B$5:$D$404,3,FALSE))</f>
        <v>C/T</v>
      </c>
      <c r="I24" s="401" t="str">
        <f>IF(D24="","",VLOOKUP(B24,Data!$B$5:$M$404,12,FALSE))</f>
        <v>Indonesia</v>
      </c>
      <c r="J24" s="402" t="s">
        <v>918</v>
      </c>
      <c r="K24" s="187">
        <f>IF(D24="","",VLOOKUP(B24,Data!$B$5:$E$404,4,FALSE)*D24)</f>
        <v>888</v>
      </c>
      <c r="L24" s="187">
        <f>IF(D24="","",VLOOKUP(B24,Data!$B$5:$F$404,5,FALSE)*D24)</f>
        <v>804</v>
      </c>
      <c r="M24" s="403"/>
      <c r="N24" s="404"/>
      <c r="O24" s="405"/>
      <c r="P24" s="406"/>
      <c r="Q24" s="405"/>
      <c r="R24" s="405"/>
      <c r="S24" s="406"/>
      <c r="T24" s="407"/>
      <c r="U24" s="406"/>
      <c r="V24" s="408">
        <f>IF(D24="","",VLOOKUP(B24,Data!$B$5:$J$404,9,FALSE)*D24)</f>
        <v>4.7960000000000003</v>
      </c>
      <c r="W24" s="386"/>
      <c r="X24" s="386"/>
      <c r="Y24" s="386"/>
      <c r="Z24" s="386"/>
      <c r="AA24" s="386"/>
      <c r="AB24" s="386"/>
      <c r="AC24" s="386"/>
      <c r="AD24" s="386"/>
    </row>
    <row r="25" spans="1:30" s="409" customFormat="1" ht="17" customHeight="1">
      <c r="A25" s="410"/>
      <c r="B25" s="368"/>
      <c r="C25" s="187" t="str">
        <f>IF(D25="","",VLOOKUP(B25,Data!$B$5:$L$404,2,FALSE))</f>
        <v/>
      </c>
      <c r="D25" s="274"/>
      <c r="E25" s="273"/>
      <c r="F25" s="376" t="str">
        <f>IF(D25="","",VLOOKUP(B25,Data!$B$5:$L$404,11,FALSE))</f>
        <v/>
      </c>
      <c r="G25" s="400" t="str">
        <f t="shared" si="0"/>
        <v>-</v>
      </c>
      <c r="H25" s="401" t="str">
        <f>IF(D25="","",VLOOKUP(B25,Data!$B$5:$D$404,3,FALSE))</f>
        <v/>
      </c>
      <c r="I25" s="401" t="str">
        <f>IF(D25="","",VLOOKUP(B25,Data!$B$5:$M$404,12,FALSE))</f>
        <v/>
      </c>
      <c r="J25" s="279"/>
      <c r="K25" s="187" t="str">
        <f>IF(D25="","",VLOOKUP(B25,Data!$B$5:$E$404,4,FALSE)*D25)</f>
        <v/>
      </c>
      <c r="L25" s="187" t="str">
        <f>IF(D25="","",VLOOKUP(B25,Data!$B$5:$F$404,5,FALSE)*D25)</f>
        <v/>
      </c>
      <c r="M25" s="403"/>
      <c r="N25" s="404"/>
      <c r="O25" s="405"/>
      <c r="P25" s="406"/>
      <c r="Q25" s="405"/>
      <c r="R25" s="405"/>
      <c r="S25" s="406"/>
      <c r="T25" s="407"/>
      <c r="U25" s="406"/>
      <c r="V25" s="408" t="str">
        <f>IF(D25="","",VLOOKUP(B25,Data!$B$5:$J$404,9,FALSE)*D25)</f>
        <v/>
      </c>
      <c r="W25" s="386"/>
      <c r="X25" s="386"/>
      <c r="Y25" s="386"/>
      <c r="Z25" s="386"/>
      <c r="AA25" s="386"/>
      <c r="AB25" s="386"/>
      <c r="AC25" s="386"/>
      <c r="AD25" s="386"/>
    </row>
    <row r="26" spans="1:30" s="409" customFormat="1" ht="17" customHeight="1">
      <c r="A26" s="410"/>
      <c r="B26" s="368"/>
      <c r="C26" s="187" t="str">
        <f>IF(D26="","",VLOOKUP(B26,Data!$B$5:$L$404,2,FALSE))</f>
        <v/>
      </c>
      <c r="D26" s="274"/>
      <c r="E26" s="273"/>
      <c r="F26" s="376" t="str">
        <f>IF(D26="","",VLOOKUP(B26,Data!$B$5:$L$404,11,FALSE))</f>
        <v/>
      </c>
      <c r="G26" s="400" t="str">
        <f t="shared" si="0"/>
        <v>-</v>
      </c>
      <c r="H26" s="401" t="str">
        <f>IF(D26="","",VLOOKUP(B26,Data!$B$5:$D$404,3,FALSE))</f>
        <v/>
      </c>
      <c r="I26" s="401" t="str">
        <f>IF(D26="","",VLOOKUP(B26,Data!$B$5:$M$404,12,FALSE))</f>
        <v/>
      </c>
      <c r="J26" s="402"/>
      <c r="K26" s="187" t="str">
        <f>IF(D26="","",VLOOKUP(B26,Data!$B$5:$E$404,4,FALSE)*D26)</f>
        <v/>
      </c>
      <c r="L26" s="187" t="str">
        <f>IF(D26="","",VLOOKUP(B26,Data!$B$5:$F$404,5,FALSE)*D26)</f>
        <v/>
      </c>
      <c r="M26" s="403"/>
      <c r="N26" s="404"/>
      <c r="O26" s="405"/>
      <c r="P26" s="406"/>
      <c r="Q26" s="405"/>
      <c r="R26" s="405"/>
      <c r="S26" s="406"/>
      <c r="T26" s="407"/>
      <c r="U26" s="406"/>
      <c r="V26" s="408" t="str">
        <f>IF(D26="","",VLOOKUP(B26,Data!$B$5:$J$404,9,FALSE)*D26)</f>
        <v/>
      </c>
      <c r="W26" s="386"/>
      <c r="X26" s="386"/>
      <c r="Y26" s="386"/>
      <c r="Z26" s="386"/>
      <c r="AA26" s="386"/>
      <c r="AB26" s="386"/>
      <c r="AC26" s="386"/>
      <c r="AD26" s="386"/>
    </row>
    <row r="27" spans="1:30" s="340" customFormat="1" ht="17" customHeight="1">
      <c r="A27" s="271"/>
      <c r="B27" s="342" t="s">
        <v>871</v>
      </c>
      <c r="C27" s="187" t="str">
        <f>IF(D27="","",VLOOKUP(B27,Data!$B$5:$L$404,2,FALSE))</f>
        <v/>
      </c>
      <c r="D27" s="274"/>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271"/>
      <c r="B28" s="342" t="s">
        <v>919</v>
      </c>
      <c r="C28" s="187" t="str">
        <f>IF(D28="","",VLOOKUP(B28,Data!$B$5:$L$404,2,FALSE))</f>
        <v/>
      </c>
      <c r="D28" s="339"/>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271"/>
      <c r="B29" s="385"/>
      <c r="C29" s="187" t="str">
        <f>IF(D29="","",VLOOKUP(B29,Data!$B$5:$L$404,2,FALSE))</f>
        <v/>
      </c>
      <c r="D29" s="339"/>
      <c r="E29" s="276"/>
      <c r="F29" s="185" t="str">
        <f>IF(D29="","",VLOOKUP(B29,Data!$B$5:$L$404,11,FALSE))</f>
        <v/>
      </c>
      <c r="G29" s="188" t="str">
        <f t="shared" si="0"/>
        <v>-</v>
      </c>
      <c r="H29" s="182" t="str">
        <f>IF(D29="","",VLOOKUP(B29,Data!$B$5:$D$404,3,FALSE))</f>
        <v/>
      </c>
      <c r="I29" s="182" t="str">
        <f>IF(D29="","",VLOOKUP(B29,Data!$B$5:$M$404,12,FALSE))</f>
        <v/>
      </c>
      <c r="J29" s="246"/>
      <c r="K29" s="183" t="str">
        <f>IF(D29="","",VLOOKUP(B29,Data!$B$5:$E$404,4,FALSE)*D29)</f>
        <v/>
      </c>
      <c r="L29" s="183" t="str">
        <f>IF(D29="","",VLOOKUP(B29,Data!$B$5:$F$404,5,FALSE)*D29)</f>
        <v/>
      </c>
      <c r="M29" s="189" t="e">
        <f>IF(B29=Data!B87,Data!G87,(IF(B29=Data!B93,Data!G93,(IF(B29=Data!B95,Data!G95,(IF(B29=Data!#REF!,Data!#REF!,(IF(B29=Data!#REF!,Data!#REF!,(IF(B29=Data!B78,Data!G78,(IF(B29=Data!#REF!,Data!#REF!,(IF(B29=Data!#REF!,Data!#REF!,Data!#REF!)))))))))))))))&amp;IF(B29=Data!B212,Data!G212,(IF(B29=Data!B213,Data!G213,(IF(B29=Data!#REF!,Data!#REF!,(IF(B29=Data!B208,Data!G208,(IF(B29=Data!B209,Data!G209,(IF(B29=Data!#REF!,Data!G905,(IF(B29=Data!#REF!,Data!#REF!,(IF(B29=Data!B265,Data!G265,Data!#REF!)))))))))))))))&amp;IF(B29=Data!#REF!,Data!#REF!,(IF(B29=Data!#REF!,Data!#REF!,(IF(B29=Data!#REF!,Data!#REF!,(IF(B29=Data!#REF!,Data!#REF!,(IF(B29=Data!#REF!,Data!#REF!,Data!#REF!)))))))))</f>
        <v>#REF!</v>
      </c>
      <c r="N29" s="377"/>
      <c r="O29" s="378"/>
      <c r="P29" s="186" t="e">
        <f>IF(B29=Data!B87,Data!H87,(IF(B29=Data!B93,Data!H93,(IF(B29=Data!B95,Data!H95,(IF(B29=Data!#REF!,Data!#REF!,(IF(B29=Data!#REF!,Data!#REF!,(IF(B29=Data!B78,Data!H78,(IF(B29=Data!#REF!,Data!#REF!,(IF(B29=Data!#REF!,Data!#REF!,Data!#REF!)))))))))))))))&amp;IF(B29=Data!B212,Data!H212,(IF(B29=Data!B213,Data!H213,(IF(B29=Data!#REF!,Data!#REF!,(IF(B29=Data!B208,Data!H208,(IF(B29=Data!B209,Data!H209,(IF(B29=Data!#REF!,Data!H905,(IF(B29=Data!#REF!,Data!#REF!,(IF(B29=Data!B265,Data!H265,Data!#REF!)))))))))))))))&amp;IF(B29=Data!#REF!,Data!#REF!,(IF(B29=Data!#REF!,Data!#REF!,(IF(B29=Data!#REF!,Data!#REF!,(IF(B29=Data!#REF!,Data!#REF!,(IF(B29=Data!#REF!,Data!#REF!,Data!#REF!)))))))))</f>
        <v>#REF!</v>
      </c>
      <c r="Q29" s="378"/>
      <c r="R29" s="378"/>
      <c r="S29" s="186" t="e">
        <f>IF(B29=Data!B87,Data!I87,(IF(B29=Data!B93,Data!I93,(IF(B29=Data!B95,Data!I95,(IF(B29=Data!#REF!,Data!#REF!,(IF(B29=Data!#REF!,Data!#REF!,(IF(B29=Data!B78,Data!I78,(IF(B29=Data!#REF!,Data!#REF!,(IF(B29=Data!#REF!,Data!#REF!,Data!#REF!)))))))))))))))&amp;IF(B29=Data!B212,Data!I212,(IF(B29=Data!B213,Data!I213,(IF(B29=Data!#REF!,Data!#REF!,(IF(B29=Data!B208,Data!I208,(IF(B29=Data!B209,Data!I209,(IF(B29=Data!#REF!,Data!I905,(IF(B29=Data!#REF!,Data!#REF!,(IF(B29=Data!B265,Data!I265,Data!#REF!)))))))))))))))&amp;IF(B29=Data!#REF!,Data!#REF!,(IF(B29=Data!#REF!,Data!#REF!,(IF(B29=Data!#REF!,Data!#REF!,(IF(B29=Data!#REF!,Data!#REF!,(IF(B29=Data!#REF!,Data!#REF!,Data!#REF!)))))))))</f>
        <v>#REF!</v>
      </c>
      <c r="T29" s="379"/>
      <c r="U29" s="186" t="e">
        <f>IF(B29=Data!B87,Data!J87,(IF(B29=Data!B93,Data!J93,(IF(B29=Data!B95,Data!J95,(IF(B29=Data!#REF!,Data!#REF!,(IF(B29=Data!#REF!,Data!#REF!,(IF(B29=Data!B78,Data!J78,(IF(B29=Data!#REF!,Data!#REF!,(IF(B29=Data!#REF!,Data!#REF!,Data!#REF!)))))))))))))))&amp;IF(B29=Data!B212,Data!J212,(IF(B29=Data!B213,Data!J213,(IF(B29=Data!#REF!,Data!#REF!,(IF(B29=Data!B208,Data!J208,(IF(B29=Data!B209,Data!J209,(IF(B29=Data!#REF!,Data!J905,(IF(B29=Data!#REF!,Data!#REF!,(IF(B29=Data!B265,Data!J265,Data!#REF!)))))))))))))))&amp;IF(B29=Data!#REF!,Data!#REF!,(IF(B29=Data!#REF!,Data!#REF!,(IF(B29=Data!#REF!,Data!#REF!,(IF(B29=Data!#REF!,Data!#REF!,(IF(B29=Data!#REF!,Data!#REF!,Data!#REF!)))))))))</f>
        <v>#REF!</v>
      </c>
      <c r="V29" s="184" t="str">
        <f>IF(D29="","",VLOOKUP(B29,Data!$B$5:$J$404,9,FALSE)*D29)</f>
        <v/>
      </c>
      <c r="W29" s="282"/>
      <c r="X29" s="282"/>
      <c r="Y29" s="282"/>
      <c r="Z29" s="282"/>
      <c r="AA29" s="282"/>
      <c r="AB29" s="282"/>
      <c r="AC29" s="282"/>
      <c r="AD29" s="282"/>
    </row>
    <row r="30" spans="1:30" s="340" customFormat="1" ht="20" customHeight="1">
      <c r="A30" s="343"/>
      <c r="B30" s="678" t="s">
        <v>913</v>
      </c>
      <c r="C30" s="679"/>
      <c r="D30" s="193">
        <f>SUM(D18:D29)</f>
        <v>26</v>
      </c>
      <c r="E30" s="380"/>
      <c r="F30" s="190"/>
      <c r="G30" s="191">
        <f>SUM(G18:G29)</f>
        <v>49253.54</v>
      </c>
      <c r="H30" s="343"/>
      <c r="I30" s="343"/>
      <c r="J30" s="343"/>
      <c r="K30" s="191">
        <f>SUM(K18:K29)</f>
        <v>5470</v>
      </c>
      <c r="L30" s="191">
        <f>SUM(L18:L29)</f>
        <v>4946</v>
      </c>
      <c r="M30" s="190">
        <f>SUM(M16:M17)</f>
        <v>0</v>
      </c>
      <c r="N30" s="190" t="e">
        <f>SUM(#REF!)</f>
        <v>#REF!</v>
      </c>
      <c r="O30" s="190">
        <f>SUM(O16:O17)</f>
        <v>0</v>
      </c>
      <c r="P30" s="190">
        <f>SUM(P16:P17)</f>
        <v>0</v>
      </c>
      <c r="Q30" s="190" t="e">
        <f>SUM(#REF!)</f>
        <v>#REF!</v>
      </c>
      <c r="R30" s="190">
        <f>SUM(R16:R17)</f>
        <v>0</v>
      </c>
      <c r="S30" s="190">
        <f>SUM(S16:S17)</f>
        <v>0</v>
      </c>
      <c r="T30" s="190"/>
      <c r="U30" s="190">
        <f>SUM(U16:U17)</f>
        <v>0</v>
      </c>
      <c r="V30" s="192">
        <f>SUM(V18:V29)</f>
        <v>30.771999999999998</v>
      </c>
    </row>
    <row r="31" spans="1:30" ht="10.25" customHeight="1">
      <c r="A31" s="344"/>
      <c r="B31" s="680"/>
      <c r="C31" s="681"/>
      <c r="D31" s="345"/>
      <c r="E31" s="311"/>
      <c r="F31" s="160" t="s">
        <v>523</v>
      </c>
      <c r="G31" s="157"/>
      <c r="H31" s="344"/>
      <c r="I31" s="344"/>
      <c r="J31" s="344"/>
      <c r="K31" s="161"/>
      <c r="L31" s="151"/>
      <c r="M31" s="298"/>
      <c r="T31" s="298"/>
      <c r="U31" s="298"/>
      <c r="V31" s="155"/>
    </row>
    <row r="32" spans="1:30" ht="14">
      <c r="A32" s="297" t="s">
        <v>525</v>
      </c>
      <c r="B32" s="334"/>
      <c r="C32" s="308"/>
      <c r="D32" s="283" t="s">
        <v>87</v>
      </c>
      <c r="F32" s="685"/>
      <c r="G32" s="686"/>
      <c r="H32" s="297" t="s">
        <v>88</v>
      </c>
      <c r="I32" s="350"/>
      <c r="J32" s="154" t="s">
        <v>89</v>
      </c>
      <c r="K32" s="154"/>
      <c r="L32" s="150"/>
      <c r="V32" s="155"/>
    </row>
    <row r="33" spans="1:22">
      <c r="A33" s="297" t="s">
        <v>526</v>
      </c>
      <c r="B33" s="297"/>
      <c r="C33" s="298"/>
      <c r="D33" s="283">
        <f>SUM(D18:D32)</f>
        <v>52</v>
      </c>
      <c r="F33" s="685"/>
      <c r="G33" s="686"/>
      <c r="H33" s="297"/>
      <c r="I33" s="350"/>
      <c r="J33" s="154" t="s">
        <v>93</v>
      </c>
      <c r="K33" s="154"/>
      <c r="L33" s="150"/>
      <c r="V33" s="155"/>
    </row>
    <row r="34" spans="1:22" ht="10.5" customHeight="1">
      <c r="A34" s="311"/>
      <c r="B34" s="351"/>
      <c r="C34" s="352"/>
      <c r="D34" s="283" t="s">
        <v>94</v>
      </c>
      <c r="F34" s="685"/>
      <c r="G34" s="686"/>
      <c r="H34" s="297" t="s">
        <v>95</v>
      </c>
      <c r="I34" s="350"/>
      <c r="J34" s="154"/>
      <c r="K34" s="154"/>
      <c r="L34" s="150"/>
      <c r="V34" s="155"/>
    </row>
    <row r="35" spans="1:22" ht="13">
      <c r="A35" s="290" t="s">
        <v>96</v>
      </c>
      <c r="C35" s="292"/>
      <c r="D35" s="283" t="s">
        <v>97</v>
      </c>
      <c r="F35" s="76" t="s">
        <v>98</v>
      </c>
      <c r="G35" s="73"/>
      <c r="H35" s="297" t="s">
        <v>88</v>
      </c>
      <c r="I35" s="350"/>
      <c r="J35" s="154" t="s">
        <v>99</v>
      </c>
      <c r="K35" s="154"/>
      <c r="L35" s="150"/>
      <c r="V35" s="155"/>
    </row>
    <row r="36" spans="1:22" ht="10.5" customHeight="1">
      <c r="A36" s="297" t="s">
        <v>527</v>
      </c>
      <c r="C36" s="298"/>
      <c r="D36" s="283" t="s">
        <v>100</v>
      </c>
      <c r="F36" s="77"/>
      <c r="G36" s="162"/>
      <c r="H36" s="297" t="s">
        <v>101</v>
      </c>
      <c r="I36" s="350"/>
      <c r="J36" s="154" t="s">
        <v>528</v>
      </c>
      <c r="K36" s="154"/>
      <c r="L36" s="687" t="s">
        <v>103</v>
      </c>
      <c r="M36" s="688"/>
      <c r="N36" s="688"/>
      <c r="O36" s="688"/>
      <c r="P36" s="688"/>
      <c r="Q36" s="688"/>
      <c r="R36" s="688"/>
      <c r="S36" s="688"/>
      <c r="T36" s="688"/>
      <c r="U36" s="688"/>
      <c r="V36" s="689"/>
    </row>
    <row r="37" spans="1:22">
      <c r="A37" s="311"/>
      <c r="B37" s="312"/>
      <c r="C37" s="313"/>
      <c r="D37" s="353"/>
      <c r="E37" s="312"/>
      <c r="F37" s="673" t="s">
        <v>906</v>
      </c>
      <c r="G37" s="674"/>
      <c r="H37" s="673" t="s">
        <v>921</v>
      </c>
      <c r="I37" s="674"/>
      <c r="J37" s="158" t="s">
        <v>104</v>
      </c>
      <c r="K37" s="158"/>
      <c r="L37" s="675" t="s">
        <v>105</v>
      </c>
      <c r="M37" s="676"/>
      <c r="N37" s="676"/>
      <c r="O37" s="676"/>
      <c r="P37" s="676"/>
      <c r="Q37" s="676"/>
      <c r="R37" s="676"/>
      <c r="S37" s="676"/>
      <c r="T37" s="676"/>
      <c r="U37" s="676"/>
      <c r="V37" s="677"/>
    </row>
    <row r="38" spans="1:22">
      <c r="B38" s="305"/>
    </row>
    <row r="44" spans="1:22" s="354" customFormat="1" ht="26.25" customHeight="1">
      <c r="A44" s="163" t="s">
        <v>886</v>
      </c>
      <c r="B44" s="146"/>
      <c r="C44" s="163" t="s">
        <v>569</v>
      </c>
      <c r="D44" s="362"/>
      <c r="E44" s="362"/>
      <c r="F44" s="363"/>
      <c r="G44" s="163" t="s">
        <v>880</v>
      </c>
      <c r="H44" s="146"/>
      <c r="I44" s="163" t="s">
        <v>569</v>
      </c>
      <c r="K44" s="265"/>
      <c r="L44" s="265"/>
      <c r="V44" s="264"/>
    </row>
    <row r="45" spans="1:22" s="354" customFormat="1" ht="19.25" customHeight="1">
      <c r="A45" s="163" t="s">
        <v>887</v>
      </c>
      <c r="B45" s="146"/>
      <c r="C45" s="163" t="s">
        <v>891</v>
      </c>
      <c r="D45" s="362"/>
      <c r="E45" s="362"/>
      <c r="F45" s="363"/>
      <c r="G45" s="247" t="s">
        <v>881</v>
      </c>
      <c r="H45" s="381"/>
      <c r="I45" s="247" t="s">
        <v>891</v>
      </c>
      <c r="K45" s="265"/>
      <c r="L45" s="265"/>
      <c r="V45" s="264"/>
    </row>
    <row r="46" spans="1:22" s="354" customFormat="1" ht="19.25" customHeight="1">
      <c r="A46" s="163" t="s">
        <v>888</v>
      </c>
      <c r="B46" s="146"/>
      <c r="C46" s="163" t="s">
        <v>891</v>
      </c>
      <c r="D46" s="362"/>
      <c r="E46" s="362"/>
      <c r="F46" s="363"/>
      <c r="G46" s="163" t="s">
        <v>882</v>
      </c>
      <c r="H46" s="146"/>
      <c r="I46" s="163" t="s">
        <v>569</v>
      </c>
      <c r="K46" s="265"/>
      <c r="L46" s="265"/>
      <c r="V46" s="264"/>
    </row>
    <row r="47" spans="1:22" s="354" customFormat="1" ht="19.25" customHeight="1">
      <c r="A47" s="163" t="s">
        <v>889</v>
      </c>
      <c r="B47" s="146"/>
      <c r="C47" s="163" t="s">
        <v>569</v>
      </c>
      <c r="D47" s="362"/>
      <c r="E47" s="362"/>
      <c r="F47" s="363"/>
      <c r="G47" s="163" t="s">
        <v>883</v>
      </c>
      <c r="H47" s="146"/>
      <c r="I47" s="163" t="s">
        <v>569</v>
      </c>
      <c r="K47" s="265"/>
      <c r="L47" s="265"/>
      <c r="V47" s="264"/>
    </row>
    <row r="48" spans="1:22" s="354" customFormat="1" ht="19.25" customHeight="1">
      <c r="A48" s="163" t="s">
        <v>890</v>
      </c>
      <c r="B48" s="146"/>
      <c r="C48" s="163" t="s">
        <v>569</v>
      </c>
      <c r="D48" s="362"/>
      <c r="E48" s="362"/>
      <c r="F48" s="363"/>
      <c r="G48" s="163" t="s">
        <v>885</v>
      </c>
      <c r="H48" s="146"/>
      <c r="I48" s="163" t="s">
        <v>569</v>
      </c>
      <c r="K48" s="265"/>
      <c r="L48" s="265"/>
      <c r="V48" s="264"/>
    </row>
    <row r="49" spans="1:12" ht="18.75" customHeight="1">
      <c r="A49" s="411"/>
      <c r="B49" s="411"/>
      <c r="C49" s="411"/>
      <c r="D49" s="411"/>
      <c r="E49" s="411"/>
      <c r="F49" s="266"/>
      <c r="G49" s="163" t="s">
        <v>884</v>
      </c>
      <c r="H49" s="146"/>
      <c r="I49" s="163" t="s">
        <v>569</v>
      </c>
    </row>
    <row r="53" spans="1:12">
      <c r="L53" s="355"/>
    </row>
    <row r="54" spans="1:12" ht="14">
      <c r="A54" s="356"/>
      <c r="C54" s="334"/>
      <c r="D54" s="357"/>
      <c r="L54" s="358"/>
    </row>
    <row r="55" spans="1:12" ht="14">
      <c r="A55" s="359"/>
      <c r="C55" s="334"/>
      <c r="D55" s="357"/>
      <c r="L55" s="358"/>
    </row>
    <row r="56" spans="1:12" ht="14">
      <c r="A56" s="359"/>
      <c r="C56" s="334"/>
      <c r="D56" s="357"/>
      <c r="L56" s="358"/>
    </row>
    <row r="57" spans="1:12" ht="14">
      <c r="A57" s="359"/>
      <c r="B57" s="334"/>
      <c r="C57" s="334"/>
      <c r="D57" s="357"/>
      <c r="L57" s="358"/>
    </row>
    <row r="58" spans="1:12" ht="14">
      <c r="A58" s="359"/>
      <c r="B58" s="334"/>
      <c r="C58" s="334"/>
      <c r="D58" s="357"/>
      <c r="L58" s="358"/>
    </row>
    <row r="59" spans="1:12" ht="14">
      <c r="A59" s="359"/>
      <c r="B59" s="334"/>
      <c r="C59" s="334"/>
      <c r="D59" s="357"/>
      <c r="L59" s="358"/>
    </row>
    <row r="60" spans="1:12" ht="14">
      <c r="A60" s="334"/>
      <c r="B60" s="334"/>
      <c r="C60" s="334"/>
      <c r="D60" s="357"/>
      <c r="L60" s="360"/>
    </row>
    <row r="61" spans="1:12" ht="14">
      <c r="A61" s="359"/>
      <c r="B61" s="334"/>
      <c r="C61" s="334"/>
      <c r="D61" s="357"/>
    </row>
    <row r="62" spans="1:12" ht="14">
      <c r="A62" s="334"/>
      <c r="B62" s="334"/>
      <c r="C62" s="334"/>
      <c r="D62" s="357"/>
    </row>
    <row r="63" spans="1:12" ht="14">
      <c r="A63" s="334"/>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34"/>
      <c r="B74" s="334"/>
      <c r="C74" s="334"/>
      <c r="D74" s="357"/>
    </row>
    <row r="75" spans="1:4" ht="14">
      <c r="B75" s="334"/>
    </row>
    <row r="76" spans="1:4" ht="14">
      <c r="B76" s="334"/>
    </row>
    <row r="77" spans="1:4" ht="14">
      <c r="B77" s="334"/>
    </row>
  </sheetData>
  <mergeCells count="8">
    <mergeCell ref="F37:G37"/>
    <mergeCell ref="H37:I37"/>
    <mergeCell ref="L37:V37"/>
    <mergeCell ref="B30:C31"/>
    <mergeCell ref="F32:G32"/>
    <mergeCell ref="F33:G33"/>
    <mergeCell ref="F34:G34"/>
    <mergeCell ref="L36:V36"/>
  </mergeCells>
  <printOptions horizontalCentered="1"/>
  <pageMargins left="0" right="0" top="0.23622047244094491" bottom="0.15748031496062992" header="8.0708661417322833" footer="0"/>
  <pageSetup paperSize="9" scale="74" firstPageNumber="4294963191" orientation="landscape" horizontalDpi="4294967295" verticalDpi="4294967295" r:id="rId1"/>
  <headerFooter alignWithMargins="0">
    <oddHeader>&amp;R&amp;"Calibri"&amp;10&amp;K000000 Confidential&amp;1#_x000D_</oddHead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D75"/>
  <sheetViews>
    <sheetView topLeftCell="A13" zoomScale="85" zoomScaleNormal="85" zoomScaleSheetLayoutView="85" workbookViewId="0">
      <selection activeCell="D29" sqref="D29"/>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17"/>
      <c r="I10" s="418"/>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922</v>
      </c>
      <c r="C18" s="187" t="str">
        <f>IF(D18="","",VLOOKUP(B18,Data!$B$5:$L$404,2,FALSE))</f>
        <v/>
      </c>
      <c r="D18" s="339"/>
      <c r="E18" s="275"/>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10</v>
      </c>
      <c r="B19" s="368" t="s">
        <v>196</v>
      </c>
      <c r="C19" s="187" t="str">
        <f>IF(D19="","",VLOOKUP(B19,Data!$B$5:$L$404,2,FALSE))</f>
        <v>WH50350</v>
      </c>
      <c r="D19" s="339">
        <v>5</v>
      </c>
      <c r="E19" s="275"/>
      <c r="F19" s="185">
        <f>IF(D19="","",VLOOKUP(B19,Data!$B$5:$L$404,11,FALSE))</f>
        <v>1751.45</v>
      </c>
      <c r="G19" s="188">
        <f>IF(D19&gt;0,D19*F19,"-")</f>
        <v>8757.25</v>
      </c>
      <c r="H19" s="182" t="str">
        <f>IF(D19="","",VLOOKUP(B19,Data!$B$5:$D$404,3,FALSE))</f>
        <v>C/T</v>
      </c>
      <c r="I19" s="182" t="str">
        <f>IF(D19="","",VLOOKUP(B19,Data!$B$5:$M$404,12,FALSE))</f>
        <v>Indonesia</v>
      </c>
      <c r="J19" s="280" t="s">
        <v>920</v>
      </c>
      <c r="K19" s="183">
        <f>IF(D19="","",VLOOKUP(B19,Data!$B$5:$E$404,4,FALSE)*D19)</f>
        <v>1005</v>
      </c>
      <c r="L19" s="183">
        <f>IF(D19="","",VLOOKUP(B19,Data!$B$5:$F$404,5,FALSE)*D19)</f>
        <v>905</v>
      </c>
      <c r="M19" s="189"/>
      <c r="N19" s="377"/>
      <c r="O19" s="378"/>
      <c r="P19" s="186"/>
      <c r="Q19" s="378"/>
      <c r="R19" s="378"/>
      <c r="S19" s="186"/>
      <c r="T19" s="379"/>
      <c r="U19" s="186"/>
      <c r="V19" s="184">
        <f>IF(D19="","",VLOOKUP(B19,Data!$B$5:$J$404,9,FALSE)*D19)</f>
        <v>5.75</v>
      </c>
      <c r="W19" s="282"/>
      <c r="X19" s="282"/>
      <c r="Y19" s="282"/>
      <c r="Z19" s="282"/>
      <c r="AA19" s="282"/>
      <c r="AB19" s="282"/>
      <c r="AC19" s="282"/>
      <c r="AD19" s="282"/>
    </row>
    <row r="20" spans="1:30" s="340" customFormat="1" ht="17" customHeight="1">
      <c r="A20" s="272">
        <v>11</v>
      </c>
      <c r="B20" s="368" t="s">
        <v>239</v>
      </c>
      <c r="C20" s="187" t="str">
        <f>IF(D20="","",VLOOKUP(B20,Data!$B$5:$L$404,2,FALSE))</f>
        <v>AAC7366</v>
      </c>
      <c r="D20" s="274">
        <v>6</v>
      </c>
      <c r="E20" s="275"/>
      <c r="F20" s="185">
        <f>IF(D20="","",VLOOKUP(B20,Data!$B$5:$L$404,11,FALSE))</f>
        <v>2618.06</v>
      </c>
      <c r="G20" s="188">
        <f>IF(D20&gt;0,D20*F20,"-")</f>
        <v>15708.36</v>
      </c>
      <c r="H20" s="182" t="str">
        <f>IF(D20="","",VLOOKUP(B20,Data!$B$5:$D$404,3,FALSE))</f>
        <v>C/T</v>
      </c>
      <c r="I20" s="182" t="str">
        <f>IF(D20="","",VLOOKUP(B20,Data!$B$5:$M$404,12,FALSE))</f>
        <v>Indonesia</v>
      </c>
      <c r="J20" s="280" t="s">
        <v>920</v>
      </c>
      <c r="K20" s="183">
        <f>IF(D20="","",VLOOKUP(B20,Data!$B$5:$E$404,4,FALSE)*D20)</f>
        <v>1596</v>
      </c>
      <c r="L20" s="183">
        <f>IF(D20="","",VLOOKUP(B20,Data!$B$5:$F$404,5,FALSE)*D20)</f>
        <v>1476</v>
      </c>
      <c r="M20" s="189"/>
      <c r="N20" s="377"/>
      <c r="O20" s="378"/>
      <c r="P20" s="186"/>
      <c r="Q20" s="378"/>
      <c r="R20" s="378"/>
      <c r="S20" s="186"/>
      <c r="T20" s="379"/>
      <c r="U20" s="186"/>
      <c r="V20" s="184">
        <f>IF(D20="","",VLOOKUP(B20,Data!$B$5:$J$404,9,FALSE)*D20)</f>
        <v>8.9280000000000008</v>
      </c>
      <c r="W20" s="282"/>
      <c r="X20" s="282"/>
      <c r="Y20" s="282"/>
      <c r="Z20" s="282"/>
      <c r="AA20" s="282"/>
      <c r="AB20" s="282"/>
      <c r="AC20" s="282"/>
      <c r="AD20" s="282"/>
    </row>
    <row r="21" spans="1:30" s="340" customFormat="1" ht="17" customHeight="1">
      <c r="A21" s="272"/>
      <c r="B21" s="368"/>
      <c r="C21" s="187" t="str">
        <f>IF(D21="","",VLOOKUP(B21,Data!$B$5:$L$404,2,FALSE))</f>
        <v/>
      </c>
      <c r="D21" s="339"/>
      <c r="E21" s="275"/>
      <c r="F21" s="185" t="str">
        <f>IF(D21="","",VLOOKUP(B21,Data!$B$5:$L$404,11,FALSE))</f>
        <v/>
      </c>
      <c r="G21" s="188" t="str">
        <f>IF(D21&gt;0,D21*F21,"-")</f>
        <v>-</v>
      </c>
      <c r="H21" s="182" t="str">
        <f>IF(D21="","",VLOOKUP(B21,Data!$B$5:$D$404,3,FALSE))</f>
        <v/>
      </c>
      <c r="I21" s="182" t="str">
        <f>IF(D21="","",VLOOKUP(B21,Data!$B$5:$M$404,12,FALSE))</f>
        <v/>
      </c>
      <c r="J21" s="280"/>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68"/>
      <c r="C22" s="187" t="str">
        <f>IF(D22="","",VLOOKUP(B22,Data!$B$5:$L$404,2,FALSE))</f>
        <v/>
      </c>
      <c r="D22" s="274"/>
      <c r="E22" s="275"/>
      <c r="F22" s="185" t="str">
        <f>IF(D22="","",VLOOKUP(B22,Data!$B$5:$L$404,11,FALSE))</f>
        <v/>
      </c>
      <c r="G22" s="188" t="str">
        <f t="shared" ref="G22:G27" si="0">IF(D22&gt;0,D22*F22,"-")</f>
        <v>-</v>
      </c>
      <c r="H22" s="182" t="str">
        <f>IF(D22="","",VLOOKUP(B22,Data!$B$5:$D$404,3,FALSE))</f>
        <v/>
      </c>
      <c r="I22" s="182" t="str">
        <f>IF(D22="","",VLOOKUP(B22,Data!$B$5:$M$404,12,FALSE))</f>
        <v/>
      </c>
      <c r="J22" s="280"/>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68"/>
      <c r="C23" s="187" t="str">
        <f>IF(D23="","",VLOOKUP(B23,Data!$B$5:$L$404,2,FALSE))</f>
        <v/>
      </c>
      <c r="D23" s="339"/>
      <c r="E23" s="277"/>
      <c r="F23" s="185" t="str">
        <f>IF(D23="","",VLOOKUP(B23,Data!$B$5:$L$404,11,FALSE))</f>
        <v/>
      </c>
      <c r="G23" s="188" t="str">
        <f t="shared" si="0"/>
        <v>-</v>
      </c>
      <c r="H23" s="182" t="str">
        <f>IF(D23="","",VLOOKUP(B23,Data!$B$5:$D$404,3,FALSE))</f>
        <v/>
      </c>
      <c r="I23" s="182" t="str">
        <f>IF(D23="","",VLOOKUP(B23,Data!$B$5:$M$404,12,FALSE))</f>
        <v/>
      </c>
      <c r="J23" s="280"/>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64"/>
      <c r="C24" s="187" t="str">
        <f>IF(D24="","",VLOOKUP(B24,Data!$B$5:$L$404,2,FALSE))</f>
        <v/>
      </c>
      <c r="D24" s="339"/>
      <c r="E24" s="277"/>
      <c r="F24" s="185" t="str">
        <f>IF(D24="","",VLOOKUP(B24,Data!$B$5:$L$404,11,FALSE))</f>
        <v/>
      </c>
      <c r="G24" s="188" t="str">
        <f t="shared" si="0"/>
        <v>-</v>
      </c>
      <c r="H24" s="182" t="str">
        <f>IF(D24="","",VLOOKUP(B24,Data!$B$5:$D$404,3,FALSE))</f>
        <v/>
      </c>
      <c r="I24" s="182" t="str">
        <f>IF(D24="","",VLOOKUP(B24,Data!$B$5:$M$404,12,FALSE))</f>
        <v/>
      </c>
      <c r="J24" s="279"/>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c r="C25" s="187" t="str">
        <f>IF(D25="","",VLOOKUP(B25,Data!$B$5:$L$404,2,FALSE))</f>
        <v/>
      </c>
      <c r="D25" s="361"/>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1"/>
      <c r="B26" s="342" t="s">
        <v>871</v>
      </c>
      <c r="C26" s="187" t="str">
        <f>IF(D26="","",VLOOKUP(B26,Data!$B$5:$L$404,2,FALSE))</f>
        <v/>
      </c>
      <c r="D26" s="339"/>
      <c r="E26" s="412"/>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271"/>
      <c r="B27" s="342" t="s">
        <v>919</v>
      </c>
      <c r="C27" s="187" t="str">
        <f>IF(D27="","",VLOOKUP(B27,Data!$B$5:$L$404,2,FALSE))</f>
        <v/>
      </c>
      <c r="D27" s="339"/>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t="str">
        <f>IF(D27="","",VLOOKUP(B27,Data!$B$5:$J$404,9,FALSE)*D27)</f>
        <v/>
      </c>
      <c r="W27" s="282"/>
      <c r="X27" s="282"/>
      <c r="Y27" s="282"/>
      <c r="Z27" s="282"/>
      <c r="AA27" s="282"/>
      <c r="AB27" s="282"/>
      <c r="AC27" s="282"/>
      <c r="AD27" s="282"/>
    </row>
    <row r="28" spans="1:30" s="340" customFormat="1" ht="16.5" customHeight="1">
      <c r="A28" s="343"/>
      <c r="B28" s="678" t="s">
        <v>914</v>
      </c>
      <c r="C28" s="679"/>
      <c r="D28" s="193">
        <f>SUM(D18:D27)</f>
        <v>11</v>
      </c>
      <c r="E28" s="380">
        <f>22+26+D28+11+115</f>
        <v>185</v>
      </c>
      <c r="F28" s="190"/>
      <c r="G28" s="191">
        <f>SUM(G18:G27)</f>
        <v>24465.61</v>
      </c>
      <c r="H28" s="343"/>
      <c r="I28" s="343"/>
      <c r="J28" s="343"/>
      <c r="K28" s="191">
        <f>SUM(K18:K27)</f>
        <v>2601</v>
      </c>
      <c r="L28" s="191">
        <f>SUM(L18:L27)</f>
        <v>2381</v>
      </c>
      <c r="M28" s="190">
        <f>SUM(M16:M17)</f>
        <v>0</v>
      </c>
      <c r="N28" s="190" t="e">
        <f>SUM(#REF!)</f>
        <v>#REF!</v>
      </c>
      <c r="O28" s="190">
        <f>SUM(O16:O17)</f>
        <v>0</v>
      </c>
      <c r="P28" s="190">
        <f>SUM(P16:P17)</f>
        <v>0</v>
      </c>
      <c r="Q28" s="190" t="e">
        <f>SUM(#REF!)</f>
        <v>#REF!</v>
      </c>
      <c r="R28" s="190">
        <f>SUM(R16:R17)</f>
        <v>0</v>
      </c>
      <c r="S28" s="190">
        <f>SUM(S16:S17)</f>
        <v>0</v>
      </c>
      <c r="T28" s="190"/>
      <c r="U28" s="190">
        <f>SUM(U16:U17)</f>
        <v>0</v>
      </c>
      <c r="V28" s="192">
        <f>SUM(V18:V27)</f>
        <v>14.678000000000001</v>
      </c>
    </row>
    <row r="29" spans="1:30" ht="10.25" customHeight="1">
      <c r="A29" s="344"/>
      <c r="B29" s="680"/>
      <c r="C29" s="681"/>
      <c r="D29" s="345"/>
      <c r="E29" s="311"/>
      <c r="F29" s="160" t="s">
        <v>523</v>
      </c>
      <c r="G29" s="157"/>
      <c r="H29" s="344"/>
      <c r="I29" s="344"/>
      <c r="J29" s="344"/>
      <c r="K29" s="161"/>
      <c r="L29" s="151"/>
      <c r="M29" s="298"/>
      <c r="T29" s="298"/>
      <c r="U29" s="298"/>
      <c r="V29" s="155"/>
    </row>
    <row r="30" spans="1:30" ht="14">
      <c r="A30" s="290" t="s">
        <v>524</v>
      </c>
      <c r="B30" s="346"/>
      <c r="C30" s="347"/>
      <c r="D30" s="348" t="s">
        <v>81</v>
      </c>
      <c r="E30" s="305"/>
      <c r="F30" s="68"/>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283" t="s">
        <v>87</v>
      </c>
      <c r="F31" s="685"/>
      <c r="G31" s="686"/>
      <c r="H31" s="297" t="s">
        <v>88</v>
      </c>
      <c r="I31" s="350"/>
      <c r="J31" s="154" t="s">
        <v>89</v>
      </c>
      <c r="K31" s="154"/>
      <c r="L31" s="150"/>
      <c r="V31" s="155"/>
    </row>
    <row r="32" spans="1:30">
      <c r="A32" s="297" t="s">
        <v>526</v>
      </c>
      <c r="B32" s="297"/>
      <c r="C32" s="298"/>
      <c r="F32" s="685"/>
      <c r="G32" s="686"/>
      <c r="H32" s="297"/>
      <c r="I32" s="350"/>
      <c r="J32" s="154" t="s">
        <v>93</v>
      </c>
      <c r="K32" s="154"/>
      <c r="L32" s="150"/>
      <c r="V32" s="155"/>
    </row>
    <row r="33" spans="1:22" ht="13">
      <c r="A33" s="290" t="s">
        <v>96</v>
      </c>
      <c r="C33" s="292"/>
      <c r="D33" s="283" t="s">
        <v>97</v>
      </c>
      <c r="F33" s="76" t="s">
        <v>98</v>
      </c>
      <c r="G33" s="73"/>
      <c r="H33" s="297" t="s">
        <v>88</v>
      </c>
      <c r="I33" s="350"/>
      <c r="J33" s="154" t="s">
        <v>99</v>
      </c>
      <c r="K33" s="154"/>
      <c r="L33" s="150"/>
      <c r="V33" s="155"/>
    </row>
    <row r="34" spans="1:22" ht="10.5" customHeight="1">
      <c r="A34" s="297" t="s">
        <v>527</v>
      </c>
      <c r="C34" s="298"/>
      <c r="D34" s="283">
        <f>SUM(D18:D33)</f>
        <v>22</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53"/>
      <c r="E35" s="312"/>
      <c r="F35" s="673" t="s">
        <v>906</v>
      </c>
      <c r="G35" s="674"/>
      <c r="H35" s="673" t="s">
        <v>921</v>
      </c>
      <c r="I35" s="674"/>
      <c r="J35" s="158" t="s">
        <v>104</v>
      </c>
      <c r="K35" s="158"/>
      <c r="L35" s="675" t="s">
        <v>105</v>
      </c>
      <c r="M35" s="676"/>
      <c r="N35" s="676"/>
      <c r="O35" s="676"/>
      <c r="P35" s="676"/>
      <c r="Q35" s="676"/>
      <c r="R35" s="676"/>
      <c r="S35" s="676"/>
      <c r="T35" s="676"/>
      <c r="U35" s="676"/>
      <c r="V35" s="677"/>
    </row>
    <row r="36" spans="1:22">
      <c r="B36" s="305"/>
    </row>
    <row r="42" spans="1:22" s="354" customFormat="1" ht="26.25" customHeight="1">
      <c r="A42" s="163" t="s">
        <v>886</v>
      </c>
      <c r="B42" s="146"/>
      <c r="C42" s="163" t="s">
        <v>569</v>
      </c>
      <c r="D42" s="362"/>
      <c r="E42" s="362"/>
      <c r="F42" s="363"/>
      <c r="G42" s="163" t="s">
        <v>880</v>
      </c>
      <c r="H42" s="146"/>
      <c r="I42" s="163" t="s">
        <v>569</v>
      </c>
      <c r="K42" s="265"/>
      <c r="L42" s="265"/>
      <c r="V42" s="264"/>
    </row>
    <row r="43" spans="1:22" s="354" customFormat="1" ht="19.25" customHeight="1">
      <c r="A43" s="163" t="s">
        <v>887</v>
      </c>
      <c r="B43" s="146"/>
      <c r="C43" s="163" t="s">
        <v>891</v>
      </c>
      <c r="D43" s="362"/>
      <c r="E43" s="362"/>
      <c r="F43" s="363"/>
      <c r="G43" s="247" t="s">
        <v>881</v>
      </c>
      <c r="H43" s="381"/>
      <c r="I43" s="247" t="s">
        <v>891</v>
      </c>
      <c r="K43" s="265"/>
      <c r="L43" s="265"/>
      <c r="V43" s="264"/>
    </row>
    <row r="44" spans="1:22" s="354" customFormat="1" ht="19.25" customHeight="1">
      <c r="A44" s="163" t="s">
        <v>888</v>
      </c>
      <c r="B44" s="146"/>
      <c r="C44" s="163" t="s">
        <v>891</v>
      </c>
      <c r="D44" s="362"/>
      <c r="E44" s="362"/>
      <c r="F44" s="363"/>
      <c r="G44" s="163" t="s">
        <v>882</v>
      </c>
      <c r="H44" s="146"/>
      <c r="I44" s="163" t="s">
        <v>569</v>
      </c>
      <c r="K44" s="265"/>
      <c r="L44" s="265"/>
      <c r="V44" s="264"/>
    </row>
    <row r="45" spans="1:22" s="354" customFormat="1" ht="19.25" customHeight="1">
      <c r="A45" s="163" t="s">
        <v>889</v>
      </c>
      <c r="B45" s="146"/>
      <c r="C45" s="163" t="s">
        <v>569</v>
      </c>
      <c r="D45" s="362"/>
      <c r="E45" s="362"/>
      <c r="F45" s="363"/>
      <c r="G45" s="163" t="s">
        <v>883</v>
      </c>
      <c r="H45" s="146"/>
      <c r="I45" s="163" t="s">
        <v>569</v>
      </c>
      <c r="K45" s="265"/>
      <c r="L45" s="265"/>
      <c r="V45" s="264"/>
    </row>
    <row r="46" spans="1:22" s="354" customFormat="1" ht="19.25" customHeight="1">
      <c r="A46" s="163" t="s">
        <v>890</v>
      </c>
      <c r="B46" s="146"/>
      <c r="C46" s="163" t="s">
        <v>569</v>
      </c>
      <c r="D46" s="362"/>
      <c r="E46" s="362"/>
      <c r="F46" s="363"/>
      <c r="G46" s="163" t="s">
        <v>885</v>
      </c>
      <c r="H46" s="146"/>
      <c r="I46" s="163" t="s">
        <v>569</v>
      </c>
      <c r="K46" s="265"/>
      <c r="L46" s="265"/>
      <c r="V46" s="264"/>
    </row>
    <row r="47" spans="1:22" ht="18.75" customHeight="1">
      <c r="A47" s="411"/>
      <c r="B47" s="411"/>
      <c r="C47" s="411"/>
      <c r="D47" s="411"/>
      <c r="E47" s="411"/>
      <c r="F47" s="266"/>
      <c r="G47" s="163" t="s">
        <v>884</v>
      </c>
      <c r="H47" s="146"/>
      <c r="I47" s="163" t="s">
        <v>569</v>
      </c>
    </row>
    <row r="51" spans="1:12">
      <c r="L51" s="355"/>
    </row>
    <row r="52" spans="1:12" ht="14">
      <c r="A52" s="356"/>
      <c r="C52" s="334"/>
      <c r="D52" s="357"/>
      <c r="L52" s="358"/>
    </row>
    <row r="53" spans="1:12" ht="14">
      <c r="A53" s="359"/>
      <c r="C53" s="334"/>
      <c r="D53" s="357"/>
      <c r="L53" s="358"/>
    </row>
    <row r="54" spans="1:12" ht="14">
      <c r="A54" s="359"/>
      <c r="C54" s="334"/>
      <c r="D54" s="357"/>
      <c r="L54" s="358"/>
    </row>
    <row r="55" spans="1:12" ht="14">
      <c r="A55" s="359"/>
      <c r="B55" s="334"/>
      <c r="C55" s="334"/>
      <c r="D55" s="357"/>
      <c r="L55" s="358"/>
    </row>
    <row r="56" spans="1:12" ht="14">
      <c r="A56" s="359"/>
      <c r="B56" s="334"/>
      <c r="C56" s="334"/>
      <c r="D56" s="357"/>
      <c r="L56" s="358"/>
    </row>
    <row r="57" spans="1:12" ht="14">
      <c r="A57" s="359"/>
      <c r="B57" s="334"/>
      <c r="C57" s="334"/>
      <c r="D57" s="357"/>
      <c r="L57" s="358"/>
    </row>
    <row r="58" spans="1:12" ht="14">
      <c r="A58" s="334"/>
      <c r="B58" s="334"/>
      <c r="C58" s="334"/>
      <c r="D58" s="357"/>
      <c r="L58" s="360"/>
    </row>
    <row r="59" spans="1:12" ht="14">
      <c r="A59" s="359"/>
      <c r="B59" s="334"/>
      <c r="C59" s="334"/>
      <c r="D59" s="357"/>
    </row>
    <row r="60" spans="1:12" ht="14">
      <c r="A60" s="334"/>
      <c r="B60" s="334"/>
      <c r="C60" s="334"/>
      <c r="D60" s="357"/>
    </row>
    <row r="61" spans="1:12" ht="14">
      <c r="A61" s="334"/>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34"/>
      <c r="B72" s="334"/>
      <c r="C72" s="334"/>
      <c r="D72" s="357"/>
    </row>
    <row r="73" spans="1:4" ht="14">
      <c r="B73" s="334"/>
    </row>
    <row r="74" spans="1:4" ht="14">
      <c r="B74" s="334"/>
    </row>
    <row r="75" spans="1:4" ht="14">
      <c r="B75" s="334"/>
    </row>
  </sheetData>
  <mergeCells count="8">
    <mergeCell ref="F35:G35"/>
    <mergeCell ref="H35:I35"/>
    <mergeCell ref="L35:V35"/>
    <mergeCell ref="B28:C29"/>
    <mergeCell ref="L30:V30"/>
    <mergeCell ref="F31:G31"/>
    <mergeCell ref="F32:G32"/>
    <mergeCell ref="L34:V34"/>
  </mergeCells>
  <printOptions horizontalCentered="1"/>
  <pageMargins left="0" right="0" top="0.23622047244094491" bottom="0.15748031496062992" header="8.0708661417322833" footer="0"/>
  <pageSetup paperSize="9" scale="72" firstPageNumber="4294963191" orientation="landscape" horizontalDpi="4294967295" verticalDpi="4294967295" r:id="rId1"/>
  <headerFooter alignWithMargins="0">
    <oddHeader>&amp;R&amp;"Calibri"&amp;10&amp;K000000 Confidential&amp;1#_x000D_</oddHead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F0"/>
    <pageSetUpPr fitToPage="1"/>
  </sheetPr>
  <dimension ref="A1:W75"/>
  <sheetViews>
    <sheetView topLeftCell="A10" zoomScale="85" zoomScaleNormal="85" zoomScaleSheetLayoutView="75" workbookViewId="0">
      <selection activeCell="D29" sqref="D29"/>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5.1796875" style="283" hidden="1" customWidth="1"/>
    <col min="6" max="6" width="13.54296875" style="282" customWidth="1"/>
    <col min="7" max="7" width="13" style="146" customWidth="1"/>
    <col min="8" max="8" width="16.81640625" style="146" customWidth="1"/>
    <col min="9" max="9" width="8.36328125" style="282" customWidth="1"/>
    <col min="10" max="10" width="12.81640625" style="282" customWidth="1"/>
    <col min="11" max="11" width="11.54296875" style="282" customWidth="1"/>
    <col min="12" max="12" width="15.453125" style="146" customWidth="1"/>
    <col min="13" max="13" width="15.1796875" style="146" customWidth="1"/>
    <col min="14" max="14" width="0.1796875" style="282" hidden="1" customWidth="1"/>
    <col min="15" max="15" width="5.1796875" style="282" customWidth="1"/>
    <col min="16" max="16" width="2.54296875" style="282" customWidth="1"/>
    <col min="17" max="17" width="4.81640625" style="282" hidden="1" customWidth="1"/>
    <col min="18" max="18" width="5.81640625" style="282" customWidth="1"/>
    <col min="19" max="19" width="1.54296875" style="282" customWidth="1"/>
    <col min="20" max="20" width="5.81640625" style="282" hidden="1" customWidth="1"/>
    <col min="21" max="21" width="5.81640625" style="282" customWidth="1"/>
    <col min="22" max="22" width="9.1796875" style="282" hidden="1" customWidth="1"/>
    <col min="23" max="23" width="11.1796875" style="147" customWidth="1"/>
    <col min="24" max="24" width="10.54296875" style="282" bestFit="1" customWidth="1"/>
    <col min="25" max="25" width="9.1796875" style="282"/>
    <col min="26" max="26" width="19.81640625" style="282" customWidth="1"/>
    <col min="27" max="16384" width="9.1796875" style="282"/>
  </cols>
  <sheetData>
    <row r="1" spans="1:23">
      <c r="A1" s="281"/>
      <c r="B1" s="281"/>
    </row>
    <row r="2" spans="1:23" ht="23">
      <c r="O2" s="284"/>
      <c r="P2" s="285"/>
      <c r="Q2" s="285"/>
      <c r="R2" s="285"/>
      <c r="S2" s="285"/>
      <c r="T2" s="285"/>
      <c r="U2" s="285"/>
    </row>
    <row r="3" spans="1:23" ht="18" customHeight="1">
      <c r="A3" s="286" t="s">
        <v>41</v>
      </c>
      <c r="B3" s="286"/>
      <c r="C3" s="286"/>
      <c r="D3" s="387"/>
      <c r="E3" s="287"/>
      <c r="F3" s="286"/>
      <c r="G3" s="54"/>
      <c r="H3" s="54"/>
      <c r="I3" s="286"/>
      <c r="J3" s="286"/>
      <c r="K3" s="286"/>
      <c r="L3" s="54"/>
      <c r="M3" s="54"/>
      <c r="N3" s="286"/>
      <c r="O3" s="286"/>
      <c r="P3" s="286"/>
      <c r="Q3" s="286"/>
      <c r="R3" s="286"/>
      <c r="S3" s="286"/>
      <c r="T3" s="286"/>
      <c r="U3" s="286"/>
      <c r="V3" s="286"/>
      <c r="W3" s="7"/>
    </row>
    <row r="4" spans="1:23" ht="3.75" customHeight="1"/>
    <row r="5" spans="1:23">
      <c r="A5" s="282" t="s">
        <v>500</v>
      </c>
      <c r="I5" s="288" t="s">
        <v>43</v>
      </c>
      <c r="J5" s="289">
        <f>TODAY()</f>
        <v>44763</v>
      </c>
      <c r="K5" s="289"/>
      <c r="L5" s="148"/>
      <c r="M5" s="149"/>
      <c r="N5" s="288"/>
      <c r="O5" s="288"/>
      <c r="P5" s="288"/>
      <c r="Q5" s="288"/>
      <c r="R5" s="288"/>
      <c r="S5" s="288"/>
      <c r="T5" s="288"/>
      <c r="U5" s="288"/>
      <c r="V5" s="288"/>
    </row>
    <row r="6" spans="1:23" ht="13">
      <c r="A6" s="290" t="s">
        <v>44</v>
      </c>
      <c r="B6" s="291"/>
      <c r="C6" s="292"/>
      <c r="D6" s="388"/>
      <c r="E6" s="370"/>
      <c r="F6" s="291"/>
      <c r="G6" s="68" t="s">
        <v>45</v>
      </c>
      <c r="H6" s="61"/>
      <c r="I6" s="294" t="s">
        <v>46</v>
      </c>
      <c r="J6" s="295"/>
      <c r="K6" s="296"/>
      <c r="L6" s="68" t="s">
        <v>47</v>
      </c>
      <c r="M6" s="61"/>
      <c r="N6" s="296"/>
      <c r="O6" s="296"/>
      <c r="P6" s="290"/>
      <c r="Q6" s="296"/>
      <c r="R6" s="296"/>
      <c r="S6" s="296"/>
      <c r="T6" s="296"/>
      <c r="U6" s="291"/>
      <c r="V6" s="291"/>
      <c r="W6" s="142"/>
    </row>
    <row r="7" spans="1:23" ht="13">
      <c r="A7" s="297" t="s">
        <v>601</v>
      </c>
      <c r="C7" s="298"/>
      <c r="D7" s="389" t="s">
        <v>48</v>
      </c>
      <c r="E7" s="371"/>
      <c r="F7" s="300"/>
      <c r="G7" s="69" t="s">
        <v>49</v>
      </c>
      <c r="H7" s="55"/>
      <c r="I7" s="301" t="s">
        <v>50</v>
      </c>
      <c r="J7" s="302"/>
      <c r="K7" s="300"/>
      <c r="L7" s="69" t="s">
        <v>51</v>
      </c>
      <c r="M7" s="55"/>
      <c r="N7" s="300"/>
      <c r="O7" s="300"/>
      <c r="P7" s="301" t="s">
        <v>52</v>
      </c>
      <c r="Q7" s="300"/>
      <c r="R7" s="300"/>
      <c r="S7" s="300"/>
      <c r="T7" s="300"/>
      <c r="U7" s="300"/>
      <c r="V7" s="300"/>
      <c r="W7" s="25"/>
    </row>
    <row r="8" spans="1:23" ht="13">
      <c r="A8" s="303" t="s">
        <v>619</v>
      </c>
      <c r="C8" s="298"/>
      <c r="D8" s="390"/>
      <c r="E8" s="372"/>
      <c r="G8" s="150"/>
      <c r="H8" s="151"/>
      <c r="I8" s="297"/>
      <c r="K8" s="292"/>
      <c r="L8" s="150"/>
      <c r="M8" s="152"/>
      <c r="O8" s="292"/>
      <c r="U8" s="305"/>
      <c r="V8" s="305"/>
      <c r="W8" s="153"/>
    </row>
    <row r="9" spans="1:23">
      <c r="A9" s="297" t="s">
        <v>394</v>
      </c>
      <c r="C9" s="298"/>
      <c r="D9" s="390" t="s">
        <v>53</v>
      </c>
      <c r="E9" s="372"/>
      <c r="G9" s="150" t="s">
        <v>54</v>
      </c>
      <c r="H9" s="151"/>
      <c r="I9" s="297" t="s">
        <v>55</v>
      </c>
      <c r="K9" s="298"/>
      <c r="L9" s="150" t="s">
        <v>56</v>
      </c>
      <c r="M9" s="154"/>
      <c r="O9" s="298"/>
      <c r="P9" s="282" t="s">
        <v>57</v>
      </c>
      <c r="W9" s="155"/>
    </row>
    <row r="10" spans="1:23">
      <c r="A10" s="306" t="s">
        <v>620</v>
      </c>
      <c r="C10" s="298"/>
      <c r="D10" s="390" t="s">
        <v>58</v>
      </c>
      <c r="E10" s="372"/>
      <c r="G10" s="150"/>
      <c r="H10" s="151"/>
      <c r="I10" s="421"/>
      <c r="J10" s="422"/>
      <c r="K10" s="307"/>
      <c r="L10" s="150"/>
      <c r="M10" s="154"/>
      <c r="O10" s="298"/>
      <c r="W10" s="155"/>
    </row>
    <row r="11" spans="1:23" ht="13">
      <c r="A11" s="297" t="s">
        <v>621</v>
      </c>
      <c r="C11" s="308" t="s">
        <v>393</v>
      </c>
      <c r="D11" s="391"/>
      <c r="E11" s="348"/>
      <c r="F11" s="310"/>
      <c r="G11" s="150" t="s">
        <v>59</v>
      </c>
      <c r="H11" s="151"/>
      <c r="I11" s="297" t="s">
        <v>60</v>
      </c>
      <c r="K11" s="298"/>
      <c r="L11" s="150" t="s">
        <v>501</v>
      </c>
      <c r="M11" s="154"/>
      <c r="O11" s="298"/>
      <c r="P11" s="282" t="s">
        <v>62</v>
      </c>
      <c r="W11" s="155"/>
    </row>
    <row r="12" spans="1:23">
      <c r="A12" s="297" t="s">
        <v>63</v>
      </c>
      <c r="C12" s="298"/>
      <c r="D12" s="390" t="s">
        <v>64</v>
      </c>
      <c r="E12" s="372"/>
      <c r="G12" s="150"/>
      <c r="H12" s="151"/>
      <c r="I12" s="297"/>
      <c r="K12" s="298"/>
      <c r="L12" s="150"/>
      <c r="M12" s="154"/>
      <c r="O12" s="298"/>
      <c r="W12" s="155"/>
    </row>
    <row r="13" spans="1:23">
      <c r="A13" s="311"/>
      <c r="B13" s="312"/>
      <c r="C13" s="313"/>
      <c r="D13" s="390" t="s">
        <v>65</v>
      </c>
      <c r="E13" s="372"/>
      <c r="G13" s="156"/>
      <c r="H13" s="157"/>
      <c r="I13" s="311"/>
      <c r="J13" s="312"/>
      <c r="K13" s="313"/>
      <c r="L13" s="156"/>
      <c r="M13" s="158"/>
      <c r="N13" s="312"/>
      <c r="O13" s="313"/>
      <c r="P13" s="312"/>
      <c r="Q13" s="312"/>
      <c r="R13" s="312"/>
      <c r="S13" s="312"/>
      <c r="T13" s="312"/>
      <c r="U13" s="312"/>
      <c r="V13" s="312"/>
      <c r="W13" s="159"/>
    </row>
    <row r="14" spans="1:23">
      <c r="A14" s="314" t="s">
        <v>502</v>
      </c>
      <c r="B14" s="315" t="s">
        <v>503</v>
      </c>
      <c r="C14" s="315"/>
      <c r="D14" s="392" t="s">
        <v>12</v>
      </c>
      <c r="E14" s="323"/>
      <c r="F14" s="317" t="s">
        <v>504</v>
      </c>
      <c r="G14" s="58" t="s">
        <v>505</v>
      </c>
      <c r="H14" s="58" t="s">
        <v>71</v>
      </c>
      <c r="I14" s="318" t="s">
        <v>506</v>
      </c>
      <c r="J14" s="318" t="s">
        <v>507</v>
      </c>
      <c r="K14" s="319" t="s">
        <v>508</v>
      </c>
      <c r="L14" s="65" t="s">
        <v>509</v>
      </c>
      <c r="M14" s="65" t="s">
        <v>510</v>
      </c>
      <c r="N14" s="320"/>
      <c r="O14" s="320" t="s">
        <v>511</v>
      </c>
      <c r="P14" s="314"/>
      <c r="Q14" s="314"/>
      <c r="R14" s="314"/>
      <c r="S14" s="314"/>
      <c r="T14" s="314"/>
      <c r="U14" s="314"/>
      <c r="V14" s="314"/>
      <c r="W14" s="38" t="s">
        <v>512</v>
      </c>
    </row>
    <row r="15" spans="1:23">
      <c r="A15" s="321"/>
      <c r="B15" s="322"/>
      <c r="C15" s="292"/>
      <c r="D15" s="393" t="s">
        <v>513</v>
      </c>
      <c r="E15" s="373"/>
      <c r="F15" s="324" t="s">
        <v>516</v>
      </c>
      <c r="G15" s="59" t="s">
        <v>517</v>
      </c>
      <c r="H15" s="59" t="s">
        <v>517</v>
      </c>
      <c r="I15" s="317"/>
      <c r="J15" s="317"/>
      <c r="K15" s="317"/>
      <c r="L15" s="59" t="s">
        <v>518</v>
      </c>
      <c r="M15" s="66" t="s">
        <v>518</v>
      </c>
      <c r="N15" s="325"/>
      <c r="O15" s="326" t="s">
        <v>519</v>
      </c>
      <c r="P15" s="327"/>
      <c r="Q15" s="327"/>
      <c r="R15" s="327"/>
      <c r="S15" s="327"/>
      <c r="T15" s="327"/>
      <c r="U15" s="328"/>
      <c r="V15" s="328"/>
      <c r="W15" s="39" t="s">
        <v>75</v>
      </c>
    </row>
    <row r="16" spans="1:23" ht="14" customHeight="1">
      <c r="A16" s="329"/>
      <c r="B16" s="330" t="s">
        <v>520</v>
      </c>
      <c r="C16" s="331"/>
      <c r="D16" s="394"/>
      <c r="E16" s="332"/>
      <c r="F16" s="329"/>
      <c r="G16" s="143"/>
      <c r="H16" s="143"/>
      <c r="I16" s="329"/>
      <c r="J16" s="329"/>
      <c r="K16" s="329"/>
      <c r="L16" s="143"/>
      <c r="M16" s="144"/>
      <c r="N16" s="333"/>
      <c r="O16" s="334"/>
      <c r="P16" s="334"/>
      <c r="Q16" s="334"/>
      <c r="R16" s="334"/>
      <c r="S16" s="334"/>
      <c r="T16" s="334"/>
      <c r="U16" s="333"/>
      <c r="V16" s="333"/>
      <c r="W16" s="145"/>
    </row>
    <row r="17" spans="1:23" ht="4.25" customHeight="1">
      <c r="A17" s="329"/>
      <c r="B17" s="335"/>
      <c r="C17" s="334"/>
      <c r="D17" s="394"/>
      <c r="E17" s="332"/>
      <c r="F17" s="329"/>
      <c r="G17" s="143"/>
      <c r="H17" s="143"/>
      <c r="I17" s="336"/>
      <c r="J17" s="336"/>
      <c r="K17" s="336"/>
      <c r="L17" s="94"/>
      <c r="M17" s="106"/>
      <c r="N17" s="337"/>
      <c r="O17" s="338"/>
      <c r="P17" s="338"/>
      <c r="Q17" s="338"/>
      <c r="R17" s="338"/>
      <c r="S17" s="338"/>
      <c r="T17" s="338"/>
      <c r="U17" s="337"/>
      <c r="V17" s="337"/>
      <c r="W17" s="109"/>
    </row>
    <row r="18" spans="1:23" s="340" customFormat="1" ht="17" customHeight="1">
      <c r="A18" s="272"/>
      <c r="B18" s="369" t="s">
        <v>903</v>
      </c>
      <c r="C18" s="187" t="str">
        <f>IF(D18="","",VLOOKUP(B18,Data!$B$5:$L$404,2,FALSE))</f>
        <v/>
      </c>
      <c r="D18" s="274"/>
      <c r="E18" s="274"/>
      <c r="F18" s="341"/>
      <c r="G18" s="185" t="str">
        <f>IF(D18="","",VLOOKUP(B18,Data!$B$5:$L$404,11,FALSE))</f>
        <v/>
      </c>
      <c r="H18" s="188" t="str">
        <f>IF(D18&gt;0,D18*G18,"-")</f>
        <v>-</v>
      </c>
      <c r="I18" s="182" t="str">
        <f>IF(D18="","",VLOOKUP(B18,Data!$B$5:$D$404,3,FALSE))</f>
        <v/>
      </c>
      <c r="J18" s="182" t="str">
        <f>IF(D18="","",VLOOKUP(B18,Data!$B$5:$M$404,12,FALSE))</f>
        <v/>
      </c>
      <c r="K18" s="280"/>
      <c r="L18" s="183" t="str">
        <f>IF(D18="","",VLOOKUP(B18,Data!$B$5:$E$404,4,FALSE)*D18)</f>
        <v/>
      </c>
      <c r="M18" s="183" t="str">
        <f>IF(D18="","",VLOOKUP(B18,Data!$B$5:$F$404,5,FALSE)*D18)</f>
        <v/>
      </c>
      <c r="N18" s="189" t="e">
        <f>IF(B18=Data!B128,Data!G128,(IF(B18=Data!B134,Data!G134,(IF(B18=Data!B136,Data!G136,(IF(B18=Data!#REF!,Data!#REF!,(IF(B18=Data!#REF!,Data!#REF!,(IF(B18=Data!B119,Data!G119,(IF(B18=Data!#REF!,Data!#REF!,(IF(B18=Data!#REF!,Data!#REF!,Data!#REF!)))))))))))))))&amp;IF(B18=Data!B254,Data!G254,(IF(B18=Data!B255,Data!G255,(IF(B18=Data!#REF!,Data!#REF!,(IF(B18=Data!B250,Data!G250,(IF(B18=Data!B251,Data!G251,(IF(B18=Data!#REF!,Data!G946,(IF(B18=Data!#REF!,Data!#REF!,(IF(B18=Data!B306,Data!G306,Data!#REF!)))))))))))))))&amp;IF(B18=Data!#REF!,Data!#REF!,(IF(B18=Data!#REF!,Data!#REF!,(IF(B18=Data!#REF!,Data!#REF!,(IF(B18=Data!#REF!,Data!#REF!,(IF(B18=Data!#REF!,Data!#REF!,Data!#REF!)))))))))</f>
        <v>#REF!</v>
      </c>
      <c r="O18" s="377"/>
      <c r="P18" s="378"/>
      <c r="Q18" s="186" t="e">
        <f>IF(B18=Data!B128,Data!H128,(IF(B18=Data!B134,Data!H134,(IF(B18=Data!B136,Data!H136,(IF(B18=Data!#REF!,Data!#REF!,(IF(B18=Data!#REF!,Data!#REF!,(IF(B18=Data!B119,Data!H119,(IF(B18=Data!#REF!,Data!#REF!,(IF(B18=Data!#REF!,Data!#REF!,Data!#REF!)))))))))))))))&amp;IF(B18=Data!B254,Data!H254,(IF(B18=Data!B255,Data!H255,(IF(B18=Data!#REF!,Data!#REF!,(IF(B18=Data!B250,Data!H250,(IF(B18=Data!B251,Data!H251,(IF(B18=Data!#REF!,Data!H946,(IF(B18=Data!#REF!,Data!#REF!,(IF(B18=Data!B306,Data!H306,Data!#REF!)))))))))))))))&amp;IF(B18=Data!#REF!,Data!#REF!,(IF(B18=Data!#REF!,Data!#REF!,(IF(B18=Data!#REF!,Data!#REF!,(IF(B18=Data!#REF!,Data!#REF!,(IF(B18=Data!#REF!,Data!#REF!,Data!#REF!)))))))))</f>
        <v>#REF!</v>
      </c>
      <c r="R18" s="378"/>
      <c r="S18" s="378"/>
      <c r="T18" s="186" t="e">
        <f>IF(B18=Data!B128,Data!I128,(IF(B18=Data!B134,Data!I134,(IF(B18=Data!B136,Data!I136,(IF(B18=Data!#REF!,Data!#REF!,(IF(B18=Data!#REF!,Data!#REF!,(IF(B18=Data!B119,Data!I119,(IF(B18=Data!#REF!,Data!#REF!,(IF(B18=Data!#REF!,Data!#REF!,Data!#REF!)))))))))))))))&amp;IF(B18=Data!B254,Data!I254,(IF(B18=Data!B255,Data!I255,(IF(B18=Data!#REF!,Data!#REF!,(IF(B18=Data!B250,Data!I250,(IF(B18=Data!B251,Data!I251,(IF(B18=Data!#REF!,Data!I946,(IF(B18=Data!#REF!,Data!#REF!,(IF(B18=Data!B306,Data!I306,Data!#REF!)))))))))))))))&amp;IF(B18=Data!#REF!,Data!#REF!,(IF(B18=Data!#REF!,Data!#REF!,(IF(B18=Data!#REF!,Data!#REF!,(IF(B18=Data!#REF!,Data!#REF!,(IF(B18=Data!#REF!,Data!#REF!,Data!#REF!)))))))))</f>
        <v>#REF!</v>
      </c>
      <c r="U18" s="379"/>
      <c r="V18" s="186" t="e">
        <f>IF(B18=Data!B128,Data!J128,(IF(B18=Data!B134,Data!J134,(IF(B18=Data!B136,Data!J136,(IF(B18=Data!#REF!,Data!#REF!,(IF(B18=Data!#REF!,Data!#REF!,(IF(B18=Data!B119,Data!J119,(IF(B18=Data!#REF!,Data!#REF!,(IF(B18=Data!#REF!,Data!#REF!,Data!#REF!)))))))))))))))&amp;IF(B18=Data!B254,Data!J254,(IF(B18=Data!B255,Data!J255,(IF(B18=Data!#REF!,Data!#REF!,(IF(B18=Data!B250,Data!J250,(IF(B18=Data!B251,Data!J251,(IF(B18=Data!#REF!,Data!J946,(IF(B18=Data!#REF!,Data!#REF!,(IF(B18=Data!B306,Data!J306,Data!#REF!)))))))))))))))&amp;IF(B18=Data!#REF!,Data!#REF!,(IF(B18=Data!#REF!,Data!#REF!,(IF(B18=Data!#REF!,Data!#REF!,(IF(B18=Data!#REF!,Data!#REF!,(IF(B18=Data!#REF!,Data!#REF!,Data!#REF!)))))))))</f>
        <v>#REF!</v>
      </c>
      <c r="W18" s="184" t="str">
        <f>IF(D18="","",VLOOKUP(B18,Data!$B$5:$J$404,9,FALSE)*D18)</f>
        <v/>
      </c>
    </row>
    <row r="19" spans="1:23" s="340" customFormat="1" ht="17" customHeight="1">
      <c r="A19" s="272"/>
      <c r="B19" s="368" t="s">
        <v>353</v>
      </c>
      <c r="C19" s="187" t="str">
        <f>IF(D19="","",VLOOKUP(B19,Data!$B$5:$L$404,2,FALSE))</f>
        <v>WQ78260</v>
      </c>
      <c r="D19" s="274">
        <v>8</v>
      </c>
      <c r="E19" s="274">
        <v>4</v>
      </c>
      <c r="F19" s="277" t="s">
        <v>521</v>
      </c>
      <c r="G19" s="185">
        <f>IF(D19="","",VLOOKUP(B19,Data!$B$5:$L$404,11,FALSE))</f>
        <v>4283.6499999999996</v>
      </c>
      <c r="H19" s="188">
        <f t="shared" ref="H19:H27" si="0">IF(D19&gt;0,D19*G19,"-")</f>
        <v>34269.199999999997</v>
      </c>
      <c r="I19" s="182" t="str">
        <f>IF(D19="","",VLOOKUP(B19,Data!$B$5:$D$404,3,FALSE))</f>
        <v>C/T</v>
      </c>
      <c r="J19" s="182" t="str">
        <f>IF(D19="","",VLOOKUP(B19,Data!$B$5:$M$404,12,FALSE))</f>
        <v>Indonesia</v>
      </c>
      <c r="K19" s="280" t="s">
        <v>902</v>
      </c>
      <c r="L19" s="183">
        <f>IF(D19="","",VLOOKUP(B19,Data!$B$5:$E$404,4,FALSE)*D19)</f>
        <v>2440</v>
      </c>
      <c r="M19" s="183">
        <f>IF(D19="","",VLOOKUP(B19,Data!$B$5:$F$404,5,FALSE)*D19)</f>
        <v>2152</v>
      </c>
      <c r="N19" s="189" t="e">
        <f>IF(B19=Data!B116,Data!G116,(IF(B19=Data!B122,Data!G122,(IF(B19=Data!B124,Data!G124,(IF(B19=Data!#REF!,Data!#REF!,(IF(B19=Data!#REF!,Data!#REF!,(IF(B19=Data!B107,Data!G107,(IF(B19=Data!#REF!,Data!#REF!,(IF(B19=Data!#REF!,Data!#REF!,Data!#REF!)))))))))))))))&amp;IF(B19=Data!B242,Data!G242,(IF(B19=Data!B243,Data!G243,(IF(B19=Data!#REF!,Data!#REF!,(IF(B19=Data!B238,Data!G238,(IF(B19=Data!B239,Data!G239,(IF(B19=Data!#REF!,Data!G934,(IF(B19=Data!#REF!,Data!#REF!,(IF(B19=Data!B294,Data!G294,Data!#REF!)))))))))))))))&amp;IF(B19=Data!#REF!,Data!#REF!,(IF(B19=Data!#REF!,Data!#REF!,(IF(B19=Data!#REF!,Data!#REF!,(IF(B19=Data!#REF!,Data!#REF!,(IF(B19=Data!#REF!,Data!#REF!,Data!#REF!)))))))))</f>
        <v>#REF!</v>
      </c>
      <c r="O19" s="377"/>
      <c r="P19" s="378"/>
      <c r="Q19" s="186" t="e">
        <f>IF(B19=Data!B116,Data!H116,(IF(B19=Data!B122,Data!H122,(IF(B19=Data!B124,Data!H124,(IF(B19=Data!#REF!,Data!#REF!,(IF(B19=Data!#REF!,Data!#REF!,(IF(B19=Data!B107,Data!H107,(IF(B19=Data!#REF!,Data!#REF!,(IF(B19=Data!#REF!,Data!#REF!,Data!#REF!)))))))))))))))&amp;IF(B19=Data!B242,Data!H242,(IF(B19=Data!B243,Data!H243,(IF(B19=Data!#REF!,Data!#REF!,(IF(B19=Data!B238,Data!H238,(IF(B19=Data!B239,Data!H239,(IF(B19=Data!#REF!,Data!H934,(IF(B19=Data!#REF!,Data!#REF!,(IF(B19=Data!B294,Data!H294,Data!#REF!)))))))))))))))&amp;IF(B19=Data!#REF!,Data!#REF!,(IF(B19=Data!#REF!,Data!#REF!,(IF(B19=Data!#REF!,Data!#REF!,(IF(B19=Data!#REF!,Data!#REF!,(IF(B19=Data!#REF!,Data!#REF!,Data!#REF!)))))))))</f>
        <v>#REF!</v>
      </c>
      <c r="R19" s="378"/>
      <c r="S19" s="378"/>
      <c r="T19" s="186" t="e">
        <f>IF(B19=Data!B116,Data!I116,(IF(B19=Data!B122,Data!I122,(IF(B19=Data!B124,Data!I124,(IF(B19=Data!#REF!,Data!#REF!,(IF(B19=Data!#REF!,Data!#REF!,(IF(B19=Data!B107,Data!I107,(IF(B19=Data!#REF!,Data!#REF!,(IF(B19=Data!#REF!,Data!#REF!,Data!#REF!)))))))))))))))&amp;IF(B19=Data!B242,Data!I242,(IF(B19=Data!B243,Data!I243,(IF(B19=Data!#REF!,Data!#REF!,(IF(B19=Data!B238,Data!I238,(IF(B19=Data!B239,Data!I239,(IF(B19=Data!#REF!,Data!I934,(IF(B19=Data!#REF!,Data!#REF!,(IF(B19=Data!B294,Data!I294,Data!#REF!)))))))))))))))&amp;IF(B19=Data!#REF!,Data!#REF!,(IF(B19=Data!#REF!,Data!#REF!,(IF(B19=Data!#REF!,Data!#REF!,(IF(B19=Data!#REF!,Data!#REF!,(IF(B19=Data!#REF!,Data!#REF!,Data!#REF!)))))))))</f>
        <v>#REF!</v>
      </c>
      <c r="U19" s="379"/>
      <c r="V19" s="186" t="e">
        <f>IF(B19=Data!B116,Data!J116,(IF(B19=Data!B122,Data!J122,(IF(B19=Data!B124,Data!J124,(IF(B19=Data!#REF!,Data!#REF!,(IF(B19=Data!#REF!,Data!#REF!,(IF(B19=Data!B107,Data!J107,(IF(B19=Data!#REF!,Data!#REF!,(IF(B19=Data!#REF!,Data!#REF!,Data!#REF!)))))))))))))))&amp;IF(B19=Data!B242,Data!J242,(IF(B19=Data!B243,Data!J243,(IF(B19=Data!#REF!,Data!#REF!,(IF(B19=Data!B238,Data!J238,(IF(B19=Data!B239,Data!J239,(IF(B19=Data!#REF!,Data!J934,(IF(B19=Data!#REF!,Data!#REF!,(IF(B19=Data!B294,Data!J294,Data!#REF!)))))))))))))))&amp;IF(B19=Data!#REF!,Data!#REF!,(IF(B19=Data!#REF!,Data!#REF!,(IF(B19=Data!#REF!,Data!#REF!,(IF(B19=Data!#REF!,Data!#REF!,(IF(B19=Data!#REF!,Data!#REF!,Data!#REF!)))))))))</f>
        <v>#REF!</v>
      </c>
      <c r="W19" s="184">
        <f>IF(D19="","",VLOOKUP(B19,Data!$B$5:$J$404,9,FALSE)*D19)</f>
        <v>12.272</v>
      </c>
    </row>
    <row r="20" spans="1:23" s="340" customFormat="1" ht="17" customHeight="1">
      <c r="A20" s="272"/>
      <c r="B20" s="369" t="s">
        <v>916</v>
      </c>
      <c r="C20" s="187" t="str">
        <f>IF(D20="","",VLOOKUP(B20,Data!$B$5:$L$404,2,FALSE))</f>
        <v/>
      </c>
      <c r="D20" s="274"/>
      <c r="E20" s="274"/>
      <c r="F20" s="181"/>
      <c r="G20" s="185" t="str">
        <f>IF(D20="","",VLOOKUP(B20,Data!$B$5:$L$404,11,FALSE))</f>
        <v/>
      </c>
      <c r="H20" s="188" t="str">
        <f t="shared" si="0"/>
        <v>-</v>
      </c>
      <c r="I20" s="182" t="str">
        <f>IF(D20="","",VLOOKUP(B20,Data!$B$5:$D$404,3,FALSE))</f>
        <v/>
      </c>
      <c r="J20" s="182" t="str">
        <f>IF(D20="","",VLOOKUP(B20,Data!$B$5:$M$404,12,FALSE))</f>
        <v/>
      </c>
      <c r="K20" s="280"/>
      <c r="L20" s="183" t="str">
        <f>IF(D20="","",VLOOKUP(B20,Data!$B$5:$E$404,4,FALSE)*D20)</f>
        <v/>
      </c>
      <c r="M20" s="183" t="str">
        <f>IF(D20="","",VLOOKUP(B20,Data!$B$5:$F$404,5,FALSE)*D20)</f>
        <v/>
      </c>
      <c r="N20" s="189" t="e">
        <f>IF(B20=Data!B134,Data!G134,(IF(B20=Data!B140,Data!G140,(IF(B20=Data!B142,Data!G142,(IF(B20=Data!#REF!,Data!#REF!,(IF(B20=Data!#REF!,Data!#REF!,(IF(B20=Data!B125,Data!G125,(IF(B20=Data!#REF!,Data!#REF!,(IF(B20=Data!#REF!,Data!#REF!,Data!#REF!)))))))))))))))&amp;IF(B20=Data!B260,Data!G260,(IF(B20=Data!B261,Data!G261,(IF(B20=Data!#REF!,Data!#REF!,(IF(B20=Data!B256,Data!G256,(IF(B20=Data!B257,Data!G257,(IF(B20=Data!#REF!,Data!G952,(IF(B20=Data!#REF!,Data!#REF!,(IF(B20=Data!B312,Data!G312,Data!#REF!)))))))))))))))&amp;IF(B20=Data!#REF!,Data!#REF!,(IF(B20=Data!#REF!,Data!#REF!,(IF(B20=Data!#REF!,Data!#REF!,(IF(B20=Data!#REF!,Data!#REF!,(IF(B20=Data!#REF!,Data!#REF!,Data!#REF!)))))))))</f>
        <v>#REF!</v>
      </c>
      <c r="O20" s="377"/>
      <c r="P20" s="378"/>
      <c r="Q20" s="186" t="e">
        <f>IF(B20=Data!B134,Data!H134,(IF(B20=Data!B140,Data!H140,(IF(B20=Data!B142,Data!H142,(IF(B20=Data!#REF!,Data!#REF!,(IF(B20=Data!#REF!,Data!#REF!,(IF(B20=Data!B125,Data!H125,(IF(B20=Data!#REF!,Data!#REF!,(IF(B20=Data!#REF!,Data!#REF!,Data!#REF!)))))))))))))))&amp;IF(B20=Data!B260,Data!H260,(IF(B20=Data!B261,Data!H261,(IF(B20=Data!#REF!,Data!#REF!,(IF(B20=Data!B256,Data!H256,(IF(B20=Data!B257,Data!H257,(IF(B20=Data!#REF!,Data!H952,(IF(B20=Data!#REF!,Data!#REF!,(IF(B20=Data!B312,Data!H312,Data!#REF!)))))))))))))))&amp;IF(B20=Data!#REF!,Data!#REF!,(IF(B20=Data!#REF!,Data!#REF!,(IF(B20=Data!#REF!,Data!#REF!,(IF(B20=Data!#REF!,Data!#REF!,(IF(B20=Data!#REF!,Data!#REF!,Data!#REF!)))))))))</f>
        <v>#REF!</v>
      </c>
      <c r="R20" s="378"/>
      <c r="S20" s="378"/>
      <c r="T20" s="186" t="e">
        <f>IF(B20=Data!B134,Data!I134,(IF(B20=Data!B140,Data!I140,(IF(B20=Data!B142,Data!I142,(IF(B20=Data!#REF!,Data!#REF!,(IF(B20=Data!#REF!,Data!#REF!,(IF(B20=Data!B125,Data!I125,(IF(B20=Data!#REF!,Data!#REF!,(IF(B20=Data!#REF!,Data!#REF!,Data!#REF!)))))))))))))))&amp;IF(B20=Data!B260,Data!I260,(IF(B20=Data!B261,Data!I261,(IF(B20=Data!#REF!,Data!#REF!,(IF(B20=Data!B256,Data!I256,(IF(B20=Data!B257,Data!I257,(IF(B20=Data!#REF!,Data!I952,(IF(B20=Data!#REF!,Data!#REF!,(IF(B20=Data!B312,Data!I312,Data!#REF!)))))))))))))))&amp;IF(B20=Data!#REF!,Data!#REF!,(IF(B20=Data!#REF!,Data!#REF!,(IF(B20=Data!#REF!,Data!#REF!,(IF(B20=Data!#REF!,Data!#REF!,(IF(B20=Data!#REF!,Data!#REF!,Data!#REF!)))))))))</f>
        <v>#REF!</v>
      </c>
      <c r="U20" s="379"/>
      <c r="V20" s="186" t="e">
        <f>IF(B20=Data!B134,Data!J134,(IF(B20=Data!B140,Data!J140,(IF(B20=Data!B142,Data!J142,(IF(B20=Data!#REF!,Data!#REF!,(IF(B20=Data!#REF!,Data!#REF!,(IF(B20=Data!B125,Data!J125,(IF(B20=Data!#REF!,Data!#REF!,(IF(B20=Data!#REF!,Data!#REF!,Data!#REF!)))))))))))))))&amp;IF(B20=Data!B260,Data!J260,(IF(B20=Data!B261,Data!J261,(IF(B20=Data!#REF!,Data!#REF!,(IF(B20=Data!B256,Data!J256,(IF(B20=Data!B257,Data!J257,(IF(B20=Data!#REF!,Data!J952,(IF(B20=Data!#REF!,Data!#REF!,(IF(B20=Data!B312,Data!J312,Data!#REF!)))))))))))))))&amp;IF(B20=Data!#REF!,Data!#REF!,(IF(B20=Data!#REF!,Data!#REF!,(IF(B20=Data!#REF!,Data!#REF!,(IF(B20=Data!#REF!,Data!#REF!,(IF(B20=Data!#REF!,Data!#REF!,Data!#REF!)))))))))</f>
        <v>#REF!</v>
      </c>
      <c r="W20" s="184" t="str">
        <f>IF(D20="","",VLOOKUP(B20,Data!$B$5:$J$404,9,FALSE)*D20)</f>
        <v/>
      </c>
    </row>
    <row r="21" spans="1:23" s="340" customFormat="1" ht="17" customHeight="1">
      <c r="A21" s="272"/>
      <c r="B21" s="368" t="s">
        <v>196</v>
      </c>
      <c r="C21" s="187" t="str">
        <f>IF(D21="","",VLOOKUP(B21,Data!$B$5:$L$404,2,FALSE))</f>
        <v>WH50350</v>
      </c>
      <c r="D21" s="274">
        <v>6</v>
      </c>
      <c r="E21" s="274">
        <v>4</v>
      </c>
      <c r="F21" s="181" t="s">
        <v>522</v>
      </c>
      <c r="G21" s="185">
        <f>IF(D21="","",VLOOKUP(B21,Data!$B$5:$L$404,11,FALSE))</f>
        <v>1751.45</v>
      </c>
      <c r="H21" s="188">
        <f t="shared" si="0"/>
        <v>10508.7</v>
      </c>
      <c r="I21" s="182" t="str">
        <f>IF(D21="","",VLOOKUP(B21,Data!$B$5:$D$404,3,FALSE))</f>
        <v>C/T</v>
      </c>
      <c r="J21" s="182" t="str">
        <f>IF(D21="","",VLOOKUP(B21,Data!$B$5:$M$404,12,FALSE))</f>
        <v>Indonesia</v>
      </c>
      <c r="K21" s="280" t="s">
        <v>915</v>
      </c>
      <c r="L21" s="183">
        <f>IF(D21="","",VLOOKUP(B21,Data!$B$5:$E$404,4,FALSE)*D21)</f>
        <v>1206</v>
      </c>
      <c r="M21" s="183">
        <f>IF(D21="","",VLOOKUP(B21,Data!$B$5:$F$404,5,FALSE)*D21)</f>
        <v>1086</v>
      </c>
      <c r="N21" s="189" t="e">
        <f>IF(B21=Data!B122,Data!G122,(IF(B21=Data!B128,Data!G128,(IF(B21=Data!B130,Data!G130,(IF(B21=Data!#REF!,Data!#REF!,(IF(B21=Data!#REF!,Data!#REF!,(IF(B21=Data!B113,Data!G113,(IF(B21=Data!#REF!,Data!#REF!,(IF(B21=Data!#REF!,Data!#REF!,Data!#REF!)))))))))))))))&amp;IF(B21=Data!B248,Data!G248,(IF(B21=Data!B249,Data!G249,(IF(B21=Data!#REF!,Data!#REF!,(IF(B21=Data!B244,Data!G244,(IF(B21=Data!B245,Data!G245,(IF(B21=Data!#REF!,Data!G940,(IF(B21=Data!#REF!,Data!#REF!,(IF(B21=Data!B300,Data!G300,Data!#REF!)))))))))))))))&amp;IF(B21=Data!#REF!,Data!#REF!,(IF(B21=Data!#REF!,Data!#REF!,(IF(B21=Data!#REF!,Data!#REF!,(IF(B21=Data!#REF!,Data!#REF!,(IF(B21=Data!#REF!,Data!#REF!,Data!#REF!)))))))))</f>
        <v>#REF!</v>
      </c>
      <c r="O21" s="377"/>
      <c r="P21" s="378"/>
      <c r="Q21" s="186" t="e">
        <f>IF(B21=Data!B122,Data!H122,(IF(B21=Data!B128,Data!H128,(IF(B21=Data!B130,Data!H130,(IF(B21=Data!#REF!,Data!#REF!,(IF(B21=Data!#REF!,Data!#REF!,(IF(B21=Data!B113,Data!H113,(IF(B21=Data!#REF!,Data!#REF!,(IF(B21=Data!#REF!,Data!#REF!,Data!#REF!)))))))))))))))&amp;IF(B21=Data!B248,Data!H248,(IF(B21=Data!B249,Data!H249,(IF(B21=Data!#REF!,Data!#REF!,(IF(B21=Data!B244,Data!H244,(IF(B21=Data!B245,Data!H245,(IF(B21=Data!#REF!,Data!H940,(IF(B21=Data!#REF!,Data!#REF!,(IF(B21=Data!B300,Data!H300,Data!#REF!)))))))))))))))&amp;IF(B21=Data!#REF!,Data!#REF!,(IF(B21=Data!#REF!,Data!#REF!,(IF(B21=Data!#REF!,Data!#REF!,(IF(B21=Data!#REF!,Data!#REF!,(IF(B21=Data!#REF!,Data!#REF!,Data!#REF!)))))))))</f>
        <v>#REF!</v>
      </c>
      <c r="R21" s="378"/>
      <c r="S21" s="378"/>
      <c r="T21" s="186" t="e">
        <f>IF(B21=Data!B122,Data!I122,(IF(B21=Data!B128,Data!I128,(IF(B21=Data!B130,Data!I130,(IF(B21=Data!#REF!,Data!#REF!,(IF(B21=Data!#REF!,Data!#REF!,(IF(B21=Data!B113,Data!I113,(IF(B21=Data!#REF!,Data!#REF!,(IF(B21=Data!#REF!,Data!#REF!,Data!#REF!)))))))))))))))&amp;IF(B21=Data!B248,Data!I248,(IF(B21=Data!B249,Data!I249,(IF(B21=Data!#REF!,Data!#REF!,(IF(B21=Data!B244,Data!I244,(IF(B21=Data!B245,Data!I245,(IF(B21=Data!#REF!,Data!I940,(IF(B21=Data!#REF!,Data!#REF!,(IF(B21=Data!B300,Data!I300,Data!#REF!)))))))))))))))&amp;IF(B21=Data!#REF!,Data!#REF!,(IF(B21=Data!#REF!,Data!#REF!,(IF(B21=Data!#REF!,Data!#REF!,(IF(B21=Data!#REF!,Data!#REF!,(IF(B21=Data!#REF!,Data!#REF!,Data!#REF!)))))))))</f>
        <v>#REF!</v>
      </c>
      <c r="U21" s="379"/>
      <c r="V21" s="186" t="e">
        <f>IF(B21=Data!B122,Data!J122,(IF(B21=Data!B128,Data!J128,(IF(B21=Data!B130,Data!J130,(IF(B21=Data!#REF!,Data!#REF!,(IF(B21=Data!#REF!,Data!#REF!,(IF(B21=Data!B113,Data!J113,(IF(B21=Data!#REF!,Data!#REF!,(IF(B21=Data!#REF!,Data!#REF!,Data!#REF!)))))))))))))))&amp;IF(B21=Data!B248,Data!J248,(IF(B21=Data!B249,Data!J249,(IF(B21=Data!#REF!,Data!#REF!,(IF(B21=Data!B244,Data!J244,(IF(B21=Data!B245,Data!J245,(IF(B21=Data!#REF!,Data!J940,(IF(B21=Data!#REF!,Data!#REF!,(IF(B21=Data!B300,Data!J300,Data!#REF!)))))))))))))))&amp;IF(B21=Data!#REF!,Data!#REF!,(IF(B21=Data!#REF!,Data!#REF!,(IF(B21=Data!#REF!,Data!#REF!,(IF(B21=Data!#REF!,Data!#REF!,(IF(B21=Data!#REF!,Data!#REF!,Data!#REF!)))))))))</f>
        <v>#REF!</v>
      </c>
      <c r="W21" s="184">
        <f>IF(D21="","",VLOOKUP(B21,Data!$B$5:$J$404,9,FALSE)*D21)</f>
        <v>6.8999999999999995</v>
      </c>
    </row>
    <row r="22" spans="1:23" s="340" customFormat="1" ht="17" customHeight="1">
      <c r="A22" s="272"/>
      <c r="B22" s="368" t="s">
        <v>199</v>
      </c>
      <c r="C22" s="187" t="str">
        <f>IF(D22="","",VLOOKUP(B22,Data!$B$5:$L$404,2,FALSE))</f>
        <v>WH50360</v>
      </c>
      <c r="D22" s="274">
        <v>16</v>
      </c>
      <c r="E22" s="274">
        <v>4</v>
      </c>
      <c r="F22" s="181"/>
      <c r="G22" s="185">
        <f>IF(D22="","",VLOOKUP(B22,Data!$B$5:$L$404,11,FALSE))</f>
        <v>1751.45</v>
      </c>
      <c r="H22" s="188">
        <f t="shared" si="0"/>
        <v>28023.200000000001</v>
      </c>
      <c r="I22" s="182" t="str">
        <f>IF(D22="","",VLOOKUP(B22,Data!$B$5:$D$404,3,FALSE))</f>
        <v>C/T</v>
      </c>
      <c r="J22" s="182" t="str">
        <f>IF(D22="","",VLOOKUP(B22,Data!$B$5:$M$404,12,FALSE))</f>
        <v>Indonesia</v>
      </c>
      <c r="K22" s="280" t="s">
        <v>915</v>
      </c>
      <c r="L22" s="183">
        <f>IF(D22="","",VLOOKUP(B22,Data!$B$5:$E$404,4,FALSE)*D22)</f>
        <v>3216</v>
      </c>
      <c r="M22" s="183">
        <f>IF(D22="","",VLOOKUP(B22,Data!$B$5:$F$404,5,FALSE)*D22)</f>
        <v>2896</v>
      </c>
      <c r="N22" s="189" t="e">
        <f>IF(B22=Data!B121,Data!G121,(IF(B22=Data!B127,Data!G127,(IF(B22=Data!B129,Data!G129,(IF(B22=Data!#REF!,Data!#REF!,(IF(B22=Data!#REF!,Data!#REF!,(IF(B22=Data!B112,Data!G112,(IF(B22=Data!#REF!,Data!#REF!,(IF(B22=Data!#REF!,Data!#REF!,Data!#REF!)))))))))))))))&amp;IF(B22=Data!B247,Data!G247,(IF(B22=Data!B248,Data!G248,(IF(B22=Data!#REF!,Data!#REF!,(IF(B22=Data!B243,Data!G243,(IF(B22=Data!B244,Data!G244,(IF(B22=Data!#REF!,Data!G939,(IF(B22=Data!#REF!,Data!#REF!,(IF(B22=Data!B299,Data!G299,Data!#REF!)))))))))))))))&amp;IF(B22=Data!#REF!,Data!#REF!,(IF(B22=Data!#REF!,Data!#REF!,(IF(B22=Data!#REF!,Data!#REF!,(IF(B22=Data!#REF!,Data!#REF!,(IF(B22=Data!#REF!,Data!#REF!,Data!#REF!)))))))))</f>
        <v>#REF!</v>
      </c>
      <c r="O22" s="377"/>
      <c r="P22" s="378"/>
      <c r="Q22" s="186" t="e">
        <f>IF(B22=Data!B121,Data!H121,(IF(B22=Data!B127,Data!H127,(IF(B22=Data!B129,Data!H129,(IF(B22=Data!#REF!,Data!#REF!,(IF(B22=Data!#REF!,Data!#REF!,(IF(B22=Data!B112,Data!H112,(IF(B22=Data!#REF!,Data!#REF!,(IF(B22=Data!#REF!,Data!#REF!,Data!#REF!)))))))))))))))&amp;IF(B22=Data!B247,Data!H247,(IF(B22=Data!B248,Data!H248,(IF(B22=Data!#REF!,Data!#REF!,(IF(B22=Data!B243,Data!H243,(IF(B22=Data!B244,Data!H244,(IF(B22=Data!#REF!,Data!H939,(IF(B22=Data!#REF!,Data!#REF!,(IF(B22=Data!B299,Data!H299,Data!#REF!)))))))))))))))&amp;IF(B22=Data!#REF!,Data!#REF!,(IF(B22=Data!#REF!,Data!#REF!,(IF(B22=Data!#REF!,Data!#REF!,(IF(B22=Data!#REF!,Data!#REF!,(IF(B22=Data!#REF!,Data!#REF!,Data!#REF!)))))))))</f>
        <v>#REF!</v>
      </c>
      <c r="R22" s="378"/>
      <c r="S22" s="378"/>
      <c r="T22" s="186" t="e">
        <f>IF(B22=Data!B121,Data!I121,(IF(B22=Data!B127,Data!I127,(IF(B22=Data!B129,Data!I129,(IF(B22=Data!#REF!,Data!#REF!,(IF(B22=Data!#REF!,Data!#REF!,(IF(B22=Data!B112,Data!I112,(IF(B22=Data!#REF!,Data!#REF!,(IF(B22=Data!#REF!,Data!#REF!,Data!#REF!)))))))))))))))&amp;IF(B22=Data!B247,Data!I247,(IF(B22=Data!B248,Data!I248,(IF(B22=Data!#REF!,Data!#REF!,(IF(B22=Data!B243,Data!I243,(IF(B22=Data!B244,Data!I244,(IF(B22=Data!#REF!,Data!I939,(IF(B22=Data!#REF!,Data!#REF!,(IF(B22=Data!B299,Data!I299,Data!#REF!)))))))))))))))&amp;IF(B22=Data!#REF!,Data!#REF!,(IF(B22=Data!#REF!,Data!#REF!,(IF(B22=Data!#REF!,Data!#REF!,(IF(B22=Data!#REF!,Data!#REF!,(IF(B22=Data!#REF!,Data!#REF!,Data!#REF!)))))))))</f>
        <v>#REF!</v>
      </c>
      <c r="U22" s="379"/>
      <c r="V22" s="186" t="e">
        <f>IF(B22=Data!B121,Data!J121,(IF(B22=Data!B127,Data!J127,(IF(B22=Data!B129,Data!J129,(IF(B22=Data!#REF!,Data!#REF!,(IF(B22=Data!#REF!,Data!#REF!,(IF(B22=Data!B112,Data!J112,(IF(B22=Data!#REF!,Data!#REF!,(IF(B22=Data!#REF!,Data!#REF!,Data!#REF!)))))))))))))))&amp;IF(B22=Data!B247,Data!J247,(IF(B22=Data!B248,Data!J248,(IF(B22=Data!#REF!,Data!#REF!,(IF(B22=Data!B243,Data!J243,(IF(B22=Data!B244,Data!J244,(IF(B22=Data!#REF!,Data!J939,(IF(B22=Data!#REF!,Data!#REF!,(IF(B22=Data!B299,Data!J299,Data!#REF!)))))))))))))))&amp;IF(B22=Data!#REF!,Data!#REF!,(IF(B22=Data!#REF!,Data!#REF!,(IF(B22=Data!#REF!,Data!#REF!,(IF(B22=Data!#REF!,Data!#REF!,(IF(B22=Data!#REF!,Data!#REF!,Data!#REF!)))))))))</f>
        <v>#REF!</v>
      </c>
      <c r="W22" s="184">
        <f>IF(D22="","",VLOOKUP(B22,Data!$B$5:$J$404,9,FALSE)*D22)</f>
        <v>18.399999999999999</v>
      </c>
    </row>
    <row r="23" spans="1:23" s="340" customFormat="1" ht="17" customHeight="1">
      <c r="A23" s="272"/>
      <c r="B23" s="368" t="s">
        <v>205</v>
      </c>
      <c r="C23" s="187" t="str">
        <f>IF(D23="","",VLOOKUP(B23,Data!$B$5:$L$404,2,FALSE))</f>
        <v>WH50390</v>
      </c>
      <c r="D23" s="274">
        <v>1</v>
      </c>
      <c r="E23" s="274">
        <v>4</v>
      </c>
      <c r="F23" s="270" t="s">
        <v>531</v>
      </c>
      <c r="G23" s="185">
        <f>IF(D23="","",VLOOKUP(B23,Data!$B$5:$L$404,11,FALSE))</f>
        <v>2142.8000000000002</v>
      </c>
      <c r="H23" s="188">
        <f t="shared" si="0"/>
        <v>2142.8000000000002</v>
      </c>
      <c r="I23" s="182" t="str">
        <f>IF(D23="","",VLOOKUP(B23,Data!$B$5:$D$404,3,FALSE))</f>
        <v>C/T</v>
      </c>
      <c r="J23" s="182" t="str">
        <f>IF(D23="","",VLOOKUP(B23,Data!$B$5:$M$404,12,FALSE))</f>
        <v>Indonesia</v>
      </c>
      <c r="K23" s="280" t="s">
        <v>915</v>
      </c>
      <c r="L23" s="183">
        <f>IF(D23="","",VLOOKUP(B23,Data!$B$5:$E$404,4,FALSE)*D23)</f>
        <v>201</v>
      </c>
      <c r="M23" s="183">
        <f>IF(D23="","",VLOOKUP(B23,Data!$B$5:$F$404,5,FALSE)*D23)</f>
        <v>181</v>
      </c>
      <c r="N23" s="189" t="e">
        <f>IF(B23=Data!B104,Data!G104,(IF(B23=Data!B110,Data!G110,(IF(B23=Data!B112,Data!G112,(IF(B23=Data!#REF!,Data!#REF!,(IF(B23=Data!#REF!,Data!#REF!,(IF(B23=Data!B95,Data!G95,(IF(B23=Data!#REF!,Data!#REF!,(IF(B23=Data!#REF!,Data!#REF!,Data!#REF!)))))))))))))))&amp;IF(B23=Data!B230,Data!G230,(IF(B23=Data!B231,Data!G231,(IF(B23=Data!#REF!,Data!#REF!,(IF(B23=Data!B226,Data!G226,(IF(B23=Data!B227,Data!G227,(IF(B23=Data!#REF!,Data!G922,(IF(B23=Data!#REF!,Data!#REF!,(IF(B23=Data!B282,Data!G282,Data!#REF!)))))))))))))))&amp;IF(B23=Data!#REF!,Data!#REF!,(IF(B23=Data!#REF!,Data!#REF!,(IF(B23=Data!#REF!,Data!#REF!,(IF(B23=Data!#REF!,Data!#REF!,(IF(B23=Data!#REF!,Data!#REF!,Data!#REF!)))))))))</f>
        <v>#REF!</v>
      </c>
      <c r="O23" s="377"/>
      <c r="P23" s="378"/>
      <c r="Q23" s="186" t="e">
        <f>IF(B23=Data!B104,Data!H104,(IF(B23=Data!B110,Data!H110,(IF(B23=Data!B112,Data!H112,(IF(B23=Data!#REF!,Data!#REF!,(IF(B23=Data!#REF!,Data!#REF!,(IF(B23=Data!B95,Data!H95,(IF(B23=Data!#REF!,Data!#REF!,(IF(B23=Data!#REF!,Data!#REF!,Data!#REF!)))))))))))))))&amp;IF(B23=Data!B230,Data!H230,(IF(B23=Data!B231,Data!H231,(IF(B23=Data!#REF!,Data!#REF!,(IF(B23=Data!B226,Data!H226,(IF(B23=Data!B227,Data!H227,(IF(B23=Data!#REF!,Data!H922,(IF(B23=Data!#REF!,Data!#REF!,(IF(B23=Data!B282,Data!H282,Data!#REF!)))))))))))))))&amp;IF(B23=Data!#REF!,Data!#REF!,(IF(B23=Data!#REF!,Data!#REF!,(IF(B23=Data!#REF!,Data!#REF!,(IF(B23=Data!#REF!,Data!#REF!,(IF(B23=Data!#REF!,Data!#REF!,Data!#REF!)))))))))</f>
        <v>#REF!</v>
      </c>
      <c r="R23" s="378"/>
      <c r="S23" s="378"/>
      <c r="T23" s="186" t="e">
        <f>IF(B23=Data!B104,Data!I104,(IF(B23=Data!B110,Data!I110,(IF(B23=Data!B112,Data!I112,(IF(B23=Data!#REF!,Data!#REF!,(IF(B23=Data!#REF!,Data!#REF!,(IF(B23=Data!B95,Data!I95,(IF(B23=Data!#REF!,Data!#REF!,(IF(B23=Data!#REF!,Data!#REF!,Data!#REF!)))))))))))))))&amp;IF(B23=Data!B230,Data!I230,(IF(B23=Data!B231,Data!I231,(IF(B23=Data!#REF!,Data!#REF!,(IF(B23=Data!B226,Data!I226,(IF(B23=Data!B227,Data!I227,(IF(B23=Data!#REF!,Data!I922,(IF(B23=Data!#REF!,Data!#REF!,(IF(B23=Data!B282,Data!I282,Data!#REF!)))))))))))))))&amp;IF(B23=Data!#REF!,Data!#REF!,(IF(B23=Data!#REF!,Data!#REF!,(IF(B23=Data!#REF!,Data!#REF!,(IF(B23=Data!#REF!,Data!#REF!,(IF(B23=Data!#REF!,Data!#REF!,Data!#REF!)))))))))</f>
        <v>#REF!</v>
      </c>
      <c r="U23" s="379"/>
      <c r="V23" s="186" t="e">
        <f>IF(B23=Data!B104,Data!J104,(IF(B23=Data!B110,Data!J110,(IF(B23=Data!B112,Data!J112,(IF(B23=Data!#REF!,Data!#REF!,(IF(B23=Data!#REF!,Data!#REF!,(IF(B23=Data!B95,Data!J95,(IF(B23=Data!#REF!,Data!#REF!,(IF(B23=Data!#REF!,Data!#REF!,Data!#REF!)))))))))))))))&amp;IF(B23=Data!B230,Data!J230,(IF(B23=Data!B231,Data!J231,(IF(B23=Data!#REF!,Data!#REF!,(IF(B23=Data!B226,Data!J226,(IF(B23=Data!B227,Data!J227,(IF(B23=Data!#REF!,Data!J922,(IF(B23=Data!#REF!,Data!#REF!,(IF(B23=Data!B282,Data!J282,Data!#REF!)))))))))))))))&amp;IF(B23=Data!#REF!,Data!#REF!,(IF(B23=Data!#REF!,Data!#REF!,(IF(B23=Data!#REF!,Data!#REF!,(IF(B23=Data!#REF!,Data!#REF!,(IF(B23=Data!#REF!,Data!#REF!,Data!#REF!)))))))))</f>
        <v>#REF!</v>
      </c>
      <c r="W23" s="184">
        <f>IF(D23="","",VLOOKUP(B23,Data!$B$5:$J$404,9,FALSE)*D23)</f>
        <v>1.1499999999999999</v>
      </c>
    </row>
    <row r="24" spans="1:23" s="340" customFormat="1" ht="17" customHeight="1">
      <c r="A24" s="272"/>
      <c r="B24" s="368"/>
      <c r="C24" s="187" t="str">
        <f>IF(D24="","",VLOOKUP(B24,Data!$B$5:$L$404,2,FALSE))</f>
        <v/>
      </c>
      <c r="D24" s="274"/>
      <c r="E24" s="274">
        <v>4</v>
      </c>
      <c r="F24" s="270"/>
      <c r="G24" s="185" t="str">
        <f>IF(D24="","",VLOOKUP(B24,Data!$B$5:$L$404,11,FALSE))</f>
        <v/>
      </c>
      <c r="H24" s="188" t="str">
        <f t="shared" si="0"/>
        <v>-</v>
      </c>
      <c r="I24" s="182" t="str">
        <f>IF(D24="","",VLOOKUP(B24,Data!$B$5:$D$404,3,FALSE))</f>
        <v/>
      </c>
      <c r="J24" s="182" t="str">
        <f>IF(D24="","",VLOOKUP(B24,Data!$B$5:$M$404,12,FALSE))</f>
        <v/>
      </c>
      <c r="K24" s="280"/>
      <c r="L24" s="183" t="str">
        <f>IF(D24="","",VLOOKUP(B24,Data!$B$5:$E$404,4,FALSE)*D24)</f>
        <v/>
      </c>
      <c r="M24" s="183" t="str">
        <f>IF(D24="","",VLOOKUP(B24,Data!$B$5:$F$404,5,FALSE)*D24)</f>
        <v/>
      </c>
      <c r="N24" s="189" t="e">
        <f>IF(B24=Data!B109,Data!G109,(IF(B24=Data!B115,Data!G115,(IF(B24=Data!B117,Data!G117,(IF(B24=Data!#REF!,Data!#REF!,(IF(B24=Data!#REF!,Data!#REF!,(IF(B24=Data!B100,Data!G100,(IF(B24=Data!#REF!,Data!#REF!,(IF(B24=Data!#REF!,Data!#REF!,Data!#REF!)))))))))))))))&amp;IF(B24=Data!B235,Data!G235,(IF(B24=Data!B236,Data!G236,(IF(B24=Data!#REF!,Data!#REF!,(IF(B24=Data!B231,Data!G231,(IF(B24=Data!B232,Data!G232,(IF(B24=Data!#REF!,Data!G927,(IF(B24=Data!#REF!,Data!#REF!,(IF(B24=Data!B287,Data!G287,Data!#REF!)))))))))))))))&amp;IF(B24=Data!#REF!,Data!#REF!,(IF(B24=Data!#REF!,Data!#REF!,(IF(B24=Data!#REF!,Data!#REF!,(IF(B24=Data!#REF!,Data!#REF!,(IF(B24=Data!#REF!,Data!#REF!,Data!#REF!)))))))))</f>
        <v>#REF!</v>
      </c>
      <c r="O24" s="377"/>
      <c r="P24" s="378"/>
      <c r="Q24" s="186" t="e">
        <f>IF(B24=Data!B109,Data!H109,(IF(B24=Data!B115,Data!H115,(IF(B24=Data!B117,Data!H117,(IF(B24=Data!#REF!,Data!#REF!,(IF(B24=Data!#REF!,Data!#REF!,(IF(B24=Data!B100,Data!H100,(IF(B24=Data!#REF!,Data!#REF!,(IF(B24=Data!#REF!,Data!#REF!,Data!#REF!)))))))))))))))&amp;IF(B24=Data!B235,Data!H235,(IF(B24=Data!B236,Data!H236,(IF(B24=Data!#REF!,Data!#REF!,(IF(B24=Data!B231,Data!H231,(IF(B24=Data!B232,Data!H232,(IF(B24=Data!#REF!,Data!H927,(IF(B24=Data!#REF!,Data!#REF!,(IF(B24=Data!B287,Data!H287,Data!#REF!)))))))))))))))&amp;IF(B24=Data!#REF!,Data!#REF!,(IF(B24=Data!#REF!,Data!#REF!,(IF(B24=Data!#REF!,Data!#REF!,(IF(B24=Data!#REF!,Data!#REF!,(IF(B24=Data!#REF!,Data!#REF!,Data!#REF!)))))))))</f>
        <v>#REF!</v>
      </c>
      <c r="R24" s="378"/>
      <c r="S24" s="378"/>
      <c r="T24" s="186" t="e">
        <f>IF(B24=Data!B109,Data!I109,(IF(B24=Data!B115,Data!I115,(IF(B24=Data!B117,Data!I117,(IF(B24=Data!#REF!,Data!#REF!,(IF(B24=Data!#REF!,Data!#REF!,(IF(B24=Data!B100,Data!I100,(IF(B24=Data!#REF!,Data!#REF!,(IF(B24=Data!#REF!,Data!#REF!,Data!#REF!)))))))))))))))&amp;IF(B24=Data!B235,Data!I235,(IF(B24=Data!B236,Data!I236,(IF(B24=Data!#REF!,Data!#REF!,(IF(B24=Data!B231,Data!I231,(IF(B24=Data!B232,Data!I232,(IF(B24=Data!#REF!,Data!I927,(IF(B24=Data!#REF!,Data!#REF!,(IF(B24=Data!B287,Data!I287,Data!#REF!)))))))))))))))&amp;IF(B24=Data!#REF!,Data!#REF!,(IF(B24=Data!#REF!,Data!#REF!,(IF(B24=Data!#REF!,Data!#REF!,(IF(B24=Data!#REF!,Data!#REF!,(IF(B24=Data!#REF!,Data!#REF!,Data!#REF!)))))))))</f>
        <v>#REF!</v>
      </c>
      <c r="U24" s="379"/>
      <c r="V24" s="186" t="e">
        <f>IF(B24=Data!B109,Data!J109,(IF(B24=Data!B115,Data!J115,(IF(B24=Data!B117,Data!J117,(IF(B24=Data!#REF!,Data!#REF!,(IF(B24=Data!#REF!,Data!#REF!,(IF(B24=Data!B100,Data!J100,(IF(B24=Data!#REF!,Data!#REF!,(IF(B24=Data!#REF!,Data!#REF!,Data!#REF!)))))))))))))))&amp;IF(B24=Data!B235,Data!J235,(IF(B24=Data!B236,Data!J236,(IF(B24=Data!#REF!,Data!#REF!,(IF(B24=Data!B231,Data!J231,(IF(B24=Data!B232,Data!J232,(IF(B24=Data!#REF!,Data!J927,(IF(B24=Data!#REF!,Data!#REF!,(IF(B24=Data!B287,Data!J287,Data!#REF!)))))))))))))))&amp;IF(B24=Data!#REF!,Data!#REF!,(IF(B24=Data!#REF!,Data!#REF!,(IF(B24=Data!#REF!,Data!#REF!,(IF(B24=Data!#REF!,Data!#REF!,(IF(B24=Data!#REF!,Data!#REF!,Data!#REF!)))))))))</f>
        <v>#REF!</v>
      </c>
      <c r="W24" s="184" t="str">
        <f>IF(D24="","",VLOOKUP(B24,Data!$B$5:$J$404,9,FALSE)*D24)</f>
        <v/>
      </c>
    </row>
    <row r="25" spans="1:23" s="340" customFormat="1" ht="17" customHeight="1">
      <c r="A25" s="272"/>
      <c r="B25" s="368"/>
      <c r="C25" s="187" t="str">
        <f>IF(D25="","",VLOOKUP(B25,Data!$B$5:$L$404,2,FALSE))</f>
        <v/>
      </c>
      <c r="D25" s="274"/>
      <c r="E25" s="274">
        <v>4</v>
      </c>
      <c r="F25" s="270"/>
      <c r="G25" s="185" t="str">
        <f>IF(D25="","",VLOOKUP(B25,Data!$B$5:$L$404,11,FALSE))</f>
        <v/>
      </c>
      <c r="H25" s="188" t="str">
        <f t="shared" si="0"/>
        <v>-</v>
      </c>
      <c r="I25" s="182" t="str">
        <f>IF(D25="","",VLOOKUP(B25,Data!$B$5:$D$404,3,FALSE))</f>
        <v/>
      </c>
      <c r="J25" s="182" t="str">
        <f>IF(D25="","",VLOOKUP(B25,Data!$B$5:$M$404,12,FALSE))</f>
        <v/>
      </c>
      <c r="K25" s="280"/>
      <c r="L25" s="183" t="str">
        <f>IF(D25="","",VLOOKUP(B25,Data!$B$5:$E$404,4,FALSE)*D25)</f>
        <v/>
      </c>
      <c r="M25" s="183" t="str">
        <f>IF(D25="","",VLOOKUP(B25,Data!$B$5:$F$404,5,FALSE)*D25)</f>
        <v/>
      </c>
      <c r="N25" s="189" t="e">
        <f>IF(B25=Data!B110,Data!G110,(IF(B25=Data!B116,Data!G116,(IF(B25=Data!B118,Data!G118,(IF(B25=Data!#REF!,Data!#REF!,(IF(B25=Data!#REF!,Data!#REF!,(IF(B25=Data!B101,Data!G101,(IF(B25=Data!#REF!,Data!#REF!,(IF(B25=Data!#REF!,Data!#REF!,Data!#REF!)))))))))))))))&amp;IF(B25=Data!B236,Data!G236,(IF(B25=Data!B237,Data!G237,(IF(B25=Data!#REF!,Data!#REF!,(IF(B25=Data!B232,Data!G232,(IF(B25=Data!B233,Data!G233,(IF(B25=Data!#REF!,Data!G928,(IF(B25=Data!#REF!,Data!#REF!,(IF(B25=Data!B288,Data!G288,Data!#REF!)))))))))))))))&amp;IF(B25=Data!#REF!,Data!#REF!,(IF(B25=Data!#REF!,Data!#REF!,(IF(B25=Data!#REF!,Data!#REF!,(IF(B25=Data!#REF!,Data!#REF!,(IF(B25=Data!#REF!,Data!#REF!,Data!#REF!)))))))))</f>
        <v>#REF!</v>
      </c>
      <c r="O25" s="377"/>
      <c r="P25" s="378"/>
      <c r="Q25" s="186" t="e">
        <f>IF(B25=Data!B110,Data!H110,(IF(B25=Data!B116,Data!H116,(IF(B25=Data!B118,Data!H118,(IF(B25=Data!#REF!,Data!#REF!,(IF(B25=Data!#REF!,Data!#REF!,(IF(B25=Data!B101,Data!H101,(IF(B25=Data!#REF!,Data!#REF!,(IF(B25=Data!#REF!,Data!#REF!,Data!#REF!)))))))))))))))&amp;IF(B25=Data!B236,Data!H236,(IF(B25=Data!B237,Data!H237,(IF(B25=Data!#REF!,Data!#REF!,(IF(B25=Data!B232,Data!H232,(IF(B25=Data!B233,Data!H233,(IF(B25=Data!#REF!,Data!H928,(IF(B25=Data!#REF!,Data!#REF!,(IF(B25=Data!B288,Data!H288,Data!#REF!)))))))))))))))&amp;IF(B25=Data!#REF!,Data!#REF!,(IF(B25=Data!#REF!,Data!#REF!,(IF(B25=Data!#REF!,Data!#REF!,(IF(B25=Data!#REF!,Data!#REF!,(IF(B25=Data!#REF!,Data!#REF!,Data!#REF!)))))))))</f>
        <v>#REF!</v>
      </c>
      <c r="R25" s="378"/>
      <c r="S25" s="378"/>
      <c r="T25" s="186" t="e">
        <f>IF(B25=Data!B110,Data!I110,(IF(B25=Data!B116,Data!I116,(IF(B25=Data!B118,Data!I118,(IF(B25=Data!#REF!,Data!#REF!,(IF(B25=Data!#REF!,Data!#REF!,(IF(B25=Data!B101,Data!I101,(IF(B25=Data!#REF!,Data!#REF!,(IF(B25=Data!#REF!,Data!#REF!,Data!#REF!)))))))))))))))&amp;IF(B25=Data!B236,Data!I236,(IF(B25=Data!B237,Data!I237,(IF(B25=Data!#REF!,Data!#REF!,(IF(B25=Data!B232,Data!I232,(IF(B25=Data!B233,Data!I233,(IF(B25=Data!#REF!,Data!I928,(IF(B25=Data!#REF!,Data!#REF!,(IF(B25=Data!B288,Data!I288,Data!#REF!)))))))))))))))&amp;IF(B25=Data!#REF!,Data!#REF!,(IF(B25=Data!#REF!,Data!#REF!,(IF(B25=Data!#REF!,Data!#REF!,(IF(B25=Data!#REF!,Data!#REF!,(IF(B25=Data!#REF!,Data!#REF!,Data!#REF!)))))))))</f>
        <v>#REF!</v>
      </c>
      <c r="U25" s="379"/>
      <c r="V25" s="186" t="e">
        <f>IF(B25=Data!B110,Data!J110,(IF(B25=Data!B116,Data!J116,(IF(B25=Data!B118,Data!J118,(IF(B25=Data!#REF!,Data!#REF!,(IF(B25=Data!#REF!,Data!#REF!,(IF(B25=Data!B101,Data!J101,(IF(B25=Data!#REF!,Data!#REF!,(IF(B25=Data!#REF!,Data!#REF!,Data!#REF!)))))))))))))))&amp;IF(B25=Data!B236,Data!J236,(IF(B25=Data!B237,Data!J237,(IF(B25=Data!#REF!,Data!#REF!,(IF(B25=Data!B232,Data!J232,(IF(B25=Data!B233,Data!J233,(IF(B25=Data!#REF!,Data!J928,(IF(B25=Data!#REF!,Data!#REF!,(IF(B25=Data!B288,Data!J288,Data!#REF!)))))))))))))))&amp;IF(B25=Data!#REF!,Data!#REF!,(IF(B25=Data!#REF!,Data!#REF!,(IF(B25=Data!#REF!,Data!#REF!,(IF(B25=Data!#REF!,Data!#REF!,(IF(B25=Data!#REF!,Data!#REF!,Data!#REF!)))))))))</f>
        <v>#REF!</v>
      </c>
      <c r="W25" s="184" t="str">
        <f>IF(D25="","",VLOOKUP(B25,Data!$B$5:$J$404,9,FALSE)*D25)</f>
        <v/>
      </c>
    </row>
    <row r="26" spans="1:23" s="340" customFormat="1" ht="17" customHeight="1">
      <c r="A26" s="272"/>
      <c r="B26" s="368"/>
      <c r="C26" s="187" t="str">
        <f>IF(D26="","",VLOOKUP(B26,Data!$B$5:$L$404,2,FALSE))</f>
        <v/>
      </c>
      <c r="D26" s="274"/>
      <c r="E26" s="274">
        <v>4</v>
      </c>
      <c r="F26" s="270"/>
      <c r="G26" s="185" t="str">
        <f>IF(D26="","",VLOOKUP(B26,Data!$B$5:$L$404,11,FALSE))</f>
        <v/>
      </c>
      <c r="H26" s="188" t="str">
        <f t="shared" si="0"/>
        <v>-</v>
      </c>
      <c r="I26" s="182" t="str">
        <f>IF(D26="","",VLOOKUP(B26,Data!$B$5:$D$404,3,FALSE))</f>
        <v/>
      </c>
      <c r="J26" s="182" t="str">
        <f>IF(D26="","",VLOOKUP(B26,Data!$B$5:$M$404,12,FALSE))</f>
        <v/>
      </c>
      <c r="K26" s="280"/>
      <c r="L26" s="183" t="str">
        <f>IF(D26="","",VLOOKUP(B26,Data!$B$5:$E$404,4,FALSE)*D26)</f>
        <v/>
      </c>
      <c r="M26" s="183" t="str">
        <f>IF(D26="","",VLOOKUP(B26,Data!$B$5:$F$404,5,FALSE)*D26)</f>
        <v/>
      </c>
      <c r="N26" s="189" t="e">
        <f>IF(B26=Data!B111,Data!G111,(IF(B26=Data!B117,Data!G117,(IF(B26=Data!B119,Data!G119,(IF(B26=Data!#REF!,Data!#REF!,(IF(B26=Data!#REF!,Data!#REF!,(IF(B26=Data!B102,Data!G102,(IF(B26=Data!#REF!,Data!#REF!,(IF(B26=Data!#REF!,Data!#REF!,Data!#REF!)))))))))))))))&amp;IF(B26=Data!B237,Data!G237,(IF(B26=Data!B238,Data!G238,(IF(B26=Data!#REF!,Data!#REF!,(IF(B26=Data!B233,Data!G233,(IF(B26=Data!B234,Data!G234,(IF(B26=Data!#REF!,Data!G929,(IF(B26=Data!#REF!,Data!#REF!,(IF(B26=Data!B289,Data!G289,Data!#REF!)))))))))))))))&amp;IF(B26=Data!#REF!,Data!#REF!,(IF(B26=Data!#REF!,Data!#REF!,(IF(B26=Data!#REF!,Data!#REF!,(IF(B26=Data!#REF!,Data!#REF!,(IF(B26=Data!#REF!,Data!#REF!,Data!#REF!)))))))))</f>
        <v>#REF!</v>
      </c>
      <c r="O26" s="377"/>
      <c r="P26" s="378"/>
      <c r="Q26" s="186" t="e">
        <f>IF(B26=Data!B111,Data!H111,(IF(B26=Data!B117,Data!H117,(IF(B26=Data!B119,Data!H119,(IF(B26=Data!#REF!,Data!#REF!,(IF(B26=Data!#REF!,Data!#REF!,(IF(B26=Data!B102,Data!H102,(IF(B26=Data!#REF!,Data!#REF!,(IF(B26=Data!#REF!,Data!#REF!,Data!#REF!)))))))))))))))&amp;IF(B26=Data!B237,Data!H237,(IF(B26=Data!B238,Data!H238,(IF(B26=Data!#REF!,Data!#REF!,(IF(B26=Data!B233,Data!H233,(IF(B26=Data!B234,Data!H234,(IF(B26=Data!#REF!,Data!H929,(IF(B26=Data!#REF!,Data!#REF!,(IF(B26=Data!B289,Data!H289,Data!#REF!)))))))))))))))&amp;IF(B26=Data!#REF!,Data!#REF!,(IF(B26=Data!#REF!,Data!#REF!,(IF(B26=Data!#REF!,Data!#REF!,(IF(B26=Data!#REF!,Data!#REF!,(IF(B26=Data!#REF!,Data!#REF!,Data!#REF!)))))))))</f>
        <v>#REF!</v>
      </c>
      <c r="R26" s="378"/>
      <c r="S26" s="378"/>
      <c r="T26" s="186" t="e">
        <f>IF(B26=Data!B111,Data!I111,(IF(B26=Data!B117,Data!I117,(IF(B26=Data!B119,Data!I119,(IF(B26=Data!#REF!,Data!#REF!,(IF(B26=Data!#REF!,Data!#REF!,(IF(B26=Data!B102,Data!I102,(IF(B26=Data!#REF!,Data!#REF!,(IF(B26=Data!#REF!,Data!#REF!,Data!#REF!)))))))))))))))&amp;IF(B26=Data!B237,Data!I237,(IF(B26=Data!B238,Data!I238,(IF(B26=Data!#REF!,Data!#REF!,(IF(B26=Data!B233,Data!I233,(IF(B26=Data!B234,Data!I234,(IF(B26=Data!#REF!,Data!I929,(IF(B26=Data!#REF!,Data!#REF!,(IF(B26=Data!B289,Data!I289,Data!#REF!)))))))))))))))&amp;IF(B26=Data!#REF!,Data!#REF!,(IF(B26=Data!#REF!,Data!#REF!,(IF(B26=Data!#REF!,Data!#REF!,(IF(B26=Data!#REF!,Data!#REF!,(IF(B26=Data!#REF!,Data!#REF!,Data!#REF!)))))))))</f>
        <v>#REF!</v>
      </c>
      <c r="U26" s="379"/>
      <c r="V26" s="186" t="e">
        <f>IF(B26=Data!B111,Data!J111,(IF(B26=Data!B117,Data!J117,(IF(B26=Data!B119,Data!J119,(IF(B26=Data!#REF!,Data!#REF!,(IF(B26=Data!#REF!,Data!#REF!,(IF(B26=Data!B102,Data!J102,(IF(B26=Data!#REF!,Data!#REF!,(IF(B26=Data!#REF!,Data!#REF!,Data!#REF!)))))))))))))))&amp;IF(B26=Data!B237,Data!J237,(IF(B26=Data!B238,Data!J238,(IF(B26=Data!#REF!,Data!#REF!,(IF(B26=Data!B233,Data!J233,(IF(B26=Data!B234,Data!J234,(IF(B26=Data!#REF!,Data!J929,(IF(B26=Data!#REF!,Data!#REF!,(IF(B26=Data!B289,Data!J289,Data!#REF!)))))))))))))))&amp;IF(B26=Data!#REF!,Data!#REF!,(IF(B26=Data!#REF!,Data!#REF!,(IF(B26=Data!#REF!,Data!#REF!,(IF(B26=Data!#REF!,Data!#REF!,(IF(B26=Data!#REF!,Data!#REF!,Data!#REF!)))))))))</f>
        <v>#REF!</v>
      </c>
      <c r="W26" s="184" t="str">
        <f>IF(D26="","",VLOOKUP(B26,Data!$B$5:$J$404,9,FALSE)*D26)</f>
        <v/>
      </c>
    </row>
    <row r="27" spans="1:23" s="340" customFormat="1" ht="17" customHeight="1">
      <c r="A27" s="272"/>
      <c r="B27" s="368"/>
      <c r="C27" s="187" t="str">
        <f>IF(D27="","",VLOOKUP(B27,Data!$B$5:$L$404,2,FALSE))</f>
        <v/>
      </c>
      <c r="D27" s="274"/>
      <c r="E27" s="274">
        <v>4</v>
      </c>
      <c r="F27" s="341"/>
      <c r="G27" s="185" t="str">
        <f>IF(D27="","",VLOOKUP(B27,Data!$B$5:$L$404,11,FALSE))</f>
        <v/>
      </c>
      <c r="H27" s="188" t="str">
        <f t="shared" si="0"/>
        <v>-</v>
      </c>
      <c r="I27" s="182" t="str">
        <f>IF(D27="","",VLOOKUP(B27,Data!$B$5:$D$404,3,FALSE))</f>
        <v/>
      </c>
      <c r="J27" s="182" t="str">
        <f>IF(D27="","",VLOOKUP(B27,Data!$B$5:$M$404,12,FALSE))</f>
        <v/>
      </c>
      <c r="K27" s="280"/>
      <c r="L27" s="183" t="str">
        <f>IF(D27="","",VLOOKUP(B27,Data!$B$5:$E$404,4,FALSE)*D27)</f>
        <v/>
      </c>
      <c r="M27" s="183" t="str">
        <f>IF(D27="","",VLOOKUP(B27,Data!$B$5:$F$404,5,FALSE)*D27)</f>
        <v/>
      </c>
      <c r="N27" s="189" t="e">
        <f>IF(B27=Data!B126,Data!G126,(IF(B27=Data!B132,Data!G132,(IF(B27=Data!B134,Data!G134,(IF(B27=Data!#REF!,Data!#REF!,(IF(B27=Data!#REF!,Data!#REF!,(IF(B27=Data!B117,Data!G117,(IF(B27=Data!#REF!,Data!#REF!,(IF(B27=Data!#REF!,Data!#REF!,Data!#REF!)))))))))))))))&amp;IF(B27=Data!B252,Data!G252,(IF(B27=Data!B253,Data!G253,(IF(B27=Data!#REF!,Data!#REF!,(IF(B27=Data!B248,Data!G248,(IF(B27=Data!B249,Data!G249,(IF(B27=Data!#REF!,Data!G944,(IF(B27=Data!#REF!,Data!#REF!,(IF(B27=Data!B304,Data!G304,Data!#REF!)))))))))))))))&amp;IF(B27=Data!#REF!,Data!#REF!,(IF(B27=Data!#REF!,Data!#REF!,(IF(B27=Data!#REF!,Data!#REF!,(IF(B27=Data!#REF!,Data!#REF!,(IF(B27=Data!#REF!,Data!#REF!,Data!#REF!)))))))))</f>
        <v>#REF!</v>
      </c>
      <c r="O27" s="377"/>
      <c r="P27" s="378"/>
      <c r="Q27" s="186" t="e">
        <f>IF(B27=Data!B126,Data!H126,(IF(B27=Data!B132,Data!H132,(IF(B27=Data!B134,Data!H134,(IF(B27=Data!#REF!,Data!#REF!,(IF(B27=Data!#REF!,Data!#REF!,(IF(B27=Data!B117,Data!H117,(IF(B27=Data!#REF!,Data!#REF!,(IF(B27=Data!#REF!,Data!#REF!,Data!#REF!)))))))))))))))&amp;IF(B27=Data!B252,Data!H252,(IF(B27=Data!B253,Data!H253,(IF(B27=Data!#REF!,Data!#REF!,(IF(B27=Data!B248,Data!H248,(IF(B27=Data!B249,Data!H249,(IF(B27=Data!#REF!,Data!H944,(IF(B27=Data!#REF!,Data!#REF!,(IF(B27=Data!B304,Data!H304,Data!#REF!)))))))))))))))&amp;IF(B27=Data!#REF!,Data!#REF!,(IF(B27=Data!#REF!,Data!#REF!,(IF(B27=Data!#REF!,Data!#REF!,(IF(B27=Data!#REF!,Data!#REF!,(IF(B27=Data!#REF!,Data!#REF!,Data!#REF!)))))))))</f>
        <v>#REF!</v>
      </c>
      <c r="R27" s="378"/>
      <c r="S27" s="378"/>
      <c r="T27" s="186" t="e">
        <f>IF(B27=Data!B126,Data!I126,(IF(B27=Data!B132,Data!I132,(IF(B27=Data!B134,Data!I134,(IF(B27=Data!#REF!,Data!#REF!,(IF(B27=Data!#REF!,Data!#REF!,(IF(B27=Data!B117,Data!I117,(IF(B27=Data!#REF!,Data!#REF!,(IF(B27=Data!#REF!,Data!#REF!,Data!#REF!)))))))))))))))&amp;IF(B27=Data!B252,Data!I252,(IF(B27=Data!B253,Data!I253,(IF(B27=Data!#REF!,Data!#REF!,(IF(B27=Data!B248,Data!I248,(IF(B27=Data!B249,Data!I249,(IF(B27=Data!#REF!,Data!I944,(IF(B27=Data!#REF!,Data!#REF!,(IF(B27=Data!B304,Data!I304,Data!#REF!)))))))))))))))&amp;IF(B27=Data!#REF!,Data!#REF!,(IF(B27=Data!#REF!,Data!#REF!,(IF(B27=Data!#REF!,Data!#REF!,(IF(B27=Data!#REF!,Data!#REF!,(IF(B27=Data!#REF!,Data!#REF!,Data!#REF!)))))))))</f>
        <v>#REF!</v>
      </c>
      <c r="U27" s="379"/>
      <c r="V27" s="186" t="e">
        <f>IF(B27=Data!B126,Data!J126,(IF(B27=Data!B132,Data!J132,(IF(B27=Data!B134,Data!J134,(IF(B27=Data!#REF!,Data!#REF!,(IF(B27=Data!#REF!,Data!#REF!,(IF(B27=Data!B117,Data!J117,(IF(B27=Data!#REF!,Data!#REF!,(IF(B27=Data!#REF!,Data!#REF!,Data!#REF!)))))))))))))))&amp;IF(B27=Data!B252,Data!J252,(IF(B27=Data!B253,Data!J253,(IF(B27=Data!#REF!,Data!#REF!,(IF(B27=Data!B248,Data!J248,(IF(B27=Data!B249,Data!J249,(IF(B27=Data!#REF!,Data!J944,(IF(B27=Data!#REF!,Data!#REF!,(IF(B27=Data!B304,Data!J304,Data!#REF!)))))))))))))))&amp;IF(B27=Data!#REF!,Data!#REF!,(IF(B27=Data!#REF!,Data!#REF!,(IF(B27=Data!#REF!,Data!#REF!,(IF(B27=Data!#REF!,Data!#REF!,(IF(B27=Data!#REF!,Data!#REF!,Data!#REF!)))))))))</f>
        <v>#REF!</v>
      </c>
      <c r="W27" s="184" t="str">
        <f>IF(D27="","",VLOOKUP(B27,Data!$B$5:$J$404,9,FALSE)*D27)</f>
        <v/>
      </c>
    </row>
    <row r="28" spans="1:23" s="340" customFormat="1" ht="19.5" customHeight="1">
      <c r="A28" s="272"/>
      <c r="B28" s="678" t="s">
        <v>924</v>
      </c>
      <c r="C28" s="679"/>
      <c r="D28" s="269">
        <f>SUM(D18:D27)</f>
        <v>31</v>
      </c>
      <c r="E28" s="374">
        <f>SUM(E18:E27)</f>
        <v>32</v>
      </c>
      <c r="F28" s="380"/>
      <c r="G28" s="190"/>
      <c r="H28" s="191">
        <f>SUM(H18:H27)</f>
        <v>74943.899999999994</v>
      </c>
      <c r="I28" s="383"/>
      <c r="J28" s="343"/>
      <c r="K28" s="343"/>
      <c r="L28" s="191">
        <f>SUM(L18:L27)</f>
        <v>7063</v>
      </c>
      <c r="M28" s="191">
        <f>SUM(M18:M27)</f>
        <v>6315</v>
      </c>
      <c r="N28" s="190">
        <f>SUM(N16:N17)</f>
        <v>0</v>
      </c>
      <c r="O28" s="190" t="e">
        <f>SUM(#REF!)</f>
        <v>#REF!</v>
      </c>
      <c r="P28" s="190">
        <f>SUM(P16:P17)</f>
        <v>0</v>
      </c>
      <c r="Q28" s="190">
        <f>SUM(Q16:Q17)</f>
        <v>0</v>
      </c>
      <c r="R28" s="190" t="e">
        <f>SUM(#REF!)</f>
        <v>#REF!</v>
      </c>
      <c r="S28" s="190">
        <f>SUM(S16:S17)</f>
        <v>0</v>
      </c>
      <c r="T28" s="190">
        <f>SUM(T16:T17)</f>
        <v>0</v>
      </c>
      <c r="U28" s="190"/>
      <c r="V28" s="190">
        <f>SUM(V16:V17)</f>
        <v>0</v>
      </c>
      <c r="W28" s="192">
        <f>SUM(W18:W27)</f>
        <v>38.722000000000001</v>
      </c>
    </row>
    <row r="29" spans="1:23" ht="10.25" customHeight="1">
      <c r="A29" s="272"/>
      <c r="B29" s="680"/>
      <c r="C29" s="681"/>
      <c r="D29" s="395"/>
      <c r="E29" s="375"/>
      <c r="F29" s="311"/>
      <c r="G29" s="160" t="s">
        <v>523</v>
      </c>
      <c r="H29" s="157"/>
      <c r="I29" s="344"/>
      <c r="J29" s="344"/>
      <c r="K29" s="344"/>
      <c r="L29" s="161"/>
      <c r="M29" s="151"/>
      <c r="N29" s="298"/>
      <c r="U29" s="298"/>
      <c r="V29" s="298"/>
      <c r="W29" s="155"/>
    </row>
    <row r="30" spans="1:23" ht="14">
      <c r="A30" s="290" t="s">
        <v>524</v>
      </c>
      <c r="B30" s="346"/>
      <c r="C30" s="347"/>
      <c r="D30" s="396" t="s">
        <v>81</v>
      </c>
      <c r="E30" s="348"/>
      <c r="F30" s="305"/>
      <c r="G30" s="68" t="s">
        <v>82</v>
      </c>
      <c r="H30" s="72"/>
      <c r="I30" s="322" t="s">
        <v>83</v>
      </c>
      <c r="J30" s="349"/>
      <c r="K30" s="152" t="s">
        <v>84</v>
      </c>
      <c r="L30" s="152"/>
      <c r="M30" s="682" t="s">
        <v>85</v>
      </c>
      <c r="N30" s="683"/>
      <c r="O30" s="683"/>
      <c r="P30" s="683"/>
      <c r="Q30" s="683"/>
      <c r="R30" s="683"/>
      <c r="S30" s="683"/>
      <c r="T30" s="683"/>
      <c r="U30" s="683"/>
      <c r="V30" s="683"/>
      <c r="W30" s="684"/>
    </row>
    <row r="31" spans="1:23" ht="14">
      <c r="A31" s="297" t="s">
        <v>525</v>
      </c>
      <c r="B31" s="334"/>
      <c r="C31" s="308"/>
      <c r="D31" s="386" t="s">
        <v>87</v>
      </c>
      <c r="G31" s="685"/>
      <c r="H31" s="686"/>
      <c r="I31" s="297" t="s">
        <v>88</v>
      </c>
      <c r="J31" s="350"/>
      <c r="K31" s="154" t="s">
        <v>89</v>
      </c>
      <c r="L31" s="154"/>
      <c r="M31" s="150"/>
      <c r="W31" s="155"/>
    </row>
    <row r="32" spans="1:23">
      <c r="A32" s="297" t="s">
        <v>526</v>
      </c>
      <c r="B32" s="297"/>
      <c r="C32" s="298"/>
      <c r="G32" s="685"/>
      <c r="H32" s="686"/>
      <c r="I32" s="297"/>
      <c r="J32" s="350"/>
      <c r="K32" s="154" t="s">
        <v>93</v>
      </c>
      <c r="L32" s="154"/>
      <c r="M32" s="150"/>
      <c r="W32" s="155"/>
    </row>
    <row r="33" spans="1:23" ht="10.5" customHeight="1">
      <c r="A33" s="311"/>
      <c r="B33" s="351"/>
      <c r="C33" s="352"/>
      <c r="D33" s="386" t="s">
        <v>94</v>
      </c>
      <c r="G33" s="685"/>
      <c r="H33" s="686"/>
      <c r="I33" s="297" t="s">
        <v>95</v>
      </c>
      <c r="J33" s="350"/>
      <c r="K33" s="154"/>
      <c r="L33" s="154"/>
      <c r="M33" s="150"/>
      <c r="W33" s="155"/>
    </row>
    <row r="34" spans="1:23" ht="13">
      <c r="A34" s="290" t="s">
        <v>96</v>
      </c>
      <c r="C34" s="292"/>
      <c r="D34" s="386" t="s">
        <v>97</v>
      </c>
      <c r="G34" s="76" t="s">
        <v>98</v>
      </c>
      <c r="H34" s="73"/>
      <c r="I34" s="297" t="s">
        <v>88</v>
      </c>
      <c r="J34" s="350"/>
      <c r="K34" s="154" t="s">
        <v>99</v>
      </c>
      <c r="L34" s="154"/>
      <c r="M34" s="150"/>
      <c r="W34" s="155"/>
    </row>
    <row r="35" spans="1:23" ht="10.5" customHeight="1">
      <c r="A35" s="297" t="s">
        <v>527</v>
      </c>
      <c r="C35" s="298"/>
      <c r="D35" s="386" t="s">
        <v>100</v>
      </c>
      <c r="G35" s="77"/>
      <c r="H35" s="162"/>
      <c r="I35" s="297" t="s">
        <v>101</v>
      </c>
      <c r="J35" s="350"/>
      <c r="K35" s="154" t="s">
        <v>528</v>
      </c>
      <c r="L35" s="154"/>
      <c r="M35" s="687" t="s">
        <v>103</v>
      </c>
      <c r="N35" s="688"/>
      <c r="O35" s="688"/>
      <c r="P35" s="688"/>
      <c r="Q35" s="688"/>
      <c r="R35" s="688"/>
      <c r="S35" s="688"/>
      <c r="T35" s="688"/>
      <c r="U35" s="688"/>
      <c r="V35" s="688"/>
      <c r="W35" s="689"/>
    </row>
    <row r="36" spans="1:23">
      <c r="A36" s="311"/>
      <c r="B36" s="312"/>
      <c r="C36" s="313"/>
      <c r="D36" s="397"/>
      <c r="E36" s="353"/>
      <c r="F36" s="312"/>
      <c r="G36" s="673" t="s">
        <v>923</v>
      </c>
      <c r="H36" s="674"/>
      <c r="I36" s="673" t="s">
        <v>927</v>
      </c>
      <c r="J36" s="674"/>
      <c r="K36" s="158" t="s">
        <v>104</v>
      </c>
      <c r="L36" s="158"/>
      <c r="M36" s="675" t="s">
        <v>105</v>
      </c>
      <c r="N36" s="676"/>
      <c r="O36" s="676"/>
      <c r="P36" s="676"/>
      <c r="Q36" s="676"/>
      <c r="R36" s="676"/>
      <c r="S36" s="676"/>
      <c r="T36" s="676"/>
      <c r="U36" s="676"/>
      <c r="V36" s="676"/>
      <c r="W36" s="677"/>
    </row>
    <row r="37" spans="1:23">
      <c r="B37" s="305"/>
    </row>
    <row r="40" spans="1:23" ht="19.25" customHeight="1"/>
    <row r="41" spans="1:23" ht="19.25" customHeight="1"/>
    <row r="42" spans="1:23" s="354" customFormat="1" ht="17.75" customHeight="1">
      <c r="A42" s="163" t="s">
        <v>886</v>
      </c>
      <c r="B42" s="146"/>
      <c r="C42" s="163" t="s">
        <v>569</v>
      </c>
      <c r="D42" s="382"/>
      <c r="E42" s="362"/>
      <c r="F42" s="363"/>
      <c r="G42" s="163" t="s">
        <v>880</v>
      </c>
      <c r="H42" s="146"/>
      <c r="I42" s="163" t="s">
        <v>569</v>
      </c>
      <c r="L42" s="265"/>
      <c r="M42" s="265"/>
      <c r="W42" s="264"/>
    </row>
    <row r="43" spans="1:23" s="354" customFormat="1" ht="17.75" customHeight="1">
      <c r="A43" s="163" t="s">
        <v>887</v>
      </c>
      <c r="B43" s="146"/>
      <c r="C43" s="163" t="s">
        <v>891</v>
      </c>
      <c r="D43" s="382"/>
      <c r="E43" s="362"/>
      <c r="F43" s="363"/>
      <c r="G43" s="247" t="s">
        <v>881</v>
      </c>
      <c r="H43" s="381"/>
      <c r="I43" s="247" t="s">
        <v>891</v>
      </c>
      <c r="L43" s="265"/>
      <c r="M43" s="265"/>
      <c r="W43" s="264"/>
    </row>
    <row r="44" spans="1:23" s="354" customFormat="1" ht="17.75" customHeight="1">
      <c r="A44" s="163" t="s">
        <v>888</v>
      </c>
      <c r="B44" s="146"/>
      <c r="C44" s="163" t="s">
        <v>891</v>
      </c>
      <c r="D44" s="382"/>
      <c r="E44" s="362"/>
      <c r="F44" s="363"/>
      <c r="G44" s="163" t="s">
        <v>882</v>
      </c>
      <c r="H44" s="146"/>
      <c r="I44" s="163" t="s">
        <v>569</v>
      </c>
      <c r="L44" s="265"/>
      <c r="M44" s="265"/>
      <c r="W44" s="264"/>
    </row>
    <row r="45" spans="1:23" s="354" customFormat="1" ht="17.75" customHeight="1">
      <c r="A45" s="163" t="s">
        <v>889</v>
      </c>
      <c r="B45" s="146"/>
      <c r="C45" s="163" t="s">
        <v>569</v>
      </c>
      <c r="D45" s="382"/>
      <c r="E45" s="362"/>
      <c r="F45" s="363"/>
      <c r="G45" s="163" t="s">
        <v>883</v>
      </c>
      <c r="H45" s="146"/>
      <c r="I45" s="163" t="s">
        <v>569</v>
      </c>
      <c r="L45" s="265"/>
      <c r="M45" s="265"/>
      <c r="W45" s="264"/>
    </row>
    <row r="46" spans="1:23" s="354" customFormat="1" ht="17.75" customHeight="1">
      <c r="A46" s="163" t="s">
        <v>890</v>
      </c>
      <c r="B46" s="146"/>
      <c r="C46" s="163" t="s">
        <v>569</v>
      </c>
      <c r="D46" s="382"/>
      <c r="E46" s="362"/>
      <c r="F46" s="363"/>
      <c r="G46" s="163" t="s">
        <v>885</v>
      </c>
      <c r="H46" s="146"/>
      <c r="I46" s="163" t="s">
        <v>569</v>
      </c>
      <c r="L46" s="265"/>
      <c r="M46" s="265"/>
      <c r="W46" s="264"/>
    </row>
    <row r="47" spans="1:23" ht="18.75" customHeight="1">
      <c r="A47" s="411"/>
      <c r="B47" s="411"/>
      <c r="C47" s="411"/>
      <c r="D47" s="384"/>
      <c r="E47" s="411"/>
      <c r="F47" s="266"/>
      <c r="G47" s="163" t="s">
        <v>884</v>
      </c>
      <c r="I47" s="163" t="s">
        <v>569</v>
      </c>
    </row>
    <row r="48" spans="1:23" ht="17.5">
      <c r="A48" s="268"/>
      <c r="B48" s="411"/>
      <c r="C48" s="411"/>
      <c r="D48" s="384"/>
      <c r="E48" s="411"/>
      <c r="F48" s="411"/>
      <c r="G48" s="267"/>
      <c r="H48" s="267"/>
      <c r="I48" s="411"/>
    </row>
    <row r="50" spans="1:13">
      <c r="D50" s="386" t="s">
        <v>872</v>
      </c>
    </row>
    <row r="51" spans="1:13">
      <c r="M51" s="355"/>
    </row>
    <row r="52" spans="1:13" ht="14">
      <c r="A52" s="356"/>
      <c r="C52" s="334"/>
      <c r="D52" s="398"/>
      <c r="E52" s="357"/>
      <c r="M52" s="358"/>
    </row>
    <row r="53" spans="1:13" ht="14">
      <c r="A53" s="359"/>
      <c r="C53" s="334"/>
      <c r="D53" s="398"/>
      <c r="E53" s="357"/>
      <c r="M53" s="358"/>
    </row>
    <row r="54" spans="1:13" ht="14">
      <c r="A54" s="359"/>
      <c r="C54" s="334"/>
      <c r="D54" s="398"/>
      <c r="E54" s="357"/>
      <c r="M54" s="358"/>
    </row>
    <row r="55" spans="1:13" ht="14">
      <c r="A55" s="359"/>
      <c r="B55" s="334"/>
      <c r="C55" s="334"/>
      <c r="D55" s="398"/>
      <c r="E55" s="357"/>
      <c r="M55" s="358"/>
    </row>
    <row r="56" spans="1:13" ht="14">
      <c r="A56" s="359"/>
      <c r="B56" s="334"/>
      <c r="C56" s="334"/>
      <c r="D56" s="398"/>
      <c r="E56" s="357"/>
      <c r="M56" s="358"/>
    </row>
    <row r="57" spans="1:13" ht="14">
      <c r="A57" s="359"/>
      <c r="B57" s="334"/>
      <c r="C57" s="334"/>
      <c r="D57" s="398"/>
      <c r="E57" s="357"/>
      <c r="M57" s="358"/>
    </row>
    <row r="58" spans="1:13" ht="14">
      <c r="A58" s="334"/>
      <c r="B58" s="334"/>
      <c r="C58" s="334"/>
      <c r="D58" s="398"/>
      <c r="E58" s="357"/>
      <c r="M58" s="360"/>
    </row>
    <row r="59" spans="1:13" ht="14">
      <c r="A59" s="359"/>
      <c r="B59" s="334"/>
      <c r="C59" s="334"/>
      <c r="D59" s="398"/>
      <c r="E59" s="357"/>
    </row>
    <row r="60" spans="1:13" ht="14">
      <c r="A60" s="334"/>
      <c r="B60" s="334"/>
      <c r="C60" s="334"/>
      <c r="D60" s="398"/>
      <c r="E60" s="357"/>
    </row>
    <row r="61" spans="1:13" ht="14">
      <c r="A61" s="334"/>
      <c r="B61" s="334"/>
      <c r="C61" s="334"/>
      <c r="D61" s="398"/>
      <c r="E61" s="357"/>
    </row>
    <row r="62" spans="1:13" ht="14">
      <c r="A62" s="359"/>
      <c r="B62" s="334"/>
      <c r="C62" s="334"/>
      <c r="D62" s="398"/>
      <c r="E62" s="357"/>
    </row>
    <row r="63" spans="1:13" ht="14">
      <c r="A63" s="359"/>
      <c r="B63" s="334"/>
      <c r="C63" s="334"/>
      <c r="D63" s="398"/>
      <c r="E63" s="357"/>
    </row>
    <row r="64" spans="1:13" ht="14">
      <c r="A64" s="359"/>
      <c r="B64" s="334"/>
      <c r="C64" s="334"/>
      <c r="D64" s="398"/>
      <c r="E64" s="357"/>
    </row>
    <row r="65" spans="1:5" ht="14">
      <c r="A65" s="359"/>
      <c r="B65" s="334"/>
      <c r="C65" s="334"/>
      <c r="D65" s="398"/>
      <c r="E65" s="357"/>
    </row>
    <row r="66" spans="1:5" ht="14">
      <c r="A66" s="359"/>
      <c r="B66" s="334"/>
      <c r="C66" s="334"/>
      <c r="D66" s="398"/>
      <c r="E66" s="357"/>
    </row>
    <row r="67" spans="1:5" ht="14">
      <c r="A67" s="359"/>
      <c r="B67" s="334"/>
      <c r="C67" s="334"/>
      <c r="D67" s="398"/>
      <c r="E67" s="357"/>
    </row>
    <row r="68" spans="1:5" ht="14">
      <c r="A68" s="359"/>
      <c r="B68" s="334"/>
      <c r="C68" s="334"/>
      <c r="D68" s="398"/>
      <c r="E68" s="357"/>
    </row>
    <row r="69" spans="1:5" ht="14">
      <c r="A69" s="359"/>
      <c r="B69" s="334"/>
      <c r="C69" s="334"/>
      <c r="D69" s="398"/>
      <c r="E69" s="357"/>
    </row>
    <row r="70" spans="1:5" ht="14">
      <c r="A70" s="359"/>
      <c r="B70" s="334"/>
      <c r="C70" s="334"/>
      <c r="D70" s="398"/>
      <c r="E70" s="357"/>
    </row>
    <row r="71" spans="1:5" ht="14">
      <c r="A71" s="359"/>
      <c r="B71" s="334"/>
      <c r="C71" s="334"/>
      <c r="D71" s="398"/>
      <c r="E71" s="357"/>
    </row>
    <row r="72" spans="1:5" ht="14">
      <c r="A72" s="334"/>
      <c r="B72" s="334"/>
      <c r="C72" s="334"/>
      <c r="D72" s="398"/>
      <c r="E72" s="357"/>
    </row>
    <row r="73" spans="1:5" ht="14">
      <c r="B73" s="334"/>
    </row>
    <row r="74" spans="1:5" ht="14">
      <c r="B74" s="334"/>
    </row>
    <row r="75" spans="1:5" ht="14">
      <c r="B75" s="334"/>
    </row>
  </sheetData>
  <mergeCells count="9">
    <mergeCell ref="G36:H36"/>
    <mergeCell ref="I36:J36"/>
    <mergeCell ref="M36:W36"/>
    <mergeCell ref="B28:C29"/>
    <mergeCell ref="M30:W30"/>
    <mergeCell ref="G31:H31"/>
    <mergeCell ref="G32:H32"/>
    <mergeCell ref="G33:H33"/>
    <mergeCell ref="M35:W35"/>
  </mergeCells>
  <printOptions horizontalCentered="1"/>
  <pageMargins left="0" right="0" top="0.23622047244094491" bottom="0.15748031496062992" header="8.0708661417322833" footer="0"/>
  <pageSetup paperSize="9" scale="76" firstPageNumber="4294963191" fitToHeight="2" orientation="landscape" horizontalDpi="4294967295" verticalDpi="4294967295" r:id="rId1"/>
  <headerFooter alignWithMargins="0">
    <oddHeader>&amp;R&amp;"Calibri"&amp;10&amp;K000000 Confidential&amp;1#_x000D_</oddHeader>
  </headerFooter>
  <rowBreaks count="1" manualBreakCount="1">
    <brk id="36" max="21"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F0"/>
    <pageSetUpPr fitToPage="1"/>
  </sheetPr>
  <dimension ref="A1:AD75"/>
  <sheetViews>
    <sheetView topLeftCell="A16" zoomScale="80" zoomScaleNormal="80" zoomScaleSheetLayoutView="85" workbookViewId="0">
      <selection activeCell="D29" sqref="D2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21"/>
      <c r="I10" s="42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917</v>
      </c>
      <c r="C18" s="187" t="str">
        <f>IF(D18="","",VLOOKUP(B18,Data!$B$5:$L$404,2,FALSE))</f>
        <v/>
      </c>
      <c r="D18" s="274"/>
      <c r="E18" s="276"/>
      <c r="F18" s="185" t="str">
        <f>IF(D18="","",VLOOKUP(B18,Data!$B$5:$L$404,11,FALSE))</f>
        <v/>
      </c>
      <c r="G18" s="188" t="str">
        <f t="shared" ref="G18:G27"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10"/>
      <c r="B19" s="368" t="s">
        <v>239</v>
      </c>
      <c r="C19" s="187" t="str">
        <f>IF(D19="","",VLOOKUP(B19,Data!$B$5:$L$404,2,FALSE))</f>
        <v>AAC7366</v>
      </c>
      <c r="D19" s="274">
        <v>34</v>
      </c>
      <c r="E19" s="273"/>
      <c r="F19" s="185">
        <f>IF(D19="","",VLOOKUP(B19,Data!$B$5:$L$404,11,FALSE))</f>
        <v>2618.06</v>
      </c>
      <c r="G19" s="188">
        <f t="shared" si="0"/>
        <v>89014.04</v>
      </c>
      <c r="H19" s="182" t="str">
        <f>IF(D19="","",VLOOKUP(B19,Data!$B$5:$D$404,3,FALSE))</f>
        <v>C/T</v>
      </c>
      <c r="I19" s="182" t="str">
        <f>IF(D19="","",VLOOKUP(B19,Data!$B$5:$M$404,12,FALSE))</f>
        <v>Indonesia</v>
      </c>
      <c r="J19" s="402" t="s">
        <v>918</v>
      </c>
      <c r="K19" s="183">
        <f>IF(D19="","",VLOOKUP(B19,Data!$B$5:$E$404,4,FALSE)*D19)</f>
        <v>9044</v>
      </c>
      <c r="L19" s="183">
        <f>IF(D19="","",VLOOKUP(B19,Data!$B$5:$F$404,5,FALSE)*D19)</f>
        <v>8364</v>
      </c>
      <c r="M19" s="189"/>
      <c r="N19" s="377"/>
      <c r="O19" s="378"/>
      <c r="P19" s="186"/>
      <c r="Q19" s="378"/>
      <c r="R19" s="378"/>
      <c r="S19" s="186"/>
      <c r="T19" s="379"/>
      <c r="U19" s="186"/>
      <c r="V19" s="184">
        <f>IF(D19="","",VLOOKUP(B19,Data!$B$5:$J$404,9,FALSE)*D19)</f>
        <v>50.591999999999999</v>
      </c>
      <c r="W19" s="282"/>
      <c r="X19" s="282"/>
      <c r="Y19" s="282"/>
      <c r="Z19" s="282"/>
      <c r="AA19" s="282"/>
      <c r="AB19" s="282"/>
      <c r="AC19" s="282"/>
      <c r="AD19" s="282"/>
    </row>
    <row r="20" spans="1:30" s="409" customFormat="1" ht="17" customHeight="1">
      <c r="A20" s="410"/>
      <c r="B20" s="368"/>
      <c r="C20" s="187" t="str">
        <f>IF(D20="","",VLOOKUP(B20,Data!$B$5:$L$404,2,FALSE))</f>
        <v/>
      </c>
      <c r="D20" s="274"/>
      <c r="E20" s="273"/>
      <c r="F20" s="376" t="str">
        <f>IF(D20="","",VLOOKUP(B20,Data!$B$5:$L$404,11,FALSE))</f>
        <v/>
      </c>
      <c r="G20" s="400" t="str">
        <f>IF(D20&gt;0,D20*F20,"-")</f>
        <v>-</v>
      </c>
      <c r="H20" s="401" t="str">
        <f>IF(D20="","",VLOOKUP(B20,Data!$B$5:$D$404,3,FALSE))</f>
        <v/>
      </c>
      <c r="I20" s="401" t="str">
        <f>IF(D20="","",VLOOKUP(B20,Data!$B$5:$M$404,12,FALSE))</f>
        <v/>
      </c>
      <c r="J20" s="279"/>
      <c r="K20" s="183" t="str">
        <f>IF(D20="","",VLOOKUP(B20,Data!$B$5:$E$404,4,FALSE)*D20)</f>
        <v/>
      </c>
      <c r="L20" s="187" t="str">
        <f>IF(D20="","",VLOOKUP(B20,Data!$B$5:$F$404,5,FALSE)*D20)</f>
        <v/>
      </c>
      <c r="M20" s="403"/>
      <c r="N20" s="404"/>
      <c r="O20" s="405"/>
      <c r="P20" s="406"/>
      <c r="Q20" s="405"/>
      <c r="R20" s="405"/>
      <c r="S20" s="406"/>
      <c r="T20" s="407"/>
      <c r="U20" s="406"/>
      <c r="V20" s="408" t="str">
        <f>IF(D20="","",VLOOKUP(B20,Data!$B$5:$J$404,9,FALSE)*D20)</f>
        <v/>
      </c>
      <c r="W20" s="386"/>
      <c r="X20" s="386"/>
      <c r="Y20" s="386"/>
      <c r="Z20" s="386"/>
      <c r="AA20" s="386"/>
      <c r="AB20" s="386"/>
      <c r="AC20" s="386"/>
      <c r="AD20" s="386"/>
    </row>
    <row r="21" spans="1:30" s="409" customFormat="1" ht="17" customHeight="1">
      <c r="A21" s="399"/>
      <c r="B21" s="369"/>
      <c r="C21" s="187" t="str">
        <f>IF(D21="","",VLOOKUP(B21,Data!$B$5:$L$404,2,FALSE))</f>
        <v/>
      </c>
      <c r="D21" s="274"/>
      <c r="E21" s="273"/>
      <c r="F21" s="376" t="str">
        <f>IF(D21="","",VLOOKUP(B21,Data!$B$5:$L$404,11,FALSE))</f>
        <v/>
      </c>
      <c r="G21" s="400" t="str">
        <f>IF(D21&gt;0,D21*F21,"-")</f>
        <v>-</v>
      </c>
      <c r="H21" s="401" t="str">
        <f>IF(D21="","",VLOOKUP(B21,Data!$B$5:$D$404,3,FALSE))</f>
        <v/>
      </c>
      <c r="I21" s="401" t="str">
        <f>IF(D21="","",VLOOKUP(B21,Data!$B$5:$M$404,12,FALSE))</f>
        <v/>
      </c>
      <c r="J21" s="402"/>
      <c r="K21" s="183" t="str">
        <f>IF(D21="","",VLOOKUP(B21,Data!$B$5:$E$404,4,FALSE)*D21)</f>
        <v/>
      </c>
      <c r="L21" s="187" t="str">
        <f>IF(D21="","",VLOOKUP(B21,Data!$B$5:$F$404,5,FALSE)*D21)</f>
        <v/>
      </c>
      <c r="M21" s="403"/>
      <c r="N21" s="404"/>
      <c r="O21" s="405"/>
      <c r="P21" s="406"/>
      <c r="Q21" s="405"/>
      <c r="R21" s="405"/>
      <c r="S21" s="406"/>
      <c r="T21" s="407"/>
      <c r="U21" s="406"/>
      <c r="V21" s="408" t="str">
        <f>IF(D21="","",VLOOKUP(B21,Data!$B$5:$J$404,9,FALSE)*D21)</f>
        <v/>
      </c>
      <c r="W21" s="386"/>
      <c r="X21" s="386"/>
      <c r="Y21" s="386"/>
      <c r="Z21" s="386"/>
      <c r="AA21" s="386"/>
      <c r="AB21" s="386"/>
      <c r="AC21" s="386"/>
      <c r="AD21" s="386"/>
    </row>
    <row r="22" spans="1:30" s="409" customFormat="1" ht="17" customHeight="1">
      <c r="A22" s="410"/>
      <c r="B22" s="368"/>
      <c r="C22" s="187" t="str">
        <f>IF(D22="","",VLOOKUP(B22,Data!$B$5:$L$404,2,FALSE))</f>
        <v/>
      </c>
      <c r="D22" s="274"/>
      <c r="E22" s="273"/>
      <c r="F22" s="376" t="str">
        <f>IF(D22="","",VLOOKUP(B22,Data!$B$5:$L$404,11,FALSE))</f>
        <v/>
      </c>
      <c r="G22" s="400" t="str">
        <f>IF(D22&gt;0,D22*F22,"-")</f>
        <v>-</v>
      </c>
      <c r="H22" s="401" t="str">
        <f>IF(D22="","",VLOOKUP(B22,Data!$B$5:$D$404,3,FALSE))</f>
        <v/>
      </c>
      <c r="I22" s="401" t="str">
        <f>IF(D22="","",VLOOKUP(B22,Data!$B$5:$M$404,12,FALSE))</f>
        <v/>
      </c>
      <c r="J22" s="402"/>
      <c r="K22" s="187" t="str">
        <f>IF(D22="","",VLOOKUP(B22,Data!$B$5:$E$404,4,FALSE)*D22)</f>
        <v/>
      </c>
      <c r="L22" s="187" t="str">
        <f>IF(D22="","",VLOOKUP(B22,Data!$B$5:$F$404,5,FALSE)*D22)</f>
        <v/>
      </c>
      <c r="M22" s="403"/>
      <c r="N22" s="404"/>
      <c r="O22" s="405"/>
      <c r="P22" s="406"/>
      <c r="Q22" s="405"/>
      <c r="R22" s="405"/>
      <c r="S22" s="406"/>
      <c r="T22" s="407"/>
      <c r="U22" s="406"/>
      <c r="V22" s="408" t="str">
        <f>IF(D22="","",VLOOKUP(B22,Data!$B$5:$J$404,9,FALSE)*D22)</f>
        <v/>
      </c>
      <c r="W22" s="386"/>
      <c r="X22" s="386"/>
      <c r="Y22" s="386"/>
      <c r="Z22" s="386"/>
      <c r="AA22" s="386"/>
      <c r="AB22" s="386"/>
      <c r="AC22" s="386"/>
      <c r="AD22" s="386"/>
    </row>
    <row r="23" spans="1:30" s="409" customFormat="1" ht="17" customHeight="1">
      <c r="A23" s="410"/>
      <c r="B23" s="368"/>
      <c r="C23" s="187" t="str">
        <f>IF(D23="","",VLOOKUP(B23,Data!$B$5:$L$404,2,FALSE))</f>
        <v/>
      </c>
      <c r="D23" s="274"/>
      <c r="E23" s="273"/>
      <c r="F23" s="376" t="str">
        <f>IF(D23="","",VLOOKUP(B23,Data!$B$5:$L$404,11,FALSE))</f>
        <v/>
      </c>
      <c r="G23" s="400" t="str">
        <f>IF(D23&gt;0,D23*F23,"-")</f>
        <v>-</v>
      </c>
      <c r="H23" s="401" t="str">
        <f>IF(D23="","",VLOOKUP(B23,Data!$B$5:$D$404,3,FALSE))</f>
        <v/>
      </c>
      <c r="I23" s="401" t="str">
        <f>IF(D23="","",VLOOKUP(B23,Data!$B$5:$M$404,12,FALSE))</f>
        <v/>
      </c>
      <c r="J23" s="279"/>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409" customFormat="1" ht="17" customHeight="1">
      <c r="A24" s="410"/>
      <c r="B24" s="368"/>
      <c r="C24" s="187" t="str">
        <f>IF(D24="","",VLOOKUP(B24,Data!$B$5:$L$404,2,FALSE))</f>
        <v/>
      </c>
      <c r="D24" s="274"/>
      <c r="E24" s="273"/>
      <c r="F24" s="376" t="str">
        <f>IF(D24="","",VLOOKUP(B24,Data!$B$5:$L$404,11,FALSE))</f>
        <v/>
      </c>
      <c r="G24" s="400" t="str">
        <f>IF(D24&gt;0,D24*F24,"-")</f>
        <v>-</v>
      </c>
      <c r="H24" s="401" t="str">
        <f>IF(D24="","",VLOOKUP(B24,Data!$B$5:$D$404,3,FALSE))</f>
        <v/>
      </c>
      <c r="I24" s="401" t="str">
        <f>IF(D24="","",VLOOKUP(B24,Data!$B$5:$M$404,12,FALSE))</f>
        <v/>
      </c>
      <c r="J24" s="402"/>
      <c r="K24" s="187" t="str">
        <f>IF(D24="","",VLOOKUP(B24,Data!$B$5:$E$404,4,FALSE)*D24)</f>
        <v/>
      </c>
      <c r="L24" s="187" t="str">
        <f>IF(D24="","",VLOOKUP(B24,Data!$B$5:$F$404,5,FALSE)*D24)</f>
        <v/>
      </c>
      <c r="M24" s="403"/>
      <c r="N24" s="404"/>
      <c r="O24" s="405"/>
      <c r="P24" s="406"/>
      <c r="Q24" s="405"/>
      <c r="R24" s="405"/>
      <c r="S24" s="406"/>
      <c r="T24" s="407"/>
      <c r="U24" s="406"/>
      <c r="V24" s="408" t="str">
        <f>IF(D24="","",VLOOKUP(B24,Data!$B$5:$J$404,9,FALSE)*D24)</f>
        <v/>
      </c>
      <c r="W24" s="386"/>
      <c r="X24" s="386"/>
      <c r="Y24" s="386"/>
      <c r="Z24" s="386"/>
      <c r="AA24" s="386"/>
      <c r="AB24" s="386"/>
      <c r="AC24" s="386"/>
      <c r="AD24" s="386"/>
    </row>
    <row r="25" spans="1:30" s="340" customFormat="1" ht="17" customHeight="1">
      <c r="A25" s="271"/>
      <c r="B25" s="342" t="s">
        <v>871</v>
      </c>
      <c r="C25" s="187" t="str">
        <f>IF(D25="","",VLOOKUP(B25,Data!$B$5:$L$404,2,FALSE))</f>
        <v/>
      </c>
      <c r="D25" s="274"/>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1"/>
      <c r="B26" s="342" t="s">
        <v>919</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271"/>
      <c r="B27" s="385"/>
      <c r="C27" s="187" t="str">
        <f>IF(D27="","",VLOOKUP(B27,Data!$B$5:$L$404,2,FALSE))</f>
        <v/>
      </c>
      <c r="D27" s="339"/>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t="str">
        <f>IF(D27="","",VLOOKUP(B27,Data!$B$5:$J$404,9,FALSE)*D27)</f>
        <v/>
      </c>
      <c r="W27" s="282"/>
      <c r="X27" s="282"/>
      <c r="Y27" s="282"/>
      <c r="Z27" s="282"/>
      <c r="AA27" s="282"/>
      <c r="AB27" s="282"/>
      <c r="AC27" s="282"/>
      <c r="AD27" s="282"/>
    </row>
    <row r="28" spans="1:30" s="340" customFormat="1" ht="20" customHeight="1">
      <c r="A28" s="343"/>
      <c r="B28" s="678" t="s">
        <v>925</v>
      </c>
      <c r="C28" s="679"/>
      <c r="D28" s="193">
        <f>SUM(D18:D27)</f>
        <v>34</v>
      </c>
      <c r="E28" s="380"/>
      <c r="F28" s="190"/>
      <c r="G28" s="191">
        <f>SUM(G18:G27)</f>
        <v>89014.04</v>
      </c>
      <c r="H28" s="343"/>
      <c r="I28" s="343"/>
      <c r="J28" s="343"/>
      <c r="K28" s="191">
        <f>SUM(K18:K27)</f>
        <v>9044</v>
      </c>
      <c r="L28" s="191">
        <f>SUM(L18:L27)</f>
        <v>8364</v>
      </c>
      <c r="M28" s="190">
        <f>SUM(M16:M17)</f>
        <v>0</v>
      </c>
      <c r="N28" s="190" t="e">
        <f>SUM(#REF!)</f>
        <v>#REF!</v>
      </c>
      <c r="O28" s="190">
        <f>SUM(O16:O17)</f>
        <v>0</v>
      </c>
      <c r="P28" s="190">
        <f>SUM(P16:P17)</f>
        <v>0</v>
      </c>
      <c r="Q28" s="190" t="e">
        <f>SUM(#REF!)</f>
        <v>#REF!</v>
      </c>
      <c r="R28" s="190">
        <f>SUM(R16:R17)</f>
        <v>0</v>
      </c>
      <c r="S28" s="190">
        <f>SUM(S16:S17)</f>
        <v>0</v>
      </c>
      <c r="T28" s="190"/>
      <c r="U28" s="190">
        <f>SUM(U16:U17)</f>
        <v>0</v>
      </c>
      <c r="V28" s="192">
        <f>SUM(V18:V27)</f>
        <v>50.591999999999999</v>
      </c>
    </row>
    <row r="29" spans="1:30" ht="10.25" customHeight="1">
      <c r="A29" s="344"/>
      <c r="B29" s="680"/>
      <c r="C29" s="681"/>
      <c r="D29" s="345"/>
      <c r="E29" s="311"/>
      <c r="F29" s="160" t="s">
        <v>523</v>
      </c>
      <c r="G29" s="157"/>
      <c r="H29" s="344"/>
      <c r="I29" s="344"/>
      <c r="J29" s="344"/>
      <c r="K29" s="161"/>
      <c r="L29" s="151"/>
      <c r="M29" s="298"/>
      <c r="T29" s="298"/>
      <c r="U29" s="298"/>
      <c r="V29" s="155"/>
    </row>
    <row r="30" spans="1:30" ht="14">
      <c r="A30" s="297" t="s">
        <v>525</v>
      </c>
      <c r="B30" s="334"/>
      <c r="C30" s="308"/>
      <c r="D30" s="283" t="s">
        <v>87</v>
      </c>
      <c r="F30" s="685"/>
      <c r="G30" s="686"/>
      <c r="H30" s="297" t="s">
        <v>88</v>
      </c>
      <c r="I30" s="350"/>
      <c r="J30" s="154" t="s">
        <v>89</v>
      </c>
      <c r="K30" s="154"/>
      <c r="L30" s="150"/>
      <c r="V30" s="155"/>
    </row>
    <row r="31" spans="1:30">
      <c r="A31" s="297" t="s">
        <v>526</v>
      </c>
      <c r="B31" s="297"/>
      <c r="C31" s="298"/>
      <c r="D31" s="283">
        <f>SUM(D18:D30)</f>
        <v>68</v>
      </c>
      <c r="F31" s="685"/>
      <c r="G31" s="686"/>
      <c r="H31" s="297"/>
      <c r="I31" s="350"/>
      <c r="J31" s="154" t="s">
        <v>93</v>
      </c>
      <c r="K31" s="154"/>
      <c r="L31" s="150"/>
      <c r="V31" s="155"/>
    </row>
    <row r="32" spans="1:30" ht="10.5" customHeight="1">
      <c r="A32" s="311"/>
      <c r="B32" s="351"/>
      <c r="C32" s="352"/>
      <c r="D32" s="283" t="s">
        <v>94</v>
      </c>
      <c r="F32" s="685"/>
      <c r="G32" s="686"/>
      <c r="H32" s="297" t="s">
        <v>95</v>
      </c>
      <c r="I32" s="350"/>
      <c r="J32" s="154"/>
      <c r="K32" s="154"/>
      <c r="L32" s="150"/>
      <c r="V32" s="155"/>
    </row>
    <row r="33" spans="1:22" ht="13">
      <c r="A33" s="290" t="s">
        <v>96</v>
      </c>
      <c r="C33" s="292"/>
      <c r="D33" s="283" t="s">
        <v>97</v>
      </c>
      <c r="F33" s="76" t="s">
        <v>98</v>
      </c>
      <c r="G33" s="73"/>
      <c r="H33" s="297" t="s">
        <v>88</v>
      </c>
      <c r="I33" s="350"/>
      <c r="J33" s="154" t="s">
        <v>99</v>
      </c>
      <c r="K33" s="154"/>
      <c r="L33" s="150"/>
      <c r="V33" s="155"/>
    </row>
    <row r="34" spans="1:22" ht="10.5" customHeight="1">
      <c r="A34" s="297" t="s">
        <v>527</v>
      </c>
      <c r="C34" s="298"/>
      <c r="D34" s="283"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53"/>
      <c r="E35" s="312"/>
      <c r="F35" s="673" t="s">
        <v>923</v>
      </c>
      <c r="G35" s="674"/>
      <c r="H35" s="673" t="s">
        <v>927</v>
      </c>
      <c r="I35" s="674"/>
      <c r="J35" s="158" t="s">
        <v>104</v>
      </c>
      <c r="K35" s="158"/>
      <c r="L35" s="675" t="s">
        <v>105</v>
      </c>
      <c r="M35" s="676"/>
      <c r="N35" s="676"/>
      <c r="O35" s="676"/>
      <c r="P35" s="676"/>
      <c r="Q35" s="676"/>
      <c r="R35" s="676"/>
      <c r="S35" s="676"/>
      <c r="T35" s="676"/>
      <c r="U35" s="676"/>
      <c r="V35" s="677"/>
    </row>
    <row r="36" spans="1:22">
      <c r="B36" s="305"/>
    </row>
    <row r="42" spans="1:22" s="354" customFormat="1" ht="26.25" customHeight="1">
      <c r="A42" s="163" t="s">
        <v>886</v>
      </c>
      <c r="B42" s="146"/>
      <c r="C42" s="163" t="s">
        <v>569</v>
      </c>
      <c r="D42" s="362"/>
      <c r="E42" s="362"/>
      <c r="F42" s="363"/>
      <c r="G42" s="163" t="s">
        <v>880</v>
      </c>
      <c r="H42" s="146"/>
      <c r="I42" s="163" t="s">
        <v>569</v>
      </c>
      <c r="K42" s="265"/>
      <c r="L42" s="265"/>
      <c r="V42" s="264"/>
    </row>
    <row r="43" spans="1:22" s="354" customFormat="1" ht="19.25" customHeight="1">
      <c r="A43" s="163" t="s">
        <v>887</v>
      </c>
      <c r="B43" s="146"/>
      <c r="C43" s="163" t="s">
        <v>891</v>
      </c>
      <c r="D43" s="362"/>
      <c r="E43" s="362"/>
      <c r="F43" s="363"/>
      <c r="G43" s="247" t="s">
        <v>881</v>
      </c>
      <c r="H43" s="381"/>
      <c r="I43" s="247" t="s">
        <v>891</v>
      </c>
      <c r="K43" s="265"/>
      <c r="L43" s="265"/>
      <c r="V43" s="264"/>
    </row>
    <row r="44" spans="1:22" s="354" customFormat="1" ht="19.25" customHeight="1">
      <c r="A44" s="163" t="s">
        <v>888</v>
      </c>
      <c r="B44" s="146"/>
      <c r="C44" s="163" t="s">
        <v>891</v>
      </c>
      <c r="D44" s="362"/>
      <c r="E44" s="362"/>
      <c r="F44" s="363"/>
      <c r="G44" s="163" t="s">
        <v>882</v>
      </c>
      <c r="H44" s="146"/>
      <c r="I44" s="163" t="s">
        <v>569</v>
      </c>
      <c r="K44" s="265"/>
      <c r="L44" s="265"/>
      <c r="V44" s="264"/>
    </row>
    <row r="45" spans="1:22" s="354" customFormat="1" ht="19.25" customHeight="1">
      <c r="A45" s="163" t="s">
        <v>889</v>
      </c>
      <c r="B45" s="146"/>
      <c r="C45" s="163" t="s">
        <v>569</v>
      </c>
      <c r="D45" s="362"/>
      <c r="E45" s="362"/>
      <c r="F45" s="363"/>
      <c r="G45" s="163" t="s">
        <v>883</v>
      </c>
      <c r="H45" s="146"/>
      <c r="I45" s="163" t="s">
        <v>569</v>
      </c>
      <c r="K45" s="265"/>
      <c r="L45" s="265"/>
      <c r="V45" s="264"/>
    </row>
    <row r="46" spans="1:22" s="354" customFormat="1" ht="19.25" customHeight="1">
      <c r="A46" s="163" t="s">
        <v>890</v>
      </c>
      <c r="B46" s="146"/>
      <c r="C46" s="163" t="s">
        <v>569</v>
      </c>
      <c r="D46" s="362"/>
      <c r="E46" s="362"/>
      <c r="F46" s="363"/>
      <c r="G46" s="163" t="s">
        <v>885</v>
      </c>
      <c r="H46" s="146"/>
      <c r="I46" s="163" t="s">
        <v>569</v>
      </c>
      <c r="K46" s="265"/>
      <c r="L46" s="265"/>
      <c r="V46" s="264"/>
    </row>
    <row r="47" spans="1:22" ht="18.75" customHeight="1">
      <c r="A47" s="411"/>
      <c r="B47" s="411"/>
      <c r="C47" s="411"/>
      <c r="D47" s="411"/>
      <c r="E47" s="411"/>
      <c r="F47" s="266"/>
      <c r="G47" s="163" t="s">
        <v>884</v>
      </c>
      <c r="H47" s="146"/>
      <c r="I47" s="163" t="s">
        <v>569</v>
      </c>
    </row>
    <row r="51" spans="1:12">
      <c r="L51" s="355"/>
    </row>
    <row r="52" spans="1:12" ht="14">
      <c r="A52" s="356"/>
      <c r="C52" s="334"/>
      <c r="D52" s="357"/>
      <c r="L52" s="358"/>
    </row>
    <row r="53" spans="1:12" ht="14">
      <c r="A53" s="359"/>
      <c r="C53" s="334"/>
      <c r="D53" s="357"/>
      <c r="L53" s="358"/>
    </row>
    <row r="54" spans="1:12" ht="14">
      <c r="A54" s="359"/>
      <c r="C54" s="334"/>
      <c r="D54" s="357"/>
      <c r="L54" s="358"/>
    </row>
    <row r="55" spans="1:12" ht="14">
      <c r="A55" s="359"/>
      <c r="B55" s="334"/>
      <c r="C55" s="334"/>
      <c r="D55" s="357"/>
      <c r="L55" s="358"/>
    </row>
    <row r="56" spans="1:12" ht="14">
      <c r="A56" s="359"/>
      <c r="B56" s="334"/>
      <c r="C56" s="334"/>
      <c r="D56" s="357"/>
      <c r="L56" s="358"/>
    </row>
    <row r="57" spans="1:12" ht="14">
      <c r="A57" s="359"/>
      <c r="B57" s="334"/>
      <c r="C57" s="334"/>
      <c r="D57" s="357"/>
      <c r="L57" s="358"/>
    </row>
    <row r="58" spans="1:12" ht="14">
      <c r="A58" s="334"/>
      <c r="B58" s="334"/>
      <c r="C58" s="334"/>
      <c r="D58" s="357"/>
      <c r="L58" s="360"/>
    </row>
    <row r="59" spans="1:12" ht="14">
      <c r="A59" s="359"/>
      <c r="B59" s="334"/>
      <c r="C59" s="334"/>
      <c r="D59" s="357"/>
    </row>
    <row r="60" spans="1:12" ht="14">
      <c r="A60" s="334"/>
      <c r="B60" s="334"/>
      <c r="C60" s="334"/>
      <c r="D60" s="357"/>
    </row>
    <row r="61" spans="1:12" ht="14">
      <c r="A61" s="334"/>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34"/>
      <c r="B72" s="334"/>
      <c r="C72" s="334"/>
      <c r="D72" s="357"/>
    </row>
    <row r="73" spans="1:4" ht="14">
      <c r="B73" s="334"/>
    </row>
    <row r="74" spans="1:4" ht="14">
      <c r="B74" s="334"/>
    </row>
    <row r="75" spans="1:4" ht="14">
      <c r="B75" s="334"/>
    </row>
  </sheetData>
  <mergeCells count="8">
    <mergeCell ref="F35:G35"/>
    <mergeCell ref="H35:I35"/>
    <mergeCell ref="L35:V35"/>
    <mergeCell ref="B28:C29"/>
    <mergeCell ref="F30:G30"/>
    <mergeCell ref="F31:G31"/>
    <mergeCell ref="F32:G32"/>
    <mergeCell ref="L34:V34"/>
  </mergeCells>
  <printOptions horizontalCentered="1"/>
  <pageMargins left="0" right="0" top="0.23622047244094491" bottom="0.15748031496062992" header="8.0708661417322833" footer="0"/>
  <pageSetup paperSize="9" scale="74" firstPageNumber="4294963191" orientation="landscape" horizontalDpi="4294967295" verticalDpi="4294967295" r:id="rId1"/>
  <headerFooter alignWithMargins="0">
    <oddHeader>&amp;R&amp;"Calibri"&amp;10&amp;K000000 Confidential&amp;1#_x000D_</oddHead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F0"/>
    <pageSetUpPr fitToPage="1"/>
  </sheetPr>
  <dimension ref="A1:AD74"/>
  <sheetViews>
    <sheetView topLeftCell="A13" zoomScale="85" zoomScaleNormal="85" zoomScaleSheetLayoutView="85" workbookViewId="0">
      <selection activeCell="B24" sqref="B24"/>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21"/>
      <c r="I10" s="42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922</v>
      </c>
      <c r="C18" s="187" t="str">
        <f>IF(D18="","",VLOOKUP(B18,Data!$B$5:$L$404,2,FALSE))</f>
        <v/>
      </c>
      <c r="D18" s="339"/>
      <c r="E18" s="275"/>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c r="B19" s="368" t="s">
        <v>699</v>
      </c>
      <c r="C19" s="187" t="str">
        <f>IF(D19="","",VLOOKUP(B19,Data!$B$5:$L$404,2,FALSE))</f>
        <v>VAD6750</v>
      </c>
      <c r="D19" s="339">
        <v>1</v>
      </c>
      <c r="E19" s="275"/>
      <c r="F19" s="185">
        <f>IF(D19="","",VLOOKUP(B19,Data!$B$5:$L$404,11,FALSE))</f>
        <v>2090.88</v>
      </c>
      <c r="G19" s="188">
        <f>IF(D19&gt;0,D19*F19,"-")</f>
        <v>2090.88</v>
      </c>
      <c r="H19" s="182" t="str">
        <f>IF(D19="","",VLOOKUP(B19,Data!$B$5:$D$404,3,FALSE))</f>
        <v>C/T</v>
      </c>
      <c r="I19" s="182" t="str">
        <f>IF(D19="","",VLOOKUP(B19,Data!$B$5:$M$404,12,FALSE))</f>
        <v>Indonesia</v>
      </c>
      <c r="J19" s="280" t="s">
        <v>920</v>
      </c>
      <c r="K19" s="183">
        <f>IF(D19="","",VLOOKUP(B19,Data!$B$5:$E$404,4,FALSE)*D19)</f>
        <v>206</v>
      </c>
      <c r="L19" s="183">
        <f>IF(D19="","",VLOOKUP(B19,Data!$B$5:$F$404,5,FALSE)*D19)</f>
        <v>186</v>
      </c>
      <c r="M19" s="189"/>
      <c r="N19" s="377"/>
      <c r="O19" s="378"/>
      <c r="P19" s="186"/>
      <c r="Q19" s="378"/>
      <c r="R19" s="378"/>
      <c r="S19" s="186"/>
      <c r="T19" s="379"/>
      <c r="U19" s="186"/>
      <c r="V19" s="184">
        <f>IF(D19="","",VLOOKUP(B19,Data!$B$5:$J$404,9,FALSE)*D19)</f>
        <v>1.1499999999999999</v>
      </c>
      <c r="W19" s="282"/>
      <c r="X19" s="282"/>
      <c r="Y19" s="282"/>
      <c r="Z19" s="282"/>
      <c r="AA19" s="282"/>
      <c r="AB19" s="282"/>
      <c r="AC19" s="282"/>
      <c r="AD19" s="282"/>
    </row>
    <row r="20" spans="1:30" s="340" customFormat="1" ht="17" customHeight="1">
      <c r="A20" s="272"/>
      <c r="B20" s="368"/>
      <c r="C20" s="187" t="str">
        <f>IF(D20="","",VLOOKUP(B20,Data!$B$5:$L$404,2,FALSE))</f>
        <v/>
      </c>
      <c r="D20" s="339"/>
      <c r="E20" s="275"/>
      <c r="F20" s="185" t="str">
        <f>IF(D20="","",VLOOKUP(B20,Data!$B$5:$L$404,11,FALSE))</f>
        <v/>
      </c>
      <c r="G20" s="188" t="str">
        <f>IF(D20&gt;0,D20*F20,"-")</f>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68"/>
      <c r="C21" s="187" t="str">
        <f>IF(D21="","",VLOOKUP(B21,Data!$B$5:$L$404,2,FALSE))</f>
        <v/>
      </c>
      <c r="D21" s="274"/>
      <c r="E21" s="275"/>
      <c r="F21" s="185" t="str">
        <f>IF(D21="","",VLOOKUP(B21,Data!$B$5:$L$404,11,FALSE))</f>
        <v/>
      </c>
      <c r="G21" s="188" t="str">
        <f t="shared" ref="G21:G26" si="0">IF(D21&gt;0,D21*F21,"-")</f>
        <v>-</v>
      </c>
      <c r="H21" s="182" t="str">
        <f>IF(D21="","",VLOOKUP(B21,Data!$B$5:$D$404,3,FALSE))</f>
        <v/>
      </c>
      <c r="I21" s="182" t="str">
        <f>IF(D21="","",VLOOKUP(B21,Data!$B$5:$M$404,12,FALSE))</f>
        <v/>
      </c>
      <c r="J21" s="280"/>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68"/>
      <c r="C22" s="187" t="str">
        <f>IF(D22="","",VLOOKUP(B22,Data!$B$5:$L$404,2,FALSE))</f>
        <v/>
      </c>
      <c r="D22" s="339"/>
      <c r="E22" s="277"/>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64"/>
      <c r="C23" s="187" t="str">
        <f>IF(D23="","",VLOOKUP(B23,Data!$B$5:$L$404,2,FALSE))</f>
        <v/>
      </c>
      <c r="D23" s="339"/>
      <c r="E23" s="277"/>
      <c r="F23" s="185" t="str">
        <f>IF(D23="","",VLOOKUP(B23,Data!$B$5:$L$404,11,FALSE))</f>
        <v/>
      </c>
      <c r="G23" s="188" t="str">
        <f t="shared" si="0"/>
        <v>-</v>
      </c>
      <c r="H23" s="182" t="str">
        <f>IF(D23="","",VLOOKUP(B23,Data!$B$5:$D$404,3,FALSE))</f>
        <v/>
      </c>
      <c r="I23" s="182" t="str">
        <f>IF(D23="","",VLOOKUP(B23,Data!$B$5:$M$404,12,FALSE))</f>
        <v/>
      </c>
      <c r="J23" s="279"/>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1"/>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1"/>
      <c r="B26" s="342" t="s">
        <v>919</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343"/>
      <c r="B27" s="678" t="s">
        <v>926</v>
      </c>
      <c r="C27" s="679"/>
      <c r="D27" s="193">
        <f>SUM(D18:D26)</f>
        <v>1</v>
      </c>
      <c r="E27" s="380"/>
      <c r="F27" s="190"/>
      <c r="G27" s="191">
        <f>SUM(G18:G26)</f>
        <v>2090.88</v>
      </c>
      <c r="H27" s="343"/>
      <c r="I27" s="343"/>
      <c r="J27" s="343"/>
      <c r="K27" s="191">
        <f>SUM(K18:K26)</f>
        <v>206</v>
      </c>
      <c r="L27" s="191">
        <f>SUM(L18:L26)</f>
        <v>186</v>
      </c>
      <c r="M27" s="190">
        <f>SUM(M16:M17)</f>
        <v>0</v>
      </c>
      <c r="N27" s="190" t="e">
        <f>SUM(#REF!)</f>
        <v>#REF!</v>
      </c>
      <c r="O27" s="190">
        <f>SUM(O16:O17)</f>
        <v>0</v>
      </c>
      <c r="P27" s="190">
        <f>SUM(P16:P17)</f>
        <v>0</v>
      </c>
      <c r="Q27" s="190" t="e">
        <f>SUM(#REF!)</f>
        <v>#REF!</v>
      </c>
      <c r="R27" s="190">
        <f>SUM(R16:R17)</f>
        <v>0</v>
      </c>
      <c r="S27" s="190">
        <f>SUM(S16:S17)</f>
        <v>0</v>
      </c>
      <c r="T27" s="190"/>
      <c r="U27" s="190">
        <f>SUM(U16:U17)</f>
        <v>0</v>
      </c>
      <c r="V27" s="192">
        <f>SUM(V18:V26)</f>
        <v>1.1499999999999999</v>
      </c>
    </row>
    <row r="28" spans="1:30" ht="10.25" customHeight="1">
      <c r="A28" s="344"/>
      <c r="B28" s="680"/>
      <c r="C28" s="681"/>
      <c r="D28" s="345"/>
      <c r="E28" s="311"/>
      <c r="F28" s="160" t="s">
        <v>523</v>
      </c>
      <c r="G28" s="157"/>
      <c r="H28" s="344"/>
      <c r="I28" s="344"/>
      <c r="J28" s="344"/>
      <c r="K28" s="161"/>
      <c r="L28" s="151"/>
      <c r="M28" s="298"/>
      <c r="T28" s="298"/>
      <c r="U28" s="298"/>
      <c r="V28" s="155"/>
    </row>
    <row r="29" spans="1:30" ht="14">
      <c r="A29" s="290" t="s">
        <v>524</v>
      </c>
      <c r="B29" s="346"/>
      <c r="C29" s="347"/>
      <c r="D29" s="348" t="s">
        <v>81</v>
      </c>
      <c r="E29" s="305"/>
      <c r="F29" s="68"/>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283" t="s">
        <v>87</v>
      </c>
      <c r="F30" s="685"/>
      <c r="G30" s="686"/>
      <c r="H30" s="297" t="s">
        <v>88</v>
      </c>
      <c r="I30" s="350"/>
      <c r="J30" s="154" t="s">
        <v>89</v>
      </c>
      <c r="K30" s="154"/>
      <c r="L30" s="150"/>
      <c r="V30" s="155"/>
    </row>
    <row r="31" spans="1:30">
      <c r="A31" s="297" t="s">
        <v>526</v>
      </c>
      <c r="B31" s="297"/>
      <c r="C31" s="298"/>
      <c r="F31" s="685"/>
      <c r="G31" s="686"/>
      <c r="H31" s="297"/>
      <c r="I31" s="350"/>
      <c r="J31" s="154" t="s">
        <v>93</v>
      </c>
      <c r="K31" s="154"/>
      <c r="L31" s="150"/>
      <c r="V31" s="155"/>
    </row>
    <row r="32" spans="1:30" ht="13">
      <c r="A32" s="290" t="s">
        <v>96</v>
      </c>
      <c r="C32" s="292"/>
      <c r="D32" s="283" t="s">
        <v>97</v>
      </c>
      <c r="F32" s="76" t="s">
        <v>98</v>
      </c>
      <c r="G32" s="73"/>
      <c r="H32" s="297" t="s">
        <v>88</v>
      </c>
      <c r="I32" s="350"/>
      <c r="J32" s="154" t="s">
        <v>99</v>
      </c>
      <c r="K32" s="154"/>
      <c r="L32" s="150"/>
      <c r="V32" s="155"/>
    </row>
    <row r="33" spans="1:22" ht="10.5" customHeight="1">
      <c r="A33" s="297" t="s">
        <v>527</v>
      </c>
      <c r="C33" s="298"/>
      <c r="D33" s="283">
        <f>SUM(D18:D32)</f>
        <v>2</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53"/>
      <c r="E34" s="312"/>
      <c r="F34" s="673" t="s">
        <v>923</v>
      </c>
      <c r="G34" s="674"/>
      <c r="H34" s="673" t="s">
        <v>927</v>
      </c>
      <c r="I34" s="674"/>
      <c r="J34" s="158" t="s">
        <v>104</v>
      </c>
      <c r="K34" s="158"/>
      <c r="L34" s="675" t="s">
        <v>105</v>
      </c>
      <c r="M34" s="676"/>
      <c r="N34" s="676"/>
      <c r="O34" s="676"/>
      <c r="P34" s="676"/>
      <c r="Q34" s="676"/>
      <c r="R34" s="676"/>
      <c r="S34" s="676"/>
      <c r="T34" s="676"/>
      <c r="U34" s="676"/>
      <c r="V34" s="677"/>
    </row>
    <row r="35" spans="1:22">
      <c r="B35" s="305"/>
    </row>
    <row r="41" spans="1:22" s="354" customFormat="1" ht="26.25"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8">
    <mergeCell ref="F34:G34"/>
    <mergeCell ref="H34:I34"/>
    <mergeCell ref="L34:V34"/>
    <mergeCell ref="B27:C28"/>
    <mergeCell ref="L29:V29"/>
    <mergeCell ref="F30:G30"/>
    <mergeCell ref="F31:G31"/>
    <mergeCell ref="L33:V33"/>
  </mergeCells>
  <printOptions horizontalCentered="1"/>
  <pageMargins left="0" right="0" top="0.23622047244094491" bottom="0.15748031496062992" header="8.0708661417322833" footer="0"/>
  <pageSetup paperSize="9" scale="72" firstPageNumber="4294963191" orientation="landscape" horizontalDpi="4294967295" verticalDpi="4294967295" r:id="rId1"/>
  <headerFooter alignWithMargins="0">
    <oddHeader>&amp;R&amp;"Calibri"&amp;10&amp;K000000 Confidential&amp;1#_x000D_</oddHead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pageSetUpPr fitToPage="1"/>
  </sheetPr>
  <dimension ref="A1:W82"/>
  <sheetViews>
    <sheetView topLeftCell="A5" zoomScale="85" zoomScaleNormal="85" zoomScaleSheetLayoutView="75" workbookViewId="0">
      <selection activeCell="B24" sqref="B24"/>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5.1796875" style="283" hidden="1" customWidth="1"/>
    <col min="6" max="6" width="13.54296875" style="282" customWidth="1"/>
    <col min="7" max="7" width="13" style="146" customWidth="1"/>
    <col min="8" max="8" width="16.81640625" style="146" customWidth="1"/>
    <col min="9" max="9" width="8.36328125" style="282" customWidth="1"/>
    <col min="10" max="10" width="12.81640625" style="282" customWidth="1"/>
    <col min="11" max="11" width="11.54296875" style="282" customWidth="1"/>
    <col min="12" max="12" width="15.453125" style="146" customWidth="1"/>
    <col min="13" max="13" width="15.1796875" style="146" customWidth="1"/>
    <col min="14" max="14" width="0.1796875" style="282" hidden="1" customWidth="1"/>
    <col min="15" max="15" width="5.1796875" style="282" customWidth="1"/>
    <col min="16" max="16" width="2.54296875" style="282" customWidth="1"/>
    <col min="17" max="17" width="4.81640625" style="282" hidden="1" customWidth="1"/>
    <col min="18" max="18" width="5.81640625" style="282" customWidth="1"/>
    <col min="19" max="19" width="1.54296875" style="282" customWidth="1"/>
    <col min="20" max="20" width="5.81640625" style="282" hidden="1" customWidth="1"/>
    <col min="21" max="21" width="5.81640625" style="282" customWidth="1"/>
    <col min="22" max="22" width="9.1796875" style="282" hidden="1" customWidth="1"/>
    <col min="23" max="23" width="11.1796875" style="147" customWidth="1"/>
    <col min="24" max="24" width="10.54296875" style="282" bestFit="1" customWidth="1"/>
    <col min="25" max="25" width="9.1796875" style="282"/>
    <col min="26" max="26" width="19.81640625" style="282" customWidth="1"/>
    <col min="27" max="16384" width="9.1796875" style="282"/>
  </cols>
  <sheetData>
    <row r="1" spans="1:23">
      <c r="A1" s="281"/>
      <c r="B1" s="281"/>
    </row>
    <row r="2" spans="1:23" ht="23">
      <c r="O2" s="284"/>
      <c r="P2" s="285"/>
      <c r="Q2" s="285"/>
      <c r="R2" s="285"/>
      <c r="S2" s="285"/>
      <c r="T2" s="285"/>
      <c r="U2" s="285"/>
    </row>
    <row r="3" spans="1:23" ht="18" customHeight="1">
      <c r="A3" s="286" t="s">
        <v>41</v>
      </c>
      <c r="B3" s="286"/>
      <c r="C3" s="286"/>
      <c r="D3" s="387"/>
      <c r="E3" s="287"/>
      <c r="F3" s="286"/>
      <c r="G3" s="54"/>
      <c r="H3" s="54"/>
      <c r="I3" s="286"/>
      <c r="J3" s="286"/>
      <c r="K3" s="286"/>
      <c r="L3" s="54"/>
      <c r="M3" s="54"/>
      <c r="N3" s="286"/>
      <c r="O3" s="286"/>
      <c r="P3" s="286"/>
      <c r="Q3" s="286"/>
      <c r="R3" s="286"/>
      <c r="S3" s="286"/>
      <c r="T3" s="286"/>
      <c r="U3" s="286"/>
      <c r="V3" s="286"/>
      <c r="W3" s="7"/>
    </row>
    <row r="4" spans="1:23" ht="3.75" customHeight="1"/>
    <row r="5" spans="1:23">
      <c r="A5" s="282" t="s">
        <v>500</v>
      </c>
      <c r="I5" s="288" t="s">
        <v>43</v>
      </c>
      <c r="J5" s="289">
        <f>TODAY()</f>
        <v>44763</v>
      </c>
      <c r="K5" s="289"/>
      <c r="L5" s="148"/>
      <c r="M5" s="149"/>
      <c r="N5" s="288"/>
      <c r="O5" s="288"/>
      <c r="P5" s="288"/>
      <c r="Q5" s="288"/>
      <c r="R5" s="288"/>
      <c r="S5" s="288"/>
      <c r="T5" s="288"/>
      <c r="U5" s="288"/>
      <c r="V5" s="288"/>
    </row>
    <row r="6" spans="1:23" ht="13">
      <c r="A6" s="290" t="s">
        <v>44</v>
      </c>
      <c r="B6" s="291"/>
      <c r="C6" s="292"/>
      <c r="D6" s="388"/>
      <c r="E6" s="370"/>
      <c r="F6" s="291"/>
      <c r="G6" s="68" t="s">
        <v>45</v>
      </c>
      <c r="H6" s="61"/>
      <c r="I6" s="294" t="s">
        <v>46</v>
      </c>
      <c r="J6" s="295"/>
      <c r="K6" s="296"/>
      <c r="L6" s="68" t="s">
        <v>47</v>
      </c>
      <c r="M6" s="61"/>
      <c r="N6" s="296"/>
      <c r="O6" s="296"/>
      <c r="P6" s="290"/>
      <c r="Q6" s="296"/>
      <c r="R6" s="296"/>
      <c r="S6" s="296"/>
      <c r="T6" s="296"/>
      <c r="U6" s="291"/>
      <c r="V6" s="291"/>
      <c r="W6" s="142"/>
    </row>
    <row r="7" spans="1:23" ht="13">
      <c r="A7" s="297" t="s">
        <v>601</v>
      </c>
      <c r="C7" s="298"/>
      <c r="D7" s="389" t="s">
        <v>48</v>
      </c>
      <c r="E7" s="371"/>
      <c r="F7" s="300"/>
      <c r="G7" s="69" t="s">
        <v>49</v>
      </c>
      <c r="H7" s="55"/>
      <c r="I7" s="301" t="s">
        <v>50</v>
      </c>
      <c r="J7" s="302"/>
      <c r="K7" s="300"/>
      <c r="L7" s="69" t="s">
        <v>51</v>
      </c>
      <c r="M7" s="55"/>
      <c r="N7" s="300"/>
      <c r="O7" s="300"/>
      <c r="P7" s="301" t="s">
        <v>52</v>
      </c>
      <c r="Q7" s="300"/>
      <c r="R7" s="300"/>
      <c r="S7" s="300"/>
      <c r="T7" s="300"/>
      <c r="U7" s="300"/>
      <c r="V7" s="300"/>
      <c r="W7" s="25"/>
    </row>
    <row r="8" spans="1:23" ht="13">
      <c r="A8" s="303" t="s">
        <v>619</v>
      </c>
      <c r="C8" s="298"/>
      <c r="D8" s="390"/>
      <c r="E8" s="372"/>
      <c r="G8" s="150"/>
      <c r="H8" s="151"/>
      <c r="I8" s="297"/>
      <c r="K8" s="292"/>
      <c r="L8" s="150"/>
      <c r="M8" s="152"/>
      <c r="O8" s="292"/>
      <c r="U8" s="305"/>
      <c r="V8" s="305"/>
      <c r="W8" s="153"/>
    </row>
    <row r="9" spans="1:23">
      <c r="A9" s="297" t="s">
        <v>394</v>
      </c>
      <c r="C9" s="298"/>
      <c r="D9" s="390" t="s">
        <v>53</v>
      </c>
      <c r="E9" s="372"/>
      <c r="G9" s="150" t="s">
        <v>54</v>
      </c>
      <c r="H9" s="151"/>
      <c r="I9" s="297" t="s">
        <v>55</v>
      </c>
      <c r="K9" s="298"/>
      <c r="L9" s="150" t="s">
        <v>56</v>
      </c>
      <c r="M9" s="154"/>
      <c r="O9" s="298"/>
      <c r="P9" s="282" t="s">
        <v>57</v>
      </c>
      <c r="W9" s="155"/>
    </row>
    <row r="10" spans="1:23">
      <c r="A10" s="306" t="s">
        <v>620</v>
      </c>
      <c r="C10" s="298"/>
      <c r="D10" s="390" t="s">
        <v>58</v>
      </c>
      <c r="E10" s="372"/>
      <c r="G10" s="150"/>
      <c r="H10" s="151"/>
      <c r="I10" s="421"/>
      <c r="J10" s="422"/>
      <c r="K10" s="307"/>
      <c r="L10" s="150"/>
      <c r="M10" s="154"/>
      <c r="O10" s="298"/>
      <c r="W10" s="155"/>
    </row>
    <row r="11" spans="1:23" ht="13">
      <c r="A11" s="297" t="s">
        <v>621</v>
      </c>
      <c r="C11" s="308" t="s">
        <v>393</v>
      </c>
      <c r="D11" s="391"/>
      <c r="E11" s="348"/>
      <c r="F11" s="310"/>
      <c r="G11" s="150" t="s">
        <v>59</v>
      </c>
      <c r="H11" s="151"/>
      <c r="I11" s="297" t="s">
        <v>60</v>
      </c>
      <c r="K11" s="298"/>
      <c r="L11" s="150" t="s">
        <v>501</v>
      </c>
      <c r="M11" s="154"/>
      <c r="O11" s="298"/>
      <c r="P11" s="282" t="s">
        <v>62</v>
      </c>
      <c r="W11" s="155"/>
    </row>
    <row r="12" spans="1:23">
      <c r="A12" s="297" t="s">
        <v>63</v>
      </c>
      <c r="C12" s="298"/>
      <c r="D12" s="390" t="s">
        <v>64</v>
      </c>
      <c r="E12" s="372"/>
      <c r="G12" s="150"/>
      <c r="H12" s="151"/>
      <c r="I12" s="297"/>
      <c r="K12" s="298"/>
      <c r="L12" s="150"/>
      <c r="M12" s="154"/>
      <c r="O12" s="298"/>
      <c r="W12" s="155"/>
    </row>
    <row r="13" spans="1:23">
      <c r="A13" s="311"/>
      <c r="B13" s="312"/>
      <c r="C13" s="313"/>
      <c r="D13" s="390" t="s">
        <v>65</v>
      </c>
      <c r="E13" s="372"/>
      <c r="G13" s="156"/>
      <c r="H13" s="157"/>
      <c r="I13" s="311"/>
      <c r="J13" s="312"/>
      <c r="K13" s="313"/>
      <c r="L13" s="156"/>
      <c r="M13" s="158"/>
      <c r="N13" s="312"/>
      <c r="O13" s="313"/>
      <c r="P13" s="312"/>
      <c r="Q13" s="312"/>
      <c r="R13" s="312"/>
      <c r="S13" s="312"/>
      <c r="T13" s="312"/>
      <c r="U13" s="312"/>
      <c r="V13" s="312"/>
      <c r="W13" s="159"/>
    </row>
    <row r="14" spans="1:23">
      <c r="A14" s="314" t="s">
        <v>502</v>
      </c>
      <c r="B14" s="315" t="s">
        <v>503</v>
      </c>
      <c r="C14" s="315"/>
      <c r="D14" s="392" t="s">
        <v>12</v>
      </c>
      <c r="E14" s="323"/>
      <c r="F14" s="317" t="s">
        <v>504</v>
      </c>
      <c r="G14" s="58" t="s">
        <v>505</v>
      </c>
      <c r="H14" s="58" t="s">
        <v>71</v>
      </c>
      <c r="I14" s="318" t="s">
        <v>506</v>
      </c>
      <c r="J14" s="318" t="s">
        <v>507</v>
      </c>
      <c r="K14" s="319" t="s">
        <v>508</v>
      </c>
      <c r="L14" s="65" t="s">
        <v>509</v>
      </c>
      <c r="M14" s="65" t="s">
        <v>510</v>
      </c>
      <c r="N14" s="320"/>
      <c r="O14" s="320" t="s">
        <v>511</v>
      </c>
      <c r="P14" s="314"/>
      <c r="Q14" s="314"/>
      <c r="R14" s="314"/>
      <c r="S14" s="314"/>
      <c r="T14" s="314"/>
      <c r="U14" s="314"/>
      <c r="V14" s="314"/>
      <c r="W14" s="38" t="s">
        <v>512</v>
      </c>
    </row>
    <row r="15" spans="1:23">
      <c r="A15" s="321"/>
      <c r="B15" s="322"/>
      <c r="C15" s="292"/>
      <c r="D15" s="393" t="s">
        <v>513</v>
      </c>
      <c r="E15" s="373"/>
      <c r="F15" s="324" t="s">
        <v>516</v>
      </c>
      <c r="G15" s="59" t="s">
        <v>517</v>
      </c>
      <c r="H15" s="59" t="s">
        <v>517</v>
      </c>
      <c r="I15" s="317"/>
      <c r="J15" s="317"/>
      <c r="K15" s="317"/>
      <c r="L15" s="59" t="s">
        <v>518</v>
      </c>
      <c r="M15" s="66" t="s">
        <v>518</v>
      </c>
      <c r="N15" s="325"/>
      <c r="O15" s="326" t="s">
        <v>519</v>
      </c>
      <c r="P15" s="327"/>
      <c r="Q15" s="327"/>
      <c r="R15" s="327"/>
      <c r="S15" s="327"/>
      <c r="T15" s="327"/>
      <c r="U15" s="328"/>
      <c r="V15" s="328"/>
      <c r="W15" s="39" t="s">
        <v>75</v>
      </c>
    </row>
    <row r="16" spans="1:23" ht="14" customHeight="1">
      <c r="A16" s="329"/>
      <c r="B16" s="330" t="s">
        <v>520</v>
      </c>
      <c r="C16" s="331"/>
      <c r="D16" s="394"/>
      <c r="E16" s="332"/>
      <c r="F16" s="329"/>
      <c r="G16" s="143"/>
      <c r="H16" s="143"/>
      <c r="I16" s="329"/>
      <c r="J16" s="329"/>
      <c r="K16" s="329"/>
      <c r="L16" s="143"/>
      <c r="M16" s="144"/>
      <c r="N16" s="333"/>
      <c r="O16" s="334"/>
      <c r="P16" s="334"/>
      <c r="Q16" s="334"/>
      <c r="R16" s="334"/>
      <c r="S16" s="334"/>
      <c r="T16" s="334"/>
      <c r="U16" s="333"/>
      <c r="V16" s="333"/>
      <c r="W16" s="145"/>
    </row>
    <row r="17" spans="1:23" ht="4.25" customHeight="1">
      <c r="A17" s="329"/>
      <c r="B17" s="335"/>
      <c r="C17" s="334"/>
      <c r="D17" s="394"/>
      <c r="E17" s="332"/>
      <c r="F17" s="329"/>
      <c r="G17" s="143"/>
      <c r="H17" s="143"/>
      <c r="I17" s="336"/>
      <c r="J17" s="336"/>
      <c r="K17" s="336"/>
      <c r="L17" s="94"/>
      <c r="M17" s="106"/>
      <c r="N17" s="337"/>
      <c r="O17" s="338"/>
      <c r="P17" s="338"/>
      <c r="Q17" s="338"/>
      <c r="R17" s="338"/>
      <c r="S17" s="338"/>
      <c r="T17" s="338"/>
      <c r="U17" s="337"/>
      <c r="V17" s="337"/>
      <c r="W17" s="109"/>
    </row>
    <row r="18" spans="1:23" s="340" customFormat="1" ht="17" customHeight="1">
      <c r="A18" s="272"/>
      <c r="B18" s="369" t="s">
        <v>903</v>
      </c>
      <c r="C18" s="187" t="str">
        <f>IF(D18="","",VLOOKUP(B18,Data!$B$5:$L$404,2,FALSE))</f>
        <v/>
      </c>
      <c r="D18" s="274"/>
      <c r="E18" s="274"/>
      <c r="F18" s="341"/>
      <c r="G18" s="185" t="str">
        <f>IF(D18="","",VLOOKUP(B18,Data!$B$5:$L$404,11,FALSE))</f>
        <v/>
      </c>
      <c r="H18" s="188" t="str">
        <f t="shared" ref="H18:H34" si="0">IF(D18&gt;0,D18*G18,"-")</f>
        <v>-</v>
      </c>
      <c r="I18" s="182" t="str">
        <f>IF(D18="","",VLOOKUP(B18,Data!$B$5:$D$404,3,FALSE))</f>
        <v/>
      </c>
      <c r="J18" s="182" t="str">
        <f>IF(D18="","",VLOOKUP(B18,Data!$B$5:$M$404,12,FALSE))</f>
        <v/>
      </c>
      <c r="K18" s="280"/>
      <c r="L18" s="183" t="str">
        <f>IF(D18="","",VLOOKUP(B18,Data!$B$5:$E$404,4,FALSE)*D18)</f>
        <v/>
      </c>
      <c r="M18" s="183" t="str">
        <f>IF(D18="","",VLOOKUP(B18,Data!$B$5:$F$404,5,FALSE)*D18)</f>
        <v/>
      </c>
      <c r="N18" s="189" t="e">
        <f>IF(B18=Data!B128,Data!G128,(IF(B18=Data!B134,Data!G134,(IF(B18=Data!B136,Data!G136,(IF(B18=Data!#REF!,Data!#REF!,(IF(B18=Data!#REF!,Data!#REF!,(IF(B18=Data!B119,Data!G119,(IF(B18=Data!#REF!,Data!#REF!,(IF(B18=Data!#REF!,Data!#REF!,Data!#REF!)))))))))))))))&amp;IF(B18=Data!B254,Data!G254,(IF(B18=Data!B255,Data!G255,(IF(B18=Data!#REF!,Data!#REF!,(IF(B18=Data!B250,Data!G250,(IF(B18=Data!B251,Data!G251,(IF(B18=Data!#REF!,Data!G946,(IF(B18=Data!#REF!,Data!#REF!,(IF(B18=Data!B306,Data!G306,Data!#REF!)))))))))))))))&amp;IF(B18=Data!#REF!,Data!#REF!,(IF(B18=Data!#REF!,Data!#REF!,(IF(B18=Data!#REF!,Data!#REF!,(IF(B18=Data!#REF!,Data!#REF!,(IF(B18=Data!#REF!,Data!#REF!,Data!#REF!)))))))))</f>
        <v>#REF!</v>
      </c>
      <c r="O18" s="377"/>
      <c r="P18" s="378"/>
      <c r="Q18" s="186" t="e">
        <f>IF(B18=Data!B128,Data!H128,(IF(B18=Data!B134,Data!H134,(IF(B18=Data!B136,Data!H136,(IF(B18=Data!#REF!,Data!#REF!,(IF(B18=Data!#REF!,Data!#REF!,(IF(B18=Data!B119,Data!H119,(IF(B18=Data!#REF!,Data!#REF!,(IF(B18=Data!#REF!,Data!#REF!,Data!#REF!)))))))))))))))&amp;IF(B18=Data!B254,Data!H254,(IF(B18=Data!B255,Data!H255,(IF(B18=Data!#REF!,Data!#REF!,(IF(B18=Data!B250,Data!H250,(IF(B18=Data!B251,Data!H251,(IF(B18=Data!#REF!,Data!H946,(IF(B18=Data!#REF!,Data!#REF!,(IF(B18=Data!B306,Data!H306,Data!#REF!)))))))))))))))&amp;IF(B18=Data!#REF!,Data!#REF!,(IF(B18=Data!#REF!,Data!#REF!,(IF(B18=Data!#REF!,Data!#REF!,(IF(B18=Data!#REF!,Data!#REF!,(IF(B18=Data!#REF!,Data!#REF!,Data!#REF!)))))))))</f>
        <v>#REF!</v>
      </c>
      <c r="R18" s="378"/>
      <c r="S18" s="378"/>
      <c r="T18" s="186" t="e">
        <f>IF(B18=Data!B128,Data!I128,(IF(B18=Data!B134,Data!I134,(IF(B18=Data!B136,Data!I136,(IF(B18=Data!#REF!,Data!#REF!,(IF(B18=Data!#REF!,Data!#REF!,(IF(B18=Data!B119,Data!I119,(IF(B18=Data!#REF!,Data!#REF!,(IF(B18=Data!#REF!,Data!#REF!,Data!#REF!)))))))))))))))&amp;IF(B18=Data!B254,Data!I254,(IF(B18=Data!B255,Data!I255,(IF(B18=Data!#REF!,Data!#REF!,(IF(B18=Data!B250,Data!I250,(IF(B18=Data!B251,Data!I251,(IF(B18=Data!#REF!,Data!I946,(IF(B18=Data!#REF!,Data!#REF!,(IF(B18=Data!B306,Data!I306,Data!#REF!)))))))))))))))&amp;IF(B18=Data!#REF!,Data!#REF!,(IF(B18=Data!#REF!,Data!#REF!,(IF(B18=Data!#REF!,Data!#REF!,(IF(B18=Data!#REF!,Data!#REF!,(IF(B18=Data!#REF!,Data!#REF!,Data!#REF!)))))))))</f>
        <v>#REF!</v>
      </c>
      <c r="U18" s="379"/>
      <c r="V18" s="186" t="e">
        <f>IF(B18=Data!B128,Data!J128,(IF(B18=Data!B134,Data!J134,(IF(B18=Data!B136,Data!J136,(IF(B18=Data!#REF!,Data!#REF!,(IF(B18=Data!#REF!,Data!#REF!,(IF(B18=Data!B119,Data!J119,(IF(B18=Data!#REF!,Data!#REF!,(IF(B18=Data!#REF!,Data!#REF!,Data!#REF!)))))))))))))))&amp;IF(B18=Data!B254,Data!J254,(IF(B18=Data!B255,Data!J255,(IF(B18=Data!#REF!,Data!#REF!,(IF(B18=Data!B250,Data!J250,(IF(B18=Data!B251,Data!J251,(IF(B18=Data!#REF!,Data!J946,(IF(B18=Data!#REF!,Data!#REF!,(IF(B18=Data!B306,Data!J306,Data!#REF!)))))))))))))))&amp;IF(B18=Data!#REF!,Data!#REF!,(IF(B18=Data!#REF!,Data!#REF!,(IF(B18=Data!#REF!,Data!#REF!,(IF(B18=Data!#REF!,Data!#REF!,(IF(B18=Data!#REF!,Data!#REF!,Data!#REF!)))))))))</f>
        <v>#REF!</v>
      </c>
      <c r="W18" s="184" t="str">
        <f>IF(D18="","",VLOOKUP(B18,Data!$B$5:$J$404,9,FALSE)*D18)</f>
        <v/>
      </c>
    </row>
    <row r="19" spans="1:23" s="340" customFormat="1" ht="17" customHeight="1">
      <c r="A19" s="272">
        <v>1</v>
      </c>
      <c r="B19" s="368" t="s">
        <v>353</v>
      </c>
      <c r="C19" s="187" t="str">
        <f>IF(D19="","",VLOOKUP(B19,Data!$B$5:$L$404,2,FALSE))</f>
        <v>WQ78260</v>
      </c>
      <c r="D19" s="274">
        <v>3</v>
      </c>
      <c r="E19" s="274">
        <v>4</v>
      </c>
      <c r="F19" s="277" t="s">
        <v>521</v>
      </c>
      <c r="G19" s="185">
        <f>IF(D19="","",VLOOKUP(B19,Data!$B$5:$L$404,11,FALSE))</f>
        <v>4283.6499999999996</v>
      </c>
      <c r="H19" s="188">
        <f t="shared" si="0"/>
        <v>12850.949999999999</v>
      </c>
      <c r="I19" s="182" t="str">
        <f>IF(D19="","",VLOOKUP(B19,Data!$B$5:$D$404,3,FALSE))</f>
        <v>C/T</v>
      </c>
      <c r="J19" s="182" t="str">
        <f>IF(D19="","",VLOOKUP(B19,Data!$B$5:$M$404,12,FALSE))</f>
        <v>Indonesia</v>
      </c>
      <c r="K19" s="280" t="s">
        <v>902</v>
      </c>
      <c r="L19" s="183">
        <f>IF(D19="","",VLOOKUP(B19,Data!$B$5:$E$404,4,FALSE)*D19)</f>
        <v>915</v>
      </c>
      <c r="M19" s="183">
        <f>IF(D19="","",VLOOKUP(B19,Data!$B$5:$F$404,5,FALSE)*D19)</f>
        <v>807</v>
      </c>
      <c r="N19" s="189" t="e">
        <f>IF(B19=Data!B116,Data!G116,(IF(B19=Data!B122,Data!G122,(IF(B19=Data!B124,Data!G124,(IF(B19=Data!#REF!,Data!#REF!,(IF(B19=Data!#REF!,Data!#REF!,(IF(B19=Data!B107,Data!G107,(IF(B19=Data!#REF!,Data!#REF!,(IF(B19=Data!#REF!,Data!#REF!,Data!#REF!)))))))))))))))&amp;IF(B19=Data!B242,Data!G242,(IF(B19=Data!B243,Data!G243,(IF(B19=Data!#REF!,Data!#REF!,(IF(B19=Data!B238,Data!G238,(IF(B19=Data!B239,Data!G239,(IF(B19=Data!#REF!,Data!G934,(IF(B19=Data!#REF!,Data!#REF!,(IF(B19=Data!B294,Data!G294,Data!#REF!)))))))))))))))&amp;IF(B19=Data!#REF!,Data!#REF!,(IF(B19=Data!#REF!,Data!#REF!,(IF(B19=Data!#REF!,Data!#REF!,(IF(B19=Data!#REF!,Data!#REF!,(IF(B19=Data!#REF!,Data!#REF!,Data!#REF!)))))))))</f>
        <v>#REF!</v>
      </c>
      <c r="O19" s="377"/>
      <c r="P19" s="378"/>
      <c r="Q19" s="186" t="e">
        <f>IF(B19=Data!B116,Data!H116,(IF(B19=Data!B122,Data!H122,(IF(B19=Data!B124,Data!H124,(IF(B19=Data!#REF!,Data!#REF!,(IF(B19=Data!#REF!,Data!#REF!,(IF(B19=Data!B107,Data!H107,(IF(B19=Data!#REF!,Data!#REF!,(IF(B19=Data!#REF!,Data!#REF!,Data!#REF!)))))))))))))))&amp;IF(B19=Data!B242,Data!H242,(IF(B19=Data!B243,Data!H243,(IF(B19=Data!#REF!,Data!#REF!,(IF(B19=Data!B238,Data!H238,(IF(B19=Data!B239,Data!H239,(IF(B19=Data!#REF!,Data!H934,(IF(B19=Data!#REF!,Data!#REF!,(IF(B19=Data!B294,Data!H294,Data!#REF!)))))))))))))))&amp;IF(B19=Data!#REF!,Data!#REF!,(IF(B19=Data!#REF!,Data!#REF!,(IF(B19=Data!#REF!,Data!#REF!,(IF(B19=Data!#REF!,Data!#REF!,(IF(B19=Data!#REF!,Data!#REF!,Data!#REF!)))))))))</f>
        <v>#REF!</v>
      </c>
      <c r="R19" s="378"/>
      <c r="S19" s="378"/>
      <c r="T19" s="186" t="e">
        <f>IF(B19=Data!B116,Data!I116,(IF(B19=Data!B122,Data!I122,(IF(B19=Data!B124,Data!I124,(IF(B19=Data!#REF!,Data!#REF!,(IF(B19=Data!#REF!,Data!#REF!,(IF(B19=Data!B107,Data!I107,(IF(B19=Data!#REF!,Data!#REF!,(IF(B19=Data!#REF!,Data!#REF!,Data!#REF!)))))))))))))))&amp;IF(B19=Data!B242,Data!I242,(IF(B19=Data!B243,Data!I243,(IF(B19=Data!#REF!,Data!#REF!,(IF(B19=Data!B238,Data!I238,(IF(B19=Data!B239,Data!I239,(IF(B19=Data!#REF!,Data!I934,(IF(B19=Data!#REF!,Data!#REF!,(IF(B19=Data!B294,Data!I294,Data!#REF!)))))))))))))))&amp;IF(B19=Data!#REF!,Data!#REF!,(IF(B19=Data!#REF!,Data!#REF!,(IF(B19=Data!#REF!,Data!#REF!,(IF(B19=Data!#REF!,Data!#REF!,(IF(B19=Data!#REF!,Data!#REF!,Data!#REF!)))))))))</f>
        <v>#REF!</v>
      </c>
      <c r="U19" s="379"/>
      <c r="V19" s="186" t="e">
        <f>IF(B19=Data!B116,Data!J116,(IF(B19=Data!B122,Data!J122,(IF(B19=Data!B124,Data!J124,(IF(B19=Data!#REF!,Data!#REF!,(IF(B19=Data!#REF!,Data!#REF!,(IF(B19=Data!B107,Data!J107,(IF(B19=Data!#REF!,Data!#REF!,(IF(B19=Data!#REF!,Data!#REF!,Data!#REF!)))))))))))))))&amp;IF(B19=Data!B242,Data!J242,(IF(B19=Data!B243,Data!J243,(IF(B19=Data!#REF!,Data!#REF!,(IF(B19=Data!B238,Data!J238,(IF(B19=Data!B239,Data!J239,(IF(B19=Data!#REF!,Data!J934,(IF(B19=Data!#REF!,Data!#REF!,(IF(B19=Data!B294,Data!J294,Data!#REF!)))))))))))))))&amp;IF(B19=Data!#REF!,Data!#REF!,(IF(B19=Data!#REF!,Data!#REF!,(IF(B19=Data!#REF!,Data!#REF!,(IF(B19=Data!#REF!,Data!#REF!,(IF(B19=Data!#REF!,Data!#REF!,Data!#REF!)))))))))</f>
        <v>#REF!</v>
      </c>
      <c r="W19" s="184">
        <f>IF(D19="","",VLOOKUP(B19,Data!$B$5:$J$404,9,FALSE)*D19)</f>
        <v>4.6020000000000003</v>
      </c>
    </row>
    <row r="20" spans="1:23" s="340" customFormat="1" ht="17" customHeight="1">
      <c r="A20" s="272">
        <v>2</v>
      </c>
      <c r="B20" s="368" t="s">
        <v>529</v>
      </c>
      <c r="C20" s="187" t="str">
        <f>IF(D20="","",VLOOKUP(B20,Data!$B$5:$L$404,2,FALSE))</f>
        <v>ZJ54420</v>
      </c>
      <c r="D20" s="274">
        <v>1</v>
      </c>
      <c r="E20" s="274">
        <v>4</v>
      </c>
      <c r="F20" s="341"/>
      <c r="G20" s="185">
        <f>IF(D20="","",VLOOKUP(B20,Data!$B$5:$L$404,11,FALSE))</f>
        <v>4658.5600000000004</v>
      </c>
      <c r="H20" s="188">
        <f>IF(D20&gt;0,D20*G20,"-")</f>
        <v>4658.5600000000004</v>
      </c>
      <c r="I20" s="182" t="str">
        <f>IF(D20="","",VLOOKUP(B20,Data!$B$5:$D$404,3,FALSE))</f>
        <v>C/T</v>
      </c>
      <c r="J20" s="182" t="str">
        <f>IF(D20="","",VLOOKUP(B20,Data!$B$5:$M$404,12,FALSE))</f>
        <v>Indonesia</v>
      </c>
      <c r="K20" s="280" t="s">
        <v>902</v>
      </c>
      <c r="L20" s="183">
        <f>IF(D20="","",VLOOKUP(B20,Data!$B$5:$E$404,4,FALSE)*D20)</f>
        <v>305</v>
      </c>
      <c r="M20" s="183">
        <f>IF(D20="","",VLOOKUP(B20,Data!$B$5:$F$404,5,FALSE)*D20)</f>
        <v>269</v>
      </c>
      <c r="N20" s="189" t="e">
        <f>IF(B20=Data!B110,Data!G110,(IF(B20=Data!B116,Data!G116,(IF(B20=Data!B118,Data!G118,(IF(B20=Data!#REF!,Data!#REF!,(IF(B20=Data!#REF!,Data!#REF!,(IF(B20=Data!B101,Data!G101,(IF(B20=Data!#REF!,Data!#REF!,(IF(B20=Data!#REF!,Data!#REF!,Data!#REF!)))))))))))))))&amp;IF(B20=Data!B236,Data!G236,(IF(B20=Data!B237,Data!G237,(IF(B20=Data!#REF!,Data!#REF!,(IF(B20=Data!B232,Data!G232,(IF(B20=Data!B233,Data!G233,(IF(B20=Data!#REF!,Data!G928,(IF(B20=Data!#REF!,Data!#REF!,(IF(B20=Data!B288,Data!G288,Data!#REF!)))))))))))))))&amp;IF(B20=Data!#REF!,Data!#REF!,(IF(B20=Data!#REF!,Data!#REF!,(IF(B20=Data!#REF!,Data!#REF!,(IF(B20=Data!#REF!,Data!#REF!,(IF(B20=Data!#REF!,Data!#REF!,Data!#REF!)))))))))</f>
        <v>#REF!</v>
      </c>
      <c r="O20" s="377"/>
      <c r="P20" s="378"/>
      <c r="Q20" s="186" t="e">
        <f>IF(B20=Data!B110,Data!H110,(IF(B20=Data!B116,Data!H116,(IF(B20=Data!B118,Data!H118,(IF(B20=Data!#REF!,Data!#REF!,(IF(B20=Data!#REF!,Data!#REF!,(IF(B20=Data!B101,Data!H101,(IF(B20=Data!#REF!,Data!#REF!,(IF(B20=Data!#REF!,Data!#REF!,Data!#REF!)))))))))))))))&amp;IF(B20=Data!B236,Data!H236,(IF(B20=Data!B237,Data!H237,(IF(B20=Data!#REF!,Data!#REF!,(IF(B20=Data!B232,Data!H232,(IF(B20=Data!B233,Data!H233,(IF(B20=Data!#REF!,Data!H928,(IF(B20=Data!#REF!,Data!#REF!,(IF(B20=Data!B288,Data!H288,Data!#REF!)))))))))))))))&amp;IF(B20=Data!#REF!,Data!#REF!,(IF(B20=Data!#REF!,Data!#REF!,(IF(B20=Data!#REF!,Data!#REF!,(IF(B20=Data!#REF!,Data!#REF!,(IF(B20=Data!#REF!,Data!#REF!,Data!#REF!)))))))))</f>
        <v>#REF!</v>
      </c>
      <c r="R20" s="378"/>
      <c r="S20" s="378"/>
      <c r="T20" s="186" t="e">
        <f>IF(B20=Data!B110,Data!I110,(IF(B20=Data!B116,Data!I116,(IF(B20=Data!B118,Data!I118,(IF(B20=Data!#REF!,Data!#REF!,(IF(B20=Data!#REF!,Data!#REF!,(IF(B20=Data!B101,Data!I101,(IF(B20=Data!#REF!,Data!#REF!,(IF(B20=Data!#REF!,Data!#REF!,Data!#REF!)))))))))))))))&amp;IF(B20=Data!B236,Data!I236,(IF(B20=Data!B237,Data!I237,(IF(B20=Data!#REF!,Data!#REF!,(IF(B20=Data!B232,Data!I232,(IF(B20=Data!B233,Data!I233,(IF(B20=Data!#REF!,Data!I928,(IF(B20=Data!#REF!,Data!#REF!,(IF(B20=Data!B288,Data!I288,Data!#REF!)))))))))))))))&amp;IF(B20=Data!#REF!,Data!#REF!,(IF(B20=Data!#REF!,Data!#REF!,(IF(B20=Data!#REF!,Data!#REF!,(IF(B20=Data!#REF!,Data!#REF!,(IF(B20=Data!#REF!,Data!#REF!,Data!#REF!)))))))))</f>
        <v>#REF!</v>
      </c>
      <c r="U20" s="379"/>
      <c r="V20" s="186" t="e">
        <f>IF(B20=Data!B110,Data!J110,(IF(B20=Data!B116,Data!J116,(IF(B20=Data!B118,Data!J118,(IF(B20=Data!#REF!,Data!#REF!,(IF(B20=Data!#REF!,Data!#REF!,(IF(B20=Data!B101,Data!J101,(IF(B20=Data!#REF!,Data!#REF!,(IF(B20=Data!#REF!,Data!#REF!,Data!#REF!)))))))))))))))&amp;IF(B20=Data!B236,Data!J236,(IF(B20=Data!B237,Data!J237,(IF(B20=Data!#REF!,Data!#REF!,(IF(B20=Data!B232,Data!J232,(IF(B20=Data!B233,Data!J233,(IF(B20=Data!#REF!,Data!J928,(IF(B20=Data!#REF!,Data!#REF!,(IF(B20=Data!B288,Data!J288,Data!#REF!)))))))))))))))&amp;IF(B20=Data!#REF!,Data!#REF!,(IF(B20=Data!#REF!,Data!#REF!,(IF(B20=Data!#REF!,Data!#REF!,(IF(B20=Data!#REF!,Data!#REF!,(IF(B20=Data!#REF!,Data!#REF!,Data!#REF!)))))))))</f>
        <v>#REF!</v>
      </c>
      <c r="W20" s="184">
        <f>IF(D20="","",VLOOKUP(B20,Data!$B$5:$J$404,9,FALSE)*D20)</f>
        <v>1.534</v>
      </c>
    </row>
    <row r="21" spans="1:23" s="340" customFormat="1" ht="17" customHeight="1">
      <c r="A21" s="272">
        <v>3</v>
      </c>
      <c r="B21" s="368" t="s">
        <v>249</v>
      </c>
      <c r="C21" s="187" t="str">
        <f>IF(D21="","",VLOOKUP(B21,Data!$B$5:$L$404,2,FALSE))</f>
        <v>WN14910</v>
      </c>
      <c r="D21" s="274">
        <v>1</v>
      </c>
      <c r="E21" s="274">
        <v>4</v>
      </c>
      <c r="F21" s="181" t="s">
        <v>522</v>
      </c>
      <c r="G21" s="185">
        <f>IF(D21="","",VLOOKUP(B21,Data!$B$5:$L$404,11,FALSE))</f>
        <v>3025.54</v>
      </c>
      <c r="H21" s="188">
        <f>IF(D21&gt;0,D21*G21,"-")</f>
        <v>3025.54</v>
      </c>
      <c r="I21" s="182" t="str">
        <f>IF(D21="","",VLOOKUP(B21,Data!$B$5:$D$404,3,FALSE))</f>
        <v>C/T</v>
      </c>
      <c r="J21" s="182" t="str">
        <f>IF(D21="","",VLOOKUP(B21,Data!$B$5:$M$404,12,FALSE))</f>
        <v>Indonesia</v>
      </c>
      <c r="K21" s="280" t="s">
        <v>902</v>
      </c>
      <c r="L21" s="183">
        <f>IF(D21="","",VLOOKUP(B21,Data!$B$5:$E$404,4,FALSE)*D21)</f>
        <v>223</v>
      </c>
      <c r="M21" s="183">
        <f>IF(D21="","",VLOOKUP(B21,Data!$B$5:$F$404,5,FALSE)*D21)</f>
        <v>205</v>
      </c>
      <c r="N21" s="189" t="e">
        <f>IF(B21=Data!B111,Data!G111,(IF(B21=Data!B117,Data!G117,(IF(B21=Data!B119,Data!G119,(IF(B21=Data!#REF!,Data!#REF!,(IF(B21=Data!#REF!,Data!#REF!,(IF(B21=Data!B102,Data!G102,(IF(B21=Data!#REF!,Data!#REF!,(IF(B21=Data!#REF!,Data!#REF!,Data!#REF!)))))))))))))))&amp;IF(B21=Data!B237,Data!G237,(IF(B21=Data!B238,Data!G238,(IF(B21=Data!#REF!,Data!#REF!,(IF(B21=Data!B233,Data!G233,(IF(B21=Data!B234,Data!G234,(IF(B21=Data!#REF!,Data!G929,(IF(B21=Data!#REF!,Data!#REF!,(IF(B21=Data!B289,Data!G289,Data!#REF!)))))))))))))))&amp;IF(B21=Data!#REF!,Data!#REF!,(IF(B21=Data!#REF!,Data!#REF!,(IF(B21=Data!#REF!,Data!#REF!,(IF(B21=Data!#REF!,Data!#REF!,(IF(B21=Data!#REF!,Data!#REF!,Data!#REF!)))))))))</f>
        <v>#REF!</v>
      </c>
      <c r="O21" s="377"/>
      <c r="P21" s="378"/>
      <c r="Q21" s="186" t="e">
        <f>IF(B21=Data!B111,Data!H111,(IF(B21=Data!B117,Data!H117,(IF(B21=Data!B119,Data!H119,(IF(B21=Data!#REF!,Data!#REF!,(IF(B21=Data!#REF!,Data!#REF!,(IF(B21=Data!B102,Data!H102,(IF(B21=Data!#REF!,Data!#REF!,(IF(B21=Data!#REF!,Data!#REF!,Data!#REF!)))))))))))))))&amp;IF(B21=Data!B237,Data!H237,(IF(B21=Data!B238,Data!H238,(IF(B21=Data!#REF!,Data!#REF!,(IF(B21=Data!B233,Data!H233,(IF(B21=Data!B234,Data!H234,(IF(B21=Data!#REF!,Data!H929,(IF(B21=Data!#REF!,Data!#REF!,(IF(B21=Data!B289,Data!H289,Data!#REF!)))))))))))))))&amp;IF(B21=Data!#REF!,Data!#REF!,(IF(B21=Data!#REF!,Data!#REF!,(IF(B21=Data!#REF!,Data!#REF!,(IF(B21=Data!#REF!,Data!#REF!,(IF(B21=Data!#REF!,Data!#REF!,Data!#REF!)))))))))</f>
        <v>#REF!</v>
      </c>
      <c r="R21" s="378"/>
      <c r="S21" s="378"/>
      <c r="T21" s="186" t="e">
        <f>IF(B21=Data!B111,Data!I111,(IF(B21=Data!B117,Data!I117,(IF(B21=Data!B119,Data!I119,(IF(B21=Data!#REF!,Data!#REF!,(IF(B21=Data!#REF!,Data!#REF!,(IF(B21=Data!B102,Data!I102,(IF(B21=Data!#REF!,Data!#REF!,(IF(B21=Data!#REF!,Data!#REF!,Data!#REF!)))))))))))))))&amp;IF(B21=Data!B237,Data!I237,(IF(B21=Data!B238,Data!I238,(IF(B21=Data!#REF!,Data!#REF!,(IF(B21=Data!B233,Data!I233,(IF(B21=Data!B234,Data!I234,(IF(B21=Data!#REF!,Data!I929,(IF(B21=Data!#REF!,Data!#REF!,(IF(B21=Data!B289,Data!I289,Data!#REF!)))))))))))))))&amp;IF(B21=Data!#REF!,Data!#REF!,(IF(B21=Data!#REF!,Data!#REF!,(IF(B21=Data!#REF!,Data!#REF!,(IF(B21=Data!#REF!,Data!#REF!,(IF(B21=Data!#REF!,Data!#REF!,Data!#REF!)))))))))</f>
        <v>#REF!</v>
      </c>
      <c r="U21" s="379"/>
      <c r="V21" s="186" t="e">
        <f>IF(B21=Data!B111,Data!J111,(IF(B21=Data!B117,Data!J117,(IF(B21=Data!B119,Data!J119,(IF(B21=Data!#REF!,Data!#REF!,(IF(B21=Data!#REF!,Data!#REF!,(IF(B21=Data!B102,Data!J102,(IF(B21=Data!#REF!,Data!#REF!,(IF(B21=Data!#REF!,Data!#REF!,Data!#REF!)))))))))))))))&amp;IF(B21=Data!B237,Data!J237,(IF(B21=Data!B238,Data!J238,(IF(B21=Data!#REF!,Data!#REF!,(IF(B21=Data!B233,Data!J233,(IF(B21=Data!B234,Data!J234,(IF(B21=Data!#REF!,Data!J929,(IF(B21=Data!#REF!,Data!#REF!,(IF(B21=Data!B289,Data!J289,Data!#REF!)))))))))))))))&amp;IF(B21=Data!#REF!,Data!#REF!,(IF(B21=Data!#REF!,Data!#REF!,(IF(B21=Data!#REF!,Data!#REF!,(IF(B21=Data!#REF!,Data!#REF!,(IF(B21=Data!#REF!,Data!#REF!,Data!#REF!)))))))))</f>
        <v>#REF!</v>
      </c>
      <c r="W21" s="184">
        <f>IF(D21="","",VLOOKUP(B21,Data!$B$5:$J$404,9,FALSE)*D21)</f>
        <v>1.262</v>
      </c>
    </row>
    <row r="22" spans="1:23" s="340" customFormat="1" ht="17" customHeight="1">
      <c r="A22" s="272">
        <v>4</v>
      </c>
      <c r="B22" s="368" t="s">
        <v>241</v>
      </c>
      <c r="C22" s="187" t="str">
        <f>IF(D22="","",VLOOKUP(B22,Data!$B$5:$L$404,2,FALSE))</f>
        <v>AAC7368</v>
      </c>
      <c r="D22" s="274">
        <v>5</v>
      </c>
      <c r="E22" s="274">
        <v>4</v>
      </c>
      <c r="F22" s="270"/>
      <c r="G22" s="185">
        <f>IF(D22="","",VLOOKUP(B22,Data!$B$5:$L$404,11,FALSE))</f>
        <v>2618.06</v>
      </c>
      <c r="H22" s="188">
        <f>IF(D22&gt;0,D22*G22,"-")</f>
        <v>13090.3</v>
      </c>
      <c r="I22" s="182" t="str">
        <f>IF(D22="","",VLOOKUP(B22,Data!$B$5:$D$404,3,FALSE))</f>
        <v>C/T</v>
      </c>
      <c r="J22" s="182" t="str">
        <f>IF(D22="","",VLOOKUP(B22,Data!$B$5:$M$404,12,FALSE))</f>
        <v>Indonesia</v>
      </c>
      <c r="K22" s="280" t="s">
        <v>902</v>
      </c>
      <c r="L22" s="183">
        <f>IF(D22="","",VLOOKUP(B22,Data!$B$5:$E$404,4,FALSE)*D22)</f>
        <v>1330</v>
      </c>
      <c r="M22" s="183">
        <f>IF(D22="","",VLOOKUP(B22,Data!$B$5:$F$404,5,FALSE)*D22)</f>
        <v>1230</v>
      </c>
      <c r="N22" s="189" t="e">
        <f>IF(B22=Data!B113,Data!G113,(IF(B22=Data!B119,Data!G119,(IF(B22=Data!B121,Data!G121,(IF(B22=Data!#REF!,Data!#REF!,(IF(B22=Data!#REF!,Data!#REF!,(IF(B22=Data!B104,Data!G104,(IF(B22=Data!#REF!,Data!#REF!,(IF(B22=Data!#REF!,Data!#REF!,Data!#REF!)))))))))))))))&amp;IF(B22=Data!B239,Data!G239,(IF(B22=Data!B240,Data!G240,(IF(B22=Data!#REF!,Data!#REF!,(IF(B22=Data!B235,Data!G235,(IF(B22=Data!B236,Data!G236,(IF(B22=Data!#REF!,Data!G931,(IF(B22=Data!#REF!,Data!#REF!,(IF(B22=Data!B291,Data!G291,Data!#REF!)))))))))))))))&amp;IF(B22=Data!#REF!,Data!#REF!,(IF(B22=Data!#REF!,Data!#REF!,(IF(B22=Data!#REF!,Data!#REF!,(IF(B22=Data!#REF!,Data!#REF!,(IF(B22=Data!#REF!,Data!#REF!,Data!#REF!)))))))))</f>
        <v>#REF!</v>
      </c>
      <c r="O22" s="377"/>
      <c r="P22" s="378"/>
      <c r="Q22" s="186" t="e">
        <f>IF(B22=Data!B113,Data!H113,(IF(B22=Data!B119,Data!H119,(IF(B22=Data!B121,Data!H121,(IF(B22=Data!#REF!,Data!#REF!,(IF(B22=Data!#REF!,Data!#REF!,(IF(B22=Data!B104,Data!H104,(IF(B22=Data!#REF!,Data!#REF!,(IF(B22=Data!#REF!,Data!#REF!,Data!#REF!)))))))))))))))&amp;IF(B22=Data!B239,Data!H239,(IF(B22=Data!B240,Data!H240,(IF(B22=Data!#REF!,Data!#REF!,(IF(B22=Data!B235,Data!H235,(IF(B22=Data!B236,Data!H236,(IF(B22=Data!#REF!,Data!H931,(IF(B22=Data!#REF!,Data!#REF!,(IF(B22=Data!B291,Data!H291,Data!#REF!)))))))))))))))&amp;IF(B22=Data!#REF!,Data!#REF!,(IF(B22=Data!#REF!,Data!#REF!,(IF(B22=Data!#REF!,Data!#REF!,(IF(B22=Data!#REF!,Data!#REF!,(IF(B22=Data!#REF!,Data!#REF!,Data!#REF!)))))))))</f>
        <v>#REF!</v>
      </c>
      <c r="R22" s="378"/>
      <c r="S22" s="378"/>
      <c r="T22" s="186" t="e">
        <f>IF(B22=Data!B113,Data!I113,(IF(B22=Data!B119,Data!I119,(IF(B22=Data!B121,Data!I121,(IF(B22=Data!#REF!,Data!#REF!,(IF(B22=Data!#REF!,Data!#REF!,(IF(B22=Data!B104,Data!I104,(IF(B22=Data!#REF!,Data!#REF!,(IF(B22=Data!#REF!,Data!#REF!,Data!#REF!)))))))))))))))&amp;IF(B22=Data!B239,Data!I239,(IF(B22=Data!B240,Data!I240,(IF(B22=Data!#REF!,Data!#REF!,(IF(B22=Data!B235,Data!I235,(IF(B22=Data!B236,Data!I236,(IF(B22=Data!#REF!,Data!I931,(IF(B22=Data!#REF!,Data!#REF!,(IF(B22=Data!B291,Data!I291,Data!#REF!)))))))))))))))&amp;IF(B22=Data!#REF!,Data!#REF!,(IF(B22=Data!#REF!,Data!#REF!,(IF(B22=Data!#REF!,Data!#REF!,(IF(B22=Data!#REF!,Data!#REF!,(IF(B22=Data!#REF!,Data!#REF!,Data!#REF!)))))))))</f>
        <v>#REF!</v>
      </c>
      <c r="U22" s="379"/>
      <c r="V22" s="186" t="e">
        <f>IF(B22=Data!B113,Data!J113,(IF(B22=Data!B119,Data!J119,(IF(B22=Data!B121,Data!J121,(IF(B22=Data!#REF!,Data!#REF!,(IF(B22=Data!#REF!,Data!#REF!,(IF(B22=Data!B104,Data!J104,(IF(B22=Data!#REF!,Data!#REF!,(IF(B22=Data!#REF!,Data!#REF!,Data!#REF!)))))))))))))))&amp;IF(B22=Data!B239,Data!J239,(IF(B22=Data!B240,Data!J240,(IF(B22=Data!#REF!,Data!#REF!,(IF(B22=Data!B235,Data!J235,(IF(B22=Data!B236,Data!J236,(IF(B22=Data!#REF!,Data!J931,(IF(B22=Data!#REF!,Data!#REF!,(IF(B22=Data!B291,Data!J291,Data!#REF!)))))))))))))))&amp;IF(B22=Data!#REF!,Data!#REF!,(IF(B22=Data!#REF!,Data!#REF!,(IF(B22=Data!#REF!,Data!#REF!,(IF(B22=Data!#REF!,Data!#REF!,(IF(B22=Data!#REF!,Data!#REF!,Data!#REF!)))))))))</f>
        <v>#REF!</v>
      </c>
      <c r="W22" s="184">
        <f>IF(D22="","",VLOOKUP(B22,Data!$B$5:$J$404,9,FALSE)*D22)</f>
        <v>7.4399999999999995</v>
      </c>
    </row>
    <row r="23" spans="1:23" s="340" customFormat="1" ht="17" customHeight="1">
      <c r="A23" s="272"/>
      <c r="B23" s="369" t="s">
        <v>916</v>
      </c>
      <c r="C23" s="187" t="str">
        <f>IF(D23="","",VLOOKUP(B23,Data!$B$5:$L$404,2,FALSE))</f>
        <v/>
      </c>
      <c r="D23" s="274"/>
      <c r="E23" s="274"/>
      <c r="F23" s="270" t="s">
        <v>531</v>
      </c>
      <c r="G23" s="185" t="str">
        <f>IF(D23="","",VLOOKUP(B23,Data!$B$5:$L$404,11,FALSE))</f>
        <v/>
      </c>
      <c r="H23" s="188" t="str">
        <f t="shared" si="0"/>
        <v>-</v>
      </c>
      <c r="I23" s="182" t="str">
        <f>IF(D23="","",VLOOKUP(B23,Data!$B$5:$D$404,3,FALSE))</f>
        <v/>
      </c>
      <c r="J23" s="182" t="str">
        <f>IF(D23="","",VLOOKUP(B23,Data!$B$5:$M$404,12,FALSE))</f>
        <v/>
      </c>
      <c r="K23" s="280"/>
      <c r="L23" s="183" t="str">
        <f>IF(D23="","",VLOOKUP(B23,Data!$B$5:$E$404,4,FALSE)*D23)</f>
        <v/>
      </c>
      <c r="M23" s="183" t="str">
        <f>IF(D23="","",VLOOKUP(B23,Data!$B$5:$F$404,5,FALSE)*D23)</f>
        <v/>
      </c>
      <c r="N23" s="189" t="e">
        <f>IF(B23=Data!B134,Data!G134,(IF(B23=Data!B140,Data!G140,(IF(B23=Data!B142,Data!G142,(IF(B23=Data!#REF!,Data!#REF!,(IF(B23=Data!#REF!,Data!#REF!,(IF(B23=Data!B125,Data!G125,(IF(B23=Data!#REF!,Data!#REF!,(IF(B23=Data!#REF!,Data!#REF!,Data!#REF!)))))))))))))))&amp;IF(B23=Data!B260,Data!G260,(IF(B23=Data!B261,Data!G261,(IF(B23=Data!#REF!,Data!#REF!,(IF(B23=Data!B256,Data!G256,(IF(B23=Data!B257,Data!G257,(IF(B23=Data!#REF!,Data!G952,(IF(B23=Data!#REF!,Data!#REF!,(IF(B23=Data!B312,Data!G312,Data!#REF!)))))))))))))))&amp;IF(B23=Data!#REF!,Data!#REF!,(IF(B23=Data!#REF!,Data!#REF!,(IF(B23=Data!#REF!,Data!#REF!,(IF(B23=Data!#REF!,Data!#REF!,(IF(B23=Data!#REF!,Data!#REF!,Data!#REF!)))))))))</f>
        <v>#REF!</v>
      </c>
      <c r="O23" s="377"/>
      <c r="P23" s="378"/>
      <c r="Q23" s="186" t="e">
        <f>IF(B23=Data!B134,Data!H134,(IF(B23=Data!B140,Data!H140,(IF(B23=Data!B142,Data!H142,(IF(B23=Data!#REF!,Data!#REF!,(IF(B23=Data!#REF!,Data!#REF!,(IF(B23=Data!B125,Data!H125,(IF(B23=Data!#REF!,Data!#REF!,(IF(B23=Data!#REF!,Data!#REF!,Data!#REF!)))))))))))))))&amp;IF(B23=Data!B260,Data!H260,(IF(B23=Data!B261,Data!H261,(IF(B23=Data!#REF!,Data!#REF!,(IF(B23=Data!B256,Data!H256,(IF(B23=Data!B257,Data!H257,(IF(B23=Data!#REF!,Data!H952,(IF(B23=Data!#REF!,Data!#REF!,(IF(B23=Data!B312,Data!H312,Data!#REF!)))))))))))))))&amp;IF(B23=Data!#REF!,Data!#REF!,(IF(B23=Data!#REF!,Data!#REF!,(IF(B23=Data!#REF!,Data!#REF!,(IF(B23=Data!#REF!,Data!#REF!,(IF(B23=Data!#REF!,Data!#REF!,Data!#REF!)))))))))</f>
        <v>#REF!</v>
      </c>
      <c r="R23" s="378"/>
      <c r="S23" s="378"/>
      <c r="T23" s="186" t="e">
        <f>IF(B23=Data!B134,Data!I134,(IF(B23=Data!B140,Data!I140,(IF(B23=Data!B142,Data!I142,(IF(B23=Data!#REF!,Data!#REF!,(IF(B23=Data!#REF!,Data!#REF!,(IF(B23=Data!B125,Data!I125,(IF(B23=Data!#REF!,Data!#REF!,(IF(B23=Data!#REF!,Data!#REF!,Data!#REF!)))))))))))))))&amp;IF(B23=Data!B260,Data!I260,(IF(B23=Data!B261,Data!I261,(IF(B23=Data!#REF!,Data!#REF!,(IF(B23=Data!B256,Data!I256,(IF(B23=Data!B257,Data!I257,(IF(B23=Data!#REF!,Data!I952,(IF(B23=Data!#REF!,Data!#REF!,(IF(B23=Data!B312,Data!I312,Data!#REF!)))))))))))))))&amp;IF(B23=Data!#REF!,Data!#REF!,(IF(B23=Data!#REF!,Data!#REF!,(IF(B23=Data!#REF!,Data!#REF!,(IF(B23=Data!#REF!,Data!#REF!,(IF(B23=Data!#REF!,Data!#REF!,Data!#REF!)))))))))</f>
        <v>#REF!</v>
      </c>
      <c r="U23" s="379"/>
      <c r="V23" s="186" t="e">
        <f>IF(B23=Data!B134,Data!J134,(IF(B23=Data!B140,Data!J140,(IF(B23=Data!B142,Data!J142,(IF(B23=Data!#REF!,Data!#REF!,(IF(B23=Data!#REF!,Data!#REF!,(IF(B23=Data!B125,Data!J125,(IF(B23=Data!#REF!,Data!#REF!,(IF(B23=Data!#REF!,Data!#REF!,Data!#REF!)))))))))))))))&amp;IF(B23=Data!B260,Data!J260,(IF(B23=Data!B261,Data!J261,(IF(B23=Data!#REF!,Data!#REF!,(IF(B23=Data!B256,Data!J256,(IF(B23=Data!B257,Data!J257,(IF(B23=Data!#REF!,Data!J952,(IF(B23=Data!#REF!,Data!#REF!,(IF(B23=Data!B312,Data!J312,Data!#REF!)))))))))))))))&amp;IF(B23=Data!#REF!,Data!#REF!,(IF(B23=Data!#REF!,Data!#REF!,(IF(B23=Data!#REF!,Data!#REF!,(IF(B23=Data!#REF!,Data!#REF!,(IF(B23=Data!#REF!,Data!#REF!,Data!#REF!)))))))))</f>
        <v>#REF!</v>
      </c>
      <c r="W23" s="184" t="str">
        <f>IF(D23="","",VLOOKUP(B23,Data!$B$5:$J$404,9,FALSE)*D23)</f>
        <v/>
      </c>
    </row>
    <row r="24" spans="1:23" s="340" customFormat="1" ht="17" customHeight="1">
      <c r="A24" s="272">
        <v>5</v>
      </c>
      <c r="B24" s="368" t="s">
        <v>353</v>
      </c>
      <c r="C24" s="187" t="str">
        <f>IF(D24="","",VLOOKUP(B24,Data!$B$5:$L$404,2,FALSE))</f>
        <v>WQ78260</v>
      </c>
      <c r="D24" s="274">
        <v>14</v>
      </c>
      <c r="E24" s="274">
        <v>4</v>
      </c>
      <c r="F24" s="181"/>
      <c r="G24" s="185">
        <f>IF(D24="","",VLOOKUP(B24,Data!$B$5:$L$404,11,FALSE))</f>
        <v>4283.6499999999996</v>
      </c>
      <c r="H24" s="188">
        <f t="shared" si="0"/>
        <v>59971.099999999991</v>
      </c>
      <c r="I24" s="182" t="str">
        <f>IF(D24="","",VLOOKUP(B24,Data!$B$5:$D$404,3,FALSE))</f>
        <v>C/T</v>
      </c>
      <c r="J24" s="182" t="str">
        <f>IF(D24="","",VLOOKUP(B24,Data!$B$5:$M$404,12,FALSE))</f>
        <v>Indonesia</v>
      </c>
      <c r="K24" s="280" t="s">
        <v>915</v>
      </c>
      <c r="L24" s="183">
        <f>IF(D24="","",VLOOKUP(B24,Data!$B$5:$E$404,4,FALSE)*D24)</f>
        <v>4270</v>
      </c>
      <c r="M24" s="183">
        <f>IF(D24="","",VLOOKUP(B24,Data!$B$5:$F$404,5,FALSE)*D24)</f>
        <v>3766</v>
      </c>
      <c r="N24" s="189" t="e">
        <f>IF(B24=Data!B122,Data!G122,(IF(B24=Data!B128,Data!G128,(IF(B24=Data!B130,Data!G130,(IF(B24=Data!#REF!,Data!#REF!,(IF(B24=Data!#REF!,Data!#REF!,(IF(B24=Data!B113,Data!G113,(IF(B24=Data!#REF!,Data!#REF!,(IF(B24=Data!#REF!,Data!#REF!,Data!#REF!)))))))))))))))&amp;IF(B24=Data!B248,Data!G248,(IF(B24=Data!B249,Data!G249,(IF(B24=Data!#REF!,Data!#REF!,(IF(B24=Data!B244,Data!G244,(IF(B24=Data!B245,Data!G245,(IF(B24=Data!#REF!,Data!G940,(IF(B24=Data!#REF!,Data!#REF!,(IF(B24=Data!B300,Data!G300,Data!#REF!)))))))))))))))&amp;IF(B24=Data!#REF!,Data!#REF!,(IF(B24=Data!#REF!,Data!#REF!,(IF(B24=Data!#REF!,Data!#REF!,(IF(B24=Data!#REF!,Data!#REF!,(IF(B24=Data!#REF!,Data!#REF!,Data!#REF!)))))))))</f>
        <v>#REF!</v>
      </c>
      <c r="O24" s="377"/>
      <c r="P24" s="378"/>
      <c r="Q24" s="186" t="e">
        <f>IF(B24=Data!B122,Data!H122,(IF(B24=Data!B128,Data!H128,(IF(B24=Data!B130,Data!H130,(IF(B24=Data!#REF!,Data!#REF!,(IF(B24=Data!#REF!,Data!#REF!,(IF(B24=Data!B113,Data!H113,(IF(B24=Data!#REF!,Data!#REF!,(IF(B24=Data!#REF!,Data!#REF!,Data!#REF!)))))))))))))))&amp;IF(B24=Data!B248,Data!H248,(IF(B24=Data!B249,Data!H249,(IF(B24=Data!#REF!,Data!#REF!,(IF(B24=Data!B244,Data!H244,(IF(B24=Data!B245,Data!H245,(IF(B24=Data!#REF!,Data!H940,(IF(B24=Data!#REF!,Data!#REF!,(IF(B24=Data!B300,Data!H300,Data!#REF!)))))))))))))))&amp;IF(B24=Data!#REF!,Data!#REF!,(IF(B24=Data!#REF!,Data!#REF!,(IF(B24=Data!#REF!,Data!#REF!,(IF(B24=Data!#REF!,Data!#REF!,(IF(B24=Data!#REF!,Data!#REF!,Data!#REF!)))))))))</f>
        <v>#REF!</v>
      </c>
      <c r="R24" s="378"/>
      <c r="S24" s="378"/>
      <c r="T24" s="186" t="e">
        <f>IF(B24=Data!B122,Data!I122,(IF(B24=Data!B128,Data!I128,(IF(B24=Data!B130,Data!I130,(IF(B24=Data!#REF!,Data!#REF!,(IF(B24=Data!#REF!,Data!#REF!,(IF(B24=Data!B113,Data!I113,(IF(B24=Data!#REF!,Data!#REF!,(IF(B24=Data!#REF!,Data!#REF!,Data!#REF!)))))))))))))))&amp;IF(B24=Data!B248,Data!I248,(IF(B24=Data!B249,Data!I249,(IF(B24=Data!#REF!,Data!#REF!,(IF(B24=Data!B244,Data!I244,(IF(B24=Data!B245,Data!I245,(IF(B24=Data!#REF!,Data!I940,(IF(B24=Data!#REF!,Data!#REF!,(IF(B24=Data!B300,Data!I300,Data!#REF!)))))))))))))))&amp;IF(B24=Data!#REF!,Data!#REF!,(IF(B24=Data!#REF!,Data!#REF!,(IF(B24=Data!#REF!,Data!#REF!,(IF(B24=Data!#REF!,Data!#REF!,(IF(B24=Data!#REF!,Data!#REF!,Data!#REF!)))))))))</f>
        <v>#REF!</v>
      </c>
      <c r="U24" s="379"/>
      <c r="V24" s="186" t="e">
        <f>IF(B24=Data!B122,Data!J122,(IF(B24=Data!B128,Data!J128,(IF(B24=Data!B130,Data!J130,(IF(B24=Data!#REF!,Data!#REF!,(IF(B24=Data!#REF!,Data!#REF!,(IF(B24=Data!B113,Data!J113,(IF(B24=Data!#REF!,Data!#REF!,(IF(B24=Data!#REF!,Data!#REF!,Data!#REF!)))))))))))))))&amp;IF(B24=Data!B248,Data!J248,(IF(B24=Data!B249,Data!J249,(IF(B24=Data!#REF!,Data!#REF!,(IF(B24=Data!B244,Data!J244,(IF(B24=Data!B245,Data!J245,(IF(B24=Data!#REF!,Data!J940,(IF(B24=Data!#REF!,Data!#REF!,(IF(B24=Data!B300,Data!J300,Data!#REF!)))))))))))))))&amp;IF(B24=Data!#REF!,Data!#REF!,(IF(B24=Data!#REF!,Data!#REF!,(IF(B24=Data!#REF!,Data!#REF!,(IF(B24=Data!#REF!,Data!#REF!,(IF(B24=Data!#REF!,Data!#REF!,Data!#REF!)))))))))</f>
        <v>#REF!</v>
      </c>
      <c r="W24" s="184">
        <f>IF(D24="","",VLOOKUP(B24,Data!$B$5:$J$404,9,FALSE)*D24)</f>
        <v>21.475999999999999</v>
      </c>
    </row>
    <row r="25" spans="1:23" s="340" customFormat="1" ht="17" customHeight="1">
      <c r="A25" s="272">
        <v>6</v>
      </c>
      <c r="B25" s="368" t="s">
        <v>196</v>
      </c>
      <c r="C25" s="187" t="str">
        <f>IF(D25="","",VLOOKUP(B25,Data!$B$5:$L$404,2,FALSE))</f>
        <v>WH50350</v>
      </c>
      <c r="D25" s="274">
        <v>7</v>
      </c>
      <c r="E25" s="274">
        <v>4</v>
      </c>
      <c r="F25" s="181"/>
      <c r="G25" s="185">
        <f>IF(D25="","",VLOOKUP(B25,Data!$B$5:$L$404,11,FALSE))</f>
        <v>1751.45</v>
      </c>
      <c r="H25" s="188">
        <f t="shared" si="0"/>
        <v>12260.15</v>
      </c>
      <c r="I25" s="182" t="str">
        <f>IF(D25="","",VLOOKUP(B25,Data!$B$5:$D$404,3,FALSE))</f>
        <v>C/T</v>
      </c>
      <c r="J25" s="182" t="str">
        <f>IF(D25="","",VLOOKUP(B25,Data!$B$5:$M$404,12,FALSE))</f>
        <v>Indonesia</v>
      </c>
      <c r="K25" s="280" t="s">
        <v>915</v>
      </c>
      <c r="L25" s="183">
        <f>IF(D25="","",VLOOKUP(B25,Data!$B$5:$E$404,4,FALSE)*D25)</f>
        <v>1407</v>
      </c>
      <c r="M25" s="183">
        <f>IF(D25="","",VLOOKUP(B25,Data!$B$5:$F$404,5,FALSE)*D25)</f>
        <v>1267</v>
      </c>
      <c r="N25" s="189" t="e">
        <f>IF(B25=Data!B121,Data!G121,(IF(B25=Data!B127,Data!G127,(IF(B25=Data!B129,Data!G129,(IF(B25=Data!#REF!,Data!#REF!,(IF(B25=Data!#REF!,Data!#REF!,(IF(B25=Data!B112,Data!G112,(IF(B25=Data!#REF!,Data!#REF!,(IF(B25=Data!#REF!,Data!#REF!,Data!#REF!)))))))))))))))&amp;IF(B25=Data!B247,Data!G247,(IF(B25=Data!B248,Data!G248,(IF(B25=Data!#REF!,Data!#REF!,(IF(B25=Data!B243,Data!G243,(IF(B25=Data!B244,Data!G244,(IF(B25=Data!#REF!,Data!G939,(IF(B25=Data!#REF!,Data!#REF!,(IF(B25=Data!B299,Data!G299,Data!#REF!)))))))))))))))&amp;IF(B25=Data!#REF!,Data!#REF!,(IF(B25=Data!#REF!,Data!#REF!,(IF(B25=Data!#REF!,Data!#REF!,(IF(B25=Data!#REF!,Data!#REF!,(IF(B25=Data!#REF!,Data!#REF!,Data!#REF!)))))))))</f>
        <v>#REF!</v>
      </c>
      <c r="O25" s="377"/>
      <c r="P25" s="378"/>
      <c r="Q25" s="186" t="e">
        <f>IF(B25=Data!B121,Data!H121,(IF(B25=Data!B127,Data!H127,(IF(B25=Data!B129,Data!H129,(IF(B25=Data!#REF!,Data!#REF!,(IF(B25=Data!#REF!,Data!#REF!,(IF(B25=Data!B112,Data!H112,(IF(B25=Data!#REF!,Data!#REF!,(IF(B25=Data!#REF!,Data!#REF!,Data!#REF!)))))))))))))))&amp;IF(B25=Data!B247,Data!H247,(IF(B25=Data!B248,Data!H248,(IF(B25=Data!#REF!,Data!#REF!,(IF(B25=Data!B243,Data!H243,(IF(B25=Data!B244,Data!H244,(IF(B25=Data!#REF!,Data!H939,(IF(B25=Data!#REF!,Data!#REF!,(IF(B25=Data!B299,Data!H299,Data!#REF!)))))))))))))))&amp;IF(B25=Data!#REF!,Data!#REF!,(IF(B25=Data!#REF!,Data!#REF!,(IF(B25=Data!#REF!,Data!#REF!,(IF(B25=Data!#REF!,Data!#REF!,(IF(B25=Data!#REF!,Data!#REF!,Data!#REF!)))))))))</f>
        <v>#REF!</v>
      </c>
      <c r="R25" s="378"/>
      <c r="S25" s="378"/>
      <c r="T25" s="186" t="e">
        <f>IF(B25=Data!B121,Data!I121,(IF(B25=Data!B127,Data!I127,(IF(B25=Data!B129,Data!I129,(IF(B25=Data!#REF!,Data!#REF!,(IF(B25=Data!#REF!,Data!#REF!,(IF(B25=Data!B112,Data!I112,(IF(B25=Data!#REF!,Data!#REF!,(IF(B25=Data!#REF!,Data!#REF!,Data!#REF!)))))))))))))))&amp;IF(B25=Data!B247,Data!I247,(IF(B25=Data!B248,Data!I248,(IF(B25=Data!#REF!,Data!#REF!,(IF(B25=Data!B243,Data!I243,(IF(B25=Data!B244,Data!I244,(IF(B25=Data!#REF!,Data!I939,(IF(B25=Data!#REF!,Data!#REF!,(IF(B25=Data!B299,Data!I299,Data!#REF!)))))))))))))))&amp;IF(B25=Data!#REF!,Data!#REF!,(IF(B25=Data!#REF!,Data!#REF!,(IF(B25=Data!#REF!,Data!#REF!,(IF(B25=Data!#REF!,Data!#REF!,(IF(B25=Data!#REF!,Data!#REF!,Data!#REF!)))))))))</f>
        <v>#REF!</v>
      </c>
      <c r="U25" s="379"/>
      <c r="V25" s="186" t="e">
        <f>IF(B25=Data!B121,Data!J121,(IF(B25=Data!B127,Data!J127,(IF(B25=Data!B129,Data!J129,(IF(B25=Data!#REF!,Data!#REF!,(IF(B25=Data!#REF!,Data!#REF!,(IF(B25=Data!B112,Data!J112,(IF(B25=Data!#REF!,Data!#REF!,(IF(B25=Data!#REF!,Data!#REF!,Data!#REF!)))))))))))))))&amp;IF(B25=Data!B247,Data!J247,(IF(B25=Data!B248,Data!J248,(IF(B25=Data!#REF!,Data!#REF!,(IF(B25=Data!B243,Data!J243,(IF(B25=Data!B244,Data!J244,(IF(B25=Data!#REF!,Data!J939,(IF(B25=Data!#REF!,Data!#REF!,(IF(B25=Data!B299,Data!J299,Data!#REF!)))))))))))))))&amp;IF(B25=Data!#REF!,Data!#REF!,(IF(B25=Data!#REF!,Data!#REF!,(IF(B25=Data!#REF!,Data!#REF!,(IF(B25=Data!#REF!,Data!#REF!,(IF(B25=Data!#REF!,Data!#REF!,Data!#REF!)))))))))</f>
        <v>#REF!</v>
      </c>
      <c r="W25" s="184">
        <f>IF(D25="","",VLOOKUP(B25,Data!$B$5:$J$404,9,FALSE)*D25)</f>
        <v>8.0499999999999989</v>
      </c>
    </row>
    <row r="26" spans="1:23" s="340" customFormat="1" ht="17" customHeight="1">
      <c r="A26" s="272">
        <v>7</v>
      </c>
      <c r="B26" s="368" t="s">
        <v>199</v>
      </c>
      <c r="C26" s="187" t="str">
        <f>IF(D26="","",VLOOKUP(B26,Data!$B$5:$L$404,2,FALSE))</f>
        <v>WH50360</v>
      </c>
      <c r="D26" s="274">
        <v>3</v>
      </c>
      <c r="E26" s="274">
        <v>4</v>
      </c>
      <c r="F26" s="270"/>
      <c r="G26" s="185">
        <f>IF(D26="","",VLOOKUP(B26,Data!$B$5:$L$404,11,FALSE))</f>
        <v>1751.45</v>
      </c>
      <c r="H26" s="188">
        <f t="shared" si="0"/>
        <v>5254.35</v>
      </c>
      <c r="I26" s="182" t="str">
        <f>IF(D26="","",VLOOKUP(B26,Data!$B$5:$D$404,3,FALSE))</f>
        <v>C/T</v>
      </c>
      <c r="J26" s="182" t="str">
        <f>IF(D26="","",VLOOKUP(B26,Data!$B$5:$M$404,12,FALSE))</f>
        <v>Indonesia</v>
      </c>
      <c r="K26" s="280" t="s">
        <v>915</v>
      </c>
      <c r="L26" s="183">
        <f>IF(D26="","",VLOOKUP(B26,Data!$B$5:$E$404,4,FALSE)*D26)</f>
        <v>603</v>
      </c>
      <c r="M26" s="183">
        <f>IF(D26="","",VLOOKUP(B26,Data!$B$5:$F$404,5,FALSE)*D26)</f>
        <v>543</v>
      </c>
      <c r="N26" s="189" t="e">
        <f>IF(B26=Data!B104,Data!G104,(IF(B26=Data!B110,Data!G110,(IF(B26=Data!B112,Data!G112,(IF(B26=Data!#REF!,Data!#REF!,(IF(B26=Data!#REF!,Data!#REF!,(IF(B26=Data!B95,Data!G95,(IF(B26=Data!#REF!,Data!#REF!,(IF(B26=Data!#REF!,Data!#REF!,Data!#REF!)))))))))))))))&amp;IF(B26=Data!B230,Data!G230,(IF(B26=Data!B231,Data!G231,(IF(B26=Data!#REF!,Data!#REF!,(IF(B26=Data!B226,Data!G226,(IF(B26=Data!B227,Data!G227,(IF(B26=Data!#REF!,Data!G922,(IF(B26=Data!#REF!,Data!#REF!,(IF(B26=Data!B282,Data!G282,Data!#REF!)))))))))))))))&amp;IF(B26=Data!#REF!,Data!#REF!,(IF(B26=Data!#REF!,Data!#REF!,(IF(B26=Data!#REF!,Data!#REF!,(IF(B26=Data!#REF!,Data!#REF!,(IF(B26=Data!#REF!,Data!#REF!,Data!#REF!)))))))))</f>
        <v>#REF!</v>
      </c>
      <c r="O26" s="377"/>
      <c r="P26" s="378"/>
      <c r="Q26" s="186" t="e">
        <f>IF(B26=Data!B104,Data!H104,(IF(B26=Data!B110,Data!H110,(IF(B26=Data!B112,Data!H112,(IF(B26=Data!#REF!,Data!#REF!,(IF(B26=Data!#REF!,Data!#REF!,(IF(B26=Data!B95,Data!H95,(IF(B26=Data!#REF!,Data!#REF!,(IF(B26=Data!#REF!,Data!#REF!,Data!#REF!)))))))))))))))&amp;IF(B26=Data!B230,Data!H230,(IF(B26=Data!B231,Data!H231,(IF(B26=Data!#REF!,Data!#REF!,(IF(B26=Data!B226,Data!H226,(IF(B26=Data!B227,Data!H227,(IF(B26=Data!#REF!,Data!H922,(IF(B26=Data!#REF!,Data!#REF!,(IF(B26=Data!B282,Data!H282,Data!#REF!)))))))))))))))&amp;IF(B26=Data!#REF!,Data!#REF!,(IF(B26=Data!#REF!,Data!#REF!,(IF(B26=Data!#REF!,Data!#REF!,(IF(B26=Data!#REF!,Data!#REF!,(IF(B26=Data!#REF!,Data!#REF!,Data!#REF!)))))))))</f>
        <v>#REF!</v>
      </c>
      <c r="R26" s="378"/>
      <c r="S26" s="378"/>
      <c r="T26" s="186" t="e">
        <f>IF(B26=Data!B104,Data!I104,(IF(B26=Data!B110,Data!I110,(IF(B26=Data!B112,Data!I112,(IF(B26=Data!#REF!,Data!#REF!,(IF(B26=Data!#REF!,Data!#REF!,(IF(B26=Data!B95,Data!I95,(IF(B26=Data!#REF!,Data!#REF!,(IF(B26=Data!#REF!,Data!#REF!,Data!#REF!)))))))))))))))&amp;IF(B26=Data!B230,Data!I230,(IF(B26=Data!B231,Data!I231,(IF(B26=Data!#REF!,Data!#REF!,(IF(B26=Data!B226,Data!I226,(IF(B26=Data!B227,Data!I227,(IF(B26=Data!#REF!,Data!I922,(IF(B26=Data!#REF!,Data!#REF!,(IF(B26=Data!B282,Data!I282,Data!#REF!)))))))))))))))&amp;IF(B26=Data!#REF!,Data!#REF!,(IF(B26=Data!#REF!,Data!#REF!,(IF(B26=Data!#REF!,Data!#REF!,(IF(B26=Data!#REF!,Data!#REF!,(IF(B26=Data!#REF!,Data!#REF!,Data!#REF!)))))))))</f>
        <v>#REF!</v>
      </c>
      <c r="U26" s="379"/>
      <c r="V26" s="186" t="e">
        <f>IF(B26=Data!B104,Data!J104,(IF(B26=Data!B110,Data!J110,(IF(B26=Data!B112,Data!J112,(IF(B26=Data!#REF!,Data!#REF!,(IF(B26=Data!#REF!,Data!#REF!,(IF(B26=Data!B95,Data!J95,(IF(B26=Data!#REF!,Data!#REF!,(IF(B26=Data!#REF!,Data!#REF!,Data!#REF!)))))))))))))))&amp;IF(B26=Data!B230,Data!J230,(IF(B26=Data!B231,Data!J231,(IF(B26=Data!#REF!,Data!#REF!,(IF(B26=Data!B226,Data!J226,(IF(B26=Data!B227,Data!J227,(IF(B26=Data!#REF!,Data!J922,(IF(B26=Data!#REF!,Data!#REF!,(IF(B26=Data!B282,Data!J282,Data!#REF!)))))))))))))))&amp;IF(B26=Data!#REF!,Data!#REF!,(IF(B26=Data!#REF!,Data!#REF!,(IF(B26=Data!#REF!,Data!#REF!,(IF(B26=Data!#REF!,Data!#REF!,(IF(B26=Data!#REF!,Data!#REF!,Data!#REF!)))))))))</f>
        <v>#REF!</v>
      </c>
      <c r="W26" s="184">
        <f>IF(D26="","",VLOOKUP(B26,Data!$B$5:$J$404,9,FALSE)*D26)</f>
        <v>3.4499999999999997</v>
      </c>
    </row>
    <row r="27" spans="1:23" s="340" customFormat="1" ht="17" customHeight="1">
      <c r="A27" s="272">
        <v>8</v>
      </c>
      <c r="B27" s="368" t="s">
        <v>203</v>
      </c>
      <c r="C27" s="187" t="str">
        <f>IF(D27="","",VLOOKUP(B27,Data!$B$5:$L$404,2,FALSE))</f>
        <v>WH50380</v>
      </c>
      <c r="D27" s="274">
        <v>1</v>
      </c>
      <c r="E27" s="274">
        <v>4</v>
      </c>
      <c r="F27" s="270"/>
      <c r="G27" s="185">
        <f>IF(D27="","",VLOOKUP(B27,Data!$B$5:$L$404,11,FALSE))</f>
        <v>2134.0100000000002</v>
      </c>
      <c r="H27" s="188">
        <f t="shared" ref="H27:H32" si="1">IF(D27&gt;0,D27*G27,"-")</f>
        <v>2134.0100000000002</v>
      </c>
      <c r="I27" s="182" t="str">
        <f>IF(D27="","",VLOOKUP(B27,Data!$B$5:$D$404,3,FALSE))</f>
        <v>C/T</v>
      </c>
      <c r="J27" s="182" t="str">
        <f>IF(D27="","",VLOOKUP(B27,Data!$B$5:$M$404,12,FALSE))</f>
        <v>Indonesia</v>
      </c>
      <c r="K27" s="280" t="s">
        <v>915</v>
      </c>
      <c r="L27" s="183">
        <f>IF(D27="","",VLOOKUP(B27,Data!$B$5:$E$404,4,FALSE)*D27)</f>
        <v>201</v>
      </c>
      <c r="M27" s="183">
        <f>IF(D27="","",VLOOKUP(B27,Data!$B$5:$F$404,5,FALSE)*D27)</f>
        <v>181</v>
      </c>
      <c r="N27" s="189" t="e">
        <f>IF(B27=Data!B101,Data!G101,(IF(B27=Data!B107,Data!G107,(IF(B27=Data!B109,Data!G109,(IF(B27=Data!#REF!,Data!#REF!,(IF(B27=Data!#REF!,Data!#REF!,(IF(B27=Data!B92,Data!G92,(IF(B27=Data!#REF!,Data!#REF!,(IF(B27=Data!#REF!,Data!#REF!,Data!#REF!)))))))))))))))&amp;IF(B27=Data!B227,Data!G227,(IF(B27=Data!B228,Data!G228,(IF(B27=Data!#REF!,Data!#REF!,(IF(B27=Data!B223,Data!G223,(IF(B27=Data!B224,Data!G224,(IF(B27=Data!#REF!,Data!G919,(IF(B27=Data!#REF!,Data!#REF!,(IF(B27=Data!B279,Data!G279,Data!#REF!)))))))))))))))&amp;IF(B27=Data!#REF!,Data!#REF!,(IF(B27=Data!#REF!,Data!#REF!,(IF(B27=Data!#REF!,Data!#REF!,(IF(B27=Data!#REF!,Data!#REF!,(IF(B27=Data!#REF!,Data!#REF!,Data!#REF!)))))))))</f>
        <v>#REF!</v>
      </c>
      <c r="O27" s="377"/>
      <c r="P27" s="378"/>
      <c r="Q27" s="186" t="e">
        <f>IF(B27=Data!B101,Data!H101,(IF(B27=Data!B107,Data!H107,(IF(B27=Data!B109,Data!H109,(IF(B27=Data!#REF!,Data!#REF!,(IF(B27=Data!#REF!,Data!#REF!,(IF(B27=Data!B92,Data!H92,(IF(B27=Data!#REF!,Data!#REF!,(IF(B27=Data!#REF!,Data!#REF!,Data!#REF!)))))))))))))))&amp;IF(B27=Data!B227,Data!H227,(IF(B27=Data!B228,Data!H228,(IF(B27=Data!#REF!,Data!#REF!,(IF(B27=Data!B223,Data!H223,(IF(B27=Data!B224,Data!H224,(IF(B27=Data!#REF!,Data!H919,(IF(B27=Data!#REF!,Data!#REF!,(IF(B27=Data!B279,Data!H279,Data!#REF!)))))))))))))))&amp;IF(B27=Data!#REF!,Data!#REF!,(IF(B27=Data!#REF!,Data!#REF!,(IF(B27=Data!#REF!,Data!#REF!,(IF(B27=Data!#REF!,Data!#REF!,(IF(B27=Data!#REF!,Data!#REF!,Data!#REF!)))))))))</f>
        <v>#REF!</v>
      </c>
      <c r="R27" s="378"/>
      <c r="S27" s="378"/>
      <c r="T27" s="186" t="e">
        <f>IF(B27=Data!B101,Data!I101,(IF(B27=Data!B107,Data!I107,(IF(B27=Data!B109,Data!I109,(IF(B27=Data!#REF!,Data!#REF!,(IF(B27=Data!#REF!,Data!#REF!,(IF(B27=Data!B92,Data!I92,(IF(B27=Data!#REF!,Data!#REF!,(IF(B27=Data!#REF!,Data!#REF!,Data!#REF!)))))))))))))))&amp;IF(B27=Data!B227,Data!I227,(IF(B27=Data!B228,Data!I228,(IF(B27=Data!#REF!,Data!#REF!,(IF(B27=Data!B223,Data!I223,(IF(B27=Data!B224,Data!I224,(IF(B27=Data!#REF!,Data!I919,(IF(B27=Data!#REF!,Data!#REF!,(IF(B27=Data!B279,Data!I279,Data!#REF!)))))))))))))))&amp;IF(B27=Data!#REF!,Data!#REF!,(IF(B27=Data!#REF!,Data!#REF!,(IF(B27=Data!#REF!,Data!#REF!,(IF(B27=Data!#REF!,Data!#REF!,(IF(B27=Data!#REF!,Data!#REF!,Data!#REF!)))))))))</f>
        <v>#REF!</v>
      </c>
      <c r="U27" s="379"/>
      <c r="V27" s="186" t="e">
        <f>IF(B27=Data!B101,Data!J101,(IF(B27=Data!B107,Data!J107,(IF(B27=Data!B109,Data!J109,(IF(B27=Data!#REF!,Data!#REF!,(IF(B27=Data!#REF!,Data!#REF!,(IF(B27=Data!B92,Data!J92,(IF(B27=Data!#REF!,Data!#REF!,(IF(B27=Data!#REF!,Data!#REF!,Data!#REF!)))))))))))))))&amp;IF(B27=Data!B227,Data!J227,(IF(B27=Data!B228,Data!J228,(IF(B27=Data!#REF!,Data!#REF!,(IF(B27=Data!B223,Data!J223,(IF(B27=Data!B224,Data!J224,(IF(B27=Data!#REF!,Data!J919,(IF(B27=Data!#REF!,Data!#REF!,(IF(B27=Data!B279,Data!J279,Data!#REF!)))))))))))))))&amp;IF(B27=Data!#REF!,Data!#REF!,(IF(B27=Data!#REF!,Data!#REF!,(IF(B27=Data!#REF!,Data!#REF!,(IF(B27=Data!#REF!,Data!#REF!,(IF(B27=Data!#REF!,Data!#REF!,Data!#REF!)))))))))</f>
        <v>#REF!</v>
      </c>
      <c r="W27" s="184">
        <f>IF(D27="","",VLOOKUP(B27,Data!$B$5:$J$404,9,FALSE)*D27)</f>
        <v>1.1499999999999999</v>
      </c>
    </row>
    <row r="28" spans="1:23" s="340" customFormat="1" ht="17" customHeight="1">
      <c r="A28" s="272">
        <v>9</v>
      </c>
      <c r="B28" s="368" t="s">
        <v>209</v>
      </c>
      <c r="C28" s="187" t="str">
        <f>IF(D28="","",VLOOKUP(B28,Data!$B$5:$L$404,2,FALSE))</f>
        <v>WN49700</v>
      </c>
      <c r="D28" s="274">
        <v>2</v>
      </c>
      <c r="E28" s="274">
        <v>4</v>
      </c>
      <c r="F28" s="270"/>
      <c r="G28" s="185">
        <f>IF(D28="","",VLOOKUP(B28,Data!$B$5:$L$404,11,FALSE))</f>
        <v>1870.77</v>
      </c>
      <c r="H28" s="188">
        <f t="shared" si="1"/>
        <v>3741.54</v>
      </c>
      <c r="I28" s="182" t="str">
        <f>IF(D28="","",VLOOKUP(B28,Data!$B$5:$D$404,3,FALSE))</f>
        <v>C/T</v>
      </c>
      <c r="J28" s="182" t="str">
        <f>IF(D28="","",VLOOKUP(B28,Data!$B$5:$M$404,12,FALSE))</f>
        <v>Indonesia</v>
      </c>
      <c r="K28" s="280" t="s">
        <v>915</v>
      </c>
      <c r="L28" s="183">
        <f>IF(D28="","",VLOOKUP(B28,Data!$B$5:$E$404,4,FALSE)*D28)</f>
        <v>402</v>
      </c>
      <c r="M28" s="183">
        <f>IF(D28="","",VLOOKUP(B28,Data!$B$5:$F$404,5,FALSE)*D28)</f>
        <v>362</v>
      </c>
      <c r="N28" s="189" t="e">
        <f>IF(B28=Data!B102,Data!G102,(IF(B28=Data!B108,Data!G108,(IF(B28=Data!B110,Data!G110,(IF(B28=Data!#REF!,Data!#REF!,(IF(B28=Data!#REF!,Data!#REF!,(IF(B28=Data!B93,Data!G93,(IF(B28=Data!#REF!,Data!#REF!,(IF(B28=Data!#REF!,Data!#REF!,Data!#REF!)))))))))))))))&amp;IF(B28=Data!B228,Data!G228,(IF(B28=Data!B229,Data!G229,(IF(B28=Data!#REF!,Data!#REF!,(IF(B28=Data!B224,Data!G224,(IF(B28=Data!B225,Data!G225,(IF(B28=Data!#REF!,Data!G920,(IF(B28=Data!#REF!,Data!#REF!,(IF(B28=Data!B280,Data!G280,Data!#REF!)))))))))))))))&amp;IF(B28=Data!#REF!,Data!#REF!,(IF(B28=Data!#REF!,Data!#REF!,(IF(B28=Data!#REF!,Data!#REF!,(IF(B28=Data!#REF!,Data!#REF!,(IF(B28=Data!#REF!,Data!#REF!,Data!#REF!)))))))))</f>
        <v>#REF!</v>
      </c>
      <c r="O28" s="377"/>
      <c r="P28" s="378"/>
      <c r="Q28" s="186" t="e">
        <f>IF(B28=Data!B102,Data!H102,(IF(B28=Data!B108,Data!H108,(IF(B28=Data!B110,Data!H110,(IF(B28=Data!#REF!,Data!#REF!,(IF(B28=Data!#REF!,Data!#REF!,(IF(B28=Data!B93,Data!H93,(IF(B28=Data!#REF!,Data!#REF!,(IF(B28=Data!#REF!,Data!#REF!,Data!#REF!)))))))))))))))&amp;IF(B28=Data!B228,Data!H228,(IF(B28=Data!B229,Data!H229,(IF(B28=Data!#REF!,Data!#REF!,(IF(B28=Data!B224,Data!H224,(IF(B28=Data!B225,Data!H225,(IF(B28=Data!#REF!,Data!H920,(IF(B28=Data!#REF!,Data!#REF!,(IF(B28=Data!B280,Data!H280,Data!#REF!)))))))))))))))&amp;IF(B28=Data!#REF!,Data!#REF!,(IF(B28=Data!#REF!,Data!#REF!,(IF(B28=Data!#REF!,Data!#REF!,(IF(B28=Data!#REF!,Data!#REF!,(IF(B28=Data!#REF!,Data!#REF!,Data!#REF!)))))))))</f>
        <v>#REF!</v>
      </c>
      <c r="R28" s="378"/>
      <c r="S28" s="378"/>
      <c r="T28" s="186" t="e">
        <f>IF(B28=Data!B102,Data!I102,(IF(B28=Data!B108,Data!I108,(IF(B28=Data!B110,Data!I110,(IF(B28=Data!#REF!,Data!#REF!,(IF(B28=Data!#REF!,Data!#REF!,(IF(B28=Data!B93,Data!I93,(IF(B28=Data!#REF!,Data!#REF!,(IF(B28=Data!#REF!,Data!#REF!,Data!#REF!)))))))))))))))&amp;IF(B28=Data!B228,Data!I228,(IF(B28=Data!B229,Data!I229,(IF(B28=Data!#REF!,Data!#REF!,(IF(B28=Data!B224,Data!I224,(IF(B28=Data!B225,Data!I225,(IF(B28=Data!#REF!,Data!I920,(IF(B28=Data!#REF!,Data!#REF!,(IF(B28=Data!B280,Data!I280,Data!#REF!)))))))))))))))&amp;IF(B28=Data!#REF!,Data!#REF!,(IF(B28=Data!#REF!,Data!#REF!,(IF(B28=Data!#REF!,Data!#REF!,(IF(B28=Data!#REF!,Data!#REF!,(IF(B28=Data!#REF!,Data!#REF!,Data!#REF!)))))))))</f>
        <v>#REF!</v>
      </c>
      <c r="U28" s="379"/>
      <c r="V28" s="186" t="e">
        <f>IF(B28=Data!B102,Data!J102,(IF(B28=Data!B108,Data!J108,(IF(B28=Data!B110,Data!J110,(IF(B28=Data!#REF!,Data!#REF!,(IF(B28=Data!#REF!,Data!#REF!,(IF(B28=Data!B93,Data!J93,(IF(B28=Data!#REF!,Data!#REF!,(IF(B28=Data!#REF!,Data!#REF!,Data!#REF!)))))))))))))))&amp;IF(B28=Data!B228,Data!J228,(IF(B28=Data!B229,Data!J229,(IF(B28=Data!#REF!,Data!#REF!,(IF(B28=Data!B224,Data!J224,(IF(B28=Data!B225,Data!J225,(IF(B28=Data!#REF!,Data!J920,(IF(B28=Data!#REF!,Data!#REF!,(IF(B28=Data!B280,Data!J280,Data!#REF!)))))))))))))))&amp;IF(B28=Data!#REF!,Data!#REF!,(IF(B28=Data!#REF!,Data!#REF!,(IF(B28=Data!#REF!,Data!#REF!,(IF(B28=Data!#REF!,Data!#REF!,(IF(B28=Data!#REF!,Data!#REF!,Data!#REF!)))))))))</f>
        <v>#REF!</v>
      </c>
      <c r="W28" s="184">
        <f>IF(D28="","",VLOOKUP(B28,Data!$B$5:$J$404,9,FALSE)*D28)</f>
        <v>2.2999999999999998</v>
      </c>
    </row>
    <row r="29" spans="1:23" s="340" customFormat="1" ht="18">
      <c r="A29" s="272">
        <v>10</v>
      </c>
      <c r="B29" s="368" t="s">
        <v>219</v>
      </c>
      <c r="C29" s="187" t="str">
        <f>IF(D29="","",VLOOKUP(B29,Data!$B$5:$L$404,2,FALSE))</f>
        <v>WH50440</v>
      </c>
      <c r="D29" s="274">
        <v>4</v>
      </c>
      <c r="E29" s="274">
        <v>4</v>
      </c>
      <c r="F29" s="270"/>
      <c r="G29" s="185">
        <f>IF(D29="","",VLOOKUP(B29,Data!$B$5:$L$404,11,FALSE))</f>
        <v>2347.6799999999998</v>
      </c>
      <c r="H29" s="188">
        <f t="shared" si="1"/>
        <v>9390.7199999999993</v>
      </c>
      <c r="I29" s="182" t="str">
        <f>IF(D29="","",VLOOKUP(B29,Data!$B$5:$D$404,3,FALSE))</f>
        <v>C/T</v>
      </c>
      <c r="J29" s="182" t="str">
        <f>IF(D29="","",VLOOKUP(B29,Data!$B$5:$M$404,12,FALSE))</f>
        <v>Indonesia</v>
      </c>
      <c r="K29" s="280" t="s">
        <v>915</v>
      </c>
      <c r="L29" s="183">
        <f>IF(D29="","",VLOOKUP(B29,Data!$B$5:$E$404,4,FALSE)*D29)</f>
        <v>888</v>
      </c>
      <c r="M29" s="183">
        <f>IF(D29="","",VLOOKUP(B29,Data!$B$5:$F$404,5,FALSE)*D29)</f>
        <v>804</v>
      </c>
      <c r="N29" s="189" t="e">
        <f>IF(B29=Data!B103,Data!G103,(IF(B29=Data!B109,Data!G109,(IF(B29=Data!B111,Data!G111,(IF(B29=Data!#REF!,Data!#REF!,(IF(B29=Data!#REF!,Data!#REF!,(IF(B29=Data!B94,Data!G94,(IF(B29=Data!#REF!,Data!#REF!,(IF(B29=Data!#REF!,Data!#REF!,Data!#REF!)))))))))))))))&amp;IF(B29=Data!B229,Data!G229,(IF(B29=Data!B230,Data!G230,(IF(B29=Data!#REF!,Data!#REF!,(IF(B29=Data!B225,Data!G225,(IF(B29=Data!B226,Data!G226,(IF(B29=Data!#REF!,Data!G921,(IF(B29=Data!#REF!,Data!#REF!,(IF(B29=Data!B281,Data!G281,Data!#REF!)))))))))))))))&amp;IF(B29=Data!#REF!,Data!#REF!,(IF(B29=Data!#REF!,Data!#REF!,(IF(B29=Data!#REF!,Data!#REF!,(IF(B29=Data!#REF!,Data!#REF!,(IF(B29=Data!#REF!,Data!#REF!,Data!#REF!)))))))))</f>
        <v>#REF!</v>
      </c>
      <c r="O29" s="377"/>
      <c r="P29" s="378"/>
      <c r="Q29" s="186" t="e">
        <f>IF(B29=Data!B103,Data!H103,(IF(B29=Data!B109,Data!H109,(IF(B29=Data!B111,Data!H111,(IF(B29=Data!#REF!,Data!#REF!,(IF(B29=Data!#REF!,Data!#REF!,(IF(B29=Data!B94,Data!H94,(IF(B29=Data!#REF!,Data!#REF!,(IF(B29=Data!#REF!,Data!#REF!,Data!#REF!)))))))))))))))&amp;IF(B29=Data!B229,Data!H229,(IF(B29=Data!B230,Data!H230,(IF(B29=Data!#REF!,Data!#REF!,(IF(B29=Data!B225,Data!H225,(IF(B29=Data!B226,Data!H226,(IF(B29=Data!#REF!,Data!H921,(IF(B29=Data!#REF!,Data!#REF!,(IF(B29=Data!B281,Data!H281,Data!#REF!)))))))))))))))&amp;IF(B29=Data!#REF!,Data!#REF!,(IF(B29=Data!#REF!,Data!#REF!,(IF(B29=Data!#REF!,Data!#REF!,(IF(B29=Data!#REF!,Data!#REF!,(IF(B29=Data!#REF!,Data!#REF!,Data!#REF!)))))))))</f>
        <v>#REF!</v>
      </c>
      <c r="R29" s="378"/>
      <c r="S29" s="378"/>
      <c r="T29" s="186" t="e">
        <f>IF(B29=Data!B103,Data!I103,(IF(B29=Data!B109,Data!I109,(IF(B29=Data!B111,Data!I111,(IF(B29=Data!#REF!,Data!#REF!,(IF(B29=Data!#REF!,Data!#REF!,(IF(B29=Data!B94,Data!I94,(IF(B29=Data!#REF!,Data!#REF!,(IF(B29=Data!#REF!,Data!#REF!,Data!#REF!)))))))))))))))&amp;IF(B29=Data!B229,Data!I229,(IF(B29=Data!B230,Data!I230,(IF(B29=Data!#REF!,Data!#REF!,(IF(B29=Data!B225,Data!I225,(IF(B29=Data!B226,Data!I226,(IF(B29=Data!#REF!,Data!I921,(IF(B29=Data!#REF!,Data!#REF!,(IF(B29=Data!B281,Data!I281,Data!#REF!)))))))))))))))&amp;IF(B29=Data!#REF!,Data!#REF!,(IF(B29=Data!#REF!,Data!#REF!,(IF(B29=Data!#REF!,Data!#REF!,(IF(B29=Data!#REF!,Data!#REF!,(IF(B29=Data!#REF!,Data!#REF!,Data!#REF!)))))))))</f>
        <v>#REF!</v>
      </c>
      <c r="U29" s="379"/>
      <c r="V29" s="186" t="e">
        <f>IF(B29=Data!B103,Data!J103,(IF(B29=Data!B109,Data!J109,(IF(B29=Data!B111,Data!J111,(IF(B29=Data!#REF!,Data!#REF!,(IF(B29=Data!#REF!,Data!#REF!,(IF(B29=Data!B94,Data!J94,(IF(B29=Data!#REF!,Data!#REF!,(IF(B29=Data!#REF!,Data!#REF!,Data!#REF!)))))))))))))))&amp;IF(B29=Data!B229,Data!J229,(IF(B29=Data!B230,Data!J230,(IF(B29=Data!#REF!,Data!#REF!,(IF(B29=Data!B225,Data!J225,(IF(B29=Data!B226,Data!J226,(IF(B29=Data!#REF!,Data!J921,(IF(B29=Data!#REF!,Data!#REF!,(IF(B29=Data!B281,Data!J281,Data!#REF!)))))))))))))))&amp;IF(B29=Data!#REF!,Data!#REF!,(IF(B29=Data!#REF!,Data!#REF!,(IF(B29=Data!#REF!,Data!#REF!,(IF(B29=Data!#REF!,Data!#REF!,(IF(B29=Data!#REF!,Data!#REF!,Data!#REF!)))))))))</f>
        <v>#REF!</v>
      </c>
      <c r="W29" s="184">
        <f>IF(D29="","",VLOOKUP(B29,Data!$B$5:$J$404,9,FALSE)*D29)</f>
        <v>4.7960000000000003</v>
      </c>
    </row>
    <row r="30" spans="1:23" s="340" customFormat="1" ht="17" customHeight="1">
      <c r="A30" s="272">
        <v>11</v>
      </c>
      <c r="B30" s="368" t="s">
        <v>213</v>
      </c>
      <c r="C30" s="187" t="str">
        <f>IF(D30="","",VLOOKUP(B30,Data!$B$5:$L$404,2,FALSE))</f>
        <v>WH50410</v>
      </c>
      <c r="D30" s="274">
        <v>7</v>
      </c>
      <c r="E30" s="274">
        <v>4</v>
      </c>
      <c r="F30" s="270"/>
      <c r="G30" s="185">
        <f>IF(D30="","",VLOOKUP(B30,Data!$B$5:$L$404,11,FALSE))</f>
        <v>1897.4</v>
      </c>
      <c r="H30" s="188">
        <f t="shared" si="1"/>
        <v>13281.800000000001</v>
      </c>
      <c r="I30" s="182" t="str">
        <f>IF(D30="","",VLOOKUP(B30,Data!$B$5:$D$404,3,FALSE))</f>
        <v>C/T</v>
      </c>
      <c r="J30" s="182" t="str">
        <f>IF(D30="","",VLOOKUP(B30,Data!$B$5:$M$404,12,FALSE))</f>
        <v>Indonesia</v>
      </c>
      <c r="K30" s="280" t="s">
        <v>915</v>
      </c>
      <c r="L30" s="183">
        <f>IF(D30="","",VLOOKUP(B30,Data!$B$5:$E$404,4,FALSE)*D30)</f>
        <v>1554</v>
      </c>
      <c r="M30" s="183">
        <f>IF(D30="","",VLOOKUP(B30,Data!$B$5:$F$404,5,FALSE)*D30)</f>
        <v>1407</v>
      </c>
      <c r="N30" s="189" t="e">
        <f>IF(B30=Data!B104,Data!G104,(IF(B30=Data!B110,Data!G110,(IF(B30=Data!B112,Data!G112,(IF(B30=Data!#REF!,Data!#REF!,(IF(B30=Data!#REF!,Data!#REF!,(IF(B30=Data!B95,Data!G95,(IF(B30=Data!#REF!,Data!#REF!,(IF(B30=Data!#REF!,Data!#REF!,Data!#REF!)))))))))))))))&amp;IF(B30=Data!B230,Data!G230,(IF(B30=Data!B231,Data!G231,(IF(B30=Data!#REF!,Data!#REF!,(IF(B30=Data!B226,Data!G226,(IF(B30=Data!B227,Data!G227,(IF(B30=Data!#REF!,Data!G922,(IF(B30=Data!#REF!,Data!#REF!,(IF(B30=Data!B282,Data!G282,Data!#REF!)))))))))))))))&amp;IF(B30=Data!#REF!,Data!#REF!,(IF(B30=Data!#REF!,Data!#REF!,(IF(B30=Data!#REF!,Data!#REF!,(IF(B30=Data!#REF!,Data!#REF!,(IF(B30=Data!#REF!,Data!#REF!,Data!#REF!)))))))))</f>
        <v>#REF!</v>
      </c>
      <c r="O30" s="377"/>
      <c r="P30" s="378"/>
      <c r="Q30" s="186" t="e">
        <f>IF(B30=Data!B104,Data!H104,(IF(B30=Data!B110,Data!H110,(IF(B30=Data!B112,Data!H112,(IF(B30=Data!#REF!,Data!#REF!,(IF(B30=Data!#REF!,Data!#REF!,(IF(B30=Data!B95,Data!H95,(IF(B30=Data!#REF!,Data!#REF!,(IF(B30=Data!#REF!,Data!#REF!,Data!#REF!)))))))))))))))&amp;IF(B30=Data!B230,Data!H230,(IF(B30=Data!B231,Data!H231,(IF(B30=Data!#REF!,Data!#REF!,(IF(B30=Data!B226,Data!H226,(IF(B30=Data!B227,Data!H227,(IF(B30=Data!#REF!,Data!H922,(IF(B30=Data!#REF!,Data!#REF!,(IF(B30=Data!B282,Data!H282,Data!#REF!)))))))))))))))&amp;IF(B30=Data!#REF!,Data!#REF!,(IF(B30=Data!#REF!,Data!#REF!,(IF(B30=Data!#REF!,Data!#REF!,(IF(B30=Data!#REF!,Data!#REF!,(IF(B30=Data!#REF!,Data!#REF!,Data!#REF!)))))))))</f>
        <v>#REF!</v>
      </c>
      <c r="R30" s="378"/>
      <c r="S30" s="378"/>
      <c r="T30" s="186" t="e">
        <f>IF(B30=Data!B104,Data!I104,(IF(B30=Data!B110,Data!I110,(IF(B30=Data!B112,Data!I112,(IF(B30=Data!#REF!,Data!#REF!,(IF(B30=Data!#REF!,Data!#REF!,(IF(B30=Data!B95,Data!I95,(IF(B30=Data!#REF!,Data!#REF!,(IF(B30=Data!#REF!,Data!#REF!,Data!#REF!)))))))))))))))&amp;IF(B30=Data!B230,Data!I230,(IF(B30=Data!B231,Data!I231,(IF(B30=Data!#REF!,Data!#REF!,(IF(B30=Data!B226,Data!I226,(IF(B30=Data!B227,Data!I227,(IF(B30=Data!#REF!,Data!I922,(IF(B30=Data!#REF!,Data!#REF!,(IF(B30=Data!B282,Data!I282,Data!#REF!)))))))))))))))&amp;IF(B30=Data!#REF!,Data!#REF!,(IF(B30=Data!#REF!,Data!#REF!,(IF(B30=Data!#REF!,Data!#REF!,(IF(B30=Data!#REF!,Data!#REF!,(IF(B30=Data!#REF!,Data!#REF!,Data!#REF!)))))))))</f>
        <v>#REF!</v>
      </c>
      <c r="U30" s="379"/>
      <c r="V30" s="186" t="e">
        <f>IF(B30=Data!B104,Data!J104,(IF(B30=Data!B110,Data!J110,(IF(B30=Data!B112,Data!J112,(IF(B30=Data!#REF!,Data!#REF!,(IF(B30=Data!#REF!,Data!#REF!,(IF(B30=Data!B95,Data!J95,(IF(B30=Data!#REF!,Data!#REF!,(IF(B30=Data!#REF!,Data!#REF!,Data!#REF!)))))))))))))))&amp;IF(B30=Data!B230,Data!J230,(IF(B30=Data!B231,Data!J231,(IF(B30=Data!#REF!,Data!#REF!,(IF(B30=Data!B226,Data!J226,(IF(B30=Data!B227,Data!J227,(IF(B30=Data!#REF!,Data!J922,(IF(B30=Data!#REF!,Data!#REF!,(IF(B30=Data!B282,Data!J282,Data!#REF!)))))))))))))))&amp;IF(B30=Data!#REF!,Data!#REF!,(IF(B30=Data!#REF!,Data!#REF!,(IF(B30=Data!#REF!,Data!#REF!,(IF(B30=Data!#REF!,Data!#REF!,(IF(B30=Data!#REF!,Data!#REF!,Data!#REF!)))))))))</f>
        <v>#REF!</v>
      </c>
      <c r="W30" s="184">
        <f>IF(D30="","",VLOOKUP(B30,Data!$B$5:$J$404,9,FALSE)*D30)</f>
        <v>8.3930000000000007</v>
      </c>
    </row>
    <row r="31" spans="1:23" s="340" customFormat="1" ht="17" customHeight="1">
      <c r="A31" s="272">
        <v>12</v>
      </c>
      <c r="B31" s="368" t="s">
        <v>239</v>
      </c>
      <c r="C31" s="187" t="str">
        <f>IF(D31="","",VLOOKUP(B31,Data!$B$5:$L$404,2,FALSE))</f>
        <v>AAC7366</v>
      </c>
      <c r="D31" s="274">
        <v>7</v>
      </c>
      <c r="E31" s="274">
        <v>4</v>
      </c>
      <c r="F31" s="270"/>
      <c r="G31" s="185">
        <f>IF(D31="","",VLOOKUP(B31,Data!$B$5:$L$404,11,FALSE))</f>
        <v>2618.06</v>
      </c>
      <c r="H31" s="188">
        <f t="shared" si="1"/>
        <v>18326.419999999998</v>
      </c>
      <c r="I31" s="182" t="str">
        <f>IF(D31="","",VLOOKUP(B31,Data!$B$5:$D$404,3,FALSE))</f>
        <v>C/T</v>
      </c>
      <c r="J31" s="182" t="str">
        <f>IF(D31="","",VLOOKUP(B31,Data!$B$5:$M$404,12,FALSE))</f>
        <v>Indonesia</v>
      </c>
      <c r="K31" s="280" t="s">
        <v>915</v>
      </c>
      <c r="L31" s="183">
        <f>IF(D31="","",VLOOKUP(B31,Data!$B$5:$E$404,4,FALSE)*D31)</f>
        <v>1862</v>
      </c>
      <c r="M31" s="183">
        <f>IF(D31="","",VLOOKUP(B31,Data!$B$5:$F$404,5,FALSE)*D31)</f>
        <v>1722</v>
      </c>
      <c r="N31" s="189" t="e">
        <f>IF(B31=Data!B105,Data!G105,(IF(B31=Data!B111,Data!G111,(IF(B31=Data!B113,Data!G113,(IF(B31=Data!#REF!,Data!#REF!,(IF(B31=Data!#REF!,Data!#REF!,(IF(B31=Data!B96,Data!G96,(IF(B31=Data!#REF!,Data!#REF!,(IF(B31=Data!#REF!,Data!#REF!,Data!#REF!)))))))))))))))&amp;IF(B31=Data!B231,Data!G231,(IF(B31=Data!B232,Data!G232,(IF(B31=Data!#REF!,Data!#REF!,(IF(B31=Data!B227,Data!G227,(IF(B31=Data!B228,Data!G228,(IF(B31=Data!#REF!,Data!G923,(IF(B31=Data!#REF!,Data!#REF!,(IF(B31=Data!B283,Data!G283,Data!#REF!)))))))))))))))&amp;IF(B31=Data!#REF!,Data!#REF!,(IF(B31=Data!#REF!,Data!#REF!,(IF(B31=Data!#REF!,Data!#REF!,(IF(B31=Data!#REF!,Data!#REF!,(IF(B31=Data!#REF!,Data!#REF!,Data!#REF!)))))))))</f>
        <v>#REF!</v>
      </c>
      <c r="O31" s="377"/>
      <c r="P31" s="378"/>
      <c r="Q31" s="186" t="e">
        <f>IF(B31=Data!B105,Data!H105,(IF(B31=Data!B111,Data!H111,(IF(B31=Data!B113,Data!H113,(IF(B31=Data!#REF!,Data!#REF!,(IF(B31=Data!#REF!,Data!#REF!,(IF(B31=Data!B96,Data!H96,(IF(B31=Data!#REF!,Data!#REF!,(IF(B31=Data!#REF!,Data!#REF!,Data!#REF!)))))))))))))))&amp;IF(B31=Data!B231,Data!H231,(IF(B31=Data!B232,Data!H232,(IF(B31=Data!#REF!,Data!#REF!,(IF(B31=Data!B227,Data!H227,(IF(B31=Data!B228,Data!H228,(IF(B31=Data!#REF!,Data!H923,(IF(B31=Data!#REF!,Data!#REF!,(IF(B31=Data!B283,Data!H283,Data!#REF!)))))))))))))))&amp;IF(B31=Data!#REF!,Data!#REF!,(IF(B31=Data!#REF!,Data!#REF!,(IF(B31=Data!#REF!,Data!#REF!,(IF(B31=Data!#REF!,Data!#REF!,(IF(B31=Data!#REF!,Data!#REF!,Data!#REF!)))))))))</f>
        <v>#REF!</v>
      </c>
      <c r="R31" s="378"/>
      <c r="S31" s="378"/>
      <c r="T31" s="186" t="e">
        <f>IF(B31=Data!B105,Data!I105,(IF(B31=Data!B111,Data!I111,(IF(B31=Data!B113,Data!I113,(IF(B31=Data!#REF!,Data!#REF!,(IF(B31=Data!#REF!,Data!#REF!,(IF(B31=Data!B96,Data!I96,(IF(B31=Data!#REF!,Data!#REF!,(IF(B31=Data!#REF!,Data!#REF!,Data!#REF!)))))))))))))))&amp;IF(B31=Data!B231,Data!I231,(IF(B31=Data!B232,Data!I232,(IF(B31=Data!#REF!,Data!#REF!,(IF(B31=Data!B227,Data!I227,(IF(B31=Data!B228,Data!I228,(IF(B31=Data!#REF!,Data!I923,(IF(B31=Data!#REF!,Data!#REF!,(IF(B31=Data!B283,Data!I283,Data!#REF!)))))))))))))))&amp;IF(B31=Data!#REF!,Data!#REF!,(IF(B31=Data!#REF!,Data!#REF!,(IF(B31=Data!#REF!,Data!#REF!,(IF(B31=Data!#REF!,Data!#REF!,(IF(B31=Data!#REF!,Data!#REF!,Data!#REF!)))))))))</f>
        <v>#REF!</v>
      </c>
      <c r="U31" s="379"/>
      <c r="V31" s="186" t="e">
        <f>IF(B31=Data!B105,Data!J105,(IF(B31=Data!B111,Data!J111,(IF(B31=Data!B113,Data!J113,(IF(B31=Data!#REF!,Data!#REF!,(IF(B31=Data!#REF!,Data!#REF!,(IF(B31=Data!B96,Data!J96,(IF(B31=Data!#REF!,Data!#REF!,(IF(B31=Data!#REF!,Data!#REF!,Data!#REF!)))))))))))))))&amp;IF(B31=Data!B231,Data!J231,(IF(B31=Data!B232,Data!J232,(IF(B31=Data!#REF!,Data!#REF!,(IF(B31=Data!B227,Data!J227,(IF(B31=Data!B228,Data!J228,(IF(B31=Data!#REF!,Data!J923,(IF(B31=Data!#REF!,Data!#REF!,(IF(B31=Data!B283,Data!J283,Data!#REF!)))))))))))))))&amp;IF(B31=Data!#REF!,Data!#REF!,(IF(B31=Data!#REF!,Data!#REF!,(IF(B31=Data!#REF!,Data!#REF!,(IF(B31=Data!#REF!,Data!#REF!,(IF(B31=Data!#REF!,Data!#REF!,Data!#REF!)))))))))</f>
        <v>#REF!</v>
      </c>
      <c r="W31" s="184">
        <f>IF(D31="","",VLOOKUP(B31,Data!$B$5:$J$404,9,FALSE)*D31)</f>
        <v>10.416</v>
      </c>
    </row>
    <row r="32" spans="1:23" s="340" customFormat="1" ht="17" customHeight="1">
      <c r="A32" s="272">
        <v>13</v>
      </c>
      <c r="B32" s="368" t="s">
        <v>241</v>
      </c>
      <c r="C32" s="187" t="str">
        <f>IF(D32="","",VLOOKUP(B32,Data!$B$5:$L$404,2,FALSE))</f>
        <v>AAC7368</v>
      </c>
      <c r="D32" s="274">
        <v>10</v>
      </c>
      <c r="E32" s="274">
        <v>4</v>
      </c>
      <c r="F32" s="270"/>
      <c r="G32" s="185">
        <f>IF(D32="","",VLOOKUP(B32,Data!$B$5:$L$404,11,FALSE))</f>
        <v>2618.06</v>
      </c>
      <c r="H32" s="188">
        <f t="shared" si="1"/>
        <v>26180.6</v>
      </c>
      <c r="I32" s="182" t="str">
        <f>IF(D32="","",VLOOKUP(B32,Data!$B$5:$D$404,3,FALSE))</f>
        <v>C/T</v>
      </c>
      <c r="J32" s="182" t="str">
        <f>IF(D32="","",VLOOKUP(B32,Data!$B$5:$M$404,12,FALSE))</f>
        <v>Indonesia</v>
      </c>
      <c r="K32" s="280" t="s">
        <v>915</v>
      </c>
      <c r="L32" s="183">
        <f>IF(D32="","",VLOOKUP(B32,Data!$B$5:$E$404,4,FALSE)*D32)</f>
        <v>2660</v>
      </c>
      <c r="M32" s="183">
        <f>IF(D32="","",VLOOKUP(B32,Data!$B$5:$F$404,5,FALSE)*D32)</f>
        <v>2460</v>
      </c>
      <c r="N32" s="189" t="e">
        <f>IF(B32=Data!B106,Data!G106,(IF(B32=Data!B112,Data!G112,(IF(B32=Data!B114,Data!G114,(IF(B32=Data!#REF!,Data!#REF!,(IF(B32=Data!#REF!,Data!#REF!,(IF(B32=Data!B97,Data!G97,(IF(B32=Data!#REF!,Data!#REF!,(IF(B32=Data!#REF!,Data!#REF!,Data!#REF!)))))))))))))))&amp;IF(B32=Data!B232,Data!G232,(IF(B32=Data!B233,Data!G233,(IF(B32=Data!#REF!,Data!#REF!,(IF(B32=Data!B228,Data!G228,(IF(B32=Data!B229,Data!G229,(IF(B32=Data!#REF!,Data!G924,(IF(B32=Data!#REF!,Data!#REF!,(IF(B32=Data!B284,Data!G284,Data!#REF!)))))))))))))))&amp;IF(B32=Data!#REF!,Data!#REF!,(IF(B32=Data!#REF!,Data!#REF!,(IF(B32=Data!#REF!,Data!#REF!,(IF(B32=Data!#REF!,Data!#REF!,(IF(B32=Data!#REF!,Data!#REF!,Data!#REF!)))))))))</f>
        <v>#REF!</v>
      </c>
      <c r="O32" s="377"/>
      <c r="P32" s="378"/>
      <c r="Q32" s="186" t="e">
        <f>IF(B32=Data!B106,Data!H106,(IF(B32=Data!B112,Data!H112,(IF(B32=Data!B114,Data!H114,(IF(B32=Data!#REF!,Data!#REF!,(IF(B32=Data!#REF!,Data!#REF!,(IF(B32=Data!B97,Data!H97,(IF(B32=Data!#REF!,Data!#REF!,(IF(B32=Data!#REF!,Data!#REF!,Data!#REF!)))))))))))))))&amp;IF(B32=Data!B232,Data!H232,(IF(B32=Data!B233,Data!H233,(IF(B32=Data!#REF!,Data!#REF!,(IF(B32=Data!B228,Data!H228,(IF(B32=Data!B229,Data!H229,(IF(B32=Data!#REF!,Data!H924,(IF(B32=Data!#REF!,Data!#REF!,(IF(B32=Data!B284,Data!H284,Data!#REF!)))))))))))))))&amp;IF(B32=Data!#REF!,Data!#REF!,(IF(B32=Data!#REF!,Data!#REF!,(IF(B32=Data!#REF!,Data!#REF!,(IF(B32=Data!#REF!,Data!#REF!,(IF(B32=Data!#REF!,Data!#REF!,Data!#REF!)))))))))</f>
        <v>#REF!</v>
      </c>
      <c r="R32" s="378"/>
      <c r="S32" s="378"/>
      <c r="T32" s="186" t="e">
        <f>IF(B32=Data!B106,Data!I106,(IF(B32=Data!B112,Data!I112,(IF(B32=Data!B114,Data!I114,(IF(B32=Data!#REF!,Data!#REF!,(IF(B32=Data!#REF!,Data!#REF!,(IF(B32=Data!B97,Data!I97,(IF(B32=Data!#REF!,Data!#REF!,(IF(B32=Data!#REF!,Data!#REF!,Data!#REF!)))))))))))))))&amp;IF(B32=Data!B232,Data!I232,(IF(B32=Data!B233,Data!I233,(IF(B32=Data!#REF!,Data!#REF!,(IF(B32=Data!B228,Data!I228,(IF(B32=Data!B229,Data!I229,(IF(B32=Data!#REF!,Data!I924,(IF(B32=Data!#REF!,Data!#REF!,(IF(B32=Data!B284,Data!I284,Data!#REF!)))))))))))))))&amp;IF(B32=Data!#REF!,Data!#REF!,(IF(B32=Data!#REF!,Data!#REF!,(IF(B32=Data!#REF!,Data!#REF!,(IF(B32=Data!#REF!,Data!#REF!,(IF(B32=Data!#REF!,Data!#REF!,Data!#REF!)))))))))</f>
        <v>#REF!</v>
      </c>
      <c r="U32" s="379"/>
      <c r="V32" s="186" t="e">
        <f>IF(B32=Data!B106,Data!J106,(IF(B32=Data!B112,Data!J112,(IF(B32=Data!B114,Data!J114,(IF(B32=Data!#REF!,Data!#REF!,(IF(B32=Data!#REF!,Data!#REF!,(IF(B32=Data!B97,Data!J97,(IF(B32=Data!#REF!,Data!#REF!,(IF(B32=Data!#REF!,Data!#REF!,Data!#REF!)))))))))))))))&amp;IF(B32=Data!B232,Data!J232,(IF(B32=Data!B233,Data!J233,(IF(B32=Data!#REF!,Data!#REF!,(IF(B32=Data!B228,Data!J228,(IF(B32=Data!B229,Data!J229,(IF(B32=Data!#REF!,Data!J924,(IF(B32=Data!#REF!,Data!#REF!,(IF(B32=Data!B284,Data!J284,Data!#REF!)))))))))))))))&amp;IF(B32=Data!#REF!,Data!#REF!,(IF(B32=Data!#REF!,Data!#REF!,(IF(B32=Data!#REF!,Data!#REF!,(IF(B32=Data!#REF!,Data!#REF!,(IF(B32=Data!#REF!,Data!#REF!,Data!#REF!)))))))))</f>
        <v>#REF!</v>
      </c>
      <c r="W32" s="184">
        <f>IF(D32="","",VLOOKUP(B32,Data!$B$5:$J$404,9,FALSE)*D32)</f>
        <v>14.879999999999999</v>
      </c>
    </row>
    <row r="33" spans="1:23" s="340" customFormat="1" ht="17" customHeight="1">
      <c r="A33" s="272">
        <v>14</v>
      </c>
      <c r="B33" s="368" t="s">
        <v>249</v>
      </c>
      <c r="C33" s="187" t="str">
        <f>IF(D33="","",VLOOKUP(B33,Data!$B$5:$L$404,2,FALSE))</f>
        <v>WN14910</v>
      </c>
      <c r="D33" s="274">
        <v>1</v>
      </c>
      <c r="E33" s="274">
        <v>4</v>
      </c>
      <c r="F33" s="270"/>
      <c r="G33" s="185">
        <f>IF(D33="","",VLOOKUP(B33,Data!$B$5:$L$404,11,FALSE))</f>
        <v>3025.54</v>
      </c>
      <c r="H33" s="188">
        <f t="shared" si="0"/>
        <v>3025.54</v>
      </c>
      <c r="I33" s="182" t="str">
        <f>IF(D33="","",VLOOKUP(B33,Data!$B$5:$D$404,3,FALSE))</f>
        <v>C/T</v>
      </c>
      <c r="J33" s="182" t="str">
        <f>IF(D33="","",VLOOKUP(B33,Data!$B$5:$M$404,12,FALSE))</f>
        <v>Indonesia</v>
      </c>
      <c r="K33" s="280" t="s">
        <v>915</v>
      </c>
      <c r="L33" s="183">
        <f>IF(D33="","",VLOOKUP(B33,Data!$B$5:$E$404,4,FALSE)*D33)</f>
        <v>223</v>
      </c>
      <c r="M33" s="183">
        <f>IF(D33="","",VLOOKUP(B33,Data!$B$5:$F$404,5,FALSE)*D33)</f>
        <v>205</v>
      </c>
      <c r="N33" s="189" t="e">
        <f>IF(B33=Data!B109,Data!G109,(IF(B33=Data!B115,Data!G115,(IF(B33=Data!B117,Data!G117,(IF(B33=Data!#REF!,Data!#REF!,(IF(B33=Data!#REF!,Data!#REF!,(IF(B33=Data!B100,Data!G100,(IF(B33=Data!#REF!,Data!#REF!,(IF(B33=Data!#REF!,Data!#REF!,Data!#REF!)))))))))))))))&amp;IF(B33=Data!B235,Data!G235,(IF(B33=Data!B236,Data!G236,(IF(B33=Data!#REF!,Data!#REF!,(IF(B33=Data!B231,Data!G231,(IF(B33=Data!B232,Data!G232,(IF(B33=Data!#REF!,Data!G927,(IF(B33=Data!#REF!,Data!#REF!,(IF(B33=Data!B287,Data!G287,Data!#REF!)))))))))))))))&amp;IF(B33=Data!#REF!,Data!#REF!,(IF(B33=Data!#REF!,Data!#REF!,(IF(B33=Data!#REF!,Data!#REF!,(IF(B33=Data!#REF!,Data!#REF!,(IF(B33=Data!#REF!,Data!#REF!,Data!#REF!)))))))))</f>
        <v>#REF!</v>
      </c>
      <c r="O33" s="377"/>
      <c r="P33" s="378"/>
      <c r="Q33" s="186" t="e">
        <f>IF(B33=Data!B109,Data!H109,(IF(B33=Data!B115,Data!H115,(IF(B33=Data!B117,Data!H117,(IF(B33=Data!#REF!,Data!#REF!,(IF(B33=Data!#REF!,Data!#REF!,(IF(B33=Data!B100,Data!H100,(IF(B33=Data!#REF!,Data!#REF!,(IF(B33=Data!#REF!,Data!#REF!,Data!#REF!)))))))))))))))&amp;IF(B33=Data!B235,Data!H235,(IF(B33=Data!B236,Data!H236,(IF(B33=Data!#REF!,Data!#REF!,(IF(B33=Data!B231,Data!H231,(IF(B33=Data!B232,Data!H232,(IF(B33=Data!#REF!,Data!H927,(IF(B33=Data!#REF!,Data!#REF!,(IF(B33=Data!B287,Data!H287,Data!#REF!)))))))))))))))&amp;IF(B33=Data!#REF!,Data!#REF!,(IF(B33=Data!#REF!,Data!#REF!,(IF(B33=Data!#REF!,Data!#REF!,(IF(B33=Data!#REF!,Data!#REF!,(IF(B33=Data!#REF!,Data!#REF!,Data!#REF!)))))))))</f>
        <v>#REF!</v>
      </c>
      <c r="R33" s="378"/>
      <c r="S33" s="378"/>
      <c r="T33" s="186" t="e">
        <f>IF(B33=Data!B109,Data!I109,(IF(B33=Data!B115,Data!I115,(IF(B33=Data!B117,Data!I117,(IF(B33=Data!#REF!,Data!#REF!,(IF(B33=Data!#REF!,Data!#REF!,(IF(B33=Data!B100,Data!I100,(IF(B33=Data!#REF!,Data!#REF!,(IF(B33=Data!#REF!,Data!#REF!,Data!#REF!)))))))))))))))&amp;IF(B33=Data!B235,Data!I235,(IF(B33=Data!B236,Data!I236,(IF(B33=Data!#REF!,Data!#REF!,(IF(B33=Data!B231,Data!I231,(IF(B33=Data!B232,Data!I232,(IF(B33=Data!#REF!,Data!I927,(IF(B33=Data!#REF!,Data!#REF!,(IF(B33=Data!B287,Data!I287,Data!#REF!)))))))))))))))&amp;IF(B33=Data!#REF!,Data!#REF!,(IF(B33=Data!#REF!,Data!#REF!,(IF(B33=Data!#REF!,Data!#REF!,(IF(B33=Data!#REF!,Data!#REF!,(IF(B33=Data!#REF!,Data!#REF!,Data!#REF!)))))))))</f>
        <v>#REF!</v>
      </c>
      <c r="U33" s="379"/>
      <c r="V33" s="186" t="e">
        <f>IF(B33=Data!B109,Data!J109,(IF(B33=Data!B115,Data!J115,(IF(B33=Data!B117,Data!J117,(IF(B33=Data!#REF!,Data!#REF!,(IF(B33=Data!#REF!,Data!#REF!,(IF(B33=Data!B100,Data!J100,(IF(B33=Data!#REF!,Data!#REF!,(IF(B33=Data!#REF!,Data!#REF!,Data!#REF!)))))))))))))))&amp;IF(B33=Data!B235,Data!J235,(IF(B33=Data!B236,Data!J236,(IF(B33=Data!#REF!,Data!#REF!,(IF(B33=Data!B231,Data!J231,(IF(B33=Data!B232,Data!J232,(IF(B33=Data!#REF!,Data!J927,(IF(B33=Data!#REF!,Data!#REF!,(IF(B33=Data!B287,Data!J287,Data!#REF!)))))))))))))))&amp;IF(B33=Data!#REF!,Data!#REF!,(IF(B33=Data!#REF!,Data!#REF!,(IF(B33=Data!#REF!,Data!#REF!,(IF(B33=Data!#REF!,Data!#REF!,(IF(B33=Data!#REF!,Data!#REF!,Data!#REF!)))))))))</f>
        <v>#REF!</v>
      </c>
      <c r="W33" s="184">
        <f>IF(D33="","",VLOOKUP(B33,Data!$B$5:$J$404,9,FALSE)*D33)</f>
        <v>1.262</v>
      </c>
    </row>
    <row r="34" spans="1:23" s="340" customFormat="1" ht="17" customHeight="1">
      <c r="A34" s="272"/>
      <c r="B34" s="368"/>
      <c r="C34" s="187" t="str">
        <f>IF(D34="","",VLOOKUP(B34,Data!$B$5:$L$404,2,FALSE))</f>
        <v/>
      </c>
      <c r="D34" s="274"/>
      <c r="E34" s="274">
        <v>4</v>
      </c>
      <c r="F34" s="341"/>
      <c r="G34" s="185" t="str">
        <f>IF(D34="","",VLOOKUP(B34,Data!$B$5:$L$404,11,FALSE))</f>
        <v/>
      </c>
      <c r="H34" s="188" t="str">
        <f t="shared" si="0"/>
        <v>-</v>
      </c>
      <c r="I34" s="182" t="str">
        <f>IF(D34="","",VLOOKUP(B34,Data!$B$5:$D$404,3,FALSE))</f>
        <v/>
      </c>
      <c r="J34" s="182" t="str">
        <f>IF(D34="","",VLOOKUP(B34,Data!$B$5:$M$404,12,FALSE))</f>
        <v/>
      </c>
      <c r="K34" s="280"/>
      <c r="L34" s="183" t="str">
        <f>IF(D34="","",VLOOKUP(B34,Data!$B$5:$E$404,4,FALSE)*D34)</f>
        <v/>
      </c>
      <c r="M34" s="183" t="str">
        <f>IF(D34="","",VLOOKUP(B34,Data!$B$5:$F$404,5,FALSE)*D34)</f>
        <v/>
      </c>
      <c r="N34" s="189" t="e">
        <f>IF(B34=Data!B126,Data!G126,(IF(B34=Data!B132,Data!G132,(IF(B34=Data!B134,Data!G134,(IF(B34=Data!#REF!,Data!#REF!,(IF(B34=Data!#REF!,Data!#REF!,(IF(B34=Data!B117,Data!G117,(IF(B34=Data!#REF!,Data!#REF!,(IF(B34=Data!#REF!,Data!#REF!,Data!#REF!)))))))))))))))&amp;IF(B34=Data!B252,Data!G252,(IF(B34=Data!B253,Data!G253,(IF(B34=Data!#REF!,Data!#REF!,(IF(B34=Data!B248,Data!G248,(IF(B34=Data!B249,Data!G249,(IF(B34=Data!#REF!,Data!G944,(IF(B34=Data!#REF!,Data!#REF!,(IF(B34=Data!B304,Data!G304,Data!#REF!)))))))))))))))&amp;IF(B34=Data!#REF!,Data!#REF!,(IF(B34=Data!#REF!,Data!#REF!,(IF(B34=Data!#REF!,Data!#REF!,(IF(B34=Data!#REF!,Data!#REF!,(IF(B34=Data!#REF!,Data!#REF!,Data!#REF!)))))))))</f>
        <v>#REF!</v>
      </c>
      <c r="O34" s="377"/>
      <c r="P34" s="378"/>
      <c r="Q34" s="186" t="e">
        <f>IF(B34=Data!B126,Data!H126,(IF(B34=Data!B132,Data!H132,(IF(B34=Data!B134,Data!H134,(IF(B34=Data!#REF!,Data!#REF!,(IF(B34=Data!#REF!,Data!#REF!,(IF(B34=Data!B117,Data!H117,(IF(B34=Data!#REF!,Data!#REF!,(IF(B34=Data!#REF!,Data!#REF!,Data!#REF!)))))))))))))))&amp;IF(B34=Data!B252,Data!H252,(IF(B34=Data!B253,Data!H253,(IF(B34=Data!#REF!,Data!#REF!,(IF(B34=Data!B248,Data!H248,(IF(B34=Data!B249,Data!H249,(IF(B34=Data!#REF!,Data!H944,(IF(B34=Data!#REF!,Data!#REF!,(IF(B34=Data!B304,Data!H304,Data!#REF!)))))))))))))))&amp;IF(B34=Data!#REF!,Data!#REF!,(IF(B34=Data!#REF!,Data!#REF!,(IF(B34=Data!#REF!,Data!#REF!,(IF(B34=Data!#REF!,Data!#REF!,(IF(B34=Data!#REF!,Data!#REF!,Data!#REF!)))))))))</f>
        <v>#REF!</v>
      </c>
      <c r="R34" s="378"/>
      <c r="S34" s="378"/>
      <c r="T34" s="186" t="e">
        <f>IF(B34=Data!B126,Data!I126,(IF(B34=Data!B132,Data!I132,(IF(B34=Data!B134,Data!I134,(IF(B34=Data!#REF!,Data!#REF!,(IF(B34=Data!#REF!,Data!#REF!,(IF(B34=Data!B117,Data!I117,(IF(B34=Data!#REF!,Data!#REF!,(IF(B34=Data!#REF!,Data!#REF!,Data!#REF!)))))))))))))))&amp;IF(B34=Data!B252,Data!I252,(IF(B34=Data!B253,Data!I253,(IF(B34=Data!#REF!,Data!#REF!,(IF(B34=Data!B248,Data!I248,(IF(B34=Data!B249,Data!I249,(IF(B34=Data!#REF!,Data!I944,(IF(B34=Data!#REF!,Data!#REF!,(IF(B34=Data!B304,Data!I304,Data!#REF!)))))))))))))))&amp;IF(B34=Data!#REF!,Data!#REF!,(IF(B34=Data!#REF!,Data!#REF!,(IF(B34=Data!#REF!,Data!#REF!,(IF(B34=Data!#REF!,Data!#REF!,(IF(B34=Data!#REF!,Data!#REF!,Data!#REF!)))))))))</f>
        <v>#REF!</v>
      </c>
      <c r="U34" s="379"/>
      <c r="V34" s="186" t="e">
        <f>IF(B34=Data!B126,Data!J126,(IF(B34=Data!B132,Data!J132,(IF(B34=Data!B134,Data!J134,(IF(B34=Data!#REF!,Data!#REF!,(IF(B34=Data!#REF!,Data!#REF!,(IF(B34=Data!B117,Data!J117,(IF(B34=Data!#REF!,Data!#REF!,(IF(B34=Data!#REF!,Data!#REF!,Data!#REF!)))))))))))))))&amp;IF(B34=Data!B252,Data!J252,(IF(B34=Data!B253,Data!J253,(IF(B34=Data!#REF!,Data!#REF!,(IF(B34=Data!B248,Data!J248,(IF(B34=Data!B249,Data!J249,(IF(B34=Data!#REF!,Data!J944,(IF(B34=Data!#REF!,Data!#REF!,(IF(B34=Data!B304,Data!J304,Data!#REF!)))))))))))))))&amp;IF(B34=Data!#REF!,Data!#REF!,(IF(B34=Data!#REF!,Data!#REF!,(IF(B34=Data!#REF!,Data!#REF!,(IF(B34=Data!#REF!,Data!#REF!,(IF(B34=Data!#REF!,Data!#REF!,Data!#REF!)))))))))</f>
        <v>#REF!</v>
      </c>
      <c r="W34" s="184" t="str">
        <f>IF(D34="","",VLOOKUP(B34,Data!$B$5:$J$404,9,FALSE)*D34)</f>
        <v/>
      </c>
    </row>
    <row r="35" spans="1:23" s="340" customFormat="1" ht="19.5" customHeight="1">
      <c r="A35" s="272"/>
      <c r="B35" s="678" t="s">
        <v>931</v>
      </c>
      <c r="C35" s="679"/>
      <c r="D35" s="269">
        <f>SUM(D18:D34)</f>
        <v>66</v>
      </c>
      <c r="E35" s="374">
        <f>SUM(E18:E34)</f>
        <v>60</v>
      </c>
      <c r="F35" s="380"/>
      <c r="G35" s="190"/>
      <c r="H35" s="191">
        <f>SUM(H18:H34)</f>
        <v>187191.57999999996</v>
      </c>
      <c r="I35" s="383"/>
      <c r="J35" s="343"/>
      <c r="K35" s="343"/>
      <c r="L35" s="191">
        <f>SUM(L18:L34)</f>
        <v>16843</v>
      </c>
      <c r="M35" s="191">
        <f>SUM(M18:M34)</f>
        <v>15228</v>
      </c>
      <c r="N35" s="190">
        <f>SUM(N16:N17)</f>
        <v>0</v>
      </c>
      <c r="O35" s="190" t="e">
        <f>SUM(#REF!)</f>
        <v>#REF!</v>
      </c>
      <c r="P35" s="190">
        <f>SUM(P16:P17)</f>
        <v>0</v>
      </c>
      <c r="Q35" s="190">
        <f>SUM(Q16:Q17)</f>
        <v>0</v>
      </c>
      <c r="R35" s="190" t="e">
        <f>SUM(#REF!)</f>
        <v>#REF!</v>
      </c>
      <c r="S35" s="190">
        <f>SUM(S16:S17)</f>
        <v>0</v>
      </c>
      <c r="T35" s="190">
        <f>SUM(T16:T17)</f>
        <v>0</v>
      </c>
      <c r="U35" s="190"/>
      <c r="V35" s="190">
        <f>SUM(V16:V17)</f>
        <v>0</v>
      </c>
      <c r="W35" s="192">
        <f>SUM(W18:W34)</f>
        <v>91.010999999999996</v>
      </c>
    </row>
    <row r="36" spans="1:23" ht="10.25" customHeight="1">
      <c r="A36" s="272"/>
      <c r="B36" s="680"/>
      <c r="C36" s="681"/>
      <c r="D36" s="395"/>
      <c r="E36" s="375"/>
      <c r="F36" s="311"/>
      <c r="G36" s="160" t="s">
        <v>523</v>
      </c>
      <c r="H36" s="157"/>
      <c r="I36" s="344"/>
      <c r="J36" s="344"/>
      <c r="K36" s="344"/>
      <c r="L36" s="161"/>
      <c r="M36" s="151"/>
      <c r="N36" s="298"/>
      <c r="U36" s="298"/>
      <c r="V36" s="298"/>
      <c r="W36" s="155"/>
    </row>
    <row r="37" spans="1:23" ht="14">
      <c r="A37" s="290" t="s">
        <v>524</v>
      </c>
      <c r="B37" s="346"/>
      <c r="C37" s="347"/>
      <c r="D37" s="396" t="s">
        <v>81</v>
      </c>
      <c r="E37" s="348"/>
      <c r="F37" s="305"/>
      <c r="G37" s="68" t="s">
        <v>82</v>
      </c>
      <c r="H37" s="72"/>
      <c r="I37" s="322" t="s">
        <v>83</v>
      </c>
      <c r="J37" s="349"/>
      <c r="K37" s="152" t="s">
        <v>84</v>
      </c>
      <c r="L37" s="152"/>
      <c r="M37" s="682" t="s">
        <v>85</v>
      </c>
      <c r="N37" s="683"/>
      <c r="O37" s="683"/>
      <c r="P37" s="683"/>
      <c r="Q37" s="683"/>
      <c r="R37" s="683"/>
      <c r="S37" s="683"/>
      <c r="T37" s="683"/>
      <c r="U37" s="683"/>
      <c r="V37" s="683"/>
      <c r="W37" s="684"/>
    </row>
    <row r="38" spans="1:23" ht="14">
      <c r="A38" s="297" t="s">
        <v>525</v>
      </c>
      <c r="B38" s="334"/>
      <c r="C38" s="308"/>
      <c r="D38" s="386" t="s">
        <v>87</v>
      </c>
      <c r="G38" s="685"/>
      <c r="H38" s="686"/>
      <c r="I38" s="297" t="s">
        <v>88</v>
      </c>
      <c r="J38" s="350"/>
      <c r="K38" s="154" t="s">
        <v>89</v>
      </c>
      <c r="L38" s="154"/>
      <c r="M38" s="150"/>
      <c r="W38" s="155"/>
    </row>
    <row r="39" spans="1:23">
      <c r="A39" s="297" t="s">
        <v>526</v>
      </c>
      <c r="B39" s="297"/>
      <c r="C39" s="298"/>
      <c r="G39" s="685"/>
      <c r="H39" s="686"/>
      <c r="I39" s="297"/>
      <c r="J39" s="350"/>
      <c r="K39" s="154" t="s">
        <v>93</v>
      </c>
      <c r="L39" s="154"/>
      <c r="M39" s="150"/>
      <c r="W39" s="155"/>
    </row>
    <row r="40" spans="1:23" ht="10.5" customHeight="1">
      <c r="A40" s="311"/>
      <c r="B40" s="351"/>
      <c r="C40" s="352"/>
      <c r="D40" s="386" t="s">
        <v>94</v>
      </c>
      <c r="G40" s="685"/>
      <c r="H40" s="686"/>
      <c r="I40" s="297" t="s">
        <v>95</v>
      </c>
      <c r="J40" s="350"/>
      <c r="K40" s="154"/>
      <c r="L40" s="154"/>
      <c r="M40" s="150"/>
      <c r="W40" s="155"/>
    </row>
    <row r="41" spans="1:23" ht="13">
      <c r="A41" s="290" t="s">
        <v>96</v>
      </c>
      <c r="C41" s="292"/>
      <c r="D41" s="386" t="s">
        <v>97</v>
      </c>
      <c r="G41" s="76" t="s">
        <v>98</v>
      </c>
      <c r="H41" s="73"/>
      <c r="I41" s="297" t="s">
        <v>88</v>
      </c>
      <c r="J41" s="350"/>
      <c r="K41" s="154" t="s">
        <v>99</v>
      </c>
      <c r="L41" s="154"/>
      <c r="M41" s="150"/>
      <c r="W41" s="155"/>
    </row>
    <row r="42" spans="1:23" ht="10.5" customHeight="1">
      <c r="A42" s="297" t="s">
        <v>527</v>
      </c>
      <c r="C42" s="298"/>
      <c r="D42" s="386" t="s">
        <v>100</v>
      </c>
      <c r="G42" s="77"/>
      <c r="H42" s="162"/>
      <c r="I42" s="297" t="s">
        <v>101</v>
      </c>
      <c r="J42" s="350"/>
      <c r="K42" s="154" t="s">
        <v>528</v>
      </c>
      <c r="L42" s="154"/>
      <c r="M42" s="687" t="s">
        <v>103</v>
      </c>
      <c r="N42" s="688"/>
      <c r="O42" s="688"/>
      <c r="P42" s="688"/>
      <c r="Q42" s="688"/>
      <c r="R42" s="688"/>
      <c r="S42" s="688"/>
      <c r="T42" s="688"/>
      <c r="U42" s="688"/>
      <c r="V42" s="688"/>
      <c r="W42" s="689"/>
    </row>
    <row r="43" spans="1:23">
      <c r="A43" s="311"/>
      <c r="B43" s="312"/>
      <c r="C43" s="313"/>
      <c r="D43" s="397"/>
      <c r="E43" s="353"/>
      <c r="F43" s="312"/>
      <c r="G43" s="673" t="s">
        <v>929</v>
      </c>
      <c r="H43" s="674"/>
      <c r="I43" s="673" t="s">
        <v>928</v>
      </c>
      <c r="J43" s="674"/>
      <c r="K43" s="158" t="s">
        <v>104</v>
      </c>
      <c r="L43" s="158"/>
      <c r="M43" s="675" t="s">
        <v>105</v>
      </c>
      <c r="N43" s="676"/>
      <c r="O43" s="676"/>
      <c r="P43" s="676"/>
      <c r="Q43" s="676"/>
      <c r="R43" s="676"/>
      <c r="S43" s="676"/>
      <c r="T43" s="676"/>
      <c r="U43" s="676"/>
      <c r="V43" s="676"/>
      <c r="W43" s="677"/>
    </row>
    <row r="44" spans="1:23">
      <c r="B44" s="305"/>
    </row>
    <row r="47" spans="1:23" ht="19.25" customHeight="1"/>
    <row r="48" spans="1:23" ht="19.25" customHeight="1"/>
    <row r="49" spans="1:23" s="354" customFormat="1" ht="17.75" customHeight="1">
      <c r="A49" s="163" t="s">
        <v>886</v>
      </c>
      <c r="B49" s="146"/>
      <c r="C49" s="163" t="s">
        <v>569</v>
      </c>
      <c r="D49" s="382"/>
      <c r="E49" s="362"/>
      <c r="F49" s="363"/>
      <c r="G49" s="163" t="s">
        <v>880</v>
      </c>
      <c r="H49" s="146"/>
      <c r="I49" s="163" t="s">
        <v>569</v>
      </c>
      <c r="L49" s="265"/>
      <c r="M49" s="265"/>
      <c r="W49" s="264"/>
    </row>
    <row r="50" spans="1:23" s="354" customFormat="1" ht="17.75" customHeight="1">
      <c r="A50" s="163" t="s">
        <v>887</v>
      </c>
      <c r="B50" s="146"/>
      <c r="C50" s="163" t="s">
        <v>933</v>
      </c>
      <c r="D50" s="382"/>
      <c r="E50" s="362"/>
      <c r="F50" s="363"/>
      <c r="G50" s="247" t="s">
        <v>881</v>
      </c>
      <c r="H50" s="381"/>
      <c r="I50" s="247" t="s">
        <v>891</v>
      </c>
      <c r="L50" s="265"/>
      <c r="M50" s="265"/>
      <c r="W50" s="264"/>
    </row>
    <row r="51" spans="1:23" s="354" customFormat="1" ht="17.75" customHeight="1">
      <c r="A51" s="163" t="s">
        <v>888</v>
      </c>
      <c r="B51" s="146"/>
      <c r="C51" s="163" t="s">
        <v>936</v>
      </c>
      <c r="D51" s="382"/>
      <c r="E51" s="362"/>
      <c r="F51" s="363"/>
      <c r="G51" s="163" t="s">
        <v>882</v>
      </c>
      <c r="H51" s="146"/>
      <c r="I51" s="163" t="s">
        <v>569</v>
      </c>
      <c r="L51" s="265"/>
      <c r="M51" s="265"/>
      <c r="W51" s="264"/>
    </row>
    <row r="52" spans="1:23" s="354" customFormat="1" ht="17.75" customHeight="1">
      <c r="A52" s="163" t="s">
        <v>889</v>
      </c>
      <c r="B52" s="146"/>
      <c r="C52" s="163" t="s">
        <v>569</v>
      </c>
      <c r="D52" s="382"/>
      <c r="E52" s="362"/>
      <c r="F52" s="363"/>
      <c r="G52" s="163" t="s">
        <v>883</v>
      </c>
      <c r="H52" s="146"/>
      <c r="I52" s="163" t="s">
        <v>569</v>
      </c>
      <c r="L52" s="265"/>
      <c r="M52" s="265"/>
      <c r="W52" s="264"/>
    </row>
    <row r="53" spans="1:23" s="354" customFormat="1" ht="17.75" customHeight="1">
      <c r="A53" s="163" t="s">
        <v>890</v>
      </c>
      <c r="B53" s="146"/>
      <c r="C53" s="163" t="s">
        <v>569</v>
      </c>
      <c r="D53" s="382"/>
      <c r="E53" s="362"/>
      <c r="F53" s="363"/>
      <c r="G53" s="163" t="s">
        <v>885</v>
      </c>
      <c r="H53" s="146"/>
      <c r="I53" s="163" t="s">
        <v>569</v>
      </c>
      <c r="L53" s="265"/>
      <c r="M53" s="265"/>
      <c r="W53" s="264"/>
    </row>
    <row r="54" spans="1:23" ht="18.75" customHeight="1">
      <c r="A54" s="411"/>
      <c r="B54" s="411"/>
      <c r="C54" s="411"/>
      <c r="D54" s="384"/>
      <c r="E54" s="411"/>
      <c r="F54" s="266"/>
      <c r="G54" s="163" t="s">
        <v>884</v>
      </c>
      <c r="I54" s="163" t="s">
        <v>569</v>
      </c>
    </row>
    <row r="55" spans="1:23" ht="17.5">
      <c r="A55" s="268"/>
      <c r="B55" s="411"/>
      <c r="C55" s="411"/>
      <c r="D55" s="384"/>
      <c r="E55" s="411"/>
      <c r="F55" s="411"/>
      <c r="G55" s="267"/>
      <c r="H55" s="267"/>
      <c r="I55" s="411"/>
    </row>
    <row r="57" spans="1:23">
      <c r="D57" s="386" t="s">
        <v>872</v>
      </c>
    </row>
    <row r="58" spans="1:23">
      <c r="M58" s="355"/>
    </row>
    <row r="59" spans="1:23" ht="14">
      <c r="A59" s="356"/>
      <c r="C59" s="334"/>
      <c r="D59" s="398"/>
      <c r="E59" s="357"/>
      <c r="M59" s="358"/>
    </row>
    <row r="60" spans="1:23" ht="14">
      <c r="A60" s="359"/>
      <c r="C60" s="334"/>
      <c r="D60" s="398"/>
      <c r="E60" s="357"/>
      <c r="M60" s="358"/>
    </row>
    <row r="61" spans="1:23" ht="14">
      <c r="A61" s="359"/>
      <c r="C61" s="334"/>
      <c r="D61" s="398"/>
      <c r="E61" s="357"/>
      <c r="M61" s="358"/>
    </row>
    <row r="62" spans="1:23" ht="14">
      <c r="A62" s="359"/>
      <c r="B62" s="334"/>
      <c r="C62" s="334"/>
      <c r="D62" s="398"/>
      <c r="E62" s="357"/>
      <c r="M62" s="358"/>
    </row>
    <row r="63" spans="1:23" ht="14">
      <c r="A63" s="359"/>
      <c r="B63" s="334"/>
      <c r="C63" s="334"/>
      <c r="D63" s="398"/>
      <c r="E63" s="357"/>
      <c r="M63" s="358"/>
    </row>
    <row r="64" spans="1:23" ht="14">
      <c r="A64" s="359"/>
      <c r="B64" s="334"/>
      <c r="C64" s="334"/>
      <c r="D64" s="398"/>
      <c r="E64" s="357"/>
      <c r="M64" s="358"/>
    </row>
    <row r="65" spans="1:13" ht="14">
      <c r="A65" s="334"/>
      <c r="B65" s="334"/>
      <c r="C65" s="334"/>
      <c r="D65" s="398"/>
      <c r="E65" s="357"/>
      <c r="M65" s="360"/>
    </row>
    <row r="66" spans="1:13" ht="14">
      <c r="A66" s="359"/>
      <c r="B66" s="334"/>
      <c r="C66" s="334"/>
      <c r="D66" s="398"/>
      <c r="E66" s="357"/>
    </row>
    <row r="67" spans="1:13" ht="14">
      <c r="A67" s="334"/>
      <c r="B67" s="334"/>
      <c r="C67" s="334"/>
      <c r="D67" s="398"/>
      <c r="E67" s="357"/>
    </row>
    <row r="68" spans="1:13" ht="14">
      <c r="A68" s="334"/>
      <c r="B68" s="334"/>
      <c r="C68" s="334"/>
      <c r="D68" s="398"/>
      <c r="E68" s="357"/>
    </row>
    <row r="69" spans="1:13" ht="14">
      <c r="A69" s="359"/>
      <c r="B69" s="334"/>
      <c r="C69" s="334"/>
      <c r="D69" s="398"/>
      <c r="E69" s="357"/>
    </row>
    <row r="70" spans="1:13" ht="14">
      <c r="A70" s="359"/>
      <c r="B70" s="334"/>
      <c r="C70" s="334"/>
      <c r="D70" s="398"/>
      <c r="E70" s="357"/>
    </row>
    <row r="71" spans="1:13" ht="14">
      <c r="A71" s="359"/>
      <c r="B71" s="334"/>
      <c r="C71" s="334"/>
      <c r="D71" s="398"/>
      <c r="E71" s="357"/>
    </row>
    <row r="72" spans="1:13" ht="14">
      <c r="A72" s="359"/>
      <c r="B72" s="334"/>
      <c r="C72" s="334"/>
      <c r="D72" s="398"/>
      <c r="E72" s="357"/>
    </row>
    <row r="73" spans="1:13" ht="14">
      <c r="A73" s="359"/>
      <c r="B73" s="334"/>
      <c r="C73" s="334"/>
      <c r="D73" s="398"/>
      <c r="E73" s="357"/>
    </row>
    <row r="74" spans="1:13" ht="14">
      <c r="A74" s="359"/>
      <c r="B74" s="334"/>
      <c r="C74" s="334"/>
      <c r="D74" s="398"/>
      <c r="E74" s="357"/>
    </row>
    <row r="75" spans="1:13" ht="14">
      <c r="A75" s="359"/>
      <c r="B75" s="334"/>
      <c r="C75" s="334"/>
      <c r="D75" s="398"/>
      <c r="E75" s="357"/>
    </row>
    <row r="76" spans="1:13" ht="14">
      <c r="A76" s="359"/>
      <c r="B76" s="334"/>
      <c r="C76" s="334"/>
      <c r="D76" s="398"/>
      <c r="E76" s="357"/>
    </row>
    <row r="77" spans="1:13" ht="14">
      <c r="A77" s="359"/>
      <c r="B77" s="334"/>
      <c r="C77" s="334"/>
      <c r="D77" s="398"/>
      <c r="E77" s="357"/>
    </row>
    <row r="78" spans="1:13" ht="14">
      <c r="A78" s="359"/>
      <c r="B78" s="334"/>
      <c r="C78" s="334"/>
      <c r="D78" s="398"/>
      <c r="E78" s="357"/>
    </row>
    <row r="79" spans="1:13" ht="14">
      <c r="A79" s="334"/>
      <c r="B79" s="334"/>
      <c r="C79" s="334"/>
      <c r="D79" s="398"/>
      <c r="E79" s="357"/>
    </row>
    <row r="80" spans="1:13" ht="14">
      <c r="B80" s="334"/>
    </row>
    <row r="81" spans="2:2" ht="14">
      <c r="B81" s="334"/>
    </row>
    <row r="82" spans="2:2" ht="14">
      <c r="B82" s="334"/>
    </row>
  </sheetData>
  <mergeCells count="9">
    <mergeCell ref="G43:H43"/>
    <mergeCell ref="I43:J43"/>
    <mergeCell ref="M43:W43"/>
    <mergeCell ref="B35:C36"/>
    <mergeCell ref="M37:W37"/>
    <mergeCell ref="G38:H38"/>
    <mergeCell ref="G39:H39"/>
    <mergeCell ref="G40:H40"/>
    <mergeCell ref="M42:W42"/>
  </mergeCells>
  <printOptions horizontalCentered="1"/>
  <pageMargins left="0" right="0" top="0.23622047244094491" bottom="0.15748031496062992" header="8.0708661417322833" footer="0"/>
  <pageSetup paperSize="9" scale="76" firstPageNumber="4294963191" fitToHeight="2" orientation="landscape" horizontalDpi="4294967295" verticalDpi="4294967295" r:id="rId1"/>
  <headerFooter alignWithMargins="0">
    <oddHeader>&amp;R&amp;"Calibri"&amp;10&amp;K000000 Confidential&amp;1#_x000D_</oddHeader>
  </headerFooter>
  <rowBreaks count="1" manualBreakCount="1">
    <brk id="43" max="21"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pageSetUpPr fitToPage="1"/>
  </sheetPr>
  <dimension ref="A1:AD77"/>
  <sheetViews>
    <sheetView zoomScale="80" zoomScaleNormal="80" zoomScaleSheetLayoutView="85" workbookViewId="0">
      <selection activeCell="B24" sqref="B24"/>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21"/>
      <c r="I10" s="42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934</v>
      </c>
      <c r="C18" s="187" t="str">
        <f>IF(D18="","",VLOOKUP(B18,Data!$B$5:$L$404,2,FALSE))</f>
        <v/>
      </c>
      <c r="D18" s="274"/>
      <c r="E18" s="276"/>
      <c r="F18" s="185" t="str">
        <f>IF(D18="","",VLOOKUP(B18,Data!$B$5:$L$404,11,FALSE))</f>
        <v/>
      </c>
      <c r="G18" s="188" t="str">
        <f t="shared" ref="G18:G29"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10">
        <v>15</v>
      </c>
      <c r="B19" s="419" t="s">
        <v>367</v>
      </c>
      <c r="C19" s="187" t="str">
        <f>IF(D19="","",VLOOKUP(B19,Data!$B$5:$L$404,2,FALSE))</f>
        <v>WQ78240</v>
      </c>
      <c r="D19" s="274">
        <v>1</v>
      </c>
      <c r="E19" s="273"/>
      <c r="F19" s="185">
        <f>IF(D19="","",VLOOKUP(B19,Data!$B$5:$L$404,11,FALSE))</f>
        <v>5429.35</v>
      </c>
      <c r="G19" s="188">
        <f t="shared" si="0"/>
        <v>5429.35</v>
      </c>
      <c r="H19" s="182" t="str">
        <f>IF(D19="","",VLOOKUP(B19,Data!$B$5:$D$404,3,FALSE))</f>
        <v>C/T</v>
      </c>
      <c r="I19" s="182" t="str">
        <f>IF(D19="","",VLOOKUP(B19,Data!$B$5:$M$404,12,FALSE))</f>
        <v>Indonesia</v>
      </c>
      <c r="J19" s="279" t="s">
        <v>900</v>
      </c>
      <c r="K19" s="183">
        <f>IF(D19="","",VLOOKUP(B19,Data!$B$5:$E$404,4,FALSE)*D19)</f>
        <v>305</v>
      </c>
      <c r="L19" s="183">
        <f>IF(D19="","",VLOOKUP(B19,Data!$B$5:$F$404,5,FALSE)*D19)</f>
        <v>269</v>
      </c>
      <c r="M19" s="189"/>
      <c r="N19" s="377"/>
      <c r="O19" s="378"/>
      <c r="P19" s="186"/>
      <c r="Q19" s="378"/>
      <c r="R19" s="378"/>
      <c r="S19" s="186"/>
      <c r="T19" s="379"/>
      <c r="U19" s="186"/>
      <c r="V19" s="184">
        <f>IF(D19="","",VLOOKUP(B19,Data!$B$5:$J$404,9,FALSE)*D19)</f>
        <v>1.534</v>
      </c>
      <c r="W19" s="282"/>
      <c r="X19" s="282"/>
      <c r="Y19" s="282"/>
      <c r="Z19" s="282"/>
      <c r="AA19" s="282"/>
      <c r="AB19" s="282"/>
      <c r="AC19" s="282"/>
      <c r="AD19" s="282"/>
    </row>
    <row r="20" spans="1:30" s="409" customFormat="1" ht="17" customHeight="1">
      <c r="A20" s="410">
        <v>16</v>
      </c>
      <c r="B20" s="368" t="s">
        <v>695</v>
      </c>
      <c r="C20" s="187" t="str">
        <f>IF(D20="","",VLOOKUP(B20,Data!$B$5:$L$404,2,FALSE))</f>
        <v>VAD6770</v>
      </c>
      <c r="D20" s="274">
        <v>1</v>
      </c>
      <c r="E20" s="273"/>
      <c r="F20" s="376">
        <f>IF(D20="","",VLOOKUP(B20,Data!$B$5:$L$404,11,FALSE))</f>
        <v>2978.04</v>
      </c>
      <c r="G20" s="400">
        <f t="shared" si="0"/>
        <v>2978.04</v>
      </c>
      <c r="H20" s="401" t="str">
        <f>IF(D20="","",VLOOKUP(B20,Data!$B$5:$D$404,3,FALSE))</f>
        <v>C/T</v>
      </c>
      <c r="I20" s="401" t="str">
        <f>IF(D20="","",VLOOKUP(B20,Data!$B$5:$M$404,12,FALSE))</f>
        <v>Indonesia</v>
      </c>
      <c r="J20" s="279" t="s">
        <v>900</v>
      </c>
      <c r="K20" s="183">
        <f>IF(D20="","",VLOOKUP(B20,Data!$B$5:$E$404,4,FALSE)*D20)</f>
        <v>276</v>
      </c>
      <c r="L20" s="187">
        <f>IF(D20="","",VLOOKUP(B20,Data!$B$5:$F$404,5,FALSE)*D20)</f>
        <v>256</v>
      </c>
      <c r="M20" s="403"/>
      <c r="N20" s="404"/>
      <c r="O20" s="405"/>
      <c r="P20" s="406"/>
      <c r="Q20" s="405"/>
      <c r="R20" s="405"/>
      <c r="S20" s="406"/>
      <c r="T20" s="407"/>
      <c r="U20" s="406"/>
      <c r="V20" s="408">
        <f>IF(D20="","",VLOOKUP(B20,Data!$B$5:$J$404,9,FALSE)*D20)</f>
        <v>1.488</v>
      </c>
      <c r="W20" s="386"/>
      <c r="X20" s="386"/>
      <c r="Y20" s="386"/>
      <c r="Z20" s="386"/>
      <c r="AA20" s="386"/>
      <c r="AB20" s="386"/>
      <c r="AC20" s="386"/>
      <c r="AD20" s="386"/>
    </row>
    <row r="21" spans="1:30" s="340" customFormat="1" ht="17" customHeight="1">
      <c r="A21" s="271"/>
      <c r="B21" s="369" t="s">
        <v>917</v>
      </c>
      <c r="C21" s="187" t="str">
        <f>IF(D21="","",VLOOKUP(B21,Data!$B$5:$L$404,2,FALSE))</f>
        <v/>
      </c>
      <c r="D21" s="274"/>
      <c r="E21" s="276"/>
      <c r="F21" s="185" t="str">
        <f>IF(D21="","",VLOOKUP(B21,Data!$B$5:$L$404,11,FALSE))</f>
        <v/>
      </c>
      <c r="G21" s="188" t="str">
        <f t="shared" si="0"/>
        <v>-</v>
      </c>
      <c r="H21" s="182" t="str">
        <f>IF(D21="","",VLOOKUP(B21,Data!$B$5:$D$404,3,FALSE))</f>
        <v/>
      </c>
      <c r="I21" s="182" t="str">
        <f>IF(D21="","",VLOOKUP(B21,Data!$B$5:$M$404,12,FALSE))</f>
        <v/>
      </c>
      <c r="J21" s="279"/>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409" customFormat="1" ht="17" customHeight="1">
      <c r="A22" s="410">
        <v>17</v>
      </c>
      <c r="B22" s="368" t="s">
        <v>699</v>
      </c>
      <c r="C22" s="187" t="str">
        <f>IF(D22="","",VLOOKUP(B22,Data!$B$5:$L$404,2,FALSE))</f>
        <v>VAD6750</v>
      </c>
      <c r="D22" s="274">
        <v>4</v>
      </c>
      <c r="E22" s="273"/>
      <c r="F22" s="376">
        <f>IF(D22="","",VLOOKUP(B22,Data!$B$5:$L$404,11,FALSE))</f>
        <v>2090.88</v>
      </c>
      <c r="G22" s="400">
        <f t="shared" si="0"/>
        <v>8363.52</v>
      </c>
      <c r="H22" s="401" t="str">
        <f>IF(D22="","",VLOOKUP(B22,Data!$B$5:$D$404,3,FALSE))</f>
        <v>C/T</v>
      </c>
      <c r="I22" s="401" t="str">
        <f>IF(D22="","",VLOOKUP(B22,Data!$B$5:$M$404,12,FALSE))</f>
        <v>Indonesia</v>
      </c>
      <c r="J22" s="402" t="s">
        <v>918</v>
      </c>
      <c r="K22" s="183">
        <f>IF(D22="","",VLOOKUP(B22,Data!$B$5:$E$404,4,FALSE)*D22)</f>
        <v>824</v>
      </c>
      <c r="L22" s="187">
        <f>IF(D22="","",VLOOKUP(B22,Data!$B$5:$F$404,5,FALSE)*D22)</f>
        <v>744</v>
      </c>
      <c r="M22" s="403"/>
      <c r="N22" s="404"/>
      <c r="O22" s="405"/>
      <c r="P22" s="406"/>
      <c r="Q22" s="405"/>
      <c r="R22" s="405"/>
      <c r="S22" s="406"/>
      <c r="T22" s="407"/>
      <c r="U22" s="406"/>
      <c r="V22" s="408">
        <f>IF(D22="","",VLOOKUP(B22,Data!$B$5:$J$404,9,FALSE)*D22)</f>
        <v>4.5999999999999996</v>
      </c>
      <c r="W22" s="386"/>
      <c r="X22" s="386"/>
      <c r="Y22" s="386"/>
      <c r="Z22" s="386"/>
      <c r="AA22" s="386"/>
      <c r="AB22" s="386"/>
      <c r="AC22" s="386"/>
      <c r="AD22" s="386"/>
    </row>
    <row r="23" spans="1:30" s="409" customFormat="1" ht="17" customHeight="1">
      <c r="A23" s="410"/>
      <c r="B23" s="419"/>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3"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409" customFormat="1" ht="17" customHeight="1">
      <c r="A24" s="399"/>
      <c r="B24" s="369"/>
      <c r="C24" s="187" t="str">
        <f>IF(D24="","",VLOOKUP(B24,Data!$B$5:$L$404,2,FALSE))</f>
        <v/>
      </c>
      <c r="D24" s="274"/>
      <c r="E24" s="273"/>
      <c r="F24" s="376" t="str">
        <f>IF(D24="","",VLOOKUP(B24,Data!$B$5:$L$404,11,FALSE))</f>
        <v/>
      </c>
      <c r="G24" s="400" t="str">
        <f t="shared" si="0"/>
        <v>-</v>
      </c>
      <c r="H24" s="401" t="str">
        <f>IF(D24="","",VLOOKUP(B24,Data!$B$5:$D$404,3,FALSE))</f>
        <v/>
      </c>
      <c r="I24" s="401" t="str">
        <f>IF(D24="","",VLOOKUP(B24,Data!$B$5:$M$404,12,FALSE))</f>
        <v/>
      </c>
      <c r="J24" s="402"/>
      <c r="K24" s="187" t="str">
        <f>IF(D24="","",VLOOKUP(B24,Data!$B$5:$E$404,4,FALSE)*D24)</f>
        <v/>
      </c>
      <c r="L24" s="187" t="str">
        <f>IF(D24="","",VLOOKUP(B24,Data!$B$5:$F$404,5,FALSE)*D24)</f>
        <v/>
      </c>
      <c r="M24" s="403"/>
      <c r="N24" s="404"/>
      <c r="O24" s="405"/>
      <c r="P24" s="406"/>
      <c r="Q24" s="405"/>
      <c r="R24" s="405"/>
      <c r="S24" s="406"/>
      <c r="T24" s="407"/>
      <c r="U24" s="406"/>
      <c r="V24" s="408" t="str">
        <f>IF(D24="","",VLOOKUP(B24,Data!$B$5:$J$404,9,FALSE)*D24)</f>
        <v/>
      </c>
      <c r="W24" s="386"/>
      <c r="X24" s="386"/>
      <c r="Y24" s="386"/>
      <c r="Z24" s="386"/>
      <c r="AA24" s="386"/>
      <c r="AB24" s="386"/>
      <c r="AC24" s="386"/>
      <c r="AD24" s="386"/>
    </row>
    <row r="25" spans="1:30" s="409" customFormat="1" ht="17" customHeight="1">
      <c r="A25" s="410"/>
      <c r="B25" s="368"/>
      <c r="C25" s="187" t="str">
        <f>IF(D25="","",VLOOKUP(B25,Data!$B$5:$L$404,2,FALSE))</f>
        <v/>
      </c>
      <c r="D25" s="274"/>
      <c r="E25" s="273"/>
      <c r="F25" s="376" t="str">
        <f>IF(D25="","",VLOOKUP(B25,Data!$B$5:$L$404,11,FALSE))</f>
        <v/>
      </c>
      <c r="G25" s="400" t="str">
        <f t="shared" si="0"/>
        <v>-</v>
      </c>
      <c r="H25" s="401" t="str">
        <f>IF(D25="","",VLOOKUP(B25,Data!$B$5:$D$404,3,FALSE))</f>
        <v/>
      </c>
      <c r="I25" s="401" t="str">
        <f>IF(D25="","",VLOOKUP(B25,Data!$B$5:$M$404,12,FALSE))</f>
        <v/>
      </c>
      <c r="J25" s="279"/>
      <c r="K25" s="187" t="str">
        <f>IF(D25="","",VLOOKUP(B25,Data!$B$5:$E$404,4,FALSE)*D25)</f>
        <v/>
      </c>
      <c r="L25" s="187" t="str">
        <f>IF(D25="","",VLOOKUP(B25,Data!$B$5:$F$404,5,FALSE)*D25)</f>
        <v/>
      </c>
      <c r="M25" s="403"/>
      <c r="N25" s="404"/>
      <c r="O25" s="405"/>
      <c r="P25" s="406"/>
      <c r="Q25" s="405"/>
      <c r="R25" s="405"/>
      <c r="S25" s="406"/>
      <c r="T25" s="407"/>
      <c r="U25" s="406"/>
      <c r="V25" s="408" t="str">
        <f>IF(D25="","",VLOOKUP(B25,Data!$B$5:$J$404,9,FALSE)*D25)</f>
        <v/>
      </c>
      <c r="W25" s="386"/>
      <c r="X25" s="386"/>
      <c r="Y25" s="386"/>
      <c r="Z25" s="386"/>
      <c r="AA25" s="386"/>
      <c r="AB25" s="386"/>
      <c r="AC25" s="386"/>
      <c r="AD25" s="386"/>
    </row>
    <row r="26" spans="1:30" s="409" customFormat="1" ht="17" customHeight="1">
      <c r="A26" s="410"/>
      <c r="B26" s="368"/>
      <c r="C26" s="187" t="str">
        <f>IF(D26="","",VLOOKUP(B26,Data!$B$5:$L$404,2,FALSE))</f>
        <v/>
      </c>
      <c r="D26" s="274"/>
      <c r="E26" s="273"/>
      <c r="F26" s="376" t="str">
        <f>IF(D26="","",VLOOKUP(B26,Data!$B$5:$L$404,11,FALSE))</f>
        <v/>
      </c>
      <c r="G26" s="400" t="str">
        <f t="shared" si="0"/>
        <v>-</v>
      </c>
      <c r="H26" s="401" t="str">
        <f>IF(D26="","",VLOOKUP(B26,Data!$B$5:$D$404,3,FALSE))</f>
        <v/>
      </c>
      <c r="I26" s="401" t="str">
        <f>IF(D26="","",VLOOKUP(B26,Data!$B$5:$M$404,12,FALSE))</f>
        <v/>
      </c>
      <c r="J26" s="402"/>
      <c r="K26" s="187" t="str">
        <f>IF(D26="","",VLOOKUP(B26,Data!$B$5:$E$404,4,FALSE)*D26)</f>
        <v/>
      </c>
      <c r="L26" s="187" t="str">
        <f>IF(D26="","",VLOOKUP(B26,Data!$B$5:$F$404,5,FALSE)*D26)</f>
        <v/>
      </c>
      <c r="M26" s="403"/>
      <c r="N26" s="404"/>
      <c r="O26" s="405"/>
      <c r="P26" s="406"/>
      <c r="Q26" s="405"/>
      <c r="R26" s="405"/>
      <c r="S26" s="406"/>
      <c r="T26" s="407"/>
      <c r="U26" s="406"/>
      <c r="V26" s="408" t="str">
        <f>IF(D26="","",VLOOKUP(B26,Data!$B$5:$J$404,9,FALSE)*D26)</f>
        <v/>
      </c>
      <c r="W26" s="386"/>
      <c r="X26" s="386"/>
      <c r="Y26" s="386"/>
      <c r="Z26" s="386"/>
      <c r="AA26" s="386"/>
      <c r="AB26" s="386"/>
      <c r="AC26" s="386"/>
      <c r="AD26" s="386"/>
    </row>
    <row r="27" spans="1:30" s="340" customFormat="1" ht="17" customHeight="1">
      <c r="A27" s="271"/>
      <c r="B27" s="342" t="s">
        <v>871</v>
      </c>
      <c r="C27" s="187" t="str">
        <f>IF(D27="","",VLOOKUP(B27,Data!$B$5:$L$404,2,FALSE))</f>
        <v/>
      </c>
      <c r="D27" s="274"/>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271"/>
      <c r="B28" s="342" t="s">
        <v>930</v>
      </c>
      <c r="C28" s="187" t="str">
        <f>IF(D28="","",VLOOKUP(B28,Data!$B$5:$L$404,2,FALSE))</f>
        <v/>
      </c>
      <c r="D28" s="274"/>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271"/>
      <c r="B29" s="385"/>
      <c r="C29" s="187" t="str">
        <f>IF(D29="","",VLOOKUP(B29,Data!$B$5:$L$404,2,FALSE))</f>
        <v/>
      </c>
      <c r="D29" s="274"/>
      <c r="E29" s="276"/>
      <c r="F29" s="185" t="str">
        <f>IF(D29="","",VLOOKUP(B29,Data!$B$5:$L$404,11,FALSE))</f>
        <v/>
      </c>
      <c r="G29" s="188" t="str">
        <f t="shared" si="0"/>
        <v>-</v>
      </c>
      <c r="H29" s="182" t="str">
        <f>IF(D29="","",VLOOKUP(B29,Data!$B$5:$D$404,3,FALSE))</f>
        <v/>
      </c>
      <c r="I29" s="182" t="str">
        <f>IF(D29="","",VLOOKUP(B29,Data!$B$5:$M$404,12,FALSE))</f>
        <v/>
      </c>
      <c r="J29" s="246"/>
      <c r="K29" s="183" t="str">
        <f>IF(D29="","",VLOOKUP(B29,Data!$B$5:$E$404,4,FALSE)*D29)</f>
        <v/>
      </c>
      <c r="L29" s="183" t="str">
        <f>IF(D29="","",VLOOKUP(B29,Data!$B$5:$F$404,5,FALSE)*D29)</f>
        <v/>
      </c>
      <c r="M29" s="189" t="e">
        <f>IF(B29=Data!B87,Data!G87,(IF(B29=Data!B93,Data!G93,(IF(B29=Data!B95,Data!G95,(IF(B29=Data!#REF!,Data!#REF!,(IF(B29=Data!#REF!,Data!#REF!,(IF(B29=Data!B78,Data!G78,(IF(B29=Data!#REF!,Data!#REF!,(IF(B29=Data!#REF!,Data!#REF!,Data!#REF!)))))))))))))))&amp;IF(B29=Data!B212,Data!G212,(IF(B29=Data!B213,Data!G213,(IF(B29=Data!#REF!,Data!#REF!,(IF(B29=Data!B208,Data!G208,(IF(B29=Data!B209,Data!G209,(IF(B29=Data!#REF!,Data!G905,(IF(B29=Data!#REF!,Data!#REF!,(IF(B29=Data!B265,Data!G265,Data!#REF!)))))))))))))))&amp;IF(B29=Data!#REF!,Data!#REF!,(IF(B29=Data!#REF!,Data!#REF!,(IF(B29=Data!#REF!,Data!#REF!,(IF(B29=Data!#REF!,Data!#REF!,(IF(B29=Data!#REF!,Data!#REF!,Data!#REF!)))))))))</f>
        <v>#REF!</v>
      </c>
      <c r="N29" s="377"/>
      <c r="O29" s="378"/>
      <c r="P29" s="186" t="e">
        <f>IF(B29=Data!B87,Data!H87,(IF(B29=Data!B93,Data!H93,(IF(B29=Data!B95,Data!H95,(IF(B29=Data!#REF!,Data!#REF!,(IF(B29=Data!#REF!,Data!#REF!,(IF(B29=Data!B78,Data!H78,(IF(B29=Data!#REF!,Data!#REF!,(IF(B29=Data!#REF!,Data!#REF!,Data!#REF!)))))))))))))))&amp;IF(B29=Data!B212,Data!H212,(IF(B29=Data!B213,Data!H213,(IF(B29=Data!#REF!,Data!#REF!,(IF(B29=Data!B208,Data!H208,(IF(B29=Data!B209,Data!H209,(IF(B29=Data!#REF!,Data!H905,(IF(B29=Data!#REF!,Data!#REF!,(IF(B29=Data!B265,Data!H265,Data!#REF!)))))))))))))))&amp;IF(B29=Data!#REF!,Data!#REF!,(IF(B29=Data!#REF!,Data!#REF!,(IF(B29=Data!#REF!,Data!#REF!,(IF(B29=Data!#REF!,Data!#REF!,(IF(B29=Data!#REF!,Data!#REF!,Data!#REF!)))))))))</f>
        <v>#REF!</v>
      </c>
      <c r="Q29" s="378"/>
      <c r="R29" s="378"/>
      <c r="S29" s="186" t="e">
        <f>IF(B29=Data!B87,Data!I87,(IF(B29=Data!B93,Data!I93,(IF(B29=Data!B95,Data!I95,(IF(B29=Data!#REF!,Data!#REF!,(IF(B29=Data!#REF!,Data!#REF!,(IF(B29=Data!B78,Data!I78,(IF(B29=Data!#REF!,Data!#REF!,(IF(B29=Data!#REF!,Data!#REF!,Data!#REF!)))))))))))))))&amp;IF(B29=Data!B212,Data!I212,(IF(B29=Data!B213,Data!I213,(IF(B29=Data!#REF!,Data!#REF!,(IF(B29=Data!B208,Data!I208,(IF(B29=Data!B209,Data!I209,(IF(B29=Data!#REF!,Data!I905,(IF(B29=Data!#REF!,Data!#REF!,(IF(B29=Data!B265,Data!I265,Data!#REF!)))))))))))))))&amp;IF(B29=Data!#REF!,Data!#REF!,(IF(B29=Data!#REF!,Data!#REF!,(IF(B29=Data!#REF!,Data!#REF!,(IF(B29=Data!#REF!,Data!#REF!,(IF(B29=Data!#REF!,Data!#REF!,Data!#REF!)))))))))</f>
        <v>#REF!</v>
      </c>
      <c r="T29" s="379"/>
      <c r="U29" s="186" t="e">
        <f>IF(B29=Data!B87,Data!J87,(IF(B29=Data!B93,Data!J93,(IF(B29=Data!B95,Data!J95,(IF(B29=Data!#REF!,Data!#REF!,(IF(B29=Data!#REF!,Data!#REF!,(IF(B29=Data!B78,Data!J78,(IF(B29=Data!#REF!,Data!#REF!,(IF(B29=Data!#REF!,Data!#REF!,Data!#REF!)))))))))))))))&amp;IF(B29=Data!B212,Data!J212,(IF(B29=Data!B213,Data!J213,(IF(B29=Data!#REF!,Data!#REF!,(IF(B29=Data!B208,Data!J208,(IF(B29=Data!B209,Data!J209,(IF(B29=Data!#REF!,Data!J905,(IF(B29=Data!#REF!,Data!#REF!,(IF(B29=Data!B265,Data!J265,Data!#REF!)))))))))))))))&amp;IF(B29=Data!#REF!,Data!#REF!,(IF(B29=Data!#REF!,Data!#REF!,(IF(B29=Data!#REF!,Data!#REF!,(IF(B29=Data!#REF!,Data!#REF!,(IF(B29=Data!#REF!,Data!#REF!,Data!#REF!)))))))))</f>
        <v>#REF!</v>
      </c>
      <c r="V29" s="184" t="str">
        <f>IF(D29="","",VLOOKUP(B29,Data!$B$5:$J$404,9,FALSE)*D29)</f>
        <v/>
      </c>
      <c r="W29" s="282"/>
      <c r="X29" s="282"/>
      <c r="Y29" s="282"/>
      <c r="Z29" s="282"/>
      <c r="AA29" s="282"/>
      <c r="AB29" s="282"/>
      <c r="AC29" s="282"/>
      <c r="AD29" s="282"/>
    </row>
    <row r="30" spans="1:30" s="340" customFormat="1" ht="20" customHeight="1">
      <c r="A30" s="343"/>
      <c r="B30" s="678" t="s">
        <v>932</v>
      </c>
      <c r="C30" s="679"/>
      <c r="D30" s="269">
        <f>SUM(D18:D29)</f>
        <v>6</v>
      </c>
      <c r="E30" s="380"/>
      <c r="F30" s="190"/>
      <c r="G30" s="191">
        <f>SUM(G18:G29)</f>
        <v>16770.91</v>
      </c>
      <c r="H30" s="343"/>
      <c r="I30" s="343"/>
      <c r="J30" s="343"/>
      <c r="K30" s="191">
        <f>SUM(K18:K29)</f>
        <v>1405</v>
      </c>
      <c r="L30" s="191">
        <f>SUM(L18:L29)</f>
        <v>1269</v>
      </c>
      <c r="M30" s="190">
        <f>SUM(M16:M17)</f>
        <v>0</v>
      </c>
      <c r="N30" s="190" t="e">
        <f>SUM(#REF!)</f>
        <v>#REF!</v>
      </c>
      <c r="O30" s="190">
        <f>SUM(O16:O17)</f>
        <v>0</v>
      </c>
      <c r="P30" s="190">
        <f>SUM(P16:P17)</f>
        <v>0</v>
      </c>
      <c r="Q30" s="190" t="e">
        <f>SUM(#REF!)</f>
        <v>#REF!</v>
      </c>
      <c r="R30" s="190">
        <f>SUM(R16:R17)</f>
        <v>0</v>
      </c>
      <c r="S30" s="190">
        <f>SUM(S16:S17)</f>
        <v>0</v>
      </c>
      <c r="T30" s="190"/>
      <c r="U30" s="190">
        <f>SUM(U16:U17)</f>
        <v>0</v>
      </c>
      <c r="V30" s="192">
        <f>SUM(V18:V29)</f>
        <v>7.6219999999999999</v>
      </c>
    </row>
    <row r="31" spans="1:30" ht="10.25" customHeight="1">
      <c r="A31" s="344"/>
      <c r="B31" s="680"/>
      <c r="C31" s="681"/>
      <c r="D31" s="395"/>
      <c r="E31" s="311"/>
      <c r="F31" s="160" t="s">
        <v>523</v>
      </c>
      <c r="G31" s="157"/>
      <c r="H31" s="344"/>
      <c r="I31" s="344"/>
      <c r="J31" s="344"/>
      <c r="K31" s="161"/>
      <c r="L31" s="151"/>
      <c r="M31" s="298"/>
      <c r="T31" s="298"/>
      <c r="U31" s="298"/>
      <c r="V31" s="155"/>
    </row>
    <row r="32" spans="1:30" ht="14">
      <c r="A32" s="297" t="s">
        <v>525</v>
      </c>
      <c r="B32" s="334"/>
      <c r="C32" s="308"/>
      <c r="D32" s="386" t="s">
        <v>87</v>
      </c>
      <c r="F32" s="685"/>
      <c r="G32" s="686"/>
      <c r="H32" s="297" t="s">
        <v>88</v>
      </c>
      <c r="I32" s="350"/>
      <c r="J32" s="154" t="s">
        <v>89</v>
      </c>
      <c r="K32" s="154"/>
      <c r="L32" s="150"/>
      <c r="V32" s="155"/>
    </row>
    <row r="33" spans="1:22">
      <c r="A33" s="297" t="s">
        <v>526</v>
      </c>
      <c r="B33" s="297"/>
      <c r="C33" s="298"/>
      <c r="D33" s="386">
        <f>SUM(D18:D32)</f>
        <v>12</v>
      </c>
      <c r="F33" s="685"/>
      <c r="G33" s="686"/>
      <c r="H33" s="297"/>
      <c r="I33" s="350"/>
      <c r="J33" s="154" t="s">
        <v>93</v>
      </c>
      <c r="K33" s="154"/>
      <c r="L33" s="150"/>
      <c r="V33" s="155"/>
    </row>
    <row r="34" spans="1:22" ht="10.5" customHeight="1">
      <c r="A34" s="311"/>
      <c r="B34" s="351"/>
      <c r="C34" s="352"/>
      <c r="D34" s="283" t="s">
        <v>94</v>
      </c>
      <c r="F34" s="685"/>
      <c r="G34" s="686"/>
      <c r="H34" s="297" t="s">
        <v>95</v>
      </c>
      <c r="I34" s="350"/>
      <c r="J34" s="154"/>
      <c r="K34" s="154"/>
      <c r="L34" s="150"/>
      <c r="V34" s="155"/>
    </row>
    <row r="35" spans="1:22" ht="13">
      <c r="A35" s="290" t="s">
        <v>96</v>
      </c>
      <c r="C35" s="292"/>
      <c r="D35" s="283" t="s">
        <v>97</v>
      </c>
      <c r="F35" s="76" t="s">
        <v>98</v>
      </c>
      <c r="G35" s="73"/>
      <c r="H35" s="297" t="s">
        <v>88</v>
      </c>
      <c r="I35" s="350"/>
      <c r="J35" s="154" t="s">
        <v>99</v>
      </c>
      <c r="K35" s="154"/>
      <c r="L35" s="150"/>
      <c r="V35" s="155"/>
    </row>
    <row r="36" spans="1:22" ht="10.5" customHeight="1">
      <c r="A36" s="297" t="s">
        <v>527</v>
      </c>
      <c r="C36" s="298"/>
      <c r="D36" s="283" t="s">
        <v>100</v>
      </c>
      <c r="F36" s="77"/>
      <c r="G36" s="162"/>
      <c r="H36" s="297" t="s">
        <v>101</v>
      </c>
      <c r="I36" s="350"/>
      <c r="J36" s="154" t="s">
        <v>528</v>
      </c>
      <c r="K36" s="154"/>
      <c r="L36" s="687" t="s">
        <v>103</v>
      </c>
      <c r="M36" s="688"/>
      <c r="N36" s="688"/>
      <c r="O36" s="688"/>
      <c r="P36" s="688"/>
      <c r="Q36" s="688"/>
      <c r="R36" s="688"/>
      <c r="S36" s="688"/>
      <c r="T36" s="688"/>
      <c r="U36" s="688"/>
      <c r="V36" s="689"/>
    </row>
    <row r="37" spans="1:22">
      <c r="A37" s="311"/>
      <c r="B37" s="312"/>
      <c r="C37" s="313"/>
      <c r="D37" s="353"/>
      <c r="E37" s="312"/>
      <c r="F37" s="673" t="s">
        <v>929</v>
      </c>
      <c r="G37" s="674"/>
      <c r="H37" s="673" t="s">
        <v>928</v>
      </c>
      <c r="I37" s="674"/>
      <c r="J37" s="158" t="s">
        <v>104</v>
      </c>
      <c r="K37" s="158"/>
      <c r="L37" s="675" t="s">
        <v>105</v>
      </c>
      <c r="M37" s="676"/>
      <c r="N37" s="676"/>
      <c r="O37" s="676"/>
      <c r="P37" s="676"/>
      <c r="Q37" s="676"/>
      <c r="R37" s="676"/>
      <c r="S37" s="676"/>
      <c r="T37" s="676"/>
      <c r="U37" s="676"/>
      <c r="V37" s="677"/>
    </row>
    <row r="38" spans="1:22">
      <c r="B38" s="305"/>
    </row>
    <row r="44" spans="1:22" s="354" customFormat="1" ht="26.25" customHeight="1">
      <c r="A44" s="163" t="s">
        <v>886</v>
      </c>
      <c r="B44" s="146"/>
      <c r="C44" s="163" t="s">
        <v>569</v>
      </c>
      <c r="D44" s="362"/>
      <c r="E44" s="362"/>
      <c r="F44" s="363"/>
      <c r="G44" s="163" t="s">
        <v>880</v>
      </c>
      <c r="H44" s="146"/>
      <c r="I44" s="163" t="s">
        <v>569</v>
      </c>
      <c r="K44" s="265"/>
      <c r="L44" s="265"/>
      <c r="V44" s="264"/>
    </row>
    <row r="45" spans="1:22" s="354" customFormat="1" ht="19.25" customHeight="1">
      <c r="A45" s="163" t="s">
        <v>887</v>
      </c>
      <c r="B45" s="146"/>
      <c r="C45" s="163" t="s">
        <v>935</v>
      </c>
      <c r="D45" s="362"/>
      <c r="E45" s="362"/>
      <c r="F45" s="363"/>
      <c r="G45" s="247" t="s">
        <v>881</v>
      </c>
      <c r="H45" s="381"/>
      <c r="I45" s="247" t="s">
        <v>891</v>
      </c>
      <c r="K45" s="265"/>
      <c r="L45" s="265"/>
      <c r="V45" s="264"/>
    </row>
    <row r="46" spans="1:22" s="354" customFormat="1" ht="19.25" customHeight="1">
      <c r="A46" s="163" t="s">
        <v>888</v>
      </c>
      <c r="B46" s="146"/>
      <c r="C46" s="163" t="s">
        <v>891</v>
      </c>
      <c r="D46" s="362"/>
      <c r="E46" s="362"/>
      <c r="F46" s="363"/>
      <c r="G46" s="163" t="s">
        <v>882</v>
      </c>
      <c r="H46" s="146"/>
      <c r="I46" s="163" t="s">
        <v>569</v>
      </c>
      <c r="K46" s="265"/>
      <c r="L46" s="265"/>
      <c r="V46" s="264"/>
    </row>
    <row r="47" spans="1:22" s="354" customFormat="1" ht="19.25" customHeight="1">
      <c r="A47" s="163" t="s">
        <v>889</v>
      </c>
      <c r="B47" s="146"/>
      <c r="C47" s="163" t="s">
        <v>569</v>
      </c>
      <c r="D47" s="362"/>
      <c r="E47" s="362"/>
      <c r="F47" s="363"/>
      <c r="G47" s="163" t="s">
        <v>883</v>
      </c>
      <c r="H47" s="146"/>
      <c r="I47" s="163" t="s">
        <v>569</v>
      </c>
      <c r="K47" s="265"/>
      <c r="L47" s="265"/>
      <c r="V47" s="264"/>
    </row>
    <row r="48" spans="1:22" s="354" customFormat="1" ht="19.25" customHeight="1">
      <c r="A48" s="163" t="s">
        <v>890</v>
      </c>
      <c r="B48" s="146"/>
      <c r="C48" s="163" t="s">
        <v>569</v>
      </c>
      <c r="D48" s="362"/>
      <c r="E48" s="362"/>
      <c r="F48" s="363"/>
      <c r="G48" s="163" t="s">
        <v>885</v>
      </c>
      <c r="H48" s="146"/>
      <c r="I48" s="163" t="s">
        <v>569</v>
      </c>
      <c r="K48" s="265"/>
      <c r="L48" s="265"/>
      <c r="V48" s="264"/>
    </row>
    <row r="49" spans="1:12" ht="18.75" customHeight="1">
      <c r="A49" s="411"/>
      <c r="B49" s="411"/>
      <c r="C49" s="411"/>
      <c r="D49" s="411"/>
      <c r="E49" s="411"/>
      <c r="F49" s="266"/>
      <c r="G49" s="163" t="s">
        <v>884</v>
      </c>
      <c r="H49" s="146"/>
      <c r="I49" s="163" t="s">
        <v>569</v>
      </c>
    </row>
    <row r="53" spans="1:12">
      <c r="L53" s="355"/>
    </row>
    <row r="54" spans="1:12" ht="14">
      <c r="A54" s="356"/>
      <c r="C54" s="334"/>
      <c r="D54" s="357"/>
      <c r="L54" s="358"/>
    </row>
    <row r="55" spans="1:12" ht="14">
      <c r="A55" s="359"/>
      <c r="C55" s="334"/>
      <c r="D55" s="357"/>
      <c r="L55" s="358"/>
    </row>
    <row r="56" spans="1:12" ht="14">
      <c r="A56" s="359"/>
      <c r="C56" s="334"/>
      <c r="D56" s="357"/>
      <c r="L56" s="358"/>
    </row>
    <row r="57" spans="1:12" ht="14">
      <c r="A57" s="359"/>
      <c r="B57" s="334"/>
      <c r="C57" s="334"/>
      <c r="D57" s="357"/>
      <c r="L57" s="358"/>
    </row>
    <row r="58" spans="1:12" ht="14">
      <c r="A58" s="359"/>
      <c r="B58" s="334"/>
      <c r="C58" s="334"/>
      <c r="D58" s="357"/>
      <c r="L58" s="358"/>
    </row>
    <row r="59" spans="1:12" ht="14">
      <c r="A59" s="359"/>
      <c r="B59" s="334"/>
      <c r="C59" s="334"/>
      <c r="D59" s="357"/>
      <c r="L59" s="358"/>
    </row>
    <row r="60" spans="1:12" ht="14">
      <c r="A60" s="334"/>
      <c r="B60" s="334"/>
      <c r="C60" s="334"/>
      <c r="D60" s="357"/>
      <c r="L60" s="360"/>
    </row>
    <row r="61" spans="1:12" ht="14">
      <c r="A61" s="359"/>
      <c r="B61" s="334"/>
      <c r="C61" s="334"/>
      <c r="D61" s="357"/>
    </row>
    <row r="62" spans="1:12" ht="14">
      <c r="A62" s="334"/>
      <c r="B62" s="334"/>
      <c r="C62" s="334"/>
      <c r="D62" s="357"/>
    </row>
    <row r="63" spans="1:12" ht="14">
      <c r="A63" s="334"/>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34"/>
      <c r="B74" s="334"/>
      <c r="C74" s="334"/>
      <c r="D74" s="357"/>
    </row>
    <row r="75" spans="1:4" ht="14">
      <c r="B75" s="334"/>
    </row>
    <row r="76" spans="1:4" ht="14">
      <c r="B76" s="334"/>
    </row>
    <row r="77" spans="1:4" ht="14">
      <c r="B77" s="334"/>
    </row>
  </sheetData>
  <mergeCells count="8">
    <mergeCell ref="F37:G37"/>
    <mergeCell ref="H37:I37"/>
    <mergeCell ref="L37:V37"/>
    <mergeCell ref="B30:C31"/>
    <mergeCell ref="F32:G32"/>
    <mergeCell ref="F33:G33"/>
    <mergeCell ref="F34:G34"/>
    <mergeCell ref="L36:V36"/>
  </mergeCells>
  <printOptions horizontalCentered="1"/>
  <pageMargins left="0" right="0" top="0.23622047244094491" bottom="0.15748031496062992" header="8.0708661417322833" footer="0"/>
  <pageSetup paperSize="9" scale="74" firstPageNumber="4294963191" orientation="landscape" horizontalDpi="4294967295" verticalDpi="4294967295" r:id="rId1"/>
  <headerFooter alignWithMargins="0">
    <oddHeader>&amp;R&amp;"Calibri"&amp;10&amp;K000000 Confidential&amp;1#_x000D_</oddHead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pageSetUpPr fitToPage="1"/>
  </sheetPr>
  <dimension ref="A1:AD77"/>
  <sheetViews>
    <sheetView view="pageBreakPreview" topLeftCell="B1" zoomScale="85" zoomScaleNormal="80" zoomScaleSheetLayoutView="85" workbookViewId="0">
      <selection activeCell="B24" sqref="B24"/>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946</v>
      </c>
      <c r="F9" s="150" t="s">
        <v>54</v>
      </c>
      <c r="G9" s="151"/>
      <c r="H9" s="297" t="s">
        <v>944</v>
      </c>
      <c r="J9" s="298"/>
      <c r="K9" s="150" t="s">
        <v>56</v>
      </c>
      <c r="L9" s="154"/>
      <c r="N9" s="298"/>
      <c r="O9" s="282" t="s">
        <v>57</v>
      </c>
      <c r="V9" s="155"/>
    </row>
    <row r="10" spans="1:22">
      <c r="A10" s="306" t="s">
        <v>620</v>
      </c>
      <c r="C10" s="298"/>
      <c r="D10" s="304" t="s">
        <v>947</v>
      </c>
      <c r="F10" s="150"/>
      <c r="G10" s="151"/>
      <c r="H10" s="423"/>
      <c r="I10" s="424"/>
      <c r="J10" s="307"/>
      <c r="K10" s="150"/>
      <c r="L10" s="154"/>
      <c r="N10" s="298"/>
      <c r="V10" s="155"/>
    </row>
    <row r="11" spans="1:22" ht="13">
      <c r="A11" s="297" t="s">
        <v>621</v>
      </c>
      <c r="C11" s="308" t="s">
        <v>393</v>
      </c>
      <c r="D11" s="309"/>
      <c r="E11" s="310"/>
      <c r="F11" s="150" t="s">
        <v>59</v>
      </c>
      <c r="G11" s="151"/>
      <c r="H11" s="297" t="s">
        <v>945</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937</v>
      </c>
      <c r="C18" s="187" t="str">
        <f>IF(D18="","",VLOOKUP(B18,Data!$B$5:$L$404,2,FALSE))</f>
        <v/>
      </c>
      <c r="D18" s="274"/>
      <c r="E18" s="276"/>
      <c r="F18" s="185" t="str">
        <f>IF(D18="","",VLOOKUP(B18,Data!$B$5:$L$404,11,FALSE))</f>
        <v/>
      </c>
      <c r="G18" s="188" t="str">
        <f t="shared" ref="G18:G29"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10"/>
      <c r="B19" s="368" t="s">
        <v>938</v>
      </c>
      <c r="C19" s="187" t="s">
        <v>354</v>
      </c>
      <c r="D19" s="274">
        <v>1</v>
      </c>
      <c r="E19" s="273"/>
      <c r="F19" s="185">
        <v>4428.08</v>
      </c>
      <c r="G19" s="188">
        <f t="shared" si="0"/>
        <v>4428.08</v>
      </c>
      <c r="H19" s="182" t="s">
        <v>190</v>
      </c>
      <c r="I19" s="182" t="s">
        <v>191</v>
      </c>
      <c r="J19" s="279"/>
      <c r="K19" s="183">
        <v>305</v>
      </c>
      <c r="L19" s="183">
        <v>269</v>
      </c>
      <c r="M19" s="189"/>
      <c r="N19" s="377"/>
      <c r="O19" s="378"/>
      <c r="P19" s="186"/>
      <c r="Q19" s="378"/>
      <c r="R19" s="378"/>
      <c r="S19" s="186"/>
      <c r="T19" s="379"/>
      <c r="U19" s="186"/>
      <c r="V19" s="184">
        <v>1.534</v>
      </c>
      <c r="W19" s="282"/>
      <c r="X19" s="282"/>
      <c r="Y19" s="282"/>
      <c r="Z19" s="282"/>
      <c r="AA19" s="282"/>
      <c r="AB19" s="282"/>
      <c r="AC19" s="282"/>
      <c r="AD19" s="282"/>
    </row>
    <row r="20" spans="1:30" s="409" customFormat="1" ht="17" customHeight="1">
      <c r="A20" s="410"/>
      <c r="B20" s="368" t="s">
        <v>939</v>
      </c>
      <c r="C20" s="187" t="s">
        <v>354</v>
      </c>
      <c r="D20" s="274">
        <v>1</v>
      </c>
      <c r="E20" s="273"/>
      <c r="F20" s="185">
        <v>4428.08</v>
      </c>
      <c r="G20" s="400">
        <f t="shared" si="0"/>
        <v>4428.08</v>
      </c>
      <c r="H20" s="182" t="s">
        <v>190</v>
      </c>
      <c r="I20" s="182" t="s">
        <v>191</v>
      </c>
      <c r="J20" s="279"/>
      <c r="K20" s="183">
        <v>305</v>
      </c>
      <c r="L20" s="183">
        <v>269</v>
      </c>
      <c r="M20" s="189"/>
      <c r="N20" s="377"/>
      <c r="O20" s="378"/>
      <c r="P20" s="186"/>
      <c r="Q20" s="378"/>
      <c r="R20" s="378"/>
      <c r="S20" s="186"/>
      <c r="T20" s="379"/>
      <c r="U20" s="186"/>
      <c r="V20" s="184">
        <v>1.534</v>
      </c>
      <c r="W20" s="386"/>
      <c r="X20" s="386"/>
      <c r="Y20" s="386"/>
      <c r="Z20" s="386"/>
      <c r="AA20" s="386"/>
      <c r="AB20" s="386"/>
      <c r="AC20" s="386"/>
      <c r="AD20" s="386"/>
    </row>
    <row r="21" spans="1:30" s="340" customFormat="1" ht="17" customHeight="1">
      <c r="A21" s="271"/>
      <c r="B21" s="368" t="s">
        <v>940</v>
      </c>
      <c r="C21" s="187" t="s">
        <v>354</v>
      </c>
      <c r="D21" s="274">
        <v>1</v>
      </c>
      <c r="E21" s="276"/>
      <c r="F21" s="185">
        <v>4428.08</v>
      </c>
      <c r="G21" s="188">
        <f t="shared" si="0"/>
        <v>4428.08</v>
      </c>
      <c r="H21" s="182" t="s">
        <v>190</v>
      </c>
      <c r="I21" s="182" t="s">
        <v>191</v>
      </c>
      <c r="J21" s="279"/>
      <c r="K21" s="183">
        <v>305</v>
      </c>
      <c r="L21" s="183">
        <v>269</v>
      </c>
      <c r="M21" s="189"/>
      <c r="N21" s="377"/>
      <c r="O21" s="378"/>
      <c r="P21" s="186"/>
      <c r="Q21" s="378"/>
      <c r="R21" s="378"/>
      <c r="S21" s="186"/>
      <c r="T21" s="379"/>
      <c r="U21" s="186"/>
      <c r="V21" s="184">
        <v>1.534</v>
      </c>
      <c r="W21" s="282"/>
      <c r="X21" s="282"/>
      <c r="Y21" s="282"/>
      <c r="Z21" s="282"/>
      <c r="AA21" s="282"/>
      <c r="AB21" s="282"/>
      <c r="AC21" s="282"/>
      <c r="AD21" s="282"/>
    </row>
    <row r="22" spans="1:30" s="409" customFormat="1" ht="17" customHeight="1">
      <c r="A22" s="410"/>
      <c r="B22" s="368" t="s">
        <v>941</v>
      </c>
      <c r="C22" s="187" t="s">
        <v>354</v>
      </c>
      <c r="D22" s="274">
        <v>1</v>
      </c>
      <c r="E22" s="273"/>
      <c r="F22" s="185">
        <v>4428.08</v>
      </c>
      <c r="G22" s="400">
        <f>IF(D22&gt;0,D22*F22,"-")</f>
        <v>4428.08</v>
      </c>
      <c r="H22" s="182" t="s">
        <v>190</v>
      </c>
      <c r="I22" s="182" t="s">
        <v>191</v>
      </c>
      <c r="J22" s="279"/>
      <c r="K22" s="183">
        <v>305</v>
      </c>
      <c r="L22" s="183">
        <v>269</v>
      </c>
      <c r="M22" s="189"/>
      <c r="N22" s="377"/>
      <c r="O22" s="378"/>
      <c r="P22" s="186"/>
      <c r="Q22" s="378"/>
      <c r="R22" s="378"/>
      <c r="S22" s="186"/>
      <c r="T22" s="379"/>
      <c r="U22" s="186"/>
      <c r="V22" s="184">
        <v>1.534</v>
      </c>
      <c r="W22" s="386"/>
      <c r="X22" s="386"/>
      <c r="Y22" s="386"/>
      <c r="Z22" s="386"/>
      <c r="AA22" s="386"/>
      <c r="AB22" s="386"/>
      <c r="AC22" s="386"/>
      <c r="AD22" s="386"/>
    </row>
    <row r="23" spans="1:30" s="409" customFormat="1" ht="17" customHeight="1">
      <c r="A23" s="410"/>
      <c r="B23" s="368" t="s">
        <v>942</v>
      </c>
      <c r="C23" s="187" t="s">
        <v>354</v>
      </c>
      <c r="D23" s="274">
        <v>1</v>
      </c>
      <c r="E23" s="273"/>
      <c r="F23" s="185">
        <v>4428.08</v>
      </c>
      <c r="G23" s="400">
        <f>IF(D23&gt;0,D23*F23,"-")</f>
        <v>4428.08</v>
      </c>
      <c r="H23" s="182" t="s">
        <v>190</v>
      </c>
      <c r="I23" s="182" t="s">
        <v>191</v>
      </c>
      <c r="J23" s="279"/>
      <c r="K23" s="183">
        <v>305</v>
      </c>
      <c r="L23" s="183">
        <v>269</v>
      </c>
      <c r="M23" s="189"/>
      <c r="N23" s="377"/>
      <c r="O23" s="378"/>
      <c r="P23" s="186"/>
      <c r="Q23" s="378"/>
      <c r="R23" s="378"/>
      <c r="S23" s="186"/>
      <c r="T23" s="379"/>
      <c r="U23" s="186"/>
      <c r="V23" s="184">
        <v>1.534</v>
      </c>
      <c r="W23" s="386"/>
      <c r="X23" s="386"/>
      <c r="Y23" s="386"/>
      <c r="Z23" s="386"/>
      <c r="AA23" s="386"/>
      <c r="AB23" s="386"/>
      <c r="AC23" s="386"/>
      <c r="AD23" s="386"/>
    </row>
    <row r="24" spans="1:30" s="409" customFormat="1" ht="17" customHeight="1">
      <c r="A24" s="399"/>
      <c r="B24" s="368" t="s">
        <v>943</v>
      </c>
      <c r="C24" s="187" t="s">
        <v>354</v>
      </c>
      <c r="D24" s="274">
        <v>1</v>
      </c>
      <c r="E24" s="273"/>
      <c r="F24" s="185">
        <v>4428.08</v>
      </c>
      <c r="G24" s="400">
        <f t="shared" si="0"/>
        <v>4428.08</v>
      </c>
      <c r="H24" s="182" t="s">
        <v>190</v>
      </c>
      <c r="I24" s="182" t="s">
        <v>191</v>
      </c>
      <c r="J24" s="402"/>
      <c r="K24" s="183">
        <v>305</v>
      </c>
      <c r="L24" s="183">
        <v>269</v>
      </c>
      <c r="M24" s="189"/>
      <c r="N24" s="377"/>
      <c r="O24" s="378"/>
      <c r="P24" s="186"/>
      <c r="Q24" s="378"/>
      <c r="R24" s="378"/>
      <c r="S24" s="186"/>
      <c r="T24" s="379"/>
      <c r="U24" s="186"/>
      <c r="V24" s="184">
        <v>1.534</v>
      </c>
      <c r="W24" s="386"/>
      <c r="X24" s="386"/>
      <c r="Y24" s="386"/>
      <c r="Z24" s="386"/>
      <c r="AA24" s="386"/>
      <c r="AB24" s="386"/>
      <c r="AC24" s="386"/>
      <c r="AD24" s="386"/>
    </row>
    <row r="25" spans="1:30" s="409" customFormat="1" ht="17" customHeight="1">
      <c r="A25" s="410"/>
      <c r="B25" s="368"/>
      <c r="C25" s="187" t="str">
        <f>IF(D25="","",VLOOKUP(B25,Data!$B$5:$L$404,2,FALSE))</f>
        <v/>
      </c>
      <c r="D25" s="274"/>
      <c r="E25" s="273"/>
      <c r="F25" s="376" t="str">
        <f>IF(D25="","",VLOOKUP(B25,Data!$B$5:$L$404,11,FALSE))</f>
        <v/>
      </c>
      <c r="G25" s="400" t="str">
        <f t="shared" si="0"/>
        <v>-</v>
      </c>
      <c r="H25" s="401" t="str">
        <f>IF(D25="","",VLOOKUP(B25,Data!$B$5:$D$404,3,FALSE))</f>
        <v/>
      </c>
      <c r="I25" s="401" t="str">
        <f>IF(D25="","",VLOOKUP(B25,Data!$B$5:$M$404,12,FALSE))</f>
        <v/>
      </c>
      <c r="J25" s="279"/>
      <c r="K25" s="187" t="str">
        <f>IF(D25="","",VLOOKUP(B25,Data!$B$5:$E$404,4,FALSE)*D25)</f>
        <v/>
      </c>
      <c r="L25" s="187" t="str">
        <f>IF(D25="","",VLOOKUP(B25,Data!$B$5:$F$404,5,FALSE)*D25)</f>
        <v/>
      </c>
      <c r="M25" s="403"/>
      <c r="N25" s="404"/>
      <c r="O25" s="405"/>
      <c r="P25" s="406"/>
      <c r="Q25" s="405"/>
      <c r="R25" s="405"/>
      <c r="S25" s="406"/>
      <c r="T25" s="407"/>
      <c r="U25" s="406"/>
      <c r="V25" s="408" t="str">
        <f>IF(D25="","",VLOOKUP(B25,Data!$B$5:$J$404,9,FALSE)*D25)</f>
        <v/>
      </c>
      <c r="W25" s="386"/>
      <c r="X25" s="386"/>
      <c r="Y25" s="386"/>
      <c r="Z25" s="386"/>
      <c r="AA25" s="386"/>
      <c r="AB25" s="386"/>
      <c r="AC25" s="386"/>
      <c r="AD25" s="386"/>
    </row>
    <row r="26" spans="1:30" s="409" customFormat="1" ht="17" customHeight="1">
      <c r="A26" s="410"/>
      <c r="B26" s="368"/>
      <c r="C26" s="187" t="str">
        <f>IF(D26="","",VLOOKUP(B26,Data!$B$5:$L$404,2,FALSE))</f>
        <v/>
      </c>
      <c r="D26" s="361"/>
      <c r="E26" s="273"/>
      <c r="F26" s="376" t="str">
        <f>IF(D26="","",VLOOKUP(B26,Data!$B$5:$L$404,11,FALSE))</f>
        <v/>
      </c>
      <c r="G26" s="400" t="str">
        <f>IF(D26&gt;0,D26*F26,"-")</f>
        <v>-</v>
      </c>
      <c r="H26" s="401" t="str">
        <f>IF(D26="","",VLOOKUP(B26,Data!$B$5:$D$404,3,FALSE))</f>
        <v/>
      </c>
      <c r="I26" s="401" t="str">
        <f>IF(D26="","",VLOOKUP(B26,Data!$B$5:$M$404,12,FALSE))</f>
        <v/>
      </c>
      <c r="J26" s="402"/>
      <c r="K26" s="187" t="str">
        <f>IF(D26="","",VLOOKUP(B26,Data!$B$5:$E$404,4,FALSE)*D26)</f>
        <v/>
      </c>
      <c r="L26" s="187" t="str">
        <f>IF(D26="","",VLOOKUP(B26,Data!$B$5:$F$404,5,FALSE)*D26)</f>
        <v/>
      </c>
      <c r="M26" s="403"/>
      <c r="N26" s="404"/>
      <c r="O26" s="405"/>
      <c r="P26" s="406"/>
      <c r="Q26" s="405"/>
      <c r="R26" s="405"/>
      <c r="S26" s="406"/>
      <c r="T26" s="407"/>
      <c r="U26" s="406"/>
      <c r="V26" s="408" t="str">
        <f>IF(D26="","",VLOOKUP(B26,Data!$B$5:$J$404,9,FALSE)*D26)</f>
        <v/>
      </c>
      <c r="W26" s="386"/>
      <c r="X26" s="386"/>
      <c r="Y26" s="386"/>
      <c r="Z26" s="386"/>
      <c r="AA26" s="386"/>
      <c r="AB26" s="386"/>
      <c r="AC26" s="386"/>
      <c r="AD26" s="386"/>
    </row>
    <row r="27" spans="1:30" s="340" customFormat="1" ht="17" customHeight="1">
      <c r="A27" s="271"/>
      <c r="B27" s="342" t="s">
        <v>871</v>
      </c>
      <c r="C27" s="187" t="str">
        <f>IF(D27="","",VLOOKUP(B27,Data!$B$5:$L$404,2,FALSE))</f>
        <v/>
      </c>
      <c r="D27" s="361"/>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271"/>
      <c r="B28" s="342" t="s">
        <v>930</v>
      </c>
      <c r="C28" s="187" t="str">
        <f>IF(D28="","",VLOOKUP(B28,Data!$B$5:$L$404,2,FALSE))</f>
        <v/>
      </c>
      <c r="D28" s="361"/>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271"/>
      <c r="B29" s="385" t="s">
        <v>948</v>
      </c>
      <c r="C29" s="187" t="str">
        <f>IF(D29="","",VLOOKUP(B29,Data!$B$5:$L$404,2,FALSE))</f>
        <v/>
      </c>
      <c r="D29" s="361"/>
      <c r="E29" s="276"/>
      <c r="F29" s="185" t="str">
        <f>IF(D29="","",VLOOKUP(B29,Data!$B$5:$L$404,11,FALSE))</f>
        <v/>
      </c>
      <c r="G29" s="188" t="str">
        <f t="shared" si="0"/>
        <v>-</v>
      </c>
      <c r="H29" s="182" t="str">
        <f>IF(D29="","",VLOOKUP(B29,Data!$B$5:$D$404,3,FALSE))</f>
        <v/>
      </c>
      <c r="I29" s="182" t="str">
        <f>IF(D29="","",VLOOKUP(B29,Data!$B$5:$M$404,12,FALSE))</f>
        <v/>
      </c>
      <c r="J29" s="246"/>
      <c r="K29" s="183" t="str">
        <f>IF(D29="","",VLOOKUP(B29,Data!$B$5:$E$404,4,FALSE)*D29)</f>
        <v/>
      </c>
      <c r="L29" s="183" t="str">
        <f>IF(D29="","",VLOOKUP(B29,Data!$B$5:$F$404,5,FALSE)*D29)</f>
        <v/>
      </c>
      <c r="M29" s="189" t="e">
        <f>IF(B29=Data!B87,Data!G87,(IF(B29=Data!B93,Data!G93,(IF(B29=Data!B95,Data!G95,(IF(B29=Data!#REF!,Data!#REF!,(IF(B29=Data!#REF!,Data!#REF!,(IF(B29=Data!B78,Data!G78,(IF(B29=Data!#REF!,Data!#REF!,(IF(B29=Data!#REF!,Data!#REF!,Data!#REF!)))))))))))))))&amp;IF(B29=Data!B212,Data!G212,(IF(B29=Data!B213,Data!G213,(IF(B29=Data!#REF!,Data!#REF!,(IF(B29=Data!B208,Data!G208,(IF(B29=Data!B209,Data!G209,(IF(B29=Data!#REF!,Data!G905,(IF(B29=Data!#REF!,Data!#REF!,(IF(B29=Data!B265,Data!G265,Data!#REF!)))))))))))))))&amp;IF(B29=Data!#REF!,Data!#REF!,(IF(B29=Data!#REF!,Data!#REF!,(IF(B29=Data!#REF!,Data!#REF!,(IF(B29=Data!#REF!,Data!#REF!,(IF(B29=Data!#REF!,Data!#REF!,Data!#REF!)))))))))</f>
        <v>#REF!</v>
      </c>
      <c r="N29" s="377"/>
      <c r="O29" s="378"/>
      <c r="P29" s="186" t="e">
        <f>IF(B29=Data!B87,Data!H87,(IF(B29=Data!B93,Data!H93,(IF(B29=Data!B95,Data!H95,(IF(B29=Data!#REF!,Data!#REF!,(IF(B29=Data!#REF!,Data!#REF!,(IF(B29=Data!B78,Data!H78,(IF(B29=Data!#REF!,Data!#REF!,(IF(B29=Data!#REF!,Data!#REF!,Data!#REF!)))))))))))))))&amp;IF(B29=Data!B212,Data!H212,(IF(B29=Data!B213,Data!H213,(IF(B29=Data!#REF!,Data!#REF!,(IF(B29=Data!B208,Data!H208,(IF(B29=Data!B209,Data!H209,(IF(B29=Data!#REF!,Data!H905,(IF(B29=Data!#REF!,Data!#REF!,(IF(B29=Data!B265,Data!H265,Data!#REF!)))))))))))))))&amp;IF(B29=Data!#REF!,Data!#REF!,(IF(B29=Data!#REF!,Data!#REF!,(IF(B29=Data!#REF!,Data!#REF!,(IF(B29=Data!#REF!,Data!#REF!,(IF(B29=Data!#REF!,Data!#REF!,Data!#REF!)))))))))</f>
        <v>#REF!</v>
      </c>
      <c r="Q29" s="378"/>
      <c r="R29" s="378"/>
      <c r="S29" s="186" t="e">
        <f>IF(B29=Data!B87,Data!I87,(IF(B29=Data!B93,Data!I93,(IF(B29=Data!B95,Data!I95,(IF(B29=Data!#REF!,Data!#REF!,(IF(B29=Data!#REF!,Data!#REF!,(IF(B29=Data!B78,Data!I78,(IF(B29=Data!#REF!,Data!#REF!,(IF(B29=Data!#REF!,Data!#REF!,Data!#REF!)))))))))))))))&amp;IF(B29=Data!B212,Data!I212,(IF(B29=Data!B213,Data!I213,(IF(B29=Data!#REF!,Data!#REF!,(IF(B29=Data!B208,Data!I208,(IF(B29=Data!B209,Data!I209,(IF(B29=Data!#REF!,Data!I905,(IF(B29=Data!#REF!,Data!#REF!,(IF(B29=Data!B265,Data!I265,Data!#REF!)))))))))))))))&amp;IF(B29=Data!#REF!,Data!#REF!,(IF(B29=Data!#REF!,Data!#REF!,(IF(B29=Data!#REF!,Data!#REF!,(IF(B29=Data!#REF!,Data!#REF!,(IF(B29=Data!#REF!,Data!#REF!,Data!#REF!)))))))))</f>
        <v>#REF!</v>
      </c>
      <c r="T29" s="379"/>
      <c r="U29" s="186" t="e">
        <f>IF(B29=Data!B87,Data!J87,(IF(B29=Data!B93,Data!J93,(IF(B29=Data!B95,Data!J95,(IF(B29=Data!#REF!,Data!#REF!,(IF(B29=Data!#REF!,Data!#REF!,(IF(B29=Data!B78,Data!J78,(IF(B29=Data!#REF!,Data!#REF!,(IF(B29=Data!#REF!,Data!#REF!,Data!#REF!)))))))))))))))&amp;IF(B29=Data!B212,Data!J212,(IF(B29=Data!B213,Data!J213,(IF(B29=Data!#REF!,Data!#REF!,(IF(B29=Data!B208,Data!J208,(IF(B29=Data!B209,Data!J209,(IF(B29=Data!#REF!,Data!J905,(IF(B29=Data!#REF!,Data!#REF!,(IF(B29=Data!B265,Data!J265,Data!#REF!)))))))))))))))&amp;IF(B29=Data!#REF!,Data!#REF!,(IF(B29=Data!#REF!,Data!#REF!,(IF(B29=Data!#REF!,Data!#REF!,(IF(B29=Data!#REF!,Data!#REF!,(IF(B29=Data!#REF!,Data!#REF!,Data!#REF!)))))))))</f>
        <v>#REF!</v>
      </c>
      <c r="V29" s="184" t="str">
        <f>IF(D29="","",VLOOKUP(B29,Data!$B$5:$J$404,9,FALSE)*D29)</f>
        <v/>
      </c>
      <c r="W29" s="282"/>
      <c r="X29" s="282"/>
      <c r="Y29" s="282"/>
      <c r="Z29" s="282"/>
      <c r="AA29" s="282"/>
      <c r="AB29" s="282"/>
      <c r="AC29" s="282"/>
      <c r="AD29" s="282"/>
    </row>
    <row r="30" spans="1:30" s="340" customFormat="1" ht="20" customHeight="1">
      <c r="A30" s="343"/>
      <c r="B30" s="678"/>
      <c r="C30" s="679"/>
      <c r="D30" s="427">
        <f>SUM(D18:D29)</f>
        <v>6</v>
      </c>
      <c r="E30" s="380"/>
      <c r="F30" s="190"/>
      <c r="G30" s="191">
        <f>SUM(G18:G29)</f>
        <v>26568.480000000003</v>
      </c>
      <c r="H30" s="343"/>
      <c r="I30" s="343"/>
      <c r="J30" s="343"/>
      <c r="K30" s="191">
        <f>SUM(K18:K29)</f>
        <v>1830</v>
      </c>
      <c r="L30" s="191">
        <f>SUM(L18:L29)</f>
        <v>1614</v>
      </c>
      <c r="M30" s="190">
        <f>SUM(M16:M17)</f>
        <v>0</v>
      </c>
      <c r="N30" s="190" t="e">
        <f>SUM(#REF!)</f>
        <v>#REF!</v>
      </c>
      <c r="O30" s="190">
        <f>SUM(O16:O17)</f>
        <v>0</v>
      </c>
      <c r="P30" s="190">
        <f>SUM(P16:P17)</f>
        <v>0</v>
      </c>
      <c r="Q30" s="190" t="e">
        <f>SUM(#REF!)</f>
        <v>#REF!</v>
      </c>
      <c r="R30" s="190">
        <f>SUM(R16:R17)</f>
        <v>0</v>
      </c>
      <c r="S30" s="190">
        <f>SUM(S16:S17)</f>
        <v>0</v>
      </c>
      <c r="T30" s="190"/>
      <c r="U30" s="190">
        <f>SUM(U16:U17)</f>
        <v>0</v>
      </c>
      <c r="V30" s="192">
        <f>SUM(V18:V29)</f>
        <v>9.2040000000000006</v>
      </c>
    </row>
    <row r="31" spans="1:30" ht="10.25" customHeight="1">
      <c r="A31" s="344"/>
      <c r="B31" s="680"/>
      <c r="C31" s="681"/>
      <c r="D31" s="428"/>
      <c r="E31" s="311"/>
      <c r="F31" s="160" t="s">
        <v>523</v>
      </c>
      <c r="G31" s="157"/>
      <c r="H31" s="344"/>
      <c r="I31" s="344"/>
      <c r="J31" s="344"/>
      <c r="K31" s="161"/>
      <c r="L31" s="151"/>
      <c r="M31" s="298"/>
      <c r="T31" s="298"/>
      <c r="U31" s="298"/>
      <c r="V31" s="155"/>
    </row>
    <row r="32" spans="1:30" ht="14">
      <c r="A32" s="297" t="s">
        <v>525</v>
      </c>
      <c r="B32" s="334"/>
      <c r="C32" s="308"/>
      <c r="D32" s="429" t="s">
        <v>87</v>
      </c>
      <c r="F32" s="685"/>
      <c r="G32" s="686"/>
      <c r="H32" s="297" t="s">
        <v>88</v>
      </c>
      <c r="I32" s="350"/>
      <c r="J32" s="154" t="s">
        <v>89</v>
      </c>
      <c r="K32" s="154"/>
      <c r="L32" s="150"/>
      <c r="V32" s="155"/>
    </row>
    <row r="33" spans="1:22">
      <c r="A33" s="297" t="s">
        <v>526</v>
      </c>
      <c r="B33" s="297"/>
      <c r="C33" s="298"/>
      <c r="D33" s="429">
        <f>SUM(D18:D32)</f>
        <v>12</v>
      </c>
      <c r="F33" s="685"/>
      <c r="G33" s="686"/>
      <c r="H33" s="297"/>
      <c r="I33" s="350"/>
      <c r="J33" s="154" t="s">
        <v>93</v>
      </c>
      <c r="K33" s="154"/>
      <c r="L33" s="150"/>
      <c r="V33" s="155"/>
    </row>
    <row r="34" spans="1:22" ht="10.5" customHeight="1">
      <c r="A34" s="311"/>
      <c r="B34" s="351"/>
      <c r="C34" s="352"/>
      <c r="D34" s="429" t="s">
        <v>94</v>
      </c>
      <c r="F34" s="685"/>
      <c r="G34" s="686"/>
      <c r="H34" s="297" t="s">
        <v>95</v>
      </c>
      <c r="I34" s="350"/>
      <c r="J34" s="154"/>
      <c r="K34" s="154"/>
      <c r="L34" s="150"/>
      <c r="V34" s="155"/>
    </row>
    <row r="35" spans="1:22" ht="13">
      <c r="A35" s="290" t="s">
        <v>96</v>
      </c>
      <c r="C35" s="292"/>
      <c r="D35" s="429" t="s">
        <v>97</v>
      </c>
      <c r="F35" s="76" t="s">
        <v>98</v>
      </c>
      <c r="G35" s="73"/>
      <c r="H35" s="297" t="s">
        <v>88</v>
      </c>
      <c r="I35" s="350"/>
      <c r="J35" s="154" t="s">
        <v>99</v>
      </c>
      <c r="K35" s="154"/>
      <c r="L35" s="150"/>
      <c r="V35" s="155"/>
    </row>
    <row r="36" spans="1:22" ht="10.5" customHeight="1">
      <c r="A36" s="297" t="s">
        <v>527</v>
      </c>
      <c r="C36" s="298"/>
      <c r="D36" s="283" t="s">
        <v>100</v>
      </c>
      <c r="F36" s="77"/>
      <c r="G36" s="162"/>
      <c r="H36" s="297" t="s">
        <v>101</v>
      </c>
      <c r="I36" s="350"/>
      <c r="J36" s="154" t="s">
        <v>528</v>
      </c>
      <c r="K36" s="154"/>
      <c r="L36" s="687" t="s">
        <v>103</v>
      </c>
      <c r="M36" s="688"/>
      <c r="N36" s="688"/>
      <c r="O36" s="688"/>
      <c r="P36" s="688"/>
      <c r="Q36" s="688"/>
      <c r="R36" s="688"/>
      <c r="S36" s="688"/>
      <c r="T36" s="688"/>
      <c r="U36" s="688"/>
      <c r="V36" s="689"/>
    </row>
    <row r="37" spans="1:22">
      <c r="A37" s="311"/>
      <c r="B37" s="312"/>
      <c r="C37" s="313"/>
      <c r="D37" s="353"/>
      <c r="E37" s="312"/>
      <c r="F37" s="673" t="s">
        <v>929</v>
      </c>
      <c r="G37" s="674"/>
      <c r="H37" s="673" t="s">
        <v>928</v>
      </c>
      <c r="I37" s="674"/>
      <c r="J37" s="158" t="s">
        <v>104</v>
      </c>
      <c r="K37" s="158"/>
      <c r="L37" s="675" t="s">
        <v>105</v>
      </c>
      <c r="M37" s="676"/>
      <c r="N37" s="676"/>
      <c r="O37" s="676"/>
      <c r="P37" s="676"/>
      <c r="Q37" s="676"/>
      <c r="R37" s="676"/>
      <c r="S37" s="676"/>
      <c r="T37" s="676"/>
      <c r="U37" s="676"/>
      <c r="V37" s="677"/>
    </row>
    <row r="38" spans="1:22">
      <c r="B38" s="305"/>
    </row>
    <row r="44" spans="1:22" s="354" customFormat="1" ht="26.25" customHeight="1">
      <c r="A44" s="163" t="s">
        <v>886</v>
      </c>
      <c r="B44" s="146"/>
      <c r="C44" s="163" t="s">
        <v>569</v>
      </c>
      <c r="D44" s="362"/>
      <c r="E44" s="362"/>
      <c r="F44" s="363"/>
      <c r="G44" s="163" t="s">
        <v>880</v>
      </c>
      <c r="H44" s="146"/>
      <c r="I44" s="163" t="s">
        <v>569</v>
      </c>
      <c r="K44" s="265"/>
      <c r="L44" s="265"/>
      <c r="V44" s="264"/>
    </row>
    <row r="45" spans="1:22" s="354" customFormat="1" ht="19.25" customHeight="1">
      <c r="A45" s="163" t="s">
        <v>887</v>
      </c>
      <c r="B45" s="146"/>
      <c r="C45" s="163" t="s">
        <v>891</v>
      </c>
      <c r="D45" s="362"/>
      <c r="E45" s="362"/>
      <c r="F45" s="363"/>
      <c r="G45" s="247" t="s">
        <v>881</v>
      </c>
      <c r="H45" s="381"/>
      <c r="I45" s="247" t="s">
        <v>891</v>
      </c>
      <c r="K45" s="265"/>
      <c r="L45" s="265"/>
      <c r="V45" s="264"/>
    </row>
    <row r="46" spans="1:22" s="354" customFormat="1" ht="19.25" customHeight="1">
      <c r="A46" s="163" t="s">
        <v>888</v>
      </c>
      <c r="B46" s="146"/>
      <c r="C46" s="163" t="s">
        <v>891</v>
      </c>
      <c r="D46" s="362"/>
      <c r="E46" s="362"/>
      <c r="F46" s="363"/>
      <c r="G46" s="163" t="s">
        <v>882</v>
      </c>
      <c r="H46" s="146"/>
      <c r="I46" s="163" t="s">
        <v>569</v>
      </c>
      <c r="K46" s="265"/>
      <c r="L46" s="265"/>
      <c r="V46" s="264"/>
    </row>
    <row r="47" spans="1:22" s="354" customFormat="1" ht="19.25" customHeight="1">
      <c r="A47" s="163" t="s">
        <v>889</v>
      </c>
      <c r="B47" s="146"/>
      <c r="C47" s="163" t="s">
        <v>569</v>
      </c>
      <c r="D47" s="362"/>
      <c r="E47" s="362"/>
      <c r="F47" s="363"/>
      <c r="G47" s="163" t="s">
        <v>883</v>
      </c>
      <c r="H47" s="146"/>
      <c r="I47" s="163" t="s">
        <v>569</v>
      </c>
      <c r="K47" s="265"/>
      <c r="L47" s="265"/>
      <c r="V47" s="264"/>
    </row>
    <row r="48" spans="1:22" s="354" customFormat="1" ht="19.25" customHeight="1">
      <c r="A48" s="163" t="s">
        <v>890</v>
      </c>
      <c r="B48" s="146"/>
      <c r="C48" s="163" t="s">
        <v>569</v>
      </c>
      <c r="D48" s="362"/>
      <c r="E48" s="362"/>
      <c r="F48" s="363"/>
      <c r="G48" s="163" t="s">
        <v>885</v>
      </c>
      <c r="H48" s="146"/>
      <c r="I48" s="163" t="s">
        <v>569</v>
      </c>
      <c r="K48" s="265"/>
      <c r="L48" s="265"/>
      <c r="V48" s="264"/>
    </row>
    <row r="49" spans="1:12" ht="18.75" customHeight="1">
      <c r="A49" s="411"/>
      <c r="B49" s="411"/>
      <c r="C49" s="411"/>
      <c r="D49" s="411"/>
      <c r="E49" s="411"/>
      <c r="F49" s="266"/>
      <c r="G49" s="163" t="s">
        <v>884</v>
      </c>
      <c r="H49" s="146"/>
      <c r="I49" s="163" t="s">
        <v>569</v>
      </c>
    </row>
    <row r="53" spans="1:12">
      <c r="L53" s="355"/>
    </row>
    <row r="54" spans="1:12" ht="14">
      <c r="A54" s="356"/>
      <c r="C54" s="334"/>
      <c r="D54" s="357"/>
      <c r="L54" s="358"/>
    </row>
    <row r="55" spans="1:12" ht="14">
      <c r="A55" s="359"/>
      <c r="C55" s="334"/>
      <c r="D55" s="357"/>
      <c r="L55" s="358"/>
    </row>
    <row r="56" spans="1:12" ht="14">
      <c r="A56" s="359"/>
      <c r="C56" s="334"/>
      <c r="D56" s="357"/>
      <c r="L56" s="358"/>
    </row>
    <row r="57" spans="1:12" ht="14">
      <c r="A57" s="359"/>
      <c r="B57" s="334"/>
      <c r="C57" s="334"/>
      <c r="D57" s="357"/>
      <c r="L57" s="358"/>
    </row>
    <row r="58" spans="1:12" ht="14">
      <c r="A58" s="359"/>
      <c r="B58" s="334"/>
      <c r="C58" s="334"/>
      <c r="D58" s="357"/>
      <c r="L58" s="358"/>
    </row>
    <row r="59" spans="1:12" ht="14">
      <c r="A59" s="359"/>
      <c r="B59" s="334"/>
      <c r="C59" s="334"/>
      <c r="D59" s="357"/>
      <c r="L59" s="358"/>
    </row>
    <row r="60" spans="1:12" ht="14">
      <c r="A60" s="334"/>
      <c r="B60" s="334"/>
      <c r="C60" s="334"/>
      <c r="D60" s="357"/>
      <c r="L60" s="360"/>
    </row>
    <row r="61" spans="1:12" ht="14">
      <c r="A61" s="359"/>
      <c r="B61" s="334"/>
      <c r="C61" s="334"/>
      <c r="D61" s="357"/>
    </row>
    <row r="62" spans="1:12" ht="14">
      <c r="A62" s="334"/>
      <c r="B62" s="334"/>
      <c r="C62" s="334"/>
      <c r="D62" s="357"/>
    </row>
    <row r="63" spans="1:12" ht="14">
      <c r="A63" s="334"/>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34"/>
      <c r="B74" s="334"/>
      <c r="C74" s="334"/>
      <c r="D74" s="357"/>
    </row>
    <row r="75" spans="1:4" ht="14">
      <c r="B75" s="334"/>
    </row>
    <row r="76" spans="1:4" ht="14">
      <c r="B76" s="334"/>
    </row>
    <row r="77" spans="1:4" ht="14">
      <c r="B77" s="334"/>
    </row>
  </sheetData>
  <mergeCells count="8">
    <mergeCell ref="F37:G37"/>
    <mergeCell ref="H37:I37"/>
    <mergeCell ref="L37:V37"/>
    <mergeCell ref="B30:C31"/>
    <mergeCell ref="F32:G32"/>
    <mergeCell ref="F33:G33"/>
    <mergeCell ref="F34:G34"/>
    <mergeCell ref="L36:V36"/>
  </mergeCells>
  <printOptions horizontalCentered="1"/>
  <pageMargins left="0" right="0" top="0.23622047244094491" bottom="0.15748031496062992" header="8.0708661417322833" footer="0"/>
  <pageSetup paperSize="9" scale="74" firstPageNumber="4294963191" orientation="landscape" horizontalDpi="4294967295" verticalDpi="4294967295" r:id="rId1"/>
  <headerFooter alignWithMargins="0">
    <oddHeader>&amp;R&amp;"Calibri"&amp;10&amp;K000000 Confidential&amp;1#_x000D_</oddHead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W79"/>
  <sheetViews>
    <sheetView topLeftCell="A13" zoomScale="85" zoomScaleNormal="85" zoomScaleSheetLayoutView="75" workbookViewId="0">
      <selection activeCell="B24" sqref="B24"/>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5.1796875" style="283" hidden="1" customWidth="1"/>
    <col min="6" max="6" width="13.54296875" style="282" customWidth="1"/>
    <col min="7" max="7" width="13" style="146" customWidth="1"/>
    <col min="8" max="8" width="16.81640625" style="146" customWidth="1"/>
    <col min="9" max="9" width="8.36328125" style="282" customWidth="1"/>
    <col min="10" max="10" width="12.81640625" style="282" customWidth="1"/>
    <col min="11" max="11" width="11.54296875" style="282" customWidth="1"/>
    <col min="12" max="12" width="15.453125" style="146" customWidth="1"/>
    <col min="13" max="13" width="15.1796875" style="146" customWidth="1"/>
    <col min="14" max="14" width="0.1796875" style="282" hidden="1" customWidth="1"/>
    <col min="15" max="15" width="5.1796875" style="282" customWidth="1"/>
    <col min="16" max="16" width="2.54296875" style="282" customWidth="1"/>
    <col min="17" max="17" width="4.81640625" style="282" hidden="1" customWidth="1"/>
    <col min="18" max="18" width="5.81640625" style="282" customWidth="1"/>
    <col min="19" max="19" width="1.54296875" style="282" customWidth="1"/>
    <col min="20" max="20" width="5.81640625" style="282" hidden="1" customWidth="1"/>
    <col min="21" max="21" width="5.81640625" style="282" customWidth="1"/>
    <col min="22" max="22" width="9.1796875" style="282" hidden="1" customWidth="1"/>
    <col min="23" max="23" width="11.1796875" style="147" customWidth="1"/>
    <col min="24" max="24" width="10.54296875" style="282" bestFit="1" customWidth="1"/>
    <col min="25" max="25" width="9.1796875" style="282"/>
    <col min="26" max="26" width="19.81640625" style="282" customWidth="1"/>
    <col min="27" max="16384" width="9.1796875" style="282"/>
  </cols>
  <sheetData>
    <row r="1" spans="1:23">
      <c r="A1" s="281"/>
      <c r="B1" s="281"/>
    </row>
    <row r="2" spans="1:23" ht="23">
      <c r="O2" s="284"/>
      <c r="P2" s="285"/>
      <c r="Q2" s="285"/>
      <c r="R2" s="285"/>
      <c r="S2" s="285"/>
      <c r="T2" s="285"/>
      <c r="U2" s="285"/>
    </row>
    <row r="3" spans="1:23" ht="18" customHeight="1">
      <c r="A3" s="286" t="s">
        <v>41</v>
      </c>
      <c r="B3" s="286"/>
      <c r="C3" s="286"/>
      <c r="D3" s="387"/>
      <c r="E3" s="287"/>
      <c r="F3" s="286"/>
      <c r="G3" s="54"/>
      <c r="H3" s="54"/>
      <c r="I3" s="286"/>
      <c r="J3" s="286"/>
      <c r="K3" s="286"/>
      <c r="L3" s="54"/>
      <c r="M3" s="54"/>
      <c r="N3" s="286"/>
      <c r="O3" s="286"/>
      <c r="P3" s="286"/>
      <c r="Q3" s="286"/>
      <c r="R3" s="286"/>
      <c r="S3" s="286"/>
      <c r="T3" s="286"/>
      <c r="U3" s="286"/>
      <c r="V3" s="286"/>
      <c r="W3" s="7"/>
    </row>
    <row r="4" spans="1:23" ht="3.75" customHeight="1"/>
    <row r="5" spans="1:23">
      <c r="A5" s="282" t="s">
        <v>500</v>
      </c>
      <c r="I5" s="288" t="s">
        <v>43</v>
      </c>
      <c r="J5" s="289">
        <f>TODAY()</f>
        <v>44763</v>
      </c>
      <c r="K5" s="289"/>
      <c r="L5" s="148"/>
      <c r="M5" s="149"/>
      <c r="N5" s="288"/>
      <c r="O5" s="288"/>
      <c r="P5" s="288"/>
      <c r="Q5" s="288"/>
      <c r="R5" s="288"/>
      <c r="S5" s="288"/>
      <c r="T5" s="288"/>
      <c r="U5" s="288"/>
      <c r="V5" s="288"/>
    </row>
    <row r="6" spans="1:23" ht="13">
      <c r="A6" s="290" t="s">
        <v>44</v>
      </c>
      <c r="B6" s="291"/>
      <c r="C6" s="292"/>
      <c r="D6" s="388"/>
      <c r="E6" s="370"/>
      <c r="F6" s="291"/>
      <c r="G6" s="68" t="s">
        <v>45</v>
      </c>
      <c r="H6" s="61"/>
      <c r="I6" s="294" t="s">
        <v>46</v>
      </c>
      <c r="J6" s="295"/>
      <c r="K6" s="296"/>
      <c r="L6" s="68" t="s">
        <v>47</v>
      </c>
      <c r="M6" s="61"/>
      <c r="N6" s="296"/>
      <c r="O6" s="296"/>
      <c r="P6" s="290"/>
      <c r="Q6" s="296"/>
      <c r="R6" s="296"/>
      <c r="S6" s="296"/>
      <c r="T6" s="296"/>
      <c r="U6" s="291"/>
      <c r="V6" s="291"/>
      <c r="W6" s="142"/>
    </row>
    <row r="7" spans="1:23" ht="13">
      <c r="A7" s="297" t="s">
        <v>601</v>
      </c>
      <c r="C7" s="298"/>
      <c r="D7" s="389" t="s">
        <v>48</v>
      </c>
      <c r="E7" s="371"/>
      <c r="F7" s="300"/>
      <c r="G7" s="69" t="s">
        <v>49</v>
      </c>
      <c r="H7" s="55"/>
      <c r="I7" s="301" t="s">
        <v>50</v>
      </c>
      <c r="J7" s="302"/>
      <c r="K7" s="300"/>
      <c r="L7" s="69" t="s">
        <v>51</v>
      </c>
      <c r="M7" s="55"/>
      <c r="N7" s="300"/>
      <c r="O7" s="300"/>
      <c r="P7" s="301" t="s">
        <v>52</v>
      </c>
      <c r="Q7" s="300"/>
      <c r="R7" s="300"/>
      <c r="S7" s="300"/>
      <c r="T7" s="300"/>
      <c r="U7" s="300"/>
      <c r="V7" s="300"/>
      <c r="W7" s="25"/>
    </row>
    <row r="8" spans="1:23" ht="13">
      <c r="A8" s="303" t="s">
        <v>619</v>
      </c>
      <c r="C8" s="298"/>
      <c r="D8" s="390"/>
      <c r="E8" s="372"/>
      <c r="G8" s="150"/>
      <c r="H8" s="151"/>
      <c r="I8" s="297"/>
      <c r="K8" s="292"/>
      <c r="L8" s="150"/>
      <c r="M8" s="152"/>
      <c r="O8" s="292"/>
      <c r="U8" s="305"/>
      <c r="V8" s="305"/>
      <c r="W8" s="153"/>
    </row>
    <row r="9" spans="1:23">
      <c r="A9" s="297" t="s">
        <v>394</v>
      </c>
      <c r="C9" s="298"/>
      <c r="D9" s="390" t="s">
        <v>53</v>
      </c>
      <c r="E9" s="372"/>
      <c r="G9" s="150" t="s">
        <v>54</v>
      </c>
      <c r="H9" s="151"/>
      <c r="I9" s="297" t="s">
        <v>55</v>
      </c>
      <c r="K9" s="298"/>
      <c r="L9" s="150" t="s">
        <v>56</v>
      </c>
      <c r="M9" s="154"/>
      <c r="O9" s="298"/>
      <c r="P9" s="282" t="s">
        <v>57</v>
      </c>
      <c r="W9" s="155"/>
    </row>
    <row r="10" spans="1:23">
      <c r="A10" s="306" t="s">
        <v>620</v>
      </c>
      <c r="C10" s="298"/>
      <c r="D10" s="390" t="s">
        <v>58</v>
      </c>
      <c r="E10" s="372"/>
      <c r="G10" s="150"/>
      <c r="H10" s="151"/>
      <c r="I10" s="425"/>
      <c r="J10" s="426"/>
      <c r="K10" s="307"/>
      <c r="L10" s="150"/>
      <c r="M10" s="154"/>
      <c r="O10" s="298"/>
      <c r="W10" s="155"/>
    </row>
    <row r="11" spans="1:23" ht="13">
      <c r="A11" s="297" t="s">
        <v>621</v>
      </c>
      <c r="C11" s="308" t="s">
        <v>393</v>
      </c>
      <c r="D11" s="391"/>
      <c r="E11" s="348"/>
      <c r="F11" s="310"/>
      <c r="G11" s="150" t="s">
        <v>59</v>
      </c>
      <c r="H11" s="151"/>
      <c r="I11" s="297" t="s">
        <v>60</v>
      </c>
      <c r="K11" s="298"/>
      <c r="L11" s="150" t="s">
        <v>501</v>
      </c>
      <c r="M11" s="154"/>
      <c r="O11" s="298"/>
      <c r="P11" s="282" t="s">
        <v>62</v>
      </c>
      <c r="W11" s="155"/>
    </row>
    <row r="12" spans="1:23">
      <c r="A12" s="297" t="s">
        <v>63</v>
      </c>
      <c r="C12" s="298"/>
      <c r="D12" s="390" t="s">
        <v>64</v>
      </c>
      <c r="E12" s="372"/>
      <c r="G12" s="150"/>
      <c r="H12" s="151"/>
      <c r="I12" s="297"/>
      <c r="K12" s="298"/>
      <c r="L12" s="150"/>
      <c r="M12" s="154"/>
      <c r="O12" s="298"/>
      <c r="W12" s="155"/>
    </row>
    <row r="13" spans="1:23">
      <c r="A13" s="311"/>
      <c r="B13" s="312"/>
      <c r="C13" s="313"/>
      <c r="D13" s="390" t="s">
        <v>65</v>
      </c>
      <c r="E13" s="372"/>
      <c r="G13" s="156"/>
      <c r="H13" s="157"/>
      <c r="I13" s="311"/>
      <c r="J13" s="312"/>
      <c r="K13" s="313"/>
      <c r="L13" s="156"/>
      <c r="M13" s="158"/>
      <c r="N13" s="312"/>
      <c r="O13" s="313"/>
      <c r="P13" s="312"/>
      <c r="Q13" s="312"/>
      <c r="R13" s="312"/>
      <c r="S13" s="312"/>
      <c r="T13" s="312"/>
      <c r="U13" s="312"/>
      <c r="V13" s="312"/>
      <c r="W13" s="159"/>
    </row>
    <row r="14" spans="1:23">
      <c r="A14" s="314" t="s">
        <v>502</v>
      </c>
      <c r="B14" s="315" t="s">
        <v>503</v>
      </c>
      <c r="C14" s="315"/>
      <c r="D14" s="392" t="s">
        <v>12</v>
      </c>
      <c r="E14" s="323"/>
      <c r="F14" s="317" t="s">
        <v>504</v>
      </c>
      <c r="G14" s="58" t="s">
        <v>505</v>
      </c>
      <c r="H14" s="58" t="s">
        <v>71</v>
      </c>
      <c r="I14" s="318" t="s">
        <v>506</v>
      </c>
      <c r="J14" s="318" t="s">
        <v>507</v>
      </c>
      <c r="K14" s="319" t="s">
        <v>508</v>
      </c>
      <c r="L14" s="65" t="s">
        <v>509</v>
      </c>
      <c r="M14" s="65" t="s">
        <v>510</v>
      </c>
      <c r="N14" s="320"/>
      <c r="O14" s="320" t="s">
        <v>511</v>
      </c>
      <c r="P14" s="314"/>
      <c r="Q14" s="314"/>
      <c r="R14" s="314"/>
      <c r="S14" s="314"/>
      <c r="T14" s="314"/>
      <c r="U14" s="314"/>
      <c r="V14" s="314"/>
      <c r="W14" s="38" t="s">
        <v>512</v>
      </c>
    </row>
    <row r="15" spans="1:23">
      <c r="A15" s="321"/>
      <c r="B15" s="322"/>
      <c r="C15" s="292"/>
      <c r="D15" s="393" t="s">
        <v>513</v>
      </c>
      <c r="E15" s="373"/>
      <c r="F15" s="324" t="s">
        <v>516</v>
      </c>
      <c r="G15" s="59" t="s">
        <v>517</v>
      </c>
      <c r="H15" s="59" t="s">
        <v>517</v>
      </c>
      <c r="I15" s="317"/>
      <c r="J15" s="317"/>
      <c r="K15" s="317"/>
      <c r="L15" s="59" t="s">
        <v>518</v>
      </c>
      <c r="M15" s="66" t="s">
        <v>518</v>
      </c>
      <c r="N15" s="325"/>
      <c r="O15" s="326" t="s">
        <v>519</v>
      </c>
      <c r="P15" s="327"/>
      <c r="Q15" s="327"/>
      <c r="R15" s="327"/>
      <c r="S15" s="327"/>
      <c r="T15" s="327"/>
      <c r="U15" s="328"/>
      <c r="V15" s="328"/>
      <c r="W15" s="39" t="s">
        <v>75</v>
      </c>
    </row>
    <row r="16" spans="1:23" ht="14" customHeight="1">
      <c r="A16" s="329"/>
      <c r="B16" s="330" t="s">
        <v>520</v>
      </c>
      <c r="C16" s="331"/>
      <c r="D16" s="394"/>
      <c r="E16" s="332"/>
      <c r="F16" s="329"/>
      <c r="G16" s="143"/>
      <c r="H16" s="143"/>
      <c r="I16" s="329"/>
      <c r="J16" s="329"/>
      <c r="K16" s="329"/>
      <c r="L16" s="143"/>
      <c r="M16" s="144"/>
      <c r="N16" s="333"/>
      <c r="O16" s="334"/>
      <c r="P16" s="334"/>
      <c r="Q16" s="334"/>
      <c r="R16" s="334"/>
      <c r="S16" s="334"/>
      <c r="T16" s="334"/>
      <c r="U16" s="333"/>
      <c r="V16" s="333"/>
      <c r="W16" s="145"/>
    </row>
    <row r="17" spans="1:23" ht="4.25" customHeight="1">
      <c r="A17" s="329"/>
      <c r="B17" s="335"/>
      <c r="C17" s="334"/>
      <c r="D17" s="394"/>
      <c r="E17" s="332"/>
      <c r="F17" s="329"/>
      <c r="G17" s="143"/>
      <c r="H17" s="143"/>
      <c r="I17" s="336"/>
      <c r="J17" s="336"/>
      <c r="K17" s="336"/>
      <c r="L17" s="94"/>
      <c r="M17" s="106"/>
      <c r="N17" s="337"/>
      <c r="O17" s="338"/>
      <c r="P17" s="338"/>
      <c r="Q17" s="338"/>
      <c r="R17" s="338"/>
      <c r="S17" s="338"/>
      <c r="T17" s="338"/>
      <c r="U17" s="337"/>
      <c r="V17" s="337"/>
      <c r="W17" s="109"/>
    </row>
    <row r="18" spans="1:23" s="340" customFormat="1" ht="17" customHeight="1">
      <c r="A18" s="272"/>
      <c r="B18" s="369" t="s">
        <v>916</v>
      </c>
      <c r="C18" s="187" t="str">
        <f>IF(D18="","",VLOOKUP(B18,Data!$B$5:$L$404,2,FALSE))</f>
        <v/>
      </c>
      <c r="D18" s="274"/>
      <c r="E18" s="274"/>
      <c r="F18" s="341"/>
      <c r="G18" s="185" t="str">
        <f>IF(D18="","",VLOOKUP(B18,Data!$B$5:$L$404,11,FALSE))</f>
        <v/>
      </c>
      <c r="H18" s="188" t="str">
        <f t="shared" ref="H18:H31" si="0">IF(D18&gt;0,D18*G18,"-")</f>
        <v>-</v>
      </c>
      <c r="I18" s="182" t="str">
        <f>IF(D18="","",VLOOKUP(B18,Data!$B$5:$D$404,3,FALSE))</f>
        <v/>
      </c>
      <c r="J18" s="182" t="str">
        <f>IF(D18="","",VLOOKUP(B18,Data!$B$5:$M$404,12,FALSE))</f>
        <v/>
      </c>
      <c r="K18" s="280"/>
      <c r="L18" s="183" t="str">
        <f>IF(D18="","",VLOOKUP(B18,Data!$B$5:$E$404,4,FALSE)*D18)</f>
        <v/>
      </c>
      <c r="M18" s="183" t="str">
        <f>IF(D18="","",VLOOKUP(B18,Data!$B$5:$F$404,5,FALSE)*D18)</f>
        <v/>
      </c>
      <c r="N18" s="189" t="e">
        <f>IF(B18=Data!B134,Data!G134,(IF(B18=Data!B140,Data!G140,(IF(B18=Data!B142,Data!G142,(IF(B18=Data!#REF!,Data!#REF!,(IF(B18=Data!#REF!,Data!#REF!,(IF(B18=Data!B125,Data!G125,(IF(B18=Data!#REF!,Data!#REF!,(IF(B18=Data!#REF!,Data!#REF!,Data!#REF!)))))))))))))))&amp;IF(B18=Data!B260,Data!G260,(IF(B18=Data!B261,Data!G261,(IF(B18=Data!#REF!,Data!#REF!,(IF(B18=Data!B256,Data!G256,(IF(B18=Data!B257,Data!G257,(IF(B18=Data!#REF!,Data!G952,(IF(B18=Data!#REF!,Data!#REF!,(IF(B18=Data!B312,Data!G312,Data!#REF!)))))))))))))))&amp;IF(B18=Data!#REF!,Data!#REF!,(IF(B18=Data!#REF!,Data!#REF!,(IF(B18=Data!#REF!,Data!#REF!,(IF(B18=Data!#REF!,Data!#REF!,(IF(B18=Data!#REF!,Data!#REF!,Data!#REF!)))))))))</f>
        <v>#REF!</v>
      </c>
      <c r="O18" s="377"/>
      <c r="P18" s="378"/>
      <c r="Q18" s="186" t="e">
        <f>IF(B18=Data!B134,Data!H134,(IF(B18=Data!B140,Data!H140,(IF(B18=Data!B142,Data!H142,(IF(B18=Data!#REF!,Data!#REF!,(IF(B18=Data!#REF!,Data!#REF!,(IF(B18=Data!B125,Data!H125,(IF(B18=Data!#REF!,Data!#REF!,(IF(B18=Data!#REF!,Data!#REF!,Data!#REF!)))))))))))))))&amp;IF(B18=Data!B260,Data!H260,(IF(B18=Data!B261,Data!H261,(IF(B18=Data!#REF!,Data!#REF!,(IF(B18=Data!B256,Data!H256,(IF(B18=Data!B257,Data!H257,(IF(B18=Data!#REF!,Data!H952,(IF(B18=Data!#REF!,Data!#REF!,(IF(B18=Data!B312,Data!H312,Data!#REF!)))))))))))))))&amp;IF(B18=Data!#REF!,Data!#REF!,(IF(B18=Data!#REF!,Data!#REF!,(IF(B18=Data!#REF!,Data!#REF!,(IF(B18=Data!#REF!,Data!#REF!,(IF(B18=Data!#REF!,Data!#REF!,Data!#REF!)))))))))</f>
        <v>#REF!</v>
      </c>
      <c r="R18" s="378"/>
      <c r="S18" s="378"/>
      <c r="T18" s="186" t="e">
        <f>IF(B18=Data!B134,Data!I134,(IF(B18=Data!B140,Data!I140,(IF(B18=Data!B142,Data!I142,(IF(B18=Data!#REF!,Data!#REF!,(IF(B18=Data!#REF!,Data!#REF!,(IF(B18=Data!B125,Data!I125,(IF(B18=Data!#REF!,Data!#REF!,(IF(B18=Data!#REF!,Data!#REF!,Data!#REF!)))))))))))))))&amp;IF(B18=Data!B260,Data!I260,(IF(B18=Data!B261,Data!I261,(IF(B18=Data!#REF!,Data!#REF!,(IF(B18=Data!B256,Data!I256,(IF(B18=Data!B257,Data!I257,(IF(B18=Data!#REF!,Data!I952,(IF(B18=Data!#REF!,Data!#REF!,(IF(B18=Data!B312,Data!I312,Data!#REF!)))))))))))))))&amp;IF(B18=Data!#REF!,Data!#REF!,(IF(B18=Data!#REF!,Data!#REF!,(IF(B18=Data!#REF!,Data!#REF!,(IF(B18=Data!#REF!,Data!#REF!,(IF(B18=Data!#REF!,Data!#REF!,Data!#REF!)))))))))</f>
        <v>#REF!</v>
      </c>
      <c r="U18" s="379"/>
      <c r="V18" s="186" t="e">
        <f>IF(B18=Data!B134,Data!J134,(IF(B18=Data!B140,Data!J140,(IF(B18=Data!B142,Data!J142,(IF(B18=Data!#REF!,Data!#REF!,(IF(B18=Data!#REF!,Data!#REF!,(IF(B18=Data!B125,Data!J125,(IF(B18=Data!#REF!,Data!#REF!,(IF(B18=Data!#REF!,Data!#REF!,Data!#REF!)))))))))))))))&amp;IF(B18=Data!B260,Data!J260,(IF(B18=Data!B261,Data!J261,(IF(B18=Data!#REF!,Data!#REF!,(IF(B18=Data!B256,Data!J256,(IF(B18=Data!B257,Data!J257,(IF(B18=Data!#REF!,Data!J952,(IF(B18=Data!#REF!,Data!#REF!,(IF(B18=Data!B312,Data!J312,Data!#REF!)))))))))))))))&amp;IF(B18=Data!#REF!,Data!#REF!,(IF(B18=Data!#REF!,Data!#REF!,(IF(B18=Data!#REF!,Data!#REF!,(IF(B18=Data!#REF!,Data!#REF!,(IF(B18=Data!#REF!,Data!#REF!,Data!#REF!)))))))))</f>
        <v>#REF!</v>
      </c>
      <c r="W18" s="184" t="str">
        <f>IF(D18="","",VLOOKUP(B18,Data!$B$5:$J$404,9,FALSE)*D18)</f>
        <v/>
      </c>
    </row>
    <row r="19" spans="1:23" s="340" customFormat="1" ht="17" customHeight="1">
      <c r="A19" s="272">
        <v>1</v>
      </c>
      <c r="B19" s="368" t="s">
        <v>409</v>
      </c>
      <c r="C19" s="187" t="str">
        <f>IF(D19="","",VLOOKUP(B19,Data!$B$5:$L$404,2,FALSE))</f>
        <v>ZU62690</v>
      </c>
      <c r="D19" s="274">
        <v>1</v>
      </c>
      <c r="E19" s="274">
        <v>4</v>
      </c>
      <c r="F19" s="277" t="s">
        <v>521</v>
      </c>
      <c r="G19" s="185">
        <f>IF(D19="","",VLOOKUP(B19,Data!$B$5:$L$404,11,FALSE))</f>
        <v>6633.93</v>
      </c>
      <c r="H19" s="188">
        <f t="shared" si="0"/>
        <v>6633.93</v>
      </c>
      <c r="I19" s="182" t="str">
        <f>IF(D19="","",VLOOKUP(B19,Data!$B$5:$D$404,3,FALSE))</f>
        <v>C/T</v>
      </c>
      <c r="J19" s="182" t="str">
        <f>IF(D19="","",VLOOKUP(B19,Data!$B$5:$M$404,12,FALSE))</f>
        <v>Indonesia</v>
      </c>
      <c r="K19" s="280" t="s">
        <v>915</v>
      </c>
      <c r="L19" s="183">
        <f>IF(D19="","",VLOOKUP(B19,Data!$B$5:$E$404,4,FALSE)*D19)</f>
        <v>345</v>
      </c>
      <c r="M19" s="183">
        <f>IF(D19="","",VLOOKUP(B19,Data!$B$5:$F$404,5,FALSE)*D19)</f>
        <v>304</v>
      </c>
      <c r="N19" s="189" t="e">
        <f>IF(B19=Data!B122,Data!G122,(IF(B19=Data!B128,Data!G128,(IF(B19=Data!B130,Data!G130,(IF(B19=Data!#REF!,Data!#REF!,(IF(B19=Data!#REF!,Data!#REF!,(IF(B19=Data!B113,Data!G113,(IF(B19=Data!#REF!,Data!#REF!,(IF(B19=Data!#REF!,Data!#REF!,Data!#REF!)))))))))))))))&amp;IF(B19=Data!B248,Data!G248,(IF(B19=Data!B249,Data!G249,(IF(B19=Data!#REF!,Data!#REF!,(IF(B19=Data!B244,Data!G244,(IF(B19=Data!B245,Data!G245,(IF(B19=Data!#REF!,Data!G940,(IF(B19=Data!#REF!,Data!#REF!,(IF(B19=Data!B300,Data!G300,Data!#REF!)))))))))))))))&amp;IF(B19=Data!#REF!,Data!#REF!,(IF(B19=Data!#REF!,Data!#REF!,(IF(B19=Data!#REF!,Data!#REF!,(IF(B19=Data!#REF!,Data!#REF!,(IF(B19=Data!#REF!,Data!#REF!,Data!#REF!)))))))))</f>
        <v>#REF!</v>
      </c>
      <c r="O19" s="377"/>
      <c r="P19" s="378"/>
      <c r="Q19" s="186" t="e">
        <f>IF(B19=Data!B122,Data!H122,(IF(B19=Data!B128,Data!H128,(IF(B19=Data!B130,Data!H130,(IF(B19=Data!#REF!,Data!#REF!,(IF(B19=Data!#REF!,Data!#REF!,(IF(B19=Data!B113,Data!H113,(IF(B19=Data!#REF!,Data!#REF!,(IF(B19=Data!#REF!,Data!#REF!,Data!#REF!)))))))))))))))&amp;IF(B19=Data!B248,Data!H248,(IF(B19=Data!B249,Data!H249,(IF(B19=Data!#REF!,Data!#REF!,(IF(B19=Data!B244,Data!H244,(IF(B19=Data!B245,Data!H245,(IF(B19=Data!#REF!,Data!H940,(IF(B19=Data!#REF!,Data!#REF!,(IF(B19=Data!B300,Data!H300,Data!#REF!)))))))))))))))&amp;IF(B19=Data!#REF!,Data!#REF!,(IF(B19=Data!#REF!,Data!#REF!,(IF(B19=Data!#REF!,Data!#REF!,(IF(B19=Data!#REF!,Data!#REF!,(IF(B19=Data!#REF!,Data!#REF!,Data!#REF!)))))))))</f>
        <v>#REF!</v>
      </c>
      <c r="R19" s="378"/>
      <c r="S19" s="378"/>
      <c r="T19" s="186" t="e">
        <f>IF(B19=Data!B122,Data!I122,(IF(B19=Data!B128,Data!I128,(IF(B19=Data!B130,Data!I130,(IF(B19=Data!#REF!,Data!#REF!,(IF(B19=Data!#REF!,Data!#REF!,(IF(B19=Data!B113,Data!I113,(IF(B19=Data!#REF!,Data!#REF!,(IF(B19=Data!#REF!,Data!#REF!,Data!#REF!)))))))))))))))&amp;IF(B19=Data!B248,Data!I248,(IF(B19=Data!B249,Data!I249,(IF(B19=Data!#REF!,Data!#REF!,(IF(B19=Data!B244,Data!I244,(IF(B19=Data!B245,Data!I245,(IF(B19=Data!#REF!,Data!I940,(IF(B19=Data!#REF!,Data!#REF!,(IF(B19=Data!B300,Data!I300,Data!#REF!)))))))))))))))&amp;IF(B19=Data!#REF!,Data!#REF!,(IF(B19=Data!#REF!,Data!#REF!,(IF(B19=Data!#REF!,Data!#REF!,(IF(B19=Data!#REF!,Data!#REF!,(IF(B19=Data!#REF!,Data!#REF!,Data!#REF!)))))))))</f>
        <v>#REF!</v>
      </c>
      <c r="U19" s="379"/>
      <c r="V19" s="186" t="e">
        <f>IF(B19=Data!B122,Data!J122,(IF(B19=Data!B128,Data!J128,(IF(B19=Data!B130,Data!J130,(IF(B19=Data!#REF!,Data!#REF!,(IF(B19=Data!#REF!,Data!#REF!,(IF(B19=Data!B113,Data!J113,(IF(B19=Data!#REF!,Data!#REF!,(IF(B19=Data!#REF!,Data!#REF!,Data!#REF!)))))))))))))))&amp;IF(B19=Data!B248,Data!J248,(IF(B19=Data!B249,Data!J249,(IF(B19=Data!#REF!,Data!#REF!,(IF(B19=Data!B244,Data!J244,(IF(B19=Data!B245,Data!J245,(IF(B19=Data!#REF!,Data!J940,(IF(B19=Data!#REF!,Data!#REF!,(IF(B19=Data!B300,Data!J300,Data!#REF!)))))))))))))))&amp;IF(B19=Data!#REF!,Data!#REF!,(IF(B19=Data!#REF!,Data!#REF!,(IF(B19=Data!#REF!,Data!#REF!,(IF(B19=Data!#REF!,Data!#REF!,(IF(B19=Data!#REF!,Data!#REF!,Data!#REF!)))))))))</f>
        <v>#REF!</v>
      </c>
      <c r="W19" s="184">
        <f>IF(D19="","",VLOOKUP(B19,Data!$B$5:$J$404,9,FALSE)*D19)</f>
        <v>1.806</v>
      </c>
    </row>
    <row r="20" spans="1:23" s="340" customFormat="1" ht="17" customHeight="1">
      <c r="A20" s="410">
        <v>2</v>
      </c>
      <c r="B20" s="368" t="s">
        <v>399</v>
      </c>
      <c r="C20" s="187" t="str">
        <f>IF(D20="","",VLOOKUP(B20,Data!$B$5:$L$404,2,FALSE))</f>
        <v>ZU62700</v>
      </c>
      <c r="D20" s="274">
        <v>2</v>
      </c>
      <c r="E20" s="274">
        <v>4</v>
      </c>
      <c r="F20" s="181"/>
      <c r="G20" s="185">
        <f>IF(D20="","",VLOOKUP(B20,Data!$B$5:$L$404,11,FALSE))</f>
        <v>6636.37</v>
      </c>
      <c r="H20" s="188">
        <f t="shared" si="0"/>
        <v>13272.74</v>
      </c>
      <c r="I20" s="182" t="str">
        <f>IF(D20="","",VLOOKUP(B20,Data!$B$5:$D$404,3,FALSE))</f>
        <v>C/T</v>
      </c>
      <c r="J20" s="182" t="str">
        <f>IF(D20="","",VLOOKUP(B20,Data!$B$5:$M$404,12,FALSE))</f>
        <v>Indonesia</v>
      </c>
      <c r="K20" s="280" t="s">
        <v>915</v>
      </c>
      <c r="L20" s="183">
        <f>IF(D20="","",VLOOKUP(B20,Data!$B$5:$E$404,4,FALSE)*D20)</f>
        <v>690</v>
      </c>
      <c r="M20" s="183">
        <f>IF(D20="","",VLOOKUP(B20,Data!$B$5:$F$404,5,FALSE)*D20)</f>
        <v>608</v>
      </c>
      <c r="N20" s="189" t="e">
        <f>IF(B20=Data!B98,Data!G98,(IF(B20=Data!B104,Data!G104,(IF(B20=Data!B106,Data!G106,(IF(B20=Data!#REF!,Data!#REF!,(IF(B20=Data!#REF!,Data!#REF!,(IF(B20=Data!B89,Data!G89,(IF(B20=Data!#REF!,Data!#REF!,(IF(B20=Data!#REF!,Data!#REF!,Data!#REF!)))))))))))))))&amp;IF(B20=Data!B224,Data!G224,(IF(B20=Data!B225,Data!G225,(IF(B20=Data!#REF!,Data!#REF!,(IF(B20=Data!B220,Data!G220,(IF(B20=Data!B221,Data!G221,(IF(B20=Data!#REF!,Data!G916,(IF(B20=Data!#REF!,Data!#REF!,(IF(B20=Data!B276,Data!G276,Data!#REF!)))))))))))))))&amp;IF(B20=Data!#REF!,Data!#REF!,(IF(B20=Data!#REF!,Data!#REF!,(IF(B20=Data!#REF!,Data!#REF!,(IF(B20=Data!#REF!,Data!#REF!,(IF(B20=Data!#REF!,Data!#REF!,Data!#REF!)))))))))</f>
        <v>#REF!</v>
      </c>
      <c r="O20" s="377"/>
      <c r="P20" s="378"/>
      <c r="Q20" s="186" t="e">
        <f>IF(B20=Data!B98,Data!H98,(IF(B20=Data!B104,Data!H104,(IF(B20=Data!B106,Data!H106,(IF(B20=Data!#REF!,Data!#REF!,(IF(B20=Data!#REF!,Data!#REF!,(IF(B20=Data!B89,Data!H89,(IF(B20=Data!#REF!,Data!#REF!,(IF(B20=Data!#REF!,Data!#REF!,Data!#REF!)))))))))))))))&amp;IF(B20=Data!B224,Data!H224,(IF(B20=Data!B225,Data!H225,(IF(B20=Data!#REF!,Data!#REF!,(IF(B20=Data!B220,Data!H220,(IF(B20=Data!B221,Data!H221,(IF(B20=Data!#REF!,Data!H916,(IF(B20=Data!#REF!,Data!#REF!,(IF(B20=Data!B276,Data!H276,Data!#REF!)))))))))))))))&amp;IF(B20=Data!#REF!,Data!#REF!,(IF(B20=Data!#REF!,Data!#REF!,(IF(B20=Data!#REF!,Data!#REF!,(IF(B20=Data!#REF!,Data!#REF!,(IF(B20=Data!#REF!,Data!#REF!,Data!#REF!)))))))))</f>
        <v>#REF!</v>
      </c>
      <c r="R20" s="378"/>
      <c r="S20" s="378"/>
      <c r="T20" s="186" t="e">
        <f>IF(B20=Data!B98,Data!I98,(IF(B20=Data!B104,Data!I104,(IF(B20=Data!B106,Data!I106,(IF(B20=Data!#REF!,Data!#REF!,(IF(B20=Data!#REF!,Data!#REF!,(IF(B20=Data!B89,Data!I89,(IF(B20=Data!#REF!,Data!#REF!,(IF(B20=Data!#REF!,Data!#REF!,Data!#REF!)))))))))))))))&amp;IF(B20=Data!B224,Data!I224,(IF(B20=Data!B225,Data!I225,(IF(B20=Data!#REF!,Data!#REF!,(IF(B20=Data!B220,Data!I220,(IF(B20=Data!B221,Data!I221,(IF(B20=Data!#REF!,Data!I916,(IF(B20=Data!#REF!,Data!#REF!,(IF(B20=Data!B276,Data!I276,Data!#REF!)))))))))))))))&amp;IF(B20=Data!#REF!,Data!#REF!,(IF(B20=Data!#REF!,Data!#REF!,(IF(B20=Data!#REF!,Data!#REF!,(IF(B20=Data!#REF!,Data!#REF!,(IF(B20=Data!#REF!,Data!#REF!,Data!#REF!)))))))))</f>
        <v>#REF!</v>
      </c>
      <c r="U20" s="379"/>
      <c r="V20" s="186" t="e">
        <f>IF(B20=Data!B98,Data!J98,(IF(B20=Data!B104,Data!J104,(IF(B20=Data!B106,Data!J106,(IF(B20=Data!#REF!,Data!#REF!,(IF(B20=Data!#REF!,Data!#REF!,(IF(B20=Data!B89,Data!J89,(IF(B20=Data!#REF!,Data!#REF!,(IF(B20=Data!#REF!,Data!#REF!,Data!#REF!)))))))))))))))&amp;IF(B20=Data!B224,Data!J224,(IF(B20=Data!B225,Data!J225,(IF(B20=Data!#REF!,Data!#REF!,(IF(B20=Data!B220,Data!J220,(IF(B20=Data!B221,Data!J221,(IF(B20=Data!#REF!,Data!J916,(IF(B20=Data!#REF!,Data!#REF!,(IF(B20=Data!B276,Data!J276,Data!#REF!)))))))))))))))&amp;IF(B20=Data!#REF!,Data!#REF!,(IF(B20=Data!#REF!,Data!#REF!,(IF(B20=Data!#REF!,Data!#REF!,(IF(B20=Data!#REF!,Data!#REF!,(IF(B20=Data!#REF!,Data!#REF!,Data!#REF!)))))))))</f>
        <v>#REF!</v>
      </c>
      <c r="W20" s="184">
        <f>IF(D20="","",VLOOKUP(B20,Data!$B$5:$J$404,9,FALSE)*D20)</f>
        <v>3.6120000000000001</v>
      </c>
    </row>
    <row r="21" spans="1:23" s="340" customFormat="1" ht="17" customHeight="1">
      <c r="A21" s="410">
        <v>3</v>
      </c>
      <c r="B21" s="368" t="s">
        <v>357</v>
      </c>
      <c r="C21" s="187" t="str">
        <f>IF(D21="","",VLOOKUP(B21,Data!$B$5:$L$404,2,FALSE))</f>
        <v>WQ78290</v>
      </c>
      <c r="D21" s="274">
        <v>9</v>
      </c>
      <c r="E21" s="274">
        <v>4</v>
      </c>
      <c r="F21" s="181" t="s">
        <v>522</v>
      </c>
      <c r="G21" s="185">
        <f>IF(D21="","",VLOOKUP(B21,Data!$B$5:$L$404,11,FALSE))</f>
        <v>4283.7299999999996</v>
      </c>
      <c r="H21" s="188">
        <f t="shared" si="0"/>
        <v>38553.569999999992</v>
      </c>
      <c r="I21" s="182" t="str">
        <f>IF(D21="","",VLOOKUP(B21,Data!$B$5:$D$404,3,FALSE))</f>
        <v>C/T</v>
      </c>
      <c r="J21" s="182" t="str">
        <f>IF(D21="","",VLOOKUP(B21,Data!$B$5:$M$404,12,FALSE))</f>
        <v>Indonesia</v>
      </c>
      <c r="K21" s="280" t="s">
        <v>915</v>
      </c>
      <c r="L21" s="183">
        <f>IF(D21="","",VLOOKUP(B21,Data!$B$5:$E$404,4,FALSE)*D21)</f>
        <v>2745</v>
      </c>
      <c r="M21" s="183">
        <f>IF(D21="","",VLOOKUP(B21,Data!$B$5:$F$404,5,FALSE)*D21)</f>
        <v>2421</v>
      </c>
      <c r="N21" s="189" t="e">
        <f>IF(B21=Data!B98,Data!G98,(IF(B21=Data!B104,Data!G104,(IF(B21=Data!B106,Data!G106,(IF(B21=Data!#REF!,Data!#REF!,(IF(B21=Data!#REF!,Data!#REF!,(IF(B21=Data!B89,Data!G89,(IF(B21=Data!#REF!,Data!#REF!,(IF(B21=Data!#REF!,Data!#REF!,Data!#REF!)))))))))))))))&amp;IF(B21=Data!B224,Data!G224,(IF(B21=Data!B225,Data!G225,(IF(B21=Data!#REF!,Data!#REF!,(IF(B21=Data!B220,Data!G220,(IF(B21=Data!B221,Data!G221,(IF(B21=Data!#REF!,Data!G916,(IF(B21=Data!#REF!,Data!#REF!,(IF(B21=Data!B276,Data!G276,Data!#REF!)))))))))))))))&amp;IF(B21=Data!#REF!,Data!#REF!,(IF(B21=Data!#REF!,Data!#REF!,(IF(B21=Data!#REF!,Data!#REF!,(IF(B21=Data!#REF!,Data!#REF!,(IF(B21=Data!#REF!,Data!#REF!,Data!#REF!)))))))))</f>
        <v>#REF!</v>
      </c>
      <c r="O21" s="377"/>
      <c r="P21" s="378"/>
      <c r="Q21" s="186" t="e">
        <f>IF(B21=Data!B98,Data!H98,(IF(B21=Data!B104,Data!H104,(IF(B21=Data!B106,Data!H106,(IF(B21=Data!#REF!,Data!#REF!,(IF(B21=Data!#REF!,Data!#REF!,(IF(B21=Data!B89,Data!H89,(IF(B21=Data!#REF!,Data!#REF!,(IF(B21=Data!#REF!,Data!#REF!,Data!#REF!)))))))))))))))&amp;IF(B21=Data!B224,Data!H224,(IF(B21=Data!B225,Data!H225,(IF(B21=Data!#REF!,Data!#REF!,(IF(B21=Data!B220,Data!H220,(IF(B21=Data!B221,Data!H221,(IF(B21=Data!#REF!,Data!H916,(IF(B21=Data!#REF!,Data!#REF!,(IF(B21=Data!B276,Data!H276,Data!#REF!)))))))))))))))&amp;IF(B21=Data!#REF!,Data!#REF!,(IF(B21=Data!#REF!,Data!#REF!,(IF(B21=Data!#REF!,Data!#REF!,(IF(B21=Data!#REF!,Data!#REF!,(IF(B21=Data!#REF!,Data!#REF!,Data!#REF!)))))))))</f>
        <v>#REF!</v>
      </c>
      <c r="R21" s="378"/>
      <c r="S21" s="378"/>
      <c r="T21" s="186" t="e">
        <f>IF(B21=Data!B98,Data!I98,(IF(B21=Data!B104,Data!I104,(IF(B21=Data!B106,Data!I106,(IF(B21=Data!#REF!,Data!#REF!,(IF(B21=Data!#REF!,Data!#REF!,(IF(B21=Data!B89,Data!I89,(IF(B21=Data!#REF!,Data!#REF!,(IF(B21=Data!#REF!,Data!#REF!,Data!#REF!)))))))))))))))&amp;IF(B21=Data!B224,Data!I224,(IF(B21=Data!B225,Data!I225,(IF(B21=Data!#REF!,Data!#REF!,(IF(B21=Data!B220,Data!I220,(IF(B21=Data!B221,Data!I221,(IF(B21=Data!#REF!,Data!I916,(IF(B21=Data!#REF!,Data!#REF!,(IF(B21=Data!B276,Data!I276,Data!#REF!)))))))))))))))&amp;IF(B21=Data!#REF!,Data!#REF!,(IF(B21=Data!#REF!,Data!#REF!,(IF(B21=Data!#REF!,Data!#REF!,(IF(B21=Data!#REF!,Data!#REF!,(IF(B21=Data!#REF!,Data!#REF!,Data!#REF!)))))))))</f>
        <v>#REF!</v>
      </c>
      <c r="U21" s="379"/>
      <c r="V21" s="186" t="e">
        <f>IF(B21=Data!B98,Data!J98,(IF(B21=Data!B104,Data!J104,(IF(B21=Data!B106,Data!J106,(IF(B21=Data!#REF!,Data!#REF!,(IF(B21=Data!#REF!,Data!#REF!,(IF(B21=Data!B89,Data!J89,(IF(B21=Data!#REF!,Data!#REF!,(IF(B21=Data!#REF!,Data!#REF!,Data!#REF!)))))))))))))))&amp;IF(B21=Data!B224,Data!J224,(IF(B21=Data!B225,Data!J225,(IF(B21=Data!#REF!,Data!#REF!,(IF(B21=Data!B220,Data!J220,(IF(B21=Data!B221,Data!J221,(IF(B21=Data!#REF!,Data!J916,(IF(B21=Data!#REF!,Data!#REF!,(IF(B21=Data!B276,Data!J276,Data!#REF!)))))))))))))))&amp;IF(B21=Data!#REF!,Data!#REF!,(IF(B21=Data!#REF!,Data!#REF!,(IF(B21=Data!#REF!,Data!#REF!,(IF(B21=Data!#REF!,Data!#REF!,(IF(B21=Data!#REF!,Data!#REF!,Data!#REF!)))))))))</f>
        <v>#REF!</v>
      </c>
      <c r="W21" s="184">
        <f>IF(D21="","",VLOOKUP(B21,Data!$B$5:$J$404,9,FALSE)*D21)</f>
        <v>13.806000000000001</v>
      </c>
    </row>
    <row r="22" spans="1:23" s="340" customFormat="1" ht="17" customHeight="1">
      <c r="A22" s="410">
        <v>4</v>
      </c>
      <c r="B22" s="432" t="s">
        <v>39</v>
      </c>
      <c r="C22" s="433" t="str">
        <f>IF(D22="","",VLOOKUP(B22,Data!$B$5:$L$404,2,FALSE))</f>
        <v>ZJ54410</v>
      </c>
      <c r="D22" s="434">
        <v>4</v>
      </c>
      <c r="E22" s="274">
        <v>4</v>
      </c>
      <c r="F22" s="181"/>
      <c r="G22" s="185">
        <f>IF(D22="","",VLOOKUP(B22,Data!$B$5:$L$404,11,FALSE))</f>
        <v>4657.7700000000004</v>
      </c>
      <c r="H22" s="188">
        <f t="shared" si="0"/>
        <v>18631.080000000002</v>
      </c>
      <c r="I22" s="182" t="str">
        <f>IF(D22="","",VLOOKUP(B22,Data!$B$5:$D$404,3,FALSE))</f>
        <v>C/T</v>
      </c>
      <c r="J22" s="182" t="str">
        <f>IF(D22="","",VLOOKUP(B22,Data!$B$5:$M$404,12,FALSE))</f>
        <v>Indonesia</v>
      </c>
      <c r="K22" s="280" t="s">
        <v>915</v>
      </c>
      <c r="L22" s="183">
        <f>IF(D22="","",VLOOKUP(B22,Data!$B$5:$E$404,4,FALSE)*D22)</f>
        <v>1220</v>
      </c>
      <c r="M22" s="183">
        <f>IF(D22="","",VLOOKUP(B22,Data!$B$5:$F$404,5,FALSE)*D22)</f>
        <v>1076</v>
      </c>
      <c r="N22" s="189" t="e">
        <f>IF(B22=Data!B109,Data!G109,(IF(B22=Data!B115,Data!G115,(IF(B22=Data!B117,Data!G117,(IF(B22=Data!#REF!,Data!#REF!,(IF(B22=Data!#REF!,Data!#REF!,(IF(B22=Data!B100,Data!G100,(IF(B22=Data!#REF!,Data!#REF!,(IF(B22=Data!#REF!,Data!#REF!,Data!#REF!)))))))))))))))&amp;IF(B22=Data!B235,Data!G235,(IF(B22=Data!B236,Data!G236,(IF(B22=Data!#REF!,Data!#REF!,(IF(B22=Data!B231,Data!G231,(IF(B22=Data!B232,Data!G232,(IF(B22=Data!#REF!,Data!G927,(IF(B22=Data!#REF!,Data!#REF!,(IF(B22=Data!B287,Data!G287,Data!#REF!)))))))))))))))&amp;IF(B22=Data!#REF!,Data!#REF!,(IF(B22=Data!#REF!,Data!#REF!,(IF(B22=Data!#REF!,Data!#REF!,(IF(B22=Data!#REF!,Data!#REF!,(IF(B22=Data!#REF!,Data!#REF!,Data!#REF!)))))))))</f>
        <v>#REF!</v>
      </c>
      <c r="O22" s="377"/>
      <c r="P22" s="378"/>
      <c r="Q22" s="186" t="e">
        <f>IF(B22=Data!B109,Data!H109,(IF(B22=Data!B115,Data!H115,(IF(B22=Data!B117,Data!H117,(IF(B22=Data!#REF!,Data!#REF!,(IF(B22=Data!#REF!,Data!#REF!,(IF(B22=Data!B100,Data!H100,(IF(B22=Data!#REF!,Data!#REF!,(IF(B22=Data!#REF!,Data!#REF!,Data!#REF!)))))))))))))))&amp;IF(B22=Data!B235,Data!H235,(IF(B22=Data!B236,Data!H236,(IF(B22=Data!#REF!,Data!#REF!,(IF(B22=Data!B231,Data!H231,(IF(B22=Data!B232,Data!H232,(IF(B22=Data!#REF!,Data!H927,(IF(B22=Data!#REF!,Data!#REF!,(IF(B22=Data!B287,Data!H287,Data!#REF!)))))))))))))))&amp;IF(B22=Data!#REF!,Data!#REF!,(IF(B22=Data!#REF!,Data!#REF!,(IF(B22=Data!#REF!,Data!#REF!,(IF(B22=Data!#REF!,Data!#REF!,(IF(B22=Data!#REF!,Data!#REF!,Data!#REF!)))))))))</f>
        <v>#REF!</v>
      </c>
      <c r="R22" s="378"/>
      <c r="S22" s="378"/>
      <c r="T22" s="186" t="e">
        <f>IF(B22=Data!B109,Data!I109,(IF(B22=Data!B115,Data!I115,(IF(B22=Data!B117,Data!I117,(IF(B22=Data!#REF!,Data!#REF!,(IF(B22=Data!#REF!,Data!#REF!,(IF(B22=Data!B100,Data!I100,(IF(B22=Data!#REF!,Data!#REF!,(IF(B22=Data!#REF!,Data!#REF!,Data!#REF!)))))))))))))))&amp;IF(B22=Data!B235,Data!I235,(IF(B22=Data!B236,Data!I236,(IF(B22=Data!#REF!,Data!#REF!,(IF(B22=Data!B231,Data!I231,(IF(B22=Data!B232,Data!I232,(IF(B22=Data!#REF!,Data!I927,(IF(B22=Data!#REF!,Data!#REF!,(IF(B22=Data!B287,Data!I287,Data!#REF!)))))))))))))))&amp;IF(B22=Data!#REF!,Data!#REF!,(IF(B22=Data!#REF!,Data!#REF!,(IF(B22=Data!#REF!,Data!#REF!,(IF(B22=Data!#REF!,Data!#REF!,(IF(B22=Data!#REF!,Data!#REF!,Data!#REF!)))))))))</f>
        <v>#REF!</v>
      </c>
      <c r="U22" s="379"/>
      <c r="V22" s="186" t="e">
        <f>IF(B22=Data!B109,Data!J109,(IF(B22=Data!B115,Data!J115,(IF(B22=Data!B117,Data!J117,(IF(B22=Data!#REF!,Data!#REF!,(IF(B22=Data!#REF!,Data!#REF!,(IF(B22=Data!B100,Data!J100,(IF(B22=Data!#REF!,Data!#REF!,(IF(B22=Data!#REF!,Data!#REF!,Data!#REF!)))))))))))))))&amp;IF(B22=Data!B235,Data!J235,(IF(B22=Data!B236,Data!J236,(IF(B22=Data!#REF!,Data!#REF!,(IF(B22=Data!B231,Data!J231,(IF(B22=Data!B232,Data!J232,(IF(B22=Data!#REF!,Data!J927,(IF(B22=Data!#REF!,Data!#REF!,(IF(B22=Data!B287,Data!J287,Data!#REF!)))))))))))))))&amp;IF(B22=Data!#REF!,Data!#REF!,(IF(B22=Data!#REF!,Data!#REF!,(IF(B22=Data!#REF!,Data!#REF!,(IF(B22=Data!#REF!,Data!#REF!,(IF(B22=Data!#REF!,Data!#REF!,Data!#REF!)))))))))</f>
        <v>#REF!</v>
      </c>
      <c r="W22" s="184">
        <f>IF(D22="","",VLOOKUP(B22,Data!$B$5:$J$404,9,FALSE)*D22)</f>
        <v>6.1360000000000001</v>
      </c>
    </row>
    <row r="23" spans="1:23" s="340" customFormat="1" ht="17" customHeight="1">
      <c r="A23" s="410">
        <v>5</v>
      </c>
      <c r="B23" s="368" t="s">
        <v>199</v>
      </c>
      <c r="C23" s="187" t="str">
        <f>IF(D23="","",VLOOKUP(B23,Data!$B$5:$L$404,2,FALSE))</f>
        <v>WH50360</v>
      </c>
      <c r="D23" s="274">
        <v>3</v>
      </c>
      <c r="E23" s="274">
        <v>4</v>
      </c>
      <c r="F23" s="270" t="s">
        <v>531</v>
      </c>
      <c r="G23" s="185">
        <f>IF(D23="","",VLOOKUP(B23,Data!$B$5:$L$404,11,FALSE))</f>
        <v>1751.45</v>
      </c>
      <c r="H23" s="188">
        <f t="shared" si="0"/>
        <v>5254.35</v>
      </c>
      <c r="I23" s="182" t="str">
        <f>IF(D23="","",VLOOKUP(B23,Data!$B$5:$D$404,3,FALSE))</f>
        <v>C/T</v>
      </c>
      <c r="J23" s="182" t="str">
        <f>IF(D23="","",VLOOKUP(B23,Data!$B$5:$M$404,12,FALSE))</f>
        <v>Indonesia</v>
      </c>
      <c r="K23" s="280" t="s">
        <v>915</v>
      </c>
      <c r="L23" s="183">
        <f>IF(D23="","",VLOOKUP(B23,Data!$B$5:$E$404,4,FALSE)*D23)</f>
        <v>603</v>
      </c>
      <c r="M23" s="183">
        <f>IF(D23="","",VLOOKUP(B23,Data!$B$5:$F$404,5,FALSE)*D23)</f>
        <v>543</v>
      </c>
      <c r="N23" s="189" t="e">
        <f>IF(B23=Data!B99,Data!G99,(IF(B23=Data!B105,Data!G105,(IF(B23=Data!B107,Data!G107,(IF(B23=Data!#REF!,Data!#REF!,(IF(B23=Data!#REF!,Data!#REF!,(IF(B23=Data!B90,Data!G90,(IF(B23=Data!#REF!,Data!#REF!,(IF(B23=Data!#REF!,Data!#REF!,Data!#REF!)))))))))))))))&amp;IF(B23=Data!B225,Data!G225,(IF(B23=Data!B226,Data!G226,(IF(B23=Data!#REF!,Data!#REF!,(IF(B23=Data!B221,Data!G221,(IF(B23=Data!B222,Data!G222,(IF(B23=Data!#REF!,Data!G917,(IF(B23=Data!#REF!,Data!#REF!,(IF(B23=Data!B277,Data!G277,Data!#REF!)))))))))))))))&amp;IF(B23=Data!#REF!,Data!#REF!,(IF(B23=Data!#REF!,Data!#REF!,(IF(B23=Data!#REF!,Data!#REF!,(IF(B23=Data!#REF!,Data!#REF!,(IF(B23=Data!#REF!,Data!#REF!,Data!#REF!)))))))))</f>
        <v>#REF!</v>
      </c>
      <c r="O23" s="377"/>
      <c r="P23" s="378"/>
      <c r="Q23" s="186" t="e">
        <f>IF(B23=Data!B99,Data!H99,(IF(B23=Data!B105,Data!H105,(IF(B23=Data!B107,Data!H107,(IF(B23=Data!#REF!,Data!#REF!,(IF(B23=Data!#REF!,Data!#REF!,(IF(B23=Data!B90,Data!H90,(IF(B23=Data!#REF!,Data!#REF!,(IF(B23=Data!#REF!,Data!#REF!,Data!#REF!)))))))))))))))&amp;IF(B23=Data!B225,Data!H225,(IF(B23=Data!B226,Data!H226,(IF(B23=Data!#REF!,Data!#REF!,(IF(B23=Data!B221,Data!H221,(IF(B23=Data!B222,Data!H222,(IF(B23=Data!#REF!,Data!H917,(IF(B23=Data!#REF!,Data!#REF!,(IF(B23=Data!B277,Data!H277,Data!#REF!)))))))))))))))&amp;IF(B23=Data!#REF!,Data!#REF!,(IF(B23=Data!#REF!,Data!#REF!,(IF(B23=Data!#REF!,Data!#REF!,(IF(B23=Data!#REF!,Data!#REF!,(IF(B23=Data!#REF!,Data!#REF!,Data!#REF!)))))))))</f>
        <v>#REF!</v>
      </c>
      <c r="R23" s="378"/>
      <c r="S23" s="378"/>
      <c r="T23" s="186" t="e">
        <f>IF(B23=Data!B99,Data!I99,(IF(B23=Data!B105,Data!I105,(IF(B23=Data!B107,Data!I107,(IF(B23=Data!#REF!,Data!#REF!,(IF(B23=Data!#REF!,Data!#REF!,(IF(B23=Data!B90,Data!I90,(IF(B23=Data!#REF!,Data!#REF!,(IF(B23=Data!#REF!,Data!#REF!,Data!#REF!)))))))))))))))&amp;IF(B23=Data!B225,Data!I225,(IF(B23=Data!B226,Data!I226,(IF(B23=Data!#REF!,Data!#REF!,(IF(B23=Data!B221,Data!I221,(IF(B23=Data!B222,Data!I222,(IF(B23=Data!#REF!,Data!I917,(IF(B23=Data!#REF!,Data!#REF!,(IF(B23=Data!B277,Data!I277,Data!#REF!)))))))))))))))&amp;IF(B23=Data!#REF!,Data!#REF!,(IF(B23=Data!#REF!,Data!#REF!,(IF(B23=Data!#REF!,Data!#REF!,(IF(B23=Data!#REF!,Data!#REF!,(IF(B23=Data!#REF!,Data!#REF!,Data!#REF!)))))))))</f>
        <v>#REF!</v>
      </c>
      <c r="U23" s="379"/>
      <c r="V23" s="186" t="e">
        <f>IF(B23=Data!B99,Data!J99,(IF(B23=Data!B105,Data!J105,(IF(B23=Data!B107,Data!J107,(IF(B23=Data!#REF!,Data!#REF!,(IF(B23=Data!#REF!,Data!#REF!,(IF(B23=Data!B90,Data!J90,(IF(B23=Data!#REF!,Data!#REF!,(IF(B23=Data!#REF!,Data!#REF!,Data!#REF!)))))))))))))))&amp;IF(B23=Data!B225,Data!J225,(IF(B23=Data!B226,Data!J226,(IF(B23=Data!#REF!,Data!#REF!,(IF(B23=Data!B221,Data!J221,(IF(B23=Data!B222,Data!J222,(IF(B23=Data!#REF!,Data!J917,(IF(B23=Data!#REF!,Data!#REF!,(IF(B23=Data!B277,Data!J277,Data!#REF!)))))))))))))))&amp;IF(B23=Data!#REF!,Data!#REF!,(IF(B23=Data!#REF!,Data!#REF!,(IF(B23=Data!#REF!,Data!#REF!,(IF(B23=Data!#REF!,Data!#REF!,(IF(B23=Data!#REF!,Data!#REF!,Data!#REF!)))))))))</f>
        <v>#REF!</v>
      </c>
      <c r="W23" s="184">
        <f>IF(D23="","",VLOOKUP(B23,Data!$B$5:$J$404,9,FALSE)*D23)</f>
        <v>3.4499999999999997</v>
      </c>
    </row>
    <row r="24" spans="1:23" s="340" customFormat="1" ht="17" customHeight="1">
      <c r="A24" s="410">
        <v>6</v>
      </c>
      <c r="B24" s="368" t="s">
        <v>207</v>
      </c>
      <c r="C24" s="187" t="str">
        <f>IF(D24="","",VLOOKUP(B24,Data!$B$5:$L$404,2,FALSE))</f>
        <v>WH50400</v>
      </c>
      <c r="D24" s="274">
        <v>1</v>
      </c>
      <c r="E24" s="274">
        <v>4</v>
      </c>
      <c r="F24" s="181"/>
      <c r="G24" s="185">
        <f>IF(D24="","",VLOOKUP(B24,Data!$B$5:$L$404,11,FALSE))</f>
        <v>2142.8000000000002</v>
      </c>
      <c r="H24" s="188">
        <f t="shared" si="0"/>
        <v>2142.8000000000002</v>
      </c>
      <c r="I24" s="182" t="str">
        <f>IF(D24="","",VLOOKUP(B24,Data!$B$5:$D$404,3,FALSE))</f>
        <v>C/T</v>
      </c>
      <c r="J24" s="182" t="str">
        <f>IF(D24="","",VLOOKUP(B24,Data!$B$5:$M$404,12,FALSE))</f>
        <v>Indonesia</v>
      </c>
      <c r="K24" s="280" t="s">
        <v>915</v>
      </c>
      <c r="L24" s="183">
        <f>IF(D24="","",VLOOKUP(B24,Data!$B$5:$E$404,4,FALSE)*D24)</f>
        <v>201</v>
      </c>
      <c r="M24" s="183">
        <f>IF(D24="","",VLOOKUP(B24,Data!$B$5:$F$404,5,FALSE)*D24)</f>
        <v>181</v>
      </c>
      <c r="N24" s="189" t="e">
        <f>IF(B24=Data!B96,Data!G96,(IF(B24=Data!B102,Data!G102,(IF(B24=Data!B104,Data!G104,(IF(B24=Data!#REF!,Data!#REF!,(IF(B24=Data!#REF!,Data!#REF!,(IF(B24=Data!B87,Data!G87,(IF(B24=Data!#REF!,Data!#REF!,(IF(B24=Data!#REF!,Data!#REF!,Data!#REF!)))))))))))))))&amp;IF(B24=Data!B222,Data!G222,(IF(B24=Data!B223,Data!G223,(IF(B24=Data!#REF!,Data!#REF!,(IF(B24=Data!B218,Data!G218,(IF(B24=Data!B219,Data!G219,(IF(B24=Data!#REF!,Data!G914,(IF(B24=Data!#REF!,Data!#REF!,(IF(B24=Data!B274,Data!G274,Data!#REF!)))))))))))))))&amp;IF(B24=Data!#REF!,Data!#REF!,(IF(B24=Data!#REF!,Data!#REF!,(IF(B24=Data!#REF!,Data!#REF!,(IF(B24=Data!#REF!,Data!#REF!,(IF(B24=Data!#REF!,Data!#REF!,Data!#REF!)))))))))</f>
        <v>#REF!</v>
      </c>
      <c r="O24" s="377"/>
      <c r="P24" s="378"/>
      <c r="Q24" s="186" t="e">
        <f>IF(B24=Data!B96,Data!H96,(IF(B24=Data!B102,Data!H102,(IF(B24=Data!B104,Data!H104,(IF(B24=Data!#REF!,Data!#REF!,(IF(B24=Data!#REF!,Data!#REF!,(IF(B24=Data!B87,Data!H87,(IF(B24=Data!#REF!,Data!#REF!,(IF(B24=Data!#REF!,Data!#REF!,Data!#REF!)))))))))))))))&amp;IF(B24=Data!B222,Data!H222,(IF(B24=Data!B223,Data!H223,(IF(B24=Data!#REF!,Data!#REF!,(IF(B24=Data!B218,Data!H218,(IF(B24=Data!B219,Data!H219,(IF(B24=Data!#REF!,Data!H914,(IF(B24=Data!#REF!,Data!#REF!,(IF(B24=Data!B274,Data!H274,Data!#REF!)))))))))))))))&amp;IF(B24=Data!#REF!,Data!#REF!,(IF(B24=Data!#REF!,Data!#REF!,(IF(B24=Data!#REF!,Data!#REF!,(IF(B24=Data!#REF!,Data!#REF!,(IF(B24=Data!#REF!,Data!#REF!,Data!#REF!)))))))))</f>
        <v>#REF!</v>
      </c>
      <c r="R24" s="378"/>
      <c r="S24" s="378"/>
      <c r="T24" s="186" t="e">
        <f>IF(B24=Data!B96,Data!I96,(IF(B24=Data!B102,Data!I102,(IF(B24=Data!B104,Data!I104,(IF(B24=Data!#REF!,Data!#REF!,(IF(B24=Data!#REF!,Data!#REF!,(IF(B24=Data!B87,Data!I87,(IF(B24=Data!#REF!,Data!#REF!,(IF(B24=Data!#REF!,Data!#REF!,Data!#REF!)))))))))))))))&amp;IF(B24=Data!B222,Data!I222,(IF(B24=Data!B223,Data!I223,(IF(B24=Data!#REF!,Data!#REF!,(IF(B24=Data!B218,Data!I218,(IF(B24=Data!B219,Data!I219,(IF(B24=Data!#REF!,Data!I914,(IF(B24=Data!#REF!,Data!#REF!,(IF(B24=Data!B274,Data!I274,Data!#REF!)))))))))))))))&amp;IF(B24=Data!#REF!,Data!#REF!,(IF(B24=Data!#REF!,Data!#REF!,(IF(B24=Data!#REF!,Data!#REF!,(IF(B24=Data!#REF!,Data!#REF!,(IF(B24=Data!#REF!,Data!#REF!,Data!#REF!)))))))))</f>
        <v>#REF!</v>
      </c>
      <c r="U24" s="379"/>
      <c r="V24" s="186" t="e">
        <f>IF(B24=Data!B96,Data!J96,(IF(B24=Data!B102,Data!J102,(IF(B24=Data!B104,Data!J104,(IF(B24=Data!#REF!,Data!#REF!,(IF(B24=Data!#REF!,Data!#REF!,(IF(B24=Data!B87,Data!J87,(IF(B24=Data!#REF!,Data!#REF!,(IF(B24=Data!#REF!,Data!#REF!,Data!#REF!)))))))))))))))&amp;IF(B24=Data!B222,Data!J222,(IF(B24=Data!B223,Data!J223,(IF(B24=Data!#REF!,Data!#REF!,(IF(B24=Data!B218,Data!J218,(IF(B24=Data!B219,Data!J219,(IF(B24=Data!#REF!,Data!J914,(IF(B24=Data!#REF!,Data!#REF!,(IF(B24=Data!B274,Data!J274,Data!#REF!)))))))))))))))&amp;IF(B24=Data!#REF!,Data!#REF!,(IF(B24=Data!#REF!,Data!#REF!,(IF(B24=Data!#REF!,Data!#REF!,(IF(B24=Data!#REF!,Data!#REF!,(IF(B24=Data!#REF!,Data!#REF!,Data!#REF!)))))))))</f>
        <v>#REF!</v>
      </c>
      <c r="W24" s="184">
        <f>IF(D24="","",VLOOKUP(B24,Data!$B$5:$J$404,9,FALSE)*D24)</f>
        <v>1.1499999999999999</v>
      </c>
    </row>
    <row r="25" spans="1:23" s="340" customFormat="1" ht="17" customHeight="1">
      <c r="A25" s="410">
        <v>7</v>
      </c>
      <c r="B25" s="368" t="s">
        <v>547</v>
      </c>
      <c r="C25" s="187" t="str">
        <f>IF(D25="","",VLOOKUP(B25,Data!$B$5:$L$404,2,FALSE))</f>
        <v>ZG04870</v>
      </c>
      <c r="D25" s="274">
        <v>2</v>
      </c>
      <c r="E25" s="274">
        <v>4</v>
      </c>
      <c r="F25" s="181"/>
      <c r="G25" s="185">
        <f>IF(D25="","",VLOOKUP(B25,Data!$B$5:$L$404,11,FALSE))</f>
        <v>1870.76</v>
      </c>
      <c r="H25" s="188">
        <f t="shared" si="0"/>
        <v>3741.52</v>
      </c>
      <c r="I25" s="182" t="str">
        <f>IF(D25="","",VLOOKUP(B25,Data!$B$5:$D$404,3,FALSE))</f>
        <v>C/T</v>
      </c>
      <c r="J25" s="182" t="str">
        <f>IF(D25="","",VLOOKUP(B25,Data!$B$5:$M$404,12,FALSE))</f>
        <v>Indonesia</v>
      </c>
      <c r="K25" s="280" t="s">
        <v>915</v>
      </c>
      <c r="L25" s="183">
        <f>IF(D25="","",VLOOKUP(B25,Data!$B$5:$E$404,4,FALSE)*D25)</f>
        <v>402</v>
      </c>
      <c r="M25" s="183">
        <f>IF(D25="","",VLOOKUP(B25,Data!$B$5:$F$404,5,FALSE)*D25)</f>
        <v>362</v>
      </c>
      <c r="N25" s="189" t="e">
        <f>IF(B25=Data!B97,Data!G97,(IF(B25=Data!B103,Data!G103,(IF(B25=Data!B105,Data!G105,(IF(B25=Data!#REF!,Data!#REF!,(IF(B25=Data!#REF!,Data!#REF!,(IF(B25=Data!B88,Data!G88,(IF(B25=Data!#REF!,Data!#REF!,(IF(B25=Data!#REF!,Data!#REF!,Data!#REF!)))))))))))))))&amp;IF(B25=Data!B223,Data!G223,(IF(B25=Data!B224,Data!G224,(IF(B25=Data!#REF!,Data!#REF!,(IF(B25=Data!B219,Data!G219,(IF(B25=Data!B220,Data!G220,(IF(B25=Data!#REF!,Data!G915,(IF(B25=Data!#REF!,Data!#REF!,(IF(B25=Data!B275,Data!G275,Data!#REF!)))))))))))))))&amp;IF(B25=Data!#REF!,Data!#REF!,(IF(B25=Data!#REF!,Data!#REF!,(IF(B25=Data!#REF!,Data!#REF!,(IF(B25=Data!#REF!,Data!#REF!,(IF(B25=Data!#REF!,Data!#REF!,Data!#REF!)))))))))</f>
        <v>#REF!</v>
      </c>
      <c r="O25" s="377"/>
      <c r="P25" s="378"/>
      <c r="Q25" s="186" t="e">
        <f>IF(B25=Data!B97,Data!H97,(IF(B25=Data!B103,Data!H103,(IF(B25=Data!B105,Data!H105,(IF(B25=Data!#REF!,Data!#REF!,(IF(B25=Data!#REF!,Data!#REF!,(IF(B25=Data!B88,Data!H88,(IF(B25=Data!#REF!,Data!#REF!,(IF(B25=Data!#REF!,Data!#REF!,Data!#REF!)))))))))))))))&amp;IF(B25=Data!B223,Data!H223,(IF(B25=Data!B224,Data!H224,(IF(B25=Data!#REF!,Data!#REF!,(IF(B25=Data!B219,Data!H219,(IF(B25=Data!B220,Data!H220,(IF(B25=Data!#REF!,Data!H915,(IF(B25=Data!#REF!,Data!#REF!,(IF(B25=Data!B275,Data!H275,Data!#REF!)))))))))))))))&amp;IF(B25=Data!#REF!,Data!#REF!,(IF(B25=Data!#REF!,Data!#REF!,(IF(B25=Data!#REF!,Data!#REF!,(IF(B25=Data!#REF!,Data!#REF!,(IF(B25=Data!#REF!,Data!#REF!,Data!#REF!)))))))))</f>
        <v>#REF!</v>
      </c>
      <c r="R25" s="378"/>
      <c r="S25" s="378"/>
      <c r="T25" s="186" t="e">
        <f>IF(B25=Data!B97,Data!I97,(IF(B25=Data!B103,Data!I103,(IF(B25=Data!B105,Data!I105,(IF(B25=Data!#REF!,Data!#REF!,(IF(B25=Data!#REF!,Data!#REF!,(IF(B25=Data!B88,Data!I88,(IF(B25=Data!#REF!,Data!#REF!,(IF(B25=Data!#REF!,Data!#REF!,Data!#REF!)))))))))))))))&amp;IF(B25=Data!B223,Data!I223,(IF(B25=Data!B224,Data!I224,(IF(B25=Data!#REF!,Data!#REF!,(IF(B25=Data!B219,Data!I219,(IF(B25=Data!B220,Data!I220,(IF(B25=Data!#REF!,Data!I915,(IF(B25=Data!#REF!,Data!#REF!,(IF(B25=Data!B275,Data!I275,Data!#REF!)))))))))))))))&amp;IF(B25=Data!#REF!,Data!#REF!,(IF(B25=Data!#REF!,Data!#REF!,(IF(B25=Data!#REF!,Data!#REF!,(IF(B25=Data!#REF!,Data!#REF!,(IF(B25=Data!#REF!,Data!#REF!,Data!#REF!)))))))))</f>
        <v>#REF!</v>
      </c>
      <c r="U25" s="379"/>
      <c r="V25" s="186" t="e">
        <f>IF(B25=Data!B97,Data!J97,(IF(B25=Data!B103,Data!J103,(IF(B25=Data!B105,Data!J105,(IF(B25=Data!#REF!,Data!#REF!,(IF(B25=Data!#REF!,Data!#REF!,(IF(B25=Data!B88,Data!J88,(IF(B25=Data!#REF!,Data!#REF!,(IF(B25=Data!#REF!,Data!#REF!,Data!#REF!)))))))))))))))&amp;IF(B25=Data!B223,Data!J223,(IF(B25=Data!B224,Data!J224,(IF(B25=Data!#REF!,Data!#REF!,(IF(B25=Data!B219,Data!J219,(IF(B25=Data!B220,Data!J220,(IF(B25=Data!#REF!,Data!J915,(IF(B25=Data!#REF!,Data!#REF!,(IF(B25=Data!B275,Data!J275,Data!#REF!)))))))))))))))&amp;IF(B25=Data!#REF!,Data!#REF!,(IF(B25=Data!#REF!,Data!#REF!,(IF(B25=Data!#REF!,Data!#REF!,(IF(B25=Data!#REF!,Data!#REF!,(IF(B25=Data!#REF!,Data!#REF!,Data!#REF!)))))))))</f>
        <v>#REF!</v>
      </c>
      <c r="W25" s="184">
        <f>IF(D25="","",VLOOKUP(B25,Data!$B$5:$J$404,9,FALSE)*D25)</f>
        <v>2.2999999999999998</v>
      </c>
    </row>
    <row r="26" spans="1:23" s="340" customFormat="1" ht="17" customHeight="1">
      <c r="A26" s="410">
        <v>8</v>
      </c>
      <c r="B26" s="368" t="s">
        <v>699</v>
      </c>
      <c r="C26" s="187" t="str">
        <f>IF(D26="","",VLOOKUP(B26,Data!$B$5:$L$404,2,FALSE))</f>
        <v>VAD6750</v>
      </c>
      <c r="D26" s="274">
        <v>8</v>
      </c>
      <c r="E26" s="274">
        <v>4</v>
      </c>
      <c r="F26" s="270"/>
      <c r="G26" s="185">
        <f>IF(D26="","",VLOOKUP(B26,Data!$B$5:$L$404,11,FALSE))</f>
        <v>2090.88</v>
      </c>
      <c r="H26" s="188">
        <f t="shared" si="0"/>
        <v>16727.04</v>
      </c>
      <c r="I26" s="182" t="str">
        <f>IF(D26="","",VLOOKUP(B26,Data!$B$5:$D$404,3,FALSE))</f>
        <v>C/T</v>
      </c>
      <c r="J26" s="182" t="str">
        <f>IF(D26="","",VLOOKUP(B26,Data!$B$5:$M$404,12,FALSE))</f>
        <v>Indonesia</v>
      </c>
      <c r="K26" s="280" t="s">
        <v>915</v>
      </c>
      <c r="L26" s="183">
        <f>IF(D26="","",VLOOKUP(B26,Data!$B$5:$E$404,4,FALSE)*D26)</f>
        <v>1648</v>
      </c>
      <c r="M26" s="183">
        <f>IF(D26="","",VLOOKUP(B26,Data!$B$5:$F$404,5,FALSE)*D26)</f>
        <v>1488</v>
      </c>
      <c r="N26" s="189" t="e">
        <f>IF(B26=Data!B98,Data!G98,(IF(B26=Data!B104,Data!G104,(IF(B26=Data!B106,Data!G106,(IF(B26=Data!#REF!,Data!#REF!,(IF(B26=Data!#REF!,Data!#REF!,(IF(B26=Data!B89,Data!G89,(IF(B26=Data!#REF!,Data!#REF!,(IF(B26=Data!#REF!,Data!#REF!,Data!#REF!)))))))))))))))&amp;IF(B26=Data!B224,Data!G224,(IF(B26=Data!B225,Data!G225,(IF(B26=Data!#REF!,Data!#REF!,(IF(B26=Data!B220,Data!G220,(IF(B26=Data!B221,Data!G221,(IF(B26=Data!#REF!,Data!G916,(IF(B26=Data!#REF!,Data!#REF!,(IF(B26=Data!B276,Data!G276,Data!#REF!)))))))))))))))&amp;IF(B26=Data!#REF!,Data!#REF!,(IF(B26=Data!#REF!,Data!#REF!,(IF(B26=Data!#REF!,Data!#REF!,(IF(B26=Data!#REF!,Data!#REF!,(IF(B26=Data!#REF!,Data!#REF!,Data!#REF!)))))))))</f>
        <v>#REF!</v>
      </c>
      <c r="O26" s="377"/>
      <c r="P26" s="378"/>
      <c r="Q26" s="186" t="e">
        <f>IF(B26=Data!B98,Data!H98,(IF(B26=Data!B104,Data!H104,(IF(B26=Data!B106,Data!H106,(IF(B26=Data!#REF!,Data!#REF!,(IF(B26=Data!#REF!,Data!#REF!,(IF(B26=Data!B89,Data!H89,(IF(B26=Data!#REF!,Data!#REF!,(IF(B26=Data!#REF!,Data!#REF!,Data!#REF!)))))))))))))))&amp;IF(B26=Data!B224,Data!H224,(IF(B26=Data!B225,Data!H225,(IF(B26=Data!#REF!,Data!#REF!,(IF(B26=Data!B220,Data!H220,(IF(B26=Data!B221,Data!H221,(IF(B26=Data!#REF!,Data!H916,(IF(B26=Data!#REF!,Data!#REF!,(IF(B26=Data!B276,Data!H276,Data!#REF!)))))))))))))))&amp;IF(B26=Data!#REF!,Data!#REF!,(IF(B26=Data!#REF!,Data!#REF!,(IF(B26=Data!#REF!,Data!#REF!,(IF(B26=Data!#REF!,Data!#REF!,(IF(B26=Data!#REF!,Data!#REF!,Data!#REF!)))))))))</f>
        <v>#REF!</v>
      </c>
      <c r="R26" s="378"/>
      <c r="S26" s="378"/>
      <c r="T26" s="186" t="e">
        <f>IF(B26=Data!B98,Data!I98,(IF(B26=Data!B104,Data!I104,(IF(B26=Data!B106,Data!I106,(IF(B26=Data!#REF!,Data!#REF!,(IF(B26=Data!#REF!,Data!#REF!,(IF(B26=Data!B89,Data!I89,(IF(B26=Data!#REF!,Data!#REF!,(IF(B26=Data!#REF!,Data!#REF!,Data!#REF!)))))))))))))))&amp;IF(B26=Data!B224,Data!I224,(IF(B26=Data!B225,Data!I225,(IF(B26=Data!#REF!,Data!#REF!,(IF(B26=Data!B220,Data!I220,(IF(B26=Data!B221,Data!I221,(IF(B26=Data!#REF!,Data!I916,(IF(B26=Data!#REF!,Data!#REF!,(IF(B26=Data!B276,Data!I276,Data!#REF!)))))))))))))))&amp;IF(B26=Data!#REF!,Data!#REF!,(IF(B26=Data!#REF!,Data!#REF!,(IF(B26=Data!#REF!,Data!#REF!,(IF(B26=Data!#REF!,Data!#REF!,(IF(B26=Data!#REF!,Data!#REF!,Data!#REF!)))))))))</f>
        <v>#REF!</v>
      </c>
      <c r="U26" s="379"/>
      <c r="V26" s="186" t="e">
        <f>IF(B26=Data!B98,Data!J98,(IF(B26=Data!B104,Data!J104,(IF(B26=Data!B106,Data!J106,(IF(B26=Data!#REF!,Data!#REF!,(IF(B26=Data!#REF!,Data!#REF!,(IF(B26=Data!B89,Data!J89,(IF(B26=Data!#REF!,Data!#REF!,(IF(B26=Data!#REF!,Data!#REF!,Data!#REF!)))))))))))))))&amp;IF(B26=Data!B224,Data!J224,(IF(B26=Data!B225,Data!J225,(IF(B26=Data!#REF!,Data!#REF!,(IF(B26=Data!B220,Data!J220,(IF(B26=Data!B221,Data!J221,(IF(B26=Data!#REF!,Data!J916,(IF(B26=Data!#REF!,Data!#REF!,(IF(B26=Data!B276,Data!J276,Data!#REF!)))))))))))))))&amp;IF(B26=Data!#REF!,Data!#REF!,(IF(B26=Data!#REF!,Data!#REF!,(IF(B26=Data!#REF!,Data!#REF!,(IF(B26=Data!#REF!,Data!#REF!,(IF(B26=Data!#REF!,Data!#REF!,Data!#REF!)))))))))</f>
        <v>#REF!</v>
      </c>
      <c r="W26" s="184">
        <f>IF(D26="","",VLOOKUP(B26,Data!$B$5:$J$404,9,FALSE)*D26)</f>
        <v>9.1999999999999993</v>
      </c>
    </row>
    <row r="27" spans="1:23" s="340" customFormat="1" ht="17" customHeight="1">
      <c r="A27" s="410">
        <v>9</v>
      </c>
      <c r="B27" s="368" t="s">
        <v>219</v>
      </c>
      <c r="C27" s="187" t="str">
        <f>IF(D27="","",VLOOKUP(B27,Data!$B$5:$L$404,2,FALSE))</f>
        <v>WH50440</v>
      </c>
      <c r="D27" s="274">
        <v>4</v>
      </c>
      <c r="E27" s="274">
        <v>4</v>
      </c>
      <c r="F27" s="270"/>
      <c r="G27" s="185">
        <f>IF(D27="","",VLOOKUP(B27,Data!$B$5:$L$404,11,FALSE))</f>
        <v>2347.6799999999998</v>
      </c>
      <c r="H27" s="188">
        <f t="shared" si="0"/>
        <v>9390.7199999999993</v>
      </c>
      <c r="I27" s="182" t="str">
        <f>IF(D27="","",VLOOKUP(B27,Data!$B$5:$D$404,3,FALSE))</f>
        <v>C/T</v>
      </c>
      <c r="J27" s="182" t="str">
        <f>IF(D27="","",VLOOKUP(B27,Data!$B$5:$M$404,12,FALSE))</f>
        <v>Indonesia</v>
      </c>
      <c r="K27" s="280" t="s">
        <v>915</v>
      </c>
      <c r="L27" s="183">
        <f>IF(D27="","",VLOOKUP(B27,Data!$B$5:$E$404,4,FALSE)*D27)</f>
        <v>888</v>
      </c>
      <c r="M27" s="183">
        <f>IF(D27="","",VLOOKUP(B27,Data!$B$5:$F$404,5,FALSE)*D27)</f>
        <v>804</v>
      </c>
      <c r="N27" s="189" t="e">
        <f>IF(B27=Data!B99,Data!G99,(IF(B27=Data!B105,Data!G105,(IF(B27=Data!B107,Data!G107,(IF(B27=Data!#REF!,Data!#REF!,(IF(B27=Data!#REF!,Data!#REF!,(IF(B27=Data!B90,Data!G90,(IF(B27=Data!#REF!,Data!#REF!,(IF(B27=Data!#REF!,Data!#REF!,Data!#REF!)))))))))))))))&amp;IF(B27=Data!B225,Data!G225,(IF(B27=Data!B226,Data!G226,(IF(B27=Data!#REF!,Data!#REF!,(IF(B27=Data!B221,Data!G221,(IF(B27=Data!B222,Data!G222,(IF(B27=Data!#REF!,Data!G917,(IF(B27=Data!#REF!,Data!#REF!,(IF(B27=Data!B277,Data!G277,Data!#REF!)))))))))))))))&amp;IF(B27=Data!#REF!,Data!#REF!,(IF(B27=Data!#REF!,Data!#REF!,(IF(B27=Data!#REF!,Data!#REF!,(IF(B27=Data!#REF!,Data!#REF!,(IF(B27=Data!#REF!,Data!#REF!,Data!#REF!)))))))))</f>
        <v>#REF!</v>
      </c>
      <c r="O27" s="377"/>
      <c r="P27" s="378"/>
      <c r="Q27" s="186" t="e">
        <f>IF(B27=Data!B99,Data!H99,(IF(B27=Data!B105,Data!H105,(IF(B27=Data!B107,Data!H107,(IF(B27=Data!#REF!,Data!#REF!,(IF(B27=Data!#REF!,Data!#REF!,(IF(B27=Data!B90,Data!H90,(IF(B27=Data!#REF!,Data!#REF!,(IF(B27=Data!#REF!,Data!#REF!,Data!#REF!)))))))))))))))&amp;IF(B27=Data!B225,Data!H225,(IF(B27=Data!B226,Data!H226,(IF(B27=Data!#REF!,Data!#REF!,(IF(B27=Data!B221,Data!H221,(IF(B27=Data!B222,Data!H222,(IF(B27=Data!#REF!,Data!H917,(IF(B27=Data!#REF!,Data!#REF!,(IF(B27=Data!B277,Data!H277,Data!#REF!)))))))))))))))&amp;IF(B27=Data!#REF!,Data!#REF!,(IF(B27=Data!#REF!,Data!#REF!,(IF(B27=Data!#REF!,Data!#REF!,(IF(B27=Data!#REF!,Data!#REF!,(IF(B27=Data!#REF!,Data!#REF!,Data!#REF!)))))))))</f>
        <v>#REF!</v>
      </c>
      <c r="R27" s="378"/>
      <c r="S27" s="378"/>
      <c r="T27" s="186" t="e">
        <f>IF(B27=Data!B99,Data!I99,(IF(B27=Data!B105,Data!I105,(IF(B27=Data!B107,Data!I107,(IF(B27=Data!#REF!,Data!#REF!,(IF(B27=Data!#REF!,Data!#REF!,(IF(B27=Data!B90,Data!I90,(IF(B27=Data!#REF!,Data!#REF!,(IF(B27=Data!#REF!,Data!#REF!,Data!#REF!)))))))))))))))&amp;IF(B27=Data!B225,Data!I225,(IF(B27=Data!B226,Data!I226,(IF(B27=Data!#REF!,Data!#REF!,(IF(B27=Data!B221,Data!I221,(IF(B27=Data!B222,Data!I222,(IF(B27=Data!#REF!,Data!I917,(IF(B27=Data!#REF!,Data!#REF!,(IF(B27=Data!B277,Data!I277,Data!#REF!)))))))))))))))&amp;IF(B27=Data!#REF!,Data!#REF!,(IF(B27=Data!#REF!,Data!#REF!,(IF(B27=Data!#REF!,Data!#REF!,(IF(B27=Data!#REF!,Data!#REF!,(IF(B27=Data!#REF!,Data!#REF!,Data!#REF!)))))))))</f>
        <v>#REF!</v>
      </c>
      <c r="U27" s="379"/>
      <c r="V27" s="186" t="e">
        <f>IF(B27=Data!B99,Data!J99,(IF(B27=Data!B105,Data!J105,(IF(B27=Data!B107,Data!J107,(IF(B27=Data!#REF!,Data!#REF!,(IF(B27=Data!#REF!,Data!#REF!,(IF(B27=Data!B90,Data!J90,(IF(B27=Data!#REF!,Data!#REF!,(IF(B27=Data!#REF!,Data!#REF!,Data!#REF!)))))))))))))))&amp;IF(B27=Data!B225,Data!J225,(IF(B27=Data!B226,Data!J226,(IF(B27=Data!#REF!,Data!#REF!,(IF(B27=Data!B221,Data!J221,(IF(B27=Data!B222,Data!J222,(IF(B27=Data!#REF!,Data!J917,(IF(B27=Data!#REF!,Data!#REF!,(IF(B27=Data!B277,Data!J277,Data!#REF!)))))))))))))))&amp;IF(B27=Data!#REF!,Data!#REF!,(IF(B27=Data!#REF!,Data!#REF!,(IF(B27=Data!#REF!,Data!#REF!,(IF(B27=Data!#REF!,Data!#REF!,(IF(B27=Data!#REF!,Data!#REF!,Data!#REF!)))))))))</f>
        <v>#REF!</v>
      </c>
      <c r="W27" s="184">
        <f>IF(D27="","",VLOOKUP(B27,Data!$B$5:$J$404,9,FALSE)*D27)</f>
        <v>4.7960000000000003</v>
      </c>
    </row>
    <row r="28" spans="1:23" s="340" customFormat="1" ht="17" customHeight="1">
      <c r="A28" s="410">
        <v>10</v>
      </c>
      <c r="B28" s="368" t="s">
        <v>215</v>
      </c>
      <c r="C28" s="187" t="str">
        <f>IF(D28="","",VLOOKUP(B28,Data!$B$5:$L$404,2,FALSE))</f>
        <v>WH50420</v>
      </c>
      <c r="D28" s="274">
        <v>3</v>
      </c>
      <c r="E28" s="274">
        <v>4</v>
      </c>
      <c r="F28" s="270"/>
      <c r="G28" s="185">
        <f>IF(D28="","",VLOOKUP(B28,Data!$B$5:$L$404,11,FALSE))</f>
        <v>1897.4</v>
      </c>
      <c r="H28" s="188">
        <f t="shared" si="0"/>
        <v>5692.2000000000007</v>
      </c>
      <c r="I28" s="182" t="str">
        <f>IF(D28="","",VLOOKUP(B28,Data!$B$5:$D$404,3,FALSE))</f>
        <v>C/T</v>
      </c>
      <c r="J28" s="182" t="str">
        <f>IF(D28="","",VLOOKUP(B28,Data!$B$5:$M$404,12,FALSE))</f>
        <v>Indonesia</v>
      </c>
      <c r="K28" s="280" t="s">
        <v>915</v>
      </c>
      <c r="L28" s="183">
        <f>IF(D28="","",VLOOKUP(B28,Data!$B$5:$E$404,4,FALSE)*D28)</f>
        <v>666</v>
      </c>
      <c r="M28" s="183">
        <f>IF(D28="","",VLOOKUP(B28,Data!$B$5:$F$404,5,FALSE)*D28)</f>
        <v>603</v>
      </c>
      <c r="N28" s="189" t="e">
        <f>IF(B28=Data!B100,Data!G100,(IF(B28=Data!B106,Data!G106,(IF(B28=Data!B108,Data!G108,(IF(B28=Data!#REF!,Data!#REF!,(IF(B28=Data!#REF!,Data!#REF!,(IF(B28=Data!B91,Data!G91,(IF(B28=Data!#REF!,Data!#REF!,(IF(B28=Data!#REF!,Data!#REF!,Data!#REF!)))))))))))))))&amp;IF(B28=Data!B226,Data!G226,(IF(B28=Data!B227,Data!G227,(IF(B28=Data!#REF!,Data!#REF!,(IF(B28=Data!B222,Data!G222,(IF(B28=Data!B223,Data!G223,(IF(B28=Data!#REF!,Data!G918,(IF(B28=Data!#REF!,Data!#REF!,(IF(B28=Data!B278,Data!G278,Data!#REF!)))))))))))))))&amp;IF(B28=Data!#REF!,Data!#REF!,(IF(B28=Data!#REF!,Data!#REF!,(IF(B28=Data!#REF!,Data!#REF!,(IF(B28=Data!#REF!,Data!#REF!,(IF(B28=Data!#REF!,Data!#REF!,Data!#REF!)))))))))</f>
        <v>#REF!</v>
      </c>
      <c r="O28" s="377"/>
      <c r="P28" s="378"/>
      <c r="Q28" s="186" t="e">
        <f>IF(B28=Data!B100,Data!H100,(IF(B28=Data!B106,Data!H106,(IF(B28=Data!B108,Data!H108,(IF(B28=Data!#REF!,Data!#REF!,(IF(B28=Data!#REF!,Data!#REF!,(IF(B28=Data!B91,Data!H91,(IF(B28=Data!#REF!,Data!#REF!,(IF(B28=Data!#REF!,Data!#REF!,Data!#REF!)))))))))))))))&amp;IF(B28=Data!B226,Data!H226,(IF(B28=Data!B227,Data!H227,(IF(B28=Data!#REF!,Data!#REF!,(IF(B28=Data!B222,Data!H222,(IF(B28=Data!B223,Data!H223,(IF(B28=Data!#REF!,Data!H918,(IF(B28=Data!#REF!,Data!#REF!,(IF(B28=Data!B278,Data!H278,Data!#REF!)))))))))))))))&amp;IF(B28=Data!#REF!,Data!#REF!,(IF(B28=Data!#REF!,Data!#REF!,(IF(B28=Data!#REF!,Data!#REF!,(IF(B28=Data!#REF!,Data!#REF!,(IF(B28=Data!#REF!,Data!#REF!,Data!#REF!)))))))))</f>
        <v>#REF!</v>
      </c>
      <c r="R28" s="378"/>
      <c r="S28" s="378"/>
      <c r="T28" s="186" t="e">
        <f>IF(B28=Data!B100,Data!I100,(IF(B28=Data!B106,Data!I106,(IF(B28=Data!B108,Data!I108,(IF(B28=Data!#REF!,Data!#REF!,(IF(B28=Data!#REF!,Data!#REF!,(IF(B28=Data!B91,Data!I91,(IF(B28=Data!#REF!,Data!#REF!,(IF(B28=Data!#REF!,Data!#REF!,Data!#REF!)))))))))))))))&amp;IF(B28=Data!B226,Data!I226,(IF(B28=Data!B227,Data!I227,(IF(B28=Data!#REF!,Data!#REF!,(IF(B28=Data!B222,Data!I222,(IF(B28=Data!B223,Data!I223,(IF(B28=Data!#REF!,Data!I918,(IF(B28=Data!#REF!,Data!#REF!,(IF(B28=Data!B278,Data!I278,Data!#REF!)))))))))))))))&amp;IF(B28=Data!#REF!,Data!#REF!,(IF(B28=Data!#REF!,Data!#REF!,(IF(B28=Data!#REF!,Data!#REF!,(IF(B28=Data!#REF!,Data!#REF!,(IF(B28=Data!#REF!,Data!#REF!,Data!#REF!)))))))))</f>
        <v>#REF!</v>
      </c>
      <c r="U28" s="379"/>
      <c r="V28" s="186" t="e">
        <f>IF(B28=Data!B100,Data!J100,(IF(B28=Data!B106,Data!J106,(IF(B28=Data!B108,Data!J108,(IF(B28=Data!#REF!,Data!#REF!,(IF(B28=Data!#REF!,Data!#REF!,(IF(B28=Data!B91,Data!J91,(IF(B28=Data!#REF!,Data!#REF!,(IF(B28=Data!#REF!,Data!#REF!,Data!#REF!)))))))))))))))&amp;IF(B28=Data!B226,Data!J226,(IF(B28=Data!B227,Data!J227,(IF(B28=Data!#REF!,Data!#REF!,(IF(B28=Data!B222,Data!J222,(IF(B28=Data!B223,Data!J223,(IF(B28=Data!#REF!,Data!J918,(IF(B28=Data!#REF!,Data!#REF!,(IF(B28=Data!B278,Data!J278,Data!#REF!)))))))))))))))&amp;IF(B28=Data!#REF!,Data!#REF!,(IF(B28=Data!#REF!,Data!#REF!,(IF(B28=Data!#REF!,Data!#REF!,(IF(B28=Data!#REF!,Data!#REF!,(IF(B28=Data!#REF!,Data!#REF!,Data!#REF!)))))))))</f>
        <v>#REF!</v>
      </c>
      <c r="W28" s="184">
        <f>IF(D28="","",VLOOKUP(B28,Data!$B$5:$J$404,9,FALSE)*D28)</f>
        <v>3.5970000000000004</v>
      </c>
    </row>
    <row r="29" spans="1:23" s="340" customFormat="1" ht="17" customHeight="1">
      <c r="A29" s="410">
        <v>11</v>
      </c>
      <c r="B29" s="368" t="s">
        <v>239</v>
      </c>
      <c r="C29" s="187" t="str">
        <f>IF(D29="","",VLOOKUP(B29,Data!$B$5:$L$404,2,FALSE))</f>
        <v>AAC7366</v>
      </c>
      <c r="D29" s="274">
        <v>8</v>
      </c>
      <c r="E29" s="274">
        <v>4</v>
      </c>
      <c r="F29" s="270"/>
      <c r="G29" s="185">
        <f>IF(D29="","",VLOOKUP(B29,Data!$B$5:$L$404,11,FALSE))</f>
        <v>2618.06</v>
      </c>
      <c r="H29" s="188">
        <f t="shared" si="0"/>
        <v>20944.48</v>
      </c>
      <c r="I29" s="182" t="str">
        <f>IF(D29="","",VLOOKUP(B29,Data!$B$5:$D$404,3,FALSE))</f>
        <v>C/T</v>
      </c>
      <c r="J29" s="182" t="str">
        <f>IF(D29="","",VLOOKUP(B29,Data!$B$5:$M$404,12,FALSE))</f>
        <v>Indonesia</v>
      </c>
      <c r="K29" s="280" t="s">
        <v>915</v>
      </c>
      <c r="L29" s="183">
        <f>IF(D29="","",VLOOKUP(B29,Data!$B$5:$E$404,4,FALSE)*D29)</f>
        <v>2128</v>
      </c>
      <c r="M29" s="183">
        <f>IF(D29="","",VLOOKUP(B29,Data!$B$5:$F$404,5,FALSE)*D29)</f>
        <v>1968</v>
      </c>
      <c r="N29" s="189" t="e">
        <f>IF(B29=Data!B97,Data!G97,(IF(B29=Data!B103,Data!G103,(IF(B29=Data!B105,Data!G105,(IF(B29=Data!#REF!,Data!#REF!,(IF(B29=Data!#REF!,Data!#REF!,(IF(B29=Data!B88,Data!G88,(IF(B29=Data!#REF!,Data!#REF!,(IF(B29=Data!#REF!,Data!#REF!,Data!#REF!)))))))))))))))&amp;IF(B29=Data!B223,Data!G223,(IF(B29=Data!B224,Data!G224,(IF(B29=Data!#REF!,Data!#REF!,(IF(B29=Data!B219,Data!G219,(IF(B29=Data!B220,Data!G220,(IF(B29=Data!#REF!,Data!G915,(IF(B29=Data!#REF!,Data!#REF!,(IF(B29=Data!B275,Data!G275,Data!#REF!)))))))))))))))&amp;IF(B29=Data!#REF!,Data!#REF!,(IF(B29=Data!#REF!,Data!#REF!,(IF(B29=Data!#REF!,Data!#REF!,(IF(B29=Data!#REF!,Data!#REF!,(IF(B29=Data!#REF!,Data!#REF!,Data!#REF!)))))))))</f>
        <v>#REF!</v>
      </c>
      <c r="O29" s="377"/>
      <c r="P29" s="378"/>
      <c r="Q29" s="186" t="e">
        <f>IF(B29=Data!B97,Data!H97,(IF(B29=Data!B103,Data!H103,(IF(B29=Data!B105,Data!H105,(IF(B29=Data!#REF!,Data!#REF!,(IF(B29=Data!#REF!,Data!#REF!,(IF(B29=Data!B88,Data!H88,(IF(B29=Data!#REF!,Data!#REF!,(IF(B29=Data!#REF!,Data!#REF!,Data!#REF!)))))))))))))))&amp;IF(B29=Data!B223,Data!H223,(IF(B29=Data!B224,Data!H224,(IF(B29=Data!#REF!,Data!#REF!,(IF(B29=Data!B219,Data!H219,(IF(B29=Data!B220,Data!H220,(IF(B29=Data!#REF!,Data!H915,(IF(B29=Data!#REF!,Data!#REF!,(IF(B29=Data!B275,Data!H275,Data!#REF!)))))))))))))))&amp;IF(B29=Data!#REF!,Data!#REF!,(IF(B29=Data!#REF!,Data!#REF!,(IF(B29=Data!#REF!,Data!#REF!,(IF(B29=Data!#REF!,Data!#REF!,(IF(B29=Data!#REF!,Data!#REF!,Data!#REF!)))))))))</f>
        <v>#REF!</v>
      </c>
      <c r="R29" s="378"/>
      <c r="S29" s="378"/>
      <c r="T29" s="186" t="e">
        <f>IF(B29=Data!B97,Data!I97,(IF(B29=Data!B103,Data!I103,(IF(B29=Data!B105,Data!I105,(IF(B29=Data!#REF!,Data!#REF!,(IF(B29=Data!#REF!,Data!#REF!,(IF(B29=Data!B88,Data!I88,(IF(B29=Data!#REF!,Data!#REF!,(IF(B29=Data!#REF!,Data!#REF!,Data!#REF!)))))))))))))))&amp;IF(B29=Data!B223,Data!I223,(IF(B29=Data!B224,Data!I224,(IF(B29=Data!#REF!,Data!#REF!,(IF(B29=Data!B219,Data!I219,(IF(B29=Data!B220,Data!I220,(IF(B29=Data!#REF!,Data!I915,(IF(B29=Data!#REF!,Data!#REF!,(IF(B29=Data!B275,Data!I275,Data!#REF!)))))))))))))))&amp;IF(B29=Data!#REF!,Data!#REF!,(IF(B29=Data!#REF!,Data!#REF!,(IF(B29=Data!#REF!,Data!#REF!,(IF(B29=Data!#REF!,Data!#REF!,(IF(B29=Data!#REF!,Data!#REF!,Data!#REF!)))))))))</f>
        <v>#REF!</v>
      </c>
      <c r="U29" s="379"/>
      <c r="V29" s="186" t="e">
        <f>IF(B29=Data!B97,Data!J97,(IF(B29=Data!B103,Data!J103,(IF(B29=Data!B105,Data!J105,(IF(B29=Data!#REF!,Data!#REF!,(IF(B29=Data!#REF!,Data!#REF!,(IF(B29=Data!B88,Data!J88,(IF(B29=Data!#REF!,Data!#REF!,(IF(B29=Data!#REF!,Data!#REF!,Data!#REF!)))))))))))))))&amp;IF(B29=Data!B223,Data!J223,(IF(B29=Data!B224,Data!J224,(IF(B29=Data!#REF!,Data!#REF!,(IF(B29=Data!B219,Data!J219,(IF(B29=Data!B220,Data!J220,(IF(B29=Data!#REF!,Data!J915,(IF(B29=Data!#REF!,Data!#REF!,(IF(B29=Data!B275,Data!J275,Data!#REF!)))))))))))))))&amp;IF(B29=Data!#REF!,Data!#REF!,(IF(B29=Data!#REF!,Data!#REF!,(IF(B29=Data!#REF!,Data!#REF!,(IF(B29=Data!#REF!,Data!#REF!,(IF(B29=Data!#REF!,Data!#REF!,Data!#REF!)))))))))</f>
        <v>#REF!</v>
      </c>
      <c r="W29" s="184">
        <f>IF(D29="","",VLOOKUP(B29,Data!$B$5:$J$404,9,FALSE)*D29)</f>
        <v>11.904</v>
      </c>
    </row>
    <row r="30" spans="1:23" s="340" customFormat="1" ht="17" customHeight="1">
      <c r="A30" s="410">
        <v>12</v>
      </c>
      <c r="B30" s="432" t="s">
        <v>253</v>
      </c>
      <c r="C30" s="433" t="str">
        <f>IF(D30="","",VLOOKUP(B30,Data!$B$5:$L$404,2,FALSE))</f>
        <v>WN14930</v>
      </c>
      <c r="D30" s="434">
        <v>1</v>
      </c>
      <c r="E30" s="274">
        <v>4</v>
      </c>
      <c r="F30" s="270"/>
      <c r="G30" s="185">
        <f>IF(D30="","",VLOOKUP(B30,Data!$B$5:$L$404,11,FALSE))</f>
        <v>3024.47</v>
      </c>
      <c r="H30" s="188">
        <f t="shared" si="0"/>
        <v>3024.47</v>
      </c>
      <c r="I30" s="182" t="str">
        <f>IF(D30="","",VLOOKUP(B30,Data!$B$5:$D$404,3,FALSE))</f>
        <v>C/T</v>
      </c>
      <c r="J30" s="182" t="str">
        <f>IF(D30="","",VLOOKUP(B30,Data!$B$5:$M$404,12,FALSE))</f>
        <v>Indonesia</v>
      </c>
      <c r="K30" s="280" t="s">
        <v>915</v>
      </c>
      <c r="L30" s="183">
        <f>IF(D30="","",VLOOKUP(B30,Data!$B$5:$E$404,4,FALSE)*D30)</f>
        <v>223</v>
      </c>
      <c r="M30" s="183">
        <f>IF(D30="","",VLOOKUP(B30,Data!$B$5:$F$404,5,FALSE)*D30)</f>
        <v>205</v>
      </c>
      <c r="N30" s="189" t="e">
        <f>IF(B30=Data!B101,Data!G101,(IF(B30=Data!B107,Data!G107,(IF(B30=Data!B109,Data!G109,(IF(B30=Data!#REF!,Data!#REF!,(IF(B30=Data!#REF!,Data!#REF!,(IF(B30=Data!B92,Data!G92,(IF(B30=Data!#REF!,Data!#REF!,(IF(B30=Data!#REF!,Data!#REF!,Data!#REF!)))))))))))))))&amp;IF(B30=Data!B227,Data!G227,(IF(B30=Data!B228,Data!G228,(IF(B30=Data!#REF!,Data!#REF!,(IF(B30=Data!B223,Data!G223,(IF(B30=Data!B224,Data!G224,(IF(B30=Data!#REF!,Data!G919,(IF(B30=Data!#REF!,Data!#REF!,(IF(B30=Data!B279,Data!G279,Data!#REF!)))))))))))))))&amp;IF(B30=Data!#REF!,Data!#REF!,(IF(B30=Data!#REF!,Data!#REF!,(IF(B30=Data!#REF!,Data!#REF!,(IF(B30=Data!#REF!,Data!#REF!,(IF(B30=Data!#REF!,Data!#REF!,Data!#REF!)))))))))</f>
        <v>#REF!</v>
      </c>
      <c r="O30" s="377"/>
      <c r="P30" s="378"/>
      <c r="Q30" s="186" t="e">
        <f>IF(B30=Data!B101,Data!H101,(IF(B30=Data!B107,Data!H107,(IF(B30=Data!B109,Data!H109,(IF(B30=Data!#REF!,Data!#REF!,(IF(B30=Data!#REF!,Data!#REF!,(IF(B30=Data!B92,Data!H92,(IF(B30=Data!#REF!,Data!#REF!,(IF(B30=Data!#REF!,Data!#REF!,Data!#REF!)))))))))))))))&amp;IF(B30=Data!B227,Data!H227,(IF(B30=Data!B228,Data!H228,(IF(B30=Data!#REF!,Data!#REF!,(IF(B30=Data!B223,Data!H223,(IF(B30=Data!B224,Data!H224,(IF(B30=Data!#REF!,Data!H919,(IF(B30=Data!#REF!,Data!#REF!,(IF(B30=Data!B279,Data!H279,Data!#REF!)))))))))))))))&amp;IF(B30=Data!#REF!,Data!#REF!,(IF(B30=Data!#REF!,Data!#REF!,(IF(B30=Data!#REF!,Data!#REF!,(IF(B30=Data!#REF!,Data!#REF!,(IF(B30=Data!#REF!,Data!#REF!,Data!#REF!)))))))))</f>
        <v>#REF!</v>
      </c>
      <c r="R30" s="378"/>
      <c r="S30" s="378"/>
      <c r="T30" s="186" t="e">
        <f>IF(B30=Data!B101,Data!I101,(IF(B30=Data!B107,Data!I107,(IF(B30=Data!B109,Data!I109,(IF(B30=Data!#REF!,Data!#REF!,(IF(B30=Data!#REF!,Data!#REF!,(IF(B30=Data!B92,Data!I92,(IF(B30=Data!#REF!,Data!#REF!,(IF(B30=Data!#REF!,Data!#REF!,Data!#REF!)))))))))))))))&amp;IF(B30=Data!B227,Data!I227,(IF(B30=Data!B228,Data!I228,(IF(B30=Data!#REF!,Data!#REF!,(IF(B30=Data!B223,Data!I223,(IF(B30=Data!B224,Data!I224,(IF(B30=Data!#REF!,Data!I919,(IF(B30=Data!#REF!,Data!#REF!,(IF(B30=Data!B279,Data!I279,Data!#REF!)))))))))))))))&amp;IF(B30=Data!#REF!,Data!#REF!,(IF(B30=Data!#REF!,Data!#REF!,(IF(B30=Data!#REF!,Data!#REF!,(IF(B30=Data!#REF!,Data!#REF!,(IF(B30=Data!#REF!,Data!#REF!,Data!#REF!)))))))))</f>
        <v>#REF!</v>
      </c>
      <c r="U30" s="379"/>
      <c r="V30" s="186" t="e">
        <f>IF(B30=Data!B101,Data!J101,(IF(B30=Data!B107,Data!J107,(IF(B30=Data!B109,Data!J109,(IF(B30=Data!#REF!,Data!#REF!,(IF(B30=Data!#REF!,Data!#REF!,(IF(B30=Data!B92,Data!J92,(IF(B30=Data!#REF!,Data!#REF!,(IF(B30=Data!#REF!,Data!#REF!,Data!#REF!)))))))))))))))&amp;IF(B30=Data!B227,Data!J227,(IF(B30=Data!B228,Data!J228,(IF(B30=Data!#REF!,Data!#REF!,(IF(B30=Data!B223,Data!J223,(IF(B30=Data!B224,Data!J224,(IF(B30=Data!#REF!,Data!J919,(IF(B30=Data!#REF!,Data!#REF!,(IF(B30=Data!B279,Data!J279,Data!#REF!)))))))))))))))&amp;IF(B30=Data!#REF!,Data!#REF!,(IF(B30=Data!#REF!,Data!#REF!,(IF(B30=Data!#REF!,Data!#REF!,(IF(B30=Data!#REF!,Data!#REF!,(IF(B30=Data!#REF!,Data!#REF!,Data!#REF!)))))))))</f>
        <v>#REF!</v>
      </c>
      <c r="W30" s="184">
        <f>IF(D30="","",VLOOKUP(B30,Data!$B$5:$J$404,9,FALSE)*D30)</f>
        <v>1.262</v>
      </c>
    </row>
    <row r="31" spans="1:23" s="340" customFormat="1" ht="17" customHeight="1">
      <c r="A31" s="410"/>
      <c r="B31" s="368"/>
      <c r="C31" s="187" t="str">
        <f>IF(D31="","",VLOOKUP(B31,Data!$B$5:$L$404,2,FALSE))</f>
        <v/>
      </c>
      <c r="D31" s="274"/>
      <c r="E31" s="274">
        <v>4</v>
      </c>
      <c r="F31" s="341"/>
      <c r="G31" s="185" t="str">
        <f>IF(D31="","",VLOOKUP(B31,Data!$B$5:$L$404,11,FALSE))</f>
        <v/>
      </c>
      <c r="H31" s="188" t="str">
        <f t="shared" si="0"/>
        <v>-</v>
      </c>
      <c r="I31" s="182" t="str">
        <f>IF(D31="","",VLOOKUP(B31,Data!$B$5:$D$404,3,FALSE))</f>
        <v/>
      </c>
      <c r="J31" s="182" t="str">
        <f>IF(D31="","",VLOOKUP(B31,Data!$B$5:$M$404,12,FALSE))</f>
        <v/>
      </c>
      <c r="K31" s="280"/>
      <c r="L31" s="183" t="str">
        <f>IF(D31="","",VLOOKUP(B31,Data!$B$5:$E$404,4,FALSE)*D31)</f>
        <v/>
      </c>
      <c r="M31" s="183" t="str">
        <f>IF(D31="","",VLOOKUP(B31,Data!$B$5:$F$404,5,FALSE)*D31)</f>
        <v/>
      </c>
      <c r="N31" s="189" t="e">
        <f>IF(B31=Data!B126,Data!G126,(IF(B31=Data!B132,Data!G132,(IF(B31=Data!B134,Data!G134,(IF(B31=Data!#REF!,Data!#REF!,(IF(B31=Data!#REF!,Data!#REF!,(IF(B31=Data!B117,Data!G117,(IF(B31=Data!#REF!,Data!#REF!,(IF(B31=Data!#REF!,Data!#REF!,Data!#REF!)))))))))))))))&amp;IF(B31=Data!B252,Data!G252,(IF(B31=Data!B253,Data!G253,(IF(B31=Data!#REF!,Data!#REF!,(IF(B31=Data!B248,Data!G248,(IF(B31=Data!B249,Data!G249,(IF(B31=Data!#REF!,Data!G944,(IF(B31=Data!#REF!,Data!#REF!,(IF(B31=Data!B304,Data!G304,Data!#REF!)))))))))))))))&amp;IF(B31=Data!#REF!,Data!#REF!,(IF(B31=Data!#REF!,Data!#REF!,(IF(B31=Data!#REF!,Data!#REF!,(IF(B31=Data!#REF!,Data!#REF!,(IF(B31=Data!#REF!,Data!#REF!,Data!#REF!)))))))))</f>
        <v>#REF!</v>
      </c>
      <c r="O31" s="377"/>
      <c r="P31" s="378"/>
      <c r="Q31" s="186" t="e">
        <f>IF(B31=Data!B126,Data!H126,(IF(B31=Data!B132,Data!H132,(IF(B31=Data!B134,Data!H134,(IF(B31=Data!#REF!,Data!#REF!,(IF(B31=Data!#REF!,Data!#REF!,(IF(B31=Data!B117,Data!H117,(IF(B31=Data!#REF!,Data!#REF!,(IF(B31=Data!#REF!,Data!#REF!,Data!#REF!)))))))))))))))&amp;IF(B31=Data!B252,Data!H252,(IF(B31=Data!B253,Data!H253,(IF(B31=Data!#REF!,Data!#REF!,(IF(B31=Data!B248,Data!H248,(IF(B31=Data!B249,Data!H249,(IF(B31=Data!#REF!,Data!H944,(IF(B31=Data!#REF!,Data!#REF!,(IF(B31=Data!B304,Data!H304,Data!#REF!)))))))))))))))&amp;IF(B31=Data!#REF!,Data!#REF!,(IF(B31=Data!#REF!,Data!#REF!,(IF(B31=Data!#REF!,Data!#REF!,(IF(B31=Data!#REF!,Data!#REF!,(IF(B31=Data!#REF!,Data!#REF!,Data!#REF!)))))))))</f>
        <v>#REF!</v>
      </c>
      <c r="R31" s="378"/>
      <c r="S31" s="378"/>
      <c r="T31" s="186" t="e">
        <f>IF(B31=Data!B126,Data!I126,(IF(B31=Data!B132,Data!I132,(IF(B31=Data!B134,Data!I134,(IF(B31=Data!#REF!,Data!#REF!,(IF(B31=Data!#REF!,Data!#REF!,(IF(B31=Data!B117,Data!I117,(IF(B31=Data!#REF!,Data!#REF!,(IF(B31=Data!#REF!,Data!#REF!,Data!#REF!)))))))))))))))&amp;IF(B31=Data!B252,Data!I252,(IF(B31=Data!B253,Data!I253,(IF(B31=Data!#REF!,Data!#REF!,(IF(B31=Data!B248,Data!I248,(IF(B31=Data!B249,Data!I249,(IF(B31=Data!#REF!,Data!I944,(IF(B31=Data!#REF!,Data!#REF!,(IF(B31=Data!B304,Data!I304,Data!#REF!)))))))))))))))&amp;IF(B31=Data!#REF!,Data!#REF!,(IF(B31=Data!#REF!,Data!#REF!,(IF(B31=Data!#REF!,Data!#REF!,(IF(B31=Data!#REF!,Data!#REF!,(IF(B31=Data!#REF!,Data!#REF!,Data!#REF!)))))))))</f>
        <v>#REF!</v>
      </c>
      <c r="U31" s="379"/>
      <c r="V31" s="186" t="e">
        <f>IF(B31=Data!B126,Data!J126,(IF(B31=Data!B132,Data!J132,(IF(B31=Data!B134,Data!J134,(IF(B31=Data!#REF!,Data!#REF!,(IF(B31=Data!#REF!,Data!#REF!,(IF(B31=Data!B117,Data!J117,(IF(B31=Data!#REF!,Data!#REF!,(IF(B31=Data!#REF!,Data!#REF!,Data!#REF!)))))))))))))))&amp;IF(B31=Data!B252,Data!J252,(IF(B31=Data!B253,Data!J253,(IF(B31=Data!#REF!,Data!#REF!,(IF(B31=Data!B248,Data!J248,(IF(B31=Data!B249,Data!J249,(IF(B31=Data!#REF!,Data!J944,(IF(B31=Data!#REF!,Data!#REF!,(IF(B31=Data!B304,Data!J304,Data!#REF!)))))))))))))))&amp;IF(B31=Data!#REF!,Data!#REF!,(IF(B31=Data!#REF!,Data!#REF!,(IF(B31=Data!#REF!,Data!#REF!,(IF(B31=Data!#REF!,Data!#REF!,(IF(B31=Data!#REF!,Data!#REF!,Data!#REF!)))))))))</f>
        <v>#REF!</v>
      </c>
      <c r="W31" s="184" t="str">
        <f>IF(D31="","",VLOOKUP(B31,Data!$B$5:$J$404,9,FALSE)*D31)</f>
        <v/>
      </c>
    </row>
    <row r="32" spans="1:23" s="340" customFormat="1" ht="19.5" customHeight="1">
      <c r="A32" s="272"/>
      <c r="B32" s="678" t="s">
        <v>952</v>
      </c>
      <c r="C32" s="679"/>
      <c r="D32" s="269">
        <f>SUM(D18:D31)</f>
        <v>46</v>
      </c>
      <c r="E32" s="374">
        <f>SUM(E18:E31)</f>
        <v>52</v>
      </c>
      <c r="F32" s="380"/>
      <c r="G32" s="190"/>
      <c r="H32" s="191">
        <f>SUM(H18:H31)</f>
        <v>144008.9</v>
      </c>
      <c r="I32" s="383"/>
      <c r="J32" s="343"/>
      <c r="K32" s="343"/>
      <c r="L32" s="191">
        <f>SUM(L18:L31)</f>
        <v>11759</v>
      </c>
      <c r="M32" s="191">
        <f>SUM(M18:M31)</f>
        <v>10563</v>
      </c>
      <c r="N32" s="190">
        <f>SUM(N16:N17)</f>
        <v>0</v>
      </c>
      <c r="O32" s="190" t="e">
        <f>SUM(#REF!)</f>
        <v>#REF!</v>
      </c>
      <c r="P32" s="190">
        <f>SUM(P16:P17)</f>
        <v>0</v>
      </c>
      <c r="Q32" s="190">
        <f>SUM(Q16:Q17)</f>
        <v>0</v>
      </c>
      <c r="R32" s="190" t="e">
        <f>SUM(#REF!)</f>
        <v>#REF!</v>
      </c>
      <c r="S32" s="190">
        <f>SUM(S16:S17)</f>
        <v>0</v>
      </c>
      <c r="T32" s="190">
        <f>SUM(T16:T17)</f>
        <v>0</v>
      </c>
      <c r="U32" s="190"/>
      <c r="V32" s="190">
        <f>SUM(V16:V17)</f>
        <v>0</v>
      </c>
      <c r="W32" s="192">
        <f>SUM(W18:W31)</f>
        <v>63.018999999999991</v>
      </c>
    </row>
    <row r="33" spans="1:23" ht="10.25" customHeight="1">
      <c r="A33" s="272"/>
      <c r="B33" s="680"/>
      <c r="C33" s="681"/>
      <c r="D33" s="395"/>
      <c r="E33" s="375"/>
      <c r="F33" s="311"/>
      <c r="G33" s="160" t="s">
        <v>523</v>
      </c>
      <c r="H33" s="157"/>
      <c r="I33" s="344"/>
      <c r="J33" s="344"/>
      <c r="K33" s="344"/>
      <c r="L33" s="161"/>
      <c r="M33" s="151"/>
      <c r="N33" s="298"/>
      <c r="U33" s="298"/>
      <c r="V33" s="298"/>
      <c r="W33" s="155"/>
    </row>
    <row r="34" spans="1:23" ht="14">
      <c r="A34" s="290" t="s">
        <v>524</v>
      </c>
      <c r="B34" s="346"/>
      <c r="C34" s="347"/>
      <c r="D34" s="396" t="s">
        <v>81</v>
      </c>
      <c r="E34" s="348"/>
      <c r="F34" s="305"/>
      <c r="G34" s="68" t="s">
        <v>82</v>
      </c>
      <c r="H34" s="72"/>
      <c r="I34" s="322" t="s">
        <v>83</v>
      </c>
      <c r="J34" s="349"/>
      <c r="K34" s="152" t="s">
        <v>84</v>
      </c>
      <c r="L34" s="152"/>
      <c r="M34" s="682" t="s">
        <v>85</v>
      </c>
      <c r="N34" s="683"/>
      <c r="O34" s="683"/>
      <c r="P34" s="683"/>
      <c r="Q34" s="683"/>
      <c r="R34" s="683"/>
      <c r="S34" s="683"/>
      <c r="T34" s="683"/>
      <c r="U34" s="683"/>
      <c r="V34" s="683"/>
      <c r="W34" s="684"/>
    </row>
    <row r="35" spans="1:23" ht="14">
      <c r="A35" s="297" t="s">
        <v>525</v>
      </c>
      <c r="B35" s="334"/>
      <c r="C35" s="308"/>
      <c r="D35" s="386" t="s">
        <v>87</v>
      </c>
      <c r="G35" s="685"/>
      <c r="H35" s="686"/>
      <c r="I35" s="297" t="s">
        <v>88</v>
      </c>
      <c r="J35" s="350"/>
      <c r="K35" s="154" t="s">
        <v>89</v>
      </c>
      <c r="L35" s="154"/>
      <c r="M35" s="150"/>
      <c r="W35" s="155"/>
    </row>
    <row r="36" spans="1:23">
      <c r="A36" s="297" t="s">
        <v>526</v>
      </c>
      <c r="B36" s="297"/>
      <c r="C36" s="298"/>
      <c r="G36" s="685"/>
      <c r="H36" s="686"/>
      <c r="I36" s="297"/>
      <c r="J36" s="350"/>
      <c r="K36" s="154" t="s">
        <v>93</v>
      </c>
      <c r="L36" s="154"/>
      <c r="M36" s="150"/>
      <c r="W36" s="155"/>
    </row>
    <row r="37" spans="1:23" ht="10.5" customHeight="1">
      <c r="A37" s="311"/>
      <c r="B37" s="351"/>
      <c r="C37" s="352"/>
      <c r="D37" s="386" t="s">
        <v>94</v>
      </c>
      <c r="G37" s="685"/>
      <c r="H37" s="686"/>
      <c r="I37" s="297" t="s">
        <v>95</v>
      </c>
      <c r="J37" s="350"/>
      <c r="K37" s="154"/>
      <c r="L37" s="154"/>
      <c r="M37" s="150"/>
      <c r="W37" s="155"/>
    </row>
    <row r="38" spans="1:23" ht="13">
      <c r="A38" s="290" t="s">
        <v>96</v>
      </c>
      <c r="C38" s="292"/>
      <c r="D38" s="386" t="s">
        <v>97</v>
      </c>
      <c r="G38" s="76" t="s">
        <v>98</v>
      </c>
      <c r="H38" s="73"/>
      <c r="I38" s="297" t="s">
        <v>88</v>
      </c>
      <c r="J38" s="350"/>
      <c r="K38" s="154" t="s">
        <v>99</v>
      </c>
      <c r="L38" s="154"/>
      <c r="M38" s="150"/>
      <c r="W38" s="155"/>
    </row>
    <row r="39" spans="1:23" ht="10.5" customHeight="1">
      <c r="A39" s="297" t="s">
        <v>527</v>
      </c>
      <c r="C39" s="298"/>
      <c r="D39" s="386" t="s">
        <v>100</v>
      </c>
      <c r="G39" s="77"/>
      <c r="H39" s="162"/>
      <c r="I39" s="297" t="s">
        <v>101</v>
      </c>
      <c r="J39" s="350"/>
      <c r="K39" s="154" t="s">
        <v>528</v>
      </c>
      <c r="L39" s="154"/>
      <c r="M39" s="687" t="s">
        <v>103</v>
      </c>
      <c r="N39" s="688"/>
      <c r="O39" s="688"/>
      <c r="P39" s="688"/>
      <c r="Q39" s="688"/>
      <c r="R39" s="688"/>
      <c r="S39" s="688"/>
      <c r="T39" s="688"/>
      <c r="U39" s="688"/>
      <c r="V39" s="688"/>
      <c r="W39" s="689"/>
    </row>
    <row r="40" spans="1:23">
      <c r="A40" s="311"/>
      <c r="B40" s="312"/>
      <c r="C40" s="313"/>
      <c r="D40" s="397"/>
      <c r="E40" s="353"/>
      <c r="F40" s="312"/>
      <c r="G40" s="673" t="s">
        <v>950</v>
      </c>
      <c r="H40" s="674"/>
      <c r="I40" s="673" t="s">
        <v>949</v>
      </c>
      <c r="J40" s="674"/>
      <c r="K40" s="158" t="s">
        <v>104</v>
      </c>
      <c r="L40" s="158"/>
      <c r="M40" s="675" t="s">
        <v>105</v>
      </c>
      <c r="N40" s="676"/>
      <c r="O40" s="676"/>
      <c r="P40" s="676"/>
      <c r="Q40" s="676"/>
      <c r="R40" s="676"/>
      <c r="S40" s="676"/>
      <c r="T40" s="676"/>
      <c r="U40" s="676"/>
      <c r="V40" s="676"/>
      <c r="W40" s="677"/>
    </row>
    <row r="41" spans="1:23">
      <c r="B41" s="305"/>
    </row>
    <row r="44" spans="1:23" ht="19.25" customHeight="1"/>
    <row r="45" spans="1:23" ht="19.25" customHeight="1"/>
    <row r="46" spans="1:23" s="354" customFormat="1" ht="17.75" customHeight="1">
      <c r="A46" s="163" t="s">
        <v>886</v>
      </c>
      <c r="B46" s="146"/>
      <c r="C46" s="163" t="s">
        <v>569</v>
      </c>
      <c r="D46" s="382"/>
      <c r="E46" s="362"/>
      <c r="F46" s="363"/>
      <c r="G46" s="163" t="s">
        <v>880</v>
      </c>
      <c r="H46" s="146"/>
      <c r="I46" s="163" t="s">
        <v>569</v>
      </c>
      <c r="L46" s="265"/>
      <c r="M46" s="265"/>
      <c r="W46" s="264"/>
    </row>
    <row r="47" spans="1:23" s="354" customFormat="1" ht="17.75" customHeight="1">
      <c r="A47" s="163" t="s">
        <v>887</v>
      </c>
      <c r="B47" s="146"/>
      <c r="C47" s="163" t="s">
        <v>891</v>
      </c>
      <c r="D47" s="382"/>
      <c r="E47" s="362"/>
      <c r="F47" s="363"/>
      <c r="G47" s="247" t="s">
        <v>881</v>
      </c>
      <c r="H47" s="381"/>
      <c r="I47" s="247" t="s">
        <v>891</v>
      </c>
      <c r="L47" s="265"/>
      <c r="M47" s="265"/>
      <c r="W47" s="264"/>
    </row>
    <row r="48" spans="1:23" s="354" customFormat="1" ht="17.75" customHeight="1">
      <c r="A48" s="163" t="s">
        <v>888</v>
      </c>
      <c r="B48" s="146"/>
      <c r="C48" s="163" t="s">
        <v>891</v>
      </c>
      <c r="D48" s="382"/>
      <c r="E48" s="362"/>
      <c r="F48" s="363"/>
      <c r="G48" s="163" t="s">
        <v>882</v>
      </c>
      <c r="H48" s="146"/>
      <c r="I48" s="163" t="s">
        <v>569</v>
      </c>
      <c r="L48" s="265"/>
      <c r="M48" s="265"/>
      <c r="W48" s="264"/>
    </row>
    <row r="49" spans="1:23" s="354" customFormat="1" ht="17.75" customHeight="1">
      <c r="A49" s="163" t="s">
        <v>889</v>
      </c>
      <c r="B49" s="146"/>
      <c r="C49" s="163" t="s">
        <v>569</v>
      </c>
      <c r="D49" s="382"/>
      <c r="E49" s="362"/>
      <c r="F49" s="363"/>
      <c r="G49" s="163" t="s">
        <v>883</v>
      </c>
      <c r="H49" s="146"/>
      <c r="I49" s="163" t="s">
        <v>569</v>
      </c>
      <c r="L49" s="265"/>
      <c r="M49" s="265"/>
      <c r="W49" s="264"/>
    </row>
    <row r="50" spans="1:23" s="354" customFormat="1" ht="17.75" customHeight="1">
      <c r="A50" s="163" t="s">
        <v>890</v>
      </c>
      <c r="B50" s="146"/>
      <c r="C50" s="163" t="s">
        <v>569</v>
      </c>
      <c r="D50" s="382"/>
      <c r="E50" s="362"/>
      <c r="F50" s="363"/>
      <c r="G50" s="163" t="s">
        <v>885</v>
      </c>
      <c r="H50" s="146"/>
      <c r="I50" s="163" t="s">
        <v>569</v>
      </c>
      <c r="L50" s="265"/>
      <c r="M50" s="265"/>
      <c r="W50" s="264"/>
    </row>
    <row r="51" spans="1:23" ht="18.75" customHeight="1">
      <c r="A51" s="411"/>
      <c r="B51" s="411"/>
      <c r="C51" s="411"/>
      <c r="D51" s="384"/>
      <c r="E51" s="411"/>
      <c r="F51" s="266"/>
      <c r="G51" s="163" t="s">
        <v>884</v>
      </c>
      <c r="I51" s="163" t="s">
        <v>569</v>
      </c>
    </row>
    <row r="52" spans="1:23" ht="17.5">
      <c r="A52" s="268"/>
      <c r="B52" s="411"/>
      <c r="C52" s="411"/>
      <c r="D52" s="384"/>
      <c r="E52" s="411"/>
      <c r="F52" s="411"/>
      <c r="G52" s="267"/>
      <c r="H52" s="267"/>
      <c r="I52" s="411"/>
    </row>
    <row r="54" spans="1:23">
      <c r="D54" s="386" t="s">
        <v>872</v>
      </c>
    </row>
    <row r="55" spans="1:23">
      <c r="M55" s="355"/>
    </row>
    <row r="56" spans="1:23" ht="14">
      <c r="A56" s="356"/>
      <c r="C56" s="334"/>
      <c r="D56" s="398"/>
      <c r="E56" s="357"/>
      <c r="M56" s="358"/>
    </row>
    <row r="57" spans="1:23" ht="14">
      <c r="A57" s="359"/>
      <c r="C57" s="334"/>
      <c r="D57" s="398"/>
      <c r="E57" s="357"/>
      <c r="M57" s="358"/>
    </row>
    <row r="58" spans="1:23" ht="14">
      <c r="A58" s="359"/>
      <c r="C58" s="334"/>
      <c r="D58" s="398"/>
      <c r="E58" s="357"/>
      <c r="M58" s="358"/>
    </row>
    <row r="59" spans="1:23" ht="14">
      <c r="A59" s="359"/>
      <c r="B59" s="334"/>
      <c r="C59" s="334"/>
      <c r="D59" s="398"/>
      <c r="E59" s="357"/>
      <c r="M59" s="358"/>
    </row>
    <row r="60" spans="1:23" ht="14">
      <c r="A60" s="359"/>
      <c r="B60" s="334"/>
      <c r="C60" s="334"/>
      <c r="D60" s="398"/>
      <c r="E60" s="357"/>
      <c r="M60" s="358"/>
    </row>
    <row r="61" spans="1:23" ht="14">
      <c r="A61" s="359"/>
      <c r="B61" s="334"/>
      <c r="C61" s="334"/>
      <c r="D61" s="398"/>
      <c r="E61" s="357"/>
      <c r="M61" s="358"/>
    </row>
    <row r="62" spans="1:23" ht="14">
      <c r="A62" s="334"/>
      <c r="B62" s="334"/>
      <c r="C62" s="334"/>
      <c r="D62" s="398"/>
      <c r="E62" s="357"/>
      <c r="M62" s="360"/>
    </row>
    <row r="63" spans="1:23" ht="14">
      <c r="A63" s="359"/>
      <c r="B63" s="334"/>
      <c r="C63" s="334"/>
      <c r="D63" s="398"/>
      <c r="E63" s="357"/>
    </row>
    <row r="64" spans="1:23" ht="14">
      <c r="A64" s="334"/>
      <c r="B64" s="334"/>
      <c r="C64" s="334"/>
      <c r="D64" s="398"/>
      <c r="E64" s="357"/>
    </row>
    <row r="65" spans="1:5" ht="14">
      <c r="A65" s="334"/>
      <c r="B65" s="334"/>
      <c r="C65" s="334"/>
      <c r="D65" s="398"/>
      <c r="E65" s="357"/>
    </row>
    <row r="66" spans="1:5" ht="14">
      <c r="A66" s="359"/>
      <c r="B66" s="334"/>
      <c r="C66" s="334"/>
      <c r="D66" s="398"/>
      <c r="E66" s="357"/>
    </row>
    <row r="67" spans="1:5" ht="14">
      <c r="A67" s="359"/>
      <c r="B67" s="334"/>
      <c r="C67" s="334"/>
      <c r="D67" s="398"/>
      <c r="E67" s="357"/>
    </row>
    <row r="68" spans="1:5" ht="14">
      <c r="A68" s="359"/>
      <c r="B68" s="334"/>
      <c r="C68" s="334"/>
      <c r="D68" s="398"/>
      <c r="E68" s="357"/>
    </row>
    <row r="69" spans="1:5" ht="14">
      <c r="A69" s="359"/>
      <c r="B69" s="334"/>
      <c r="C69" s="334"/>
      <c r="D69" s="398"/>
      <c r="E69" s="357"/>
    </row>
    <row r="70" spans="1:5" ht="14">
      <c r="A70" s="359"/>
      <c r="B70" s="334"/>
      <c r="C70" s="334"/>
      <c r="D70" s="398"/>
      <c r="E70" s="357"/>
    </row>
    <row r="71" spans="1:5" ht="14">
      <c r="A71" s="359"/>
      <c r="B71" s="334"/>
      <c r="C71" s="334"/>
      <c r="D71" s="398"/>
      <c r="E71" s="357"/>
    </row>
    <row r="72" spans="1:5" ht="14">
      <c r="A72" s="359"/>
      <c r="B72" s="334"/>
      <c r="C72" s="334"/>
      <c r="D72" s="398"/>
      <c r="E72" s="357"/>
    </row>
    <row r="73" spans="1:5" ht="14">
      <c r="A73" s="359"/>
      <c r="B73" s="334"/>
      <c r="C73" s="334"/>
      <c r="D73" s="398"/>
      <c r="E73" s="357"/>
    </row>
    <row r="74" spans="1:5" ht="14">
      <c r="A74" s="359"/>
      <c r="B74" s="334"/>
      <c r="C74" s="334"/>
      <c r="D74" s="398"/>
      <c r="E74" s="357"/>
    </row>
    <row r="75" spans="1:5" ht="14">
      <c r="A75" s="359"/>
      <c r="B75" s="334"/>
      <c r="C75" s="334"/>
      <c r="D75" s="398"/>
      <c r="E75" s="357"/>
    </row>
    <row r="76" spans="1:5" ht="14">
      <c r="A76" s="334"/>
      <c r="B76" s="334"/>
      <c r="C76" s="334"/>
      <c r="D76" s="398"/>
      <c r="E76" s="357"/>
    </row>
    <row r="77" spans="1:5" ht="14">
      <c r="B77" s="334"/>
    </row>
    <row r="78" spans="1:5" ht="14">
      <c r="B78" s="334"/>
    </row>
    <row r="79" spans="1:5" ht="14">
      <c r="B79" s="334"/>
    </row>
  </sheetData>
  <mergeCells count="9">
    <mergeCell ref="G40:H40"/>
    <mergeCell ref="I40:J40"/>
    <mergeCell ref="M40:W40"/>
    <mergeCell ref="B32:C33"/>
    <mergeCell ref="M34:W34"/>
    <mergeCell ref="G35:H35"/>
    <mergeCell ref="G36:H36"/>
    <mergeCell ref="G37:H37"/>
    <mergeCell ref="M39:W39"/>
  </mergeCells>
  <printOptions horizontalCentered="1"/>
  <pageMargins left="0" right="0" top="0.23622047244094491" bottom="0.15748031496062992" header="8.0708661417322833" footer="0"/>
  <pageSetup paperSize="9" scale="76" firstPageNumber="4294963191" fitToHeight="2" orientation="landscape" horizontalDpi="4294967295" verticalDpi="4294967295" r:id="rId1"/>
  <headerFooter alignWithMargins="0">
    <oddHeader>&amp;R&amp;"Calibri"&amp;10&amp;K000000 Confidential&amp;1#_x000D_</oddHeader>
  </headerFooter>
  <rowBreaks count="1" manualBreakCount="1">
    <brk id="40" max="21"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D74"/>
  <sheetViews>
    <sheetView topLeftCell="A16" zoomScale="80" zoomScaleNormal="80" zoomScaleSheetLayoutView="85" workbookViewId="0">
      <selection activeCell="B24" sqref="B24"/>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25"/>
      <c r="I10" s="42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917</v>
      </c>
      <c r="C18" s="187" t="str">
        <f>IF(D18="","",VLOOKUP(B18,Data!$B$5:$L$404,2,FALSE))</f>
        <v/>
      </c>
      <c r="D18" s="274"/>
      <c r="E18" s="276"/>
      <c r="F18" s="185" t="str">
        <f>IF(D18="","",VLOOKUP(B18,Data!$B$5:$L$404,11,FALSE))</f>
        <v/>
      </c>
      <c r="G18" s="188" t="str">
        <f t="shared" ref="G18:G29"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399"/>
      <c r="B19" s="368" t="s">
        <v>201</v>
      </c>
      <c r="C19" s="187" t="str">
        <f>IF(D19="","",VLOOKUP(B19,Data!$B$5:$L$404,2,FALSE))</f>
        <v>WH50370</v>
      </c>
      <c r="D19" s="274">
        <v>1</v>
      </c>
      <c r="E19" s="273"/>
      <c r="F19" s="376">
        <f>IF(D19="","",VLOOKUP(B19,Data!$B$5:$L$404,11,FALSE))</f>
        <v>2134.0100000000002</v>
      </c>
      <c r="G19" s="400">
        <f t="shared" si="0"/>
        <v>2134.0100000000002</v>
      </c>
      <c r="H19" s="401" t="str">
        <f>IF(D19="","",VLOOKUP(B19,Data!$B$5:$D$404,3,FALSE))</f>
        <v>C/T</v>
      </c>
      <c r="I19" s="401" t="str">
        <f>IF(D19="","",VLOOKUP(B19,Data!$B$5:$M$404,12,FALSE))</f>
        <v>Indonesia</v>
      </c>
      <c r="J19" s="402" t="s">
        <v>918</v>
      </c>
      <c r="K19" s="183">
        <f>IF(D19="","",VLOOKUP(B19,Data!$B$5:$E$404,4,FALSE)*D19)</f>
        <v>201</v>
      </c>
      <c r="L19" s="187">
        <f>IF(D19="","",VLOOKUP(B19,Data!$B$5:$F$404,5,FALSE)*D19)</f>
        <v>181</v>
      </c>
      <c r="M19" s="403"/>
      <c r="N19" s="404"/>
      <c r="O19" s="405"/>
      <c r="P19" s="406"/>
      <c r="Q19" s="405"/>
      <c r="R19" s="405"/>
      <c r="S19" s="406"/>
      <c r="T19" s="407"/>
      <c r="U19" s="406"/>
      <c r="V19" s="408">
        <f>IF(D19="","",VLOOKUP(B19,Data!$B$5:$J$404,9,FALSE)*D19)</f>
        <v>1.1499999999999999</v>
      </c>
      <c r="W19" s="386"/>
      <c r="X19" s="386"/>
      <c r="Y19" s="386"/>
      <c r="Z19" s="386"/>
      <c r="AA19" s="386"/>
      <c r="AB19" s="386"/>
      <c r="AC19" s="386"/>
      <c r="AD19" s="386"/>
    </row>
    <row r="20" spans="1:30" s="409" customFormat="1" ht="17" customHeight="1">
      <c r="A20" s="410"/>
      <c r="B20" s="432" t="s">
        <v>205</v>
      </c>
      <c r="C20" s="433" t="str">
        <f>IF(D20="","",VLOOKUP(B20,Data!$B$5:$L$404,2,FALSE))</f>
        <v>WH50390</v>
      </c>
      <c r="D20" s="434">
        <v>2</v>
      </c>
      <c r="E20" s="273"/>
      <c r="F20" s="376">
        <f>IF(D20="","",VLOOKUP(B20,Data!$B$5:$L$404,11,FALSE))</f>
        <v>2142.8000000000002</v>
      </c>
      <c r="G20" s="400">
        <f t="shared" si="0"/>
        <v>4285.6000000000004</v>
      </c>
      <c r="H20" s="401" t="str">
        <f>IF(D20="","",VLOOKUP(B20,Data!$B$5:$D$404,3,FALSE))</f>
        <v>C/T</v>
      </c>
      <c r="I20" s="401" t="str">
        <f>IF(D20="","",VLOOKUP(B20,Data!$B$5:$M$404,12,FALSE))</f>
        <v>Indonesia</v>
      </c>
      <c r="J20" s="402" t="s">
        <v>918</v>
      </c>
      <c r="K20" s="187">
        <f>IF(D20="","",VLOOKUP(B20,Data!$B$5:$E$404,4,FALSE)*D20)</f>
        <v>402</v>
      </c>
      <c r="L20" s="187">
        <f>IF(D20="","",VLOOKUP(B20,Data!$B$5:$F$404,5,FALSE)*D20)</f>
        <v>362</v>
      </c>
      <c r="M20" s="403"/>
      <c r="N20" s="404"/>
      <c r="O20" s="405"/>
      <c r="P20" s="406"/>
      <c r="Q20" s="405"/>
      <c r="R20" s="405"/>
      <c r="S20" s="406"/>
      <c r="T20" s="407"/>
      <c r="U20" s="406"/>
      <c r="V20" s="408">
        <f>IF(D20="","",VLOOKUP(B20,Data!$B$5:$J$404,9,FALSE)*D20)</f>
        <v>2.2999999999999998</v>
      </c>
      <c r="W20" s="386"/>
      <c r="X20" s="386"/>
      <c r="Y20" s="386"/>
      <c r="Z20" s="386"/>
      <c r="AA20" s="386"/>
      <c r="AB20" s="386"/>
      <c r="AC20" s="386"/>
      <c r="AD20" s="386"/>
    </row>
    <row r="21" spans="1:30" s="409" customFormat="1" ht="17" customHeight="1">
      <c r="A21" s="410"/>
      <c r="B21" s="368" t="s">
        <v>700</v>
      </c>
      <c r="C21" s="187" t="str">
        <f>IF(D21="","",VLOOKUP(B21,Data!$B$5:$L$404,2,FALSE))</f>
        <v>VAD6760</v>
      </c>
      <c r="D21" s="274">
        <v>5</v>
      </c>
      <c r="E21" s="273"/>
      <c r="F21" s="376">
        <f>IF(D21="","",VLOOKUP(B21,Data!$B$5:$L$404,11,FALSE))</f>
        <v>2238.61</v>
      </c>
      <c r="G21" s="400">
        <f t="shared" si="0"/>
        <v>11193.050000000001</v>
      </c>
      <c r="H21" s="401" t="str">
        <f>IF(D21="","",VLOOKUP(B21,Data!$B$5:$D$404,3,FALSE))</f>
        <v>C/T</v>
      </c>
      <c r="I21" s="401" t="str">
        <f>IF(D21="","",VLOOKUP(B21,Data!$B$5:$M$404,12,FALSE))</f>
        <v>Indonesia</v>
      </c>
      <c r="J21" s="402" t="s">
        <v>918</v>
      </c>
      <c r="K21" s="187">
        <f>IF(D21="","",VLOOKUP(B21,Data!$B$5:$E$404,4,FALSE)*D21)</f>
        <v>1135</v>
      </c>
      <c r="L21" s="187">
        <f>IF(D21="","",VLOOKUP(B21,Data!$B$5:$F$404,5,FALSE)*D21)</f>
        <v>1030</v>
      </c>
      <c r="M21" s="403"/>
      <c r="N21" s="404"/>
      <c r="O21" s="405"/>
      <c r="P21" s="406"/>
      <c r="Q21" s="405"/>
      <c r="R21" s="405"/>
      <c r="S21" s="406"/>
      <c r="T21" s="407"/>
      <c r="U21" s="406"/>
      <c r="V21" s="408">
        <f>IF(D21="","",VLOOKUP(B21,Data!$B$5:$J$404,9,FALSE)*D21)</f>
        <v>5.9950000000000001</v>
      </c>
      <c r="W21" s="386"/>
      <c r="X21" s="386"/>
      <c r="Y21" s="386"/>
      <c r="Z21" s="386"/>
      <c r="AA21" s="386"/>
      <c r="AB21" s="386"/>
      <c r="AC21" s="386"/>
      <c r="AD21" s="386"/>
    </row>
    <row r="22" spans="1:30" s="409" customFormat="1" ht="17" customHeight="1">
      <c r="A22" s="399"/>
      <c r="B22" s="432" t="s">
        <v>757</v>
      </c>
      <c r="C22" s="433" t="str">
        <f>IF(D22="","",VLOOKUP(B22,Data!$B$5:$L$404,2,FALSE))</f>
        <v>VAD6840</v>
      </c>
      <c r="D22" s="434">
        <v>1</v>
      </c>
      <c r="E22" s="273"/>
      <c r="F22" s="376">
        <f>IF(D22="","",VLOOKUP(B22,Data!$B$5:$L$404,11,FALSE))</f>
        <v>5067.25</v>
      </c>
      <c r="G22" s="400">
        <f t="shared" si="0"/>
        <v>5067.25</v>
      </c>
      <c r="H22" s="401" t="str">
        <f>IF(D22="","",VLOOKUP(B22,Data!$B$5:$D$404,3,FALSE))</f>
        <v>C/T</v>
      </c>
      <c r="I22" s="401" t="str">
        <f>IF(D22="","",VLOOKUP(B22,Data!$B$5:$M$404,12,FALSE))</f>
        <v>Indonesia</v>
      </c>
      <c r="J22" s="402" t="s">
        <v>918</v>
      </c>
      <c r="K22" s="187">
        <f>IF(D22="","",VLOOKUP(B22,Data!$B$5:$E$404,4,FALSE)*D22)</f>
        <v>310</v>
      </c>
      <c r="L22" s="187">
        <f>IF(D22="","",VLOOKUP(B22,Data!$B$5:$F$404,5,FALSE)*D22)</f>
        <v>274</v>
      </c>
      <c r="M22" s="403"/>
      <c r="N22" s="404"/>
      <c r="O22" s="405"/>
      <c r="P22" s="406"/>
      <c r="Q22" s="405"/>
      <c r="R22" s="405"/>
      <c r="S22" s="406"/>
      <c r="T22" s="407"/>
      <c r="U22" s="406"/>
      <c r="V22" s="408">
        <f>IF(D22="","",VLOOKUP(B22,Data!$B$5:$J$404,9,FALSE)*D22)</f>
        <v>1.534</v>
      </c>
      <c r="W22" s="386"/>
      <c r="X22" s="386"/>
      <c r="Y22" s="386"/>
      <c r="Z22" s="386"/>
      <c r="AA22" s="386"/>
      <c r="AB22" s="386"/>
      <c r="AC22" s="386"/>
      <c r="AD22" s="386"/>
    </row>
    <row r="23" spans="1:30" s="409" customFormat="1" ht="17" customHeight="1">
      <c r="A23" s="410"/>
      <c r="B23" s="432" t="s">
        <v>405</v>
      </c>
      <c r="C23" s="433" t="str">
        <f>IF(D23="","",VLOOKUP(B23,Data!$B$5:$L$404,2,FALSE))</f>
        <v>ZU62670</v>
      </c>
      <c r="D23" s="434">
        <v>1</v>
      </c>
      <c r="E23" s="273"/>
      <c r="F23" s="376">
        <f>IF(D23="","",VLOOKUP(B23,Data!$B$5:$L$404,11,FALSE))</f>
        <v>6633.78</v>
      </c>
      <c r="G23" s="400">
        <f t="shared" si="0"/>
        <v>6633.78</v>
      </c>
      <c r="H23" s="401" t="str">
        <f>IF(D23="","",VLOOKUP(B23,Data!$B$5:$D$404,3,FALSE))</f>
        <v>C/T</v>
      </c>
      <c r="I23" s="401" t="str">
        <f>IF(D23="","",VLOOKUP(B23,Data!$B$5:$M$404,12,FALSE))</f>
        <v>Indonesia</v>
      </c>
      <c r="J23" s="402" t="s">
        <v>918</v>
      </c>
      <c r="K23" s="187">
        <f>IF(D23="","",VLOOKUP(B23,Data!$B$5:$E$404,4,FALSE)*D23)</f>
        <v>345</v>
      </c>
      <c r="L23" s="187">
        <f>IF(D23="","",VLOOKUP(B23,Data!$B$5:$F$404,5,FALSE)*D23)</f>
        <v>304</v>
      </c>
      <c r="M23" s="403"/>
      <c r="N23" s="404"/>
      <c r="O23" s="405"/>
      <c r="P23" s="406"/>
      <c r="Q23" s="405"/>
      <c r="R23" s="405"/>
      <c r="S23" s="406"/>
      <c r="T23" s="407"/>
      <c r="U23" s="406"/>
      <c r="V23" s="408">
        <f>IF(D23="","",VLOOKUP(B23,Data!$B$5:$J$404,9,FALSE)*D23)</f>
        <v>1.806</v>
      </c>
      <c r="W23" s="386"/>
      <c r="X23" s="386"/>
      <c r="Y23" s="386"/>
      <c r="Z23" s="386"/>
      <c r="AA23" s="386"/>
      <c r="AB23" s="386"/>
      <c r="AC23" s="386"/>
      <c r="AD23" s="386"/>
    </row>
    <row r="24" spans="1:30" s="409" customFormat="1" ht="17" customHeight="1">
      <c r="A24" s="410"/>
      <c r="B24" s="368"/>
      <c r="C24" s="187" t="str">
        <f>IF(D24="","",VLOOKUP(B24,Data!$B$5:$L$404,2,FALSE))</f>
        <v/>
      </c>
      <c r="D24" s="274"/>
      <c r="E24" s="273"/>
      <c r="F24" s="376" t="str">
        <f>IF(D24="","",VLOOKUP(B24,Data!$B$5:$L$404,11,FALSE))</f>
        <v/>
      </c>
      <c r="G24" s="400" t="str">
        <f t="shared" si="0"/>
        <v>-</v>
      </c>
      <c r="H24" s="401" t="str">
        <f>IF(D24="","",VLOOKUP(B24,Data!$B$5:$D$404,3,FALSE))</f>
        <v/>
      </c>
      <c r="I24" s="401" t="str">
        <f>IF(D24="","",VLOOKUP(B24,Data!$B$5:$M$404,12,FALSE))</f>
        <v/>
      </c>
      <c r="J24" s="402"/>
      <c r="K24" s="187" t="str">
        <f>IF(D24="","",VLOOKUP(B24,Data!$B$5:$E$404,4,FALSE)*D24)</f>
        <v/>
      </c>
      <c r="L24" s="187" t="str">
        <f>IF(D24="","",VLOOKUP(B24,Data!$B$5:$F$404,5,FALSE)*D24)</f>
        <v/>
      </c>
      <c r="M24" s="403"/>
      <c r="N24" s="404"/>
      <c r="O24" s="405"/>
      <c r="P24" s="406"/>
      <c r="Q24" s="405"/>
      <c r="R24" s="405"/>
      <c r="S24" s="406"/>
      <c r="T24" s="407"/>
      <c r="U24" s="406"/>
      <c r="V24" s="408" t="str">
        <f>IF(D24="","",VLOOKUP(B24,Data!$B$5:$J$404,9,FALSE)*D24)</f>
        <v/>
      </c>
      <c r="W24" s="386"/>
      <c r="X24" s="386"/>
      <c r="Y24" s="386"/>
      <c r="Z24" s="386"/>
      <c r="AA24" s="386"/>
      <c r="AB24" s="386"/>
      <c r="AC24" s="386"/>
      <c r="AD24" s="386"/>
    </row>
    <row r="25" spans="1:30" s="409" customFormat="1" ht="17" customHeight="1">
      <c r="A25" s="399"/>
      <c r="B25" s="368"/>
      <c r="C25" s="187" t="str">
        <f>IF(D25="","",VLOOKUP(B25,Data!$B$5:$L$404,2,FALSE))</f>
        <v/>
      </c>
      <c r="D25" s="274"/>
      <c r="E25" s="273"/>
      <c r="F25" s="376" t="str">
        <f>IF(D25="","",VLOOKUP(B25,Data!$B$5:$L$404,11,FALSE))</f>
        <v/>
      </c>
      <c r="G25" s="400" t="str">
        <f t="shared" si="0"/>
        <v>-</v>
      </c>
      <c r="H25" s="401" t="str">
        <f>IF(D25="","",VLOOKUP(B25,Data!$B$5:$D$404,3,FALSE))</f>
        <v/>
      </c>
      <c r="I25" s="401" t="str">
        <f>IF(D25="","",VLOOKUP(B25,Data!$B$5:$M$404,12,FALSE))</f>
        <v/>
      </c>
      <c r="J25" s="402"/>
      <c r="K25" s="187" t="str">
        <f>IF(D25="","",VLOOKUP(B25,Data!$B$5:$E$404,4,FALSE)*D25)</f>
        <v/>
      </c>
      <c r="L25" s="187" t="str">
        <f>IF(D25="","",VLOOKUP(B25,Data!$B$5:$F$404,5,FALSE)*D25)</f>
        <v/>
      </c>
      <c r="M25" s="403"/>
      <c r="N25" s="404"/>
      <c r="O25" s="405"/>
      <c r="P25" s="406"/>
      <c r="Q25" s="405"/>
      <c r="R25" s="405"/>
      <c r="S25" s="406"/>
      <c r="T25" s="407"/>
      <c r="U25" s="406"/>
      <c r="V25" s="408" t="str">
        <f>IF(D25="","",VLOOKUP(B25,Data!$B$5:$J$404,9,FALSE)*D25)</f>
        <v/>
      </c>
      <c r="W25" s="386"/>
      <c r="X25" s="386"/>
      <c r="Y25" s="386"/>
      <c r="Z25" s="386"/>
      <c r="AA25" s="386"/>
      <c r="AB25" s="386"/>
      <c r="AC25" s="386"/>
      <c r="AD25" s="386"/>
    </row>
    <row r="26" spans="1:30" s="409" customFormat="1" ht="17" customHeight="1">
      <c r="A26" s="410"/>
      <c r="B26" s="368"/>
      <c r="C26" s="187" t="str">
        <f>IF(D26="","",VLOOKUP(B26,Data!$B$5:$L$404,2,FALSE))</f>
        <v/>
      </c>
      <c r="D26" s="274"/>
      <c r="E26" s="273"/>
      <c r="F26" s="376" t="str">
        <f>IF(D26="","",VLOOKUP(B26,Data!$B$5:$L$404,11,FALSE))</f>
        <v/>
      </c>
      <c r="G26" s="400" t="str">
        <f t="shared" si="0"/>
        <v>-</v>
      </c>
      <c r="H26" s="401" t="str">
        <f>IF(D26="","",VLOOKUP(B26,Data!$B$5:$D$404,3,FALSE))</f>
        <v/>
      </c>
      <c r="I26" s="401" t="str">
        <f>IF(D26="","",VLOOKUP(B26,Data!$B$5:$M$404,12,FALSE))</f>
        <v/>
      </c>
      <c r="J26" s="402"/>
      <c r="K26" s="187" t="str">
        <f>IF(D26="","",VLOOKUP(B26,Data!$B$5:$E$404,4,FALSE)*D26)</f>
        <v/>
      </c>
      <c r="L26" s="187" t="str">
        <f>IF(D26="","",VLOOKUP(B26,Data!$B$5:$F$404,5,FALSE)*D26)</f>
        <v/>
      </c>
      <c r="M26" s="403"/>
      <c r="N26" s="404"/>
      <c r="O26" s="405"/>
      <c r="P26" s="406"/>
      <c r="Q26" s="405"/>
      <c r="R26" s="405"/>
      <c r="S26" s="406"/>
      <c r="T26" s="407"/>
      <c r="U26" s="406"/>
      <c r="V26" s="408" t="str">
        <f>IF(D26="","",VLOOKUP(B26,Data!$B$5:$J$404,9,FALSE)*D26)</f>
        <v/>
      </c>
      <c r="W26" s="386"/>
      <c r="X26" s="386"/>
      <c r="Y26" s="386"/>
      <c r="Z26" s="386"/>
      <c r="AA26" s="386"/>
      <c r="AB26" s="386"/>
      <c r="AC26" s="386"/>
      <c r="AD26" s="386"/>
    </row>
    <row r="27" spans="1:30" s="340" customFormat="1" ht="17" customHeight="1">
      <c r="A27" s="410"/>
      <c r="B27" s="342" t="s">
        <v>871</v>
      </c>
      <c r="C27" s="187" t="str">
        <f>IF(D27="","",VLOOKUP(B27,Data!$B$5:$L$404,2,FALSE))</f>
        <v/>
      </c>
      <c r="D27" s="274"/>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399"/>
      <c r="B28" s="342" t="s">
        <v>951</v>
      </c>
      <c r="C28" s="187" t="str">
        <f>IF(D28="","",VLOOKUP(B28,Data!$B$5:$L$404,2,FALSE))</f>
        <v/>
      </c>
      <c r="D28" s="339"/>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410"/>
      <c r="B29" s="385"/>
      <c r="C29" s="187" t="str">
        <f>IF(D29="","",VLOOKUP(B29,Data!$B$5:$L$404,2,FALSE))</f>
        <v/>
      </c>
      <c r="D29" s="339"/>
      <c r="E29" s="276"/>
      <c r="F29" s="185" t="str">
        <f>IF(D29="","",VLOOKUP(B29,Data!$B$5:$L$404,11,FALSE))</f>
        <v/>
      </c>
      <c r="G29" s="188" t="str">
        <f t="shared" si="0"/>
        <v>-</v>
      </c>
      <c r="H29" s="182" t="str">
        <f>IF(D29="","",VLOOKUP(B29,Data!$B$5:$D$404,3,FALSE))</f>
        <v/>
      </c>
      <c r="I29" s="182" t="str">
        <f>IF(D29="","",VLOOKUP(B29,Data!$B$5:$M$404,12,FALSE))</f>
        <v/>
      </c>
      <c r="J29" s="246"/>
      <c r="K29" s="183" t="str">
        <f>IF(D29="","",VLOOKUP(B29,Data!$B$5:$E$404,4,FALSE)*D29)</f>
        <v/>
      </c>
      <c r="L29" s="183" t="str">
        <f>IF(D29="","",VLOOKUP(B29,Data!$B$5:$F$404,5,FALSE)*D29)</f>
        <v/>
      </c>
      <c r="M29" s="189" t="e">
        <f>IF(B29=Data!B87,Data!G87,(IF(B29=Data!B93,Data!G93,(IF(B29=Data!B95,Data!G95,(IF(B29=Data!#REF!,Data!#REF!,(IF(B29=Data!#REF!,Data!#REF!,(IF(B29=Data!B78,Data!G78,(IF(B29=Data!#REF!,Data!#REF!,(IF(B29=Data!#REF!,Data!#REF!,Data!#REF!)))))))))))))))&amp;IF(B29=Data!B212,Data!G212,(IF(B29=Data!B213,Data!G213,(IF(B29=Data!#REF!,Data!#REF!,(IF(B29=Data!B208,Data!G208,(IF(B29=Data!B209,Data!G209,(IF(B29=Data!#REF!,Data!G905,(IF(B29=Data!#REF!,Data!#REF!,(IF(B29=Data!B265,Data!G265,Data!#REF!)))))))))))))))&amp;IF(B29=Data!#REF!,Data!#REF!,(IF(B29=Data!#REF!,Data!#REF!,(IF(B29=Data!#REF!,Data!#REF!,(IF(B29=Data!#REF!,Data!#REF!,(IF(B29=Data!#REF!,Data!#REF!,Data!#REF!)))))))))</f>
        <v>#REF!</v>
      </c>
      <c r="N29" s="377"/>
      <c r="O29" s="378"/>
      <c r="P29" s="186" t="e">
        <f>IF(B29=Data!B87,Data!H87,(IF(B29=Data!B93,Data!H93,(IF(B29=Data!B95,Data!H95,(IF(B29=Data!#REF!,Data!#REF!,(IF(B29=Data!#REF!,Data!#REF!,(IF(B29=Data!B78,Data!H78,(IF(B29=Data!#REF!,Data!#REF!,(IF(B29=Data!#REF!,Data!#REF!,Data!#REF!)))))))))))))))&amp;IF(B29=Data!B212,Data!H212,(IF(B29=Data!B213,Data!H213,(IF(B29=Data!#REF!,Data!#REF!,(IF(B29=Data!B208,Data!H208,(IF(B29=Data!B209,Data!H209,(IF(B29=Data!#REF!,Data!H905,(IF(B29=Data!#REF!,Data!#REF!,(IF(B29=Data!B265,Data!H265,Data!#REF!)))))))))))))))&amp;IF(B29=Data!#REF!,Data!#REF!,(IF(B29=Data!#REF!,Data!#REF!,(IF(B29=Data!#REF!,Data!#REF!,(IF(B29=Data!#REF!,Data!#REF!,(IF(B29=Data!#REF!,Data!#REF!,Data!#REF!)))))))))</f>
        <v>#REF!</v>
      </c>
      <c r="Q29" s="378"/>
      <c r="R29" s="378"/>
      <c r="S29" s="186" t="e">
        <f>IF(B29=Data!B87,Data!I87,(IF(B29=Data!B93,Data!I93,(IF(B29=Data!B95,Data!I95,(IF(B29=Data!#REF!,Data!#REF!,(IF(B29=Data!#REF!,Data!#REF!,(IF(B29=Data!B78,Data!I78,(IF(B29=Data!#REF!,Data!#REF!,(IF(B29=Data!#REF!,Data!#REF!,Data!#REF!)))))))))))))))&amp;IF(B29=Data!B212,Data!I212,(IF(B29=Data!B213,Data!I213,(IF(B29=Data!#REF!,Data!#REF!,(IF(B29=Data!B208,Data!I208,(IF(B29=Data!B209,Data!I209,(IF(B29=Data!#REF!,Data!I905,(IF(B29=Data!#REF!,Data!#REF!,(IF(B29=Data!B265,Data!I265,Data!#REF!)))))))))))))))&amp;IF(B29=Data!#REF!,Data!#REF!,(IF(B29=Data!#REF!,Data!#REF!,(IF(B29=Data!#REF!,Data!#REF!,(IF(B29=Data!#REF!,Data!#REF!,(IF(B29=Data!#REF!,Data!#REF!,Data!#REF!)))))))))</f>
        <v>#REF!</v>
      </c>
      <c r="T29" s="379"/>
      <c r="U29" s="186" t="e">
        <f>IF(B29=Data!B87,Data!J87,(IF(B29=Data!B93,Data!J93,(IF(B29=Data!B95,Data!J95,(IF(B29=Data!#REF!,Data!#REF!,(IF(B29=Data!#REF!,Data!#REF!,(IF(B29=Data!B78,Data!J78,(IF(B29=Data!#REF!,Data!#REF!,(IF(B29=Data!#REF!,Data!#REF!,Data!#REF!)))))))))))))))&amp;IF(B29=Data!B212,Data!J212,(IF(B29=Data!B213,Data!J213,(IF(B29=Data!#REF!,Data!#REF!,(IF(B29=Data!B208,Data!J208,(IF(B29=Data!B209,Data!J209,(IF(B29=Data!#REF!,Data!J905,(IF(B29=Data!#REF!,Data!#REF!,(IF(B29=Data!B265,Data!J265,Data!#REF!)))))))))))))))&amp;IF(B29=Data!#REF!,Data!#REF!,(IF(B29=Data!#REF!,Data!#REF!,(IF(B29=Data!#REF!,Data!#REF!,(IF(B29=Data!#REF!,Data!#REF!,(IF(B29=Data!#REF!,Data!#REF!,Data!#REF!)))))))))</f>
        <v>#REF!</v>
      </c>
      <c r="V29" s="184" t="str">
        <f>IF(D29="","",VLOOKUP(B29,Data!$B$5:$J$404,9,FALSE)*D29)</f>
        <v/>
      </c>
      <c r="W29" s="282"/>
      <c r="X29" s="282"/>
      <c r="Y29" s="282"/>
      <c r="Z29" s="282"/>
      <c r="AA29" s="282"/>
      <c r="AB29" s="282"/>
      <c r="AC29" s="282"/>
      <c r="AD29" s="282"/>
    </row>
    <row r="30" spans="1:30" s="340" customFormat="1" ht="19.5" customHeight="1">
      <c r="A30" s="272"/>
      <c r="B30" s="678" t="s">
        <v>952</v>
      </c>
      <c r="C30" s="679"/>
      <c r="D30" s="269">
        <f>SUM(D16:D29)</f>
        <v>10</v>
      </c>
      <c r="E30" s="374"/>
      <c r="F30" s="380"/>
      <c r="G30" s="191">
        <f>SUM(G16:G29)</f>
        <v>29313.690000000002</v>
      </c>
      <c r="H30" s="191"/>
      <c r="I30" s="383"/>
      <c r="J30" s="343"/>
      <c r="K30" s="191">
        <f>SUM(K16:K29)</f>
        <v>2393</v>
      </c>
      <c r="L30" s="191">
        <f>SUM(L16:L29)</f>
        <v>2151</v>
      </c>
      <c r="M30" s="191" t="e">
        <f>SUM(M16:M29)</f>
        <v>#REF!</v>
      </c>
      <c r="N30" s="190">
        <f>SUM(N14:N15)</f>
        <v>0</v>
      </c>
      <c r="O30" s="190" t="e">
        <f>SUM(#REF!)</f>
        <v>#REF!</v>
      </c>
      <c r="P30" s="190">
        <f>SUM(P14:P15)</f>
        <v>0</v>
      </c>
      <c r="Q30" s="190">
        <f>SUM(Q14:Q15)</f>
        <v>0</v>
      </c>
      <c r="R30" s="190" t="e">
        <f>SUM(#REF!)</f>
        <v>#REF!</v>
      </c>
      <c r="S30" s="190">
        <f>SUM(S14:S15)</f>
        <v>0</v>
      </c>
      <c r="T30" s="190">
        <f>SUM(T14:T15)</f>
        <v>0</v>
      </c>
      <c r="U30" s="190"/>
      <c r="V30" s="192">
        <f>SUM(V16:V29)</f>
        <v>12.785</v>
      </c>
      <c r="W30" s="282"/>
    </row>
    <row r="31" spans="1:30" ht="10.5" customHeight="1">
      <c r="A31" s="272"/>
      <c r="B31" s="680"/>
      <c r="C31" s="681"/>
      <c r="D31" s="395"/>
      <c r="E31" s="375"/>
      <c r="F31" s="311"/>
      <c r="G31" s="160" t="s">
        <v>523</v>
      </c>
      <c r="H31" s="157"/>
      <c r="I31" s="344"/>
      <c r="J31" s="344"/>
      <c r="K31" s="344"/>
      <c r="L31" s="161"/>
      <c r="M31" s="151"/>
      <c r="N31" s="298"/>
      <c r="U31" s="298"/>
      <c r="V31" s="298"/>
    </row>
    <row r="32" spans="1:30" ht="13">
      <c r="A32" s="290" t="s">
        <v>96</v>
      </c>
      <c r="C32" s="292"/>
      <c r="D32" s="283" t="s">
        <v>97</v>
      </c>
      <c r="F32" s="76" t="s">
        <v>98</v>
      </c>
      <c r="G32" s="73"/>
      <c r="H32" s="297" t="s">
        <v>88</v>
      </c>
      <c r="I32" s="350"/>
      <c r="J32" s="154" t="s">
        <v>99</v>
      </c>
      <c r="K32" s="154"/>
      <c r="L32" s="150"/>
      <c r="V32" s="155"/>
    </row>
    <row r="33" spans="1:22" ht="10.5" customHeight="1">
      <c r="A33" s="297" t="s">
        <v>527</v>
      </c>
      <c r="C33" s="298"/>
      <c r="D33" s="283"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53"/>
      <c r="E34" s="312"/>
      <c r="F34" s="673" t="s">
        <v>950</v>
      </c>
      <c r="G34" s="674"/>
      <c r="H34" s="673" t="s">
        <v>949</v>
      </c>
      <c r="I34" s="674"/>
      <c r="J34" s="158" t="s">
        <v>104</v>
      </c>
      <c r="K34" s="158"/>
      <c r="L34" s="675" t="s">
        <v>105</v>
      </c>
      <c r="M34" s="676"/>
      <c r="N34" s="676"/>
      <c r="O34" s="676"/>
      <c r="P34" s="676"/>
      <c r="Q34" s="676"/>
      <c r="R34" s="676"/>
      <c r="S34" s="676"/>
      <c r="T34" s="676"/>
      <c r="U34" s="676"/>
      <c r="V34" s="677"/>
    </row>
    <row r="35" spans="1:22">
      <c r="B35" s="305"/>
    </row>
    <row r="41" spans="1:22" s="354" customFormat="1" ht="26.25"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5">
    <mergeCell ref="B30:C31"/>
    <mergeCell ref="F34:G34"/>
    <mergeCell ref="H34:I34"/>
    <mergeCell ref="L34:V34"/>
    <mergeCell ref="L33:V33"/>
  </mergeCells>
  <printOptions horizontalCentered="1"/>
  <pageMargins left="0" right="0" top="0.23622047244094491" bottom="0.15748031496062992" header="8.0708661417322833" footer="0"/>
  <pageSetup paperSize="9" scale="74" firstPageNumber="4294963191" orientation="landscape" horizontalDpi="4294967295" verticalDpi="4294967295" r:id="rId1"/>
  <headerFooter alignWithMargins="0">
    <oddHeader>&amp;R&amp;"Calibri"&amp;10&amp;K000000 Confidential&amp;1#_x000D_</oddHead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AD71"/>
  <sheetViews>
    <sheetView topLeftCell="C1" zoomScale="85" zoomScaleNormal="85" zoomScaleSheetLayoutView="85" workbookViewId="0">
      <selection activeCell="B24" sqref="B24"/>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25"/>
      <c r="I10" s="42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922</v>
      </c>
      <c r="C18" s="187" t="str">
        <f>IF(D18="","",VLOOKUP(B18,Data!$B$5:$L$404,2,FALSE))</f>
        <v/>
      </c>
      <c r="D18" s="339"/>
      <c r="E18" s="275"/>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c r="B19" s="368" t="s">
        <v>353</v>
      </c>
      <c r="C19" s="187" t="str">
        <f>IF(D19="","",VLOOKUP(B19,Data!$B$5:$L$404,2,FALSE))</f>
        <v>WQ78260</v>
      </c>
      <c r="D19" s="339">
        <v>6</v>
      </c>
      <c r="E19" s="275"/>
      <c r="F19" s="185">
        <f>IF(D19="","",VLOOKUP(B19,Data!$B$5:$L$404,11,FALSE))</f>
        <v>4283.6499999999996</v>
      </c>
      <c r="G19" s="188">
        <f>IF(D19&gt;0,D19*F19,"-")</f>
        <v>25701.899999999998</v>
      </c>
      <c r="H19" s="182" t="str">
        <f>IF(D19="","",VLOOKUP(B19,Data!$B$5:$D$404,3,FALSE))</f>
        <v>C/T</v>
      </c>
      <c r="I19" s="182" t="str">
        <f>IF(D19="","",VLOOKUP(B19,Data!$B$5:$M$404,12,FALSE))</f>
        <v>Indonesia</v>
      </c>
      <c r="J19" s="280" t="s">
        <v>920</v>
      </c>
      <c r="K19" s="183">
        <f>IF(D19="","",VLOOKUP(B19,Data!$B$5:$E$404,4,FALSE)*D19)</f>
        <v>1830</v>
      </c>
      <c r="L19" s="183">
        <f>IF(D19="","",VLOOKUP(B19,Data!$B$5:$F$404,5,FALSE)*D19)</f>
        <v>1614</v>
      </c>
      <c r="M19" s="189"/>
      <c r="N19" s="377"/>
      <c r="O19" s="378"/>
      <c r="P19" s="186"/>
      <c r="Q19" s="378"/>
      <c r="R19" s="378"/>
      <c r="S19" s="186"/>
      <c r="T19" s="379"/>
      <c r="U19" s="186"/>
      <c r="V19" s="184">
        <f>IF(D19="","",VLOOKUP(B19,Data!$B$5:$J$404,9,FALSE)*D19)</f>
        <v>9.2040000000000006</v>
      </c>
      <c r="W19" s="282"/>
      <c r="X19" s="282"/>
      <c r="Y19" s="282"/>
      <c r="Z19" s="282"/>
      <c r="AA19" s="282"/>
      <c r="AB19" s="282"/>
      <c r="AC19" s="282"/>
      <c r="AD19" s="282"/>
    </row>
    <row r="20" spans="1:30" s="340" customFormat="1" ht="17" customHeight="1">
      <c r="A20" s="272"/>
      <c r="B20" s="432" t="s">
        <v>213</v>
      </c>
      <c r="C20" s="433" t="str">
        <f>IF(D20="","",VLOOKUP(B20,Data!$B$5:$L$404,2,FALSE))</f>
        <v>WH50410</v>
      </c>
      <c r="D20" s="434">
        <v>15</v>
      </c>
      <c r="E20" s="275"/>
      <c r="F20" s="185">
        <f>IF(D20="","",VLOOKUP(B20,Data!$B$5:$L$404,11,FALSE))</f>
        <v>1897.4</v>
      </c>
      <c r="G20" s="188">
        <f>IF(D20&gt;0,D20*F20,"-")</f>
        <v>28461</v>
      </c>
      <c r="H20" s="182" t="str">
        <f>IF(D20="","",VLOOKUP(B20,Data!$B$5:$D$404,3,FALSE))</f>
        <v>C/T</v>
      </c>
      <c r="I20" s="182" t="str">
        <f>IF(D20="","",VLOOKUP(B20,Data!$B$5:$M$404,12,FALSE))</f>
        <v>Indonesia</v>
      </c>
      <c r="J20" s="280" t="s">
        <v>920</v>
      </c>
      <c r="K20" s="183">
        <f>IF(D20="","",VLOOKUP(B20,Data!$B$5:$E$404,4,FALSE)*D20)</f>
        <v>3330</v>
      </c>
      <c r="L20" s="183">
        <f>IF(D20="","",VLOOKUP(B20,Data!$B$5:$F$404,5,FALSE)*D20)</f>
        <v>3015</v>
      </c>
      <c r="M20" s="189"/>
      <c r="N20" s="377"/>
      <c r="O20" s="378"/>
      <c r="P20" s="186"/>
      <c r="Q20" s="378"/>
      <c r="R20" s="378"/>
      <c r="S20" s="186"/>
      <c r="T20" s="379"/>
      <c r="U20" s="186"/>
      <c r="V20" s="184">
        <f>IF(D20="","",VLOOKUP(B20,Data!$B$5:$J$404,9,FALSE)*D20)</f>
        <v>17.984999999999999</v>
      </c>
      <c r="W20" s="282"/>
      <c r="X20" s="282"/>
      <c r="Y20" s="282"/>
      <c r="Z20" s="282"/>
      <c r="AA20" s="282"/>
      <c r="AB20" s="282"/>
      <c r="AC20" s="282"/>
      <c r="AD20" s="282"/>
    </row>
    <row r="21" spans="1:30" s="340" customFormat="1" ht="17" customHeight="1">
      <c r="A21" s="272"/>
      <c r="B21" s="368"/>
      <c r="C21" s="187" t="str">
        <f>IF(D21="","",VLOOKUP(B21,Data!$B$5:$L$404,2,FALSE))</f>
        <v/>
      </c>
      <c r="D21" s="274"/>
      <c r="E21" s="275"/>
      <c r="F21" s="185" t="str">
        <f>IF(D21="","",VLOOKUP(B21,Data!$B$5:$L$404,11,FALSE))</f>
        <v/>
      </c>
      <c r="G21" s="188" t="str">
        <f t="shared" ref="G21:G26" si="0">IF(D21&gt;0,D21*F21,"-")</f>
        <v>-</v>
      </c>
      <c r="H21" s="182" t="str">
        <f>IF(D21="","",VLOOKUP(B21,Data!$B$5:$D$404,3,FALSE))</f>
        <v/>
      </c>
      <c r="I21" s="182" t="str">
        <f>IF(D21="","",VLOOKUP(B21,Data!$B$5:$M$404,12,FALSE))</f>
        <v/>
      </c>
      <c r="J21" s="280"/>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68"/>
      <c r="C22" s="187" t="str">
        <f>IF(D22="","",VLOOKUP(B22,Data!$B$5:$L$404,2,FALSE))</f>
        <v/>
      </c>
      <c r="D22" s="339"/>
      <c r="E22" s="277"/>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64"/>
      <c r="C23" s="187" t="str">
        <f>IF(D23="","",VLOOKUP(B23,Data!$B$5:$L$404,2,FALSE))</f>
        <v/>
      </c>
      <c r="D23" s="339"/>
      <c r="E23" s="277"/>
      <c r="F23" s="185" t="str">
        <f>IF(D23="","",VLOOKUP(B23,Data!$B$5:$L$404,11,FALSE))</f>
        <v/>
      </c>
      <c r="G23" s="188" t="str">
        <f t="shared" si="0"/>
        <v>-</v>
      </c>
      <c r="H23" s="182" t="str">
        <f>IF(D23="","",VLOOKUP(B23,Data!$B$5:$D$404,3,FALSE))</f>
        <v/>
      </c>
      <c r="I23" s="182" t="str">
        <f>IF(D23="","",VLOOKUP(B23,Data!$B$5:$M$404,12,FALSE))</f>
        <v/>
      </c>
      <c r="J23" s="279"/>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951</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78" t="s">
        <v>953</v>
      </c>
      <c r="C27" s="679"/>
      <c r="D27" s="193">
        <f>SUM(D18:D26)</f>
        <v>21</v>
      </c>
      <c r="E27" s="380"/>
      <c r="F27" s="190"/>
      <c r="G27" s="191">
        <f>SUM(G18:G26)</f>
        <v>54162.899999999994</v>
      </c>
      <c r="H27" s="343"/>
      <c r="I27" s="343"/>
      <c r="J27" s="343"/>
      <c r="K27" s="191">
        <f>SUM(K18:K26)</f>
        <v>5160</v>
      </c>
      <c r="L27" s="191">
        <f>SUM(L18:L26)</f>
        <v>4629</v>
      </c>
      <c r="M27" s="190">
        <f>SUM(M16:M17)</f>
        <v>0</v>
      </c>
      <c r="N27" s="190" t="e">
        <f>SUM(#REF!)</f>
        <v>#REF!</v>
      </c>
      <c r="O27" s="190">
        <f>SUM(O16:O17)</f>
        <v>0</v>
      </c>
      <c r="P27" s="190">
        <f>SUM(P16:P17)</f>
        <v>0</v>
      </c>
      <c r="Q27" s="190" t="e">
        <f>SUM(#REF!)</f>
        <v>#REF!</v>
      </c>
      <c r="R27" s="190">
        <f>SUM(R16:R17)</f>
        <v>0</v>
      </c>
      <c r="S27" s="190">
        <f>SUM(S16:S17)</f>
        <v>0</v>
      </c>
      <c r="T27" s="190"/>
      <c r="U27" s="190">
        <f>SUM(U16:U17)</f>
        <v>0</v>
      </c>
      <c r="V27" s="192">
        <f>SUM(V18:V26)</f>
        <v>27.189</v>
      </c>
    </row>
    <row r="28" spans="1:30" ht="10.25" customHeight="1">
      <c r="A28" s="272"/>
      <c r="B28" s="680"/>
      <c r="C28" s="681"/>
      <c r="D28" s="345"/>
      <c r="E28" s="311"/>
      <c r="F28" s="160" t="s">
        <v>523</v>
      </c>
      <c r="G28" s="157"/>
      <c r="H28" s="344"/>
      <c r="I28" s="344"/>
      <c r="J28" s="344"/>
      <c r="K28" s="161"/>
      <c r="L28" s="151"/>
      <c r="M28" s="298"/>
      <c r="T28" s="298"/>
      <c r="U28" s="298"/>
      <c r="V28" s="155"/>
    </row>
    <row r="29" spans="1:30" ht="16.5">
      <c r="A29" s="272"/>
      <c r="B29" s="346"/>
      <c r="C29" s="347"/>
      <c r="D29" s="348" t="s">
        <v>81</v>
      </c>
      <c r="E29" s="305"/>
      <c r="F29" s="68"/>
      <c r="G29" s="72"/>
      <c r="H29" s="322" t="s">
        <v>83</v>
      </c>
      <c r="I29" s="349"/>
      <c r="J29" s="152" t="s">
        <v>84</v>
      </c>
      <c r="K29" s="152"/>
      <c r="L29" s="682" t="s">
        <v>85</v>
      </c>
      <c r="M29" s="683"/>
      <c r="N29" s="683"/>
      <c r="O29" s="683"/>
      <c r="P29" s="683"/>
      <c r="Q29" s="683"/>
      <c r="R29" s="683"/>
      <c r="S29" s="683"/>
      <c r="T29" s="683"/>
      <c r="U29" s="683"/>
      <c r="V29" s="684"/>
    </row>
    <row r="30" spans="1:30" ht="10.5" customHeight="1">
      <c r="A30" s="272"/>
      <c r="C30" s="298"/>
      <c r="F30" s="77"/>
      <c r="G30" s="162"/>
      <c r="H30" s="297" t="s">
        <v>101</v>
      </c>
      <c r="I30" s="350"/>
      <c r="J30" s="154" t="s">
        <v>528</v>
      </c>
      <c r="K30" s="154"/>
      <c r="L30" s="687" t="s">
        <v>103</v>
      </c>
      <c r="M30" s="688"/>
      <c r="N30" s="688"/>
      <c r="O30" s="688"/>
      <c r="P30" s="688"/>
      <c r="Q30" s="688"/>
      <c r="R30" s="688"/>
      <c r="S30" s="688"/>
      <c r="T30" s="688"/>
      <c r="U30" s="688"/>
      <c r="V30" s="689"/>
    </row>
    <row r="31" spans="1:30">
      <c r="A31" s="311"/>
      <c r="B31" s="312"/>
      <c r="C31" s="313"/>
      <c r="D31" s="353"/>
      <c r="E31" s="312"/>
      <c r="F31" s="673" t="s">
        <v>950</v>
      </c>
      <c r="G31" s="674"/>
      <c r="H31" s="673" t="s">
        <v>949</v>
      </c>
      <c r="I31" s="674"/>
      <c r="J31" s="158" t="s">
        <v>104</v>
      </c>
      <c r="K31" s="158"/>
      <c r="L31" s="675" t="s">
        <v>105</v>
      </c>
      <c r="M31" s="676"/>
      <c r="N31" s="676"/>
      <c r="O31" s="676"/>
      <c r="P31" s="676"/>
      <c r="Q31" s="676"/>
      <c r="R31" s="676"/>
      <c r="S31" s="676"/>
      <c r="T31" s="676"/>
      <c r="U31" s="676"/>
      <c r="V31" s="677"/>
    </row>
    <row r="32" spans="1:30">
      <c r="B32" s="305"/>
    </row>
    <row r="38" spans="1:22" s="354" customFormat="1" ht="26.25" customHeight="1">
      <c r="A38" s="163" t="s">
        <v>886</v>
      </c>
      <c r="B38" s="146"/>
      <c r="C38" s="163" t="s">
        <v>569</v>
      </c>
      <c r="D38" s="362"/>
      <c r="E38" s="362"/>
      <c r="F38" s="363"/>
      <c r="G38" s="163" t="s">
        <v>880</v>
      </c>
      <c r="H38" s="146"/>
      <c r="I38" s="163" t="s">
        <v>569</v>
      </c>
      <c r="K38" s="265"/>
      <c r="L38" s="265"/>
      <c r="V38" s="264"/>
    </row>
    <row r="39" spans="1:22" s="354" customFormat="1" ht="19.25" customHeight="1">
      <c r="A39" s="163" t="s">
        <v>887</v>
      </c>
      <c r="B39" s="146"/>
      <c r="C39" s="163" t="s">
        <v>891</v>
      </c>
      <c r="D39" s="362"/>
      <c r="E39" s="362"/>
      <c r="F39" s="363"/>
      <c r="G39" s="247" t="s">
        <v>881</v>
      </c>
      <c r="H39" s="381"/>
      <c r="I39" s="247" t="s">
        <v>891</v>
      </c>
      <c r="K39" s="265"/>
      <c r="L39" s="265"/>
      <c r="V39" s="264"/>
    </row>
    <row r="40" spans="1:22" s="354" customFormat="1" ht="19.25" customHeight="1">
      <c r="A40" s="163" t="s">
        <v>888</v>
      </c>
      <c r="B40" s="146"/>
      <c r="C40" s="163" t="s">
        <v>891</v>
      </c>
      <c r="D40" s="362"/>
      <c r="E40" s="362"/>
      <c r="F40" s="363"/>
      <c r="G40" s="163" t="s">
        <v>882</v>
      </c>
      <c r="H40" s="146"/>
      <c r="I40" s="163" t="s">
        <v>569</v>
      </c>
      <c r="K40" s="265"/>
      <c r="L40" s="265"/>
      <c r="V40" s="264"/>
    </row>
    <row r="41" spans="1:22" s="354" customFormat="1" ht="19.25" customHeight="1">
      <c r="A41" s="163" t="s">
        <v>889</v>
      </c>
      <c r="B41" s="146"/>
      <c r="C41" s="163" t="s">
        <v>569</v>
      </c>
      <c r="D41" s="362"/>
      <c r="E41" s="362"/>
      <c r="F41" s="363"/>
      <c r="G41" s="163" t="s">
        <v>883</v>
      </c>
      <c r="H41" s="146"/>
      <c r="I41" s="163" t="s">
        <v>569</v>
      </c>
      <c r="K41" s="265"/>
      <c r="L41" s="265"/>
      <c r="V41" s="264"/>
    </row>
    <row r="42" spans="1:22" s="354" customFormat="1" ht="19.25" customHeight="1">
      <c r="A42" s="163" t="s">
        <v>890</v>
      </c>
      <c r="B42" s="146"/>
      <c r="C42" s="163" t="s">
        <v>569</v>
      </c>
      <c r="D42" s="362"/>
      <c r="E42" s="362"/>
      <c r="F42" s="363"/>
      <c r="G42" s="163" t="s">
        <v>885</v>
      </c>
      <c r="H42" s="146"/>
      <c r="I42" s="163" t="s">
        <v>569</v>
      </c>
      <c r="K42" s="265"/>
      <c r="L42" s="265"/>
      <c r="V42" s="264"/>
    </row>
    <row r="43" spans="1:22" ht="18.75" customHeight="1">
      <c r="A43" s="411"/>
      <c r="B43" s="411"/>
      <c r="C43" s="411"/>
      <c r="D43" s="411"/>
      <c r="E43" s="411"/>
      <c r="F43" s="266"/>
      <c r="G43" s="163" t="s">
        <v>884</v>
      </c>
      <c r="H43" s="146"/>
      <c r="I43" s="163" t="s">
        <v>569</v>
      </c>
    </row>
    <row r="47" spans="1:22">
      <c r="L47" s="355"/>
    </row>
    <row r="48" spans="1:22" ht="14">
      <c r="A48" s="356"/>
      <c r="C48" s="334"/>
      <c r="D48" s="357"/>
      <c r="L48" s="358"/>
    </row>
    <row r="49" spans="1:12" ht="14">
      <c r="A49" s="359"/>
      <c r="C49" s="334"/>
      <c r="D49" s="357"/>
      <c r="L49" s="358"/>
    </row>
    <row r="50" spans="1:12" ht="14">
      <c r="A50" s="359"/>
      <c r="C50" s="334"/>
      <c r="D50" s="357"/>
      <c r="L50" s="358"/>
    </row>
    <row r="51" spans="1:12" ht="14">
      <c r="A51" s="359"/>
      <c r="B51" s="334"/>
      <c r="C51" s="334"/>
      <c r="D51" s="357"/>
      <c r="L51" s="358"/>
    </row>
    <row r="52" spans="1:12" ht="14">
      <c r="A52" s="359"/>
      <c r="B52" s="334"/>
      <c r="C52" s="334"/>
      <c r="D52" s="357"/>
      <c r="L52" s="358"/>
    </row>
    <row r="53" spans="1:12" ht="14">
      <c r="A53" s="359"/>
      <c r="B53" s="334"/>
      <c r="C53" s="334"/>
      <c r="D53" s="357"/>
      <c r="L53" s="358"/>
    </row>
    <row r="54" spans="1:12" ht="14">
      <c r="A54" s="334"/>
      <c r="B54" s="334"/>
      <c r="C54" s="334"/>
      <c r="D54" s="357"/>
      <c r="L54" s="360"/>
    </row>
    <row r="55" spans="1:12" ht="14">
      <c r="A55" s="359"/>
      <c r="B55" s="334"/>
      <c r="C55" s="334"/>
      <c r="D55" s="357"/>
    </row>
    <row r="56" spans="1:12" ht="14">
      <c r="A56" s="334"/>
      <c r="B56" s="334"/>
      <c r="C56" s="334"/>
      <c r="D56" s="357"/>
    </row>
    <row r="57" spans="1:12" ht="14">
      <c r="A57" s="334"/>
      <c r="B57" s="334"/>
      <c r="C57" s="334"/>
      <c r="D57" s="357"/>
    </row>
    <row r="58" spans="1:12" ht="14">
      <c r="A58" s="359"/>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34"/>
      <c r="B68" s="334"/>
      <c r="C68" s="334"/>
      <c r="D68" s="357"/>
    </row>
    <row r="69" spans="1:4" ht="14">
      <c r="B69" s="334"/>
    </row>
    <row r="70" spans="1:4" ht="14">
      <c r="B70" s="334"/>
    </row>
    <row r="71" spans="1:4" ht="14">
      <c r="B71" s="334"/>
    </row>
  </sheetData>
  <mergeCells count="6">
    <mergeCell ref="F31:G31"/>
    <mergeCell ref="H31:I31"/>
    <mergeCell ref="L31:V31"/>
    <mergeCell ref="B27:C28"/>
    <mergeCell ref="L29:V29"/>
    <mergeCell ref="L30:V30"/>
  </mergeCells>
  <printOptions horizontalCentered="1"/>
  <pageMargins left="0" right="0" top="0.23622047244094491" bottom="0.15748031496062992" header="8.0708661417322833" footer="0"/>
  <pageSetup paperSize="9" scale="72" firstPageNumber="4294963191" orientation="landscape" horizontalDpi="4294967295" verticalDpi="4294967295" r:id="rId1"/>
  <headerFooter alignWithMargins="0">
    <oddHeader>&amp;R&amp;"Calibri"&amp;10&amp;K000000 Confidential&amp;1#_x000D_</oddHead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W78"/>
  <sheetViews>
    <sheetView topLeftCell="A26" zoomScale="70" zoomScaleNormal="70" zoomScaleSheetLayoutView="75" workbookViewId="0">
      <selection activeCell="B24" sqref="B24"/>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5.1796875" style="283" hidden="1" customWidth="1"/>
    <col min="6" max="6" width="14.54296875" style="282" bestFit="1" customWidth="1"/>
    <col min="7" max="7" width="13" style="146" customWidth="1"/>
    <col min="8" max="8" width="16.81640625" style="146" customWidth="1"/>
    <col min="9" max="9" width="8.36328125" style="282" customWidth="1"/>
    <col min="10" max="10" width="12.81640625" style="282" customWidth="1"/>
    <col min="11" max="11" width="11.54296875" style="282" customWidth="1"/>
    <col min="12" max="12" width="15.453125" style="146" customWidth="1"/>
    <col min="13" max="13" width="15.1796875" style="146" customWidth="1"/>
    <col min="14" max="14" width="0.1796875" style="282" hidden="1" customWidth="1"/>
    <col min="15" max="15" width="5.1796875" style="282" customWidth="1"/>
    <col min="16" max="16" width="2.54296875" style="282" customWidth="1"/>
    <col min="17" max="17" width="4.81640625" style="282" hidden="1" customWidth="1"/>
    <col min="18" max="18" width="5.81640625" style="282" customWidth="1"/>
    <col min="19" max="19" width="1.54296875" style="282" customWidth="1"/>
    <col min="20" max="20" width="5.81640625" style="282" hidden="1" customWidth="1"/>
    <col min="21" max="21" width="5.81640625" style="282" customWidth="1"/>
    <col min="22" max="22" width="9.1796875" style="282" hidden="1" customWidth="1"/>
    <col min="23" max="23" width="11.1796875" style="147" customWidth="1"/>
    <col min="24" max="24" width="10.54296875" style="282" bestFit="1" customWidth="1"/>
    <col min="25" max="25" width="9.1796875" style="282"/>
    <col min="26" max="26" width="19.81640625" style="282" customWidth="1"/>
    <col min="27" max="16384" width="9.1796875" style="282"/>
  </cols>
  <sheetData>
    <row r="1" spans="1:23">
      <c r="A1" s="281"/>
      <c r="B1" s="281"/>
    </row>
    <row r="2" spans="1:23" ht="23">
      <c r="O2" s="284"/>
      <c r="P2" s="285"/>
      <c r="Q2" s="285"/>
      <c r="R2" s="285"/>
      <c r="S2" s="285"/>
      <c r="T2" s="285"/>
      <c r="U2" s="285"/>
    </row>
    <row r="3" spans="1:23" ht="18" customHeight="1">
      <c r="A3" s="286" t="s">
        <v>41</v>
      </c>
      <c r="B3" s="286"/>
      <c r="C3" s="286"/>
      <c r="D3" s="387"/>
      <c r="E3" s="287"/>
      <c r="F3" s="286"/>
      <c r="G3" s="54"/>
      <c r="H3" s="54"/>
      <c r="I3" s="286"/>
      <c r="J3" s="286"/>
      <c r="K3" s="286"/>
      <c r="L3" s="54"/>
      <c r="M3" s="54"/>
      <c r="N3" s="286"/>
      <c r="O3" s="286"/>
      <c r="P3" s="286"/>
      <c r="Q3" s="286"/>
      <c r="R3" s="286"/>
      <c r="S3" s="286"/>
      <c r="T3" s="286"/>
      <c r="U3" s="286"/>
      <c r="V3" s="286"/>
      <c r="W3" s="7"/>
    </row>
    <row r="4" spans="1:23" ht="3.75" customHeight="1"/>
    <row r="5" spans="1:23">
      <c r="A5" s="282" t="s">
        <v>500</v>
      </c>
      <c r="I5" s="288" t="s">
        <v>43</v>
      </c>
      <c r="J5" s="289">
        <f>TODAY()</f>
        <v>44763</v>
      </c>
      <c r="K5" s="289"/>
      <c r="L5" s="148"/>
      <c r="M5" s="149"/>
      <c r="N5" s="288"/>
      <c r="O5" s="288"/>
      <c r="P5" s="288"/>
      <c r="Q5" s="288"/>
      <c r="R5" s="288"/>
      <c r="S5" s="288"/>
      <c r="T5" s="288"/>
      <c r="U5" s="288"/>
      <c r="V5" s="288"/>
    </row>
    <row r="6" spans="1:23" ht="13">
      <c r="A6" s="290" t="s">
        <v>44</v>
      </c>
      <c r="B6" s="291"/>
      <c r="C6" s="292"/>
      <c r="D6" s="388"/>
      <c r="E6" s="370"/>
      <c r="F6" s="291"/>
      <c r="G6" s="68" t="s">
        <v>45</v>
      </c>
      <c r="H6" s="61"/>
      <c r="I6" s="294" t="s">
        <v>46</v>
      </c>
      <c r="J6" s="295"/>
      <c r="K6" s="296"/>
      <c r="L6" s="68" t="s">
        <v>47</v>
      </c>
      <c r="M6" s="61"/>
      <c r="N6" s="296"/>
      <c r="O6" s="296"/>
      <c r="P6" s="290"/>
      <c r="Q6" s="296"/>
      <c r="R6" s="296"/>
      <c r="S6" s="296"/>
      <c r="T6" s="296"/>
      <c r="U6" s="291"/>
      <c r="V6" s="291"/>
      <c r="W6" s="142"/>
    </row>
    <row r="7" spans="1:23" ht="13">
      <c r="A7" s="297" t="s">
        <v>601</v>
      </c>
      <c r="C7" s="298"/>
      <c r="D7" s="389" t="s">
        <v>48</v>
      </c>
      <c r="E7" s="371"/>
      <c r="F7" s="300"/>
      <c r="G7" s="69" t="s">
        <v>49</v>
      </c>
      <c r="H7" s="55"/>
      <c r="I7" s="301" t="s">
        <v>50</v>
      </c>
      <c r="J7" s="302"/>
      <c r="K7" s="300"/>
      <c r="L7" s="69" t="s">
        <v>51</v>
      </c>
      <c r="M7" s="55"/>
      <c r="N7" s="300"/>
      <c r="O7" s="300"/>
      <c r="P7" s="301" t="s">
        <v>52</v>
      </c>
      <c r="Q7" s="300"/>
      <c r="R7" s="300"/>
      <c r="S7" s="300"/>
      <c r="T7" s="300"/>
      <c r="U7" s="300"/>
      <c r="V7" s="300"/>
      <c r="W7" s="25"/>
    </row>
    <row r="8" spans="1:23" ht="13">
      <c r="A8" s="303" t="s">
        <v>619</v>
      </c>
      <c r="C8" s="298"/>
      <c r="D8" s="390"/>
      <c r="E8" s="372"/>
      <c r="G8" s="150"/>
      <c r="H8" s="151"/>
      <c r="I8" s="297"/>
      <c r="K8" s="292"/>
      <c r="L8" s="150"/>
      <c r="M8" s="152"/>
      <c r="O8" s="292"/>
      <c r="U8" s="305"/>
      <c r="V8" s="305"/>
      <c r="W8" s="153"/>
    </row>
    <row r="9" spans="1:23">
      <c r="A9" s="297" t="s">
        <v>394</v>
      </c>
      <c r="C9" s="298"/>
      <c r="D9" s="390" t="s">
        <v>53</v>
      </c>
      <c r="E9" s="372"/>
      <c r="G9" s="150" t="s">
        <v>54</v>
      </c>
      <c r="H9" s="151"/>
      <c r="I9" s="297" t="s">
        <v>55</v>
      </c>
      <c r="K9" s="298"/>
      <c r="L9" s="150" t="s">
        <v>56</v>
      </c>
      <c r="M9" s="154"/>
      <c r="O9" s="298"/>
      <c r="P9" s="282" t="s">
        <v>57</v>
      </c>
      <c r="W9" s="155"/>
    </row>
    <row r="10" spans="1:23">
      <c r="A10" s="306" t="s">
        <v>620</v>
      </c>
      <c r="C10" s="298"/>
      <c r="D10" s="390" t="s">
        <v>58</v>
      </c>
      <c r="E10" s="372"/>
      <c r="G10" s="150"/>
      <c r="H10" s="151"/>
      <c r="I10" s="430"/>
      <c r="J10" s="431"/>
      <c r="K10" s="307"/>
      <c r="L10" s="150"/>
      <c r="M10" s="154"/>
      <c r="O10" s="298"/>
      <c r="W10" s="155"/>
    </row>
    <row r="11" spans="1:23" ht="13">
      <c r="A11" s="297" t="s">
        <v>621</v>
      </c>
      <c r="C11" s="308" t="s">
        <v>393</v>
      </c>
      <c r="D11" s="391"/>
      <c r="E11" s="348"/>
      <c r="F11" s="310"/>
      <c r="G11" s="150" t="s">
        <v>59</v>
      </c>
      <c r="H11" s="151"/>
      <c r="I11" s="297" t="s">
        <v>60</v>
      </c>
      <c r="K11" s="298"/>
      <c r="L11" s="150" t="s">
        <v>501</v>
      </c>
      <c r="M11" s="154"/>
      <c r="O11" s="298"/>
      <c r="P11" s="282" t="s">
        <v>62</v>
      </c>
      <c r="W11" s="155"/>
    </row>
    <row r="12" spans="1:23">
      <c r="A12" s="297" t="s">
        <v>63</v>
      </c>
      <c r="C12" s="298"/>
      <c r="D12" s="390" t="s">
        <v>64</v>
      </c>
      <c r="E12" s="372"/>
      <c r="G12" s="150"/>
      <c r="H12" s="151"/>
      <c r="I12" s="297"/>
      <c r="K12" s="298"/>
      <c r="L12" s="150"/>
      <c r="M12" s="154"/>
      <c r="O12" s="298"/>
      <c r="W12" s="155"/>
    </row>
    <row r="13" spans="1:23">
      <c r="A13" s="311"/>
      <c r="B13" s="312"/>
      <c r="C13" s="313"/>
      <c r="D13" s="390" t="s">
        <v>65</v>
      </c>
      <c r="E13" s="372"/>
      <c r="G13" s="156"/>
      <c r="H13" s="157"/>
      <c r="I13" s="311"/>
      <c r="J13" s="312"/>
      <c r="K13" s="313"/>
      <c r="L13" s="156"/>
      <c r="M13" s="158"/>
      <c r="N13" s="312"/>
      <c r="O13" s="313"/>
      <c r="P13" s="312"/>
      <c r="Q13" s="312"/>
      <c r="R13" s="312"/>
      <c r="S13" s="312"/>
      <c r="T13" s="312"/>
      <c r="U13" s="312"/>
      <c r="V13" s="312"/>
      <c r="W13" s="159"/>
    </row>
    <row r="14" spans="1:23">
      <c r="A14" s="314" t="s">
        <v>502</v>
      </c>
      <c r="B14" s="315" t="s">
        <v>503</v>
      </c>
      <c r="C14" s="315"/>
      <c r="D14" s="392" t="s">
        <v>12</v>
      </c>
      <c r="E14" s="323"/>
      <c r="F14" s="317" t="s">
        <v>504</v>
      </c>
      <c r="G14" s="58" t="s">
        <v>505</v>
      </c>
      <c r="H14" s="58" t="s">
        <v>71</v>
      </c>
      <c r="I14" s="318" t="s">
        <v>506</v>
      </c>
      <c r="J14" s="318" t="s">
        <v>507</v>
      </c>
      <c r="K14" s="319" t="s">
        <v>508</v>
      </c>
      <c r="L14" s="65" t="s">
        <v>509</v>
      </c>
      <c r="M14" s="65" t="s">
        <v>510</v>
      </c>
      <c r="N14" s="320"/>
      <c r="O14" s="320" t="s">
        <v>511</v>
      </c>
      <c r="P14" s="314"/>
      <c r="Q14" s="314"/>
      <c r="R14" s="314"/>
      <c r="S14" s="314"/>
      <c r="T14" s="314"/>
      <c r="U14" s="314"/>
      <c r="V14" s="314"/>
      <c r="W14" s="38" t="s">
        <v>512</v>
      </c>
    </row>
    <row r="15" spans="1:23">
      <c r="A15" s="321"/>
      <c r="B15" s="322"/>
      <c r="C15" s="292"/>
      <c r="D15" s="393" t="s">
        <v>513</v>
      </c>
      <c r="E15" s="373"/>
      <c r="F15" s="324" t="s">
        <v>516</v>
      </c>
      <c r="G15" s="59" t="s">
        <v>517</v>
      </c>
      <c r="H15" s="59" t="s">
        <v>517</v>
      </c>
      <c r="I15" s="317"/>
      <c r="J15" s="317"/>
      <c r="K15" s="317"/>
      <c r="L15" s="59" t="s">
        <v>518</v>
      </c>
      <c r="M15" s="66" t="s">
        <v>518</v>
      </c>
      <c r="N15" s="325"/>
      <c r="O15" s="326" t="s">
        <v>519</v>
      </c>
      <c r="P15" s="327"/>
      <c r="Q15" s="327"/>
      <c r="R15" s="327"/>
      <c r="S15" s="327"/>
      <c r="T15" s="327"/>
      <c r="U15" s="328"/>
      <c r="V15" s="328"/>
      <c r="W15" s="39" t="s">
        <v>75</v>
      </c>
    </row>
    <row r="16" spans="1:23" ht="14" customHeight="1">
      <c r="A16" s="329"/>
      <c r="B16" s="330" t="s">
        <v>520</v>
      </c>
      <c r="C16" s="331"/>
      <c r="D16" s="394"/>
      <c r="E16" s="332"/>
      <c r="F16" s="329"/>
      <c r="G16" s="143"/>
      <c r="H16" s="143"/>
      <c r="I16" s="329"/>
      <c r="J16" s="329"/>
      <c r="K16" s="329"/>
      <c r="L16" s="143"/>
      <c r="M16" s="144"/>
      <c r="N16" s="333"/>
      <c r="O16" s="334"/>
      <c r="P16" s="334"/>
      <c r="Q16" s="334"/>
      <c r="R16" s="334"/>
      <c r="S16" s="334"/>
      <c r="T16" s="334"/>
      <c r="U16" s="333"/>
      <c r="V16" s="333"/>
      <c r="W16" s="145"/>
    </row>
    <row r="17" spans="1:23" ht="4.25" customHeight="1">
      <c r="A17" s="329"/>
      <c r="B17" s="335"/>
      <c r="C17" s="334"/>
      <c r="D17" s="394"/>
      <c r="E17" s="332"/>
      <c r="F17" s="329"/>
      <c r="G17" s="143"/>
      <c r="H17" s="143"/>
      <c r="I17" s="336"/>
      <c r="J17" s="336"/>
      <c r="K17" s="336"/>
      <c r="L17" s="94"/>
      <c r="M17" s="106"/>
      <c r="N17" s="337"/>
      <c r="O17" s="338"/>
      <c r="P17" s="338"/>
      <c r="Q17" s="338"/>
      <c r="R17" s="338"/>
      <c r="S17" s="338"/>
      <c r="T17" s="338"/>
      <c r="U17" s="337"/>
      <c r="V17" s="337"/>
      <c r="W17" s="109"/>
    </row>
    <row r="18" spans="1:23" s="340" customFormat="1" ht="17" customHeight="1">
      <c r="A18" s="272"/>
      <c r="B18" s="420" t="s">
        <v>903</v>
      </c>
      <c r="C18" s="187" t="str">
        <f>IF(D18="","",VLOOKUP(B18,Data!$B$5:$L$404,2,FALSE))</f>
        <v/>
      </c>
      <c r="D18" s="274"/>
      <c r="E18" s="274"/>
      <c r="F18" s="341"/>
      <c r="G18" s="185" t="str">
        <f>IF(D18="","",VLOOKUP(B18,Data!$B$5:$L$404,11,FALSE))</f>
        <v/>
      </c>
      <c r="H18" s="188" t="str">
        <f>IF(D18&gt;0,D18*G18,"-")</f>
        <v>-</v>
      </c>
      <c r="I18" s="182" t="str">
        <f>IF(D18="","",VLOOKUP(B18,Data!$B$5:$D$404,3,FALSE))</f>
        <v/>
      </c>
      <c r="J18" s="182" t="str">
        <f>IF(D18="","",VLOOKUP(B18,Data!$B$5:$M$404,12,FALSE))</f>
        <v/>
      </c>
      <c r="K18" s="280"/>
      <c r="L18" s="183" t="str">
        <f>IF(D18="","",VLOOKUP(B18,Data!$B$5:$E$404,4,FALSE)*D18)</f>
        <v/>
      </c>
      <c r="M18" s="183" t="str">
        <f>IF(D18="","",VLOOKUP(B18,Data!$B$5:$F$404,5,FALSE)*D18)</f>
        <v/>
      </c>
      <c r="N18" s="189" t="e">
        <f>IF(B18=Data!B134,Data!G134,(IF(B18=Data!B140,Data!G140,(IF(B18=Data!B142,Data!G142,(IF(B18=Data!#REF!,Data!#REF!,(IF(B18=Data!#REF!,Data!#REF!,(IF(B18=Data!B125,Data!G125,(IF(B18=Data!#REF!,Data!#REF!,(IF(B18=Data!#REF!,Data!#REF!,Data!#REF!)))))))))))))))&amp;IF(B18=Data!B260,Data!G260,(IF(B18=Data!B261,Data!G261,(IF(B18=Data!#REF!,Data!#REF!,(IF(B18=Data!B256,Data!G256,(IF(B18=Data!B257,Data!G257,(IF(B18=Data!#REF!,Data!G952,(IF(B18=Data!#REF!,Data!#REF!,(IF(B18=Data!B312,Data!G312,Data!#REF!)))))))))))))))&amp;IF(B18=Data!#REF!,Data!#REF!,(IF(B18=Data!#REF!,Data!#REF!,(IF(B18=Data!#REF!,Data!#REF!,(IF(B18=Data!#REF!,Data!#REF!,(IF(B18=Data!#REF!,Data!#REF!,Data!#REF!)))))))))</f>
        <v>#REF!</v>
      </c>
      <c r="O18" s="377"/>
      <c r="P18" s="378"/>
      <c r="Q18" s="186" t="e">
        <f>IF(B18=Data!B134,Data!H134,(IF(B18=Data!B140,Data!H140,(IF(B18=Data!B142,Data!H142,(IF(B18=Data!#REF!,Data!#REF!,(IF(B18=Data!#REF!,Data!#REF!,(IF(B18=Data!B125,Data!H125,(IF(B18=Data!#REF!,Data!#REF!,(IF(B18=Data!#REF!,Data!#REF!,Data!#REF!)))))))))))))))&amp;IF(B18=Data!B260,Data!H260,(IF(B18=Data!B261,Data!H261,(IF(B18=Data!#REF!,Data!#REF!,(IF(B18=Data!B256,Data!H256,(IF(B18=Data!B257,Data!H257,(IF(B18=Data!#REF!,Data!H952,(IF(B18=Data!#REF!,Data!#REF!,(IF(B18=Data!B312,Data!H312,Data!#REF!)))))))))))))))&amp;IF(B18=Data!#REF!,Data!#REF!,(IF(B18=Data!#REF!,Data!#REF!,(IF(B18=Data!#REF!,Data!#REF!,(IF(B18=Data!#REF!,Data!#REF!,(IF(B18=Data!#REF!,Data!#REF!,Data!#REF!)))))))))</f>
        <v>#REF!</v>
      </c>
      <c r="R18" s="378"/>
      <c r="S18" s="378"/>
      <c r="T18" s="186" t="e">
        <f>IF(B18=Data!B134,Data!I134,(IF(B18=Data!B140,Data!I140,(IF(B18=Data!B142,Data!I142,(IF(B18=Data!#REF!,Data!#REF!,(IF(B18=Data!#REF!,Data!#REF!,(IF(B18=Data!B125,Data!I125,(IF(B18=Data!#REF!,Data!#REF!,(IF(B18=Data!#REF!,Data!#REF!,Data!#REF!)))))))))))))))&amp;IF(B18=Data!B260,Data!I260,(IF(B18=Data!B261,Data!I261,(IF(B18=Data!#REF!,Data!#REF!,(IF(B18=Data!B256,Data!I256,(IF(B18=Data!B257,Data!I257,(IF(B18=Data!#REF!,Data!I952,(IF(B18=Data!#REF!,Data!#REF!,(IF(B18=Data!B312,Data!I312,Data!#REF!)))))))))))))))&amp;IF(B18=Data!#REF!,Data!#REF!,(IF(B18=Data!#REF!,Data!#REF!,(IF(B18=Data!#REF!,Data!#REF!,(IF(B18=Data!#REF!,Data!#REF!,(IF(B18=Data!#REF!,Data!#REF!,Data!#REF!)))))))))</f>
        <v>#REF!</v>
      </c>
      <c r="U18" s="379"/>
      <c r="V18" s="186" t="e">
        <f>IF(B18=Data!B134,Data!J134,(IF(B18=Data!B140,Data!J140,(IF(B18=Data!B142,Data!J142,(IF(B18=Data!#REF!,Data!#REF!,(IF(B18=Data!#REF!,Data!#REF!,(IF(B18=Data!B125,Data!J125,(IF(B18=Data!#REF!,Data!#REF!,(IF(B18=Data!#REF!,Data!#REF!,Data!#REF!)))))))))))))))&amp;IF(B18=Data!B260,Data!J260,(IF(B18=Data!B261,Data!J261,(IF(B18=Data!#REF!,Data!#REF!,(IF(B18=Data!B256,Data!J256,(IF(B18=Data!B257,Data!J257,(IF(B18=Data!#REF!,Data!J952,(IF(B18=Data!#REF!,Data!#REF!,(IF(B18=Data!B312,Data!J312,Data!#REF!)))))))))))))))&amp;IF(B18=Data!#REF!,Data!#REF!,(IF(B18=Data!#REF!,Data!#REF!,(IF(B18=Data!#REF!,Data!#REF!,(IF(B18=Data!#REF!,Data!#REF!,(IF(B18=Data!#REF!,Data!#REF!,Data!#REF!)))))))))</f>
        <v>#REF!</v>
      </c>
      <c r="W18" s="184" t="str">
        <f>IF(D18="","",VLOOKUP(B18,Data!$B$5:$J$404,9,FALSE)*D18)</f>
        <v/>
      </c>
    </row>
    <row r="19" spans="1:23" s="340" customFormat="1" ht="17" customHeight="1">
      <c r="A19" s="272">
        <v>1</v>
      </c>
      <c r="B19" s="419" t="s">
        <v>316</v>
      </c>
      <c r="C19" s="187" t="str">
        <f>IF(D19="","",VLOOKUP(B19,Data!$B$5:$L$404,2,FALSE))</f>
        <v>ZW10280</v>
      </c>
      <c r="D19" s="339">
        <v>1</v>
      </c>
      <c r="E19" s="274">
        <v>4</v>
      </c>
      <c r="F19" s="277" t="s">
        <v>521</v>
      </c>
      <c r="G19" s="185">
        <f>IF(D19="","",VLOOKUP(B19,Data!$B$5:$L$404,11,FALSE))</f>
        <v>7036.52</v>
      </c>
      <c r="H19" s="188">
        <f>IF(D19&gt;0,D19*G19,"-")</f>
        <v>7036.52</v>
      </c>
      <c r="I19" s="182" t="str">
        <f>IF(D19="","",VLOOKUP(B19,Data!$B$5:$D$404,3,FALSE))</f>
        <v>C/T</v>
      </c>
      <c r="J19" s="182" t="str">
        <f>IF(D19="","",VLOOKUP(B19,Data!$B$5:$M$404,12,FALSE))</f>
        <v>Indonesia</v>
      </c>
      <c r="K19" s="280" t="s">
        <v>902</v>
      </c>
      <c r="L19" s="183">
        <f>IF(D19="","",VLOOKUP(B19,Data!$B$5:$E$404,4,FALSE)*D19)</f>
        <v>345</v>
      </c>
      <c r="M19" s="183">
        <f>IF(D19="","",VLOOKUP(B19,Data!$B$5:$F$404,5,FALSE)*D19)</f>
        <v>304</v>
      </c>
      <c r="N19" s="189" t="e">
        <f>IF(B19=Data!B121,Data!G121,(IF(B19=Data!B127,Data!G127,(IF(B19=Data!B129,Data!G129,(IF(B19=Data!#REF!,Data!#REF!,(IF(B19=Data!#REF!,Data!#REF!,(IF(B19=Data!B112,Data!G112,(IF(B19=Data!#REF!,Data!#REF!,(IF(B19=Data!#REF!,Data!#REF!,Data!#REF!)))))))))))))))&amp;IF(B19=Data!B247,Data!G247,(IF(B19=Data!B248,Data!G248,(IF(B19=Data!#REF!,Data!#REF!,(IF(B19=Data!B243,Data!G243,(IF(B19=Data!B244,Data!G244,(IF(B19=Data!#REF!,Data!G939,(IF(B19=Data!#REF!,Data!#REF!,(IF(B19=Data!B299,Data!G299,Data!#REF!)))))))))))))))&amp;IF(B19=Data!#REF!,Data!#REF!,(IF(B19=Data!#REF!,Data!#REF!,(IF(B19=Data!#REF!,Data!#REF!,(IF(B19=Data!#REF!,Data!#REF!,(IF(B19=Data!#REF!,Data!#REF!,Data!#REF!)))))))))</f>
        <v>#REF!</v>
      </c>
      <c r="O19" s="377"/>
      <c r="P19" s="378"/>
      <c r="Q19" s="186" t="e">
        <f>IF(B19=Data!B121,Data!H121,(IF(B19=Data!B127,Data!H127,(IF(B19=Data!B129,Data!H129,(IF(B19=Data!#REF!,Data!#REF!,(IF(B19=Data!#REF!,Data!#REF!,(IF(B19=Data!B112,Data!H112,(IF(B19=Data!#REF!,Data!#REF!,(IF(B19=Data!#REF!,Data!#REF!,Data!#REF!)))))))))))))))&amp;IF(B19=Data!B247,Data!H247,(IF(B19=Data!B248,Data!H248,(IF(B19=Data!#REF!,Data!#REF!,(IF(B19=Data!B243,Data!H243,(IF(B19=Data!B244,Data!H244,(IF(B19=Data!#REF!,Data!H939,(IF(B19=Data!#REF!,Data!#REF!,(IF(B19=Data!B299,Data!H299,Data!#REF!)))))))))))))))&amp;IF(B19=Data!#REF!,Data!#REF!,(IF(B19=Data!#REF!,Data!#REF!,(IF(B19=Data!#REF!,Data!#REF!,(IF(B19=Data!#REF!,Data!#REF!,(IF(B19=Data!#REF!,Data!#REF!,Data!#REF!)))))))))</f>
        <v>#REF!</v>
      </c>
      <c r="R19" s="378"/>
      <c r="S19" s="378"/>
      <c r="T19" s="186" t="e">
        <f>IF(B19=Data!B121,Data!I121,(IF(B19=Data!B127,Data!I127,(IF(B19=Data!B129,Data!I129,(IF(B19=Data!#REF!,Data!#REF!,(IF(B19=Data!#REF!,Data!#REF!,(IF(B19=Data!B112,Data!I112,(IF(B19=Data!#REF!,Data!#REF!,(IF(B19=Data!#REF!,Data!#REF!,Data!#REF!)))))))))))))))&amp;IF(B19=Data!B247,Data!I247,(IF(B19=Data!B248,Data!I248,(IF(B19=Data!#REF!,Data!#REF!,(IF(B19=Data!B243,Data!I243,(IF(B19=Data!B244,Data!I244,(IF(B19=Data!#REF!,Data!I939,(IF(B19=Data!#REF!,Data!#REF!,(IF(B19=Data!B299,Data!I299,Data!#REF!)))))))))))))))&amp;IF(B19=Data!#REF!,Data!#REF!,(IF(B19=Data!#REF!,Data!#REF!,(IF(B19=Data!#REF!,Data!#REF!,(IF(B19=Data!#REF!,Data!#REF!,(IF(B19=Data!#REF!,Data!#REF!,Data!#REF!)))))))))</f>
        <v>#REF!</v>
      </c>
      <c r="U19" s="379"/>
      <c r="V19" s="186" t="e">
        <f>IF(B19=Data!B121,Data!J121,(IF(B19=Data!B127,Data!J127,(IF(B19=Data!B129,Data!J129,(IF(B19=Data!#REF!,Data!#REF!,(IF(B19=Data!#REF!,Data!#REF!,(IF(B19=Data!B112,Data!J112,(IF(B19=Data!#REF!,Data!#REF!,(IF(B19=Data!#REF!,Data!#REF!,Data!#REF!)))))))))))))))&amp;IF(B19=Data!B247,Data!J247,(IF(B19=Data!B248,Data!J248,(IF(B19=Data!#REF!,Data!#REF!,(IF(B19=Data!B243,Data!J243,(IF(B19=Data!B244,Data!J244,(IF(B19=Data!#REF!,Data!J939,(IF(B19=Data!#REF!,Data!#REF!,(IF(B19=Data!B299,Data!J299,Data!#REF!)))))))))))))))&amp;IF(B19=Data!#REF!,Data!#REF!,(IF(B19=Data!#REF!,Data!#REF!,(IF(B19=Data!#REF!,Data!#REF!,(IF(B19=Data!#REF!,Data!#REF!,(IF(B19=Data!#REF!,Data!#REF!,Data!#REF!)))))))))</f>
        <v>#REF!</v>
      </c>
      <c r="W19" s="184">
        <f>IF(D19="","",VLOOKUP(B19,Data!$B$5:$J$404,9,FALSE)*D19)</f>
        <v>1.806</v>
      </c>
    </row>
    <row r="20" spans="1:23" s="340" customFormat="1" ht="17" customHeight="1">
      <c r="A20" s="272">
        <v>2</v>
      </c>
      <c r="B20" s="419" t="s">
        <v>269</v>
      </c>
      <c r="C20" s="187" t="str">
        <f>IF(D20="","",VLOOKUP(B20,Data!$B$5:$L$404,2,FALSE))</f>
        <v>WN67610</v>
      </c>
      <c r="D20" s="339">
        <v>1</v>
      </c>
      <c r="E20" s="274"/>
      <c r="F20" s="181"/>
      <c r="G20" s="185">
        <f>IF(D20="","",VLOOKUP(B20,Data!$B$5:$L$404,11,FALSE))</f>
        <v>3084.01</v>
      </c>
      <c r="H20" s="188">
        <f>IF(D20&gt;0,D20*G20,"-")</f>
        <v>3084.01</v>
      </c>
      <c r="I20" s="182" t="str">
        <f>IF(D20="","",VLOOKUP(B20,Data!$B$5:$D$404,3,FALSE))</f>
        <v>C/T</v>
      </c>
      <c r="J20" s="182" t="str">
        <f>IF(D20="","",VLOOKUP(B20,Data!$B$5:$M$404,12,FALSE))</f>
        <v>Indonesia</v>
      </c>
      <c r="K20" s="280" t="s">
        <v>902</v>
      </c>
      <c r="L20" s="183">
        <f>IF(D20="","",VLOOKUP(B20,Data!$B$5:$E$404,4,FALSE)*D20)</f>
        <v>262</v>
      </c>
      <c r="M20" s="183">
        <f>IF(D20="","",VLOOKUP(B20,Data!$B$5:$F$404,5,FALSE)*D20)</f>
        <v>242</v>
      </c>
      <c r="N20" s="189" t="e">
        <f>IF(B20=Data!B136,Data!G136,(IF(B20=Data!B142,Data!G142,(IF(B20=Data!B144,Data!G144,(IF(B20=Data!#REF!,Data!#REF!,(IF(B20=Data!#REF!,Data!#REF!,(IF(B20=Data!B127,Data!G127,(IF(B20=Data!#REF!,Data!#REF!,(IF(B20=Data!#REF!,Data!#REF!,Data!#REF!)))))))))))))))&amp;IF(B20=Data!B262,Data!G262,(IF(B20=Data!B263,Data!G263,(IF(B20=Data!#REF!,Data!#REF!,(IF(B20=Data!B258,Data!G258,(IF(B20=Data!B259,Data!G259,(IF(B20=Data!#REF!,Data!G954,(IF(B20=Data!#REF!,Data!#REF!,(IF(B20=Data!B314,Data!G314,Data!#REF!)))))))))))))))&amp;IF(B20=Data!#REF!,Data!#REF!,(IF(B20=Data!#REF!,Data!#REF!,(IF(B20=Data!#REF!,Data!#REF!,(IF(B20=Data!#REF!,Data!#REF!,(IF(B20=Data!#REF!,Data!#REF!,Data!#REF!)))))))))</f>
        <v>#REF!</v>
      </c>
      <c r="O20" s="377"/>
      <c r="P20" s="378"/>
      <c r="Q20" s="186" t="e">
        <f>IF(B20=Data!B136,Data!H136,(IF(B20=Data!B142,Data!H142,(IF(B20=Data!B144,Data!H144,(IF(B20=Data!#REF!,Data!#REF!,(IF(B20=Data!#REF!,Data!#REF!,(IF(B20=Data!B127,Data!H127,(IF(B20=Data!#REF!,Data!#REF!,(IF(B20=Data!#REF!,Data!#REF!,Data!#REF!)))))))))))))))&amp;IF(B20=Data!B262,Data!H262,(IF(B20=Data!B263,Data!H263,(IF(B20=Data!#REF!,Data!#REF!,(IF(B20=Data!B258,Data!H258,(IF(B20=Data!B259,Data!H259,(IF(B20=Data!#REF!,Data!H954,(IF(B20=Data!#REF!,Data!#REF!,(IF(B20=Data!B314,Data!H314,Data!#REF!)))))))))))))))&amp;IF(B20=Data!#REF!,Data!#REF!,(IF(B20=Data!#REF!,Data!#REF!,(IF(B20=Data!#REF!,Data!#REF!,(IF(B20=Data!#REF!,Data!#REF!,(IF(B20=Data!#REF!,Data!#REF!,Data!#REF!)))))))))</f>
        <v>#REF!</v>
      </c>
      <c r="R20" s="378"/>
      <c r="S20" s="378"/>
      <c r="T20" s="186" t="e">
        <f>IF(B20=Data!B136,Data!I136,(IF(B20=Data!B142,Data!I142,(IF(B20=Data!B144,Data!I144,(IF(B20=Data!#REF!,Data!#REF!,(IF(B20=Data!#REF!,Data!#REF!,(IF(B20=Data!B127,Data!I127,(IF(B20=Data!#REF!,Data!#REF!,(IF(B20=Data!#REF!,Data!#REF!,Data!#REF!)))))))))))))))&amp;IF(B20=Data!B262,Data!I262,(IF(B20=Data!B263,Data!I263,(IF(B20=Data!#REF!,Data!#REF!,(IF(B20=Data!B258,Data!I258,(IF(B20=Data!B259,Data!I259,(IF(B20=Data!#REF!,Data!I954,(IF(B20=Data!#REF!,Data!#REF!,(IF(B20=Data!B314,Data!I314,Data!#REF!)))))))))))))))&amp;IF(B20=Data!#REF!,Data!#REF!,(IF(B20=Data!#REF!,Data!#REF!,(IF(B20=Data!#REF!,Data!#REF!,(IF(B20=Data!#REF!,Data!#REF!,(IF(B20=Data!#REF!,Data!#REF!,Data!#REF!)))))))))</f>
        <v>#REF!</v>
      </c>
      <c r="U20" s="379"/>
      <c r="V20" s="186" t="e">
        <f>IF(B20=Data!B136,Data!J136,(IF(B20=Data!B142,Data!J142,(IF(B20=Data!B144,Data!J144,(IF(B20=Data!#REF!,Data!#REF!,(IF(B20=Data!#REF!,Data!#REF!,(IF(B20=Data!B127,Data!J127,(IF(B20=Data!#REF!,Data!#REF!,(IF(B20=Data!#REF!,Data!#REF!,Data!#REF!)))))))))))))))&amp;IF(B20=Data!B262,Data!J262,(IF(B20=Data!B263,Data!J263,(IF(B20=Data!#REF!,Data!#REF!,(IF(B20=Data!B258,Data!J258,(IF(B20=Data!B259,Data!J259,(IF(B20=Data!#REF!,Data!J954,(IF(B20=Data!#REF!,Data!#REF!,(IF(B20=Data!B314,Data!J314,Data!#REF!)))))))))))))))&amp;IF(B20=Data!#REF!,Data!#REF!,(IF(B20=Data!#REF!,Data!#REF!,(IF(B20=Data!#REF!,Data!#REF!,(IF(B20=Data!#REF!,Data!#REF!,(IF(B20=Data!#REF!,Data!#REF!,Data!#REF!)))))))))</f>
        <v>#REF!</v>
      </c>
      <c r="W20" s="184">
        <f>IF(D20="","",VLOOKUP(B20,Data!$B$5:$J$404,9,FALSE)*D20)</f>
        <v>1.518</v>
      </c>
    </row>
    <row r="21" spans="1:23" s="340" customFormat="1" ht="17" customHeight="1">
      <c r="A21" s="272"/>
      <c r="B21" s="420" t="s">
        <v>916</v>
      </c>
      <c r="C21" s="187" t="str">
        <f>IF(D21="","",VLOOKUP(B21,Data!$B$5:$L$404,2,FALSE))</f>
        <v/>
      </c>
      <c r="D21" s="339"/>
      <c r="E21" s="274">
        <v>4</v>
      </c>
      <c r="F21" s="181" t="s">
        <v>522</v>
      </c>
      <c r="G21" s="185" t="str">
        <f>IF(D21="","",VLOOKUP(B21,Data!$B$5:$L$404,11,FALSE))</f>
        <v/>
      </c>
      <c r="H21" s="188" t="str">
        <f>IF(D21&gt;0,D21*G21,"-")</f>
        <v>-</v>
      </c>
      <c r="I21" s="182" t="str">
        <f>IF(D21="","",VLOOKUP(B21,Data!$B$5:$D$404,3,FALSE))</f>
        <v/>
      </c>
      <c r="J21" s="182" t="str">
        <f>IF(D21="","",VLOOKUP(B21,Data!$B$5:$M$404,12,FALSE))</f>
        <v/>
      </c>
      <c r="K21" s="280"/>
      <c r="L21" s="183" t="str">
        <f>IF(D21="","",VLOOKUP(B21,Data!$B$5:$E$404,4,FALSE)*D21)</f>
        <v/>
      </c>
      <c r="M21" s="183" t="str">
        <f>IF(D21="","",VLOOKUP(B21,Data!$B$5:$F$404,5,FALSE)*D21)</f>
        <v/>
      </c>
      <c r="N21" s="189" t="e">
        <f>IF(B21=Data!B124,Data!G124,(IF(B21=Data!B130,Data!G130,(IF(B21=Data!B132,Data!G132,(IF(B21=Data!#REF!,Data!#REF!,(IF(B21=Data!#REF!,Data!#REF!,(IF(B21=Data!B115,Data!G115,(IF(B21=Data!#REF!,Data!#REF!,(IF(B21=Data!#REF!,Data!#REF!,Data!#REF!)))))))))))))))&amp;IF(B21=Data!B250,Data!G250,(IF(B21=Data!B251,Data!G251,(IF(B21=Data!#REF!,Data!#REF!,(IF(B21=Data!B246,Data!G246,(IF(B21=Data!B247,Data!G247,(IF(B21=Data!#REF!,Data!G942,(IF(B21=Data!#REF!,Data!#REF!,(IF(B21=Data!B302,Data!G302,Data!#REF!)))))))))))))))&amp;IF(B21=Data!#REF!,Data!#REF!,(IF(B21=Data!#REF!,Data!#REF!,(IF(B21=Data!#REF!,Data!#REF!,(IF(B21=Data!#REF!,Data!#REF!,(IF(B21=Data!#REF!,Data!#REF!,Data!#REF!)))))))))</f>
        <v>#REF!</v>
      </c>
      <c r="O21" s="377"/>
      <c r="P21" s="378"/>
      <c r="Q21" s="186" t="e">
        <f>IF(B21=Data!B124,Data!H124,(IF(B21=Data!B130,Data!H130,(IF(B21=Data!B132,Data!H132,(IF(B21=Data!#REF!,Data!#REF!,(IF(B21=Data!#REF!,Data!#REF!,(IF(B21=Data!B115,Data!H115,(IF(B21=Data!#REF!,Data!#REF!,(IF(B21=Data!#REF!,Data!#REF!,Data!#REF!)))))))))))))))&amp;IF(B21=Data!B250,Data!H250,(IF(B21=Data!B251,Data!H251,(IF(B21=Data!#REF!,Data!#REF!,(IF(B21=Data!B246,Data!H246,(IF(B21=Data!B247,Data!H247,(IF(B21=Data!#REF!,Data!H942,(IF(B21=Data!#REF!,Data!#REF!,(IF(B21=Data!B302,Data!H302,Data!#REF!)))))))))))))))&amp;IF(B21=Data!#REF!,Data!#REF!,(IF(B21=Data!#REF!,Data!#REF!,(IF(B21=Data!#REF!,Data!#REF!,(IF(B21=Data!#REF!,Data!#REF!,(IF(B21=Data!#REF!,Data!#REF!,Data!#REF!)))))))))</f>
        <v>#REF!</v>
      </c>
      <c r="R21" s="378"/>
      <c r="S21" s="378"/>
      <c r="T21" s="186" t="e">
        <f>IF(B21=Data!B124,Data!I124,(IF(B21=Data!B130,Data!I130,(IF(B21=Data!B132,Data!I132,(IF(B21=Data!#REF!,Data!#REF!,(IF(B21=Data!#REF!,Data!#REF!,(IF(B21=Data!B115,Data!I115,(IF(B21=Data!#REF!,Data!#REF!,(IF(B21=Data!#REF!,Data!#REF!,Data!#REF!)))))))))))))))&amp;IF(B21=Data!B250,Data!I250,(IF(B21=Data!B251,Data!I251,(IF(B21=Data!#REF!,Data!#REF!,(IF(B21=Data!B246,Data!I246,(IF(B21=Data!B247,Data!I247,(IF(B21=Data!#REF!,Data!I942,(IF(B21=Data!#REF!,Data!#REF!,(IF(B21=Data!B302,Data!I302,Data!#REF!)))))))))))))))&amp;IF(B21=Data!#REF!,Data!#REF!,(IF(B21=Data!#REF!,Data!#REF!,(IF(B21=Data!#REF!,Data!#REF!,(IF(B21=Data!#REF!,Data!#REF!,(IF(B21=Data!#REF!,Data!#REF!,Data!#REF!)))))))))</f>
        <v>#REF!</v>
      </c>
      <c r="U21" s="379"/>
      <c r="V21" s="186" t="e">
        <f>IF(B21=Data!B124,Data!J124,(IF(B21=Data!B130,Data!J130,(IF(B21=Data!B132,Data!J132,(IF(B21=Data!#REF!,Data!#REF!,(IF(B21=Data!#REF!,Data!#REF!,(IF(B21=Data!B115,Data!J115,(IF(B21=Data!#REF!,Data!#REF!,(IF(B21=Data!#REF!,Data!#REF!,Data!#REF!)))))))))))))))&amp;IF(B21=Data!B250,Data!J250,(IF(B21=Data!B251,Data!J251,(IF(B21=Data!#REF!,Data!#REF!,(IF(B21=Data!B246,Data!J246,(IF(B21=Data!B247,Data!J247,(IF(B21=Data!#REF!,Data!J942,(IF(B21=Data!#REF!,Data!#REF!,(IF(B21=Data!B302,Data!J302,Data!#REF!)))))))))))))))&amp;IF(B21=Data!#REF!,Data!#REF!,(IF(B21=Data!#REF!,Data!#REF!,(IF(B21=Data!#REF!,Data!#REF!,(IF(B21=Data!#REF!,Data!#REF!,(IF(B21=Data!#REF!,Data!#REF!,Data!#REF!)))))))))</f>
        <v>#REF!</v>
      </c>
      <c r="W21" s="184" t="str">
        <f>IF(D21="","",VLOOKUP(B21,Data!$B$5:$J$404,9,FALSE)*D21)</f>
        <v/>
      </c>
    </row>
    <row r="22" spans="1:23" s="340" customFormat="1" ht="17" customHeight="1">
      <c r="A22" s="272">
        <v>3</v>
      </c>
      <c r="B22" s="419" t="s">
        <v>409</v>
      </c>
      <c r="C22" s="187" t="str">
        <f>IF(D22="","",VLOOKUP(B22,Data!$B$5:$L$404,2,FALSE))</f>
        <v>ZU62690</v>
      </c>
      <c r="D22" s="339">
        <v>1</v>
      </c>
      <c r="E22" s="274">
        <v>4</v>
      </c>
      <c r="F22" s="181"/>
      <c r="G22" s="185">
        <f>IF(D22="","",VLOOKUP(B22,Data!$B$5:$L$404,11,FALSE))</f>
        <v>6633.93</v>
      </c>
      <c r="H22" s="188">
        <f>IF(D22&gt;0,D22*G22,"-")</f>
        <v>6633.93</v>
      </c>
      <c r="I22" s="182" t="str">
        <f>IF(D22="","",VLOOKUP(B22,Data!$B$5:$D$404,3,FALSE))</f>
        <v>C/T</v>
      </c>
      <c r="J22" s="182" t="str">
        <f>IF(D22="","",VLOOKUP(B22,Data!$B$5:$M$404,12,FALSE))</f>
        <v>Indonesia</v>
      </c>
      <c r="K22" s="280" t="s">
        <v>915</v>
      </c>
      <c r="L22" s="183">
        <f>IF(D22="","",VLOOKUP(B22,Data!$B$5:$E$404,4,FALSE)*D22)</f>
        <v>345</v>
      </c>
      <c r="M22" s="183">
        <f>IF(D22="","",VLOOKUP(B22,Data!$B$5:$F$404,5,FALSE)*D22)</f>
        <v>304</v>
      </c>
      <c r="N22" s="189" t="e">
        <f>IF(B22=Data!B98,Data!G98,(IF(B22=Data!B104,Data!G104,(IF(B22=Data!B106,Data!G106,(IF(B22=Data!#REF!,Data!#REF!,(IF(B22=Data!#REF!,Data!#REF!,(IF(B22=Data!B89,Data!G89,(IF(B22=Data!#REF!,Data!#REF!,(IF(B22=Data!#REF!,Data!#REF!,Data!#REF!)))))))))))))))&amp;IF(B22=Data!B224,Data!G224,(IF(B22=Data!B225,Data!G225,(IF(B22=Data!#REF!,Data!#REF!,(IF(B22=Data!B220,Data!G220,(IF(B22=Data!B221,Data!G221,(IF(B22=Data!#REF!,Data!G916,(IF(B22=Data!#REF!,Data!#REF!,(IF(B22=Data!B276,Data!G276,Data!#REF!)))))))))))))))&amp;IF(B22=Data!#REF!,Data!#REF!,(IF(B22=Data!#REF!,Data!#REF!,(IF(B22=Data!#REF!,Data!#REF!,(IF(B22=Data!#REF!,Data!#REF!,(IF(B22=Data!#REF!,Data!#REF!,Data!#REF!)))))))))</f>
        <v>#REF!</v>
      </c>
      <c r="O22" s="377"/>
      <c r="P22" s="378"/>
      <c r="Q22" s="186" t="e">
        <f>IF(B22=Data!B98,Data!H98,(IF(B22=Data!B104,Data!H104,(IF(B22=Data!B106,Data!H106,(IF(B22=Data!#REF!,Data!#REF!,(IF(B22=Data!#REF!,Data!#REF!,(IF(B22=Data!B89,Data!H89,(IF(B22=Data!#REF!,Data!#REF!,(IF(B22=Data!#REF!,Data!#REF!,Data!#REF!)))))))))))))))&amp;IF(B22=Data!B224,Data!H224,(IF(B22=Data!B225,Data!H225,(IF(B22=Data!#REF!,Data!#REF!,(IF(B22=Data!B220,Data!H220,(IF(B22=Data!B221,Data!H221,(IF(B22=Data!#REF!,Data!H916,(IF(B22=Data!#REF!,Data!#REF!,(IF(B22=Data!B276,Data!H276,Data!#REF!)))))))))))))))&amp;IF(B22=Data!#REF!,Data!#REF!,(IF(B22=Data!#REF!,Data!#REF!,(IF(B22=Data!#REF!,Data!#REF!,(IF(B22=Data!#REF!,Data!#REF!,(IF(B22=Data!#REF!,Data!#REF!,Data!#REF!)))))))))</f>
        <v>#REF!</v>
      </c>
      <c r="R22" s="378"/>
      <c r="S22" s="378"/>
      <c r="T22" s="186" t="e">
        <f>IF(B22=Data!B98,Data!I98,(IF(B22=Data!B104,Data!I104,(IF(B22=Data!B106,Data!I106,(IF(B22=Data!#REF!,Data!#REF!,(IF(B22=Data!#REF!,Data!#REF!,(IF(B22=Data!B89,Data!I89,(IF(B22=Data!#REF!,Data!#REF!,(IF(B22=Data!#REF!,Data!#REF!,Data!#REF!)))))))))))))))&amp;IF(B22=Data!B224,Data!I224,(IF(B22=Data!B225,Data!I225,(IF(B22=Data!#REF!,Data!#REF!,(IF(B22=Data!B220,Data!I220,(IF(B22=Data!B221,Data!I221,(IF(B22=Data!#REF!,Data!I916,(IF(B22=Data!#REF!,Data!#REF!,(IF(B22=Data!B276,Data!I276,Data!#REF!)))))))))))))))&amp;IF(B22=Data!#REF!,Data!#REF!,(IF(B22=Data!#REF!,Data!#REF!,(IF(B22=Data!#REF!,Data!#REF!,(IF(B22=Data!#REF!,Data!#REF!,(IF(B22=Data!#REF!,Data!#REF!,Data!#REF!)))))))))</f>
        <v>#REF!</v>
      </c>
      <c r="U22" s="379"/>
      <c r="V22" s="186" t="e">
        <f>IF(B22=Data!B98,Data!J98,(IF(B22=Data!B104,Data!J104,(IF(B22=Data!B106,Data!J106,(IF(B22=Data!#REF!,Data!#REF!,(IF(B22=Data!#REF!,Data!#REF!,(IF(B22=Data!B89,Data!J89,(IF(B22=Data!#REF!,Data!#REF!,(IF(B22=Data!#REF!,Data!#REF!,Data!#REF!)))))))))))))))&amp;IF(B22=Data!B224,Data!J224,(IF(B22=Data!B225,Data!J225,(IF(B22=Data!#REF!,Data!#REF!,(IF(B22=Data!B220,Data!J220,(IF(B22=Data!B221,Data!J221,(IF(B22=Data!#REF!,Data!J916,(IF(B22=Data!#REF!,Data!#REF!,(IF(B22=Data!B276,Data!J276,Data!#REF!)))))))))))))))&amp;IF(B22=Data!#REF!,Data!#REF!,(IF(B22=Data!#REF!,Data!#REF!,(IF(B22=Data!#REF!,Data!#REF!,(IF(B22=Data!#REF!,Data!#REF!,(IF(B22=Data!#REF!,Data!#REF!,Data!#REF!)))))))))</f>
        <v>#REF!</v>
      </c>
      <c r="W22" s="184">
        <f>IF(D22="","",VLOOKUP(B22,Data!$B$5:$J$404,9,FALSE)*D22)</f>
        <v>1.806</v>
      </c>
    </row>
    <row r="23" spans="1:23" s="340" customFormat="1" ht="17" customHeight="1">
      <c r="A23" s="414">
        <v>4</v>
      </c>
      <c r="B23" s="419" t="s">
        <v>399</v>
      </c>
      <c r="C23" s="187" t="str">
        <f>IF(D23="","",VLOOKUP(B23,Data!$B$5:$L$404,2,FALSE))</f>
        <v>ZU62700</v>
      </c>
      <c r="D23" s="339">
        <v>4</v>
      </c>
      <c r="E23" s="274">
        <v>4</v>
      </c>
      <c r="F23" s="270" t="s">
        <v>531</v>
      </c>
      <c r="G23" s="185">
        <f>IF(D23="","",VLOOKUP(B23,Data!$B$5:$L$404,11,FALSE))</f>
        <v>6636.37</v>
      </c>
      <c r="H23" s="188">
        <f t="shared" ref="H23:H29" si="0">IF(D23&gt;0,D23*G23,"-")</f>
        <v>26545.48</v>
      </c>
      <c r="I23" s="182" t="str">
        <f>IF(D23="","",VLOOKUP(B23,Data!$B$5:$D$404,3,FALSE))</f>
        <v>C/T</v>
      </c>
      <c r="J23" s="182" t="str">
        <f>IF(D23="","",VLOOKUP(B23,Data!$B$5:$M$404,12,FALSE))</f>
        <v>Indonesia</v>
      </c>
      <c r="K23" s="280" t="s">
        <v>915</v>
      </c>
      <c r="L23" s="183">
        <f>IF(D23="","",VLOOKUP(B23,Data!$B$5:$E$404,4,FALSE)*D23)</f>
        <v>1380</v>
      </c>
      <c r="M23" s="183">
        <f>IF(D23="","",VLOOKUP(B23,Data!$B$5:$F$404,5,FALSE)*D23)</f>
        <v>1216</v>
      </c>
      <c r="N23" s="189" t="e">
        <f>IF(B23=Data!B99,Data!G99,(IF(B23=Data!B105,Data!G105,(IF(B23=Data!B107,Data!G107,(IF(B23=Data!#REF!,Data!#REF!,(IF(B23=Data!#REF!,Data!#REF!,(IF(B23=Data!B90,Data!G90,(IF(B23=Data!#REF!,Data!#REF!,(IF(B23=Data!#REF!,Data!#REF!,Data!#REF!)))))))))))))))&amp;IF(B23=Data!B225,Data!G225,(IF(B23=Data!B226,Data!G226,(IF(B23=Data!#REF!,Data!#REF!,(IF(B23=Data!B221,Data!G221,(IF(B23=Data!B222,Data!G222,(IF(B23=Data!#REF!,Data!G917,(IF(B23=Data!#REF!,Data!#REF!,(IF(B23=Data!B277,Data!G277,Data!#REF!)))))))))))))))&amp;IF(B23=Data!#REF!,Data!#REF!,(IF(B23=Data!#REF!,Data!#REF!,(IF(B23=Data!#REF!,Data!#REF!,(IF(B23=Data!#REF!,Data!#REF!,(IF(B23=Data!#REF!,Data!#REF!,Data!#REF!)))))))))</f>
        <v>#REF!</v>
      </c>
      <c r="O23" s="377"/>
      <c r="P23" s="378"/>
      <c r="Q23" s="186" t="e">
        <f>IF(B23=Data!B99,Data!H99,(IF(B23=Data!B105,Data!H105,(IF(B23=Data!B107,Data!H107,(IF(B23=Data!#REF!,Data!#REF!,(IF(B23=Data!#REF!,Data!#REF!,(IF(B23=Data!B90,Data!H90,(IF(B23=Data!#REF!,Data!#REF!,(IF(B23=Data!#REF!,Data!#REF!,Data!#REF!)))))))))))))))&amp;IF(B23=Data!B225,Data!H225,(IF(B23=Data!B226,Data!H226,(IF(B23=Data!#REF!,Data!#REF!,(IF(B23=Data!B221,Data!H221,(IF(B23=Data!B222,Data!H222,(IF(B23=Data!#REF!,Data!H917,(IF(B23=Data!#REF!,Data!#REF!,(IF(B23=Data!B277,Data!H277,Data!#REF!)))))))))))))))&amp;IF(B23=Data!#REF!,Data!#REF!,(IF(B23=Data!#REF!,Data!#REF!,(IF(B23=Data!#REF!,Data!#REF!,(IF(B23=Data!#REF!,Data!#REF!,(IF(B23=Data!#REF!,Data!#REF!,Data!#REF!)))))))))</f>
        <v>#REF!</v>
      </c>
      <c r="R23" s="378"/>
      <c r="S23" s="378"/>
      <c r="T23" s="186" t="e">
        <f>IF(B23=Data!B99,Data!I99,(IF(B23=Data!B105,Data!I105,(IF(B23=Data!B107,Data!I107,(IF(B23=Data!#REF!,Data!#REF!,(IF(B23=Data!#REF!,Data!#REF!,(IF(B23=Data!B90,Data!I90,(IF(B23=Data!#REF!,Data!#REF!,(IF(B23=Data!#REF!,Data!#REF!,Data!#REF!)))))))))))))))&amp;IF(B23=Data!B225,Data!I225,(IF(B23=Data!B226,Data!I226,(IF(B23=Data!#REF!,Data!#REF!,(IF(B23=Data!B221,Data!I221,(IF(B23=Data!B222,Data!I222,(IF(B23=Data!#REF!,Data!I917,(IF(B23=Data!#REF!,Data!#REF!,(IF(B23=Data!B277,Data!I277,Data!#REF!)))))))))))))))&amp;IF(B23=Data!#REF!,Data!#REF!,(IF(B23=Data!#REF!,Data!#REF!,(IF(B23=Data!#REF!,Data!#REF!,(IF(B23=Data!#REF!,Data!#REF!,(IF(B23=Data!#REF!,Data!#REF!,Data!#REF!)))))))))</f>
        <v>#REF!</v>
      </c>
      <c r="U23" s="379"/>
      <c r="V23" s="186" t="e">
        <f>IF(B23=Data!B99,Data!J99,(IF(B23=Data!B105,Data!J105,(IF(B23=Data!B107,Data!J107,(IF(B23=Data!#REF!,Data!#REF!,(IF(B23=Data!#REF!,Data!#REF!,(IF(B23=Data!B90,Data!J90,(IF(B23=Data!#REF!,Data!#REF!,(IF(B23=Data!#REF!,Data!#REF!,Data!#REF!)))))))))))))))&amp;IF(B23=Data!B225,Data!J225,(IF(B23=Data!B226,Data!J226,(IF(B23=Data!#REF!,Data!#REF!,(IF(B23=Data!B221,Data!J221,(IF(B23=Data!B222,Data!J222,(IF(B23=Data!#REF!,Data!J917,(IF(B23=Data!#REF!,Data!#REF!,(IF(B23=Data!B277,Data!J277,Data!#REF!)))))))))))))))&amp;IF(B23=Data!#REF!,Data!#REF!,(IF(B23=Data!#REF!,Data!#REF!,(IF(B23=Data!#REF!,Data!#REF!,(IF(B23=Data!#REF!,Data!#REF!,(IF(B23=Data!#REF!,Data!#REF!,Data!#REF!)))))))))</f>
        <v>#REF!</v>
      </c>
      <c r="W23" s="184">
        <f>IF(D23="","",VLOOKUP(B23,Data!$B$5:$J$404,9,FALSE)*D23)</f>
        <v>7.2240000000000002</v>
      </c>
    </row>
    <row r="24" spans="1:23" s="340" customFormat="1" ht="17" customHeight="1">
      <c r="A24" s="272">
        <v>5</v>
      </c>
      <c r="B24" s="419" t="s">
        <v>353</v>
      </c>
      <c r="C24" s="187" t="str">
        <f>IF(D24="","",VLOOKUP(B24,Data!$B$5:$L$404,2,FALSE))</f>
        <v>WQ78260</v>
      </c>
      <c r="D24" s="339">
        <v>14</v>
      </c>
      <c r="E24" s="274">
        <v>4</v>
      </c>
      <c r="F24" s="181"/>
      <c r="G24" s="185">
        <f>IF(D24="","",VLOOKUP(B24,Data!$B$5:$L$404,11,FALSE))</f>
        <v>4283.6499999999996</v>
      </c>
      <c r="H24" s="188">
        <f t="shared" si="0"/>
        <v>59971.099999999991</v>
      </c>
      <c r="I24" s="182" t="str">
        <f>IF(D24="","",VLOOKUP(B24,Data!$B$5:$D$404,3,FALSE))</f>
        <v>C/T</v>
      </c>
      <c r="J24" s="182" t="str">
        <f>IF(D24="","",VLOOKUP(B24,Data!$B$5:$M$404,12,FALSE))</f>
        <v>Indonesia</v>
      </c>
      <c r="K24" s="280" t="s">
        <v>915</v>
      </c>
      <c r="L24" s="183">
        <f>IF(D24="","",VLOOKUP(B24,Data!$B$5:$E$404,4,FALSE)*D24)</f>
        <v>4270</v>
      </c>
      <c r="M24" s="183">
        <f>IF(D24="","",VLOOKUP(B24,Data!$B$5:$F$404,5,FALSE)*D24)</f>
        <v>3766</v>
      </c>
      <c r="N24" s="189" t="e">
        <f>IF(B24=Data!B97,Data!G97,(IF(B24=Data!B103,Data!G103,(IF(B24=Data!B105,Data!G105,(IF(B24=Data!#REF!,Data!#REF!,(IF(B24=Data!#REF!,Data!#REF!,(IF(B24=Data!B88,Data!G88,(IF(B24=Data!#REF!,Data!#REF!,(IF(B24=Data!#REF!,Data!#REF!,Data!#REF!)))))))))))))))&amp;IF(B24=Data!B223,Data!G223,(IF(B24=Data!B224,Data!G224,(IF(B24=Data!#REF!,Data!#REF!,(IF(B24=Data!B219,Data!G219,(IF(B24=Data!B220,Data!G220,(IF(B24=Data!#REF!,Data!G915,(IF(B24=Data!#REF!,Data!#REF!,(IF(B24=Data!B275,Data!G275,Data!#REF!)))))))))))))))&amp;IF(B24=Data!#REF!,Data!#REF!,(IF(B24=Data!#REF!,Data!#REF!,(IF(B24=Data!#REF!,Data!#REF!,(IF(B24=Data!#REF!,Data!#REF!,(IF(B24=Data!#REF!,Data!#REF!,Data!#REF!)))))))))</f>
        <v>#REF!</v>
      </c>
      <c r="O24" s="377"/>
      <c r="P24" s="378"/>
      <c r="Q24" s="186" t="e">
        <f>IF(B24=Data!B97,Data!H97,(IF(B24=Data!B103,Data!H103,(IF(B24=Data!B105,Data!H105,(IF(B24=Data!#REF!,Data!#REF!,(IF(B24=Data!#REF!,Data!#REF!,(IF(B24=Data!B88,Data!H88,(IF(B24=Data!#REF!,Data!#REF!,(IF(B24=Data!#REF!,Data!#REF!,Data!#REF!)))))))))))))))&amp;IF(B24=Data!B223,Data!H223,(IF(B24=Data!B224,Data!H224,(IF(B24=Data!#REF!,Data!#REF!,(IF(B24=Data!B219,Data!H219,(IF(B24=Data!B220,Data!H220,(IF(B24=Data!#REF!,Data!H915,(IF(B24=Data!#REF!,Data!#REF!,(IF(B24=Data!B275,Data!H275,Data!#REF!)))))))))))))))&amp;IF(B24=Data!#REF!,Data!#REF!,(IF(B24=Data!#REF!,Data!#REF!,(IF(B24=Data!#REF!,Data!#REF!,(IF(B24=Data!#REF!,Data!#REF!,(IF(B24=Data!#REF!,Data!#REF!,Data!#REF!)))))))))</f>
        <v>#REF!</v>
      </c>
      <c r="R24" s="378"/>
      <c r="S24" s="378"/>
      <c r="T24" s="186" t="e">
        <f>IF(B24=Data!B97,Data!I97,(IF(B24=Data!B103,Data!I103,(IF(B24=Data!B105,Data!I105,(IF(B24=Data!#REF!,Data!#REF!,(IF(B24=Data!#REF!,Data!#REF!,(IF(B24=Data!B88,Data!I88,(IF(B24=Data!#REF!,Data!#REF!,(IF(B24=Data!#REF!,Data!#REF!,Data!#REF!)))))))))))))))&amp;IF(B24=Data!B223,Data!I223,(IF(B24=Data!B224,Data!I224,(IF(B24=Data!#REF!,Data!#REF!,(IF(B24=Data!B219,Data!I219,(IF(B24=Data!B220,Data!I220,(IF(B24=Data!#REF!,Data!I915,(IF(B24=Data!#REF!,Data!#REF!,(IF(B24=Data!B275,Data!I275,Data!#REF!)))))))))))))))&amp;IF(B24=Data!#REF!,Data!#REF!,(IF(B24=Data!#REF!,Data!#REF!,(IF(B24=Data!#REF!,Data!#REF!,(IF(B24=Data!#REF!,Data!#REF!,(IF(B24=Data!#REF!,Data!#REF!,Data!#REF!)))))))))</f>
        <v>#REF!</v>
      </c>
      <c r="U24" s="379"/>
      <c r="V24" s="186" t="e">
        <f>IF(B24=Data!B97,Data!J97,(IF(B24=Data!B103,Data!J103,(IF(B24=Data!B105,Data!J105,(IF(B24=Data!#REF!,Data!#REF!,(IF(B24=Data!#REF!,Data!#REF!,(IF(B24=Data!B88,Data!J88,(IF(B24=Data!#REF!,Data!#REF!,(IF(B24=Data!#REF!,Data!#REF!,Data!#REF!)))))))))))))))&amp;IF(B24=Data!B223,Data!J223,(IF(B24=Data!B224,Data!J224,(IF(B24=Data!#REF!,Data!#REF!,(IF(B24=Data!B219,Data!J219,(IF(B24=Data!B220,Data!J220,(IF(B24=Data!#REF!,Data!J915,(IF(B24=Data!#REF!,Data!#REF!,(IF(B24=Data!B275,Data!J275,Data!#REF!)))))))))))))))&amp;IF(B24=Data!#REF!,Data!#REF!,(IF(B24=Data!#REF!,Data!#REF!,(IF(B24=Data!#REF!,Data!#REF!,(IF(B24=Data!#REF!,Data!#REF!,(IF(B24=Data!#REF!,Data!#REF!,Data!#REF!)))))))))</f>
        <v>#REF!</v>
      </c>
      <c r="W24" s="184">
        <f>IF(D24="","",VLOOKUP(B24,Data!$B$5:$J$404,9,FALSE)*D24)</f>
        <v>21.475999999999999</v>
      </c>
    </row>
    <row r="25" spans="1:23" s="340" customFormat="1" ht="17" customHeight="1">
      <c r="A25" s="414">
        <v>6</v>
      </c>
      <c r="B25" s="419" t="s">
        <v>529</v>
      </c>
      <c r="C25" s="187" t="str">
        <f>IF(D25="","",VLOOKUP(B25,Data!$B$5:$L$404,2,FALSE))</f>
        <v>ZJ54420</v>
      </c>
      <c r="D25" s="339">
        <v>1</v>
      </c>
      <c r="E25" s="274">
        <v>4</v>
      </c>
      <c r="F25" s="270"/>
      <c r="G25" s="185">
        <f>IF(D25="","",VLOOKUP(B25,Data!$B$5:$L$404,11,FALSE))</f>
        <v>4658.5600000000004</v>
      </c>
      <c r="H25" s="188">
        <f t="shared" si="0"/>
        <v>4658.5600000000004</v>
      </c>
      <c r="I25" s="182" t="str">
        <f>IF(D25="","",VLOOKUP(B25,Data!$B$5:$D$404,3,FALSE))</f>
        <v>C/T</v>
      </c>
      <c r="J25" s="182" t="str">
        <f>IF(D25="","",VLOOKUP(B25,Data!$B$5:$M$404,12,FALSE))</f>
        <v>Indonesia</v>
      </c>
      <c r="K25" s="280" t="s">
        <v>915</v>
      </c>
      <c r="L25" s="183">
        <f>IF(D25="","",VLOOKUP(B25,Data!$B$5:$E$404,4,FALSE)*D25)</f>
        <v>305</v>
      </c>
      <c r="M25" s="183">
        <f>IF(D25="","",VLOOKUP(B25,Data!$B$5:$F$404,5,FALSE)*D25)</f>
        <v>269</v>
      </c>
      <c r="N25" s="189" t="e">
        <f>IF(B25=Data!B98,Data!G98,(IF(B25=Data!B104,Data!G104,(IF(B25=Data!B106,Data!G106,(IF(B25=Data!#REF!,Data!#REF!,(IF(B25=Data!#REF!,Data!#REF!,(IF(B25=Data!B89,Data!G89,(IF(B25=Data!#REF!,Data!#REF!,(IF(B25=Data!#REF!,Data!#REF!,Data!#REF!)))))))))))))))&amp;IF(B25=Data!B224,Data!G224,(IF(B25=Data!B225,Data!G225,(IF(B25=Data!#REF!,Data!#REF!,(IF(B25=Data!B220,Data!G220,(IF(B25=Data!B221,Data!G221,(IF(B25=Data!#REF!,Data!G916,(IF(B25=Data!#REF!,Data!#REF!,(IF(B25=Data!B276,Data!G276,Data!#REF!)))))))))))))))&amp;IF(B25=Data!#REF!,Data!#REF!,(IF(B25=Data!#REF!,Data!#REF!,(IF(B25=Data!#REF!,Data!#REF!,(IF(B25=Data!#REF!,Data!#REF!,(IF(B25=Data!#REF!,Data!#REF!,Data!#REF!)))))))))</f>
        <v>#REF!</v>
      </c>
      <c r="O25" s="377"/>
      <c r="P25" s="378"/>
      <c r="Q25" s="186" t="e">
        <f>IF(B25=Data!B98,Data!H98,(IF(B25=Data!B104,Data!H104,(IF(B25=Data!B106,Data!H106,(IF(B25=Data!#REF!,Data!#REF!,(IF(B25=Data!#REF!,Data!#REF!,(IF(B25=Data!B89,Data!H89,(IF(B25=Data!#REF!,Data!#REF!,(IF(B25=Data!#REF!,Data!#REF!,Data!#REF!)))))))))))))))&amp;IF(B25=Data!B224,Data!H224,(IF(B25=Data!B225,Data!H225,(IF(B25=Data!#REF!,Data!#REF!,(IF(B25=Data!B220,Data!H220,(IF(B25=Data!B221,Data!H221,(IF(B25=Data!#REF!,Data!H916,(IF(B25=Data!#REF!,Data!#REF!,(IF(B25=Data!B276,Data!H276,Data!#REF!)))))))))))))))&amp;IF(B25=Data!#REF!,Data!#REF!,(IF(B25=Data!#REF!,Data!#REF!,(IF(B25=Data!#REF!,Data!#REF!,(IF(B25=Data!#REF!,Data!#REF!,(IF(B25=Data!#REF!,Data!#REF!,Data!#REF!)))))))))</f>
        <v>#REF!</v>
      </c>
      <c r="R25" s="378"/>
      <c r="S25" s="378"/>
      <c r="T25" s="186" t="e">
        <f>IF(B25=Data!B98,Data!I98,(IF(B25=Data!B104,Data!I104,(IF(B25=Data!B106,Data!I106,(IF(B25=Data!#REF!,Data!#REF!,(IF(B25=Data!#REF!,Data!#REF!,(IF(B25=Data!B89,Data!I89,(IF(B25=Data!#REF!,Data!#REF!,(IF(B25=Data!#REF!,Data!#REF!,Data!#REF!)))))))))))))))&amp;IF(B25=Data!B224,Data!I224,(IF(B25=Data!B225,Data!I225,(IF(B25=Data!#REF!,Data!#REF!,(IF(B25=Data!B220,Data!I220,(IF(B25=Data!B221,Data!I221,(IF(B25=Data!#REF!,Data!I916,(IF(B25=Data!#REF!,Data!#REF!,(IF(B25=Data!B276,Data!I276,Data!#REF!)))))))))))))))&amp;IF(B25=Data!#REF!,Data!#REF!,(IF(B25=Data!#REF!,Data!#REF!,(IF(B25=Data!#REF!,Data!#REF!,(IF(B25=Data!#REF!,Data!#REF!,(IF(B25=Data!#REF!,Data!#REF!,Data!#REF!)))))))))</f>
        <v>#REF!</v>
      </c>
      <c r="U25" s="379"/>
      <c r="V25" s="186" t="e">
        <f>IF(B25=Data!B98,Data!J98,(IF(B25=Data!B104,Data!J104,(IF(B25=Data!B106,Data!J106,(IF(B25=Data!#REF!,Data!#REF!,(IF(B25=Data!#REF!,Data!#REF!,(IF(B25=Data!B89,Data!J89,(IF(B25=Data!#REF!,Data!#REF!,(IF(B25=Data!#REF!,Data!#REF!,Data!#REF!)))))))))))))))&amp;IF(B25=Data!B224,Data!J224,(IF(B25=Data!B225,Data!J225,(IF(B25=Data!#REF!,Data!#REF!,(IF(B25=Data!B220,Data!J220,(IF(B25=Data!B221,Data!J221,(IF(B25=Data!#REF!,Data!J916,(IF(B25=Data!#REF!,Data!#REF!,(IF(B25=Data!B276,Data!J276,Data!#REF!)))))))))))))))&amp;IF(B25=Data!#REF!,Data!#REF!,(IF(B25=Data!#REF!,Data!#REF!,(IF(B25=Data!#REF!,Data!#REF!,(IF(B25=Data!#REF!,Data!#REF!,(IF(B25=Data!#REF!,Data!#REF!,Data!#REF!)))))))))</f>
        <v>#REF!</v>
      </c>
      <c r="W25" s="184">
        <f>IF(D25="","",VLOOKUP(B25,Data!$B$5:$J$404,9,FALSE)*D25)</f>
        <v>1.534</v>
      </c>
    </row>
    <row r="26" spans="1:23" s="340" customFormat="1" ht="17" customHeight="1">
      <c r="A26" s="272">
        <v>7</v>
      </c>
      <c r="B26" s="419" t="s">
        <v>215</v>
      </c>
      <c r="C26" s="187" t="str">
        <f>IF(D26="","",VLOOKUP(B26,Data!$B$5:$L$404,2,FALSE))</f>
        <v>WH50420</v>
      </c>
      <c r="D26" s="339">
        <v>1</v>
      </c>
      <c r="E26" s="274">
        <v>4</v>
      </c>
      <c r="F26" s="270"/>
      <c r="G26" s="185">
        <f>IF(D26="","",VLOOKUP(B26,Data!$B$5:$L$404,11,FALSE))</f>
        <v>1897.4</v>
      </c>
      <c r="H26" s="188">
        <f t="shared" si="0"/>
        <v>1897.4</v>
      </c>
      <c r="I26" s="182" t="str">
        <f>IF(D26="","",VLOOKUP(B26,Data!$B$5:$D$404,3,FALSE))</f>
        <v>C/T</v>
      </c>
      <c r="J26" s="182" t="str">
        <f>IF(D26="","",VLOOKUP(B26,Data!$B$5:$M$404,12,FALSE))</f>
        <v>Indonesia</v>
      </c>
      <c r="K26" s="280" t="s">
        <v>915</v>
      </c>
      <c r="L26" s="183">
        <f>IF(D26="","",VLOOKUP(B26,Data!$B$5:$E$404,4,FALSE)*D26)</f>
        <v>222</v>
      </c>
      <c r="M26" s="183">
        <f>IF(D26="","",VLOOKUP(B26,Data!$B$5:$F$404,5,FALSE)*D26)</f>
        <v>201</v>
      </c>
      <c r="N26" s="189" t="e">
        <f>IF(B26=Data!B99,Data!G99,(IF(B26=Data!B105,Data!G105,(IF(B26=Data!B107,Data!G107,(IF(B26=Data!#REF!,Data!#REF!,(IF(B26=Data!#REF!,Data!#REF!,(IF(B26=Data!B90,Data!G90,(IF(B26=Data!#REF!,Data!#REF!,(IF(B26=Data!#REF!,Data!#REF!,Data!#REF!)))))))))))))))&amp;IF(B26=Data!B225,Data!G225,(IF(B26=Data!B226,Data!G226,(IF(B26=Data!#REF!,Data!#REF!,(IF(B26=Data!B221,Data!G221,(IF(B26=Data!B222,Data!G222,(IF(B26=Data!#REF!,Data!G917,(IF(B26=Data!#REF!,Data!#REF!,(IF(B26=Data!B277,Data!G277,Data!#REF!)))))))))))))))&amp;IF(B26=Data!#REF!,Data!#REF!,(IF(B26=Data!#REF!,Data!#REF!,(IF(B26=Data!#REF!,Data!#REF!,(IF(B26=Data!#REF!,Data!#REF!,(IF(B26=Data!#REF!,Data!#REF!,Data!#REF!)))))))))</f>
        <v>#REF!</v>
      </c>
      <c r="O26" s="377"/>
      <c r="P26" s="378"/>
      <c r="Q26" s="186" t="e">
        <f>IF(B26=Data!B99,Data!H99,(IF(B26=Data!B105,Data!H105,(IF(B26=Data!B107,Data!H107,(IF(B26=Data!#REF!,Data!#REF!,(IF(B26=Data!#REF!,Data!#REF!,(IF(B26=Data!B90,Data!H90,(IF(B26=Data!#REF!,Data!#REF!,(IF(B26=Data!#REF!,Data!#REF!,Data!#REF!)))))))))))))))&amp;IF(B26=Data!B225,Data!H225,(IF(B26=Data!B226,Data!H226,(IF(B26=Data!#REF!,Data!#REF!,(IF(B26=Data!B221,Data!H221,(IF(B26=Data!B222,Data!H222,(IF(B26=Data!#REF!,Data!H917,(IF(B26=Data!#REF!,Data!#REF!,(IF(B26=Data!B277,Data!H277,Data!#REF!)))))))))))))))&amp;IF(B26=Data!#REF!,Data!#REF!,(IF(B26=Data!#REF!,Data!#REF!,(IF(B26=Data!#REF!,Data!#REF!,(IF(B26=Data!#REF!,Data!#REF!,(IF(B26=Data!#REF!,Data!#REF!,Data!#REF!)))))))))</f>
        <v>#REF!</v>
      </c>
      <c r="R26" s="378"/>
      <c r="S26" s="378"/>
      <c r="T26" s="186" t="e">
        <f>IF(B26=Data!B99,Data!I99,(IF(B26=Data!B105,Data!I105,(IF(B26=Data!B107,Data!I107,(IF(B26=Data!#REF!,Data!#REF!,(IF(B26=Data!#REF!,Data!#REF!,(IF(B26=Data!B90,Data!I90,(IF(B26=Data!#REF!,Data!#REF!,(IF(B26=Data!#REF!,Data!#REF!,Data!#REF!)))))))))))))))&amp;IF(B26=Data!B225,Data!I225,(IF(B26=Data!B226,Data!I226,(IF(B26=Data!#REF!,Data!#REF!,(IF(B26=Data!B221,Data!I221,(IF(B26=Data!B222,Data!I222,(IF(B26=Data!#REF!,Data!I917,(IF(B26=Data!#REF!,Data!#REF!,(IF(B26=Data!B277,Data!I277,Data!#REF!)))))))))))))))&amp;IF(B26=Data!#REF!,Data!#REF!,(IF(B26=Data!#REF!,Data!#REF!,(IF(B26=Data!#REF!,Data!#REF!,(IF(B26=Data!#REF!,Data!#REF!,(IF(B26=Data!#REF!,Data!#REF!,Data!#REF!)))))))))</f>
        <v>#REF!</v>
      </c>
      <c r="U26" s="379"/>
      <c r="V26" s="186" t="e">
        <f>IF(B26=Data!B99,Data!J99,(IF(B26=Data!B105,Data!J105,(IF(B26=Data!B107,Data!J107,(IF(B26=Data!#REF!,Data!#REF!,(IF(B26=Data!#REF!,Data!#REF!,(IF(B26=Data!B90,Data!J90,(IF(B26=Data!#REF!,Data!#REF!,(IF(B26=Data!#REF!,Data!#REF!,Data!#REF!)))))))))))))))&amp;IF(B26=Data!B225,Data!J225,(IF(B26=Data!B226,Data!J226,(IF(B26=Data!#REF!,Data!#REF!,(IF(B26=Data!B221,Data!J221,(IF(B26=Data!B222,Data!J222,(IF(B26=Data!#REF!,Data!J917,(IF(B26=Data!#REF!,Data!#REF!,(IF(B26=Data!B277,Data!J277,Data!#REF!)))))))))))))))&amp;IF(B26=Data!#REF!,Data!#REF!,(IF(B26=Data!#REF!,Data!#REF!,(IF(B26=Data!#REF!,Data!#REF!,(IF(B26=Data!#REF!,Data!#REF!,(IF(B26=Data!#REF!,Data!#REF!,Data!#REF!)))))))))</f>
        <v>#REF!</v>
      </c>
      <c r="W26" s="184">
        <f>IF(D26="","",VLOOKUP(B26,Data!$B$5:$J$404,9,FALSE)*D26)</f>
        <v>1.1990000000000001</v>
      </c>
    </row>
    <row r="27" spans="1:23" s="340" customFormat="1" ht="17" customHeight="1">
      <c r="A27" s="414">
        <v>8</v>
      </c>
      <c r="B27" s="419" t="s">
        <v>249</v>
      </c>
      <c r="C27" s="187" t="str">
        <f>IF(D27="","",VLOOKUP(B27,Data!$B$5:$L$404,2,FALSE))</f>
        <v>WN14910</v>
      </c>
      <c r="D27" s="339">
        <v>1</v>
      </c>
      <c r="E27" s="274">
        <v>4</v>
      </c>
      <c r="F27" s="270"/>
      <c r="G27" s="185">
        <f>IF(D27="","",VLOOKUP(B27,Data!$B$5:$L$404,11,FALSE))</f>
        <v>3025.54</v>
      </c>
      <c r="H27" s="188">
        <f t="shared" si="0"/>
        <v>3025.54</v>
      </c>
      <c r="I27" s="182" t="str">
        <f>IF(D27="","",VLOOKUP(B27,Data!$B$5:$D$404,3,FALSE))</f>
        <v>C/T</v>
      </c>
      <c r="J27" s="182" t="str">
        <f>IF(D27="","",VLOOKUP(B27,Data!$B$5:$M$404,12,FALSE))</f>
        <v>Indonesia</v>
      </c>
      <c r="K27" s="280" t="s">
        <v>915</v>
      </c>
      <c r="L27" s="183">
        <f>IF(D27="","",VLOOKUP(B27,Data!$B$5:$E$404,4,FALSE)*D27)</f>
        <v>223</v>
      </c>
      <c r="M27" s="183">
        <f>IF(D27="","",VLOOKUP(B27,Data!$B$5:$F$404,5,FALSE)*D27)</f>
        <v>205</v>
      </c>
      <c r="N27" s="189" t="e">
        <f>IF(B27=Data!B100,Data!G100,(IF(B27=Data!B106,Data!G106,(IF(B27=Data!B108,Data!G108,(IF(B27=Data!#REF!,Data!#REF!,(IF(B27=Data!#REF!,Data!#REF!,(IF(B27=Data!B91,Data!G91,(IF(B27=Data!#REF!,Data!#REF!,(IF(B27=Data!#REF!,Data!#REF!,Data!#REF!)))))))))))))))&amp;IF(B27=Data!B226,Data!G226,(IF(B27=Data!B227,Data!G227,(IF(B27=Data!#REF!,Data!#REF!,(IF(B27=Data!B222,Data!G222,(IF(B27=Data!B223,Data!G223,(IF(B27=Data!#REF!,Data!G918,(IF(B27=Data!#REF!,Data!#REF!,(IF(B27=Data!B278,Data!G278,Data!#REF!)))))))))))))))&amp;IF(B27=Data!#REF!,Data!#REF!,(IF(B27=Data!#REF!,Data!#REF!,(IF(B27=Data!#REF!,Data!#REF!,(IF(B27=Data!#REF!,Data!#REF!,(IF(B27=Data!#REF!,Data!#REF!,Data!#REF!)))))))))</f>
        <v>#REF!</v>
      </c>
      <c r="O27" s="377"/>
      <c r="P27" s="378"/>
      <c r="Q27" s="186" t="e">
        <f>IF(B27=Data!B100,Data!H100,(IF(B27=Data!B106,Data!H106,(IF(B27=Data!B108,Data!H108,(IF(B27=Data!#REF!,Data!#REF!,(IF(B27=Data!#REF!,Data!#REF!,(IF(B27=Data!B91,Data!H91,(IF(B27=Data!#REF!,Data!#REF!,(IF(B27=Data!#REF!,Data!#REF!,Data!#REF!)))))))))))))))&amp;IF(B27=Data!B226,Data!H226,(IF(B27=Data!B227,Data!H227,(IF(B27=Data!#REF!,Data!#REF!,(IF(B27=Data!B222,Data!H222,(IF(B27=Data!B223,Data!H223,(IF(B27=Data!#REF!,Data!H918,(IF(B27=Data!#REF!,Data!#REF!,(IF(B27=Data!B278,Data!H278,Data!#REF!)))))))))))))))&amp;IF(B27=Data!#REF!,Data!#REF!,(IF(B27=Data!#REF!,Data!#REF!,(IF(B27=Data!#REF!,Data!#REF!,(IF(B27=Data!#REF!,Data!#REF!,(IF(B27=Data!#REF!,Data!#REF!,Data!#REF!)))))))))</f>
        <v>#REF!</v>
      </c>
      <c r="R27" s="378"/>
      <c r="S27" s="378"/>
      <c r="T27" s="186" t="e">
        <f>IF(B27=Data!B100,Data!I100,(IF(B27=Data!B106,Data!I106,(IF(B27=Data!B108,Data!I108,(IF(B27=Data!#REF!,Data!#REF!,(IF(B27=Data!#REF!,Data!#REF!,(IF(B27=Data!B91,Data!I91,(IF(B27=Data!#REF!,Data!#REF!,(IF(B27=Data!#REF!,Data!#REF!,Data!#REF!)))))))))))))))&amp;IF(B27=Data!B226,Data!I226,(IF(B27=Data!B227,Data!I227,(IF(B27=Data!#REF!,Data!#REF!,(IF(B27=Data!B222,Data!I222,(IF(B27=Data!B223,Data!I223,(IF(B27=Data!#REF!,Data!I918,(IF(B27=Data!#REF!,Data!#REF!,(IF(B27=Data!B278,Data!I278,Data!#REF!)))))))))))))))&amp;IF(B27=Data!#REF!,Data!#REF!,(IF(B27=Data!#REF!,Data!#REF!,(IF(B27=Data!#REF!,Data!#REF!,(IF(B27=Data!#REF!,Data!#REF!,(IF(B27=Data!#REF!,Data!#REF!,Data!#REF!)))))))))</f>
        <v>#REF!</v>
      </c>
      <c r="U27" s="379"/>
      <c r="V27" s="186" t="e">
        <f>IF(B27=Data!B100,Data!J100,(IF(B27=Data!B106,Data!J106,(IF(B27=Data!B108,Data!J108,(IF(B27=Data!#REF!,Data!#REF!,(IF(B27=Data!#REF!,Data!#REF!,(IF(B27=Data!B91,Data!J91,(IF(B27=Data!#REF!,Data!#REF!,(IF(B27=Data!#REF!,Data!#REF!,Data!#REF!)))))))))))))))&amp;IF(B27=Data!B226,Data!J226,(IF(B27=Data!B227,Data!J227,(IF(B27=Data!#REF!,Data!#REF!,(IF(B27=Data!B222,Data!J222,(IF(B27=Data!B223,Data!J223,(IF(B27=Data!#REF!,Data!J918,(IF(B27=Data!#REF!,Data!#REF!,(IF(B27=Data!B278,Data!J278,Data!#REF!)))))))))))))))&amp;IF(B27=Data!#REF!,Data!#REF!,(IF(B27=Data!#REF!,Data!#REF!,(IF(B27=Data!#REF!,Data!#REF!,(IF(B27=Data!#REF!,Data!#REF!,(IF(B27=Data!#REF!,Data!#REF!,Data!#REF!)))))))))</f>
        <v>#REF!</v>
      </c>
      <c r="W27" s="184">
        <f>IF(D27="","",VLOOKUP(B27,Data!$B$5:$J$404,9,FALSE)*D27)</f>
        <v>1.262</v>
      </c>
    </row>
    <row r="28" spans="1:23" s="340" customFormat="1" ht="17" customHeight="1">
      <c r="A28" s="272">
        <v>9</v>
      </c>
      <c r="B28" s="419" t="s">
        <v>241</v>
      </c>
      <c r="C28" s="187" t="str">
        <f>IF(D28="","",VLOOKUP(B28,Data!$B$5:$L$404,2,FALSE))</f>
        <v>AAC7368</v>
      </c>
      <c r="D28" s="339">
        <v>3</v>
      </c>
      <c r="E28" s="274">
        <v>4</v>
      </c>
      <c r="F28" s="270"/>
      <c r="G28" s="185">
        <f>IF(D28="","",VLOOKUP(B28,Data!$B$5:$L$404,11,FALSE))</f>
        <v>2618.06</v>
      </c>
      <c r="H28" s="188">
        <f t="shared" si="0"/>
        <v>7854.18</v>
      </c>
      <c r="I28" s="182" t="str">
        <f>IF(D28="","",VLOOKUP(B28,Data!$B$5:$D$404,3,FALSE))</f>
        <v>C/T</v>
      </c>
      <c r="J28" s="182" t="str">
        <f>IF(D28="","",VLOOKUP(B28,Data!$B$5:$M$404,12,FALSE))</f>
        <v>Indonesia</v>
      </c>
      <c r="K28" s="280" t="s">
        <v>915</v>
      </c>
      <c r="L28" s="183">
        <f>IF(D28="","",VLOOKUP(B28,Data!$B$5:$E$404,4,FALSE)*D28)</f>
        <v>798</v>
      </c>
      <c r="M28" s="183">
        <f>IF(D28="","",VLOOKUP(B28,Data!$B$5:$F$404,5,FALSE)*D28)</f>
        <v>738</v>
      </c>
      <c r="N28" s="189" t="e">
        <f>IF(B28=Data!B97,Data!G97,(IF(B28=Data!B103,Data!G103,(IF(B28=Data!B105,Data!G105,(IF(B28=Data!#REF!,Data!#REF!,(IF(B28=Data!#REF!,Data!#REF!,(IF(B28=Data!B88,Data!G88,(IF(B28=Data!#REF!,Data!#REF!,(IF(B28=Data!#REF!,Data!#REF!,Data!#REF!)))))))))))))))&amp;IF(B28=Data!B223,Data!G223,(IF(B28=Data!B224,Data!G224,(IF(B28=Data!#REF!,Data!#REF!,(IF(B28=Data!B219,Data!G219,(IF(B28=Data!B220,Data!G220,(IF(B28=Data!#REF!,Data!G915,(IF(B28=Data!#REF!,Data!#REF!,(IF(B28=Data!B275,Data!G275,Data!#REF!)))))))))))))))&amp;IF(B28=Data!#REF!,Data!#REF!,(IF(B28=Data!#REF!,Data!#REF!,(IF(B28=Data!#REF!,Data!#REF!,(IF(B28=Data!#REF!,Data!#REF!,(IF(B28=Data!#REF!,Data!#REF!,Data!#REF!)))))))))</f>
        <v>#REF!</v>
      </c>
      <c r="O28" s="377"/>
      <c r="P28" s="378"/>
      <c r="Q28" s="186" t="e">
        <f>IF(B28=Data!B97,Data!H97,(IF(B28=Data!B103,Data!H103,(IF(B28=Data!B105,Data!H105,(IF(B28=Data!#REF!,Data!#REF!,(IF(B28=Data!#REF!,Data!#REF!,(IF(B28=Data!B88,Data!H88,(IF(B28=Data!#REF!,Data!#REF!,(IF(B28=Data!#REF!,Data!#REF!,Data!#REF!)))))))))))))))&amp;IF(B28=Data!B223,Data!H223,(IF(B28=Data!B224,Data!H224,(IF(B28=Data!#REF!,Data!#REF!,(IF(B28=Data!B219,Data!H219,(IF(B28=Data!B220,Data!H220,(IF(B28=Data!#REF!,Data!H915,(IF(B28=Data!#REF!,Data!#REF!,(IF(B28=Data!B275,Data!H275,Data!#REF!)))))))))))))))&amp;IF(B28=Data!#REF!,Data!#REF!,(IF(B28=Data!#REF!,Data!#REF!,(IF(B28=Data!#REF!,Data!#REF!,(IF(B28=Data!#REF!,Data!#REF!,(IF(B28=Data!#REF!,Data!#REF!,Data!#REF!)))))))))</f>
        <v>#REF!</v>
      </c>
      <c r="R28" s="378"/>
      <c r="S28" s="378"/>
      <c r="T28" s="186" t="e">
        <f>IF(B28=Data!B97,Data!I97,(IF(B28=Data!B103,Data!I103,(IF(B28=Data!B105,Data!I105,(IF(B28=Data!#REF!,Data!#REF!,(IF(B28=Data!#REF!,Data!#REF!,(IF(B28=Data!B88,Data!I88,(IF(B28=Data!#REF!,Data!#REF!,(IF(B28=Data!#REF!,Data!#REF!,Data!#REF!)))))))))))))))&amp;IF(B28=Data!B223,Data!I223,(IF(B28=Data!B224,Data!I224,(IF(B28=Data!#REF!,Data!#REF!,(IF(B28=Data!B219,Data!I219,(IF(B28=Data!B220,Data!I220,(IF(B28=Data!#REF!,Data!I915,(IF(B28=Data!#REF!,Data!#REF!,(IF(B28=Data!B275,Data!I275,Data!#REF!)))))))))))))))&amp;IF(B28=Data!#REF!,Data!#REF!,(IF(B28=Data!#REF!,Data!#REF!,(IF(B28=Data!#REF!,Data!#REF!,(IF(B28=Data!#REF!,Data!#REF!,(IF(B28=Data!#REF!,Data!#REF!,Data!#REF!)))))))))</f>
        <v>#REF!</v>
      </c>
      <c r="U28" s="379"/>
      <c r="V28" s="186" t="e">
        <f>IF(B28=Data!B97,Data!J97,(IF(B28=Data!B103,Data!J103,(IF(B28=Data!B105,Data!J105,(IF(B28=Data!#REF!,Data!#REF!,(IF(B28=Data!#REF!,Data!#REF!,(IF(B28=Data!B88,Data!J88,(IF(B28=Data!#REF!,Data!#REF!,(IF(B28=Data!#REF!,Data!#REF!,Data!#REF!)))))))))))))))&amp;IF(B28=Data!B223,Data!J223,(IF(B28=Data!B224,Data!J224,(IF(B28=Data!#REF!,Data!#REF!,(IF(B28=Data!B219,Data!J219,(IF(B28=Data!B220,Data!J220,(IF(B28=Data!#REF!,Data!J915,(IF(B28=Data!#REF!,Data!#REF!,(IF(B28=Data!B275,Data!J275,Data!#REF!)))))))))))))))&amp;IF(B28=Data!#REF!,Data!#REF!,(IF(B28=Data!#REF!,Data!#REF!,(IF(B28=Data!#REF!,Data!#REF!,(IF(B28=Data!#REF!,Data!#REF!,(IF(B28=Data!#REF!,Data!#REF!,Data!#REF!)))))))))</f>
        <v>#REF!</v>
      </c>
      <c r="W28" s="184">
        <f>IF(D28="","",VLOOKUP(B28,Data!$B$5:$J$404,9,FALSE)*D28)</f>
        <v>4.4640000000000004</v>
      </c>
    </row>
    <row r="29" spans="1:23" s="340" customFormat="1" ht="17" customHeight="1">
      <c r="A29" s="414">
        <v>10</v>
      </c>
      <c r="B29" s="419" t="s">
        <v>245</v>
      </c>
      <c r="C29" s="187" t="str">
        <f>IF(D29="","",VLOOKUP(B29,Data!$B$5:$L$404,2,FALSE))</f>
        <v>AAC7370</v>
      </c>
      <c r="D29" s="339">
        <v>4</v>
      </c>
      <c r="E29" s="274">
        <v>4</v>
      </c>
      <c r="F29" s="270"/>
      <c r="G29" s="185">
        <f>IF(D29="","",VLOOKUP(B29,Data!$B$5:$L$404,11,FALSE))</f>
        <v>3015.47</v>
      </c>
      <c r="H29" s="188">
        <f t="shared" si="0"/>
        <v>12061.88</v>
      </c>
      <c r="I29" s="182" t="str">
        <f>IF(D29="","",VLOOKUP(B29,Data!$B$5:$D$404,3,FALSE))</f>
        <v>C/T</v>
      </c>
      <c r="J29" s="182" t="str">
        <f>IF(D29="","",VLOOKUP(B29,Data!$B$5:$M$404,12,FALSE))</f>
        <v>Indonesia</v>
      </c>
      <c r="K29" s="280" t="s">
        <v>915</v>
      </c>
      <c r="L29" s="183">
        <f>IF(D29="","",VLOOKUP(B29,Data!$B$5:$E$404,4,FALSE)*D29)</f>
        <v>1064</v>
      </c>
      <c r="M29" s="183">
        <f>IF(D29="","",VLOOKUP(B29,Data!$B$5:$F$404,5,FALSE)*D29)</f>
        <v>984</v>
      </c>
      <c r="N29" s="189" t="e">
        <f>IF(B29=Data!B101,Data!G101,(IF(B29=Data!B107,Data!G107,(IF(B29=Data!B109,Data!G109,(IF(B29=Data!#REF!,Data!#REF!,(IF(B29=Data!#REF!,Data!#REF!,(IF(B29=Data!B92,Data!G92,(IF(B29=Data!#REF!,Data!#REF!,(IF(B29=Data!#REF!,Data!#REF!,Data!#REF!)))))))))))))))&amp;IF(B29=Data!B227,Data!G227,(IF(B29=Data!B228,Data!G228,(IF(B29=Data!#REF!,Data!#REF!,(IF(B29=Data!B223,Data!G223,(IF(B29=Data!B224,Data!G224,(IF(B29=Data!#REF!,Data!G919,(IF(B29=Data!#REF!,Data!#REF!,(IF(B29=Data!B279,Data!G279,Data!#REF!)))))))))))))))&amp;IF(B29=Data!#REF!,Data!#REF!,(IF(B29=Data!#REF!,Data!#REF!,(IF(B29=Data!#REF!,Data!#REF!,(IF(B29=Data!#REF!,Data!#REF!,(IF(B29=Data!#REF!,Data!#REF!,Data!#REF!)))))))))</f>
        <v>#REF!</v>
      </c>
      <c r="O29" s="377"/>
      <c r="P29" s="378"/>
      <c r="Q29" s="186" t="e">
        <f>IF(B29=Data!B101,Data!H101,(IF(B29=Data!B107,Data!H107,(IF(B29=Data!B109,Data!H109,(IF(B29=Data!#REF!,Data!#REF!,(IF(B29=Data!#REF!,Data!#REF!,(IF(B29=Data!B92,Data!H92,(IF(B29=Data!#REF!,Data!#REF!,(IF(B29=Data!#REF!,Data!#REF!,Data!#REF!)))))))))))))))&amp;IF(B29=Data!B227,Data!H227,(IF(B29=Data!B228,Data!H228,(IF(B29=Data!#REF!,Data!#REF!,(IF(B29=Data!B223,Data!H223,(IF(B29=Data!B224,Data!H224,(IF(B29=Data!#REF!,Data!H919,(IF(B29=Data!#REF!,Data!#REF!,(IF(B29=Data!B279,Data!H279,Data!#REF!)))))))))))))))&amp;IF(B29=Data!#REF!,Data!#REF!,(IF(B29=Data!#REF!,Data!#REF!,(IF(B29=Data!#REF!,Data!#REF!,(IF(B29=Data!#REF!,Data!#REF!,(IF(B29=Data!#REF!,Data!#REF!,Data!#REF!)))))))))</f>
        <v>#REF!</v>
      </c>
      <c r="R29" s="378"/>
      <c r="S29" s="378"/>
      <c r="T29" s="186" t="e">
        <f>IF(B29=Data!B101,Data!I101,(IF(B29=Data!B107,Data!I107,(IF(B29=Data!B109,Data!I109,(IF(B29=Data!#REF!,Data!#REF!,(IF(B29=Data!#REF!,Data!#REF!,(IF(B29=Data!B92,Data!I92,(IF(B29=Data!#REF!,Data!#REF!,(IF(B29=Data!#REF!,Data!#REF!,Data!#REF!)))))))))))))))&amp;IF(B29=Data!B227,Data!I227,(IF(B29=Data!B228,Data!I228,(IF(B29=Data!#REF!,Data!#REF!,(IF(B29=Data!B223,Data!I223,(IF(B29=Data!B224,Data!I224,(IF(B29=Data!#REF!,Data!I919,(IF(B29=Data!#REF!,Data!#REF!,(IF(B29=Data!B279,Data!I279,Data!#REF!)))))))))))))))&amp;IF(B29=Data!#REF!,Data!#REF!,(IF(B29=Data!#REF!,Data!#REF!,(IF(B29=Data!#REF!,Data!#REF!,(IF(B29=Data!#REF!,Data!#REF!,(IF(B29=Data!#REF!,Data!#REF!,Data!#REF!)))))))))</f>
        <v>#REF!</v>
      </c>
      <c r="U29" s="379"/>
      <c r="V29" s="186" t="e">
        <f>IF(B29=Data!B101,Data!J101,(IF(B29=Data!B107,Data!J107,(IF(B29=Data!B109,Data!J109,(IF(B29=Data!#REF!,Data!#REF!,(IF(B29=Data!#REF!,Data!#REF!,(IF(B29=Data!B92,Data!J92,(IF(B29=Data!#REF!,Data!#REF!,(IF(B29=Data!#REF!,Data!#REF!,Data!#REF!)))))))))))))))&amp;IF(B29=Data!B227,Data!J227,(IF(B29=Data!B228,Data!J228,(IF(B29=Data!#REF!,Data!#REF!,(IF(B29=Data!B223,Data!J223,(IF(B29=Data!B224,Data!J224,(IF(B29=Data!#REF!,Data!J919,(IF(B29=Data!#REF!,Data!#REF!,(IF(B29=Data!B279,Data!J279,Data!#REF!)))))))))))))))&amp;IF(B29=Data!#REF!,Data!#REF!,(IF(B29=Data!#REF!,Data!#REF!,(IF(B29=Data!#REF!,Data!#REF!,(IF(B29=Data!#REF!,Data!#REF!,(IF(B29=Data!#REF!,Data!#REF!,Data!#REF!)))))))))</f>
        <v>#REF!</v>
      </c>
      <c r="W29" s="184">
        <f>IF(D29="","",VLOOKUP(B29,Data!$B$5:$J$404,9,FALSE)*D29)</f>
        <v>5.952</v>
      </c>
    </row>
    <row r="30" spans="1:23" s="340" customFormat="1" ht="17" customHeight="1">
      <c r="A30" s="272">
        <v>11</v>
      </c>
      <c r="B30" s="419" t="s">
        <v>296</v>
      </c>
      <c r="C30" s="187" t="str">
        <f>IF(D30="","",VLOOKUP(B30,Data!$B$5:$L$404,2,FALSE))</f>
        <v>WY44100</v>
      </c>
      <c r="D30" s="339">
        <v>3</v>
      </c>
      <c r="E30" s="274">
        <v>4</v>
      </c>
      <c r="F30" s="341"/>
      <c r="G30" s="185">
        <f>IF(D30="","",VLOOKUP(B30,Data!$B$5:$L$404,11,FALSE))</f>
        <v>2895.95</v>
      </c>
      <c r="H30" s="188">
        <f>IF(D30&gt;0,D30*G30,"-")</f>
        <v>8687.8499999999985</v>
      </c>
      <c r="I30" s="182" t="str">
        <f>IF(D30="","",VLOOKUP(B30,Data!$B$5:$D$404,3,FALSE))</f>
        <v>C/T</v>
      </c>
      <c r="J30" s="182" t="str">
        <f>IF(D30="","",VLOOKUP(B30,Data!$B$5:$M$404,12,FALSE))</f>
        <v>Indonesia</v>
      </c>
      <c r="K30" s="280" t="s">
        <v>915</v>
      </c>
      <c r="L30" s="183">
        <f>IF(D30="","",VLOOKUP(B30,Data!$B$5:$E$404,4,FALSE)*D30)</f>
        <v>798</v>
      </c>
      <c r="M30" s="183">
        <f>IF(D30="","",VLOOKUP(B30,Data!$B$5:$F$404,5,FALSE)*D30)</f>
        <v>738</v>
      </c>
      <c r="N30" s="189" t="e">
        <f>IF(B30=Data!B126,Data!G126,(IF(B30=Data!B132,Data!G132,(IF(B30=Data!B134,Data!G134,(IF(B30=Data!#REF!,Data!#REF!,(IF(B30=Data!#REF!,Data!#REF!,(IF(B30=Data!B117,Data!G117,(IF(B30=Data!#REF!,Data!#REF!,(IF(B30=Data!#REF!,Data!#REF!,Data!#REF!)))))))))))))))&amp;IF(B30=Data!B252,Data!G252,(IF(B30=Data!B253,Data!G253,(IF(B30=Data!#REF!,Data!#REF!,(IF(B30=Data!B248,Data!G248,(IF(B30=Data!B249,Data!G249,(IF(B30=Data!#REF!,Data!G944,(IF(B30=Data!#REF!,Data!#REF!,(IF(B30=Data!B304,Data!G304,Data!#REF!)))))))))))))))&amp;IF(B30=Data!#REF!,Data!#REF!,(IF(B30=Data!#REF!,Data!#REF!,(IF(B30=Data!#REF!,Data!#REF!,(IF(B30=Data!#REF!,Data!#REF!,(IF(B30=Data!#REF!,Data!#REF!,Data!#REF!)))))))))</f>
        <v>#REF!</v>
      </c>
      <c r="O30" s="377"/>
      <c r="P30" s="378"/>
      <c r="Q30" s="186" t="e">
        <f>IF(B30=Data!B126,Data!H126,(IF(B30=Data!B132,Data!H132,(IF(B30=Data!B134,Data!H134,(IF(B30=Data!#REF!,Data!#REF!,(IF(B30=Data!#REF!,Data!#REF!,(IF(B30=Data!B117,Data!H117,(IF(B30=Data!#REF!,Data!#REF!,(IF(B30=Data!#REF!,Data!#REF!,Data!#REF!)))))))))))))))&amp;IF(B30=Data!B252,Data!H252,(IF(B30=Data!B253,Data!H253,(IF(B30=Data!#REF!,Data!#REF!,(IF(B30=Data!B248,Data!H248,(IF(B30=Data!B249,Data!H249,(IF(B30=Data!#REF!,Data!H944,(IF(B30=Data!#REF!,Data!#REF!,(IF(B30=Data!B304,Data!H304,Data!#REF!)))))))))))))))&amp;IF(B30=Data!#REF!,Data!#REF!,(IF(B30=Data!#REF!,Data!#REF!,(IF(B30=Data!#REF!,Data!#REF!,(IF(B30=Data!#REF!,Data!#REF!,(IF(B30=Data!#REF!,Data!#REF!,Data!#REF!)))))))))</f>
        <v>#REF!</v>
      </c>
      <c r="R30" s="378"/>
      <c r="S30" s="378"/>
      <c r="T30" s="186" t="e">
        <f>IF(B30=Data!B126,Data!I126,(IF(B30=Data!B132,Data!I132,(IF(B30=Data!B134,Data!I134,(IF(B30=Data!#REF!,Data!#REF!,(IF(B30=Data!#REF!,Data!#REF!,(IF(B30=Data!B117,Data!I117,(IF(B30=Data!#REF!,Data!#REF!,(IF(B30=Data!#REF!,Data!#REF!,Data!#REF!)))))))))))))))&amp;IF(B30=Data!B252,Data!I252,(IF(B30=Data!B253,Data!I253,(IF(B30=Data!#REF!,Data!#REF!,(IF(B30=Data!B248,Data!I248,(IF(B30=Data!B249,Data!I249,(IF(B30=Data!#REF!,Data!I944,(IF(B30=Data!#REF!,Data!#REF!,(IF(B30=Data!B304,Data!I304,Data!#REF!)))))))))))))))&amp;IF(B30=Data!#REF!,Data!#REF!,(IF(B30=Data!#REF!,Data!#REF!,(IF(B30=Data!#REF!,Data!#REF!,(IF(B30=Data!#REF!,Data!#REF!,(IF(B30=Data!#REF!,Data!#REF!,Data!#REF!)))))))))</f>
        <v>#REF!</v>
      </c>
      <c r="U30" s="379"/>
      <c r="V30" s="186" t="e">
        <f>IF(B30=Data!B126,Data!J126,(IF(B30=Data!B132,Data!J132,(IF(B30=Data!B134,Data!J134,(IF(B30=Data!#REF!,Data!#REF!,(IF(B30=Data!#REF!,Data!#REF!,(IF(B30=Data!B117,Data!J117,(IF(B30=Data!#REF!,Data!#REF!,(IF(B30=Data!#REF!,Data!#REF!,Data!#REF!)))))))))))))))&amp;IF(B30=Data!B252,Data!J252,(IF(B30=Data!B253,Data!J253,(IF(B30=Data!#REF!,Data!#REF!,(IF(B30=Data!B248,Data!J248,(IF(B30=Data!B249,Data!J249,(IF(B30=Data!#REF!,Data!J944,(IF(B30=Data!#REF!,Data!#REF!,(IF(B30=Data!B304,Data!J304,Data!#REF!)))))))))))))))&amp;IF(B30=Data!#REF!,Data!#REF!,(IF(B30=Data!#REF!,Data!#REF!,(IF(B30=Data!#REF!,Data!#REF!,(IF(B30=Data!#REF!,Data!#REF!,(IF(B30=Data!#REF!,Data!#REF!,Data!#REF!)))))))))</f>
        <v>#REF!</v>
      </c>
      <c r="W30" s="184">
        <f>IF(D30="","",VLOOKUP(B30,Data!$B$5:$J$404,9,FALSE)*D30)</f>
        <v>4.4640000000000004</v>
      </c>
    </row>
    <row r="31" spans="1:23" s="340" customFormat="1" ht="19.5" customHeight="1">
      <c r="A31" s="272"/>
      <c r="B31" s="678" t="s">
        <v>957</v>
      </c>
      <c r="C31" s="679"/>
      <c r="D31" s="269">
        <f>SUM(D18:D30)</f>
        <v>34</v>
      </c>
      <c r="E31" s="374">
        <f>SUM(E18:E30)</f>
        <v>44</v>
      </c>
      <c r="F31" s="191"/>
      <c r="G31" s="190"/>
      <c r="H31" s="191">
        <f>SUM(H18:H30)</f>
        <v>141456.44999999998</v>
      </c>
      <c r="I31" s="383"/>
      <c r="J31" s="343"/>
      <c r="K31" s="343"/>
      <c r="L31" s="191">
        <f>SUM(L18:L30)</f>
        <v>10012</v>
      </c>
      <c r="M31" s="191">
        <f>SUM(M18:M30)</f>
        <v>8967</v>
      </c>
      <c r="N31" s="190">
        <f>SUM(N16:N17)</f>
        <v>0</v>
      </c>
      <c r="O31" s="190" t="e">
        <f>SUM(#REF!)</f>
        <v>#REF!</v>
      </c>
      <c r="P31" s="190">
        <f>SUM(P16:P17)</f>
        <v>0</v>
      </c>
      <c r="Q31" s="190">
        <f>SUM(Q16:Q17)</f>
        <v>0</v>
      </c>
      <c r="R31" s="190" t="e">
        <f>SUM(#REF!)</f>
        <v>#REF!</v>
      </c>
      <c r="S31" s="190">
        <f>SUM(S16:S17)</f>
        <v>0</v>
      </c>
      <c r="T31" s="190">
        <f>SUM(T16:T17)</f>
        <v>0</v>
      </c>
      <c r="U31" s="190"/>
      <c r="V31" s="190">
        <f>SUM(V16:V17)</f>
        <v>0</v>
      </c>
      <c r="W31" s="192">
        <f>SUM(W18:W30)</f>
        <v>52.704999999999991</v>
      </c>
    </row>
    <row r="32" spans="1:23" ht="10.25" customHeight="1">
      <c r="A32" s="272"/>
      <c r="B32" s="680"/>
      <c r="C32" s="681"/>
      <c r="D32" s="395"/>
      <c r="E32" s="375"/>
      <c r="F32" s="311"/>
      <c r="G32" s="160" t="s">
        <v>523</v>
      </c>
      <c r="H32" s="157"/>
      <c r="I32" s="344"/>
      <c r="J32" s="344"/>
      <c r="K32" s="344"/>
      <c r="L32" s="161"/>
      <c r="M32" s="151"/>
      <c r="N32" s="298"/>
      <c r="U32" s="298"/>
      <c r="V32" s="298"/>
      <c r="W32" s="155"/>
    </row>
    <row r="33" spans="1:23" ht="14">
      <c r="A33" s="290" t="s">
        <v>524</v>
      </c>
      <c r="B33" s="346"/>
      <c r="C33" s="347"/>
      <c r="D33" s="396" t="s">
        <v>81</v>
      </c>
      <c r="E33" s="348"/>
      <c r="F33" s="305"/>
      <c r="G33" s="68" t="s">
        <v>82</v>
      </c>
      <c r="H33" s="72"/>
      <c r="I33" s="322" t="s">
        <v>83</v>
      </c>
      <c r="J33" s="349"/>
      <c r="K33" s="152" t="s">
        <v>84</v>
      </c>
      <c r="L33" s="152"/>
      <c r="M33" s="682" t="s">
        <v>85</v>
      </c>
      <c r="N33" s="683"/>
      <c r="O33" s="683"/>
      <c r="P33" s="683"/>
      <c r="Q33" s="683"/>
      <c r="R33" s="683"/>
      <c r="S33" s="683"/>
      <c r="T33" s="683"/>
      <c r="U33" s="683"/>
      <c r="V33" s="683"/>
      <c r="W33" s="684"/>
    </row>
    <row r="34" spans="1:23" ht="14">
      <c r="A34" s="297" t="s">
        <v>525</v>
      </c>
      <c r="B34" s="334"/>
      <c r="C34" s="308"/>
      <c r="D34" s="386" t="s">
        <v>87</v>
      </c>
      <c r="G34" s="685"/>
      <c r="H34" s="686"/>
      <c r="I34" s="297" t="s">
        <v>88</v>
      </c>
      <c r="J34" s="350"/>
      <c r="K34" s="154" t="s">
        <v>89</v>
      </c>
      <c r="L34" s="154"/>
      <c r="M34" s="150"/>
      <c r="W34" s="155"/>
    </row>
    <row r="35" spans="1:23">
      <c r="A35" s="297" t="s">
        <v>526</v>
      </c>
      <c r="B35" s="297"/>
      <c r="C35" s="298"/>
      <c r="G35" s="685"/>
      <c r="H35" s="686"/>
      <c r="I35" s="297"/>
      <c r="J35" s="350"/>
      <c r="K35" s="154" t="s">
        <v>93</v>
      </c>
      <c r="L35" s="154"/>
      <c r="M35" s="150"/>
      <c r="W35" s="155"/>
    </row>
    <row r="36" spans="1:23" ht="10.5" customHeight="1">
      <c r="A36" s="311"/>
      <c r="B36" s="351"/>
      <c r="C36" s="352"/>
      <c r="D36" s="386" t="s">
        <v>94</v>
      </c>
      <c r="G36" s="685"/>
      <c r="H36" s="686"/>
      <c r="I36" s="297" t="s">
        <v>95</v>
      </c>
      <c r="J36" s="350"/>
      <c r="K36" s="154"/>
      <c r="L36" s="154"/>
      <c r="M36" s="150"/>
      <c r="W36" s="155"/>
    </row>
    <row r="37" spans="1:23" ht="13">
      <c r="A37" s="290" t="s">
        <v>96</v>
      </c>
      <c r="C37" s="292"/>
      <c r="D37" s="386" t="s">
        <v>97</v>
      </c>
      <c r="G37" s="76" t="s">
        <v>98</v>
      </c>
      <c r="H37" s="73"/>
      <c r="I37" s="297" t="s">
        <v>88</v>
      </c>
      <c r="J37" s="350"/>
      <c r="K37" s="154" t="s">
        <v>99</v>
      </c>
      <c r="L37" s="154"/>
      <c r="M37" s="150"/>
      <c r="W37" s="155"/>
    </row>
    <row r="38" spans="1:23" ht="10.5" customHeight="1">
      <c r="A38" s="297" t="s">
        <v>527</v>
      </c>
      <c r="C38" s="298"/>
      <c r="D38" s="386" t="s">
        <v>100</v>
      </c>
      <c r="G38" s="77"/>
      <c r="H38" s="162"/>
      <c r="I38" s="297" t="s">
        <v>101</v>
      </c>
      <c r="J38" s="350"/>
      <c r="K38" s="154" t="s">
        <v>528</v>
      </c>
      <c r="L38" s="154"/>
      <c r="M38" s="687" t="s">
        <v>103</v>
      </c>
      <c r="N38" s="688"/>
      <c r="O38" s="688"/>
      <c r="P38" s="688"/>
      <c r="Q38" s="688"/>
      <c r="R38" s="688"/>
      <c r="S38" s="688"/>
      <c r="T38" s="688"/>
      <c r="U38" s="688"/>
      <c r="V38" s="688"/>
      <c r="W38" s="689"/>
    </row>
    <row r="39" spans="1:23">
      <c r="A39" s="311"/>
      <c r="B39" s="312"/>
      <c r="C39" s="313"/>
      <c r="D39" s="397"/>
      <c r="E39" s="353"/>
      <c r="F39" s="312"/>
      <c r="G39" s="673" t="s">
        <v>955</v>
      </c>
      <c r="H39" s="674"/>
      <c r="I39" s="673" t="s">
        <v>954</v>
      </c>
      <c r="J39" s="674"/>
      <c r="K39" s="158" t="s">
        <v>104</v>
      </c>
      <c r="L39" s="158"/>
      <c r="M39" s="675" t="s">
        <v>105</v>
      </c>
      <c r="N39" s="676"/>
      <c r="O39" s="676"/>
      <c r="P39" s="676"/>
      <c r="Q39" s="676"/>
      <c r="R39" s="676"/>
      <c r="S39" s="676"/>
      <c r="T39" s="676"/>
      <c r="U39" s="676"/>
      <c r="V39" s="676"/>
      <c r="W39" s="677"/>
    </row>
    <row r="40" spans="1:23">
      <c r="B40" s="305"/>
    </row>
    <row r="43" spans="1:23" ht="19.25" customHeight="1"/>
    <row r="44" spans="1:23" ht="19.25" customHeight="1"/>
    <row r="45" spans="1:23" s="354" customFormat="1" ht="17.75" customHeight="1">
      <c r="A45" s="163" t="s">
        <v>886</v>
      </c>
      <c r="B45" s="146"/>
      <c r="C45" s="163" t="s">
        <v>569</v>
      </c>
      <c r="D45" s="382"/>
      <c r="E45" s="362"/>
      <c r="F45" s="363"/>
      <c r="G45" s="163" t="s">
        <v>880</v>
      </c>
      <c r="H45" s="146"/>
      <c r="I45" s="163" t="s">
        <v>569</v>
      </c>
      <c r="L45" s="265"/>
      <c r="M45" s="265"/>
      <c r="W45" s="264"/>
    </row>
    <row r="46" spans="1:23" s="354" customFormat="1" ht="17.75" customHeight="1">
      <c r="A46" s="163" t="s">
        <v>887</v>
      </c>
      <c r="B46" s="146"/>
      <c r="C46" s="163" t="s">
        <v>891</v>
      </c>
      <c r="D46" s="382"/>
      <c r="E46" s="362"/>
      <c r="F46" s="363"/>
      <c r="G46" s="247" t="s">
        <v>881</v>
      </c>
      <c r="H46" s="381"/>
      <c r="I46" s="247" t="s">
        <v>891</v>
      </c>
      <c r="L46" s="265"/>
      <c r="M46" s="265"/>
      <c r="W46" s="264"/>
    </row>
    <row r="47" spans="1:23" s="354" customFormat="1" ht="17.75" customHeight="1">
      <c r="A47" s="163" t="s">
        <v>888</v>
      </c>
      <c r="B47" s="146"/>
      <c r="C47" s="163" t="s">
        <v>891</v>
      </c>
      <c r="D47" s="382"/>
      <c r="E47" s="362"/>
      <c r="F47" s="363"/>
      <c r="G47" s="163" t="s">
        <v>882</v>
      </c>
      <c r="H47" s="146"/>
      <c r="I47" s="163" t="s">
        <v>569</v>
      </c>
      <c r="L47" s="265"/>
      <c r="M47" s="265"/>
      <c r="W47" s="264"/>
    </row>
    <row r="48" spans="1:23" s="354" customFormat="1" ht="17.75" customHeight="1">
      <c r="A48" s="163" t="s">
        <v>889</v>
      </c>
      <c r="B48" s="146"/>
      <c r="C48" s="163" t="s">
        <v>569</v>
      </c>
      <c r="D48" s="382"/>
      <c r="E48" s="362"/>
      <c r="F48" s="363"/>
      <c r="G48" s="163" t="s">
        <v>883</v>
      </c>
      <c r="H48" s="146"/>
      <c r="I48" s="163" t="s">
        <v>569</v>
      </c>
      <c r="L48" s="265"/>
      <c r="M48" s="265"/>
      <c r="W48" s="264"/>
    </row>
    <row r="49" spans="1:23" s="354" customFormat="1" ht="17.75" customHeight="1">
      <c r="A49" s="163" t="s">
        <v>890</v>
      </c>
      <c r="B49" s="146"/>
      <c r="C49" s="163" t="s">
        <v>569</v>
      </c>
      <c r="D49" s="382"/>
      <c r="E49" s="362"/>
      <c r="F49" s="363"/>
      <c r="G49" s="163" t="s">
        <v>885</v>
      </c>
      <c r="H49" s="146"/>
      <c r="I49" s="163" t="s">
        <v>569</v>
      </c>
      <c r="L49" s="265"/>
      <c r="M49" s="265"/>
      <c r="W49" s="264"/>
    </row>
    <row r="50" spans="1:23" ht="18.75" customHeight="1">
      <c r="A50" s="411"/>
      <c r="B50" s="411"/>
      <c r="C50" s="411"/>
      <c r="D50" s="384"/>
      <c r="E50" s="411"/>
      <c r="F50" s="266"/>
      <c r="G50" s="163" t="s">
        <v>884</v>
      </c>
      <c r="I50" s="163" t="s">
        <v>569</v>
      </c>
    </row>
    <row r="51" spans="1:23" ht="17.5">
      <c r="A51" s="268"/>
      <c r="B51" s="411"/>
      <c r="C51" s="411"/>
      <c r="D51" s="384"/>
      <c r="E51" s="411"/>
      <c r="F51" s="411"/>
      <c r="G51" s="267"/>
      <c r="H51" s="267"/>
      <c r="I51" s="411"/>
    </row>
    <row r="53" spans="1:23">
      <c r="D53" s="386" t="s">
        <v>872</v>
      </c>
    </row>
    <row r="54" spans="1:23">
      <c r="M54" s="355"/>
    </row>
    <row r="55" spans="1:23" ht="14">
      <c r="A55" s="356"/>
      <c r="C55" s="334"/>
      <c r="D55" s="398"/>
      <c r="E55" s="357"/>
      <c r="M55" s="358"/>
    </row>
    <row r="56" spans="1:23" ht="14">
      <c r="A56" s="359"/>
      <c r="C56" s="334"/>
      <c r="D56" s="398"/>
      <c r="E56" s="357"/>
      <c r="M56" s="358"/>
    </row>
    <row r="57" spans="1:23" ht="14">
      <c r="A57" s="359"/>
      <c r="C57" s="334"/>
      <c r="D57" s="398"/>
      <c r="E57" s="357"/>
      <c r="M57" s="358"/>
    </row>
    <row r="58" spans="1:23" ht="14">
      <c r="A58" s="359"/>
      <c r="B58" s="334"/>
      <c r="C58" s="334"/>
      <c r="D58" s="398"/>
      <c r="E58" s="357"/>
      <c r="M58" s="358"/>
    </row>
    <row r="59" spans="1:23" ht="14">
      <c r="A59" s="359"/>
      <c r="B59" s="334"/>
      <c r="C59" s="334"/>
      <c r="D59" s="398"/>
      <c r="E59" s="357"/>
      <c r="M59" s="358"/>
    </row>
    <row r="60" spans="1:23" ht="14">
      <c r="A60" s="359"/>
      <c r="B60" s="334"/>
      <c r="C60" s="334"/>
      <c r="D60" s="398"/>
      <c r="E60" s="357"/>
      <c r="M60" s="358"/>
    </row>
    <row r="61" spans="1:23" ht="14">
      <c r="A61" s="334"/>
      <c r="B61" s="334"/>
      <c r="C61" s="334"/>
      <c r="D61" s="398"/>
      <c r="E61" s="357"/>
      <c r="M61" s="360"/>
    </row>
    <row r="62" spans="1:23" ht="14">
      <c r="A62" s="359"/>
      <c r="B62" s="334"/>
      <c r="C62" s="334"/>
      <c r="D62" s="398"/>
      <c r="E62" s="357"/>
    </row>
    <row r="63" spans="1:23" ht="14">
      <c r="A63" s="334"/>
      <c r="B63" s="334"/>
      <c r="C63" s="334"/>
      <c r="D63" s="398"/>
      <c r="E63" s="357"/>
    </row>
    <row r="64" spans="1:23" ht="14">
      <c r="A64" s="334"/>
      <c r="B64" s="334"/>
      <c r="C64" s="334"/>
      <c r="D64" s="398"/>
      <c r="E64" s="357"/>
    </row>
    <row r="65" spans="1:5" ht="14">
      <c r="A65" s="359"/>
      <c r="B65" s="334"/>
      <c r="C65" s="334"/>
      <c r="D65" s="398"/>
      <c r="E65" s="357"/>
    </row>
    <row r="66" spans="1:5" ht="14">
      <c r="A66" s="359"/>
      <c r="B66" s="334"/>
      <c r="C66" s="334"/>
      <c r="D66" s="398"/>
      <c r="E66" s="357"/>
    </row>
    <row r="67" spans="1:5" ht="14">
      <c r="A67" s="359"/>
      <c r="B67" s="334"/>
      <c r="C67" s="334"/>
      <c r="D67" s="398"/>
      <c r="E67" s="357"/>
    </row>
    <row r="68" spans="1:5" ht="14">
      <c r="A68" s="359"/>
      <c r="B68" s="334"/>
      <c r="C68" s="334"/>
      <c r="D68" s="398"/>
      <c r="E68" s="357"/>
    </row>
    <row r="69" spans="1:5" ht="14">
      <c r="A69" s="359"/>
      <c r="B69" s="334"/>
      <c r="C69" s="334"/>
      <c r="D69" s="398"/>
      <c r="E69" s="357"/>
    </row>
    <row r="70" spans="1:5" ht="14">
      <c r="A70" s="359"/>
      <c r="B70" s="334"/>
      <c r="C70" s="334"/>
      <c r="D70" s="398"/>
      <c r="E70" s="357"/>
    </row>
    <row r="71" spans="1:5" ht="14">
      <c r="A71" s="359"/>
      <c r="B71" s="334"/>
      <c r="C71" s="334"/>
      <c r="D71" s="398"/>
      <c r="E71" s="357"/>
    </row>
    <row r="72" spans="1:5" ht="14">
      <c r="A72" s="359"/>
      <c r="B72" s="334"/>
      <c r="C72" s="334"/>
      <c r="D72" s="398"/>
      <c r="E72" s="357"/>
    </row>
    <row r="73" spans="1:5" ht="14">
      <c r="A73" s="359"/>
      <c r="B73" s="334"/>
      <c r="C73" s="334"/>
      <c r="D73" s="398"/>
      <c r="E73" s="357"/>
    </row>
    <row r="74" spans="1:5" ht="14">
      <c r="A74" s="359"/>
      <c r="B74" s="334"/>
      <c r="C74" s="334"/>
      <c r="D74" s="398"/>
      <c r="E74" s="357"/>
    </row>
    <row r="75" spans="1:5" ht="14">
      <c r="A75" s="334"/>
      <c r="B75" s="334"/>
      <c r="C75" s="334"/>
      <c r="D75" s="398"/>
      <c r="E75" s="357"/>
    </row>
    <row r="76" spans="1:5" ht="14">
      <c r="B76" s="334"/>
    </row>
    <row r="77" spans="1:5" ht="14">
      <c r="B77" s="334"/>
    </row>
    <row r="78" spans="1:5" ht="14">
      <c r="B78" s="334"/>
    </row>
  </sheetData>
  <mergeCells count="9">
    <mergeCell ref="G39:H39"/>
    <mergeCell ref="I39:J39"/>
    <mergeCell ref="M39:W39"/>
    <mergeCell ref="B31:C32"/>
    <mergeCell ref="M33:W33"/>
    <mergeCell ref="G34:H34"/>
    <mergeCell ref="G35:H35"/>
    <mergeCell ref="G36:H36"/>
    <mergeCell ref="M38:W38"/>
  </mergeCells>
  <printOptions horizontalCentered="1"/>
  <pageMargins left="0" right="0" top="0.23622047244094491" bottom="0.15748031496062992" header="8.0708661417322833" footer="0"/>
  <pageSetup paperSize="9" scale="76" firstPageNumber="4294963191" fitToHeight="2" orientation="landscape" r:id="rId1"/>
  <headerFooter alignWithMargins="0">
    <oddHeader>&amp;R&amp;"Calibri"&amp;10&amp;K000000 Confidential&amp;1#_x000D_</oddHeader>
  </headerFooter>
  <rowBreaks count="1" manualBreakCount="1">
    <brk id="39" max="21"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AD72"/>
  <sheetViews>
    <sheetView topLeftCell="A13" zoomScale="80" zoomScaleNormal="80" zoomScaleSheetLayoutView="85" workbookViewId="0">
      <selection activeCell="G18" sqref="G18"/>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30"/>
      <c r="I10" s="431"/>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917</v>
      </c>
      <c r="C18" s="187" t="str">
        <f>IF(D18="","",VLOOKUP(B18,Data!$B$5:$L$404,2,FALSE))</f>
        <v/>
      </c>
      <c r="D18" s="274"/>
      <c r="E18" s="276"/>
      <c r="F18" s="185" t="str">
        <f>IF(D18="","",VLOOKUP(B18,Data!$B$5:$L$404,11,FALSE))</f>
        <v/>
      </c>
      <c r="G18" s="188" t="str">
        <f t="shared" ref="G18:G27"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410">
        <v>12</v>
      </c>
      <c r="B19" s="368" t="s">
        <v>405</v>
      </c>
      <c r="C19" s="187" t="str">
        <f>IF(D19="","",VLOOKUP(B19,Data!$B$5:$L$404,2,FALSE))</f>
        <v>ZU62670</v>
      </c>
      <c r="D19" s="274">
        <v>6</v>
      </c>
      <c r="E19" s="273"/>
      <c r="F19" s="376">
        <f>IF(D19="","",VLOOKUP(B19,Data!$B$5:$L$404,11,FALSE))</f>
        <v>6633.78</v>
      </c>
      <c r="G19" s="400">
        <f t="shared" si="0"/>
        <v>39802.68</v>
      </c>
      <c r="H19" s="401" t="str">
        <f>IF(D19="","",VLOOKUP(B19,Data!$B$5:$D$404,3,FALSE))</f>
        <v>C/T</v>
      </c>
      <c r="I19" s="401" t="str">
        <f>IF(D19="","",VLOOKUP(B19,Data!$B$5:$M$404,12,FALSE))</f>
        <v>Indonesia</v>
      </c>
      <c r="J19" s="402" t="s">
        <v>918</v>
      </c>
      <c r="K19" s="183">
        <f>IF(D19="","",VLOOKUP(B19,Data!$B$5:$E$404,4,FALSE)*D19)</f>
        <v>2070</v>
      </c>
      <c r="L19" s="187">
        <f>IF(D19="","",VLOOKUP(B19,Data!$B$5:$F$404,5,FALSE)*D19)</f>
        <v>1824</v>
      </c>
      <c r="M19" s="403"/>
      <c r="N19" s="404"/>
      <c r="O19" s="405"/>
      <c r="P19" s="406"/>
      <c r="Q19" s="405"/>
      <c r="R19" s="405"/>
      <c r="S19" s="406"/>
      <c r="T19" s="407"/>
      <c r="U19" s="406"/>
      <c r="V19" s="408">
        <f>IF(D19="","",VLOOKUP(B19,Data!$B$5:$J$404,9,FALSE)*D19)</f>
        <v>10.836</v>
      </c>
      <c r="W19" s="386"/>
      <c r="X19" s="386"/>
      <c r="Y19" s="386"/>
      <c r="Z19" s="386"/>
      <c r="AA19" s="386"/>
      <c r="AB19" s="386"/>
      <c r="AC19" s="386"/>
      <c r="AD19" s="386"/>
    </row>
    <row r="20" spans="1:30" s="409" customFormat="1" ht="17" customHeight="1">
      <c r="A20" s="410">
        <v>13</v>
      </c>
      <c r="B20" s="368" t="s">
        <v>205</v>
      </c>
      <c r="C20" s="187" t="str">
        <f>IF(D20="","",VLOOKUP(B20,Data!$B$5:$L$404,2,FALSE))</f>
        <v>WH50390</v>
      </c>
      <c r="D20" s="274">
        <v>1</v>
      </c>
      <c r="E20" s="273"/>
      <c r="F20" s="376">
        <f>IF(D20="","",VLOOKUP(B20,Data!$B$5:$L$404,11,FALSE))</f>
        <v>2142.8000000000002</v>
      </c>
      <c r="G20" s="400">
        <f t="shared" si="0"/>
        <v>2142.8000000000002</v>
      </c>
      <c r="H20" s="401" t="str">
        <f>IF(D20="","",VLOOKUP(B20,Data!$B$5:$D$404,3,FALSE))</f>
        <v>C/T</v>
      </c>
      <c r="I20" s="401" t="str">
        <f>IF(D20="","",VLOOKUP(B20,Data!$B$5:$M$404,12,FALSE))</f>
        <v>Indonesia</v>
      </c>
      <c r="J20" s="402" t="s">
        <v>918</v>
      </c>
      <c r="K20" s="187">
        <f>IF(D20="","",VLOOKUP(B20,Data!$B$5:$E$404,4,FALSE)*D20)</f>
        <v>201</v>
      </c>
      <c r="L20" s="187">
        <f>IF(D20="","",VLOOKUP(B20,Data!$B$5:$F$404,5,FALSE)*D20)</f>
        <v>181</v>
      </c>
      <c r="M20" s="403"/>
      <c r="N20" s="404"/>
      <c r="O20" s="405"/>
      <c r="P20" s="406"/>
      <c r="Q20" s="405"/>
      <c r="R20" s="405"/>
      <c r="S20" s="406"/>
      <c r="T20" s="407"/>
      <c r="U20" s="406"/>
      <c r="V20" s="408">
        <f>IF(D20="","",VLOOKUP(B20,Data!$B$5:$J$404,9,FALSE)*D20)</f>
        <v>1.1499999999999999</v>
      </c>
      <c r="W20" s="386"/>
      <c r="X20" s="386"/>
      <c r="Y20" s="386"/>
      <c r="Z20" s="386"/>
      <c r="AA20" s="386"/>
      <c r="AB20" s="386"/>
      <c r="AC20" s="386"/>
      <c r="AD20" s="386"/>
    </row>
    <row r="21" spans="1:30" s="409" customFormat="1" ht="17" customHeight="1">
      <c r="A21" s="410">
        <v>14</v>
      </c>
      <c r="B21" s="368" t="s">
        <v>695</v>
      </c>
      <c r="C21" s="187" t="str">
        <f>IF(D21="","",VLOOKUP(B21,Data!$B$5:$L$404,2,FALSE))</f>
        <v>VAD6770</v>
      </c>
      <c r="D21" s="274">
        <v>6</v>
      </c>
      <c r="E21" s="273"/>
      <c r="F21" s="376">
        <f>IF(D21="","",VLOOKUP(B21,Data!$B$5:$L$404,11,FALSE))</f>
        <v>2978.04</v>
      </c>
      <c r="G21" s="400">
        <f t="shared" si="0"/>
        <v>17868.239999999998</v>
      </c>
      <c r="H21" s="401" t="str">
        <f>IF(D21="","",VLOOKUP(B21,Data!$B$5:$D$404,3,FALSE))</f>
        <v>C/T</v>
      </c>
      <c r="I21" s="401" t="str">
        <f>IF(D21="","",VLOOKUP(B21,Data!$B$5:$M$404,12,FALSE))</f>
        <v>Indonesia</v>
      </c>
      <c r="J21" s="402" t="s">
        <v>918</v>
      </c>
      <c r="K21" s="187">
        <f>IF(D21="","",VLOOKUP(B21,Data!$B$5:$E$404,4,FALSE)*D21)</f>
        <v>1656</v>
      </c>
      <c r="L21" s="187">
        <f>IF(D21="","",VLOOKUP(B21,Data!$B$5:$F$404,5,FALSE)*D21)</f>
        <v>1536</v>
      </c>
      <c r="M21" s="403"/>
      <c r="N21" s="404"/>
      <c r="O21" s="405"/>
      <c r="P21" s="406"/>
      <c r="Q21" s="405"/>
      <c r="R21" s="405"/>
      <c r="S21" s="406"/>
      <c r="T21" s="407"/>
      <c r="U21" s="406"/>
      <c r="V21" s="408">
        <f>IF(D21="","",VLOOKUP(B21,Data!$B$5:$J$404,9,FALSE)*D21)</f>
        <v>8.9280000000000008</v>
      </c>
      <c r="W21" s="386"/>
      <c r="X21" s="386"/>
      <c r="Y21" s="386"/>
      <c r="Z21" s="386"/>
      <c r="AA21" s="386"/>
      <c r="AB21" s="386"/>
      <c r="AC21" s="386"/>
      <c r="AD21" s="386"/>
    </row>
    <row r="22" spans="1:30" s="409" customFormat="1" ht="17" customHeight="1">
      <c r="A22" s="410"/>
      <c r="B22" s="368"/>
      <c r="C22" s="187" t="str">
        <f>IF(D22="","",VLOOKUP(B22,Data!$B$5:$L$404,2,FALSE))</f>
        <v/>
      </c>
      <c r="D22" s="274"/>
      <c r="E22" s="273"/>
      <c r="F22" s="376" t="str">
        <f>IF(D22="","",VLOOKUP(B22,Data!$B$5:$L$404,11,FALSE))</f>
        <v/>
      </c>
      <c r="G22" s="400" t="str">
        <f t="shared" si="0"/>
        <v>-</v>
      </c>
      <c r="H22" s="401" t="str">
        <f>IF(D22="","",VLOOKUP(B22,Data!$B$5:$D$404,3,FALSE))</f>
        <v/>
      </c>
      <c r="I22" s="401" t="str">
        <f>IF(D22="","",VLOOKUP(B22,Data!$B$5:$M$404,12,FALSE))</f>
        <v/>
      </c>
      <c r="J22" s="402"/>
      <c r="K22" s="187" t="str">
        <f>IF(D22="","",VLOOKUP(B22,Data!$B$5:$E$404,4,FALSE)*D22)</f>
        <v/>
      </c>
      <c r="L22" s="187" t="str">
        <f>IF(D22="","",VLOOKUP(B22,Data!$B$5:$F$404,5,FALSE)*D22)</f>
        <v/>
      </c>
      <c r="M22" s="403"/>
      <c r="N22" s="404"/>
      <c r="O22" s="405"/>
      <c r="P22" s="406"/>
      <c r="Q22" s="405"/>
      <c r="R22" s="405"/>
      <c r="S22" s="406"/>
      <c r="T22" s="407"/>
      <c r="U22" s="406"/>
      <c r="V22" s="408" t="str">
        <f>IF(D22="","",VLOOKUP(B22,Data!$B$5:$J$404,9,FALSE)*D22)</f>
        <v/>
      </c>
      <c r="W22" s="386"/>
      <c r="X22" s="386"/>
      <c r="Y22" s="386"/>
      <c r="Z22" s="386"/>
      <c r="AA22" s="386"/>
      <c r="AB22" s="386"/>
      <c r="AC22" s="386"/>
      <c r="AD22" s="386"/>
    </row>
    <row r="23" spans="1:30" s="409" customFormat="1" ht="17" customHeight="1">
      <c r="A23" s="399"/>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409" customFormat="1" ht="17" customHeight="1">
      <c r="A24" s="410"/>
      <c r="B24" s="368"/>
      <c r="C24" s="187" t="str">
        <f>IF(D24="","",VLOOKUP(B24,Data!$B$5:$L$404,2,FALSE))</f>
        <v/>
      </c>
      <c r="D24" s="274"/>
      <c r="E24" s="273"/>
      <c r="F24" s="376" t="str">
        <f>IF(D24="","",VLOOKUP(B24,Data!$B$5:$L$404,11,FALSE))</f>
        <v/>
      </c>
      <c r="G24" s="400" t="str">
        <f t="shared" si="0"/>
        <v>-</v>
      </c>
      <c r="H24" s="401" t="str">
        <f>IF(D24="","",VLOOKUP(B24,Data!$B$5:$D$404,3,FALSE))</f>
        <v/>
      </c>
      <c r="I24" s="401" t="str">
        <f>IF(D24="","",VLOOKUP(B24,Data!$B$5:$M$404,12,FALSE))</f>
        <v/>
      </c>
      <c r="J24" s="402"/>
      <c r="K24" s="187" t="str">
        <f>IF(D24="","",VLOOKUP(B24,Data!$B$5:$E$404,4,FALSE)*D24)</f>
        <v/>
      </c>
      <c r="L24" s="187" t="str">
        <f>IF(D24="","",VLOOKUP(B24,Data!$B$5:$F$404,5,FALSE)*D24)</f>
        <v/>
      </c>
      <c r="M24" s="403"/>
      <c r="N24" s="404"/>
      <c r="O24" s="405"/>
      <c r="P24" s="406"/>
      <c r="Q24" s="405"/>
      <c r="R24" s="405"/>
      <c r="S24" s="406"/>
      <c r="T24" s="407"/>
      <c r="U24" s="406"/>
      <c r="V24" s="408" t="str">
        <f>IF(D24="","",VLOOKUP(B24,Data!$B$5:$J$404,9,FALSE)*D24)</f>
        <v/>
      </c>
      <c r="W24" s="386"/>
      <c r="X24" s="386"/>
      <c r="Y24" s="386"/>
      <c r="Z24" s="386"/>
      <c r="AA24" s="386"/>
      <c r="AB24" s="386"/>
      <c r="AC24" s="386"/>
      <c r="AD24" s="386"/>
    </row>
    <row r="25" spans="1:30" s="340" customFormat="1" ht="17" customHeight="1">
      <c r="A25" s="410"/>
      <c r="B25" s="342" t="s">
        <v>871</v>
      </c>
      <c r="C25" s="187" t="str">
        <f>IF(D25="","",VLOOKUP(B25,Data!$B$5:$L$404,2,FALSE))</f>
        <v/>
      </c>
      <c r="D25" s="274"/>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399"/>
      <c r="B26" s="342" t="s">
        <v>956</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410"/>
      <c r="B27" s="385"/>
      <c r="C27" s="187" t="str">
        <f>IF(D27="","",VLOOKUP(B27,Data!$B$5:$L$404,2,FALSE))</f>
        <v/>
      </c>
      <c r="D27" s="339"/>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t="str">
        <f>IF(D27="","",VLOOKUP(B27,Data!$B$5:$J$404,9,FALSE)*D27)</f>
        <v/>
      </c>
      <c r="W27" s="282"/>
      <c r="X27" s="282"/>
      <c r="Y27" s="282"/>
      <c r="Z27" s="282"/>
      <c r="AA27" s="282"/>
      <c r="AB27" s="282"/>
      <c r="AC27" s="282"/>
      <c r="AD27" s="282"/>
    </row>
    <row r="28" spans="1:30" s="340" customFormat="1" ht="19.5" customHeight="1">
      <c r="A28" s="272"/>
      <c r="B28" s="678" t="s">
        <v>958</v>
      </c>
      <c r="C28" s="679"/>
      <c r="D28" s="269">
        <f>SUM(D16:D27)</f>
        <v>13</v>
      </c>
      <c r="E28" s="374"/>
      <c r="F28" s="380"/>
      <c r="G28" s="191">
        <f>SUM(G16:G27)</f>
        <v>59813.72</v>
      </c>
      <c r="H28" s="191"/>
      <c r="I28" s="383"/>
      <c r="J28" s="343"/>
      <c r="K28" s="191">
        <f>SUM(K16:K27)</f>
        <v>3927</v>
      </c>
      <c r="L28" s="191">
        <f>SUM(L16:L27)</f>
        <v>3541</v>
      </c>
      <c r="M28" s="191" t="e">
        <f>SUM(M16:M27)</f>
        <v>#REF!</v>
      </c>
      <c r="N28" s="190">
        <f>SUM(N14:N15)</f>
        <v>0</v>
      </c>
      <c r="O28" s="190" t="e">
        <f>SUM(#REF!)</f>
        <v>#REF!</v>
      </c>
      <c r="P28" s="190">
        <f>SUM(P14:P15)</f>
        <v>0</v>
      </c>
      <c r="Q28" s="190">
        <f>SUM(Q14:Q15)</f>
        <v>0</v>
      </c>
      <c r="R28" s="190" t="e">
        <f>SUM(#REF!)</f>
        <v>#REF!</v>
      </c>
      <c r="S28" s="190">
        <f>SUM(S14:S15)</f>
        <v>0</v>
      </c>
      <c r="T28" s="190">
        <f>SUM(T14:T15)</f>
        <v>0</v>
      </c>
      <c r="U28" s="190"/>
      <c r="V28" s="192">
        <f>SUM(V16:V27)</f>
        <v>20.914000000000001</v>
      </c>
      <c r="W28" s="282"/>
    </row>
    <row r="29" spans="1:30" ht="10.5" customHeight="1">
      <c r="A29" s="272"/>
      <c r="B29" s="680"/>
      <c r="C29" s="681"/>
      <c r="D29" s="395"/>
      <c r="E29" s="375"/>
      <c r="F29" s="311"/>
      <c r="G29" s="160" t="s">
        <v>523</v>
      </c>
      <c r="H29" s="157"/>
      <c r="I29" s="344"/>
      <c r="J29" s="344"/>
      <c r="K29" s="344"/>
      <c r="L29" s="161"/>
      <c r="M29" s="151"/>
      <c r="N29" s="298"/>
      <c r="U29" s="298"/>
      <c r="V29" s="298"/>
    </row>
    <row r="30" spans="1:30" ht="13">
      <c r="A30" s="290" t="s">
        <v>96</v>
      </c>
      <c r="C30" s="292"/>
      <c r="D30" s="283" t="s">
        <v>97</v>
      </c>
      <c r="F30" s="76" t="s">
        <v>98</v>
      </c>
      <c r="G30" s="73"/>
      <c r="H30" s="297" t="s">
        <v>88</v>
      </c>
      <c r="I30" s="350"/>
      <c r="J30" s="154" t="s">
        <v>99</v>
      </c>
      <c r="K30" s="154"/>
      <c r="L30" s="150"/>
      <c r="V30" s="155"/>
    </row>
    <row r="31" spans="1:30" ht="10.5" customHeight="1">
      <c r="A31" s="297" t="s">
        <v>527</v>
      </c>
      <c r="C31" s="298"/>
      <c r="D31" s="283" t="s">
        <v>100</v>
      </c>
      <c r="F31" s="77"/>
      <c r="G31" s="162"/>
      <c r="H31" s="297" t="s">
        <v>101</v>
      </c>
      <c r="I31" s="350"/>
      <c r="J31" s="154" t="s">
        <v>528</v>
      </c>
      <c r="K31" s="154"/>
      <c r="L31" s="687" t="s">
        <v>103</v>
      </c>
      <c r="M31" s="688"/>
      <c r="N31" s="688"/>
      <c r="O31" s="688"/>
      <c r="P31" s="688"/>
      <c r="Q31" s="688"/>
      <c r="R31" s="688"/>
      <c r="S31" s="688"/>
      <c r="T31" s="688"/>
      <c r="U31" s="688"/>
      <c r="V31" s="689"/>
    </row>
    <row r="32" spans="1:30">
      <c r="A32" s="311"/>
      <c r="B32" s="312"/>
      <c r="C32" s="313"/>
      <c r="D32" s="353"/>
      <c r="E32" s="312"/>
      <c r="F32" s="673" t="s">
        <v>955</v>
      </c>
      <c r="G32" s="674"/>
      <c r="H32" s="673" t="s">
        <v>954</v>
      </c>
      <c r="I32" s="674"/>
      <c r="J32" s="158" t="s">
        <v>104</v>
      </c>
      <c r="K32" s="158"/>
      <c r="L32" s="675" t="s">
        <v>105</v>
      </c>
      <c r="M32" s="676"/>
      <c r="N32" s="676"/>
      <c r="O32" s="676"/>
      <c r="P32" s="676"/>
      <c r="Q32" s="676"/>
      <c r="R32" s="676"/>
      <c r="S32" s="676"/>
      <c r="T32" s="676"/>
      <c r="U32" s="676"/>
      <c r="V32" s="677"/>
    </row>
    <row r="33" spans="1:22">
      <c r="B33" s="305"/>
    </row>
    <row r="39" spans="1:22" s="354" customFormat="1" ht="26.25" customHeight="1">
      <c r="A39" s="163" t="s">
        <v>886</v>
      </c>
      <c r="B39" s="146"/>
      <c r="C39" s="163" t="s">
        <v>569</v>
      </c>
      <c r="D39" s="362"/>
      <c r="E39" s="362"/>
      <c r="F39" s="363"/>
      <c r="G39" s="163" t="s">
        <v>880</v>
      </c>
      <c r="H39" s="146"/>
      <c r="I39" s="163" t="s">
        <v>569</v>
      </c>
      <c r="K39" s="265"/>
      <c r="L39" s="265"/>
      <c r="V39" s="264"/>
    </row>
    <row r="40" spans="1:22" s="354" customFormat="1" ht="19.25" customHeight="1">
      <c r="A40" s="163" t="s">
        <v>887</v>
      </c>
      <c r="B40" s="146"/>
      <c r="C40" s="163" t="s">
        <v>891</v>
      </c>
      <c r="D40" s="362"/>
      <c r="E40" s="362"/>
      <c r="F40" s="363"/>
      <c r="G40" s="247" t="s">
        <v>881</v>
      </c>
      <c r="H40" s="381"/>
      <c r="I40" s="247" t="s">
        <v>891</v>
      </c>
      <c r="K40" s="265"/>
      <c r="L40" s="265"/>
      <c r="V40" s="264"/>
    </row>
    <row r="41" spans="1:22" s="354" customFormat="1" ht="19.25" customHeight="1">
      <c r="A41" s="163" t="s">
        <v>888</v>
      </c>
      <c r="B41" s="146"/>
      <c r="C41" s="163" t="s">
        <v>891</v>
      </c>
      <c r="D41" s="362"/>
      <c r="E41" s="362"/>
      <c r="F41" s="363"/>
      <c r="G41" s="163" t="s">
        <v>882</v>
      </c>
      <c r="H41" s="146"/>
      <c r="I41" s="163" t="s">
        <v>569</v>
      </c>
      <c r="K41" s="265"/>
      <c r="L41" s="265"/>
      <c r="V41" s="264"/>
    </row>
    <row r="42" spans="1:22" s="354" customFormat="1" ht="19.25" customHeight="1">
      <c r="A42" s="163" t="s">
        <v>889</v>
      </c>
      <c r="B42" s="146"/>
      <c r="C42" s="163" t="s">
        <v>569</v>
      </c>
      <c r="D42" s="362"/>
      <c r="E42" s="362"/>
      <c r="F42" s="363"/>
      <c r="G42" s="163" t="s">
        <v>883</v>
      </c>
      <c r="H42" s="146"/>
      <c r="I42" s="163" t="s">
        <v>569</v>
      </c>
      <c r="K42" s="265"/>
      <c r="L42" s="265"/>
      <c r="V42" s="264"/>
    </row>
    <row r="43" spans="1:22" s="354" customFormat="1" ht="19.25" customHeight="1">
      <c r="A43" s="163" t="s">
        <v>890</v>
      </c>
      <c r="B43" s="146"/>
      <c r="C43" s="163" t="s">
        <v>569</v>
      </c>
      <c r="D43" s="362"/>
      <c r="E43" s="362"/>
      <c r="F43" s="363"/>
      <c r="G43" s="163" t="s">
        <v>885</v>
      </c>
      <c r="H43" s="146"/>
      <c r="I43" s="163" t="s">
        <v>569</v>
      </c>
      <c r="K43" s="265"/>
      <c r="L43" s="265"/>
      <c r="V43" s="264"/>
    </row>
    <row r="44" spans="1:22" ht="18.75" customHeight="1">
      <c r="A44" s="411"/>
      <c r="B44" s="411"/>
      <c r="C44" s="411"/>
      <c r="D44" s="411"/>
      <c r="E44" s="411"/>
      <c r="F44" s="266"/>
      <c r="G44" s="163" t="s">
        <v>884</v>
      </c>
      <c r="H44" s="146"/>
      <c r="I44" s="163" t="s">
        <v>569</v>
      </c>
    </row>
    <row r="48" spans="1:22">
      <c r="L48" s="355"/>
    </row>
    <row r="49" spans="1:12" ht="14">
      <c r="A49" s="356"/>
      <c r="C49" s="334"/>
      <c r="D49" s="357"/>
      <c r="L49" s="358"/>
    </row>
    <row r="50" spans="1:12" ht="14">
      <c r="A50" s="359"/>
      <c r="C50" s="334"/>
      <c r="D50" s="357"/>
      <c r="L50" s="358"/>
    </row>
    <row r="51" spans="1:12" ht="14">
      <c r="A51" s="359"/>
      <c r="C51" s="334"/>
      <c r="D51" s="357"/>
      <c r="L51" s="358"/>
    </row>
    <row r="52" spans="1:12" ht="14">
      <c r="A52" s="359"/>
      <c r="B52" s="334"/>
      <c r="C52" s="334"/>
      <c r="D52" s="357"/>
      <c r="L52" s="358"/>
    </row>
    <row r="53" spans="1:12" ht="14">
      <c r="A53" s="359"/>
      <c r="B53" s="334"/>
      <c r="C53" s="334"/>
      <c r="D53" s="357"/>
      <c r="L53" s="358"/>
    </row>
    <row r="54" spans="1:12" ht="14">
      <c r="A54" s="359"/>
      <c r="B54" s="334"/>
      <c r="C54" s="334"/>
      <c r="D54" s="357"/>
      <c r="L54" s="358"/>
    </row>
    <row r="55" spans="1:12" ht="14">
      <c r="A55" s="334"/>
      <c r="B55" s="334"/>
      <c r="C55" s="334"/>
      <c r="D55" s="357"/>
      <c r="L55" s="360"/>
    </row>
    <row r="56" spans="1:12" ht="14">
      <c r="A56" s="359"/>
      <c r="B56" s="334"/>
      <c r="C56" s="334"/>
      <c r="D56" s="357"/>
    </row>
    <row r="57" spans="1:12" ht="14">
      <c r="A57" s="334"/>
      <c r="B57" s="334"/>
      <c r="C57" s="334"/>
      <c r="D57" s="357"/>
    </row>
    <row r="58" spans="1:12" ht="14">
      <c r="A58" s="334"/>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34"/>
      <c r="B69" s="334"/>
      <c r="C69" s="334"/>
      <c r="D69" s="357"/>
    </row>
    <row r="70" spans="1:4" ht="14">
      <c r="B70" s="334"/>
    </row>
    <row r="71" spans="1:4" ht="14">
      <c r="B71" s="334"/>
    </row>
    <row r="72" spans="1:4" ht="14">
      <c r="B72" s="334"/>
    </row>
  </sheetData>
  <mergeCells count="5">
    <mergeCell ref="B28:C29"/>
    <mergeCell ref="L31:V31"/>
    <mergeCell ref="F32:G32"/>
    <mergeCell ref="H32:I32"/>
    <mergeCell ref="L32:V32"/>
  </mergeCells>
  <printOptions horizontalCentered="1"/>
  <pageMargins left="0" right="0" top="0.23622047244094491" bottom="0.15748031496062992" header="8.0708661417322833" footer="0"/>
  <pageSetup paperSize="9" scale="74" firstPageNumber="4294963191" orientation="landscape" r:id="rId1"/>
  <headerFooter alignWithMargins="0">
    <oddHeader>&amp;R&amp;"Calibri"&amp;10&amp;K000000 Confidential&amp;1#_x000D_</oddHead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D70"/>
  <sheetViews>
    <sheetView topLeftCell="A13" zoomScale="85" zoomScaleNormal="85" zoomScaleSheetLayoutView="85" workbookViewId="0">
      <selection activeCell="G18" sqref="G18"/>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30"/>
      <c r="I10" s="431"/>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922</v>
      </c>
      <c r="C18" s="187" t="str">
        <f>IF(D18="","",VLOOKUP(B18,Data!$B$5:$L$404,2,FALSE))</f>
        <v/>
      </c>
      <c r="D18" s="339"/>
      <c r="E18" s="275"/>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15</v>
      </c>
      <c r="B19" s="368" t="s">
        <v>353</v>
      </c>
      <c r="C19" s="187" t="str">
        <f>IF(D19="","",VLOOKUP(B19,Data!$B$5:$L$404,2,FALSE))</f>
        <v>WQ78260</v>
      </c>
      <c r="D19" s="274">
        <v>1</v>
      </c>
      <c r="E19" s="275"/>
      <c r="F19" s="185">
        <f>IF(D19="","",VLOOKUP(B19,Data!$B$5:$L$404,11,FALSE))</f>
        <v>4283.6499999999996</v>
      </c>
      <c r="G19" s="188">
        <f>IF(D19&gt;0,D19*F19,"-")</f>
        <v>4283.6499999999996</v>
      </c>
      <c r="H19" s="182" t="str">
        <f>IF(D19="","",VLOOKUP(B19,Data!$B$5:$D$404,3,FALSE))</f>
        <v>C/T</v>
      </c>
      <c r="I19" s="182" t="str">
        <f>IF(D19="","",VLOOKUP(B19,Data!$B$5:$M$404,12,FALSE))</f>
        <v>Indonesia</v>
      </c>
      <c r="J19" s="280" t="s">
        <v>920</v>
      </c>
      <c r="K19" s="183">
        <f>IF(D19="","",VLOOKUP(B19,Data!$B$5:$E$404,4,FALSE)*D19)</f>
        <v>305</v>
      </c>
      <c r="L19" s="183">
        <f>IF(D19="","",VLOOKUP(B19,Data!$B$5:$F$404,5,FALSE)*D19)</f>
        <v>269</v>
      </c>
      <c r="M19" s="189"/>
      <c r="N19" s="377"/>
      <c r="O19" s="378"/>
      <c r="P19" s="186"/>
      <c r="Q19" s="378"/>
      <c r="R19" s="378"/>
      <c r="S19" s="186"/>
      <c r="T19" s="379"/>
      <c r="U19" s="186"/>
      <c r="V19" s="184">
        <f>IF(D19="","",VLOOKUP(B19,Data!$B$5:$J$404,9,FALSE)*D19)</f>
        <v>1.534</v>
      </c>
      <c r="W19" s="282"/>
      <c r="X19" s="282"/>
      <c r="Y19" s="282"/>
      <c r="Z19" s="282"/>
      <c r="AA19" s="282"/>
      <c r="AB19" s="282"/>
      <c r="AC19" s="282"/>
      <c r="AD19" s="282"/>
    </row>
    <row r="20" spans="1:30" s="340" customFormat="1" ht="17" customHeight="1">
      <c r="A20" s="272"/>
      <c r="B20" s="368"/>
      <c r="C20" s="187" t="str">
        <f>IF(D20="","",VLOOKUP(B20,Data!$B$5:$L$404,2,FALSE))</f>
        <v/>
      </c>
      <c r="D20" s="274"/>
      <c r="E20" s="275"/>
      <c r="F20" s="185" t="str">
        <f>IF(D20="","",VLOOKUP(B20,Data!$B$5:$L$404,11,FALSE))</f>
        <v/>
      </c>
      <c r="G20" s="188" t="str">
        <f t="shared" ref="G20:G25" si="0">IF(D20&gt;0,D20*F20,"-")</f>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68"/>
      <c r="C21" s="187" t="str">
        <f>IF(D21="","",VLOOKUP(B21,Data!$B$5:$L$404,2,FALSE))</f>
        <v/>
      </c>
      <c r="D21" s="339"/>
      <c r="E21" s="277"/>
      <c r="F21" s="185" t="str">
        <f>IF(D21="","",VLOOKUP(B21,Data!$B$5:$L$404,11,FALSE))</f>
        <v/>
      </c>
      <c r="G21" s="188" t="str">
        <f t="shared" si="0"/>
        <v>-</v>
      </c>
      <c r="H21" s="182" t="str">
        <f>IF(D21="","",VLOOKUP(B21,Data!$B$5:$D$404,3,FALSE))</f>
        <v/>
      </c>
      <c r="I21" s="182" t="str">
        <f>IF(D21="","",VLOOKUP(B21,Data!$B$5:$M$404,12,FALSE))</f>
        <v/>
      </c>
      <c r="J21" s="280"/>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64"/>
      <c r="C22" s="187" t="str">
        <f>IF(D22="","",VLOOKUP(B22,Data!$B$5:$L$404,2,FALSE))</f>
        <v/>
      </c>
      <c r="D22" s="339"/>
      <c r="E22" s="277"/>
      <c r="F22" s="185" t="str">
        <f>IF(D22="","",VLOOKUP(B22,Data!$B$5:$L$404,11,FALSE))</f>
        <v/>
      </c>
      <c r="G22" s="188" t="str">
        <f t="shared" si="0"/>
        <v>-</v>
      </c>
      <c r="H22" s="182" t="str">
        <f>IF(D22="","",VLOOKUP(B22,Data!$B$5:$D$404,3,FALSE))</f>
        <v/>
      </c>
      <c r="I22" s="182" t="str">
        <f>IF(D22="","",VLOOKUP(B22,Data!$B$5:$M$404,12,FALSE))</f>
        <v/>
      </c>
      <c r="J22" s="279"/>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871</v>
      </c>
      <c r="C24" s="187" t="str">
        <f>IF(D24="","",VLOOKUP(B24,Data!$B$5:$L$404,2,FALSE))</f>
        <v/>
      </c>
      <c r="D24" s="339"/>
      <c r="E24" s="412"/>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956</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t="str">
        <f>IF(D25="","",VLOOKUP(B25,Data!$B$5:$J$404,9,FALSE)*D25)</f>
        <v/>
      </c>
      <c r="W25" s="282"/>
      <c r="X25" s="282"/>
      <c r="Y25" s="282"/>
      <c r="Z25" s="282"/>
      <c r="AA25" s="282"/>
      <c r="AB25" s="282"/>
      <c r="AC25" s="282"/>
      <c r="AD25" s="282"/>
    </row>
    <row r="26" spans="1:30" s="340" customFormat="1" ht="16.5" customHeight="1">
      <c r="A26" s="272"/>
      <c r="B26" s="678" t="s">
        <v>959</v>
      </c>
      <c r="C26" s="679"/>
      <c r="D26" s="193">
        <f>SUM(D18:D25)</f>
        <v>1</v>
      </c>
      <c r="E26" s="380"/>
      <c r="F26" s="190"/>
      <c r="G26" s="191">
        <f>SUM(G18:G25)</f>
        <v>4283.6499999999996</v>
      </c>
      <c r="H26" s="343"/>
      <c r="I26" s="343"/>
      <c r="J26" s="343"/>
      <c r="K26" s="191">
        <f>SUM(K18:K25)</f>
        <v>305</v>
      </c>
      <c r="L26" s="191">
        <f>SUM(L18:L25)</f>
        <v>269</v>
      </c>
      <c r="M26" s="190">
        <f>SUM(M16:M17)</f>
        <v>0</v>
      </c>
      <c r="N26" s="190" t="e">
        <f>SUM(#REF!)</f>
        <v>#REF!</v>
      </c>
      <c r="O26" s="190">
        <f>SUM(O16:O17)</f>
        <v>0</v>
      </c>
      <c r="P26" s="190">
        <f>SUM(P16:P17)</f>
        <v>0</v>
      </c>
      <c r="Q26" s="190" t="e">
        <f>SUM(#REF!)</f>
        <v>#REF!</v>
      </c>
      <c r="R26" s="190">
        <f>SUM(R16:R17)</f>
        <v>0</v>
      </c>
      <c r="S26" s="190">
        <f>SUM(S16:S17)</f>
        <v>0</v>
      </c>
      <c r="T26" s="190"/>
      <c r="U26" s="190">
        <f>SUM(U16:U17)</f>
        <v>0</v>
      </c>
      <c r="V26" s="192">
        <f>SUM(V18:V25)</f>
        <v>1.534</v>
      </c>
    </row>
    <row r="27" spans="1:30" ht="10.25" customHeight="1">
      <c r="A27" s="272"/>
      <c r="B27" s="680"/>
      <c r="C27" s="681"/>
      <c r="D27" s="345"/>
      <c r="E27" s="311"/>
      <c r="F27" s="160" t="s">
        <v>523</v>
      </c>
      <c r="G27" s="157"/>
      <c r="H27" s="344"/>
      <c r="I27" s="344"/>
      <c r="J27" s="344"/>
      <c r="K27" s="161"/>
      <c r="L27" s="151"/>
      <c r="M27" s="298"/>
      <c r="T27" s="298"/>
      <c r="U27" s="298"/>
      <c r="V27" s="155"/>
    </row>
    <row r="28" spans="1:30" ht="16.5">
      <c r="A28" s="272"/>
      <c r="B28" s="346"/>
      <c r="C28" s="347"/>
      <c r="D28" s="348" t="s">
        <v>81</v>
      </c>
      <c r="E28" s="305"/>
      <c r="F28" s="68"/>
      <c r="G28" s="72"/>
      <c r="H28" s="322" t="s">
        <v>83</v>
      </c>
      <c r="I28" s="349"/>
      <c r="J28" s="152" t="s">
        <v>84</v>
      </c>
      <c r="K28" s="152"/>
      <c r="L28" s="682" t="s">
        <v>85</v>
      </c>
      <c r="M28" s="683"/>
      <c r="N28" s="683"/>
      <c r="O28" s="683"/>
      <c r="P28" s="683"/>
      <c r="Q28" s="683"/>
      <c r="R28" s="683"/>
      <c r="S28" s="683"/>
      <c r="T28" s="683"/>
      <c r="U28" s="683"/>
      <c r="V28" s="684"/>
    </row>
    <row r="29" spans="1:30" ht="10.5" customHeight="1">
      <c r="A29" s="272"/>
      <c r="C29" s="298"/>
      <c r="F29" s="77"/>
      <c r="G29" s="162"/>
      <c r="H29" s="297" t="s">
        <v>101</v>
      </c>
      <c r="I29" s="350"/>
      <c r="J29" s="154" t="s">
        <v>528</v>
      </c>
      <c r="K29" s="154"/>
      <c r="L29" s="687" t="s">
        <v>103</v>
      </c>
      <c r="M29" s="688"/>
      <c r="N29" s="688"/>
      <c r="O29" s="688"/>
      <c r="P29" s="688"/>
      <c r="Q29" s="688"/>
      <c r="R29" s="688"/>
      <c r="S29" s="688"/>
      <c r="T29" s="688"/>
      <c r="U29" s="688"/>
      <c r="V29" s="689"/>
    </row>
    <row r="30" spans="1:30">
      <c r="A30" s="311"/>
      <c r="B30" s="312"/>
      <c r="C30" s="313"/>
      <c r="D30" s="353"/>
      <c r="E30" s="312"/>
      <c r="F30" s="673" t="s">
        <v>955</v>
      </c>
      <c r="G30" s="674"/>
      <c r="H30" s="673" t="s">
        <v>954</v>
      </c>
      <c r="I30" s="674"/>
      <c r="J30" s="158" t="s">
        <v>104</v>
      </c>
      <c r="K30" s="158"/>
      <c r="L30" s="675" t="s">
        <v>105</v>
      </c>
      <c r="M30" s="676"/>
      <c r="N30" s="676"/>
      <c r="O30" s="676"/>
      <c r="P30" s="676"/>
      <c r="Q30" s="676"/>
      <c r="R30" s="676"/>
      <c r="S30" s="676"/>
      <c r="T30" s="676"/>
      <c r="U30" s="676"/>
      <c r="V30" s="677"/>
    </row>
    <row r="31" spans="1:30">
      <c r="B31" s="305"/>
    </row>
    <row r="37" spans="1:22" s="354" customFormat="1" ht="26.25" customHeight="1">
      <c r="A37" s="163" t="s">
        <v>886</v>
      </c>
      <c r="B37" s="146"/>
      <c r="C37" s="163" t="s">
        <v>569</v>
      </c>
      <c r="D37" s="362"/>
      <c r="E37" s="362"/>
      <c r="F37" s="363"/>
      <c r="G37" s="163" t="s">
        <v>880</v>
      </c>
      <c r="H37" s="146"/>
      <c r="I37" s="163" t="s">
        <v>569</v>
      </c>
      <c r="K37" s="265"/>
      <c r="L37" s="265"/>
      <c r="V37" s="264"/>
    </row>
    <row r="38" spans="1:22" s="354" customFormat="1" ht="19.25" customHeight="1">
      <c r="A38" s="163" t="s">
        <v>887</v>
      </c>
      <c r="B38" s="146"/>
      <c r="C38" s="163" t="s">
        <v>891</v>
      </c>
      <c r="D38" s="362"/>
      <c r="E38" s="362"/>
      <c r="F38" s="363"/>
      <c r="G38" s="247" t="s">
        <v>881</v>
      </c>
      <c r="H38" s="381"/>
      <c r="I38" s="247" t="s">
        <v>891</v>
      </c>
      <c r="K38" s="265"/>
      <c r="L38" s="265"/>
      <c r="V38" s="264"/>
    </row>
    <row r="39" spans="1:22" s="354" customFormat="1" ht="19.25" customHeight="1">
      <c r="A39" s="163" t="s">
        <v>888</v>
      </c>
      <c r="B39" s="146"/>
      <c r="C39" s="163" t="s">
        <v>891</v>
      </c>
      <c r="D39" s="362"/>
      <c r="E39" s="362"/>
      <c r="F39" s="363"/>
      <c r="G39" s="163" t="s">
        <v>882</v>
      </c>
      <c r="H39" s="146"/>
      <c r="I39" s="163" t="s">
        <v>569</v>
      </c>
      <c r="K39" s="265"/>
      <c r="L39" s="265"/>
      <c r="V39" s="264"/>
    </row>
    <row r="40" spans="1:22" s="354" customFormat="1" ht="19.25" customHeight="1">
      <c r="A40" s="163" t="s">
        <v>889</v>
      </c>
      <c r="B40" s="146"/>
      <c r="C40" s="163" t="s">
        <v>569</v>
      </c>
      <c r="D40" s="362"/>
      <c r="E40" s="362"/>
      <c r="F40" s="363"/>
      <c r="G40" s="163" t="s">
        <v>883</v>
      </c>
      <c r="H40" s="146"/>
      <c r="I40" s="163" t="s">
        <v>569</v>
      </c>
      <c r="K40" s="265"/>
      <c r="L40" s="265"/>
      <c r="V40" s="264"/>
    </row>
    <row r="41" spans="1:22" s="354" customFormat="1" ht="19.25" customHeight="1">
      <c r="A41" s="163" t="s">
        <v>890</v>
      </c>
      <c r="B41" s="146"/>
      <c r="C41" s="163" t="s">
        <v>569</v>
      </c>
      <c r="D41" s="362"/>
      <c r="E41" s="362"/>
      <c r="F41" s="363"/>
      <c r="G41" s="163" t="s">
        <v>885</v>
      </c>
      <c r="H41" s="146"/>
      <c r="I41" s="163" t="s">
        <v>569</v>
      </c>
      <c r="K41" s="265"/>
      <c r="L41" s="265"/>
      <c r="V41" s="264"/>
    </row>
    <row r="42" spans="1:22" ht="18.75" customHeight="1">
      <c r="A42" s="411"/>
      <c r="B42" s="411"/>
      <c r="C42" s="411"/>
      <c r="D42" s="411"/>
      <c r="E42" s="411"/>
      <c r="F42" s="266"/>
      <c r="G42" s="163" t="s">
        <v>884</v>
      </c>
      <c r="H42" s="146"/>
      <c r="I42" s="163" t="s">
        <v>569</v>
      </c>
    </row>
    <row r="46" spans="1:22">
      <c r="L46" s="355"/>
    </row>
    <row r="47" spans="1:22" ht="14">
      <c r="A47" s="356"/>
      <c r="C47" s="334"/>
      <c r="D47" s="357"/>
      <c r="L47" s="358"/>
    </row>
    <row r="48" spans="1:22" ht="14">
      <c r="A48" s="359"/>
      <c r="C48" s="334"/>
      <c r="D48" s="357"/>
      <c r="L48" s="358"/>
    </row>
    <row r="49" spans="1:12" ht="14">
      <c r="A49" s="359"/>
      <c r="C49" s="334"/>
      <c r="D49" s="357"/>
      <c r="L49" s="358"/>
    </row>
    <row r="50" spans="1:12" ht="14">
      <c r="A50" s="359"/>
      <c r="B50" s="334"/>
      <c r="C50" s="334"/>
      <c r="D50" s="357"/>
      <c r="L50" s="358"/>
    </row>
    <row r="51" spans="1:12" ht="14">
      <c r="A51" s="359"/>
      <c r="B51" s="334"/>
      <c r="C51" s="334"/>
      <c r="D51" s="357"/>
      <c r="L51" s="358"/>
    </row>
    <row r="52" spans="1:12" ht="14">
      <c r="A52" s="359"/>
      <c r="B52" s="334"/>
      <c r="C52" s="334"/>
      <c r="D52" s="357"/>
      <c r="L52" s="358"/>
    </row>
    <row r="53" spans="1:12" ht="14">
      <c r="A53" s="334"/>
      <c r="B53" s="334"/>
      <c r="C53" s="334"/>
      <c r="D53" s="357"/>
      <c r="L53" s="360"/>
    </row>
    <row r="54" spans="1:12" ht="14">
      <c r="A54" s="359"/>
      <c r="B54" s="334"/>
      <c r="C54" s="334"/>
      <c r="D54" s="357"/>
    </row>
    <row r="55" spans="1:12" ht="14">
      <c r="A55" s="334"/>
      <c r="B55" s="334"/>
      <c r="C55" s="334"/>
      <c r="D55" s="357"/>
    </row>
    <row r="56" spans="1:12" ht="14">
      <c r="A56" s="334"/>
      <c r="B56" s="334"/>
      <c r="C56" s="334"/>
      <c r="D56" s="357"/>
    </row>
    <row r="57" spans="1:12" ht="14">
      <c r="A57" s="359"/>
      <c r="B57" s="334"/>
      <c r="C57" s="334"/>
      <c r="D57" s="357"/>
    </row>
    <row r="58" spans="1:12" ht="14">
      <c r="A58" s="359"/>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34"/>
      <c r="B67" s="334"/>
      <c r="C67" s="334"/>
      <c r="D67" s="357"/>
    </row>
    <row r="68" spans="1:4" ht="14">
      <c r="B68" s="334"/>
    </row>
    <row r="69" spans="1:4" ht="14">
      <c r="B69" s="334"/>
    </row>
    <row r="70" spans="1:4" ht="14">
      <c r="B70" s="334"/>
    </row>
  </sheetData>
  <mergeCells count="6">
    <mergeCell ref="B26:C27"/>
    <mergeCell ref="L28:V28"/>
    <mergeCell ref="L29:V29"/>
    <mergeCell ref="F30:G30"/>
    <mergeCell ref="H30:I30"/>
    <mergeCell ref="L30:V30"/>
  </mergeCells>
  <printOptions horizontalCentered="1"/>
  <pageMargins left="0" right="0" top="0.23622047244094491" bottom="0.15748031496062992" header="8.0708661417322833" footer="0"/>
  <pageSetup paperSize="9" scale="72" firstPageNumber="4294963191" orientation="landscape" r:id="rId1"/>
  <headerFooter alignWithMargins="0">
    <oddHeader>&amp;R&amp;"Calibri"&amp;10&amp;K000000 Confidential&amp;1#_x000D_</oddHead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00"/>
    <pageSetUpPr fitToPage="1"/>
  </sheetPr>
  <dimension ref="A1:W74"/>
  <sheetViews>
    <sheetView topLeftCell="A13" zoomScale="70" zoomScaleNormal="70" zoomScaleSheetLayoutView="75" workbookViewId="0">
      <selection activeCell="G18" sqref="G18"/>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5.1796875" style="283" hidden="1" customWidth="1"/>
    <col min="6" max="6" width="14.54296875" style="282" bestFit="1" customWidth="1"/>
    <col min="7" max="7" width="13" style="146" customWidth="1"/>
    <col min="8" max="8" width="16.81640625" style="146" customWidth="1"/>
    <col min="9" max="9" width="8.36328125" style="282" customWidth="1"/>
    <col min="10" max="10" width="12.81640625" style="282" customWidth="1"/>
    <col min="11" max="11" width="11.54296875" style="282" customWidth="1"/>
    <col min="12" max="12" width="15.453125" style="146" customWidth="1"/>
    <col min="13" max="13" width="15.1796875" style="146" customWidth="1"/>
    <col min="14" max="14" width="0.1796875" style="282" hidden="1" customWidth="1"/>
    <col min="15" max="15" width="5.1796875" style="282" customWidth="1"/>
    <col min="16" max="16" width="2.54296875" style="282" customWidth="1"/>
    <col min="17" max="17" width="4.81640625" style="282" hidden="1" customWidth="1"/>
    <col min="18" max="18" width="5.81640625" style="282" customWidth="1"/>
    <col min="19" max="19" width="1.54296875" style="282" customWidth="1"/>
    <col min="20" max="20" width="5.81640625" style="282" hidden="1" customWidth="1"/>
    <col min="21" max="21" width="5.81640625" style="282" customWidth="1"/>
    <col min="22" max="22" width="9.1796875" style="282" hidden="1" customWidth="1"/>
    <col min="23" max="23" width="11.1796875" style="147" customWidth="1"/>
    <col min="24" max="24" width="10.54296875" style="282" bestFit="1" customWidth="1"/>
    <col min="25" max="25" width="9.1796875" style="282"/>
    <col min="26" max="26" width="19.81640625" style="282" customWidth="1"/>
    <col min="27" max="16384" width="9.1796875" style="282"/>
  </cols>
  <sheetData>
    <row r="1" spans="1:23">
      <c r="A1" s="281"/>
      <c r="B1" s="281"/>
    </row>
    <row r="2" spans="1:23" ht="23">
      <c r="O2" s="284"/>
      <c r="P2" s="285"/>
      <c r="Q2" s="285"/>
      <c r="R2" s="285"/>
      <c r="S2" s="285"/>
      <c r="T2" s="285"/>
      <c r="U2" s="285"/>
    </row>
    <row r="3" spans="1:23" ht="18" customHeight="1">
      <c r="A3" s="286" t="s">
        <v>41</v>
      </c>
      <c r="B3" s="286"/>
      <c r="C3" s="286"/>
      <c r="D3" s="387"/>
      <c r="E3" s="287"/>
      <c r="F3" s="286"/>
      <c r="G3" s="54"/>
      <c r="H3" s="54"/>
      <c r="I3" s="286"/>
      <c r="J3" s="286"/>
      <c r="K3" s="286"/>
      <c r="L3" s="54"/>
      <c r="M3" s="54"/>
      <c r="N3" s="286"/>
      <c r="O3" s="286"/>
      <c r="P3" s="286"/>
      <c r="Q3" s="286"/>
      <c r="R3" s="286"/>
      <c r="S3" s="286"/>
      <c r="T3" s="286"/>
      <c r="U3" s="286"/>
      <c r="V3" s="286"/>
      <c r="W3" s="7"/>
    </row>
    <row r="4" spans="1:23" ht="3.75" customHeight="1"/>
    <row r="5" spans="1:23">
      <c r="A5" s="282" t="s">
        <v>500</v>
      </c>
      <c r="I5" s="288" t="s">
        <v>43</v>
      </c>
      <c r="J5" s="289">
        <f>TODAY()</f>
        <v>44763</v>
      </c>
      <c r="K5" s="289"/>
      <c r="L5" s="148"/>
      <c r="M5" s="149"/>
      <c r="N5" s="288"/>
      <c r="O5" s="288"/>
      <c r="P5" s="288"/>
      <c r="Q5" s="288"/>
      <c r="R5" s="288"/>
      <c r="S5" s="288"/>
      <c r="T5" s="288"/>
      <c r="U5" s="288"/>
      <c r="V5" s="288"/>
    </row>
    <row r="6" spans="1:23" ht="13">
      <c r="A6" s="290" t="s">
        <v>44</v>
      </c>
      <c r="B6" s="291"/>
      <c r="C6" s="292"/>
      <c r="D6" s="388"/>
      <c r="E6" s="370"/>
      <c r="F6" s="291"/>
      <c r="G6" s="68" t="s">
        <v>45</v>
      </c>
      <c r="H6" s="61"/>
      <c r="I6" s="294" t="s">
        <v>46</v>
      </c>
      <c r="J6" s="295"/>
      <c r="K6" s="296"/>
      <c r="L6" s="68" t="s">
        <v>47</v>
      </c>
      <c r="M6" s="61"/>
      <c r="N6" s="296"/>
      <c r="O6" s="296"/>
      <c r="P6" s="290"/>
      <c r="Q6" s="296"/>
      <c r="R6" s="296"/>
      <c r="S6" s="296"/>
      <c r="T6" s="296"/>
      <c r="U6" s="291"/>
      <c r="V6" s="291"/>
      <c r="W6" s="142"/>
    </row>
    <row r="7" spans="1:23" ht="13">
      <c r="A7" s="297" t="s">
        <v>601</v>
      </c>
      <c r="C7" s="298"/>
      <c r="D7" s="389" t="s">
        <v>48</v>
      </c>
      <c r="E7" s="371"/>
      <c r="F7" s="300"/>
      <c r="G7" s="69" t="s">
        <v>49</v>
      </c>
      <c r="H7" s="55"/>
      <c r="I7" s="301" t="s">
        <v>50</v>
      </c>
      <c r="J7" s="302"/>
      <c r="K7" s="300"/>
      <c r="L7" s="69" t="s">
        <v>51</v>
      </c>
      <c r="M7" s="55"/>
      <c r="N7" s="300"/>
      <c r="O7" s="300"/>
      <c r="P7" s="301" t="s">
        <v>52</v>
      </c>
      <c r="Q7" s="300"/>
      <c r="R7" s="300"/>
      <c r="S7" s="300"/>
      <c r="T7" s="300"/>
      <c r="U7" s="300"/>
      <c r="V7" s="300"/>
      <c r="W7" s="25"/>
    </row>
    <row r="8" spans="1:23" ht="13">
      <c r="A8" s="303" t="s">
        <v>619</v>
      </c>
      <c r="C8" s="298"/>
      <c r="D8" s="390"/>
      <c r="E8" s="372"/>
      <c r="G8" s="150"/>
      <c r="H8" s="151"/>
      <c r="I8" s="297"/>
      <c r="K8" s="292"/>
      <c r="L8" s="150"/>
      <c r="M8" s="152"/>
      <c r="O8" s="292"/>
      <c r="U8" s="305"/>
      <c r="V8" s="305"/>
      <c r="W8" s="153"/>
    </row>
    <row r="9" spans="1:23">
      <c r="A9" s="297" t="s">
        <v>394</v>
      </c>
      <c r="C9" s="298"/>
      <c r="D9" s="390" t="s">
        <v>53</v>
      </c>
      <c r="E9" s="372"/>
      <c r="G9" s="150" t="s">
        <v>54</v>
      </c>
      <c r="H9" s="151"/>
      <c r="I9" s="297" t="s">
        <v>55</v>
      </c>
      <c r="K9" s="298"/>
      <c r="L9" s="150" t="s">
        <v>56</v>
      </c>
      <c r="M9" s="154"/>
      <c r="O9" s="298"/>
      <c r="P9" s="282" t="s">
        <v>57</v>
      </c>
      <c r="W9" s="155"/>
    </row>
    <row r="10" spans="1:23">
      <c r="A10" s="306" t="s">
        <v>620</v>
      </c>
      <c r="C10" s="298"/>
      <c r="D10" s="390" t="s">
        <v>58</v>
      </c>
      <c r="E10" s="372"/>
      <c r="G10" s="150"/>
      <c r="H10" s="151"/>
      <c r="I10" s="435"/>
      <c r="J10" s="436"/>
      <c r="K10" s="307"/>
      <c r="L10" s="150"/>
      <c r="M10" s="154"/>
      <c r="O10" s="298"/>
      <c r="W10" s="155"/>
    </row>
    <row r="11" spans="1:23" ht="13">
      <c r="A11" s="297" t="s">
        <v>621</v>
      </c>
      <c r="C11" s="308" t="s">
        <v>393</v>
      </c>
      <c r="D11" s="391"/>
      <c r="E11" s="348"/>
      <c r="F11" s="310"/>
      <c r="G11" s="150" t="s">
        <v>59</v>
      </c>
      <c r="H11" s="151"/>
      <c r="I11" s="297" t="s">
        <v>60</v>
      </c>
      <c r="K11" s="298"/>
      <c r="L11" s="150" t="s">
        <v>501</v>
      </c>
      <c r="M11" s="154"/>
      <c r="O11" s="298"/>
      <c r="P11" s="282" t="s">
        <v>62</v>
      </c>
      <c r="W11" s="155"/>
    </row>
    <row r="12" spans="1:23">
      <c r="A12" s="297" t="s">
        <v>63</v>
      </c>
      <c r="C12" s="298"/>
      <c r="D12" s="390" t="s">
        <v>64</v>
      </c>
      <c r="E12" s="372"/>
      <c r="G12" s="150"/>
      <c r="H12" s="151"/>
      <c r="I12" s="297"/>
      <c r="K12" s="298"/>
      <c r="L12" s="150"/>
      <c r="M12" s="154"/>
      <c r="O12" s="298"/>
      <c r="W12" s="155"/>
    </row>
    <row r="13" spans="1:23">
      <c r="A13" s="311"/>
      <c r="B13" s="312"/>
      <c r="C13" s="313"/>
      <c r="D13" s="390" t="s">
        <v>65</v>
      </c>
      <c r="E13" s="372"/>
      <c r="G13" s="156"/>
      <c r="H13" s="157"/>
      <c r="I13" s="311"/>
      <c r="J13" s="312"/>
      <c r="K13" s="313"/>
      <c r="L13" s="156"/>
      <c r="M13" s="158"/>
      <c r="N13" s="312"/>
      <c r="O13" s="313"/>
      <c r="P13" s="312"/>
      <c r="Q13" s="312"/>
      <c r="R13" s="312"/>
      <c r="S13" s="312"/>
      <c r="T13" s="312"/>
      <c r="U13" s="312"/>
      <c r="V13" s="312"/>
      <c r="W13" s="159"/>
    </row>
    <row r="14" spans="1:23">
      <c r="A14" s="314" t="s">
        <v>502</v>
      </c>
      <c r="B14" s="315" t="s">
        <v>503</v>
      </c>
      <c r="C14" s="315"/>
      <c r="D14" s="392" t="s">
        <v>12</v>
      </c>
      <c r="E14" s="323"/>
      <c r="F14" s="317" t="s">
        <v>504</v>
      </c>
      <c r="G14" s="58" t="s">
        <v>505</v>
      </c>
      <c r="H14" s="58" t="s">
        <v>71</v>
      </c>
      <c r="I14" s="318" t="s">
        <v>506</v>
      </c>
      <c r="J14" s="318" t="s">
        <v>507</v>
      </c>
      <c r="K14" s="319" t="s">
        <v>508</v>
      </c>
      <c r="L14" s="65" t="s">
        <v>509</v>
      </c>
      <c r="M14" s="65" t="s">
        <v>510</v>
      </c>
      <c r="N14" s="320"/>
      <c r="O14" s="320" t="s">
        <v>511</v>
      </c>
      <c r="P14" s="314"/>
      <c r="Q14" s="314"/>
      <c r="R14" s="314"/>
      <c r="S14" s="314"/>
      <c r="T14" s="314"/>
      <c r="U14" s="314"/>
      <c r="V14" s="314"/>
      <c r="W14" s="38" t="s">
        <v>512</v>
      </c>
    </row>
    <row r="15" spans="1:23">
      <c r="A15" s="321"/>
      <c r="B15" s="322"/>
      <c r="C15" s="292"/>
      <c r="D15" s="393" t="s">
        <v>513</v>
      </c>
      <c r="E15" s="373"/>
      <c r="F15" s="324" t="s">
        <v>516</v>
      </c>
      <c r="G15" s="59" t="s">
        <v>517</v>
      </c>
      <c r="H15" s="59" t="s">
        <v>517</v>
      </c>
      <c r="I15" s="317"/>
      <c r="J15" s="317"/>
      <c r="K15" s="317"/>
      <c r="L15" s="59" t="s">
        <v>518</v>
      </c>
      <c r="M15" s="66" t="s">
        <v>518</v>
      </c>
      <c r="N15" s="325"/>
      <c r="O15" s="326" t="s">
        <v>519</v>
      </c>
      <c r="P15" s="327"/>
      <c r="Q15" s="327"/>
      <c r="R15" s="327"/>
      <c r="S15" s="327"/>
      <c r="T15" s="327"/>
      <c r="U15" s="328"/>
      <c r="V15" s="328"/>
      <c r="W15" s="39" t="s">
        <v>75</v>
      </c>
    </row>
    <row r="16" spans="1:23" ht="14" customHeight="1">
      <c r="A16" s="329"/>
      <c r="B16" s="330" t="s">
        <v>520</v>
      </c>
      <c r="C16" s="331"/>
      <c r="D16" s="394"/>
      <c r="E16" s="332"/>
      <c r="F16" s="329"/>
      <c r="G16" s="143"/>
      <c r="H16" s="143"/>
      <c r="I16" s="329"/>
      <c r="J16" s="329"/>
      <c r="K16" s="329"/>
      <c r="L16" s="143"/>
      <c r="M16" s="144"/>
      <c r="N16" s="333"/>
      <c r="O16" s="334"/>
      <c r="P16" s="334"/>
      <c r="Q16" s="334"/>
      <c r="R16" s="334"/>
      <c r="S16" s="334"/>
      <c r="T16" s="334"/>
      <c r="U16" s="333"/>
      <c r="V16" s="333"/>
      <c r="W16" s="145"/>
    </row>
    <row r="17" spans="1:23" ht="4.25" customHeight="1">
      <c r="A17" s="329"/>
      <c r="B17" s="335"/>
      <c r="C17" s="334"/>
      <c r="D17" s="394"/>
      <c r="E17" s="332"/>
      <c r="F17" s="329"/>
      <c r="G17" s="143"/>
      <c r="H17" s="143"/>
      <c r="I17" s="336"/>
      <c r="J17" s="336"/>
      <c r="K17" s="336"/>
      <c r="L17" s="94"/>
      <c r="M17" s="106"/>
      <c r="N17" s="337"/>
      <c r="O17" s="338"/>
      <c r="P17" s="338"/>
      <c r="Q17" s="338"/>
      <c r="R17" s="338"/>
      <c r="S17" s="338"/>
      <c r="T17" s="338"/>
      <c r="U17" s="337"/>
      <c r="V17" s="337"/>
      <c r="W17" s="109"/>
    </row>
    <row r="18" spans="1:23" s="340" customFormat="1" ht="17" customHeight="1">
      <c r="A18" s="272"/>
      <c r="B18" s="420" t="s">
        <v>916</v>
      </c>
      <c r="C18" s="187" t="str">
        <f>IF(D18="","",VLOOKUP(B18,Data!$B$5:$L$404,2,FALSE))</f>
        <v/>
      </c>
      <c r="D18" s="274"/>
      <c r="E18" s="274"/>
      <c r="F18" s="341"/>
      <c r="G18" s="185" t="str">
        <f>IF(D18="","",VLOOKUP(B18,Data!$B$5:$L$404,11,FALSE))</f>
        <v/>
      </c>
      <c r="H18" s="188" t="str">
        <f t="shared" ref="H18:H26" si="0">IF(D18&gt;0,D18*G18,"-")</f>
        <v>-</v>
      </c>
      <c r="I18" s="182" t="str">
        <f>IF(D18="","",VLOOKUP(B18,Data!$B$5:$D$404,3,FALSE))</f>
        <v/>
      </c>
      <c r="J18" s="182" t="str">
        <f>IF(D18="","",VLOOKUP(B18,Data!$B$5:$M$404,12,FALSE))</f>
        <v/>
      </c>
      <c r="K18" s="280"/>
      <c r="L18" s="183" t="str">
        <f>IF(D18="","",VLOOKUP(B18,Data!$B$5:$E$404,4,FALSE)*D18)</f>
        <v/>
      </c>
      <c r="M18" s="183" t="str">
        <f>IF(D18="","",VLOOKUP(B18,Data!$B$5:$F$404,5,FALSE)*D18)</f>
        <v/>
      </c>
      <c r="N18" s="189" t="e">
        <f>IF(B18=Data!B134,Data!G134,(IF(B18=Data!B140,Data!G140,(IF(B18=Data!B142,Data!G142,(IF(B18=Data!#REF!,Data!#REF!,(IF(B18=Data!#REF!,Data!#REF!,(IF(B18=Data!B125,Data!G125,(IF(B18=Data!#REF!,Data!#REF!,(IF(B18=Data!#REF!,Data!#REF!,Data!#REF!)))))))))))))))&amp;IF(B18=Data!B260,Data!G260,(IF(B18=Data!B261,Data!G261,(IF(B18=Data!#REF!,Data!#REF!,(IF(B18=Data!B256,Data!G256,(IF(B18=Data!B257,Data!G257,(IF(B18=Data!#REF!,Data!G952,(IF(B18=Data!#REF!,Data!#REF!,(IF(B18=Data!B312,Data!G312,Data!#REF!)))))))))))))))&amp;IF(B18=Data!#REF!,Data!#REF!,(IF(B18=Data!#REF!,Data!#REF!,(IF(B18=Data!#REF!,Data!#REF!,(IF(B18=Data!#REF!,Data!#REF!,(IF(B18=Data!#REF!,Data!#REF!,Data!#REF!)))))))))</f>
        <v>#REF!</v>
      </c>
      <c r="O18" s="377"/>
      <c r="P18" s="378"/>
      <c r="Q18" s="186" t="e">
        <f>IF(B18=Data!B134,Data!H134,(IF(B18=Data!B140,Data!H140,(IF(B18=Data!B142,Data!H142,(IF(B18=Data!#REF!,Data!#REF!,(IF(B18=Data!#REF!,Data!#REF!,(IF(B18=Data!B125,Data!H125,(IF(B18=Data!#REF!,Data!#REF!,(IF(B18=Data!#REF!,Data!#REF!,Data!#REF!)))))))))))))))&amp;IF(B18=Data!B260,Data!H260,(IF(B18=Data!B261,Data!H261,(IF(B18=Data!#REF!,Data!#REF!,(IF(B18=Data!B256,Data!H256,(IF(B18=Data!B257,Data!H257,(IF(B18=Data!#REF!,Data!H952,(IF(B18=Data!#REF!,Data!#REF!,(IF(B18=Data!B312,Data!H312,Data!#REF!)))))))))))))))&amp;IF(B18=Data!#REF!,Data!#REF!,(IF(B18=Data!#REF!,Data!#REF!,(IF(B18=Data!#REF!,Data!#REF!,(IF(B18=Data!#REF!,Data!#REF!,(IF(B18=Data!#REF!,Data!#REF!,Data!#REF!)))))))))</f>
        <v>#REF!</v>
      </c>
      <c r="R18" s="378"/>
      <c r="S18" s="378"/>
      <c r="T18" s="186" t="e">
        <f>IF(B18=Data!B134,Data!I134,(IF(B18=Data!B140,Data!I140,(IF(B18=Data!B142,Data!I142,(IF(B18=Data!#REF!,Data!#REF!,(IF(B18=Data!#REF!,Data!#REF!,(IF(B18=Data!B125,Data!I125,(IF(B18=Data!#REF!,Data!#REF!,(IF(B18=Data!#REF!,Data!#REF!,Data!#REF!)))))))))))))))&amp;IF(B18=Data!B260,Data!I260,(IF(B18=Data!B261,Data!I261,(IF(B18=Data!#REF!,Data!#REF!,(IF(B18=Data!B256,Data!I256,(IF(B18=Data!B257,Data!I257,(IF(B18=Data!#REF!,Data!I952,(IF(B18=Data!#REF!,Data!#REF!,(IF(B18=Data!B312,Data!I312,Data!#REF!)))))))))))))))&amp;IF(B18=Data!#REF!,Data!#REF!,(IF(B18=Data!#REF!,Data!#REF!,(IF(B18=Data!#REF!,Data!#REF!,(IF(B18=Data!#REF!,Data!#REF!,(IF(B18=Data!#REF!,Data!#REF!,Data!#REF!)))))))))</f>
        <v>#REF!</v>
      </c>
      <c r="U18" s="379"/>
      <c r="V18" s="186" t="e">
        <f>IF(B18=Data!B134,Data!J134,(IF(B18=Data!B140,Data!J140,(IF(B18=Data!B142,Data!J142,(IF(B18=Data!#REF!,Data!#REF!,(IF(B18=Data!#REF!,Data!#REF!,(IF(B18=Data!B125,Data!J125,(IF(B18=Data!#REF!,Data!#REF!,(IF(B18=Data!#REF!,Data!#REF!,Data!#REF!)))))))))))))))&amp;IF(B18=Data!B260,Data!J260,(IF(B18=Data!B261,Data!J261,(IF(B18=Data!#REF!,Data!#REF!,(IF(B18=Data!B256,Data!J256,(IF(B18=Data!B257,Data!J257,(IF(B18=Data!#REF!,Data!J952,(IF(B18=Data!#REF!,Data!#REF!,(IF(B18=Data!B312,Data!J312,Data!#REF!)))))))))))))))&amp;IF(B18=Data!#REF!,Data!#REF!,(IF(B18=Data!#REF!,Data!#REF!,(IF(B18=Data!#REF!,Data!#REF!,(IF(B18=Data!#REF!,Data!#REF!,(IF(B18=Data!#REF!,Data!#REF!,Data!#REF!)))))))))</f>
        <v>#REF!</v>
      </c>
      <c r="W18" s="184" t="str">
        <f>IF(D18="","",VLOOKUP(B18,Data!$B$5:$J$404,9,FALSE)*D18)</f>
        <v/>
      </c>
    </row>
    <row r="19" spans="1:23" s="340" customFormat="1" ht="17" customHeight="1">
      <c r="A19" s="272">
        <v>1</v>
      </c>
      <c r="B19" s="419" t="s">
        <v>367</v>
      </c>
      <c r="C19" s="187" t="str">
        <f>IF(D19="","",VLOOKUP(B19,Data!$B$5:$L$404,2,FALSE))</f>
        <v>WQ78240</v>
      </c>
      <c r="D19" s="339">
        <v>1</v>
      </c>
      <c r="E19" s="274">
        <v>4</v>
      </c>
      <c r="F19" s="277" t="s">
        <v>521</v>
      </c>
      <c r="G19" s="185">
        <f>IF(D19="","",VLOOKUP(B19,Data!$B$5:$L$404,11,FALSE))</f>
        <v>5429.35</v>
      </c>
      <c r="H19" s="188">
        <f t="shared" si="0"/>
        <v>5429.35</v>
      </c>
      <c r="I19" s="182" t="str">
        <f>IF(D19="","",VLOOKUP(B19,Data!$B$5:$D$404,3,FALSE))</f>
        <v>C/T</v>
      </c>
      <c r="J19" s="182" t="str">
        <f>IF(D19="","",VLOOKUP(B19,Data!$B$5:$M$404,12,FALSE))</f>
        <v>Indonesia</v>
      </c>
      <c r="K19" s="280" t="s">
        <v>915</v>
      </c>
      <c r="L19" s="183">
        <f>IF(D19="","",VLOOKUP(B19,Data!$B$5:$E$404,4,FALSE)*D19)</f>
        <v>305</v>
      </c>
      <c r="M19" s="183">
        <f>IF(D19="","",VLOOKUP(B19,Data!$B$5:$F$404,5,FALSE)*D19)</f>
        <v>269</v>
      </c>
      <c r="N19" s="189" t="e">
        <f>IF(B19=Data!B121,Data!G121,(IF(B19=Data!B127,Data!G127,(IF(B19=Data!B129,Data!G129,(IF(B19=Data!#REF!,Data!#REF!,(IF(B19=Data!#REF!,Data!#REF!,(IF(B19=Data!B112,Data!G112,(IF(B19=Data!#REF!,Data!#REF!,(IF(B19=Data!#REF!,Data!#REF!,Data!#REF!)))))))))))))))&amp;IF(B19=Data!B247,Data!G247,(IF(B19=Data!B248,Data!G248,(IF(B19=Data!#REF!,Data!#REF!,(IF(B19=Data!B243,Data!G243,(IF(B19=Data!B244,Data!G244,(IF(B19=Data!#REF!,Data!G939,(IF(B19=Data!#REF!,Data!#REF!,(IF(B19=Data!B299,Data!G299,Data!#REF!)))))))))))))))&amp;IF(B19=Data!#REF!,Data!#REF!,(IF(B19=Data!#REF!,Data!#REF!,(IF(B19=Data!#REF!,Data!#REF!,(IF(B19=Data!#REF!,Data!#REF!,(IF(B19=Data!#REF!,Data!#REF!,Data!#REF!)))))))))</f>
        <v>#REF!</v>
      </c>
      <c r="O19" s="377"/>
      <c r="P19" s="378"/>
      <c r="Q19" s="186" t="e">
        <f>IF(B19=Data!B121,Data!H121,(IF(B19=Data!B127,Data!H127,(IF(B19=Data!B129,Data!H129,(IF(B19=Data!#REF!,Data!#REF!,(IF(B19=Data!#REF!,Data!#REF!,(IF(B19=Data!B112,Data!H112,(IF(B19=Data!#REF!,Data!#REF!,(IF(B19=Data!#REF!,Data!#REF!,Data!#REF!)))))))))))))))&amp;IF(B19=Data!B247,Data!H247,(IF(B19=Data!B248,Data!H248,(IF(B19=Data!#REF!,Data!#REF!,(IF(B19=Data!B243,Data!H243,(IF(B19=Data!B244,Data!H244,(IF(B19=Data!#REF!,Data!H939,(IF(B19=Data!#REF!,Data!#REF!,(IF(B19=Data!B299,Data!H299,Data!#REF!)))))))))))))))&amp;IF(B19=Data!#REF!,Data!#REF!,(IF(B19=Data!#REF!,Data!#REF!,(IF(B19=Data!#REF!,Data!#REF!,(IF(B19=Data!#REF!,Data!#REF!,(IF(B19=Data!#REF!,Data!#REF!,Data!#REF!)))))))))</f>
        <v>#REF!</v>
      </c>
      <c r="R19" s="378"/>
      <c r="S19" s="378"/>
      <c r="T19" s="186" t="e">
        <f>IF(B19=Data!B121,Data!I121,(IF(B19=Data!B127,Data!I127,(IF(B19=Data!B129,Data!I129,(IF(B19=Data!#REF!,Data!#REF!,(IF(B19=Data!#REF!,Data!#REF!,(IF(B19=Data!B112,Data!I112,(IF(B19=Data!#REF!,Data!#REF!,(IF(B19=Data!#REF!,Data!#REF!,Data!#REF!)))))))))))))))&amp;IF(B19=Data!B247,Data!I247,(IF(B19=Data!B248,Data!I248,(IF(B19=Data!#REF!,Data!#REF!,(IF(B19=Data!B243,Data!I243,(IF(B19=Data!B244,Data!I244,(IF(B19=Data!#REF!,Data!I939,(IF(B19=Data!#REF!,Data!#REF!,(IF(B19=Data!B299,Data!I299,Data!#REF!)))))))))))))))&amp;IF(B19=Data!#REF!,Data!#REF!,(IF(B19=Data!#REF!,Data!#REF!,(IF(B19=Data!#REF!,Data!#REF!,(IF(B19=Data!#REF!,Data!#REF!,(IF(B19=Data!#REF!,Data!#REF!,Data!#REF!)))))))))</f>
        <v>#REF!</v>
      </c>
      <c r="U19" s="379"/>
      <c r="V19" s="186" t="e">
        <f>IF(B19=Data!B121,Data!J121,(IF(B19=Data!B127,Data!J127,(IF(B19=Data!B129,Data!J129,(IF(B19=Data!#REF!,Data!#REF!,(IF(B19=Data!#REF!,Data!#REF!,(IF(B19=Data!B112,Data!J112,(IF(B19=Data!#REF!,Data!#REF!,(IF(B19=Data!#REF!,Data!#REF!,Data!#REF!)))))))))))))))&amp;IF(B19=Data!B247,Data!J247,(IF(B19=Data!B248,Data!J248,(IF(B19=Data!#REF!,Data!#REF!,(IF(B19=Data!B243,Data!J243,(IF(B19=Data!B244,Data!J244,(IF(B19=Data!#REF!,Data!J939,(IF(B19=Data!#REF!,Data!#REF!,(IF(B19=Data!B299,Data!J299,Data!#REF!)))))))))))))))&amp;IF(B19=Data!#REF!,Data!#REF!,(IF(B19=Data!#REF!,Data!#REF!,(IF(B19=Data!#REF!,Data!#REF!,(IF(B19=Data!#REF!,Data!#REF!,(IF(B19=Data!#REF!,Data!#REF!,Data!#REF!)))))))))</f>
        <v>#REF!</v>
      </c>
      <c r="W19" s="184">
        <f>IF(D19="","",VLOOKUP(B19,Data!$B$5:$J$404,9,FALSE)*D19)</f>
        <v>1.534</v>
      </c>
    </row>
    <row r="20" spans="1:23" s="340" customFormat="1" ht="17" customHeight="1">
      <c r="A20" s="272">
        <v>2</v>
      </c>
      <c r="B20" s="419" t="s">
        <v>300</v>
      </c>
      <c r="C20" s="187" t="str">
        <f>IF(D20="","",VLOOKUP(B20,Data!$B$5:$L$404,2,FALSE))</f>
        <v>WY50520</v>
      </c>
      <c r="D20" s="339">
        <v>1</v>
      </c>
      <c r="E20" s="274"/>
      <c r="F20" s="181"/>
      <c r="G20" s="185">
        <f>IF(D20="","",VLOOKUP(B20,Data!$B$5:$L$404,11,FALSE))</f>
        <v>2846.56</v>
      </c>
      <c r="H20" s="188">
        <f t="shared" si="0"/>
        <v>2846.56</v>
      </c>
      <c r="I20" s="182" t="str">
        <f>IF(D20="","",VLOOKUP(B20,Data!$B$5:$D$404,3,FALSE))</f>
        <v>C/T</v>
      </c>
      <c r="J20" s="182" t="str">
        <f>IF(D20="","",VLOOKUP(B20,Data!$B$5:$M$404,12,FALSE))</f>
        <v>Indonesia</v>
      </c>
      <c r="K20" s="280" t="s">
        <v>915</v>
      </c>
      <c r="L20" s="183">
        <f>IF(D20="","",VLOOKUP(B20,Data!$B$5:$E$404,4,FALSE)*D20)</f>
        <v>266</v>
      </c>
      <c r="M20" s="183">
        <f>IF(D20="","",VLOOKUP(B20,Data!$B$5:$F$404,5,FALSE)*D20)</f>
        <v>246</v>
      </c>
      <c r="N20" s="189" t="e">
        <f>IF(B20=Data!B136,Data!G136,(IF(B20=Data!B142,Data!G142,(IF(B20=Data!B144,Data!G144,(IF(B20=Data!#REF!,Data!#REF!,(IF(B20=Data!#REF!,Data!#REF!,(IF(B20=Data!B127,Data!G127,(IF(B20=Data!#REF!,Data!#REF!,(IF(B20=Data!#REF!,Data!#REF!,Data!#REF!)))))))))))))))&amp;IF(B20=Data!B262,Data!G262,(IF(B20=Data!B263,Data!G263,(IF(B20=Data!#REF!,Data!#REF!,(IF(B20=Data!B258,Data!G258,(IF(B20=Data!B259,Data!G259,(IF(B20=Data!#REF!,Data!G954,(IF(B20=Data!#REF!,Data!#REF!,(IF(B20=Data!B314,Data!G314,Data!#REF!)))))))))))))))&amp;IF(B20=Data!#REF!,Data!#REF!,(IF(B20=Data!#REF!,Data!#REF!,(IF(B20=Data!#REF!,Data!#REF!,(IF(B20=Data!#REF!,Data!#REF!,(IF(B20=Data!#REF!,Data!#REF!,Data!#REF!)))))))))</f>
        <v>#REF!</v>
      </c>
      <c r="O20" s="377"/>
      <c r="P20" s="378"/>
      <c r="Q20" s="186" t="e">
        <f>IF(B20=Data!B136,Data!H136,(IF(B20=Data!B142,Data!H142,(IF(B20=Data!B144,Data!H144,(IF(B20=Data!#REF!,Data!#REF!,(IF(B20=Data!#REF!,Data!#REF!,(IF(B20=Data!B127,Data!H127,(IF(B20=Data!#REF!,Data!#REF!,(IF(B20=Data!#REF!,Data!#REF!,Data!#REF!)))))))))))))))&amp;IF(B20=Data!B262,Data!H262,(IF(B20=Data!B263,Data!H263,(IF(B20=Data!#REF!,Data!#REF!,(IF(B20=Data!B258,Data!H258,(IF(B20=Data!B259,Data!H259,(IF(B20=Data!#REF!,Data!H954,(IF(B20=Data!#REF!,Data!#REF!,(IF(B20=Data!B314,Data!H314,Data!#REF!)))))))))))))))&amp;IF(B20=Data!#REF!,Data!#REF!,(IF(B20=Data!#REF!,Data!#REF!,(IF(B20=Data!#REF!,Data!#REF!,(IF(B20=Data!#REF!,Data!#REF!,(IF(B20=Data!#REF!,Data!#REF!,Data!#REF!)))))))))</f>
        <v>#REF!</v>
      </c>
      <c r="R20" s="378"/>
      <c r="S20" s="378"/>
      <c r="T20" s="186" t="e">
        <f>IF(B20=Data!B136,Data!I136,(IF(B20=Data!B142,Data!I142,(IF(B20=Data!B144,Data!I144,(IF(B20=Data!#REF!,Data!#REF!,(IF(B20=Data!#REF!,Data!#REF!,(IF(B20=Data!B127,Data!I127,(IF(B20=Data!#REF!,Data!#REF!,(IF(B20=Data!#REF!,Data!#REF!,Data!#REF!)))))))))))))))&amp;IF(B20=Data!B262,Data!I262,(IF(B20=Data!B263,Data!I263,(IF(B20=Data!#REF!,Data!#REF!,(IF(B20=Data!B258,Data!I258,(IF(B20=Data!B259,Data!I259,(IF(B20=Data!#REF!,Data!I954,(IF(B20=Data!#REF!,Data!#REF!,(IF(B20=Data!B314,Data!I314,Data!#REF!)))))))))))))))&amp;IF(B20=Data!#REF!,Data!#REF!,(IF(B20=Data!#REF!,Data!#REF!,(IF(B20=Data!#REF!,Data!#REF!,(IF(B20=Data!#REF!,Data!#REF!,(IF(B20=Data!#REF!,Data!#REF!,Data!#REF!)))))))))</f>
        <v>#REF!</v>
      </c>
      <c r="U20" s="379"/>
      <c r="V20" s="186" t="e">
        <f>IF(B20=Data!B136,Data!J136,(IF(B20=Data!B142,Data!J142,(IF(B20=Data!B144,Data!J144,(IF(B20=Data!#REF!,Data!#REF!,(IF(B20=Data!#REF!,Data!#REF!,(IF(B20=Data!B127,Data!J127,(IF(B20=Data!#REF!,Data!#REF!,(IF(B20=Data!#REF!,Data!#REF!,Data!#REF!)))))))))))))))&amp;IF(B20=Data!B262,Data!J262,(IF(B20=Data!B263,Data!J263,(IF(B20=Data!#REF!,Data!#REF!,(IF(B20=Data!B258,Data!J258,(IF(B20=Data!B259,Data!J259,(IF(B20=Data!#REF!,Data!J954,(IF(B20=Data!#REF!,Data!#REF!,(IF(B20=Data!B314,Data!J314,Data!#REF!)))))))))))))))&amp;IF(B20=Data!#REF!,Data!#REF!,(IF(B20=Data!#REF!,Data!#REF!,(IF(B20=Data!#REF!,Data!#REF!,(IF(B20=Data!#REF!,Data!#REF!,(IF(B20=Data!#REF!,Data!#REF!,Data!#REF!)))))))))</f>
        <v>#REF!</v>
      </c>
      <c r="W20" s="184">
        <f>IF(D20="","",VLOOKUP(B20,Data!$B$5:$J$404,9,FALSE)*D20)</f>
        <v>1.488</v>
      </c>
    </row>
    <row r="21" spans="1:23" s="340" customFormat="1" ht="17" customHeight="1">
      <c r="A21" s="272"/>
      <c r="B21" s="420" t="s">
        <v>964</v>
      </c>
      <c r="C21" s="187" t="str">
        <f>IF(D21="","",VLOOKUP(B21,Data!$B$5:$L$404,2,FALSE))</f>
        <v/>
      </c>
      <c r="D21" s="339"/>
      <c r="E21" s="274">
        <v>4</v>
      </c>
      <c r="F21" s="181" t="s">
        <v>522</v>
      </c>
      <c r="G21" s="185" t="str">
        <f>IF(D21="","",VLOOKUP(B21,Data!$B$5:$L$404,11,FALSE))</f>
        <v/>
      </c>
      <c r="H21" s="188" t="str">
        <f t="shared" si="0"/>
        <v>-</v>
      </c>
      <c r="I21" s="182" t="str">
        <f>IF(D21="","",VLOOKUP(B21,Data!$B$5:$D$404,3,FALSE))</f>
        <v/>
      </c>
      <c r="J21" s="182" t="str">
        <f>IF(D21="","",VLOOKUP(B21,Data!$B$5:$M$404,12,FALSE))</f>
        <v/>
      </c>
      <c r="K21" s="280"/>
      <c r="L21" s="183" t="str">
        <f>IF(D21="","",VLOOKUP(B21,Data!$B$5:$E$404,4,FALSE)*D21)</f>
        <v/>
      </c>
      <c r="M21" s="183" t="str">
        <f>IF(D21="","",VLOOKUP(B21,Data!$B$5:$F$404,5,FALSE)*D21)</f>
        <v/>
      </c>
      <c r="N21" s="189" t="e">
        <f>IF(B21=Data!B124,Data!G124,(IF(B21=Data!B130,Data!G130,(IF(B21=Data!B132,Data!G132,(IF(B21=Data!#REF!,Data!#REF!,(IF(B21=Data!#REF!,Data!#REF!,(IF(B21=Data!B115,Data!G115,(IF(B21=Data!#REF!,Data!#REF!,(IF(B21=Data!#REF!,Data!#REF!,Data!#REF!)))))))))))))))&amp;IF(B21=Data!B250,Data!G250,(IF(B21=Data!B251,Data!G251,(IF(B21=Data!#REF!,Data!#REF!,(IF(B21=Data!B246,Data!G246,(IF(B21=Data!B247,Data!G247,(IF(B21=Data!#REF!,Data!G942,(IF(B21=Data!#REF!,Data!#REF!,(IF(B21=Data!B302,Data!G302,Data!#REF!)))))))))))))))&amp;IF(B21=Data!#REF!,Data!#REF!,(IF(B21=Data!#REF!,Data!#REF!,(IF(B21=Data!#REF!,Data!#REF!,(IF(B21=Data!#REF!,Data!#REF!,(IF(B21=Data!#REF!,Data!#REF!,Data!#REF!)))))))))</f>
        <v>#REF!</v>
      </c>
      <c r="O21" s="377"/>
      <c r="P21" s="378"/>
      <c r="Q21" s="186" t="e">
        <f>IF(B21=Data!B124,Data!H124,(IF(B21=Data!B130,Data!H130,(IF(B21=Data!B132,Data!H132,(IF(B21=Data!#REF!,Data!#REF!,(IF(B21=Data!#REF!,Data!#REF!,(IF(B21=Data!B115,Data!H115,(IF(B21=Data!#REF!,Data!#REF!,(IF(B21=Data!#REF!,Data!#REF!,Data!#REF!)))))))))))))))&amp;IF(B21=Data!B250,Data!H250,(IF(B21=Data!B251,Data!H251,(IF(B21=Data!#REF!,Data!#REF!,(IF(B21=Data!B246,Data!H246,(IF(B21=Data!B247,Data!H247,(IF(B21=Data!#REF!,Data!H942,(IF(B21=Data!#REF!,Data!#REF!,(IF(B21=Data!B302,Data!H302,Data!#REF!)))))))))))))))&amp;IF(B21=Data!#REF!,Data!#REF!,(IF(B21=Data!#REF!,Data!#REF!,(IF(B21=Data!#REF!,Data!#REF!,(IF(B21=Data!#REF!,Data!#REF!,(IF(B21=Data!#REF!,Data!#REF!,Data!#REF!)))))))))</f>
        <v>#REF!</v>
      </c>
      <c r="R21" s="378"/>
      <c r="S21" s="378"/>
      <c r="T21" s="186" t="e">
        <f>IF(B21=Data!B124,Data!I124,(IF(B21=Data!B130,Data!I130,(IF(B21=Data!B132,Data!I132,(IF(B21=Data!#REF!,Data!#REF!,(IF(B21=Data!#REF!,Data!#REF!,(IF(B21=Data!B115,Data!I115,(IF(B21=Data!#REF!,Data!#REF!,(IF(B21=Data!#REF!,Data!#REF!,Data!#REF!)))))))))))))))&amp;IF(B21=Data!B250,Data!I250,(IF(B21=Data!B251,Data!I251,(IF(B21=Data!#REF!,Data!#REF!,(IF(B21=Data!B246,Data!I246,(IF(B21=Data!B247,Data!I247,(IF(B21=Data!#REF!,Data!I942,(IF(B21=Data!#REF!,Data!#REF!,(IF(B21=Data!B302,Data!I302,Data!#REF!)))))))))))))))&amp;IF(B21=Data!#REF!,Data!#REF!,(IF(B21=Data!#REF!,Data!#REF!,(IF(B21=Data!#REF!,Data!#REF!,(IF(B21=Data!#REF!,Data!#REF!,(IF(B21=Data!#REF!,Data!#REF!,Data!#REF!)))))))))</f>
        <v>#REF!</v>
      </c>
      <c r="U21" s="379"/>
      <c r="V21" s="186" t="e">
        <f>IF(B21=Data!B124,Data!J124,(IF(B21=Data!B130,Data!J130,(IF(B21=Data!B132,Data!J132,(IF(B21=Data!#REF!,Data!#REF!,(IF(B21=Data!#REF!,Data!#REF!,(IF(B21=Data!B115,Data!J115,(IF(B21=Data!#REF!,Data!#REF!,(IF(B21=Data!#REF!,Data!#REF!,Data!#REF!)))))))))))))))&amp;IF(B21=Data!B250,Data!J250,(IF(B21=Data!B251,Data!J251,(IF(B21=Data!#REF!,Data!#REF!,(IF(B21=Data!B246,Data!J246,(IF(B21=Data!B247,Data!J247,(IF(B21=Data!#REF!,Data!J942,(IF(B21=Data!#REF!,Data!#REF!,(IF(B21=Data!B302,Data!J302,Data!#REF!)))))))))))))))&amp;IF(B21=Data!#REF!,Data!#REF!,(IF(B21=Data!#REF!,Data!#REF!,(IF(B21=Data!#REF!,Data!#REF!,(IF(B21=Data!#REF!,Data!#REF!,(IF(B21=Data!#REF!,Data!#REF!,Data!#REF!)))))))))</f>
        <v>#REF!</v>
      </c>
      <c r="W21" s="184" t="str">
        <f>IF(D21="","",VLOOKUP(B21,Data!$B$5:$J$404,9,FALSE)*D21)</f>
        <v/>
      </c>
    </row>
    <row r="22" spans="1:23" s="340" customFormat="1" ht="17" customHeight="1">
      <c r="A22" s="272">
        <v>3</v>
      </c>
      <c r="B22" s="419" t="s">
        <v>213</v>
      </c>
      <c r="C22" s="187" t="str">
        <f>IF(D22="","",VLOOKUP(B22,Data!$B$5:$L$404,2,FALSE))</f>
        <v>WH50410</v>
      </c>
      <c r="D22" s="339">
        <v>7</v>
      </c>
      <c r="E22" s="274">
        <v>4</v>
      </c>
      <c r="F22" s="181"/>
      <c r="G22" s="185">
        <f>IF(D22="","",VLOOKUP(B22,Data!$B$5:$L$404,11,FALSE))</f>
        <v>1897.4</v>
      </c>
      <c r="H22" s="188">
        <f t="shared" si="0"/>
        <v>13281.800000000001</v>
      </c>
      <c r="I22" s="182" t="str">
        <f>IF(D22="","",VLOOKUP(B22,Data!$B$5:$D$404,3,FALSE))</f>
        <v>C/T</v>
      </c>
      <c r="J22" s="182" t="str">
        <f>IF(D22="","",VLOOKUP(B22,Data!$B$5:$M$404,12,FALSE))</f>
        <v>Indonesia</v>
      </c>
      <c r="K22" s="280" t="s">
        <v>963</v>
      </c>
      <c r="L22" s="183">
        <f>IF(D22="","",VLOOKUP(B22,Data!$B$5:$E$404,4,FALSE)*D22)</f>
        <v>1554</v>
      </c>
      <c r="M22" s="183">
        <f>IF(D22="","",VLOOKUP(B22,Data!$B$5:$F$404,5,FALSE)*D22)</f>
        <v>1407</v>
      </c>
      <c r="N22" s="189" t="e">
        <f>IF(B22=Data!B98,Data!G98,(IF(B22=Data!B104,Data!G104,(IF(B22=Data!B106,Data!G106,(IF(B22=Data!#REF!,Data!#REF!,(IF(B22=Data!#REF!,Data!#REF!,(IF(B22=Data!B89,Data!G89,(IF(B22=Data!#REF!,Data!#REF!,(IF(B22=Data!#REF!,Data!#REF!,Data!#REF!)))))))))))))))&amp;IF(B22=Data!B224,Data!G224,(IF(B22=Data!B225,Data!G225,(IF(B22=Data!#REF!,Data!#REF!,(IF(B22=Data!B220,Data!G220,(IF(B22=Data!B221,Data!G221,(IF(B22=Data!#REF!,Data!G916,(IF(B22=Data!#REF!,Data!#REF!,(IF(B22=Data!B276,Data!G276,Data!#REF!)))))))))))))))&amp;IF(B22=Data!#REF!,Data!#REF!,(IF(B22=Data!#REF!,Data!#REF!,(IF(B22=Data!#REF!,Data!#REF!,(IF(B22=Data!#REF!,Data!#REF!,(IF(B22=Data!#REF!,Data!#REF!,Data!#REF!)))))))))</f>
        <v>#REF!</v>
      </c>
      <c r="O22" s="377"/>
      <c r="P22" s="378"/>
      <c r="Q22" s="186" t="e">
        <f>IF(B22=Data!B98,Data!H98,(IF(B22=Data!B104,Data!H104,(IF(B22=Data!B106,Data!H106,(IF(B22=Data!#REF!,Data!#REF!,(IF(B22=Data!#REF!,Data!#REF!,(IF(B22=Data!B89,Data!H89,(IF(B22=Data!#REF!,Data!#REF!,(IF(B22=Data!#REF!,Data!#REF!,Data!#REF!)))))))))))))))&amp;IF(B22=Data!B224,Data!H224,(IF(B22=Data!B225,Data!H225,(IF(B22=Data!#REF!,Data!#REF!,(IF(B22=Data!B220,Data!H220,(IF(B22=Data!B221,Data!H221,(IF(B22=Data!#REF!,Data!H916,(IF(B22=Data!#REF!,Data!#REF!,(IF(B22=Data!B276,Data!H276,Data!#REF!)))))))))))))))&amp;IF(B22=Data!#REF!,Data!#REF!,(IF(B22=Data!#REF!,Data!#REF!,(IF(B22=Data!#REF!,Data!#REF!,(IF(B22=Data!#REF!,Data!#REF!,(IF(B22=Data!#REF!,Data!#REF!,Data!#REF!)))))))))</f>
        <v>#REF!</v>
      </c>
      <c r="R22" s="378"/>
      <c r="S22" s="378"/>
      <c r="T22" s="186" t="e">
        <f>IF(B22=Data!B98,Data!I98,(IF(B22=Data!B104,Data!I104,(IF(B22=Data!B106,Data!I106,(IF(B22=Data!#REF!,Data!#REF!,(IF(B22=Data!#REF!,Data!#REF!,(IF(B22=Data!B89,Data!I89,(IF(B22=Data!#REF!,Data!#REF!,(IF(B22=Data!#REF!,Data!#REF!,Data!#REF!)))))))))))))))&amp;IF(B22=Data!B224,Data!I224,(IF(B22=Data!B225,Data!I225,(IF(B22=Data!#REF!,Data!#REF!,(IF(B22=Data!B220,Data!I220,(IF(B22=Data!B221,Data!I221,(IF(B22=Data!#REF!,Data!I916,(IF(B22=Data!#REF!,Data!#REF!,(IF(B22=Data!B276,Data!I276,Data!#REF!)))))))))))))))&amp;IF(B22=Data!#REF!,Data!#REF!,(IF(B22=Data!#REF!,Data!#REF!,(IF(B22=Data!#REF!,Data!#REF!,(IF(B22=Data!#REF!,Data!#REF!,(IF(B22=Data!#REF!,Data!#REF!,Data!#REF!)))))))))</f>
        <v>#REF!</v>
      </c>
      <c r="U22" s="379"/>
      <c r="V22" s="186" t="e">
        <f>IF(B22=Data!B98,Data!J98,(IF(B22=Data!B104,Data!J104,(IF(B22=Data!B106,Data!J106,(IF(B22=Data!#REF!,Data!#REF!,(IF(B22=Data!#REF!,Data!#REF!,(IF(B22=Data!B89,Data!J89,(IF(B22=Data!#REF!,Data!#REF!,(IF(B22=Data!#REF!,Data!#REF!,Data!#REF!)))))))))))))))&amp;IF(B22=Data!B224,Data!J224,(IF(B22=Data!B225,Data!J225,(IF(B22=Data!#REF!,Data!#REF!,(IF(B22=Data!B220,Data!J220,(IF(B22=Data!B221,Data!J221,(IF(B22=Data!#REF!,Data!J916,(IF(B22=Data!#REF!,Data!#REF!,(IF(B22=Data!B276,Data!J276,Data!#REF!)))))))))))))))&amp;IF(B22=Data!#REF!,Data!#REF!,(IF(B22=Data!#REF!,Data!#REF!,(IF(B22=Data!#REF!,Data!#REF!,(IF(B22=Data!#REF!,Data!#REF!,(IF(B22=Data!#REF!,Data!#REF!,Data!#REF!)))))))))</f>
        <v>#REF!</v>
      </c>
      <c r="W22" s="184">
        <f>IF(D22="","",VLOOKUP(B22,Data!$B$5:$J$404,9,FALSE)*D22)</f>
        <v>8.3930000000000007</v>
      </c>
    </row>
    <row r="23" spans="1:23" s="340" customFormat="1" ht="17" customHeight="1">
      <c r="A23" s="414"/>
      <c r="B23" s="419"/>
      <c r="C23" s="187" t="str">
        <f>IF(D23="","",VLOOKUP(B23,Data!$B$5:$L$404,2,FALSE))</f>
        <v/>
      </c>
      <c r="D23" s="339"/>
      <c r="E23" s="274">
        <v>4</v>
      </c>
      <c r="F23" s="270" t="s">
        <v>972</v>
      </c>
      <c r="G23" s="185" t="str">
        <f>IF(D23="","",VLOOKUP(B23,Data!$B$5:$L$404,11,FALSE))</f>
        <v/>
      </c>
      <c r="H23" s="188" t="str">
        <f t="shared" si="0"/>
        <v>-</v>
      </c>
      <c r="I23" s="182" t="str">
        <f>IF(D23="","",VLOOKUP(B23,Data!$B$5:$D$404,3,FALSE))</f>
        <v/>
      </c>
      <c r="J23" s="182" t="str">
        <f>IF(D23="","",VLOOKUP(B23,Data!$B$5:$M$404,12,FALSE))</f>
        <v/>
      </c>
      <c r="K23" s="280"/>
      <c r="L23" s="183" t="str">
        <f>IF(D23="","",VLOOKUP(B23,Data!$B$5:$E$404,4,FALSE)*D23)</f>
        <v/>
      </c>
      <c r="M23" s="183" t="str">
        <f>IF(D23="","",VLOOKUP(B23,Data!$B$5:$F$404,5,FALSE)*D23)</f>
        <v/>
      </c>
      <c r="N23" s="189" t="e">
        <f>IF(B23=Data!B99,Data!G99,(IF(B23=Data!B105,Data!G105,(IF(B23=Data!B107,Data!G107,(IF(B23=Data!#REF!,Data!#REF!,(IF(B23=Data!#REF!,Data!#REF!,(IF(B23=Data!B90,Data!G90,(IF(B23=Data!#REF!,Data!#REF!,(IF(B23=Data!#REF!,Data!#REF!,Data!#REF!)))))))))))))))&amp;IF(B23=Data!B225,Data!G225,(IF(B23=Data!B226,Data!G226,(IF(B23=Data!#REF!,Data!#REF!,(IF(B23=Data!B221,Data!G221,(IF(B23=Data!B222,Data!G222,(IF(B23=Data!#REF!,Data!G917,(IF(B23=Data!#REF!,Data!#REF!,(IF(B23=Data!B277,Data!G277,Data!#REF!)))))))))))))))&amp;IF(B23=Data!#REF!,Data!#REF!,(IF(B23=Data!#REF!,Data!#REF!,(IF(B23=Data!#REF!,Data!#REF!,(IF(B23=Data!#REF!,Data!#REF!,(IF(B23=Data!#REF!,Data!#REF!,Data!#REF!)))))))))</f>
        <v>#REF!</v>
      </c>
      <c r="O23" s="377"/>
      <c r="P23" s="378"/>
      <c r="Q23" s="186" t="e">
        <f>IF(B23=Data!B99,Data!H99,(IF(B23=Data!B105,Data!H105,(IF(B23=Data!B107,Data!H107,(IF(B23=Data!#REF!,Data!#REF!,(IF(B23=Data!#REF!,Data!#REF!,(IF(B23=Data!B90,Data!H90,(IF(B23=Data!#REF!,Data!#REF!,(IF(B23=Data!#REF!,Data!#REF!,Data!#REF!)))))))))))))))&amp;IF(B23=Data!B225,Data!H225,(IF(B23=Data!B226,Data!H226,(IF(B23=Data!#REF!,Data!#REF!,(IF(B23=Data!B221,Data!H221,(IF(B23=Data!B222,Data!H222,(IF(B23=Data!#REF!,Data!H917,(IF(B23=Data!#REF!,Data!#REF!,(IF(B23=Data!B277,Data!H277,Data!#REF!)))))))))))))))&amp;IF(B23=Data!#REF!,Data!#REF!,(IF(B23=Data!#REF!,Data!#REF!,(IF(B23=Data!#REF!,Data!#REF!,(IF(B23=Data!#REF!,Data!#REF!,(IF(B23=Data!#REF!,Data!#REF!,Data!#REF!)))))))))</f>
        <v>#REF!</v>
      </c>
      <c r="R23" s="378"/>
      <c r="S23" s="378"/>
      <c r="T23" s="186" t="e">
        <f>IF(B23=Data!B99,Data!I99,(IF(B23=Data!B105,Data!I105,(IF(B23=Data!B107,Data!I107,(IF(B23=Data!#REF!,Data!#REF!,(IF(B23=Data!#REF!,Data!#REF!,(IF(B23=Data!B90,Data!I90,(IF(B23=Data!#REF!,Data!#REF!,(IF(B23=Data!#REF!,Data!#REF!,Data!#REF!)))))))))))))))&amp;IF(B23=Data!B225,Data!I225,(IF(B23=Data!B226,Data!I226,(IF(B23=Data!#REF!,Data!#REF!,(IF(B23=Data!B221,Data!I221,(IF(B23=Data!B222,Data!I222,(IF(B23=Data!#REF!,Data!I917,(IF(B23=Data!#REF!,Data!#REF!,(IF(B23=Data!B277,Data!I277,Data!#REF!)))))))))))))))&amp;IF(B23=Data!#REF!,Data!#REF!,(IF(B23=Data!#REF!,Data!#REF!,(IF(B23=Data!#REF!,Data!#REF!,(IF(B23=Data!#REF!,Data!#REF!,(IF(B23=Data!#REF!,Data!#REF!,Data!#REF!)))))))))</f>
        <v>#REF!</v>
      </c>
      <c r="U23" s="379"/>
      <c r="V23" s="186" t="e">
        <f>IF(B23=Data!B99,Data!J99,(IF(B23=Data!B105,Data!J105,(IF(B23=Data!B107,Data!J107,(IF(B23=Data!#REF!,Data!#REF!,(IF(B23=Data!#REF!,Data!#REF!,(IF(B23=Data!B90,Data!J90,(IF(B23=Data!#REF!,Data!#REF!,(IF(B23=Data!#REF!,Data!#REF!,Data!#REF!)))))))))))))))&amp;IF(B23=Data!B225,Data!J225,(IF(B23=Data!B226,Data!J226,(IF(B23=Data!#REF!,Data!#REF!,(IF(B23=Data!B221,Data!J221,(IF(B23=Data!B222,Data!J222,(IF(B23=Data!#REF!,Data!J917,(IF(B23=Data!#REF!,Data!#REF!,(IF(B23=Data!B277,Data!J277,Data!#REF!)))))))))))))))&amp;IF(B23=Data!#REF!,Data!#REF!,(IF(B23=Data!#REF!,Data!#REF!,(IF(B23=Data!#REF!,Data!#REF!,(IF(B23=Data!#REF!,Data!#REF!,(IF(B23=Data!#REF!,Data!#REF!,Data!#REF!)))))))))</f>
        <v>#REF!</v>
      </c>
      <c r="W23" s="184" t="str">
        <f>IF(D23="","",VLOOKUP(B23,Data!$B$5:$J$404,9,FALSE)*D23)</f>
        <v/>
      </c>
    </row>
    <row r="24" spans="1:23" s="340" customFormat="1" ht="17" customHeight="1">
      <c r="A24" s="272"/>
      <c r="B24" s="419"/>
      <c r="C24" s="187" t="str">
        <f>IF(D24="","",VLOOKUP(B24,Data!$B$5:$L$404,2,FALSE))</f>
        <v/>
      </c>
      <c r="D24" s="339"/>
      <c r="E24" s="274">
        <v>4</v>
      </c>
      <c r="F24" s="181"/>
      <c r="G24" s="185" t="str">
        <f>IF(D24="","",VLOOKUP(B24,Data!$B$5:$L$404,11,FALSE))</f>
        <v/>
      </c>
      <c r="H24" s="188" t="str">
        <f t="shared" si="0"/>
        <v>-</v>
      </c>
      <c r="I24" s="182" t="str">
        <f>IF(D24="","",VLOOKUP(B24,Data!$B$5:$D$404,3,FALSE))</f>
        <v/>
      </c>
      <c r="J24" s="182" t="str">
        <f>IF(D24="","",VLOOKUP(B24,Data!$B$5:$M$404,12,FALSE))</f>
        <v/>
      </c>
      <c r="K24" s="280"/>
      <c r="L24" s="183" t="str">
        <f>IF(D24="","",VLOOKUP(B24,Data!$B$5:$E$404,4,FALSE)*D24)</f>
        <v/>
      </c>
      <c r="M24" s="183" t="str">
        <f>IF(D24="","",VLOOKUP(B24,Data!$B$5:$F$404,5,FALSE)*D24)</f>
        <v/>
      </c>
      <c r="N24" s="189" t="e">
        <f>IF(B24=Data!B97,Data!G97,(IF(B24=Data!B103,Data!G103,(IF(B24=Data!B105,Data!G105,(IF(B24=Data!#REF!,Data!#REF!,(IF(B24=Data!#REF!,Data!#REF!,(IF(B24=Data!B88,Data!G88,(IF(B24=Data!#REF!,Data!#REF!,(IF(B24=Data!#REF!,Data!#REF!,Data!#REF!)))))))))))))))&amp;IF(B24=Data!B223,Data!G223,(IF(B24=Data!B224,Data!G224,(IF(B24=Data!#REF!,Data!#REF!,(IF(B24=Data!B219,Data!G219,(IF(B24=Data!B220,Data!G220,(IF(B24=Data!#REF!,Data!G915,(IF(B24=Data!#REF!,Data!#REF!,(IF(B24=Data!B275,Data!G275,Data!#REF!)))))))))))))))&amp;IF(B24=Data!#REF!,Data!#REF!,(IF(B24=Data!#REF!,Data!#REF!,(IF(B24=Data!#REF!,Data!#REF!,(IF(B24=Data!#REF!,Data!#REF!,(IF(B24=Data!#REF!,Data!#REF!,Data!#REF!)))))))))</f>
        <v>#REF!</v>
      </c>
      <c r="O24" s="377"/>
      <c r="P24" s="378"/>
      <c r="Q24" s="186" t="e">
        <f>IF(B24=Data!B97,Data!H97,(IF(B24=Data!B103,Data!H103,(IF(B24=Data!B105,Data!H105,(IF(B24=Data!#REF!,Data!#REF!,(IF(B24=Data!#REF!,Data!#REF!,(IF(B24=Data!B88,Data!H88,(IF(B24=Data!#REF!,Data!#REF!,(IF(B24=Data!#REF!,Data!#REF!,Data!#REF!)))))))))))))))&amp;IF(B24=Data!B223,Data!H223,(IF(B24=Data!B224,Data!H224,(IF(B24=Data!#REF!,Data!#REF!,(IF(B24=Data!B219,Data!H219,(IF(B24=Data!B220,Data!H220,(IF(B24=Data!#REF!,Data!H915,(IF(B24=Data!#REF!,Data!#REF!,(IF(B24=Data!B275,Data!H275,Data!#REF!)))))))))))))))&amp;IF(B24=Data!#REF!,Data!#REF!,(IF(B24=Data!#REF!,Data!#REF!,(IF(B24=Data!#REF!,Data!#REF!,(IF(B24=Data!#REF!,Data!#REF!,(IF(B24=Data!#REF!,Data!#REF!,Data!#REF!)))))))))</f>
        <v>#REF!</v>
      </c>
      <c r="R24" s="378"/>
      <c r="S24" s="378"/>
      <c r="T24" s="186" t="e">
        <f>IF(B24=Data!B97,Data!I97,(IF(B24=Data!B103,Data!I103,(IF(B24=Data!B105,Data!I105,(IF(B24=Data!#REF!,Data!#REF!,(IF(B24=Data!#REF!,Data!#REF!,(IF(B24=Data!B88,Data!I88,(IF(B24=Data!#REF!,Data!#REF!,(IF(B24=Data!#REF!,Data!#REF!,Data!#REF!)))))))))))))))&amp;IF(B24=Data!B223,Data!I223,(IF(B24=Data!B224,Data!I224,(IF(B24=Data!#REF!,Data!#REF!,(IF(B24=Data!B219,Data!I219,(IF(B24=Data!B220,Data!I220,(IF(B24=Data!#REF!,Data!I915,(IF(B24=Data!#REF!,Data!#REF!,(IF(B24=Data!B275,Data!I275,Data!#REF!)))))))))))))))&amp;IF(B24=Data!#REF!,Data!#REF!,(IF(B24=Data!#REF!,Data!#REF!,(IF(B24=Data!#REF!,Data!#REF!,(IF(B24=Data!#REF!,Data!#REF!,(IF(B24=Data!#REF!,Data!#REF!,Data!#REF!)))))))))</f>
        <v>#REF!</v>
      </c>
      <c r="U24" s="379"/>
      <c r="V24" s="186" t="e">
        <f>IF(B24=Data!B97,Data!J97,(IF(B24=Data!B103,Data!J103,(IF(B24=Data!B105,Data!J105,(IF(B24=Data!#REF!,Data!#REF!,(IF(B24=Data!#REF!,Data!#REF!,(IF(B24=Data!B88,Data!J88,(IF(B24=Data!#REF!,Data!#REF!,(IF(B24=Data!#REF!,Data!#REF!,Data!#REF!)))))))))))))))&amp;IF(B24=Data!B223,Data!J223,(IF(B24=Data!B224,Data!J224,(IF(B24=Data!#REF!,Data!#REF!,(IF(B24=Data!B219,Data!J219,(IF(B24=Data!B220,Data!J220,(IF(B24=Data!#REF!,Data!J915,(IF(B24=Data!#REF!,Data!#REF!,(IF(B24=Data!B275,Data!J275,Data!#REF!)))))))))))))))&amp;IF(B24=Data!#REF!,Data!#REF!,(IF(B24=Data!#REF!,Data!#REF!,(IF(B24=Data!#REF!,Data!#REF!,(IF(B24=Data!#REF!,Data!#REF!,(IF(B24=Data!#REF!,Data!#REF!,Data!#REF!)))))))))</f>
        <v>#REF!</v>
      </c>
      <c r="W24" s="184" t="str">
        <f>IF(D24="","",VLOOKUP(B24,Data!$B$5:$J$404,9,FALSE)*D24)</f>
        <v/>
      </c>
    </row>
    <row r="25" spans="1:23" s="340" customFormat="1" ht="17" customHeight="1">
      <c r="A25" s="414"/>
      <c r="B25" s="419"/>
      <c r="C25" s="187" t="str">
        <f>IF(D25="","",VLOOKUP(B25,Data!$B$5:$L$404,2,FALSE))</f>
        <v/>
      </c>
      <c r="D25" s="339"/>
      <c r="E25" s="274">
        <v>4</v>
      </c>
      <c r="F25" s="270"/>
      <c r="G25" s="185" t="str">
        <f>IF(D25="","",VLOOKUP(B25,Data!$B$5:$L$404,11,FALSE))</f>
        <v/>
      </c>
      <c r="H25" s="188" t="str">
        <f t="shared" si="0"/>
        <v>-</v>
      </c>
      <c r="I25" s="182" t="str">
        <f>IF(D25="","",VLOOKUP(B25,Data!$B$5:$D$404,3,FALSE))</f>
        <v/>
      </c>
      <c r="J25" s="182" t="str">
        <f>IF(D25="","",VLOOKUP(B25,Data!$B$5:$M$404,12,FALSE))</f>
        <v/>
      </c>
      <c r="K25" s="280"/>
      <c r="L25" s="183" t="str">
        <f>IF(D25="","",VLOOKUP(B25,Data!$B$5:$E$404,4,FALSE)*D25)</f>
        <v/>
      </c>
      <c r="M25" s="183" t="str">
        <f>IF(D25="","",VLOOKUP(B25,Data!$B$5:$F$404,5,FALSE)*D25)</f>
        <v/>
      </c>
      <c r="N25" s="189" t="e">
        <f>IF(B25=Data!B101,Data!G101,(IF(B25=Data!B107,Data!G107,(IF(B25=Data!B109,Data!G109,(IF(B25=Data!#REF!,Data!#REF!,(IF(B25=Data!#REF!,Data!#REF!,(IF(B25=Data!B92,Data!G92,(IF(B25=Data!#REF!,Data!#REF!,(IF(B25=Data!#REF!,Data!#REF!,Data!#REF!)))))))))))))))&amp;IF(B25=Data!B227,Data!G227,(IF(B25=Data!B228,Data!G228,(IF(B25=Data!#REF!,Data!#REF!,(IF(B25=Data!B223,Data!G223,(IF(B25=Data!B224,Data!G224,(IF(B25=Data!#REF!,Data!G919,(IF(B25=Data!#REF!,Data!#REF!,(IF(B25=Data!B279,Data!G279,Data!#REF!)))))))))))))))&amp;IF(B25=Data!#REF!,Data!#REF!,(IF(B25=Data!#REF!,Data!#REF!,(IF(B25=Data!#REF!,Data!#REF!,(IF(B25=Data!#REF!,Data!#REF!,(IF(B25=Data!#REF!,Data!#REF!,Data!#REF!)))))))))</f>
        <v>#REF!</v>
      </c>
      <c r="O25" s="377"/>
      <c r="P25" s="378"/>
      <c r="Q25" s="186" t="e">
        <f>IF(B25=Data!B101,Data!H101,(IF(B25=Data!B107,Data!H107,(IF(B25=Data!B109,Data!H109,(IF(B25=Data!#REF!,Data!#REF!,(IF(B25=Data!#REF!,Data!#REF!,(IF(B25=Data!B92,Data!H92,(IF(B25=Data!#REF!,Data!#REF!,(IF(B25=Data!#REF!,Data!#REF!,Data!#REF!)))))))))))))))&amp;IF(B25=Data!B227,Data!H227,(IF(B25=Data!B228,Data!H228,(IF(B25=Data!#REF!,Data!#REF!,(IF(B25=Data!B223,Data!H223,(IF(B25=Data!B224,Data!H224,(IF(B25=Data!#REF!,Data!H919,(IF(B25=Data!#REF!,Data!#REF!,(IF(B25=Data!B279,Data!H279,Data!#REF!)))))))))))))))&amp;IF(B25=Data!#REF!,Data!#REF!,(IF(B25=Data!#REF!,Data!#REF!,(IF(B25=Data!#REF!,Data!#REF!,(IF(B25=Data!#REF!,Data!#REF!,(IF(B25=Data!#REF!,Data!#REF!,Data!#REF!)))))))))</f>
        <v>#REF!</v>
      </c>
      <c r="R25" s="378"/>
      <c r="S25" s="378"/>
      <c r="T25" s="186" t="e">
        <f>IF(B25=Data!B101,Data!I101,(IF(B25=Data!B107,Data!I107,(IF(B25=Data!B109,Data!I109,(IF(B25=Data!#REF!,Data!#REF!,(IF(B25=Data!#REF!,Data!#REF!,(IF(B25=Data!B92,Data!I92,(IF(B25=Data!#REF!,Data!#REF!,(IF(B25=Data!#REF!,Data!#REF!,Data!#REF!)))))))))))))))&amp;IF(B25=Data!B227,Data!I227,(IF(B25=Data!B228,Data!I228,(IF(B25=Data!#REF!,Data!#REF!,(IF(B25=Data!B223,Data!I223,(IF(B25=Data!B224,Data!I224,(IF(B25=Data!#REF!,Data!I919,(IF(B25=Data!#REF!,Data!#REF!,(IF(B25=Data!B279,Data!I279,Data!#REF!)))))))))))))))&amp;IF(B25=Data!#REF!,Data!#REF!,(IF(B25=Data!#REF!,Data!#REF!,(IF(B25=Data!#REF!,Data!#REF!,(IF(B25=Data!#REF!,Data!#REF!,(IF(B25=Data!#REF!,Data!#REF!,Data!#REF!)))))))))</f>
        <v>#REF!</v>
      </c>
      <c r="U25" s="379"/>
      <c r="V25" s="186" t="e">
        <f>IF(B25=Data!B101,Data!J101,(IF(B25=Data!B107,Data!J107,(IF(B25=Data!B109,Data!J109,(IF(B25=Data!#REF!,Data!#REF!,(IF(B25=Data!#REF!,Data!#REF!,(IF(B25=Data!B92,Data!J92,(IF(B25=Data!#REF!,Data!#REF!,(IF(B25=Data!#REF!,Data!#REF!,Data!#REF!)))))))))))))))&amp;IF(B25=Data!B227,Data!J227,(IF(B25=Data!B228,Data!J228,(IF(B25=Data!#REF!,Data!#REF!,(IF(B25=Data!B223,Data!J223,(IF(B25=Data!B224,Data!J224,(IF(B25=Data!#REF!,Data!J919,(IF(B25=Data!#REF!,Data!#REF!,(IF(B25=Data!B279,Data!J279,Data!#REF!)))))))))))))))&amp;IF(B25=Data!#REF!,Data!#REF!,(IF(B25=Data!#REF!,Data!#REF!,(IF(B25=Data!#REF!,Data!#REF!,(IF(B25=Data!#REF!,Data!#REF!,(IF(B25=Data!#REF!,Data!#REF!,Data!#REF!)))))))))</f>
        <v>#REF!</v>
      </c>
      <c r="W25" s="184" t="str">
        <f>IF(D25="","",VLOOKUP(B25,Data!$B$5:$J$404,9,FALSE)*D25)</f>
        <v/>
      </c>
    </row>
    <row r="26" spans="1:23" s="340" customFormat="1" ht="17" customHeight="1">
      <c r="A26" s="272"/>
      <c r="B26" s="419"/>
      <c r="C26" s="187" t="str">
        <f>IF(D26="","",VLOOKUP(B26,Data!$B$5:$L$404,2,FALSE))</f>
        <v/>
      </c>
      <c r="D26" s="339"/>
      <c r="E26" s="274">
        <v>4</v>
      </c>
      <c r="F26" s="341"/>
      <c r="G26" s="185" t="str">
        <f>IF(D26="","",VLOOKUP(B26,Data!$B$5:$L$404,11,FALSE))</f>
        <v/>
      </c>
      <c r="H26" s="188" t="str">
        <f t="shared" si="0"/>
        <v>-</v>
      </c>
      <c r="I26" s="182" t="str">
        <f>IF(D26="","",VLOOKUP(B26,Data!$B$5:$D$404,3,FALSE))</f>
        <v/>
      </c>
      <c r="J26" s="182" t="str">
        <f>IF(D26="","",VLOOKUP(B26,Data!$B$5:$M$404,12,FALSE))</f>
        <v/>
      </c>
      <c r="K26" s="280"/>
      <c r="L26" s="183" t="str">
        <f>IF(D26="","",VLOOKUP(B26,Data!$B$5:$E$404,4,FALSE)*D26)</f>
        <v/>
      </c>
      <c r="M26" s="183" t="str">
        <f>IF(D26="","",VLOOKUP(B26,Data!$B$5:$F$404,5,FALSE)*D26)</f>
        <v/>
      </c>
      <c r="N26" s="189" t="e">
        <f>IF(B26=Data!B126,Data!G126,(IF(B26=Data!B132,Data!G132,(IF(B26=Data!B134,Data!G134,(IF(B26=Data!#REF!,Data!#REF!,(IF(B26=Data!#REF!,Data!#REF!,(IF(B26=Data!B117,Data!G117,(IF(B26=Data!#REF!,Data!#REF!,(IF(B26=Data!#REF!,Data!#REF!,Data!#REF!)))))))))))))))&amp;IF(B26=Data!B252,Data!G252,(IF(B26=Data!B253,Data!G253,(IF(B26=Data!#REF!,Data!#REF!,(IF(B26=Data!B248,Data!G248,(IF(B26=Data!B249,Data!G249,(IF(B26=Data!#REF!,Data!G944,(IF(B26=Data!#REF!,Data!#REF!,(IF(B26=Data!B304,Data!G304,Data!#REF!)))))))))))))))&amp;IF(B26=Data!#REF!,Data!#REF!,(IF(B26=Data!#REF!,Data!#REF!,(IF(B26=Data!#REF!,Data!#REF!,(IF(B26=Data!#REF!,Data!#REF!,(IF(B26=Data!#REF!,Data!#REF!,Data!#REF!)))))))))</f>
        <v>#REF!</v>
      </c>
      <c r="O26" s="377"/>
      <c r="P26" s="378"/>
      <c r="Q26" s="186" t="e">
        <f>IF(B26=Data!B126,Data!H126,(IF(B26=Data!B132,Data!H132,(IF(B26=Data!B134,Data!H134,(IF(B26=Data!#REF!,Data!#REF!,(IF(B26=Data!#REF!,Data!#REF!,(IF(B26=Data!B117,Data!H117,(IF(B26=Data!#REF!,Data!#REF!,(IF(B26=Data!#REF!,Data!#REF!,Data!#REF!)))))))))))))))&amp;IF(B26=Data!B252,Data!H252,(IF(B26=Data!B253,Data!H253,(IF(B26=Data!#REF!,Data!#REF!,(IF(B26=Data!B248,Data!H248,(IF(B26=Data!B249,Data!H249,(IF(B26=Data!#REF!,Data!H944,(IF(B26=Data!#REF!,Data!#REF!,(IF(B26=Data!B304,Data!H304,Data!#REF!)))))))))))))))&amp;IF(B26=Data!#REF!,Data!#REF!,(IF(B26=Data!#REF!,Data!#REF!,(IF(B26=Data!#REF!,Data!#REF!,(IF(B26=Data!#REF!,Data!#REF!,(IF(B26=Data!#REF!,Data!#REF!,Data!#REF!)))))))))</f>
        <v>#REF!</v>
      </c>
      <c r="R26" s="378"/>
      <c r="S26" s="378"/>
      <c r="T26" s="186" t="e">
        <f>IF(B26=Data!B126,Data!I126,(IF(B26=Data!B132,Data!I132,(IF(B26=Data!B134,Data!I134,(IF(B26=Data!#REF!,Data!#REF!,(IF(B26=Data!#REF!,Data!#REF!,(IF(B26=Data!B117,Data!I117,(IF(B26=Data!#REF!,Data!#REF!,(IF(B26=Data!#REF!,Data!#REF!,Data!#REF!)))))))))))))))&amp;IF(B26=Data!B252,Data!I252,(IF(B26=Data!B253,Data!I253,(IF(B26=Data!#REF!,Data!#REF!,(IF(B26=Data!B248,Data!I248,(IF(B26=Data!B249,Data!I249,(IF(B26=Data!#REF!,Data!I944,(IF(B26=Data!#REF!,Data!#REF!,(IF(B26=Data!B304,Data!I304,Data!#REF!)))))))))))))))&amp;IF(B26=Data!#REF!,Data!#REF!,(IF(B26=Data!#REF!,Data!#REF!,(IF(B26=Data!#REF!,Data!#REF!,(IF(B26=Data!#REF!,Data!#REF!,(IF(B26=Data!#REF!,Data!#REF!,Data!#REF!)))))))))</f>
        <v>#REF!</v>
      </c>
      <c r="U26" s="379"/>
      <c r="V26" s="186" t="e">
        <f>IF(B26=Data!B126,Data!J126,(IF(B26=Data!B132,Data!J132,(IF(B26=Data!B134,Data!J134,(IF(B26=Data!#REF!,Data!#REF!,(IF(B26=Data!#REF!,Data!#REF!,(IF(B26=Data!B117,Data!J117,(IF(B26=Data!#REF!,Data!#REF!,(IF(B26=Data!#REF!,Data!#REF!,Data!#REF!)))))))))))))))&amp;IF(B26=Data!B252,Data!J252,(IF(B26=Data!B253,Data!J253,(IF(B26=Data!#REF!,Data!#REF!,(IF(B26=Data!B248,Data!J248,(IF(B26=Data!B249,Data!J249,(IF(B26=Data!#REF!,Data!J944,(IF(B26=Data!#REF!,Data!#REF!,(IF(B26=Data!B304,Data!J304,Data!#REF!)))))))))))))))&amp;IF(B26=Data!#REF!,Data!#REF!,(IF(B26=Data!#REF!,Data!#REF!,(IF(B26=Data!#REF!,Data!#REF!,(IF(B26=Data!#REF!,Data!#REF!,(IF(B26=Data!#REF!,Data!#REF!,Data!#REF!)))))))))</f>
        <v>#REF!</v>
      </c>
      <c r="W26" s="184" t="str">
        <f>IF(D26="","",VLOOKUP(B26,Data!$B$5:$J$404,9,FALSE)*D26)</f>
        <v/>
      </c>
    </row>
    <row r="27" spans="1:23" s="340" customFormat="1" ht="19.5" customHeight="1">
      <c r="A27" s="272"/>
      <c r="B27" s="678" t="s">
        <v>962</v>
      </c>
      <c r="C27" s="679"/>
      <c r="D27" s="269">
        <f>SUM(D18:D26)</f>
        <v>9</v>
      </c>
      <c r="E27" s="374">
        <f>SUM(E18:E26)</f>
        <v>28</v>
      </c>
      <c r="F27" s="191"/>
      <c r="G27" s="190"/>
      <c r="H27" s="191">
        <f>SUM(H18:H26)</f>
        <v>21557.71</v>
      </c>
      <c r="I27" s="383"/>
      <c r="J27" s="343"/>
      <c r="K27" s="343"/>
      <c r="L27" s="191">
        <f>SUM(L18:L26)</f>
        <v>2125</v>
      </c>
      <c r="M27" s="191">
        <f>SUM(M18:M26)</f>
        <v>1922</v>
      </c>
      <c r="N27" s="190">
        <f>SUM(N16:N17)</f>
        <v>0</v>
      </c>
      <c r="O27" s="190" t="e">
        <f>SUM(#REF!)</f>
        <v>#REF!</v>
      </c>
      <c r="P27" s="190">
        <f>SUM(P16:P17)</f>
        <v>0</v>
      </c>
      <c r="Q27" s="190">
        <f>SUM(Q16:Q17)</f>
        <v>0</v>
      </c>
      <c r="R27" s="190" t="e">
        <f>SUM(#REF!)</f>
        <v>#REF!</v>
      </c>
      <c r="S27" s="190">
        <f>SUM(S16:S17)</f>
        <v>0</v>
      </c>
      <c r="T27" s="190">
        <f>SUM(T16:T17)</f>
        <v>0</v>
      </c>
      <c r="U27" s="190"/>
      <c r="V27" s="190">
        <f>SUM(V16:V17)</f>
        <v>0</v>
      </c>
      <c r="W27" s="192">
        <f>SUM(W18:W26)</f>
        <v>11.415000000000001</v>
      </c>
    </row>
    <row r="28" spans="1:23" ht="10.25" customHeight="1">
      <c r="A28" s="272"/>
      <c r="B28" s="680"/>
      <c r="C28" s="681"/>
      <c r="D28" s="395"/>
      <c r="E28" s="375"/>
      <c r="F28" s="311"/>
      <c r="G28" s="160" t="s">
        <v>523</v>
      </c>
      <c r="H28" s="157"/>
      <c r="I28" s="344"/>
      <c r="J28" s="344"/>
      <c r="K28" s="344"/>
      <c r="L28" s="161"/>
      <c r="M28" s="151"/>
      <c r="N28" s="298"/>
      <c r="U28" s="298"/>
      <c r="V28" s="298"/>
      <c r="W28" s="155"/>
    </row>
    <row r="29" spans="1:23" ht="14">
      <c r="A29" s="290" t="s">
        <v>524</v>
      </c>
      <c r="B29" s="346"/>
      <c r="C29" s="347"/>
      <c r="D29" s="396" t="s">
        <v>81</v>
      </c>
      <c r="E29" s="348"/>
      <c r="F29" s="305"/>
      <c r="G29" s="68" t="s">
        <v>82</v>
      </c>
      <c r="H29" s="72"/>
      <c r="I29" s="322" t="s">
        <v>83</v>
      </c>
      <c r="J29" s="349"/>
      <c r="K29" s="152" t="s">
        <v>84</v>
      </c>
      <c r="L29" s="152"/>
      <c r="M29" s="682" t="s">
        <v>85</v>
      </c>
      <c r="N29" s="683"/>
      <c r="O29" s="683"/>
      <c r="P29" s="683"/>
      <c r="Q29" s="683"/>
      <c r="R29" s="683"/>
      <c r="S29" s="683"/>
      <c r="T29" s="683"/>
      <c r="U29" s="683"/>
      <c r="V29" s="683"/>
      <c r="W29" s="684"/>
    </row>
    <row r="30" spans="1:23" ht="14">
      <c r="A30" s="297" t="s">
        <v>525</v>
      </c>
      <c r="B30" s="334"/>
      <c r="C30" s="308"/>
      <c r="D30" s="386" t="s">
        <v>87</v>
      </c>
      <c r="G30" s="685"/>
      <c r="H30" s="686"/>
      <c r="I30" s="297" t="s">
        <v>88</v>
      </c>
      <c r="J30" s="350"/>
      <c r="K30" s="154" t="s">
        <v>89</v>
      </c>
      <c r="L30" s="154"/>
      <c r="M30" s="150"/>
      <c r="W30" s="155"/>
    </row>
    <row r="31" spans="1:23">
      <c r="A31" s="297" t="s">
        <v>526</v>
      </c>
      <c r="B31" s="297"/>
      <c r="C31" s="298"/>
      <c r="G31" s="685"/>
      <c r="H31" s="686"/>
      <c r="I31" s="297"/>
      <c r="J31" s="350"/>
      <c r="K31" s="154" t="s">
        <v>93</v>
      </c>
      <c r="L31" s="154"/>
      <c r="M31" s="150"/>
      <c r="W31" s="155"/>
    </row>
    <row r="32" spans="1:23" ht="10.5" customHeight="1">
      <c r="A32" s="311"/>
      <c r="B32" s="351"/>
      <c r="C32" s="352"/>
      <c r="D32" s="386" t="s">
        <v>94</v>
      </c>
      <c r="G32" s="685"/>
      <c r="H32" s="686"/>
      <c r="I32" s="297" t="s">
        <v>95</v>
      </c>
      <c r="J32" s="350"/>
      <c r="K32" s="154"/>
      <c r="L32" s="154"/>
      <c r="M32" s="150"/>
      <c r="W32" s="155"/>
    </row>
    <row r="33" spans="1:23" ht="13">
      <c r="A33" s="290" t="s">
        <v>96</v>
      </c>
      <c r="C33" s="292"/>
      <c r="D33" s="386" t="s">
        <v>97</v>
      </c>
      <c r="G33" s="76" t="s">
        <v>98</v>
      </c>
      <c r="H33" s="73"/>
      <c r="I33" s="297" t="s">
        <v>88</v>
      </c>
      <c r="J33" s="350"/>
      <c r="K33" s="154" t="s">
        <v>99</v>
      </c>
      <c r="L33" s="154"/>
      <c r="M33" s="150"/>
      <c r="W33" s="155"/>
    </row>
    <row r="34" spans="1:23" ht="10.5" customHeight="1">
      <c r="A34" s="297" t="s">
        <v>527</v>
      </c>
      <c r="C34" s="298"/>
      <c r="D34" s="386" t="s">
        <v>100</v>
      </c>
      <c r="G34" s="77"/>
      <c r="H34" s="162"/>
      <c r="I34" s="297" t="s">
        <v>101</v>
      </c>
      <c r="J34" s="350"/>
      <c r="K34" s="154" t="s">
        <v>528</v>
      </c>
      <c r="L34" s="154"/>
      <c r="M34" s="687" t="s">
        <v>103</v>
      </c>
      <c r="N34" s="688"/>
      <c r="O34" s="688"/>
      <c r="P34" s="688"/>
      <c r="Q34" s="688"/>
      <c r="R34" s="688"/>
      <c r="S34" s="688"/>
      <c r="T34" s="688"/>
      <c r="U34" s="688"/>
      <c r="V34" s="688"/>
      <c r="W34" s="689"/>
    </row>
    <row r="35" spans="1:23">
      <c r="A35" s="311"/>
      <c r="B35" s="312"/>
      <c r="C35" s="313"/>
      <c r="D35" s="397"/>
      <c r="E35" s="353"/>
      <c r="F35" s="312"/>
      <c r="G35" s="673" t="s">
        <v>961</v>
      </c>
      <c r="H35" s="674"/>
      <c r="I35" s="673" t="s">
        <v>960</v>
      </c>
      <c r="J35" s="674"/>
      <c r="K35" s="158" t="s">
        <v>104</v>
      </c>
      <c r="L35" s="158"/>
      <c r="M35" s="675" t="s">
        <v>105</v>
      </c>
      <c r="N35" s="676"/>
      <c r="O35" s="676"/>
      <c r="P35" s="676"/>
      <c r="Q35" s="676"/>
      <c r="R35" s="676"/>
      <c r="S35" s="676"/>
      <c r="T35" s="676"/>
      <c r="U35" s="676"/>
      <c r="V35" s="676"/>
      <c r="W35" s="677"/>
    </row>
    <row r="36" spans="1:23">
      <c r="B36" s="305"/>
    </row>
    <row r="39" spans="1:23" ht="19.25" customHeight="1"/>
    <row r="40" spans="1:23" ht="19.25" customHeight="1"/>
    <row r="41" spans="1:23" s="354" customFormat="1" ht="17.75" customHeight="1">
      <c r="A41" s="163" t="s">
        <v>886</v>
      </c>
      <c r="B41" s="146"/>
      <c r="C41" s="163" t="s">
        <v>569</v>
      </c>
      <c r="D41" s="382"/>
      <c r="E41" s="362"/>
      <c r="F41" s="363"/>
      <c r="G41" s="163" t="s">
        <v>880</v>
      </c>
      <c r="H41" s="146"/>
      <c r="I41" s="163" t="s">
        <v>569</v>
      </c>
      <c r="L41" s="265"/>
      <c r="M41" s="265"/>
      <c r="W41" s="264"/>
    </row>
    <row r="42" spans="1:23" s="354" customFormat="1" ht="17.75" customHeight="1">
      <c r="A42" s="163" t="s">
        <v>887</v>
      </c>
      <c r="B42" s="146"/>
      <c r="C42" s="163" t="s">
        <v>891</v>
      </c>
      <c r="D42" s="382"/>
      <c r="E42" s="362"/>
      <c r="F42" s="363"/>
      <c r="G42" s="247" t="s">
        <v>881</v>
      </c>
      <c r="H42" s="381"/>
      <c r="I42" s="247" t="s">
        <v>891</v>
      </c>
      <c r="L42" s="265"/>
      <c r="M42" s="265"/>
      <c r="W42" s="264"/>
    </row>
    <row r="43" spans="1:23" s="354" customFormat="1" ht="17.75" customHeight="1">
      <c r="A43" s="163" t="s">
        <v>888</v>
      </c>
      <c r="B43" s="146"/>
      <c r="C43" s="163" t="s">
        <v>891</v>
      </c>
      <c r="D43" s="382"/>
      <c r="E43" s="362"/>
      <c r="F43" s="363"/>
      <c r="G43" s="163" t="s">
        <v>882</v>
      </c>
      <c r="H43" s="146"/>
      <c r="I43" s="163" t="s">
        <v>569</v>
      </c>
      <c r="L43" s="265"/>
      <c r="M43" s="265"/>
      <c r="W43" s="264"/>
    </row>
    <row r="44" spans="1:23" s="354" customFormat="1" ht="17.75" customHeight="1">
      <c r="A44" s="163" t="s">
        <v>889</v>
      </c>
      <c r="B44" s="146"/>
      <c r="C44" s="163" t="s">
        <v>569</v>
      </c>
      <c r="D44" s="382"/>
      <c r="E44" s="362"/>
      <c r="F44" s="363"/>
      <c r="G44" s="163" t="s">
        <v>883</v>
      </c>
      <c r="H44" s="146"/>
      <c r="I44" s="163" t="s">
        <v>569</v>
      </c>
      <c r="L44" s="265"/>
      <c r="M44" s="265"/>
      <c r="W44" s="264"/>
    </row>
    <row r="45" spans="1:23" s="354" customFormat="1" ht="17.75" customHeight="1">
      <c r="A45" s="163" t="s">
        <v>890</v>
      </c>
      <c r="B45" s="146"/>
      <c r="C45" s="163" t="s">
        <v>569</v>
      </c>
      <c r="D45" s="382"/>
      <c r="E45" s="362"/>
      <c r="F45" s="363"/>
      <c r="G45" s="163" t="s">
        <v>885</v>
      </c>
      <c r="H45" s="146"/>
      <c r="I45" s="163" t="s">
        <v>569</v>
      </c>
      <c r="L45" s="265"/>
      <c r="M45" s="265"/>
      <c r="W45" s="264"/>
    </row>
    <row r="46" spans="1:23" ht="18.75" customHeight="1">
      <c r="A46" s="411"/>
      <c r="B46" s="411"/>
      <c r="C46" s="411"/>
      <c r="D46" s="384"/>
      <c r="E46" s="411"/>
      <c r="F46" s="266"/>
      <c r="G46" s="163" t="s">
        <v>884</v>
      </c>
      <c r="I46" s="163" t="s">
        <v>569</v>
      </c>
    </row>
    <row r="47" spans="1:23" ht="17.5">
      <c r="A47" s="268"/>
      <c r="B47" s="411"/>
      <c r="C47" s="411"/>
      <c r="D47" s="384"/>
      <c r="E47" s="411"/>
      <c r="F47" s="411"/>
      <c r="G47" s="267"/>
      <c r="H47" s="267"/>
      <c r="I47" s="411"/>
    </row>
    <row r="49" spans="1:13">
      <c r="D49" s="386" t="s">
        <v>872</v>
      </c>
    </row>
    <row r="50" spans="1:13">
      <c r="M50" s="355"/>
    </row>
    <row r="51" spans="1:13" ht="14">
      <c r="A51" s="356"/>
      <c r="C51" s="334"/>
      <c r="D51" s="398"/>
      <c r="E51" s="357"/>
      <c r="M51" s="358"/>
    </row>
    <row r="52" spans="1:13" ht="14">
      <c r="A52" s="359"/>
      <c r="C52" s="334"/>
      <c r="D52" s="398"/>
      <c r="E52" s="357"/>
      <c r="M52" s="358"/>
    </row>
    <row r="53" spans="1:13" ht="14">
      <c r="A53" s="359"/>
      <c r="C53" s="334"/>
      <c r="D53" s="398"/>
      <c r="E53" s="357"/>
      <c r="M53" s="358"/>
    </row>
    <row r="54" spans="1:13" ht="14">
      <c r="A54" s="359"/>
      <c r="B54" s="334"/>
      <c r="C54" s="334"/>
      <c r="D54" s="398"/>
      <c r="E54" s="357"/>
      <c r="M54" s="358"/>
    </row>
    <row r="55" spans="1:13" ht="14">
      <c r="A55" s="359"/>
      <c r="B55" s="334"/>
      <c r="C55" s="334"/>
      <c r="D55" s="398"/>
      <c r="E55" s="357"/>
      <c r="M55" s="358"/>
    </row>
    <row r="56" spans="1:13" ht="14">
      <c r="A56" s="359"/>
      <c r="B56" s="334"/>
      <c r="C56" s="334"/>
      <c r="D56" s="398"/>
      <c r="E56" s="357"/>
      <c r="M56" s="358"/>
    </row>
    <row r="57" spans="1:13" ht="14">
      <c r="A57" s="334"/>
      <c r="B57" s="334"/>
      <c r="C57" s="334"/>
      <c r="D57" s="398"/>
      <c r="E57" s="357"/>
      <c r="M57" s="360"/>
    </row>
    <row r="58" spans="1:13" ht="14">
      <c r="A58" s="359"/>
      <c r="B58" s="334"/>
      <c r="C58" s="334"/>
      <c r="D58" s="398"/>
      <c r="E58" s="357"/>
    </row>
    <row r="59" spans="1:13" ht="14">
      <c r="A59" s="334"/>
      <c r="B59" s="334"/>
      <c r="C59" s="334"/>
      <c r="D59" s="398"/>
      <c r="E59" s="357"/>
    </row>
    <row r="60" spans="1:13" ht="14">
      <c r="A60" s="334"/>
      <c r="B60" s="334"/>
      <c r="C60" s="334"/>
      <c r="D60" s="398"/>
      <c r="E60" s="357"/>
    </row>
    <row r="61" spans="1:13" ht="14">
      <c r="A61" s="359"/>
      <c r="B61" s="334"/>
      <c r="C61" s="334"/>
      <c r="D61" s="398"/>
      <c r="E61" s="357"/>
    </row>
    <row r="62" spans="1:13" ht="14">
      <c r="A62" s="359"/>
      <c r="B62" s="334"/>
      <c r="C62" s="334"/>
      <c r="D62" s="398"/>
      <c r="E62" s="357"/>
    </row>
    <row r="63" spans="1:13" ht="14">
      <c r="A63" s="359"/>
      <c r="B63" s="334"/>
      <c r="C63" s="334"/>
      <c r="D63" s="398"/>
      <c r="E63" s="357"/>
    </row>
    <row r="64" spans="1:13" ht="14">
      <c r="A64" s="359"/>
      <c r="B64" s="334"/>
      <c r="C64" s="334"/>
      <c r="D64" s="398"/>
      <c r="E64" s="357"/>
    </row>
    <row r="65" spans="1:5" ht="14">
      <c r="A65" s="359"/>
      <c r="B65" s="334"/>
      <c r="C65" s="334"/>
      <c r="D65" s="398"/>
      <c r="E65" s="357"/>
    </row>
    <row r="66" spans="1:5" ht="14">
      <c r="A66" s="359"/>
      <c r="B66" s="334"/>
      <c r="C66" s="334"/>
      <c r="D66" s="398"/>
      <c r="E66" s="357"/>
    </row>
    <row r="67" spans="1:5" ht="14">
      <c r="A67" s="359"/>
      <c r="B67" s="334"/>
      <c r="C67" s="334"/>
      <c r="D67" s="398"/>
      <c r="E67" s="357"/>
    </row>
    <row r="68" spans="1:5" ht="14">
      <c r="A68" s="359"/>
      <c r="B68" s="334"/>
      <c r="C68" s="334"/>
      <c r="D68" s="398"/>
      <c r="E68" s="357"/>
    </row>
    <row r="69" spans="1:5" ht="14">
      <c r="A69" s="359"/>
      <c r="B69" s="334"/>
      <c r="C69" s="334"/>
      <c r="D69" s="398"/>
      <c r="E69" s="357"/>
    </row>
    <row r="70" spans="1:5" ht="14">
      <c r="A70" s="359"/>
      <c r="B70" s="334"/>
      <c r="C70" s="334"/>
      <c r="D70" s="398"/>
      <c r="E70" s="357"/>
    </row>
    <row r="71" spans="1:5" ht="14">
      <c r="A71" s="334"/>
      <c r="B71" s="334"/>
      <c r="C71" s="334"/>
      <c r="D71" s="398"/>
      <c r="E71" s="357"/>
    </row>
    <row r="72" spans="1:5" ht="14">
      <c r="B72" s="334"/>
    </row>
    <row r="73" spans="1:5" ht="14">
      <c r="B73" s="334"/>
    </row>
    <row r="74" spans="1:5" ht="14">
      <c r="B74" s="334"/>
    </row>
  </sheetData>
  <mergeCells count="9">
    <mergeCell ref="G35:H35"/>
    <mergeCell ref="I35:J35"/>
    <mergeCell ref="M35:W35"/>
    <mergeCell ref="B27:C28"/>
    <mergeCell ref="M29:W29"/>
    <mergeCell ref="G30:H30"/>
    <mergeCell ref="G31:H31"/>
    <mergeCell ref="G32:H32"/>
    <mergeCell ref="M34:W34"/>
  </mergeCells>
  <printOptions horizontalCentered="1"/>
  <pageMargins left="0" right="0" top="0.23622047244094491" bottom="0.15748031496062992" header="8.0708661417322833" footer="0"/>
  <pageSetup paperSize="9" scale="76" firstPageNumber="4294963191" fitToHeight="2" orientation="landscape" r:id="rId1"/>
  <headerFooter alignWithMargins="0">
    <oddHeader>&amp;R&amp;"Calibri"&amp;10&amp;K000000 Confidential&amp;1#_x000D_</oddHeader>
  </headerFooter>
  <rowBreaks count="1" manualBreakCount="1">
    <brk id="35" max="21" man="1"/>
  </row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00"/>
    <pageSetUpPr fitToPage="1"/>
  </sheetPr>
  <dimension ref="A1:AD74"/>
  <sheetViews>
    <sheetView topLeftCell="A10" zoomScale="80" zoomScaleNormal="80" zoomScaleSheetLayoutView="85" workbookViewId="0">
      <selection activeCell="G18" sqref="G18"/>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35"/>
      <c r="I10" s="43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917</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410">
        <v>4</v>
      </c>
      <c r="B19" s="368" t="s">
        <v>405</v>
      </c>
      <c r="C19" s="187" t="str">
        <f>IF(D19="","",VLOOKUP(B19,Data!$B$5:$L$404,2,FALSE))</f>
        <v>ZU62670</v>
      </c>
      <c r="D19" s="274">
        <v>4</v>
      </c>
      <c r="E19" s="273"/>
      <c r="F19" s="376">
        <f>IF(D19="","",VLOOKUP(B19,Data!$B$5:$L$404,11,FALSE))</f>
        <v>6633.78</v>
      </c>
      <c r="G19" s="400">
        <f>IF(D19&gt;0,D19*F19,"-")</f>
        <v>26535.119999999999</v>
      </c>
      <c r="H19" s="401" t="str">
        <f>IF(D19="","",VLOOKUP(B19,Data!$B$5:$D$404,3,FALSE))</f>
        <v>C/T</v>
      </c>
      <c r="I19" s="401" t="str">
        <f>IF(D19="","",VLOOKUP(B19,Data!$B$5:$M$404,12,FALSE))</f>
        <v>Indonesia</v>
      </c>
      <c r="J19" s="402" t="s">
        <v>918</v>
      </c>
      <c r="K19" s="183">
        <f>IF(D19="","",VLOOKUP(B19,Data!$B$5:$E$404,4,FALSE)*D19)</f>
        <v>1380</v>
      </c>
      <c r="L19" s="187">
        <f>IF(D19="","",VLOOKUP(B19,Data!$B$5:$F$404,5,FALSE)*D19)</f>
        <v>1216</v>
      </c>
      <c r="M19" s="403"/>
      <c r="N19" s="404"/>
      <c r="O19" s="405"/>
      <c r="P19" s="406"/>
      <c r="Q19" s="405"/>
      <c r="R19" s="405"/>
      <c r="S19" s="406"/>
      <c r="T19" s="407"/>
      <c r="U19" s="406"/>
      <c r="V19" s="408">
        <f>IF(D19="","",VLOOKUP(B19,Data!$B$5:$J$404,9,FALSE)*D19)</f>
        <v>7.2240000000000002</v>
      </c>
      <c r="W19" s="386"/>
      <c r="X19" s="386"/>
      <c r="Y19" s="386"/>
      <c r="Z19" s="386"/>
      <c r="AA19" s="386"/>
      <c r="AB19" s="386"/>
      <c r="AC19" s="386"/>
      <c r="AD19" s="386"/>
    </row>
    <row r="20" spans="1:30" s="409" customFormat="1" ht="17" customHeight="1">
      <c r="A20" s="410">
        <v>5</v>
      </c>
      <c r="B20" s="368" t="s">
        <v>367</v>
      </c>
      <c r="C20" s="187" t="str">
        <f>IF(D20="","",VLOOKUP(B20,Data!$B$5:$L$404,2,FALSE))</f>
        <v>WQ78240</v>
      </c>
      <c r="D20" s="274">
        <v>1</v>
      </c>
      <c r="E20" s="273"/>
      <c r="F20" s="376">
        <f>IF(D20="","",VLOOKUP(B20,Data!$B$5:$L$404,11,FALSE))</f>
        <v>5429.35</v>
      </c>
      <c r="G20" s="400">
        <f t="shared" ref="G20:G25" si="0">IF(D20&gt;0,D20*F20,"-")</f>
        <v>5429.35</v>
      </c>
      <c r="H20" s="401" t="str">
        <f>IF(D20="","",VLOOKUP(B20,Data!$B$5:$D$404,3,FALSE))</f>
        <v>C/T</v>
      </c>
      <c r="I20" s="401" t="str">
        <f>IF(D20="","",VLOOKUP(B20,Data!$B$5:$M$404,12,FALSE))</f>
        <v>Indonesia</v>
      </c>
      <c r="J20" s="402" t="s">
        <v>918</v>
      </c>
      <c r="K20" s="187">
        <f>IF(D20="","",VLOOKUP(B20,Data!$B$5:$E$404,4,FALSE)*D20)</f>
        <v>305</v>
      </c>
      <c r="L20" s="187">
        <f>IF(D20="","",VLOOKUP(B20,Data!$B$5:$F$404,5,FALSE)*D20)</f>
        <v>269</v>
      </c>
      <c r="M20" s="403"/>
      <c r="N20" s="404"/>
      <c r="O20" s="405"/>
      <c r="P20" s="406"/>
      <c r="Q20" s="405"/>
      <c r="R20" s="405"/>
      <c r="S20" s="406"/>
      <c r="T20" s="407"/>
      <c r="U20" s="406"/>
      <c r="V20" s="408">
        <f>IF(D20="","",VLOOKUP(B20,Data!$B$5:$J$404,9,FALSE)*D20)</f>
        <v>1.534</v>
      </c>
      <c r="W20" s="386"/>
      <c r="X20" s="386"/>
      <c r="Y20" s="386"/>
      <c r="Z20" s="386"/>
      <c r="AA20" s="386"/>
      <c r="AB20" s="386"/>
      <c r="AC20" s="386"/>
      <c r="AD20" s="386"/>
    </row>
    <row r="21" spans="1:30" s="340" customFormat="1" ht="17" customHeight="1">
      <c r="A21" s="271"/>
      <c r="B21" s="369" t="s">
        <v>966</v>
      </c>
      <c r="C21" s="187" t="str">
        <f>IF(D21="","",VLOOKUP(B21,Data!$B$5:$L$404,2,FALSE))</f>
        <v/>
      </c>
      <c r="D21" s="274"/>
      <c r="E21" s="276"/>
      <c r="F21" s="185" t="str">
        <f>IF(D21="","",VLOOKUP(B21,Data!$B$5:$L$404,11,FALSE))</f>
        <v/>
      </c>
      <c r="G21" s="188" t="str">
        <f t="shared" si="0"/>
        <v>-</v>
      </c>
      <c r="H21" s="182" t="str">
        <f>IF(D21="","",VLOOKUP(B21,Data!$B$5:$D$404,3,FALSE))</f>
        <v/>
      </c>
      <c r="I21" s="182" t="str">
        <f>IF(D21="","",VLOOKUP(B21,Data!$B$5:$M$404,12,FALSE))</f>
        <v/>
      </c>
      <c r="J21" s="279"/>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409" customFormat="1" ht="17" customHeight="1">
      <c r="A22" s="410">
        <v>6</v>
      </c>
      <c r="B22" s="419" t="s">
        <v>213</v>
      </c>
      <c r="C22" s="187" t="str">
        <f>IF(D22="","",VLOOKUP(B22,Data!$B$5:$L$404,2,FALSE))</f>
        <v>WH50410</v>
      </c>
      <c r="D22" s="274">
        <v>2</v>
      </c>
      <c r="E22" s="273"/>
      <c r="F22" s="376">
        <f>IF(D22="","",VLOOKUP(B22,Data!$B$5:$L$404,11,FALSE))</f>
        <v>1897.4</v>
      </c>
      <c r="G22" s="400">
        <f>IF(D22&gt;0,D22*F22,"-")</f>
        <v>3794.8</v>
      </c>
      <c r="H22" s="401" t="str">
        <f>IF(D22="","",VLOOKUP(B22,Data!$B$5:$D$404,3,FALSE))</f>
        <v>C/T</v>
      </c>
      <c r="I22" s="401" t="str">
        <f>IF(D22="","",VLOOKUP(B22,Data!$B$5:$M$404,12,FALSE))</f>
        <v>Indonesia</v>
      </c>
      <c r="J22" s="402" t="s">
        <v>965</v>
      </c>
      <c r="K22" s="183">
        <f>IF(D22="","",VLOOKUP(B22,Data!$B$5:$E$404,4,FALSE)*D22)</f>
        <v>444</v>
      </c>
      <c r="L22" s="187">
        <f>IF(D22="","",VLOOKUP(B22,Data!$B$5:$F$404,5,FALSE)*D22)</f>
        <v>402</v>
      </c>
      <c r="M22" s="403"/>
      <c r="N22" s="404"/>
      <c r="O22" s="405"/>
      <c r="P22" s="406"/>
      <c r="Q22" s="405"/>
      <c r="R22" s="405"/>
      <c r="S22" s="406"/>
      <c r="T22" s="407"/>
      <c r="U22" s="406"/>
      <c r="V22" s="408">
        <f>IF(D22="","",VLOOKUP(B22,Data!$B$5:$J$404,9,FALSE)*D22)</f>
        <v>2.3980000000000001</v>
      </c>
      <c r="W22" s="386"/>
      <c r="X22" s="386"/>
      <c r="Y22" s="386"/>
      <c r="Z22" s="386"/>
      <c r="AA22" s="386"/>
      <c r="AB22" s="386"/>
      <c r="AC22" s="386"/>
      <c r="AD22" s="386"/>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409" customFormat="1" ht="17" customHeight="1">
      <c r="A24" s="410"/>
      <c r="B24" s="368"/>
      <c r="C24" s="187" t="str">
        <f>IF(D24="","",VLOOKUP(B24,Data!$B$5:$L$404,2,FALSE))</f>
        <v/>
      </c>
      <c r="D24" s="274"/>
      <c r="E24" s="273"/>
      <c r="F24" s="376" t="str">
        <f>IF(D24="","",VLOOKUP(B24,Data!$B$5:$L$404,11,FALSE))</f>
        <v/>
      </c>
      <c r="G24" s="400" t="str">
        <f t="shared" si="0"/>
        <v>-</v>
      </c>
      <c r="H24" s="401" t="str">
        <f>IF(D24="","",VLOOKUP(B24,Data!$B$5:$D$404,3,FALSE))</f>
        <v/>
      </c>
      <c r="I24" s="401" t="str">
        <f>IF(D24="","",VLOOKUP(B24,Data!$B$5:$M$404,12,FALSE))</f>
        <v/>
      </c>
      <c r="J24" s="402"/>
      <c r="K24" s="187" t="str">
        <f>IF(D24="","",VLOOKUP(B24,Data!$B$5:$E$404,4,FALSE)*D24)</f>
        <v/>
      </c>
      <c r="L24" s="187" t="str">
        <f>IF(D24="","",VLOOKUP(B24,Data!$B$5:$F$404,5,FALSE)*D24)</f>
        <v/>
      </c>
      <c r="M24" s="403"/>
      <c r="N24" s="404"/>
      <c r="O24" s="405"/>
      <c r="P24" s="406"/>
      <c r="Q24" s="405"/>
      <c r="R24" s="405"/>
      <c r="S24" s="406"/>
      <c r="T24" s="407"/>
      <c r="U24" s="406"/>
      <c r="V24" s="408" t="str">
        <f>IF(D24="","",VLOOKUP(B24,Data!$B$5:$J$404,9,FALSE)*D24)</f>
        <v/>
      </c>
      <c r="W24" s="386"/>
      <c r="X24" s="386"/>
      <c r="Y24" s="386"/>
      <c r="Z24" s="386"/>
      <c r="AA24" s="386"/>
      <c r="AB24" s="386"/>
      <c r="AC24" s="386"/>
      <c r="AD24" s="386"/>
    </row>
    <row r="25" spans="1:30" s="409" customFormat="1" ht="17" customHeight="1">
      <c r="A25" s="399"/>
      <c r="B25" s="368"/>
      <c r="C25" s="187" t="str">
        <f>IF(D25="","",VLOOKUP(B25,Data!$B$5:$L$404,2,FALSE))</f>
        <v/>
      </c>
      <c r="D25" s="274"/>
      <c r="E25" s="273"/>
      <c r="F25" s="376" t="str">
        <f>IF(D25="","",VLOOKUP(B25,Data!$B$5:$L$404,11,FALSE))</f>
        <v/>
      </c>
      <c r="G25" s="400" t="str">
        <f t="shared" si="0"/>
        <v>-</v>
      </c>
      <c r="H25" s="401" t="str">
        <f>IF(D25="","",VLOOKUP(B25,Data!$B$5:$D$404,3,FALSE))</f>
        <v/>
      </c>
      <c r="I25" s="401" t="str">
        <f>IF(D25="","",VLOOKUP(B25,Data!$B$5:$M$404,12,FALSE))</f>
        <v/>
      </c>
      <c r="J25" s="402"/>
      <c r="K25" s="187" t="str">
        <f>IF(D25="","",VLOOKUP(B25,Data!$B$5:$E$404,4,FALSE)*D25)</f>
        <v/>
      </c>
      <c r="L25" s="187" t="str">
        <f>IF(D25="","",VLOOKUP(B25,Data!$B$5:$F$404,5,FALSE)*D25)</f>
        <v/>
      </c>
      <c r="M25" s="403"/>
      <c r="N25" s="404"/>
      <c r="O25" s="405"/>
      <c r="P25" s="406"/>
      <c r="Q25" s="405"/>
      <c r="R25" s="405"/>
      <c r="S25" s="406"/>
      <c r="T25" s="407"/>
      <c r="U25" s="406"/>
      <c r="V25" s="408" t="str">
        <f>IF(D25="","",VLOOKUP(B25,Data!$B$5:$J$404,9,FALSE)*D25)</f>
        <v/>
      </c>
      <c r="W25" s="386"/>
      <c r="X25" s="386"/>
      <c r="Y25" s="386"/>
      <c r="Z25" s="386"/>
      <c r="AA25" s="386"/>
      <c r="AB25" s="386"/>
      <c r="AC25" s="386"/>
      <c r="AD25" s="386"/>
    </row>
    <row r="26" spans="1:30" s="409" customFormat="1" ht="17" customHeight="1">
      <c r="A26" s="410"/>
      <c r="B26" s="368"/>
      <c r="C26" s="187" t="str">
        <f>IF(D26="","",VLOOKUP(B26,Data!$B$5:$L$404,2,FALSE))</f>
        <v/>
      </c>
      <c r="D26" s="274"/>
      <c r="E26" s="273"/>
      <c r="F26" s="376" t="str">
        <f>IF(D26="","",VLOOKUP(B26,Data!$B$5:$L$404,11,FALSE))</f>
        <v/>
      </c>
      <c r="G26" s="400" t="str">
        <f>IF(D26&gt;0,D26*F26,"-")</f>
        <v>-</v>
      </c>
      <c r="H26" s="401" t="str">
        <f>IF(D26="","",VLOOKUP(B26,Data!$B$5:$D$404,3,FALSE))</f>
        <v/>
      </c>
      <c r="I26" s="401" t="str">
        <f>IF(D26="","",VLOOKUP(B26,Data!$B$5:$M$404,12,FALSE))</f>
        <v/>
      </c>
      <c r="J26" s="402"/>
      <c r="K26" s="187" t="str">
        <f>IF(D26="","",VLOOKUP(B26,Data!$B$5:$E$404,4,FALSE)*D26)</f>
        <v/>
      </c>
      <c r="L26" s="187" t="str">
        <f>IF(D26="","",VLOOKUP(B26,Data!$B$5:$F$404,5,FALSE)*D26)</f>
        <v/>
      </c>
      <c r="M26" s="403"/>
      <c r="N26" s="404"/>
      <c r="O26" s="405"/>
      <c r="P26" s="406"/>
      <c r="Q26" s="405"/>
      <c r="R26" s="405"/>
      <c r="S26" s="406"/>
      <c r="T26" s="407"/>
      <c r="U26" s="406"/>
      <c r="V26" s="408" t="str">
        <f>IF(D26="","",VLOOKUP(B26,Data!$B$5:$J$404,9,FALSE)*D26)</f>
        <v/>
      </c>
      <c r="W26" s="386"/>
      <c r="X26" s="386"/>
      <c r="Y26" s="386"/>
      <c r="Z26" s="386"/>
      <c r="AA26" s="386"/>
      <c r="AB26" s="386"/>
      <c r="AC26" s="386"/>
      <c r="AD26" s="386"/>
    </row>
    <row r="27" spans="1:30" s="340" customFormat="1" ht="17" customHeight="1">
      <c r="A27" s="410"/>
      <c r="B27" s="342" t="s">
        <v>871</v>
      </c>
      <c r="C27" s="187" t="str">
        <f>IF(D27="","",VLOOKUP(B27,Data!$B$5:$L$404,2,FALSE))</f>
        <v/>
      </c>
      <c r="D27" s="274"/>
      <c r="E27" s="276"/>
      <c r="F27" s="185" t="str">
        <f>IF(D27="","",VLOOKUP(B27,Data!$B$5:$L$404,11,FALSE))</f>
        <v/>
      </c>
      <c r="G27" s="188" t="str">
        <f>IF(D27&gt;0,D27*F27,"-")</f>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399"/>
      <c r="B28" s="342" t="s">
        <v>969</v>
      </c>
      <c r="C28" s="187" t="str">
        <f>IF(D28="","",VLOOKUP(B28,Data!$B$5:$L$404,2,FALSE))</f>
        <v/>
      </c>
      <c r="D28" s="339"/>
      <c r="E28" s="276"/>
      <c r="F28" s="185" t="str">
        <f>IF(D28="","",VLOOKUP(B28,Data!$B$5:$L$404,11,FALSE))</f>
        <v/>
      </c>
      <c r="G28" s="188" t="str">
        <f>IF(D28&gt;0,D28*F28,"-")</f>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410"/>
      <c r="B29" s="385"/>
      <c r="C29" s="187" t="str">
        <f>IF(D29="","",VLOOKUP(B29,Data!$B$5:$L$404,2,FALSE))</f>
        <v/>
      </c>
      <c r="D29" s="339"/>
      <c r="E29" s="276"/>
      <c r="F29" s="185" t="str">
        <f>IF(D29="","",VLOOKUP(B29,Data!$B$5:$L$404,11,FALSE))</f>
        <v/>
      </c>
      <c r="G29" s="188" t="str">
        <f>IF(D29&gt;0,D29*F29,"-")</f>
        <v>-</v>
      </c>
      <c r="H29" s="182" t="str">
        <f>IF(D29="","",VLOOKUP(B29,Data!$B$5:$D$404,3,FALSE))</f>
        <v/>
      </c>
      <c r="I29" s="182" t="str">
        <f>IF(D29="","",VLOOKUP(B29,Data!$B$5:$M$404,12,FALSE))</f>
        <v/>
      </c>
      <c r="J29" s="246"/>
      <c r="K29" s="183" t="str">
        <f>IF(D29="","",VLOOKUP(B29,Data!$B$5:$E$404,4,FALSE)*D29)</f>
        <v/>
      </c>
      <c r="L29" s="183" t="str">
        <f>IF(D29="","",VLOOKUP(B29,Data!$B$5:$F$404,5,FALSE)*D29)</f>
        <v/>
      </c>
      <c r="M29" s="189" t="e">
        <f>IF(B29=Data!B87,Data!G87,(IF(B29=Data!B93,Data!G93,(IF(B29=Data!B95,Data!G95,(IF(B29=Data!#REF!,Data!#REF!,(IF(B29=Data!#REF!,Data!#REF!,(IF(B29=Data!B78,Data!G78,(IF(B29=Data!#REF!,Data!#REF!,(IF(B29=Data!#REF!,Data!#REF!,Data!#REF!)))))))))))))))&amp;IF(B29=Data!B212,Data!G212,(IF(B29=Data!B213,Data!G213,(IF(B29=Data!#REF!,Data!#REF!,(IF(B29=Data!B208,Data!G208,(IF(B29=Data!B209,Data!G209,(IF(B29=Data!#REF!,Data!G905,(IF(B29=Data!#REF!,Data!#REF!,(IF(B29=Data!B265,Data!G265,Data!#REF!)))))))))))))))&amp;IF(B29=Data!#REF!,Data!#REF!,(IF(B29=Data!#REF!,Data!#REF!,(IF(B29=Data!#REF!,Data!#REF!,(IF(B29=Data!#REF!,Data!#REF!,(IF(B29=Data!#REF!,Data!#REF!,Data!#REF!)))))))))</f>
        <v>#REF!</v>
      </c>
      <c r="N29" s="377"/>
      <c r="O29" s="378"/>
      <c r="P29" s="186" t="e">
        <f>IF(B29=Data!B87,Data!H87,(IF(B29=Data!B93,Data!H93,(IF(B29=Data!B95,Data!H95,(IF(B29=Data!#REF!,Data!#REF!,(IF(B29=Data!#REF!,Data!#REF!,(IF(B29=Data!B78,Data!H78,(IF(B29=Data!#REF!,Data!#REF!,(IF(B29=Data!#REF!,Data!#REF!,Data!#REF!)))))))))))))))&amp;IF(B29=Data!B212,Data!H212,(IF(B29=Data!B213,Data!H213,(IF(B29=Data!#REF!,Data!#REF!,(IF(B29=Data!B208,Data!H208,(IF(B29=Data!B209,Data!H209,(IF(B29=Data!#REF!,Data!H905,(IF(B29=Data!#REF!,Data!#REF!,(IF(B29=Data!B265,Data!H265,Data!#REF!)))))))))))))))&amp;IF(B29=Data!#REF!,Data!#REF!,(IF(B29=Data!#REF!,Data!#REF!,(IF(B29=Data!#REF!,Data!#REF!,(IF(B29=Data!#REF!,Data!#REF!,(IF(B29=Data!#REF!,Data!#REF!,Data!#REF!)))))))))</f>
        <v>#REF!</v>
      </c>
      <c r="Q29" s="378"/>
      <c r="R29" s="378"/>
      <c r="S29" s="186" t="e">
        <f>IF(B29=Data!B87,Data!I87,(IF(B29=Data!B93,Data!I93,(IF(B29=Data!B95,Data!I95,(IF(B29=Data!#REF!,Data!#REF!,(IF(B29=Data!#REF!,Data!#REF!,(IF(B29=Data!B78,Data!I78,(IF(B29=Data!#REF!,Data!#REF!,(IF(B29=Data!#REF!,Data!#REF!,Data!#REF!)))))))))))))))&amp;IF(B29=Data!B212,Data!I212,(IF(B29=Data!B213,Data!I213,(IF(B29=Data!#REF!,Data!#REF!,(IF(B29=Data!B208,Data!I208,(IF(B29=Data!B209,Data!I209,(IF(B29=Data!#REF!,Data!I905,(IF(B29=Data!#REF!,Data!#REF!,(IF(B29=Data!B265,Data!I265,Data!#REF!)))))))))))))))&amp;IF(B29=Data!#REF!,Data!#REF!,(IF(B29=Data!#REF!,Data!#REF!,(IF(B29=Data!#REF!,Data!#REF!,(IF(B29=Data!#REF!,Data!#REF!,(IF(B29=Data!#REF!,Data!#REF!,Data!#REF!)))))))))</f>
        <v>#REF!</v>
      </c>
      <c r="T29" s="379"/>
      <c r="U29" s="186" t="e">
        <f>IF(B29=Data!B87,Data!J87,(IF(B29=Data!B93,Data!J93,(IF(B29=Data!B95,Data!J95,(IF(B29=Data!#REF!,Data!#REF!,(IF(B29=Data!#REF!,Data!#REF!,(IF(B29=Data!B78,Data!J78,(IF(B29=Data!#REF!,Data!#REF!,(IF(B29=Data!#REF!,Data!#REF!,Data!#REF!)))))))))))))))&amp;IF(B29=Data!B212,Data!J212,(IF(B29=Data!B213,Data!J213,(IF(B29=Data!#REF!,Data!#REF!,(IF(B29=Data!B208,Data!J208,(IF(B29=Data!B209,Data!J209,(IF(B29=Data!#REF!,Data!J905,(IF(B29=Data!#REF!,Data!#REF!,(IF(B29=Data!B265,Data!J265,Data!#REF!)))))))))))))))&amp;IF(B29=Data!#REF!,Data!#REF!,(IF(B29=Data!#REF!,Data!#REF!,(IF(B29=Data!#REF!,Data!#REF!,(IF(B29=Data!#REF!,Data!#REF!,(IF(B29=Data!#REF!,Data!#REF!,Data!#REF!)))))))))</f>
        <v>#REF!</v>
      </c>
      <c r="V29" s="184" t="str">
        <f>IF(D29="","",VLOOKUP(B29,Data!$B$5:$J$404,9,FALSE)*D29)</f>
        <v/>
      </c>
      <c r="W29" s="282"/>
      <c r="X29" s="282"/>
      <c r="Y29" s="282"/>
      <c r="Z29" s="282"/>
      <c r="AA29" s="282"/>
      <c r="AB29" s="282"/>
      <c r="AC29" s="282"/>
      <c r="AD29" s="282"/>
    </row>
    <row r="30" spans="1:30" s="340" customFormat="1" ht="19.5" customHeight="1">
      <c r="A30" s="272"/>
      <c r="B30" s="678" t="s">
        <v>970</v>
      </c>
      <c r="C30" s="679"/>
      <c r="D30" s="269">
        <f>SUM(D16:D29)</f>
        <v>7</v>
      </c>
      <c r="E30" s="374"/>
      <c r="F30" s="380"/>
      <c r="G30" s="191">
        <f>SUM(G16:G29)</f>
        <v>35759.270000000004</v>
      </c>
      <c r="H30" s="191"/>
      <c r="I30" s="383"/>
      <c r="J30" s="343"/>
      <c r="K30" s="191">
        <f>SUM(K16:K29)</f>
        <v>2129</v>
      </c>
      <c r="L30" s="191">
        <f>SUM(L16:L29)</f>
        <v>1887</v>
      </c>
      <c r="M30" s="191" t="e">
        <f>SUM(M16:M29)</f>
        <v>#REF!</v>
      </c>
      <c r="N30" s="190">
        <f>SUM(N14:N15)</f>
        <v>0</v>
      </c>
      <c r="O30" s="190" t="e">
        <f>SUM(#REF!)</f>
        <v>#REF!</v>
      </c>
      <c r="P30" s="190">
        <f>SUM(P14:P15)</f>
        <v>0</v>
      </c>
      <c r="Q30" s="190">
        <f>SUM(Q14:Q15)</f>
        <v>0</v>
      </c>
      <c r="R30" s="190" t="e">
        <f>SUM(#REF!)</f>
        <v>#REF!</v>
      </c>
      <c r="S30" s="190">
        <f>SUM(S14:S15)</f>
        <v>0</v>
      </c>
      <c r="T30" s="190">
        <f>SUM(T14:T15)</f>
        <v>0</v>
      </c>
      <c r="U30" s="190"/>
      <c r="V30" s="192">
        <f>SUM(V16:V29)</f>
        <v>11.156000000000001</v>
      </c>
      <c r="W30" s="282"/>
    </row>
    <row r="31" spans="1:30" ht="10.5" customHeight="1">
      <c r="A31" s="272"/>
      <c r="B31" s="680"/>
      <c r="C31" s="681"/>
      <c r="D31" s="395"/>
      <c r="E31" s="375"/>
      <c r="F31" s="311"/>
      <c r="G31" s="160" t="s">
        <v>523</v>
      </c>
      <c r="H31" s="157"/>
      <c r="I31" s="344"/>
      <c r="J31" s="344"/>
      <c r="K31" s="344"/>
      <c r="L31" s="161"/>
      <c r="M31" s="151"/>
      <c r="N31" s="298"/>
      <c r="U31" s="298"/>
      <c r="V31" s="298"/>
    </row>
    <row r="32" spans="1:30" ht="13">
      <c r="A32" s="290" t="s">
        <v>96</v>
      </c>
      <c r="C32" s="292"/>
      <c r="D32" s="283" t="s">
        <v>97</v>
      </c>
      <c r="F32" s="76" t="s">
        <v>98</v>
      </c>
      <c r="G32" s="73"/>
      <c r="H32" s="297" t="s">
        <v>88</v>
      </c>
      <c r="I32" s="350"/>
      <c r="J32" s="154" t="s">
        <v>99</v>
      </c>
      <c r="K32" s="154"/>
      <c r="L32" s="150"/>
      <c r="V32" s="155"/>
    </row>
    <row r="33" spans="1:22" ht="10.5" customHeight="1">
      <c r="A33" s="297" t="s">
        <v>527</v>
      </c>
      <c r="C33" s="298"/>
      <c r="D33" s="283"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53"/>
      <c r="E34" s="312"/>
      <c r="F34" s="673" t="s">
        <v>961</v>
      </c>
      <c r="G34" s="674"/>
      <c r="H34" s="673" t="s">
        <v>960</v>
      </c>
      <c r="I34" s="674"/>
      <c r="J34" s="158" t="s">
        <v>104</v>
      </c>
      <c r="K34" s="158"/>
      <c r="L34" s="675" t="s">
        <v>105</v>
      </c>
      <c r="M34" s="676"/>
      <c r="N34" s="676"/>
      <c r="O34" s="676"/>
      <c r="P34" s="676"/>
      <c r="Q34" s="676"/>
      <c r="R34" s="676"/>
      <c r="S34" s="676"/>
      <c r="T34" s="676"/>
      <c r="U34" s="676"/>
      <c r="V34" s="677"/>
    </row>
    <row r="35" spans="1:22">
      <c r="B35" s="305"/>
    </row>
    <row r="41" spans="1:22" s="354" customFormat="1" ht="26.25"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5">
    <mergeCell ref="B30:C31"/>
    <mergeCell ref="L33:V33"/>
    <mergeCell ref="F34:G34"/>
    <mergeCell ref="H34:I34"/>
    <mergeCell ref="L34:V34"/>
  </mergeCells>
  <printOptions horizontalCentered="1"/>
  <pageMargins left="0" right="0" top="0.23622047244094491" bottom="0.15748031496062992" header="8.0708661417322833" footer="0"/>
  <pageSetup paperSize="9" scale="74" firstPageNumber="4294963191" orientation="landscape" r:id="rId1"/>
  <headerFooter alignWithMargins="0">
    <oddHeader>&amp;R&amp;"Calibri"&amp;10&amp;K000000 Confidential&amp;1#_x000D_</oddHead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00"/>
    <pageSetUpPr fitToPage="1"/>
  </sheetPr>
  <dimension ref="A1:AD70"/>
  <sheetViews>
    <sheetView topLeftCell="A13" zoomScale="85" zoomScaleNormal="85" zoomScaleSheetLayoutView="85" workbookViewId="0">
      <selection activeCell="G18" sqref="G18"/>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35"/>
      <c r="I10" s="43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967</v>
      </c>
      <c r="C18" s="187" t="str">
        <f>IF(D18="","",VLOOKUP(B18,Data!$B$5:$L$404,2,FALSE))</f>
        <v/>
      </c>
      <c r="D18" s="339"/>
      <c r="E18" s="275"/>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7</v>
      </c>
      <c r="B19" s="368" t="s">
        <v>196</v>
      </c>
      <c r="C19" s="187" t="str">
        <f>IF(D19="","",VLOOKUP(B19,Data!$B$5:$L$404,2,FALSE))</f>
        <v>WH50350</v>
      </c>
      <c r="D19" s="274">
        <v>16</v>
      </c>
      <c r="E19" s="275"/>
      <c r="F19" s="185">
        <f>IF(D19="","",VLOOKUP(B19,Data!$B$5:$L$404,11,FALSE))</f>
        <v>1751.45</v>
      </c>
      <c r="G19" s="188">
        <f>IF(D19&gt;0,D19*F19,"-")</f>
        <v>28023.200000000001</v>
      </c>
      <c r="H19" s="182" t="str">
        <f>IF(D19="","",VLOOKUP(B19,Data!$B$5:$D$404,3,FALSE))</f>
        <v>C/T</v>
      </c>
      <c r="I19" s="182" t="str">
        <f>IF(D19="","",VLOOKUP(B19,Data!$B$5:$M$404,12,FALSE))</f>
        <v>Indonesia</v>
      </c>
      <c r="J19" s="280" t="s">
        <v>968</v>
      </c>
      <c r="K19" s="183">
        <f>IF(D19="","",VLOOKUP(B19,Data!$B$5:$E$404,4,FALSE)*D19)</f>
        <v>3216</v>
      </c>
      <c r="L19" s="183">
        <f>IF(D19="","",VLOOKUP(B19,Data!$B$5:$F$404,5,FALSE)*D19)</f>
        <v>2896</v>
      </c>
      <c r="M19" s="189"/>
      <c r="N19" s="377"/>
      <c r="O19" s="378"/>
      <c r="P19" s="186"/>
      <c r="Q19" s="378"/>
      <c r="R19" s="378"/>
      <c r="S19" s="186"/>
      <c r="T19" s="379"/>
      <c r="U19" s="186"/>
      <c r="V19" s="184">
        <f>IF(D19="","",VLOOKUP(B19,Data!$B$5:$J$404,9,FALSE)*D19)</f>
        <v>18.399999999999999</v>
      </c>
      <c r="W19" s="282"/>
      <c r="X19" s="282"/>
      <c r="Y19" s="282"/>
      <c r="Z19" s="282"/>
      <c r="AA19" s="282"/>
      <c r="AB19" s="282"/>
      <c r="AC19" s="282"/>
      <c r="AD19" s="282"/>
    </row>
    <row r="20" spans="1:30" s="340" customFormat="1" ht="17" customHeight="1">
      <c r="A20" s="272">
        <v>8</v>
      </c>
      <c r="B20" s="368" t="s">
        <v>239</v>
      </c>
      <c r="C20" s="187" t="str">
        <f>IF(D20="","",VLOOKUP(B20,Data!$B$5:$L$404,2,FALSE))</f>
        <v>AAC7366</v>
      </c>
      <c r="D20" s="274">
        <v>7</v>
      </c>
      <c r="E20" s="275"/>
      <c r="F20" s="185">
        <f>IF(D20="","",VLOOKUP(B20,Data!$B$5:$L$404,11,FALSE))</f>
        <v>2618.06</v>
      </c>
      <c r="G20" s="188">
        <f t="shared" ref="G20:G25" si="0">IF(D20&gt;0,D20*F20,"-")</f>
        <v>18326.419999999998</v>
      </c>
      <c r="H20" s="182" t="str">
        <f>IF(D20="","",VLOOKUP(B20,Data!$B$5:$D$404,3,FALSE))</f>
        <v>C/T</v>
      </c>
      <c r="I20" s="182" t="str">
        <f>IF(D20="","",VLOOKUP(B20,Data!$B$5:$M$404,12,FALSE))</f>
        <v>Indonesia</v>
      </c>
      <c r="J20" s="280" t="s">
        <v>968</v>
      </c>
      <c r="K20" s="183">
        <f>IF(D20="","",VLOOKUP(B20,Data!$B$5:$E$404,4,FALSE)*D20)</f>
        <v>1862</v>
      </c>
      <c r="L20" s="183">
        <f>IF(D20="","",VLOOKUP(B20,Data!$B$5:$F$404,5,FALSE)*D20)</f>
        <v>1722</v>
      </c>
      <c r="M20" s="189"/>
      <c r="N20" s="377"/>
      <c r="O20" s="378"/>
      <c r="P20" s="186"/>
      <c r="Q20" s="378"/>
      <c r="R20" s="378"/>
      <c r="S20" s="186"/>
      <c r="T20" s="379"/>
      <c r="U20" s="186"/>
      <c r="V20" s="184">
        <f>IF(D20="","",VLOOKUP(B20,Data!$B$5:$J$404,9,FALSE)*D20)</f>
        <v>10.416</v>
      </c>
      <c r="W20" s="282"/>
      <c r="X20" s="282"/>
      <c r="Y20" s="282"/>
      <c r="Z20" s="282"/>
      <c r="AA20" s="282"/>
      <c r="AB20" s="282"/>
      <c r="AC20" s="282"/>
      <c r="AD20" s="282"/>
    </row>
    <row r="21" spans="1:30" s="340" customFormat="1" ht="17" customHeight="1">
      <c r="A21" s="272"/>
      <c r="B21" s="368"/>
      <c r="C21" s="187" t="str">
        <f>IF(D21="","",VLOOKUP(B21,Data!$B$5:$L$404,2,FALSE))</f>
        <v/>
      </c>
      <c r="D21" s="339"/>
      <c r="E21" s="277"/>
      <c r="F21" s="185" t="str">
        <f>IF(D21="","",VLOOKUP(B21,Data!$B$5:$L$404,11,FALSE))</f>
        <v/>
      </c>
      <c r="G21" s="188" t="str">
        <f t="shared" si="0"/>
        <v>-</v>
      </c>
      <c r="H21" s="182" t="str">
        <f>IF(D21="","",VLOOKUP(B21,Data!$B$5:$D$404,3,FALSE))</f>
        <v/>
      </c>
      <c r="I21" s="182" t="str">
        <f>IF(D21="","",VLOOKUP(B21,Data!$B$5:$M$404,12,FALSE))</f>
        <v/>
      </c>
      <c r="J21" s="280"/>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64"/>
      <c r="C22" s="187" t="str">
        <f>IF(D22="","",VLOOKUP(B22,Data!$B$5:$L$404,2,FALSE))</f>
        <v/>
      </c>
      <c r="D22" s="339"/>
      <c r="E22" s="277"/>
      <c r="F22" s="185" t="str">
        <f>IF(D22="","",VLOOKUP(B22,Data!$B$5:$L$404,11,FALSE))</f>
        <v/>
      </c>
      <c r="G22" s="188" t="str">
        <f t="shared" si="0"/>
        <v>-</v>
      </c>
      <c r="H22" s="182" t="str">
        <f>IF(D22="","",VLOOKUP(B22,Data!$B$5:$D$404,3,FALSE))</f>
        <v/>
      </c>
      <c r="I22" s="182" t="str">
        <f>IF(D22="","",VLOOKUP(B22,Data!$B$5:$M$404,12,FALSE))</f>
        <v/>
      </c>
      <c r="J22" s="279"/>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871</v>
      </c>
      <c r="C24" s="187" t="str">
        <f>IF(D24="","",VLOOKUP(B24,Data!$B$5:$L$404,2,FALSE))</f>
        <v/>
      </c>
      <c r="D24" s="339"/>
      <c r="E24" s="412"/>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969</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t="str">
        <f>IF(D25="","",VLOOKUP(B25,Data!$B$5:$J$404,9,FALSE)*D25)</f>
        <v/>
      </c>
      <c r="W25" s="282"/>
      <c r="X25" s="282"/>
      <c r="Y25" s="282"/>
      <c r="Z25" s="282"/>
      <c r="AA25" s="282"/>
      <c r="AB25" s="282"/>
      <c r="AC25" s="282"/>
      <c r="AD25" s="282"/>
    </row>
    <row r="26" spans="1:30" s="340" customFormat="1" ht="16.5" customHeight="1">
      <c r="A26" s="272"/>
      <c r="B26" s="678" t="s">
        <v>971</v>
      </c>
      <c r="C26" s="679"/>
      <c r="D26" s="193">
        <f>SUM(D18:D25)</f>
        <v>23</v>
      </c>
      <c r="E26" s="380"/>
      <c r="F26" s="190"/>
      <c r="G26" s="191">
        <f>SUM(G18:G25)</f>
        <v>46349.619999999995</v>
      </c>
      <c r="H26" s="343"/>
      <c r="I26" s="343"/>
      <c r="J26" s="343"/>
      <c r="K26" s="191">
        <f>SUM(K18:K25)</f>
        <v>5078</v>
      </c>
      <c r="L26" s="191">
        <f>SUM(L18:L25)</f>
        <v>4618</v>
      </c>
      <c r="M26" s="190">
        <f>SUM(M16:M17)</f>
        <v>0</v>
      </c>
      <c r="N26" s="190" t="e">
        <f>SUM(#REF!)</f>
        <v>#REF!</v>
      </c>
      <c r="O26" s="190">
        <f>SUM(O16:O17)</f>
        <v>0</v>
      </c>
      <c r="P26" s="190">
        <f>SUM(P16:P17)</f>
        <v>0</v>
      </c>
      <c r="Q26" s="190" t="e">
        <f>SUM(#REF!)</f>
        <v>#REF!</v>
      </c>
      <c r="R26" s="190">
        <f>SUM(R16:R17)</f>
        <v>0</v>
      </c>
      <c r="S26" s="190">
        <f>SUM(S16:S17)</f>
        <v>0</v>
      </c>
      <c r="T26" s="190"/>
      <c r="U26" s="190">
        <f>SUM(U16:U17)</f>
        <v>0</v>
      </c>
      <c r="V26" s="192">
        <f>SUM(V18:V25)</f>
        <v>28.815999999999999</v>
      </c>
    </row>
    <row r="27" spans="1:30" ht="10.25" customHeight="1">
      <c r="A27" s="272"/>
      <c r="B27" s="680"/>
      <c r="C27" s="681"/>
      <c r="D27" s="345"/>
      <c r="E27" s="311"/>
      <c r="F27" s="160" t="s">
        <v>523</v>
      </c>
      <c r="G27" s="157"/>
      <c r="H27" s="344"/>
      <c r="I27" s="344"/>
      <c r="J27" s="344"/>
      <c r="K27" s="161"/>
      <c r="L27" s="151"/>
      <c r="M27" s="298"/>
      <c r="T27" s="298"/>
      <c r="U27" s="298"/>
      <c r="V27" s="155"/>
    </row>
    <row r="28" spans="1:30" ht="16.5">
      <c r="A28" s="272"/>
      <c r="B28" s="346"/>
      <c r="C28" s="347"/>
      <c r="D28" s="348" t="s">
        <v>81</v>
      </c>
      <c r="E28" s="305"/>
      <c r="F28" s="68"/>
      <c r="G28" s="72"/>
      <c r="H28" s="322" t="s">
        <v>83</v>
      </c>
      <c r="I28" s="349"/>
      <c r="J28" s="152" t="s">
        <v>84</v>
      </c>
      <c r="K28" s="152"/>
      <c r="L28" s="682" t="s">
        <v>85</v>
      </c>
      <c r="M28" s="683"/>
      <c r="N28" s="683"/>
      <c r="O28" s="683"/>
      <c r="P28" s="683"/>
      <c r="Q28" s="683"/>
      <c r="R28" s="683"/>
      <c r="S28" s="683"/>
      <c r="T28" s="683"/>
      <c r="U28" s="683"/>
      <c r="V28" s="684"/>
    </row>
    <row r="29" spans="1:30" ht="10.5" customHeight="1">
      <c r="A29" s="272"/>
      <c r="C29" s="298"/>
      <c r="F29" s="77"/>
      <c r="G29" s="162"/>
      <c r="H29" s="297" t="s">
        <v>101</v>
      </c>
      <c r="I29" s="350"/>
      <c r="J29" s="154" t="s">
        <v>528</v>
      </c>
      <c r="K29" s="154"/>
      <c r="L29" s="687" t="s">
        <v>103</v>
      </c>
      <c r="M29" s="688"/>
      <c r="N29" s="688"/>
      <c r="O29" s="688"/>
      <c r="P29" s="688"/>
      <c r="Q29" s="688"/>
      <c r="R29" s="688"/>
      <c r="S29" s="688"/>
      <c r="T29" s="688"/>
      <c r="U29" s="688"/>
      <c r="V29" s="689"/>
    </row>
    <row r="30" spans="1:30">
      <c r="A30" s="311"/>
      <c r="B30" s="312"/>
      <c r="C30" s="313"/>
      <c r="D30" s="353"/>
      <c r="E30" s="312"/>
      <c r="F30" s="673" t="s">
        <v>961</v>
      </c>
      <c r="G30" s="674"/>
      <c r="H30" s="673" t="s">
        <v>960</v>
      </c>
      <c r="I30" s="674"/>
      <c r="J30" s="158" t="s">
        <v>104</v>
      </c>
      <c r="K30" s="158"/>
      <c r="L30" s="675" t="s">
        <v>105</v>
      </c>
      <c r="M30" s="676"/>
      <c r="N30" s="676"/>
      <c r="O30" s="676"/>
      <c r="P30" s="676"/>
      <c r="Q30" s="676"/>
      <c r="R30" s="676"/>
      <c r="S30" s="676"/>
      <c r="T30" s="676"/>
      <c r="U30" s="676"/>
      <c r="V30" s="677"/>
    </row>
    <row r="31" spans="1:30">
      <c r="B31" s="305"/>
    </row>
    <row r="37" spans="1:22" s="354" customFormat="1" ht="26.25" customHeight="1">
      <c r="A37" s="163" t="s">
        <v>886</v>
      </c>
      <c r="B37" s="146"/>
      <c r="C37" s="163" t="s">
        <v>569</v>
      </c>
      <c r="D37" s="362"/>
      <c r="E37" s="362"/>
      <c r="F37" s="363"/>
      <c r="G37" s="163" t="s">
        <v>880</v>
      </c>
      <c r="H37" s="146"/>
      <c r="I37" s="163" t="s">
        <v>569</v>
      </c>
      <c r="K37" s="265"/>
      <c r="L37" s="265"/>
      <c r="V37" s="264"/>
    </row>
    <row r="38" spans="1:22" s="354" customFormat="1" ht="19.25" customHeight="1">
      <c r="A38" s="163" t="s">
        <v>887</v>
      </c>
      <c r="B38" s="146"/>
      <c r="C38" s="163" t="s">
        <v>891</v>
      </c>
      <c r="D38" s="362"/>
      <c r="E38" s="362"/>
      <c r="F38" s="363"/>
      <c r="G38" s="247" t="s">
        <v>881</v>
      </c>
      <c r="H38" s="381"/>
      <c r="I38" s="247" t="s">
        <v>891</v>
      </c>
      <c r="K38" s="265"/>
      <c r="L38" s="265"/>
      <c r="V38" s="264"/>
    </row>
    <row r="39" spans="1:22" s="354" customFormat="1" ht="19.25" customHeight="1">
      <c r="A39" s="163" t="s">
        <v>888</v>
      </c>
      <c r="B39" s="146"/>
      <c r="C39" s="163" t="s">
        <v>891</v>
      </c>
      <c r="D39" s="362"/>
      <c r="E39" s="362"/>
      <c r="F39" s="363"/>
      <c r="G39" s="163" t="s">
        <v>882</v>
      </c>
      <c r="H39" s="146"/>
      <c r="I39" s="163" t="s">
        <v>569</v>
      </c>
      <c r="K39" s="265"/>
      <c r="L39" s="265"/>
      <c r="V39" s="264"/>
    </row>
    <row r="40" spans="1:22" s="354" customFormat="1" ht="19.25" customHeight="1">
      <c r="A40" s="163" t="s">
        <v>889</v>
      </c>
      <c r="B40" s="146"/>
      <c r="C40" s="163" t="s">
        <v>569</v>
      </c>
      <c r="D40" s="362"/>
      <c r="E40" s="362"/>
      <c r="F40" s="363"/>
      <c r="G40" s="163" t="s">
        <v>883</v>
      </c>
      <c r="H40" s="146"/>
      <c r="I40" s="163" t="s">
        <v>569</v>
      </c>
      <c r="K40" s="265"/>
      <c r="L40" s="265"/>
      <c r="V40" s="264"/>
    </row>
    <row r="41" spans="1:22" s="354" customFormat="1" ht="19.25" customHeight="1">
      <c r="A41" s="163" t="s">
        <v>890</v>
      </c>
      <c r="B41" s="146"/>
      <c r="C41" s="163" t="s">
        <v>569</v>
      </c>
      <c r="D41" s="362"/>
      <c r="E41" s="362"/>
      <c r="F41" s="363"/>
      <c r="G41" s="163" t="s">
        <v>885</v>
      </c>
      <c r="H41" s="146"/>
      <c r="I41" s="163" t="s">
        <v>569</v>
      </c>
      <c r="K41" s="265"/>
      <c r="L41" s="265"/>
      <c r="V41" s="264"/>
    </row>
    <row r="42" spans="1:22" ht="18.75" customHeight="1">
      <c r="A42" s="411"/>
      <c r="B42" s="411"/>
      <c r="C42" s="411"/>
      <c r="D42" s="411"/>
      <c r="E42" s="411"/>
      <c r="F42" s="266"/>
      <c r="G42" s="163" t="s">
        <v>884</v>
      </c>
      <c r="H42" s="146"/>
      <c r="I42" s="163" t="s">
        <v>569</v>
      </c>
    </row>
    <row r="46" spans="1:22">
      <c r="L46" s="355"/>
    </row>
    <row r="47" spans="1:22" ht="14">
      <c r="A47" s="356"/>
      <c r="C47" s="334"/>
      <c r="D47" s="357"/>
      <c r="L47" s="358"/>
    </row>
    <row r="48" spans="1:22" ht="14">
      <c r="A48" s="359"/>
      <c r="C48" s="334"/>
      <c r="D48" s="357"/>
      <c r="L48" s="358"/>
    </row>
    <row r="49" spans="1:12" ht="14">
      <c r="A49" s="359"/>
      <c r="C49" s="334"/>
      <c r="D49" s="357"/>
      <c r="L49" s="358"/>
    </row>
    <row r="50" spans="1:12" ht="14">
      <c r="A50" s="359"/>
      <c r="B50" s="334"/>
      <c r="C50" s="334"/>
      <c r="D50" s="357"/>
      <c r="L50" s="358"/>
    </row>
    <row r="51" spans="1:12" ht="14">
      <c r="A51" s="359"/>
      <c r="B51" s="334"/>
      <c r="C51" s="334"/>
      <c r="D51" s="357"/>
      <c r="L51" s="358"/>
    </row>
    <row r="52" spans="1:12" ht="14">
      <c r="A52" s="359"/>
      <c r="B52" s="334"/>
      <c r="C52" s="334"/>
      <c r="D52" s="357"/>
      <c r="L52" s="358"/>
    </row>
    <row r="53" spans="1:12" ht="14">
      <c r="A53" s="334"/>
      <c r="B53" s="334"/>
      <c r="C53" s="334"/>
      <c r="D53" s="357"/>
      <c r="L53" s="360"/>
    </row>
    <row r="54" spans="1:12" ht="14">
      <c r="A54" s="359"/>
      <c r="B54" s="334"/>
      <c r="C54" s="334"/>
      <c r="D54" s="357"/>
    </row>
    <row r="55" spans="1:12" ht="14">
      <c r="A55" s="334"/>
      <c r="B55" s="334"/>
      <c r="C55" s="334"/>
      <c r="D55" s="357"/>
    </row>
    <row r="56" spans="1:12" ht="14">
      <c r="A56" s="334"/>
      <c r="B56" s="334"/>
      <c r="C56" s="334"/>
      <c r="D56" s="357"/>
    </row>
    <row r="57" spans="1:12" ht="14">
      <c r="A57" s="359"/>
      <c r="B57" s="334"/>
      <c r="C57" s="334"/>
      <c r="D57" s="357"/>
    </row>
    <row r="58" spans="1:12" ht="14">
      <c r="A58" s="359"/>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34"/>
      <c r="B67" s="334"/>
      <c r="C67" s="334"/>
      <c r="D67" s="357"/>
    </row>
    <row r="68" spans="1:4" ht="14">
      <c r="B68" s="334"/>
    </row>
    <row r="69" spans="1:4" ht="14">
      <c r="B69" s="334"/>
    </row>
    <row r="70" spans="1:4" ht="14">
      <c r="B70" s="334"/>
    </row>
  </sheetData>
  <mergeCells count="6">
    <mergeCell ref="B26:C27"/>
    <mergeCell ref="L28:V28"/>
    <mergeCell ref="L29:V29"/>
    <mergeCell ref="F30:G30"/>
    <mergeCell ref="H30:I30"/>
    <mergeCell ref="L30:V30"/>
  </mergeCells>
  <printOptions horizontalCentered="1"/>
  <pageMargins left="0" right="0" top="0.23622047244094491" bottom="0.15748031496062992" header="8.0708661417322833" footer="0"/>
  <pageSetup paperSize="9" scale="72" firstPageNumber="4294963191" orientation="landscape" r:id="rId1"/>
  <headerFooter alignWithMargins="0">
    <oddHeader>&amp;R&amp;"Calibri"&amp;10&amp;K000000 Confidential&amp;1#_x000D_</oddHead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FFFF"/>
    <pageSetUpPr fitToPage="1"/>
  </sheetPr>
  <dimension ref="A1:W75"/>
  <sheetViews>
    <sheetView topLeftCell="A7" zoomScale="70" zoomScaleNormal="70" zoomScaleSheetLayoutView="75" workbookViewId="0">
      <selection activeCell="G18" sqref="G18"/>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5.1796875" style="283" hidden="1" customWidth="1"/>
    <col min="6" max="6" width="14.54296875" style="282" bestFit="1" customWidth="1"/>
    <col min="7" max="7" width="13" style="146" customWidth="1"/>
    <col min="8" max="8" width="16.81640625" style="146" customWidth="1"/>
    <col min="9" max="9" width="8.36328125" style="282" customWidth="1"/>
    <col min="10" max="10" width="12.81640625" style="282" customWidth="1"/>
    <col min="11" max="11" width="11.54296875" style="282" customWidth="1"/>
    <col min="12" max="12" width="15.453125" style="146" customWidth="1"/>
    <col min="13" max="13" width="15.1796875" style="146" customWidth="1"/>
    <col min="14" max="14" width="0.1796875" style="282" hidden="1" customWidth="1"/>
    <col min="15" max="15" width="5.1796875" style="282" customWidth="1"/>
    <col min="16" max="16" width="2.54296875" style="282" customWidth="1"/>
    <col min="17" max="17" width="4.81640625" style="282" hidden="1" customWidth="1"/>
    <col min="18" max="18" width="5.81640625" style="282" customWidth="1"/>
    <col min="19" max="19" width="1.54296875" style="282" customWidth="1"/>
    <col min="20" max="20" width="5.81640625" style="282" hidden="1" customWidth="1"/>
    <col min="21" max="21" width="5.81640625" style="282" customWidth="1"/>
    <col min="22" max="22" width="9.1796875" style="282" hidden="1" customWidth="1"/>
    <col min="23" max="23" width="11.1796875" style="147" customWidth="1"/>
    <col min="24" max="24" width="10.54296875" style="282" bestFit="1" customWidth="1"/>
    <col min="25" max="25" width="9.1796875" style="282"/>
    <col min="26" max="26" width="19.81640625" style="282" customWidth="1"/>
    <col min="27" max="16384" width="9.1796875" style="282"/>
  </cols>
  <sheetData>
    <row r="1" spans="1:23">
      <c r="A1" s="281"/>
      <c r="B1" s="281"/>
    </row>
    <row r="2" spans="1:23" ht="23">
      <c r="O2" s="284"/>
      <c r="P2" s="285"/>
      <c r="Q2" s="285"/>
      <c r="R2" s="285"/>
      <c r="S2" s="285"/>
      <c r="T2" s="285"/>
      <c r="U2" s="285"/>
    </row>
    <row r="3" spans="1:23" ht="18" customHeight="1">
      <c r="A3" s="286" t="s">
        <v>41</v>
      </c>
      <c r="B3" s="286"/>
      <c r="C3" s="286"/>
      <c r="D3" s="387"/>
      <c r="E3" s="287"/>
      <c r="F3" s="286"/>
      <c r="G3" s="54"/>
      <c r="H3" s="54"/>
      <c r="I3" s="286"/>
      <c r="J3" s="286"/>
      <c r="K3" s="286"/>
      <c r="L3" s="54"/>
      <c r="M3" s="54"/>
      <c r="N3" s="286"/>
      <c r="O3" s="286"/>
      <c r="P3" s="286"/>
      <c r="Q3" s="286"/>
      <c r="R3" s="286"/>
      <c r="S3" s="286"/>
      <c r="T3" s="286"/>
      <c r="U3" s="286"/>
      <c r="V3" s="286"/>
      <c r="W3" s="7"/>
    </row>
    <row r="4" spans="1:23" ht="3.75" customHeight="1"/>
    <row r="5" spans="1:23">
      <c r="A5" s="282" t="s">
        <v>500</v>
      </c>
      <c r="I5" s="288" t="s">
        <v>43</v>
      </c>
      <c r="J5" s="289">
        <f>TODAY()</f>
        <v>44763</v>
      </c>
      <c r="K5" s="289"/>
      <c r="L5" s="148"/>
      <c r="M5" s="149"/>
      <c r="N5" s="288"/>
      <c r="O5" s="288"/>
      <c r="P5" s="288"/>
      <c r="Q5" s="288"/>
      <c r="R5" s="288"/>
      <c r="S5" s="288"/>
      <c r="T5" s="288"/>
      <c r="U5" s="288"/>
      <c r="V5" s="288"/>
    </row>
    <row r="6" spans="1:23" ht="13">
      <c r="A6" s="290" t="s">
        <v>44</v>
      </c>
      <c r="B6" s="291"/>
      <c r="C6" s="292"/>
      <c r="D6" s="388"/>
      <c r="E6" s="370"/>
      <c r="F6" s="291"/>
      <c r="G6" s="68" t="s">
        <v>45</v>
      </c>
      <c r="H6" s="61"/>
      <c r="I6" s="294" t="s">
        <v>46</v>
      </c>
      <c r="J6" s="295"/>
      <c r="K6" s="296"/>
      <c r="L6" s="68" t="s">
        <v>47</v>
      </c>
      <c r="M6" s="61"/>
      <c r="N6" s="296"/>
      <c r="O6" s="296"/>
      <c r="P6" s="290"/>
      <c r="Q6" s="296"/>
      <c r="R6" s="296"/>
      <c r="S6" s="296"/>
      <c r="T6" s="296"/>
      <c r="U6" s="291"/>
      <c r="V6" s="291"/>
      <c r="W6" s="142"/>
    </row>
    <row r="7" spans="1:23" ht="13">
      <c r="A7" s="297" t="s">
        <v>601</v>
      </c>
      <c r="C7" s="298"/>
      <c r="D7" s="389" t="s">
        <v>48</v>
      </c>
      <c r="E7" s="371"/>
      <c r="F7" s="300"/>
      <c r="G7" s="69" t="s">
        <v>49</v>
      </c>
      <c r="H7" s="55"/>
      <c r="I7" s="301" t="s">
        <v>50</v>
      </c>
      <c r="J7" s="302"/>
      <c r="K7" s="300"/>
      <c r="L7" s="69" t="s">
        <v>51</v>
      </c>
      <c r="M7" s="55"/>
      <c r="N7" s="300"/>
      <c r="O7" s="300"/>
      <c r="P7" s="301" t="s">
        <v>52</v>
      </c>
      <c r="Q7" s="300"/>
      <c r="R7" s="300"/>
      <c r="S7" s="300"/>
      <c r="T7" s="300"/>
      <c r="U7" s="300"/>
      <c r="V7" s="300"/>
      <c r="W7" s="25"/>
    </row>
    <row r="8" spans="1:23" ht="13">
      <c r="A8" s="303" t="s">
        <v>619</v>
      </c>
      <c r="C8" s="298"/>
      <c r="D8" s="390"/>
      <c r="E8" s="372"/>
      <c r="G8" s="150"/>
      <c r="H8" s="151"/>
      <c r="I8" s="297"/>
      <c r="K8" s="292"/>
      <c r="L8" s="150"/>
      <c r="M8" s="152"/>
      <c r="O8" s="292"/>
      <c r="U8" s="305"/>
      <c r="V8" s="305"/>
      <c r="W8" s="153"/>
    </row>
    <row r="9" spans="1:23">
      <c r="A9" s="297" t="s">
        <v>394</v>
      </c>
      <c r="C9" s="298"/>
      <c r="D9" s="390" t="s">
        <v>53</v>
      </c>
      <c r="E9" s="372"/>
      <c r="G9" s="150" t="s">
        <v>54</v>
      </c>
      <c r="H9" s="151"/>
      <c r="I9" s="297" t="s">
        <v>55</v>
      </c>
      <c r="K9" s="298"/>
      <c r="L9" s="150" t="s">
        <v>56</v>
      </c>
      <c r="M9" s="154"/>
      <c r="O9" s="298"/>
      <c r="P9" s="282" t="s">
        <v>57</v>
      </c>
      <c r="W9" s="155"/>
    </row>
    <row r="10" spans="1:23">
      <c r="A10" s="306" t="s">
        <v>620</v>
      </c>
      <c r="C10" s="298"/>
      <c r="D10" s="390" t="s">
        <v>58</v>
      </c>
      <c r="E10" s="372"/>
      <c r="G10" s="150"/>
      <c r="H10" s="151"/>
      <c r="I10" s="435"/>
      <c r="J10" s="436"/>
      <c r="K10" s="307"/>
      <c r="L10" s="150"/>
      <c r="M10" s="154"/>
      <c r="O10" s="298"/>
      <c r="W10" s="155"/>
    </row>
    <row r="11" spans="1:23" ht="13">
      <c r="A11" s="297" t="s">
        <v>621</v>
      </c>
      <c r="C11" s="308" t="s">
        <v>393</v>
      </c>
      <c r="D11" s="391"/>
      <c r="E11" s="348"/>
      <c r="F11" s="310"/>
      <c r="G11" s="150" t="s">
        <v>59</v>
      </c>
      <c r="H11" s="151"/>
      <c r="I11" s="297" t="s">
        <v>60</v>
      </c>
      <c r="K11" s="298"/>
      <c r="L11" s="150" t="s">
        <v>501</v>
      </c>
      <c r="M11" s="154"/>
      <c r="O11" s="298"/>
      <c r="P11" s="282" t="s">
        <v>62</v>
      </c>
      <c r="W11" s="155"/>
    </row>
    <row r="12" spans="1:23">
      <c r="A12" s="297" t="s">
        <v>63</v>
      </c>
      <c r="C12" s="298"/>
      <c r="D12" s="390" t="s">
        <v>64</v>
      </c>
      <c r="E12" s="372"/>
      <c r="G12" s="150"/>
      <c r="H12" s="151"/>
      <c r="I12" s="297"/>
      <c r="K12" s="298"/>
      <c r="L12" s="150"/>
      <c r="M12" s="154"/>
      <c r="O12" s="298"/>
      <c r="W12" s="155"/>
    </row>
    <row r="13" spans="1:23">
      <c r="A13" s="311"/>
      <c r="B13" s="312"/>
      <c r="C13" s="313"/>
      <c r="D13" s="390" t="s">
        <v>65</v>
      </c>
      <c r="E13" s="372"/>
      <c r="G13" s="156"/>
      <c r="H13" s="157"/>
      <c r="I13" s="311"/>
      <c r="J13" s="312"/>
      <c r="K13" s="313"/>
      <c r="L13" s="156"/>
      <c r="M13" s="158"/>
      <c r="N13" s="312"/>
      <c r="O13" s="313"/>
      <c r="P13" s="312"/>
      <c r="Q13" s="312"/>
      <c r="R13" s="312"/>
      <c r="S13" s="312"/>
      <c r="T13" s="312"/>
      <c r="U13" s="312"/>
      <c r="V13" s="312"/>
      <c r="W13" s="159"/>
    </row>
    <row r="14" spans="1:23">
      <c r="A14" s="314" t="s">
        <v>502</v>
      </c>
      <c r="B14" s="315" t="s">
        <v>503</v>
      </c>
      <c r="C14" s="315"/>
      <c r="D14" s="392" t="s">
        <v>12</v>
      </c>
      <c r="E14" s="323"/>
      <c r="F14" s="317" t="s">
        <v>504</v>
      </c>
      <c r="G14" s="58" t="s">
        <v>505</v>
      </c>
      <c r="H14" s="58" t="s">
        <v>71</v>
      </c>
      <c r="I14" s="318" t="s">
        <v>506</v>
      </c>
      <c r="J14" s="318" t="s">
        <v>507</v>
      </c>
      <c r="K14" s="319" t="s">
        <v>508</v>
      </c>
      <c r="L14" s="65" t="s">
        <v>509</v>
      </c>
      <c r="M14" s="65" t="s">
        <v>510</v>
      </c>
      <c r="N14" s="320"/>
      <c r="O14" s="320" t="s">
        <v>511</v>
      </c>
      <c r="P14" s="314"/>
      <c r="Q14" s="314"/>
      <c r="R14" s="314"/>
      <c r="S14" s="314"/>
      <c r="T14" s="314"/>
      <c r="U14" s="314"/>
      <c r="V14" s="314"/>
      <c r="W14" s="38" t="s">
        <v>512</v>
      </c>
    </row>
    <row r="15" spans="1:23">
      <c r="A15" s="321"/>
      <c r="B15" s="322"/>
      <c r="C15" s="292"/>
      <c r="D15" s="393" t="s">
        <v>513</v>
      </c>
      <c r="E15" s="373"/>
      <c r="F15" s="324" t="s">
        <v>516</v>
      </c>
      <c r="G15" s="59" t="s">
        <v>517</v>
      </c>
      <c r="H15" s="59" t="s">
        <v>517</v>
      </c>
      <c r="I15" s="317"/>
      <c r="J15" s="317"/>
      <c r="K15" s="317"/>
      <c r="L15" s="59" t="s">
        <v>518</v>
      </c>
      <c r="M15" s="66" t="s">
        <v>518</v>
      </c>
      <c r="N15" s="325"/>
      <c r="O15" s="326" t="s">
        <v>519</v>
      </c>
      <c r="P15" s="327"/>
      <c r="Q15" s="327"/>
      <c r="R15" s="327"/>
      <c r="S15" s="327"/>
      <c r="T15" s="327"/>
      <c r="U15" s="328"/>
      <c r="V15" s="328"/>
      <c r="W15" s="39" t="s">
        <v>75</v>
      </c>
    </row>
    <row r="16" spans="1:23" ht="14" customHeight="1">
      <c r="A16" s="329"/>
      <c r="B16" s="330" t="s">
        <v>520</v>
      </c>
      <c r="C16" s="331"/>
      <c r="D16" s="394"/>
      <c r="E16" s="332"/>
      <c r="F16" s="329"/>
      <c r="G16" s="143"/>
      <c r="H16" s="143"/>
      <c r="I16" s="329"/>
      <c r="J16" s="329"/>
      <c r="K16" s="329"/>
      <c r="L16" s="143"/>
      <c r="M16" s="144"/>
      <c r="N16" s="333"/>
      <c r="O16" s="334"/>
      <c r="P16" s="334"/>
      <c r="Q16" s="334"/>
      <c r="R16" s="334"/>
      <c r="S16" s="334"/>
      <c r="T16" s="334"/>
      <c r="U16" s="333"/>
      <c r="V16" s="333"/>
      <c r="W16" s="145"/>
    </row>
    <row r="17" spans="1:23" ht="4.25" customHeight="1">
      <c r="A17" s="329"/>
      <c r="B17" s="335"/>
      <c r="C17" s="334"/>
      <c r="D17" s="394"/>
      <c r="E17" s="332"/>
      <c r="F17" s="329"/>
      <c r="G17" s="143"/>
      <c r="H17" s="143"/>
      <c r="I17" s="336"/>
      <c r="J17" s="336"/>
      <c r="K17" s="336"/>
      <c r="L17" s="94"/>
      <c r="M17" s="106"/>
      <c r="N17" s="337"/>
      <c r="O17" s="338"/>
      <c r="P17" s="338"/>
      <c r="Q17" s="338"/>
      <c r="R17" s="338"/>
      <c r="S17" s="338"/>
      <c r="T17" s="338"/>
      <c r="U17" s="337"/>
      <c r="V17" s="337"/>
      <c r="W17" s="109"/>
    </row>
    <row r="18" spans="1:23" s="340" customFormat="1" ht="17" customHeight="1">
      <c r="A18" s="272"/>
      <c r="B18" s="420" t="s">
        <v>964</v>
      </c>
      <c r="C18" s="187" t="str">
        <f>IF(D18="","",VLOOKUP(B18,Data!$B$5:$L$404,2,FALSE))</f>
        <v/>
      </c>
      <c r="D18" s="339"/>
      <c r="E18" s="274">
        <v>4</v>
      </c>
      <c r="F18" s="181"/>
      <c r="G18" s="185" t="str">
        <f>IF(D18="","",VLOOKUP(B18,Data!$B$5:$L$404,11,FALSE))</f>
        <v/>
      </c>
      <c r="H18" s="188" t="str">
        <f t="shared" ref="H18:H27" si="0">IF(D18&gt;0,D18*G18,"-")</f>
        <v>-</v>
      </c>
      <c r="I18" s="182" t="str">
        <f>IF(D18="","",VLOOKUP(B18,Data!$B$5:$D$404,3,FALSE))</f>
        <v/>
      </c>
      <c r="J18" s="182" t="str">
        <f>IF(D18="","",VLOOKUP(B18,Data!$B$5:$M$404,12,FALSE))</f>
        <v/>
      </c>
      <c r="K18" s="280"/>
      <c r="L18" s="183" t="str">
        <f>IF(D18="","",VLOOKUP(B18,Data!$B$5:$E$404,4,FALSE)*D18)</f>
        <v/>
      </c>
      <c r="M18" s="183" t="str">
        <f>IF(D18="","",VLOOKUP(B18,Data!$B$5:$F$404,5,FALSE)*D18)</f>
        <v/>
      </c>
      <c r="N18" s="189" t="e">
        <f>IF(B18=Data!B124,Data!G124,(IF(B18=Data!B130,Data!G130,(IF(B18=Data!B132,Data!G132,(IF(B18=Data!#REF!,Data!#REF!,(IF(B18=Data!#REF!,Data!#REF!,(IF(B18=Data!B115,Data!G115,(IF(B18=Data!#REF!,Data!#REF!,(IF(B18=Data!#REF!,Data!#REF!,Data!#REF!)))))))))))))))&amp;IF(B18=Data!B250,Data!G250,(IF(B18=Data!B251,Data!G251,(IF(B18=Data!#REF!,Data!#REF!,(IF(B18=Data!B246,Data!G246,(IF(B18=Data!B247,Data!G247,(IF(B18=Data!#REF!,Data!G942,(IF(B18=Data!#REF!,Data!#REF!,(IF(B18=Data!B302,Data!G302,Data!#REF!)))))))))))))))&amp;IF(B18=Data!#REF!,Data!#REF!,(IF(B18=Data!#REF!,Data!#REF!,(IF(B18=Data!#REF!,Data!#REF!,(IF(B18=Data!#REF!,Data!#REF!,(IF(B18=Data!#REF!,Data!#REF!,Data!#REF!)))))))))</f>
        <v>#REF!</v>
      </c>
      <c r="O18" s="377"/>
      <c r="P18" s="378"/>
      <c r="Q18" s="186" t="e">
        <f>IF(B18=Data!B124,Data!H124,(IF(B18=Data!B130,Data!H130,(IF(B18=Data!B132,Data!H132,(IF(B18=Data!#REF!,Data!#REF!,(IF(B18=Data!#REF!,Data!#REF!,(IF(B18=Data!B115,Data!H115,(IF(B18=Data!#REF!,Data!#REF!,(IF(B18=Data!#REF!,Data!#REF!,Data!#REF!)))))))))))))))&amp;IF(B18=Data!B250,Data!H250,(IF(B18=Data!B251,Data!H251,(IF(B18=Data!#REF!,Data!#REF!,(IF(B18=Data!B246,Data!H246,(IF(B18=Data!B247,Data!H247,(IF(B18=Data!#REF!,Data!H942,(IF(B18=Data!#REF!,Data!#REF!,(IF(B18=Data!B302,Data!H302,Data!#REF!)))))))))))))))&amp;IF(B18=Data!#REF!,Data!#REF!,(IF(B18=Data!#REF!,Data!#REF!,(IF(B18=Data!#REF!,Data!#REF!,(IF(B18=Data!#REF!,Data!#REF!,(IF(B18=Data!#REF!,Data!#REF!,Data!#REF!)))))))))</f>
        <v>#REF!</v>
      </c>
      <c r="R18" s="378"/>
      <c r="S18" s="378"/>
      <c r="T18" s="186" t="e">
        <f>IF(B18=Data!B124,Data!I124,(IF(B18=Data!B130,Data!I130,(IF(B18=Data!B132,Data!I132,(IF(B18=Data!#REF!,Data!#REF!,(IF(B18=Data!#REF!,Data!#REF!,(IF(B18=Data!B115,Data!I115,(IF(B18=Data!#REF!,Data!#REF!,(IF(B18=Data!#REF!,Data!#REF!,Data!#REF!)))))))))))))))&amp;IF(B18=Data!B250,Data!I250,(IF(B18=Data!B251,Data!I251,(IF(B18=Data!#REF!,Data!#REF!,(IF(B18=Data!B246,Data!I246,(IF(B18=Data!B247,Data!I247,(IF(B18=Data!#REF!,Data!I942,(IF(B18=Data!#REF!,Data!#REF!,(IF(B18=Data!B302,Data!I302,Data!#REF!)))))))))))))))&amp;IF(B18=Data!#REF!,Data!#REF!,(IF(B18=Data!#REF!,Data!#REF!,(IF(B18=Data!#REF!,Data!#REF!,(IF(B18=Data!#REF!,Data!#REF!,(IF(B18=Data!#REF!,Data!#REF!,Data!#REF!)))))))))</f>
        <v>#REF!</v>
      </c>
      <c r="U18" s="379"/>
      <c r="V18" s="186" t="e">
        <f>IF(B18=Data!B124,Data!J124,(IF(B18=Data!B130,Data!J130,(IF(B18=Data!B132,Data!J132,(IF(B18=Data!#REF!,Data!#REF!,(IF(B18=Data!#REF!,Data!#REF!,(IF(B18=Data!B115,Data!J115,(IF(B18=Data!#REF!,Data!#REF!,(IF(B18=Data!#REF!,Data!#REF!,Data!#REF!)))))))))))))))&amp;IF(B18=Data!B250,Data!J250,(IF(B18=Data!B251,Data!J251,(IF(B18=Data!#REF!,Data!#REF!,(IF(B18=Data!B246,Data!J246,(IF(B18=Data!B247,Data!J247,(IF(B18=Data!#REF!,Data!J942,(IF(B18=Data!#REF!,Data!#REF!,(IF(B18=Data!B302,Data!J302,Data!#REF!)))))))))))))))&amp;IF(B18=Data!#REF!,Data!#REF!,(IF(B18=Data!#REF!,Data!#REF!,(IF(B18=Data!#REF!,Data!#REF!,(IF(B18=Data!#REF!,Data!#REF!,(IF(B18=Data!#REF!,Data!#REF!,Data!#REF!)))))))))</f>
        <v>#REF!</v>
      </c>
      <c r="W18" s="184" t="str">
        <f>IF(D18="","",VLOOKUP(B18,Data!$B$5:$J$404,9,FALSE)*D18)</f>
        <v/>
      </c>
    </row>
    <row r="19" spans="1:23" s="340" customFormat="1" ht="17" customHeight="1">
      <c r="A19" s="272">
        <v>1</v>
      </c>
      <c r="B19" s="419" t="s">
        <v>357</v>
      </c>
      <c r="C19" s="187" t="str">
        <f>IF(D19="","",VLOOKUP(B19,Data!$B$5:$L$404,2,FALSE))</f>
        <v>WQ78290</v>
      </c>
      <c r="D19" s="339">
        <v>2</v>
      </c>
      <c r="E19" s="274">
        <v>4</v>
      </c>
      <c r="F19" s="277" t="s">
        <v>521</v>
      </c>
      <c r="G19" s="185">
        <f>IF(D19="","",VLOOKUP(B19,Data!$B$5:$L$404,11,FALSE))</f>
        <v>4283.7299999999996</v>
      </c>
      <c r="H19" s="188">
        <f>IF(D19&gt;0,D19*G19,"-")</f>
        <v>8567.4599999999991</v>
      </c>
      <c r="I19" s="182" t="str">
        <f>IF(D19="","",VLOOKUP(B19,Data!$B$5:$D$404,3,FALSE))</f>
        <v>C/T</v>
      </c>
      <c r="J19" s="182" t="str">
        <f>IF(D19="","",VLOOKUP(B19,Data!$B$5:$M$404,12,FALSE))</f>
        <v>Indonesia</v>
      </c>
      <c r="K19" s="280" t="s">
        <v>963</v>
      </c>
      <c r="L19" s="183">
        <f>IF(D19="","",VLOOKUP(B19,Data!$B$5:$E$404,4,FALSE)*D19)</f>
        <v>610</v>
      </c>
      <c r="M19" s="183">
        <f>IF(D19="","",VLOOKUP(B19,Data!$B$5:$F$404,5,FALSE)*D19)</f>
        <v>538</v>
      </c>
      <c r="N19" s="189" t="e">
        <f>IF(B19=Data!B94,Data!G94,(IF(B19=Data!B100,Data!G100,(IF(B19=Data!B102,Data!G102,(IF(B19=Data!#REF!,Data!#REF!,(IF(B19=Data!#REF!,Data!#REF!,(IF(B19=Data!B85,Data!G85,(IF(B19=Data!#REF!,Data!#REF!,(IF(B19=Data!#REF!,Data!#REF!,Data!#REF!)))))))))))))))&amp;IF(B19=Data!B220,Data!G220,(IF(B19=Data!B221,Data!G221,(IF(B19=Data!#REF!,Data!#REF!,(IF(B19=Data!B216,Data!G216,(IF(B19=Data!B217,Data!G217,(IF(B19=Data!#REF!,Data!G912,(IF(B19=Data!#REF!,Data!#REF!,(IF(B19=Data!B272,Data!G272,Data!#REF!)))))))))))))))&amp;IF(B19=Data!#REF!,Data!#REF!,(IF(B19=Data!#REF!,Data!#REF!,(IF(B19=Data!#REF!,Data!#REF!,(IF(B19=Data!#REF!,Data!#REF!,(IF(B19=Data!#REF!,Data!#REF!,Data!#REF!)))))))))</f>
        <v>#REF!</v>
      </c>
      <c r="O19" s="377"/>
      <c r="P19" s="378"/>
      <c r="Q19" s="186" t="e">
        <f>IF(B19=Data!B94,Data!H94,(IF(B19=Data!B100,Data!H100,(IF(B19=Data!B102,Data!H102,(IF(B19=Data!#REF!,Data!#REF!,(IF(B19=Data!#REF!,Data!#REF!,(IF(B19=Data!B85,Data!H85,(IF(B19=Data!#REF!,Data!#REF!,(IF(B19=Data!#REF!,Data!#REF!,Data!#REF!)))))))))))))))&amp;IF(B19=Data!B220,Data!H220,(IF(B19=Data!B221,Data!H221,(IF(B19=Data!#REF!,Data!#REF!,(IF(B19=Data!B216,Data!H216,(IF(B19=Data!B217,Data!H217,(IF(B19=Data!#REF!,Data!H912,(IF(B19=Data!#REF!,Data!#REF!,(IF(B19=Data!B272,Data!H272,Data!#REF!)))))))))))))))&amp;IF(B19=Data!#REF!,Data!#REF!,(IF(B19=Data!#REF!,Data!#REF!,(IF(B19=Data!#REF!,Data!#REF!,(IF(B19=Data!#REF!,Data!#REF!,(IF(B19=Data!#REF!,Data!#REF!,Data!#REF!)))))))))</f>
        <v>#REF!</v>
      </c>
      <c r="R19" s="378"/>
      <c r="S19" s="378"/>
      <c r="T19" s="186" t="e">
        <f>IF(B19=Data!B94,Data!I94,(IF(B19=Data!B100,Data!I100,(IF(B19=Data!B102,Data!I102,(IF(B19=Data!#REF!,Data!#REF!,(IF(B19=Data!#REF!,Data!#REF!,(IF(B19=Data!B85,Data!I85,(IF(B19=Data!#REF!,Data!#REF!,(IF(B19=Data!#REF!,Data!#REF!,Data!#REF!)))))))))))))))&amp;IF(B19=Data!B220,Data!I220,(IF(B19=Data!B221,Data!I221,(IF(B19=Data!#REF!,Data!#REF!,(IF(B19=Data!B216,Data!I216,(IF(B19=Data!B217,Data!I217,(IF(B19=Data!#REF!,Data!I912,(IF(B19=Data!#REF!,Data!#REF!,(IF(B19=Data!B272,Data!I272,Data!#REF!)))))))))))))))&amp;IF(B19=Data!#REF!,Data!#REF!,(IF(B19=Data!#REF!,Data!#REF!,(IF(B19=Data!#REF!,Data!#REF!,(IF(B19=Data!#REF!,Data!#REF!,(IF(B19=Data!#REF!,Data!#REF!,Data!#REF!)))))))))</f>
        <v>#REF!</v>
      </c>
      <c r="U19" s="379"/>
      <c r="V19" s="186" t="e">
        <f>IF(B19=Data!B94,Data!J94,(IF(B19=Data!B100,Data!J100,(IF(B19=Data!B102,Data!J102,(IF(B19=Data!#REF!,Data!#REF!,(IF(B19=Data!#REF!,Data!#REF!,(IF(B19=Data!B85,Data!J85,(IF(B19=Data!#REF!,Data!#REF!,(IF(B19=Data!#REF!,Data!#REF!,Data!#REF!)))))))))))))))&amp;IF(B19=Data!B220,Data!J220,(IF(B19=Data!B221,Data!J221,(IF(B19=Data!#REF!,Data!#REF!,(IF(B19=Data!B216,Data!J216,(IF(B19=Data!B217,Data!J217,(IF(B19=Data!#REF!,Data!J912,(IF(B19=Data!#REF!,Data!#REF!,(IF(B19=Data!B272,Data!J272,Data!#REF!)))))))))))))))&amp;IF(B19=Data!#REF!,Data!#REF!,(IF(B19=Data!#REF!,Data!#REF!,(IF(B19=Data!#REF!,Data!#REF!,(IF(B19=Data!#REF!,Data!#REF!,(IF(B19=Data!#REF!,Data!#REF!,Data!#REF!)))))))))</f>
        <v>#REF!</v>
      </c>
      <c r="W19" s="184">
        <f>IF(D19="","",VLOOKUP(B19,Data!$B$5:$J$404,9,FALSE)*D19)</f>
        <v>3.0680000000000001</v>
      </c>
    </row>
    <row r="20" spans="1:23" s="340" customFormat="1" ht="17" customHeight="1">
      <c r="A20" s="272">
        <v>2</v>
      </c>
      <c r="B20" s="419" t="s">
        <v>39</v>
      </c>
      <c r="C20" s="187" t="str">
        <f>IF(D20="","",VLOOKUP(B20,Data!$B$5:$L$404,2,FALSE))</f>
        <v>ZJ54410</v>
      </c>
      <c r="D20" s="339">
        <v>1</v>
      </c>
      <c r="E20" s="274">
        <v>4</v>
      </c>
      <c r="F20" s="181"/>
      <c r="G20" s="185">
        <f>IF(D20="","",VLOOKUP(B20,Data!$B$5:$L$404,11,FALSE))</f>
        <v>4657.7700000000004</v>
      </c>
      <c r="H20" s="188">
        <f>IF(D20&gt;0,D20*G20,"-")</f>
        <v>4657.7700000000004</v>
      </c>
      <c r="I20" s="182" t="str">
        <f>IF(D20="","",VLOOKUP(B20,Data!$B$5:$D$404,3,FALSE))</f>
        <v>C/T</v>
      </c>
      <c r="J20" s="182" t="str">
        <f>IF(D20="","",VLOOKUP(B20,Data!$B$5:$M$404,12,FALSE))</f>
        <v>Indonesia</v>
      </c>
      <c r="K20" s="280" t="s">
        <v>963</v>
      </c>
      <c r="L20" s="183">
        <f>IF(D20="","",VLOOKUP(B20,Data!$B$5:$E$404,4,FALSE)*D20)</f>
        <v>305</v>
      </c>
      <c r="M20" s="183">
        <f>IF(D20="","",VLOOKUP(B20,Data!$B$5:$F$404,5,FALSE)*D20)</f>
        <v>269</v>
      </c>
      <c r="N20" s="189" t="e">
        <f>IF(B20=Data!B95,Data!G95,(IF(B20=Data!B101,Data!G101,(IF(B20=Data!B103,Data!G103,(IF(B20=Data!#REF!,Data!#REF!,(IF(B20=Data!#REF!,Data!#REF!,(IF(B20=Data!B86,Data!G86,(IF(B20=Data!#REF!,Data!#REF!,(IF(B20=Data!#REF!,Data!#REF!,Data!#REF!)))))))))))))))&amp;IF(B20=Data!B221,Data!G221,(IF(B20=Data!B222,Data!G222,(IF(B20=Data!#REF!,Data!#REF!,(IF(B20=Data!B217,Data!G217,(IF(B20=Data!B218,Data!G218,(IF(B20=Data!#REF!,Data!G913,(IF(B20=Data!#REF!,Data!#REF!,(IF(B20=Data!B273,Data!G273,Data!#REF!)))))))))))))))&amp;IF(B20=Data!#REF!,Data!#REF!,(IF(B20=Data!#REF!,Data!#REF!,(IF(B20=Data!#REF!,Data!#REF!,(IF(B20=Data!#REF!,Data!#REF!,(IF(B20=Data!#REF!,Data!#REF!,Data!#REF!)))))))))</f>
        <v>#REF!</v>
      </c>
      <c r="O20" s="377"/>
      <c r="P20" s="378"/>
      <c r="Q20" s="186" t="e">
        <f>IF(B20=Data!B95,Data!H95,(IF(B20=Data!B101,Data!H101,(IF(B20=Data!B103,Data!H103,(IF(B20=Data!#REF!,Data!#REF!,(IF(B20=Data!#REF!,Data!#REF!,(IF(B20=Data!B86,Data!H86,(IF(B20=Data!#REF!,Data!#REF!,(IF(B20=Data!#REF!,Data!#REF!,Data!#REF!)))))))))))))))&amp;IF(B20=Data!B221,Data!H221,(IF(B20=Data!B222,Data!H222,(IF(B20=Data!#REF!,Data!#REF!,(IF(B20=Data!B217,Data!H217,(IF(B20=Data!B218,Data!H218,(IF(B20=Data!#REF!,Data!H913,(IF(B20=Data!#REF!,Data!#REF!,(IF(B20=Data!B273,Data!H273,Data!#REF!)))))))))))))))&amp;IF(B20=Data!#REF!,Data!#REF!,(IF(B20=Data!#REF!,Data!#REF!,(IF(B20=Data!#REF!,Data!#REF!,(IF(B20=Data!#REF!,Data!#REF!,(IF(B20=Data!#REF!,Data!#REF!,Data!#REF!)))))))))</f>
        <v>#REF!</v>
      </c>
      <c r="R20" s="378"/>
      <c r="S20" s="378"/>
      <c r="T20" s="186" t="e">
        <f>IF(B20=Data!B95,Data!I95,(IF(B20=Data!B101,Data!I101,(IF(B20=Data!B103,Data!I103,(IF(B20=Data!#REF!,Data!#REF!,(IF(B20=Data!#REF!,Data!#REF!,(IF(B20=Data!B86,Data!I86,(IF(B20=Data!#REF!,Data!#REF!,(IF(B20=Data!#REF!,Data!#REF!,Data!#REF!)))))))))))))))&amp;IF(B20=Data!B221,Data!I221,(IF(B20=Data!B222,Data!I222,(IF(B20=Data!#REF!,Data!#REF!,(IF(B20=Data!B217,Data!I217,(IF(B20=Data!B218,Data!I218,(IF(B20=Data!#REF!,Data!I913,(IF(B20=Data!#REF!,Data!#REF!,(IF(B20=Data!B273,Data!I273,Data!#REF!)))))))))))))))&amp;IF(B20=Data!#REF!,Data!#REF!,(IF(B20=Data!#REF!,Data!#REF!,(IF(B20=Data!#REF!,Data!#REF!,(IF(B20=Data!#REF!,Data!#REF!,(IF(B20=Data!#REF!,Data!#REF!,Data!#REF!)))))))))</f>
        <v>#REF!</v>
      </c>
      <c r="U20" s="379"/>
      <c r="V20" s="186" t="e">
        <f>IF(B20=Data!B95,Data!J95,(IF(B20=Data!B101,Data!J101,(IF(B20=Data!B103,Data!J103,(IF(B20=Data!#REF!,Data!#REF!,(IF(B20=Data!#REF!,Data!#REF!,(IF(B20=Data!B86,Data!J86,(IF(B20=Data!#REF!,Data!#REF!,(IF(B20=Data!#REF!,Data!#REF!,Data!#REF!)))))))))))))))&amp;IF(B20=Data!B221,Data!J221,(IF(B20=Data!B222,Data!J222,(IF(B20=Data!#REF!,Data!#REF!,(IF(B20=Data!B217,Data!J217,(IF(B20=Data!B218,Data!J218,(IF(B20=Data!#REF!,Data!J913,(IF(B20=Data!#REF!,Data!#REF!,(IF(B20=Data!B273,Data!J273,Data!#REF!)))))))))))))))&amp;IF(B20=Data!#REF!,Data!#REF!,(IF(B20=Data!#REF!,Data!#REF!,(IF(B20=Data!#REF!,Data!#REF!,(IF(B20=Data!#REF!,Data!#REF!,(IF(B20=Data!#REF!,Data!#REF!,Data!#REF!)))))))))</f>
        <v>#REF!</v>
      </c>
      <c r="W20" s="184">
        <f>IF(D20="","",VLOOKUP(B20,Data!$B$5:$J$404,9,FALSE)*D20)</f>
        <v>1.534</v>
      </c>
    </row>
    <row r="21" spans="1:23" s="340" customFormat="1" ht="17" customHeight="1">
      <c r="A21" s="272">
        <v>3</v>
      </c>
      <c r="B21" s="419" t="s">
        <v>199</v>
      </c>
      <c r="C21" s="187" t="str">
        <f>IF(D21="","",VLOOKUP(B21,Data!$B$5:$L$404,2,FALSE))</f>
        <v>WH50360</v>
      </c>
      <c r="D21" s="339">
        <v>2</v>
      </c>
      <c r="E21" s="274">
        <v>4</v>
      </c>
      <c r="F21" s="181" t="s">
        <v>522</v>
      </c>
      <c r="G21" s="185">
        <f>IF(D21="","",VLOOKUP(B21,Data!$B$5:$L$404,11,FALSE))</f>
        <v>1751.45</v>
      </c>
      <c r="H21" s="188">
        <f>IF(D21&gt;0,D21*G21,"-")</f>
        <v>3502.9</v>
      </c>
      <c r="I21" s="182" t="str">
        <f>IF(D21="","",VLOOKUP(B21,Data!$B$5:$D$404,3,FALSE))</f>
        <v>C/T</v>
      </c>
      <c r="J21" s="182" t="str">
        <f>IF(D21="","",VLOOKUP(B21,Data!$B$5:$M$404,12,FALSE))</f>
        <v>Indonesia</v>
      </c>
      <c r="K21" s="280" t="s">
        <v>963</v>
      </c>
      <c r="L21" s="183">
        <f>IF(D21="","",VLOOKUP(B21,Data!$B$5:$E$404,4,FALSE)*D21)</f>
        <v>402</v>
      </c>
      <c r="M21" s="183">
        <f>IF(D21="","",VLOOKUP(B21,Data!$B$5:$F$404,5,FALSE)*D21)</f>
        <v>362</v>
      </c>
      <c r="N21" s="189" t="e">
        <f>IF(B21=Data!B96,Data!G96,(IF(B21=Data!B102,Data!G102,(IF(B21=Data!B104,Data!G104,(IF(B21=Data!#REF!,Data!#REF!,(IF(B21=Data!#REF!,Data!#REF!,(IF(B21=Data!B87,Data!G87,(IF(B21=Data!#REF!,Data!#REF!,(IF(B21=Data!#REF!,Data!#REF!,Data!#REF!)))))))))))))))&amp;IF(B21=Data!B222,Data!G222,(IF(B21=Data!B223,Data!G223,(IF(B21=Data!#REF!,Data!#REF!,(IF(B21=Data!B218,Data!G218,(IF(B21=Data!B219,Data!G219,(IF(B21=Data!#REF!,Data!G914,(IF(B21=Data!#REF!,Data!#REF!,(IF(B21=Data!B274,Data!G274,Data!#REF!)))))))))))))))&amp;IF(B21=Data!#REF!,Data!#REF!,(IF(B21=Data!#REF!,Data!#REF!,(IF(B21=Data!#REF!,Data!#REF!,(IF(B21=Data!#REF!,Data!#REF!,(IF(B21=Data!#REF!,Data!#REF!,Data!#REF!)))))))))</f>
        <v>#REF!</v>
      </c>
      <c r="O21" s="377"/>
      <c r="P21" s="378"/>
      <c r="Q21" s="186" t="e">
        <f>IF(B21=Data!B96,Data!H96,(IF(B21=Data!B102,Data!H102,(IF(B21=Data!B104,Data!H104,(IF(B21=Data!#REF!,Data!#REF!,(IF(B21=Data!#REF!,Data!#REF!,(IF(B21=Data!B87,Data!H87,(IF(B21=Data!#REF!,Data!#REF!,(IF(B21=Data!#REF!,Data!#REF!,Data!#REF!)))))))))))))))&amp;IF(B21=Data!B222,Data!H222,(IF(B21=Data!B223,Data!H223,(IF(B21=Data!#REF!,Data!#REF!,(IF(B21=Data!B218,Data!H218,(IF(B21=Data!B219,Data!H219,(IF(B21=Data!#REF!,Data!H914,(IF(B21=Data!#REF!,Data!#REF!,(IF(B21=Data!B274,Data!H274,Data!#REF!)))))))))))))))&amp;IF(B21=Data!#REF!,Data!#REF!,(IF(B21=Data!#REF!,Data!#REF!,(IF(B21=Data!#REF!,Data!#REF!,(IF(B21=Data!#REF!,Data!#REF!,(IF(B21=Data!#REF!,Data!#REF!,Data!#REF!)))))))))</f>
        <v>#REF!</v>
      </c>
      <c r="R21" s="378"/>
      <c r="S21" s="378"/>
      <c r="T21" s="186" t="e">
        <f>IF(B21=Data!B96,Data!I96,(IF(B21=Data!B102,Data!I102,(IF(B21=Data!B104,Data!I104,(IF(B21=Data!#REF!,Data!#REF!,(IF(B21=Data!#REF!,Data!#REF!,(IF(B21=Data!B87,Data!I87,(IF(B21=Data!#REF!,Data!#REF!,(IF(B21=Data!#REF!,Data!#REF!,Data!#REF!)))))))))))))))&amp;IF(B21=Data!B222,Data!I222,(IF(B21=Data!B223,Data!I223,(IF(B21=Data!#REF!,Data!#REF!,(IF(B21=Data!B218,Data!I218,(IF(B21=Data!B219,Data!I219,(IF(B21=Data!#REF!,Data!I914,(IF(B21=Data!#REF!,Data!#REF!,(IF(B21=Data!B274,Data!I274,Data!#REF!)))))))))))))))&amp;IF(B21=Data!#REF!,Data!#REF!,(IF(B21=Data!#REF!,Data!#REF!,(IF(B21=Data!#REF!,Data!#REF!,(IF(B21=Data!#REF!,Data!#REF!,(IF(B21=Data!#REF!,Data!#REF!,Data!#REF!)))))))))</f>
        <v>#REF!</v>
      </c>
      <c r="U21" s="379"/>
      <c r="V21" s="186" t="e">
        <f>IF(B21=Data!B96,Data!J96,(IF(B21=Data!B102,Data!J102,(IF(B21=Data!B104,Data!J104,(IF(B21=Data!#REF!,Data!#REF!,(IF(B21=Data!#REF!,Data!#REF!,(IF(B21=Data!B87,Data!J87,(IF(B21=Data!#REF!,Data!#REF!,(IF(B21=Data!#REF!,Data!#REF!,Data!#REF!)))))))))))))))&amp;IF(B21=Data!B222,Data!J222,(IF(B21=Data!B223,Data!J223,(IF(B21=Data!#REF!,Data!#REF!,(IF(B21=Data!B218,Data!J218,(IF(B21=Data!B219,Data!J219,(IF(B21=Data!#REF!,Data!J914,(IF(B21=Data!#REF!,Data!#REF!,(IF(B21=Data!B274,Data!J274,Data!#REF!)))))))))))))))&amp;IF(B21=Data!#REF!,Data!#REF!,(IF(B21=Data!#REF!,Data!#REF!,(IF(B21=Data!#REF!,Data!#REF!,(IF(B21=Data!#REF!,Data!#REF!,(IF(B21=Data!#REF!,Data!#REF!,Data!#REF!)))))))))</f>
        <v>#REF!</v>
      </c>
      <c r="W21" s="184">
        <f>IF(D21="","",VLOOKUP(B21,Data!$B$5:$J$404,9,FALSE)*D21)</f>
        <v>2.2999999999999998</v>
      </c>
    </row>
    <row r="22" spans="1:23" s="340" customFormat="1" ht="17" customHeight="1">
      <c r="A22" s="272">
        <v>4</v>
      </c>
      <c r="B22" s="419" t="s">
        <v>699</v>
      </c>
      <c r="C22" s="187" t="str">
        <f>IF(D22="","",VLOOKUP(B22,Data!$B$5:$L$404,2,FALSE))</f>
        <v>VAD6750</v>
      </c>
      <c r="D22" s="339">
        <v>2</v>
      </c>
      <c r="E22" s="274">
        <v>4</v>
      </c>
      <c r="F22" s="181"/>
      <c r="G22" s="185">
        <f>IF(D22="","",VLOOKUP(B22,Data!$B$5:$L$404,11,FALSE))</f>
        <v>2090.88</v>
      </c>
      <c r="H22" s="188">
        <f>IF(D22&gt;0,D22*G22,"-")</f>
        <v>4181.76</v>
      </c>
      <c r="I22" s="182" t="str">
        <f>IF(D22="","",VLOOKUP(B22,Data!$B$5:$D$404,3,FALSE))</f>
        <v>C/T</v>
      </c>
      <c r="J22" s="182" t="str">
        <f>IF(D22="","",VLOOKUP(B22,Data!$B$5:$M$404,12,FALSE))</f>
        <v>Indonesia</v>
      </c>
      <c r="K22" s="280" t="s">
        <v>963</v>
      </c>
      <c r="L22" s="183">
        <f>IF(D22="","",VLOOKUP(B22,Data!$B$5:$E$404,4,FALSE)*D22)</f>
        <v>412</v>
      </c>
      <c r="M22" s="183">
        <f>IF(D22="","",VLOOKUP(B22,Data!$B$5:$F$404,5,FALSE)*D22)</f>
        <v>372</v>
      </c>
      <c r="N22" s="189" t="e">
        <f>IF(B22=Data!B97,Data!G97,(IF(B22=Data!B103,Data!G103,(IF(B22=Data!B105,Data!G105,(IF(B22=Data!#REF!,Data!#REF!,(IF(B22=Data!#REF!,Data!#REF!,(IF(B22=Data!B88,Data!G88,(IF(B22=Data!#REF!,Data!#REF!,(IF(B22=Data!#REF!,Data!#REF!,Data!#REF!)))))))))))))))&amp;IF(B22=Data!B223,Data!G223,(IF(B22=Data!B224,Data!G224,(IF(B22=Data!#REF!,Data!#REF!,(IF(B22=Data!B219,Data!G219,(IF(B22=Data!B220,Data!G220,(IF(B22=Data!#REF!,Data!G915,(IF(B22=Data!#REF!,Data!#REF!,(IF(B22=Data!B275,Data!G275,Data!#REF!)))))))))))))))&amp;IF(B22=Data!#REF!,Data!#REF!,(IF(B22=Data!#REF!,Data!#REF!,(IF(B22=Data!#REF!,Data!#REF!,(IF(B22=Data!#REF!,Data!#REF!,(IF(B22=Data!#REF!,Data!#REF!,Data!#REF!)))))))))</f>
        <v>#REF!</v>
      </c>
      <c r="O22" s="377"/>
      <c r="P22" s="378"/>
      <c r="Q22" s="186" t="e">
        <f>IF(B22=Data!B97,Data!H97,(IF(B22=Data!B103,Data!H103,(IF(B22=Data!B105,Data!H105,(IF(B22=Data!#REF!,Data!#REF!,(IF(B22=Data!#REF!,Data!#REF!,(IF(B22=Data!B88,Data!H88,(IF(B22=Data!#REF!,Data!#REF!,(IF(B22=Data!#REF!,Data!#REF!,Data!#REF!)))))))))))))))&amp;IF(B22=Data!B223,Data!H223,(IF(B22=Data!B224,Data!H224,(IF(B22=Data!#REF!,Data!#REF!,(IF(B22=Data!B219,Data!H219,(IF(B22=Data!B220,Data!H220,(IF(B22=Data!#REF!,Data!H915,(IF(B22=Data!#REF!,Data!#REF!,(IF(B22=Data!B275,Data!H275,Data!#REF!)))))))))))))))&amp;IF(B22=Data!#REF!,Data!#REF!,(IF(B22=Data!#REF!,Data!#REF!,(IF(B22=Data!#REF!,Data!#REF!,(IF(B22=Data!#REF!,Data!#REF!,(IF(B22=Data!#REF!,Data!#REF!,Data!#REF!)))))))))</f>
        <v>#REF!</v>
      </c>
      <c r="R22" s="378"/>
      <c r="S22" s="378"/>
      <c r="T22" s="186" t="e">
        <f>IF(B22=Data!B97,Data!I97,(IF(B22=Data!B103,Data!I103,(IF(B22=Data!B105,Data!I105,(IF(B22=Data!#REF!,Data!#REF!,(IF(B22=Data!#REF!,Data!#REF!,(IF(B22=Data!B88,Data!I88,(IF(B22=Data!#REF!,Data!#REF!,(IF(B22=Data!#REF!,Data!#REF!,Data!#REF!)))))))))))))))&amp;IF(B22=Data!B223,Data!I223,(IF(B22=Data!B224,Data!I224,(IF(B22=Data!#REF!,Data!#REF!,(IF(B22=Data!B219,Data!I219,(IF(B22=Data!B220,Data!I220,(IF(B22=Data!#REF!,Data!I915,(IF(B22=Data!#REF!,Data!#REF!,(IF(B22=Data!B275,Data!I275,Data!#REF!)))))))))))))))&amp;IF(B22=Data!#REF!,Data!#REF!,(IF(B22=Data!#REF!,Data!#REF!,(IF(B22=Data!#REF!,Data!#REF!,(IF(B22=Data!#REF!,Data!#REF!,(IF(B22=Data!#REF!,Data!#REF!,Data!#REF!)))))))))</f>
        <v>#REF!</v>
      </c>
      <c r="U22" s="379"/>
      <c r="V22" s="186" t="e">
        <f>IF(B22=Data!B97,Data!J97,(IF(B22=Data!B103,Data!J103,(IF(B22=Data!B105,Data!J105,(IF(B22=Data!#REF!,Data!#REF!,(IF(B22=Data!#REF!,Data!#REF!,(IF(B22=Data!B88,Data!J88,(IF(B22=Data!#REF!,Data!#REF!,(IF(B22=Data!#REF!,Data!#REF!,Data!#REF!)))))))))))))))&amp;IF(B22=Data!B223,Data!J223,(IF(B22=Data!B224,Data!J224,(IF(B22=Data!#REF!,Data!#REF!,(IF(B22=Data!B219,Data!J219,(IF(B22=Data!B220,Data!J220,(IF(B22=Data!#REF!,Data!J915,(IF(B22=Data!#REF!,Data!#REF!,(IF(B22=Data!B275,Data!J275,Data!#REF!)))))))))))))))&amp;IF(B22=Data!#REF!,Data!#REF!,(IF(B22=Data!#REF!,Data!#REF!,(IF(B22=Data!#REF!,Data!#REF!,(IF(B22=Data!#REF!,Data!#REF!,(IF(B22=Data!#REF!,Data!#REF!,Data!#REF!)))))))))</f>
        <v>#REF!</v>
      </c>
      <c r="W22" s="184">
        <f>IF(D22="","",VLOOKUP(B22,Data!$B$5:$J$404,9,FALSE)*D22)</f>
        <v>2.2999999999999998</v>
      </c>
    </row>
    <row r="23" spans="1:23" s="340" customFormat="1" ht="17" customHeight="1">
      <c r="A23" s="272">
        <v>5</v>
      </c>
      <c r="B23" s="419" t="s">
        <v>215</v>
      </c>
      <c r="C23" s="187" t="str">
        <f>IF(D23="","",VLOOKUP(B23,Data!$B$5:$L$404,2,FALSE))</f>
        <v>WH50420</v>
      </c>
      <c r="D23" s="339">
        <v>6</v>
      </c>
      <c r="E23" s="274">
        <v>4</v>
      </c>
      <c r="F23" s="270" t="s">
        <v>531</v>
      </c>
      <c r="G23" s="185">
        <f>IF(D23="","",VLOOKUP(B23,Data!$B$5:$L$404,11,FALSE))</f>
        <v>1897.4</v>
      </c>
      <c r="H23" s="188">
        <f t="shared" si="0"/>
        <v>11384.400000000001</v>
      </c>
      <c r="I23" s="182" t="str">
        <f>IF(D23="","",VLOOKUP(B23,Data!$B$5:$D$404,3,FALSE))</f>
        <v>C/T</v>
      </c>
      <c r="J23" s="182" t="str">
        <f>IF(D23="","",VLOOKUP(B23,Data!$B$5:$M$404,12,FALSE))</f>
        <v>Indonesia</v>
      </c>
      <c r="K23" s="280" t="s">
        <v>963</v>
      </c>
      <c r="L23" s="183">
        <f>IF(D23="","",VLOOKUP(B23,Data!$B$5:$E$404,4,FALSE)*D23)</f>
        <v>1332</v>
      </c>
      <c r="M23" s="183">
        <f>IF(D23="","",VLOOKUP(B23,Data!$B$5:$F$404,5,FALSE)*D23)</f>
        <v>1206</v>
      </c>
      <c r="N23" s="189" t="e">
        <f>IF(B23=Data!B98,Data!G98,(IF(B23=Data!B104,Data!G104,(IF(B23=Data!B106,Data!G106,(IF(B23=Data!#REF!,Data!#REF!,(IF(B23=Data!#REF!,Data!#REF!,(IF(B23=Data!B89,Data!G89,(IF(B23=Data!#REF!,Data!#REF!,(IF(B23=Data!#REF!,Data!#REF!,Data!#REF!)))))))))))))))&amp;IF(B23=Data!B224,Data!G224,(IF(B23=Data!B225,Data!G225,(IF(B23=Data!#REF!,Data!#REF!,(IF(B23=Data!B220,Data!G220,(IF(B23=Data!B221,Data!G221,(IF(B23=Data!#REF!,Data!G916,(IF(B23=Data!#REF!,Data!#REF!,(IF(B23=Data!B276,Data!G276,Data!#REF!)))))))))))))))&amp;IF(B23=Data!#REF!,Data!#REF!,(IF(B23=Data!#REF!,Data!#REF!,(IF(B23=Data!#REF!,Data!#REF!,(IF(B23=Data!#REF!,Data!#REF!,(IF(B23=Data!#REF!,Data!#REF!,Data!#REF!)))))))))</f>
        <v>#REF!</v>
      </c>
      <c r="O23" s="377"/>
      <c r="P23" s="378"/>
      <c r="Q23" s="186" t="e">
        <f>IF(B23=Data!B98,Data!H98,(IF(B23=Data!B104,Data!H104,(IF(B23=Data!B106,Data!H106,(IF(B23=Data!#REF!,Data!#REF!,(IF(B23=Data!#REF!,Data!#REF!,(IF(B23=Data!B89,Data!H89,(IF(B23=Data!#REF!,Data!#REF!,(IF(B23=Data!#REF!,Data!#REF!,Data!#REF!)))))))))))))))&amp;IF(B23=Data!B224,Data!H224,(IF(B23=Data!B225,Data!H225,(IF(B23=Data!#REF!,Data!#REF!,(IF(B23=Data!B220,Data!H220,(IF(B23=Data!B221,Data!H221,(IF(B23=Data!#REF!,Data!H916,(IF(B23=Data!#REF!,Data!#REF!,(IF(B23=Data!B276,Data!H276,Data!#REF!)))))))))))))))&amp;IF(B23=Data!#REF!,Data!#REF!,(IF(B23=Data!#REF!,Data!#REF!,(IF(B23=Data!#REF!,Data!#REF!,(IF(B23=Data!#REF!,Data!#REF!,(IF(B23=Data!#REF!,Data!#REF!,Data!#REF!)))))))))</f>
        <v>#REF!</v>
      </c>
      <c r="R23" s="378"/>
      <c r="S23" s="378"/>
      <c r="T23" s="186" t="e">
        <f>IF(B23=Data!B98,Data!I98,(IF(B23=Data!B104,Data!I104,(IF(B23=Data!B106,Data!I106,(IF(B23=Data!#REF!,Data!#REF!,(IF(B23=Data!#REF!,Data!#REF!,(IF(B23=Data!B89,Data!I89,(IF(B23=Data!#REF!,Data!#REF!,(IF(B23=Data!#REF!,Data!#REF!,Data!#REF!)))))))))))))))&amp;IF(B23=Data!B224,Data!I224,(IF(B23=Data!B225,Data!I225,(IF(B23=Data!#REF!,Data!#REF!,(IF(B23=Data!B220,Data!I220,(IF(B23=Data!B221,Data!I221,(IF(B23=Data!#REF!,Data!I916,(IF(B23=Data!#REF!,Data!#REF!,(IF(B23=Data!B276,Data!I276,Data!#REF!)))))))))))))))&amp;IF(B23=Data!#REF!,Data!#REF!,(IF(B23=Data!#REF!,Data!#REF!,(IF(B23=Data!#REF!,Data!#REF!,(IF(B23=Data!#REF!,Data!#REF!,(IF(B23=Data!#REF!,Data!#REF!,Data!#REF!)))))))))</f>
        <v>#REF!</v>
      </c>
      <c r="U23" s="379"/>
      <c r="V23" s="186" t="e">
        <f>IF(B23=Data!B98,Data!J98,(IF(B23=Data!B104,Data!J104,(IF(B23=Data!B106,Data!J106,(IF(B23=Data!#REF!,Data!#REF!,(IF(B23=Data!#REF!,Data!#REF!,(IF(B23=Data!B89,Data!J89,(IF(B23=Data!#REF!,Data!#REF!,(IF(B23=Data!#REF!,Data!#REF!,Data!#REF!)))))))))))))))&amp;IF(B23=Data!B224,Data!J224,(IF(B23=Data!B225,Data!J225,(IF(B23=Data!#REF!,Data!#REF!,(IF(B23=Data!B220,Data!J220,(IF(B23=Data!B221,Data!J221,(IF(B23=Data!#REF!,Data!J916,(IF(B23=Data!#REF!,Data!#REF!,(IF(B23=Data!B276,Data!J276,Data!#REF!)))))))))))))))&amp;IF(B23=Data!#REF!,Data!#REF!,(IF(B23=Data!#REF!,Data!#REF!,(IF(B23=Data!#REF!,Data!#REF!,(IF(B23=Data!#REF!,Data!#REF!,(IF(B23=Data!#REF!,Data!#REF!,Data!#REF!)))))))))</f>
        <v>#REF!</v>
      </c>
      <c r="W23" s="184">
        <f>IF(D23="","",VLOOKUP(B23,Data!$B$5:$J$404,9,FALSE)*D23)</f>
        <v>7.1940000000000008</v>
      </c>
    </row>
    <row r="24" spans="1:23" s="340" customFormat="1" ht="17" customHeight="1">
      <c r="A24" s="414"/>
      <c r="B24" s="419"/>
      <c r="C24" s="187" t="str">
        <f>IF(D24="","",VLOOKUP(B24,Data!$B$5:$L$404,2,FALSE))</f>
        <v/>
      </c>
      <c r="D24" s="339"/>
      <c r="E24" s="274">
        <v>4</v>
      </c>
      <c r="F24" s="270"/>
      <c r="G24" s="185" t="str">
        <f>IF(D24="","",VLOOKUP(B24,Data!$B$5:$L$404,11,FALSE))</f>
        <v/>
      </c>
      <c r="H24" s="188" t="str">
        <f t="shared" si="0"/>
        <v>-</v>
      </c>
      <c r="I24" s="182" t="str">
        <f>IF(D24="","",VLOOKUP(B24,Data!$B$5:$D$404,3,FALSE))</f>
        <v/>
      </c>
      <c r="J24" s="182" t="str">
        <f>IF(D24="","",VLOOKUP(B24,Data!$B$5:$M$404,12,FALSE))</f>
        <v/>
      </c>
      <c r="K24" s="280"/>
      <c r="L24" s="183" t="str">
        <f>IF(D24="","",VLOOKUP(B24,Data!$B$5:$E$404,4,FALSE)*D24)</f>
        <v/>
      </c>
      <c r="M24" s="183" t="str">
        <f>IF(D24="","",VLOOKUP(B24,Data!$B$5:$F$404,5,FALSE)*D24)</f>
        <v/>
      </c>
      <c r="N24" s="189" t="e">
        <f>IF(B24=Data!B99,Data!G99,(IF(B24=Data!B105,Data!G105,(IF(B24=Data!B107,Data!G107,(IF(B24=Data!#REF!,Data!#REF!,(IF(B24=Data!#REF!,Data!#REF!,(IF(B24=Data!B90,Data!G90,(IF(B24=Data!#REF!,Data!#REF!,(IF(B24=Data!#REF!,Data!#REF!,Data!#REF!)))))))))))))))&amp;IF(B24=Data!B225,Data!G225,(IF(B24=Data!B226,Data!G226,(IF(B24=Data!#REF!,Data!#REF!,(IF(B24=Data!B221,Data!G221,(IF(B24=Data!B222,Data!G222,(IF(B24=Data!#REF!,Data!G917,(IF(B24=Data!#REF!,Data!#REF!,(IF(B24=Data!B277,Data!G277,Data!#REF!)))))))))))))))&amp;IF(B24=Data!#REF!,Data!#REF!,(IF(B24=Data!#REF!,Data!#REF!,(IF(B24=Data!#REF!,Data!#REF!,(IF(B24=Data!#REF!,Data!#REF!,(IF(B24=Data!#REF!,Data!#REF!,Data!#REF!)))))))))</f>
        <v>#REF!</v>
      </c>
      <c r="O24" s="377"/>
      <c r="P24" s="378"/>
      <c r="Q24" s="186" t="e">
        <f>IF(B24=Data!B99,Data!H99,(IF(B24=Data!B105,Data!H105,(IF(B24=Data!B107,Data!H107,(IF(B24=Data!#REF!,Data!#REF!,(IF(B24=Data!#REF!,Data!#REF!,(IF(B24=Data!B90,Data!H90,(IF(B24=Data!#REF!,Data!#REF!,(IF(B24=Data!#REF!,Data!#REF!,Data!#REF!)))))))))))))))&amp;IF(B24=Data!B225,Data!H225,(IF(B24=Data!B226,Data!H226,(IF(B24=Data!#REF!,Data!#REF!,(IF(B24=Data!B221,Data!H221,(IF(B24=Data!B222,Data!H222,(IF(B24=Data!#REF!,Data!H917,(IF(B24=Data!#REF!,Data!#REF!,(IF(B24=Data!B277,Data!H277,Data!#REF!)))))))))))))))&amp;IF(B24=Data!#REF!,Data!#REF!,(IF(B24=Data!#REF!,Data!#REF!,(IF(B24=Data!#REF!,Data!#REF!,(IF(B24=Data!#REF!,Data!#REF!,(IF(B24=Data!#REF!,Data!#REF!,Data!#REF!)))))))))</f>
        <v>#REF!</v>
      </c>
      <c r="R24" s="378"/>
      <c r="S24" s="378"/>
      <c r="T24" s="186" t="e">
        <f>IF(B24=Data!B99,Data!I99,(IF(B24=Data!B105,Data!I105,(IF(B24=Data!B107,Data!I107,(IF(B24=Data!#REF!,Data!#REF!,(IF(B24=Data!#REF!,Data!#REF!,(IF(B24=Data!B90,Data!I90,(IF(B24=Data!#REF!,Data!#REF!,(IF(B24=Data!#REF!,Data!#REF!,Data!#REF!)))))))))))))))&amp;IF(B24=Data!B225,Data!I225,(IF(B24=Data!B226,Data!I226,(IF(B24=Data!#REF!,Data!#REF!,(IF(B24=Data!B221,Data!I221,(IF(B24=Data!B222,Data!I222,(IF(B24=Data!#REF!,Data!I917,(IF(B24=Data!#REF!,Data!#REF!,(IF(B24=Data!B277,Data!I277,Data!#REF!)))))))))))))))&amp;IF(B24=Data!#REF!,Data!#REF!,(IF(B24=Data!#REF!,Data!#REF!,(IF(B24=Data!#REF!,Data!#REF!,(IF(B24=Data!#REF!,Data!#REF!,(IF(B24=Data!#REF!,Data!#REF!,Data!#REF!)))))))))</f>
        <v>#REF!</v>
      </c>
      <c r="U24" s="379"/>
      <c r="V24" s="186" t="e">
        <f>IF(B24=Data!B99,Data!J99,(IF(B24=Data!B105,Data!J105,(IF(B24=Data!B107,Data!J107,(IF(B24=Data!#REF!,Data!#REF!,(IF(B24=Data!#REF!,Data!#REF!,(IF(B24=Data!B90,Data!J90,(IF(B24=Data!#REF!,Data!#REF!,(IF(B24=Data!#REF!,Data!#REF!,Data!#REF!)))))))))))))))&amp;IF(B24=Data!B225,Data!J225,(IF(B24=Data!B226,Data!J226,(IF(B24=Data!#REF!,Data!#REF!,(IF(B24=Data!B221,Data!J221,(IF(B24=Data!B222,Data!J222,(IF(B24=Data!#REF!,Data!J917,(IF(B24=Data!#REF!,Data!#REF!,(IF(B24=Data!B277,Data!J277,Data!#REF!)))))))))))))))&amp;IF(B24=Data!#REF!,Data!#REF!,(IF(B24=Data!#REF!,Data!#REF!,(IF(B24=Data!#REF!,Data!#REF!,(IF(B24=Data!#REF!,Data!#REF!,(IF(B24=Data!#REF!,Data!#REF!,Data!#REF!)))))))))</f>
        <v>#REF!</v>
      </c>
      <c r="W24" s="184" t="str">
        <f>IF(D24="","",VLOOKUP(B24,Data!$B$5:$J$404,9,FALSE)*D24)</f>
        <v/>
      </c>
    </row>
    <row r="25" spans="1:23" s="340" customFormat="1" ht="17" customHeight="1">
      <c r="A25" s="272"/>
      <c r="B25" s="419"/>
      <c r="C25" s="187" t="str">
        <f>IF(D25="","",VLOOKUP(B25,Data!$B$5:$L$404,2,FALSE))</f>
        <v/>
      </c>
      <c r="D25" s="339"/>
      <c r="E25" s="274">
        <v>4</v>
      </c>
      <c r="F25" s="181"/>
      <c r="G25" s="185" t="str">
        <f>IF(D25="","",VLOOKUP(B25,Data!$B$5:$L$404,11,FALSE))</f>
        <v/>
      </c>
      <c r="H25" s="188" t="str">
        <f t="shared" si="0"/>
        <v>-</v>
      </c>
      <c r="I25" s="182" t="str">
        <f>IF(D25="","",VLOOKUP(B25,Data!$B$5:$D$404,3,FALSE))</f>
        <v/>
      </c>
      <c r="J25" s="182" t="str">
        <f>IF(D25="","",VLOOKUP(B25,Data!$B$5:$M$404,12,FALSE))</f>
        <v/>
      </c>
      <c r="K25" s="280"/>
      <c r="L25" s="183" t="str">
        <f>IF(D25="","",VLOOKUP(B25,Data!$B$5:$E$404,4,FALSE)*D25)</f>
        <v/>
      </c>
      <c r="M25" s="183" t="str">
        <f>IF(D25="","",VLOOKUP(B25,Data!$B$5:$F$404,5,FALSE)*D25)</f>
        <v/>
      </c>
      <c r="N25" s="189" t="e">
        <f>IF(B25=Data!B97,Data!G97,(IF(B25=Data!B103,Data!G103,(IF(B25=Data!B105,Data!G105,(IF(B25=Data!#REF!,Data!#REF!,(IF(B25=Data!#REF!,Data!#REF!,(IF(B25=Data!B88,Data!G88,(IF(B25=Data!#REF!,Data!#REF!,(IF(B25=Data!#REF!,Data!#REF!,Data!#REF!)))))))))))))))&amp;IF(B25=Data!B223,Data!G223,(IF(B25=Data!B224,Data!G224,(IF(B25=Data!#REF!,Data!#REF!,(IF(B25=Data!B219,Data!G219,(IF(B25=Data!B220,Data!G220,(IF(B25=Data!#REF!,Data!G915,(IF(B25=Data!#REF!,Data!#REF!,(IF(B25=Data!B275,Data!G275,Data!#REF!)))))))))))))))&amp;IF(B25=Data!#REF!,Data!#REF!,(IF(B25=Data!#REF!,Data!#REF!,(IF(B25=Data!#REF!,Data!#REF!,(IF(B25=Data!#REF!,Data!#REF!,(IF(B25=Data!#REF!,Data!#REF!,Data!#REF!)))))))))</f>
        <v>#REF!</v>
      </c>
      <c r="O25" s="377"/>
      <c r="P25" s="378"/>
      <c r="Q25" s="186" t="e">
        <f>IF(B25=Data!B97,Data!H97,(IF(B25=Data!B103,Data!H103,(IF(B25=Data!B105,Data!H105,(IF(B25=Data!#REF!,Data!#REF!,(IF(B25=Data!#REF!,Data!#REF!,(IF(B25=Data!B88,Data!H88,(IF(B25=Data!#REF!,Data!#REF!,(IF(B25=Data!#REF!,Data!#REF!,Data!#REF!)))))))))))))))&amp;IF(B25=Data!B223,Data!H223,(IF(B25=Data!B224,Data!H224,(IF(B25=Data!#REF!,Data!#REF!,(IF(B25=Data!B219,Data!H219,(IF(B25=Data!B220,Data!H220,(IF(B25=Data!#REF!,Data!H915,(IF(B25=Data!#REF!,Data!#REF!,(IF(B25=Data!B275,Data!H275,Data!#REF!)))))))))))))))&amp;IF(B25=Data!#REF!,Data!#REF!,(IF(B25=Data!#REF!,Data!#REF!,(IF(B25=Data!#REF!,Data!#REF!,(IF(B25=Data!#REF!,Data!#REF!,(IF(B25=Data!#REF!,Data!#REF!,Data!#REF!)))))))))</f>
        <v>#REF!</v>
      </c>
      <c r="R25" s="378"/>
      <c r="S25" s="378"/>
      <c r="T25" s="186" t="e">
        <f>IF(B25=Data!B97,Data!I97,(IF(B25=Data!B103,Data!I103,(IF(B25=Data!B105,Data!I105,(IF(B25=Data!#REF!,Data!#REF!,(IF(B25=Data!#REF!,Data!#REF!,(IF(B25=Data!B88,Data!I88,(IF(B25=Data!#REF!,Data!#REF!,(IF(B25=Data!#REF!,Data!#REF!,Data!#REF!)))))))))))))))&amp;IF(B25=Data!B223,Data!I223,(IF(B25=Data!B224,Data!I224,(IF(B25=Data!#REF!,Data!#REF!,(IF(B25=Data!B219,Data!I219,(IF(B25=Data!B220,Data!I220,(IF(B25=Data!#REF!,Data!I915,(IF(B25=Data!#REF!,Data!#REF!,(IF(B25=Data!B275,Data!I275,Data!#REF!)))))))))))))))&amp;IF(B25=Data!#REF!,Data!#REF!,(IF(B25=Data!#REF!,Data!#REF!,(IF(B25=Data!#REF!,Data!#REF!,(IF(B25=Data!#REF!,Data!#REF!,(IF(B25=Data!#REF!,Data!#REF!,Data!#REF!)))))))))</f>
        <v>#REF!</v>
      </c>
      <c r="U25" s="379"/>
      <c r="V25" s="186" t="e">
        <f>IF(B25=Data!B97,Data!J97,(IF(B25=Data!B103,Data!J103,(IF(B25=Data!B105,Data!J105,(IF(B25=Data!#REF!,Data!#REF!,(IF(B25=Data!#REF!,Data!#REF!,(IF(B25=Data!B88,Data!J88,(IF(B25=Data!#REF!,Data!#REF!,(IF(B25=Data!#REF!,Data!#REF!,Data!#REF!)))))))))))))))&amp;IF(B25=Data!B223,Data!J223,(IF(B25=Data!B224,Data!J224,(IF(B25=Data!#REF!,Data!#REF!,(IF(B25=Data!B219,Data!J219,(IF(B25=Data!B220,Data!J220,(IF(B25=Data!#REF!,Data!J915,(IF(B25=Data!#REF!,Data!#REF!,(IF(B25=Data!B275,Data!J275,Data!#REF!)))))))))))))))&amp;IF(B25=Data!#REF!,Data!#REF!,(IF(B25=Data!#REF!,Data!#REF!,(IF(B25=Data!#REF!,Data!#REF!,(IF(B25=Data!#REF!,Data!#REF!,(IF(B25=Data!#REF!,Data!#REF!,Data!#REF!)))))))))</f>
        <v>#REF!</v>
      </c>
      <c r="W25" s="184" t="str">
        <f>IF(D25="","",VLOOKUP(B25,Data!$B$5:$J$404,9,FALSE)*D25)</f>
        <v/>
      </c>
    </row>
    <row r="26" spans="1:23" s="340" customFormat="1" ht="17" customHeight="1">
      <c r="A26" s="414"/>
      <c r="B26" s="419"/>
      <c r="C26" s="187" t="str">
        <f>IF(D26="","",VLOOKUP(B26,Data!$B$5:$L$404,2,FALSE))</f>
        <v/>
      </c>
      <c r="D26" s="339"/>
      <c r="E26" s="274">
        <v>4</v>
      </c>
      <c r="F26" s="270"/>
      <c r="G26" s="185" t="str">
        <f>IF(D26="","",VLOOKUP(B26,Data!$B$5:$L$404,11,FALSE))</f>
        <v/>
      </c>
      <c r="H26" s="188" t="str">
        <f t="shared" si="0"/>
        <v>-</v>
      </c>
      <c r="I26" s="182" t="str">
        <f>IF(D26="","",VLOOKUP(B26,Data!$B$5:$D$404,3,FALSE))</f>
        <v/>
      </c>
      <c r="J26" s="182" t="str">
        <f>IF(D26="","",VLOOKUP(B26,Data!$B$5:$M$404,12,FALSE))</f>
        <v/>
      </c>
      <c r="K26" s="280"/>
      <c r="L26" s="183" t="str">
        <f>IF(D26="","",VLOOKUP(B26,Data!$B$5:$E$404,4,FALSE)*D26)</f>
        <v/>
      </c>
      <c r="M26" s="183" t="str">
        <f>IF(D26="","",VLOOKUP(B26,Data!$B$5:$F$404,5,FALSE)*D26)</f>
        <v/>
      </c>
      <c r="N26" s="189" t="e">
        <f>IF(B26=Data!B101,Data!G101,(IF(B26=Data!B107,Data!G107,(IF(B26=Data!B109,Data!G109,(IF(B26=Data!#REF!,Data!#REF!,(IF(B26=Data!#REF!,Data!#REF!,(IF(B26=Data!B92,Data!G92,(IF(B26=Data!#REF!,Data!#REF!,(IF(B26=Data!#REF!,Data!#REF!,Data!#REF!)))))))))))))))&amp;IF(B26=Data!B227,Data!G227,(IF(B26=Data!B228,Data!G228,(IF(B26=Data!#REF!,Data!#REF!,(IF(B26=Data!B223,Data!G223,(IF(B26=Data!B224,Data!G224,(IF(B26=Data!#REF!,Data!G919,(IF(B26=Data!#REF!,Data!#REF!,(IF(B26=Data!B279,Data!G279,Data!#REF!)))))))))))))))&amp;IF(B26=Data!#REF!,Data!#REF!,(IF(B26=Data!#REF!,Data!#REF!,(IF(B26=Data!#REF!,Data!#REF!,(IF(B26=Data!#REF!,Data!#REF!,(IF(B26=Data!#REF!,Data!#REF!,Data!#REF!)))))))))</f>
        <v>#REF!</v>
      </c>
      <c r="O26" s="377"/>
      <c r="P26" s="378"/>
      <c r="Q26" s="186" t="e">
        <f>IF(B26=Data!B101,Data!H101,(IF(B26=Data!B107,Data!H107,(IF(B26=Data!B109,Data!H109,(IF(B26=Data!#REF!,Data!#REF!,(IF(B26=Data!#REF!,Data!#REF!,(IF(B26=Data!B92,Data!H92,(IF(B26=Data!#REF!,Data!#REF!,(IF(B26=Data!#REF!,Data!#REF!,Data!#REF!)))))))))))))))&amp;IF(B26=Data!B227,Data!H227,(IF(B26=Data!B228,Data!H228,(IF(B26=Data!#REF!,Data!#REF!,(IF(B26=Data!B223,Data!H223,(IF(B26=Data!B224,Data!H224,(IF(B26=Data!#REF!,Data!H919,(IF(B26=Data!#REF!,Data!#REF!,(IF(B26=Data!B279,Data!H279,Data!#REF!)))))))))))))))&amp;IF(B26=Data!#REF!,Data!#REF!,(IF(B26=Data!#REF!,Data!#REF!,(IF(B26=Data!#REF!,Data!#REF!,(IF(B26=Data!#REF!,Data!#REF!,(IF(B26=Data!#REF!,Data!#REF!,Data!#REF!)))))))))</f>
        <v>#REF!</v>
      </c>
      <c r="R26" s="378"/>
      <c r="S26" s="378"/>
      <c r="T26" s="186" t="e">
        <f>IF(B26=Data!B101,Data!I101,(IF(B26=Data!B107,Data!I107,(IF(B26=Data!B109,Data!I109,(IF(B26=Data!#REF!,Data!#REF!,(IF(B26=Data!#REF!,Data!#REF!,(IF(B26=Data!B92,Data!I92,(IF(B26=Data!#REF!,Data!#REF!,(IF(B26=Data!#REF!,Data!#REF!,Data!#REF!)))))))))))))))&amp;IF(B26=Data!B227,Data!I227,(IF(B26=Data!B228,Data!I228,(IF(B26=Data!#REF!,Data!#REF!,(IF(B26=Data!B223,Data!I223,(IF(B26=Data!B224,Data!I224,(IF(B26=Data!#REF!,Data!I919,(IF(B26=Data!#REF!,Data!#REF!,(IF(B26=Data!B279,Data!I279,Data!#REF!)))))))))))))))&amp;IF(B26=Data!#REF!,Data!#REF!,(IF(B26=Data!#REF!,Data!#REF!,(IF(B26=Data!#REF!,Data!#REF!,(IF(B26=Data!#REF!,Data!#REF!,(IF(B26=Data!#REF!,Data!#REF!,Data!#REF!)))))))))</f>
        <v>#REF!</v>
      </c>
      <c r="U26" s="379"/>
      <c r="V26" s="186" t="e">
        <f>IF(B26=Data!B101,Data!J101,(IF(B26=Data!B107,Data!J107,(IF(B26=Data!B109,Data!J109,(IF(B26=Data!#REF!,Data!#REF!,(IF(B26=Data!#REF!,Data!#REF!,(IF(B26=Data!B92,Data!J92,(IF(B26=Data!#REF!,Data!#REF!,(IF(B26=Data!#REF!,Data!#REF!,Data!#REF!)))))))))))))))&amp;IF(B26=Data!B227,Data!J227,(IF(B26=Data!B228,Data!J228,(IF(B26=Data!#REF!,Data!#REF!,(IF(B26=Data!B223,Data!J223,(IF(B26=Data!B224,Data!J224,(IF(B26=Data!#REF!,Data!J919,(IF(B26=Data!#REF!,Data!#REF!,(IF(B26=Data!B279,Data!J279,Data!#REF!)))))))))))))))&amp;IF(B26=Data!#REF!,Data!#REF!,(IF(B26=Data!#REF!,Data!#REF!,(IF(B26=Data!#REF!,Data!#REF!,(IF(B26=Data!#REF!,Data!#REF!,(IF(B26=Data!#REF!,Data!#REF!,Data!#REF!)))))))))</f>
        <v>#REF!</v>
      </c>
      <c r="W26" s="184" t="str">
        <f>IF(D26="","",VLOOKUP(B26,Data!$B$5:$J$404,9,FALSE)*D26)</f>
        <v/>
      </c>
    </row>
    <row r="27" spans="1:23" s="340" customFormat="1" ht="17" customHeight="1">
      <c r="A27" s="272"/>
      <c r="B27" s="419"/>
      <c r="C27" s="187" t="str">
        <f>IF(D27="","",VLOOKUP(B27,Data!$B$5:$L$404,2,FALSE))</f>
        <v/>
      </c>
      <c r="D27" s="339"/>
      <c r="E27" s="274">
        <v>4</v>
      </c>
      <c r="F27" s="341"/>
      <c r="G27" s="185" t="str">
        <f>IF(D27="","",VLOOKUP(B27,Data!$B$5:$L$404,11,FALSE))</f>
        <v/>
      </c>
      <c r="H27" s="188" t="str">
        <f t="shared" si="0"/>
        <v>-</v>
      </c>
      <c r="I27" s="182" t="str">
        <f>IF(D27="","",VLOOKUP(B27,Data!$B$5:$D$404,3,FALSE))</f>
        <v/>
      </c>
      <c r="J27" s="182" t="str">
        <f>IF(D27="","",VLOOKUP(B27,Data!$B$5:$M$404,12,FALSE))</f>
        <v/>
      </c>
      <c r="K27" s="280"/>
      <c r="L27" s="183" t="str">
        <f>IF(D27="","",VLOOKUP(B27,Data!$B$5:$E$404,4,FALSE)*D27)</f>
        <v/>
      </c>
      <c r="M27" s="183" t="str">
        <f>IF(D27="","",VLOOKUP(B27,Data!$B$5:$F$404,5,FALSE)*D27)</f>
        <v/>
      </c>
      <c r="N27" s="189" t="e">
        <f>IF(B27=Data!B126,Data!G126,(IF(B27=Data!B132,Data!G132,(IF(B27=Data!B134,Data!G134,(IF(B27=Data!#REF!,Data!#REF!,(IF(B27=Data!#REF!,Data!#REF!,(IF(B27=Data!B117,Data!G117,(IF(B27=Data!#REF!,Data!#REF!,(IF(B27=Data!#REF!,Data!#REF!,Data!#REF!)))))))))))))))&amp;IF(B27=Data!B252,Data!G252,(IF(B27=Data!B253,Data!G253,(IF(B27=Data!#REF!,Data!#REF!,(IF(B27=Data!B248,Data!G248,(IF(B27=Data!B249,Data!G249,(IF(B27=Data!#REF!,Data!G944,(IF(B27=Data!#REF!,Data!#REF!,(IF(B27=Data!B304,Data!G304,Data!#REF!)))))))))))))))&amp;IF(B27=Data!#REF!,Data!#REF!,(IF(B27=Data!#REF!,Data!#REF!,(IF(B27=Data!#REF!,Data!#REF!,(IF(B27=Data!#REF!,Data!#REF!,(IF(B27=Data!#REF!,Data!#REF!,Data!#REF!)))))))))</f>
        <v>#REF!</v>
      </c>
      <c r="O27" s="377"/>
      <c r="P27" s="378"/>
      <c r="Q27" s="186" t="e">
        <f>IF(B27=Data!B126,Data!H126,(IF(B27=Data!B132,Data!H132,(IF(B27=Data!B134,Data!H134,(IF(B27=Data!#REF!,Data!#REF!,(IF(B27=Data!#REF!,Data!#REF!,(IF(B27=Data!B117,Data!H117,(IF(B27=Data!#REF!,Data!#REF!,(IF(B27=Data!#REF!,Data!#REF!,Data!#REF!)))))))))))))))&amp;IF(B27=Data!B252,Data!H252,(IF(B27=Data!B253,Data!H253,(IF(B27=Data!#REF!,Data!#REF!,(IF(B27=Data!B248,Data!H248,(IF(B27=Data!B249,Data!H249,(IF(B27=Data!#REF!,Data!H944,(IF(B27=Data!#REF!,Data!#REF!,(IF(B27=Data!B304,Data!H304,Data!#REF!)))))))))))))))&amp;IF(B27=Data!#REF!,Data!#REF!,(IF(B27=Data!#REF!,Data!#REF!,(IF(B27=Data!#REF!,Data!#REF!,(IF(B27=Data!#REF!,Data!#REF!,(IF(B27=Data!#REF!,Data!#REF!,Data!#REF!)))))))))</f>
        <v>#REF!</v>
      </c>
      <c r="R27" s="378"/>
      <c r="S27" s="378"/>
      <c r="T27" s="186" t="e">
        <f>IF(B27=Data!B126,Data!I126,(IF(B27=Data!B132,Data!I132,(IF(B27=Data!B134,Data!I134,(IF(B27=Data!#REF!,Data!#REF!,(IF(B27=Data!#REF!,Data!#REF!,(IF(B27=Data!B117,Data!I117,(IF(B27=Data!#REF!,Data!#REF!,(IF(B27=Data!#REF!,Data!#REF!,Data!#REF!)))))))))))))))&amp;IF(B27=Data!B252,Data!I252,(IF(B27=Data!B253,Data!I253,(IF(B27=Data!#REF!,Data!#REF!,(IF(B27=Data!B248,Data!I248,(IF(B27=Data!B249,Data!I249,(IF(B27=Data!#REF!,Data!I944,(IF(B27=Data!#REF!,Data!#REF!,(IF(B27=Data!B304,Data!I304,Data!#REF!)))))))))))))))&amp;IF(B27=Data!#REF!,Data!#REF!,(IF(B27=Data!#REF!,Data!#REF!,(IF(B27=Data!#REF!,Data!#REF!,(IF(B27=Data!#REF!,Data!#REF!,(IF(B27=Data!#REF!,Data!#REF!,Data!#REF!)))))))))</f>
        <v>#REF!</v>
      </c>
      <c r="U27" s="379"/>
      <c r="V27" s="186" t="e">
        <f>IF(B27=Data!B126,Data!J126,(IF(B27=Data!B132,Data!J132,(IF(B27=Data!B134,Data!J134,(IF(B27=Data!#REF!,Data!#REF!,(IF(B27=Data!#REF!,Data!#REF!,(IF(B27=Data!B117,Data!J117,(IF(B27=Data!#REF!,Data!#REF!,(IF(B27=Data!#REF!,Data!#REF!,Data!#REF!)))))))))))))))&amp;IF(B27=Data!B252,Data!J252,(IF(B27=Data!B253,Data!J253,(IF(B27=Data!#REF!,Data!#REF!,(IF(B27=Data!B248,Data!J248,(IF(B27=Data!B249,Data!J249,(IF(B27=Data!#REF!,Data!J944,(IF(B27=Data!#REF!,Data!#REF!,(IF(B27=Data!B304,Data!J304,Data!#REF!)))))))))))))))&amp;IF(B27=Data!#REF!,Data!#REF!,(IF(B27=Data!#REF!,Data!#REF!,(IF(B27=Data!#REF!,Data!#REF!,(IF(B27=Data!#REF!,Data!#REF!,(IF(B27=Data!#REF!,Data!#REF!,Data!#REF!)))))))))</f>
        <v>#REF!</v>
      </c>
      <c r="W27" s="184" t="str">
        <f>IF(D27="","",VLOOKUP(B27,Data!$B$5:$J$404,9,FALSE)*D27)</f>
        <v/>
      </c>
    </row>
    <row r="28" spans="1:23" s="340" customFormat="1" ht="19.5" customHeight="1">
      <c r="A28" s="272"/>
      <c r="B28" s="678" t="s">
        <v>973</v>
      </c>
      <c r="C28" s="679"/>
      <c r="D28" s="269">
        <f>SUM(D18:D27)</f>
        <v>13</v>
      </c>
      <c r="E28" s="374">
        <f>SUM(E18:E27)</f>
        <v>40</v>
      </c>
      <c r="F28" s="191"/>
      <c r="G28" s="190"/>
      <c r="H28" s="191">
        <f>SUM(H18:H27)</f>
        <v>32294.29</v>
      </c>
      <c r="I28" s="383"/>
      <c r="J28" s="343"/>
      <c r="K28" s="343"/>
      <c r="L28" s="191">
        <f>SUM(L18:L27)</f>
        <v>3061</v>
      </c>
      <c r="M28" s="191">
        <f>SUM(M18:M27)</f>
        <v>2747</v>
      </c>
      <c r="N28" s="190">
        <f>SUM(N16:N17)</f>
        <v>0</v>
      </c>
      <c r="O28" s="190" t="e">
        <f>SUM(#REF!)</f>
        <v>#REF!</v>
      </c>
      <c r="P28" s="190">
        <f>SUM(P16:P17)</f>
        <v>0</v>
      </c>
      <c r="Q28" s="190">
        <f>SUM(Q16:Q17)</f>
        <v>0</v>
      </c>
      <c r="R28" s="190" t="e">
        <f>SUM(#REF!)</f>
        <v>#REF!</v>
      </c>
      <c r="S28" s="190">
        <f>SUM(S16:S17)</f>
        <v>0</v>
      </c>
      <c r="T28" s="190">
        <f>SUM(T16:T17)</f>
        <v>0</v>
      </c>
      <c r="U28" s="190"/>
      <c r="V28" s="190">
        <f>SUM(V16:V17)</f>
        <v>0</v>
      </c>
      <c r="W28" s="192">
        <f>SUM(W18:W27)</f>
        <v>16.396000000000001</v>
      </c>
    </row>
    <row r="29" spans="1:23" ht="10.25" customHeight="1">
      <c r="A29" s="272"/>
      <c r="B29" s="680"/>
      <c r="C29" s="681"/>
      <c r="D29" s="395"/>
      <c r="E29" s="375"/>
      <c r="F29" s="311"/>
      <c r="G29" s="160" t="s">
        <v>523</v>
      </c>
      <c r="H29" s="157"/>
      <c r="I29" s="344"/>
      <c r="J29" s="344"/>
      <c r="K29" s="344"/>
      <c r="L29" s="161"/>
      <c r="M29" s="151"/>
      <c r="N29" s="298"/>
      <c r="U29" s="298"/>
      <c r="V29" s="298"/>
      <c r="W29" s="155"/>
    </row>
    <row r="30" spans="1:23" ht="14">
      <c r="A30" s="290" t="s">
        <v>524</v>
      </c>
      <c r="B30" s="346"/>
      <c r="C30" s="347"/>
      <c r="D30" s="396" t="s">
        <v>81</v>
      </c>
      <c r="E30" s="348"/>
      <c r="F30" s="305"/>
      <c r="G30" s="68" t="s">
        <v>82</v>
      </c>
      <c r="H30" s="72"/>
      <c r="I30" s="322" t="s">
        <v>83</v>
      </c>
      <c r="J30" s="349"/>
      <c r="K30" s="152" t="s">
        <v>84</v>
      </c>
      <c r="L30" s="152"/>
      <c r="M30" s="682" t="s">
        <v>85</v>
      </c>
      <c r="N30" s="683"/>
      <c r="O30" s="683"/>
      <c r="P30" s="683"/>
      <c r="Q30" s="683"/>
      <c r="R30" s="683"/>
      <c r="S30" s="683"/>
      <c r="T30" s="683"/>
      <c r="U30" s="683"/>
      <c r="V30" s="683"/>
      <c r="W30" s="684"/>
    </row>
    <row r="31" spans="1:23" ht="14">
      <c r="A31" s="297" t="s">
        <v>525</v>
      </c>
      <c r="B31" s="334"/>
      <c r="C31" s="308"/>
      <c r="D31" s="386" t="s">
        <v>87</v>
      </c>
      <c r="G31" s="685"/>
      <c r="H31" s="686"/>
      <c r="I31" s="297" t="s">
        <v>88</v>
      </c>
      <c r="J31" s="350"/>
      <c r="K31" s="154" t="s">
        <v>89</v>
      </c>
      <c r="L31" s="154"/>
      <c r="M31" s="150"/>
      <c r="W31" s="155"/>
    </row>
    <row r="32" spans="1:23">
      <c r="A32" s="297" t="s">
        <v>526</v>
      </c>
      <c r="B32" s="297"/>
      <c r="C32" s="298"/>
      <c r="G32" s="685"/>
      <c r="H32" s="686"/>
      <c r="I32" s="297"/>
      <c r="J32" s="350"/>
      <c r="K32" s="154" t="s">
        <v>93</v>
      </c>
      <c r="L32" s="154"/>
      <c r="M32" s="150"/>
      <c r="W32" s="155"/>
    </row>
    <row r="33" spans="1:23" ht="10.5" customHeight="1">
      <c r="A33" s="311"/>
      <c r="B33" s="351"/>
      <c r="C33" s="352"/>
      <c r="D33" s="386" t="s">
        <v>94</v>
      </c>
      <c r="G33" s="685"/>
      <c r="H33" s="686"/>
      <c r="I33" s="297" t="s">
        <v>95</v>
      </c>
      <c r="J33" s="350"/>
      <c r="K33" s="154"/>
      <c r="L33" s="154"/>
      <c r="M33" s="150"/>
      <c r="W33" s="155"/>
    </row>
    <row r="34" spans="1:23" ht="13">
      <c r="A34" s="290" t="s">
        <v>96</v>
      </c>
      <c r="C34" s="292"/>
      <c r="D34" s="386" t="s">
        <v>97</v>
      </c>
      <c r="G34" s="76" t="s">
        <v>98</v>
      </c>
      <c r="H34" s="73"/>
      <c r="I34" s="297" t="s">
        <v>88</v>
      </c>
      <c r="J34" s="350"/>
      <c r="K34" s="154" t="s">
        <v>99</v>
      </c>
      <c r="L34" s="154"/>
      <c r="M34" s="150"/>
      <c r="W34" s="155"/>
    </row>
    <row r="35" spans="1:23" ht="10.5" customHeight="1">
      <c r="A35" s="297" t="s">
        <v>527</v>
      </c>
      <c r="C35" s="298"/>
      <c r="D35" s="386" t="s">
        <v>100</v>
      </c>
      <c r="G35" s="77"/>
      <c r="H35" s="162"/>
      <c r="I35" s="297" t="s">
        <v>101</v>
      </c>
      <c r="J35" s="350"/>
      <c r="K35" s="154" t="s">
        <v>528</v>
      </c>
      <c r="L35" s="154"/>
      <c r="M35" s="687" t="s">
        <v>103</v>
      </c>
      <c r="N35" s="688"/>
      <c r="O35" s="688"/>
      <c r="P35" s="688"/>
      <c r="Q35" s="688"/>
      <c r="R35" s="688"/>
      <c r="S35" s="688"/>
      <c r="T35" s="688"/>
      <c r="U35" s="688"/>
      <c r="V35" s="688"/>
      <c r="W35" s="689"/>
    </row>
    <row r="36" spans="1:23">
      <c r="A36" s="311"/>
      <c r="B36" s="312"/>
      <c r="C36" s="313"/>
      <c r="D36" s="397"/>
      <c r="E36" s="353"/>
      <c r="F36" s="312"/>
      <c r="G36" s="673" t="s">
        <v>961</v>
      </c>
      <c r="H36" s="674"/>
      <c r="I36" s="673" t="s">
        <v>960</v>
      </c>
      <c r="J36" s="674"/>
      <c r="K36" s="158" t="s">
        <v>104</v>
      </c>
      <c r="L36" s="158"/>
      <c r="M36" s="675" t="s">
        <v>105</v>
      </c>
      <c r="N36" s="676"/>
      <c r="O36" s="676"/>
      <c r="P36" s="676"/>
      <c r="Q36" s="676"/>
      <c r="R36" s="676"/>
      <c r="S36" s="676"/>
      <c r="T36" s="676"/>
      <c r="U36" s="676"/>
      <c r="V36" s="676"/>
      <c r="W36" s="677"/>
    </row>
    <row r="37" spans="1:23">
      <c r="B37" s="305"/>
    </row>
    <row r="40" spans="1:23" ht="19.25" customHeight="1"/>
    <row r="41" spans="1:23" ht="19.25" customHeight="1"/>
    <row r="42" spans="1:23" s="354" customFormat="1" ht="17.75" customHeight="1">
      <c r="A42" s="163" t="s">
        <v>886</v>
      </c>
      <c r="B42" s="146"/>
      <c r="C42" s="163" t="s">
        <v>569</v>
      </c>
      <c r="D42" s="382"/>
      <c r="E42" s="362"/>
      <c r="F42" s="363"/>
      <c r="G42" s="163" t="s">
        <v>880</v>
      </c>
      <c r="H42" s="146"/>
      <c r="I42" s="163" t="s">
        <v>569</v>
      </c>
      <c r="L42" s="265"/>
      <c r="M42" s="265"/>
      <c r="W42" s="264"/>
    </row>
    <row r="43" spans="1:23" s="354" customFormat="1" ht="17.75" customHeight="1">
      <c r="A43" s="163" t="s">
        <v>887</v>
      </c>
      <c r="B43" s="146"/>
      <c r="C43" s="163" t="s">
        <v>891</v>
      </c>
      <c r="D43" s="382"/>
      <c r="E43" s="362"/>
      <c r="F43" s="363"/>
      <c r="G43" s="247" t="s">
        <v>881</v>
      </c>
      <c r="H43" s="381"/>
      <c r="I43" s="247" t="s">
        <v>891</v>
      </c>
      <c r="L43" s="265"/>
      <c r="M43" s="265"/>
      <c r="W43" s="264"/>
    </row>
    <row r="44" spans="1:23" s="354" customFormat="1" ht="17.75" customHeight="1">
      <c r="A44" s="163" t="s">
        <v>888</v>
      </c>
      <c r="B44" s="146"/>
      <c r="C44" s="163" t="s">
        <v>891</v>
      </c>
      <c r="D44" s="382"/>
      <c r="E44" s="362"/>
      <c r="F44" s="363"/>
      <c r="G44" s="163" t="s">
        <v>882</v>
      </c>
      <c r="H44" s="146"/>
      <c r="I44" s="163" t="s">
        <v>569</v>
      </c>
      <c r="L44" s="265"/>
      <c r="M44" s="265"/>
      <c r="W44" s="264"/>
    </row>
    <row r="45" spans="1:23" s="354" customFormat="1" ht="17.75" customHeight="1">
      <c r="A45" s="163" t="s">
        <v>889</v>
      </c>
      <c r="B45" s="146"/>
      <c r="C45" s="163" t="s">
        <v>569</v>
      </c>
      <c r="D45" s="382"/>
      <c r="E45" s="362"/>
      <c r="F45" s="363"/>
      <c r="G45" s="163" t="s">
        <v>883</v>
      </c>
      <c r="H45" s="146"/>
      <c r="I45" s="163" t="s">
        <v>569</v>
      </c>
      <c r="L45" s="265"/>
      <c r="M45" s="265"/>
      <c r="W45" s="264"/>
    </row>
    <row r="46" spans="1:23" s="354" customFormat="1" ht="17.75" customHeight="1">
      <c r="A46" s="163" t="s">
        <v>890</v>
      </c>
      <c r="B46" s="146"/>
      <c r="C46" s="163" t="s">
        <v>569</v>
      </c>
      <c r="D46" s="382"/>
      <c r="E46" s="362"/>
      <c r="F46" s="363"/>
      <c r="G46" s="163" t="s">
        <v>885</v>
      </c>
      <c r="H46" s="146"/>
      <c r="I46" s="163" t="s">
        <v>569</v>
      </c>
      <c r="L46" s="265"/>
      <c r="M46" s="265"/>
      <c r="W46" s="264"/>
    </row>
    <row r="47" spans="1:23" ht="18.75" customHeight="1">
      <c r="A47" s="411"/>
      <c r="B47" s="411"/>
      <c r="C47" s="411"/>
      <c r="D47" s="384"/>
      <c r="E47" s="411"/>
      <c r="F47" s="266"/>
      <c r="G47" s="163" t="s">
        <v>884</v>
      </c>
      <c r="I47" s="163" t="s">
        <v>569</v>
      </c>
    </row>
    <row r="48" spans="1:23" ht="17.5">
      <c r="A48" s="268"/>
      <c r="B48" s="411"/>
      <c r="C48" s="411"/>
      <c r="D48" s="384"/>
      <c r="E48" s="411"/>
      <c r="F48" s="411"/>
      <c r="G48" s="267"/>
      <c r="H48" s="267"/>
      <c r="I48" s="411"/>
    </row>
    <row r="50" spans="1:13">
      <c r="D50" s="386" t="s">
        <v>872</v>
      </c>
    </row>
    <row r="51" spans="1:13">
      <c r="M51" s="355"/>
    </row>
    <row r="52" spans="1:13" ht="14">
      <c r="A52" s="356"/>
      <c r="C52" s="334"/>
      <c r="D52" s="398"/>
      <c r="E52" s="357"/>
      <c r="M52" s="358"/>
    </row>
    <row r="53" spans="1:13" ht="14">
      <c r="A53" s="359"/>
      <c r="C53" s="334"/>
      <c r="D53" s="398"/>
      <c r="E53" s="357"/>
      <c r="M53" s="358"/>
    </row>
    <row r="54" spans="1:13" ht="14">
      <c r="A54" s="359"/>
      <c r="C54" s="334"/>
      <c r="D54" s="398"/>
      <c r="E54" s="357"/>
      <c r="M54" s="358"/>
    </row>
    <row r="55" spans="1:13" ht="14">
      <c r="A55" s="359"/>
      <c r="B55" s="334"/>
      <c r="C55" s="334"/>
      <c r="D55" s="398"/>
      <c r="E55" s="357"/>
      <c r="M55" s="358"/>
    </row>
    <row r="56" spans="1:13" ht="14">
      <c r="A56" s="359"/>
      <c r="B56" s="334"/>
      <c r="C56" s="334"/>
      <c r="D56" s="398"/>
      <c r="E56" s="357"/>
      <c r="M56" s="358"/>
    </row>
    <row r="57" spans="1:13" ht="14">
      <c r="A57" s="359"/>
      <c r="B57" s="334"/>
      <c r="C57" s="334"/>
      <c r="D57" s="398"/>
      <c r="E57" s="357"/>
      <c r="M57" s="358"/>
    </row>
    <row r="58" spans="1:13" ht="14">
      <c r="A58" s="334"/>
      <c r="B58" s="334"/>
      <c r="C58" s="334"/>
      <c r="D58" s="398"/>
      <c r="E58" s="357"/>
      <c r="M58" s="360"/>
    </row>
    <row r="59" spans="1:13" ht="14">
      <c r="A59" s="359"/>
      <c r="B59" s="334"/>
      <c r="C59" s="334"/>
      <c r="D59" s="398"/>
      <c r="E59" s="357"/>
    </row>
    <row r="60" spans="1:13" ht="14">
      <c r="A60" s="334"/>
      <c r="B60" s="334"/>
      <c r="C60" s="334"/>
      <c r="D60" s="398"/>
      <c r="E60" s="357"/>
    </row>
    <row r="61" spans="1:13" ht="14">
      <c r="A61" s="334"/>
      <c r="B61" s="334"/>
      <c r="C61" s="334"/>
      <c r="D61" s="398"/>
      <c r="E61" s="357"/>
    </row>
    <row r="62" spans="1:13" ht="14">
      <c r="A62" s="359"/>
      <c r="B62" s="334"/>
      <c r="C62" s="334"/>
      <c r="D62" s="398"/>
      <c r="E62" s="357"/>
    </row>
    <row r="63" spans="1:13" ht="14">
      <c r="A63" s="359"/>
      <c r="B63" s="334"/>
      <c r="C63" s="334"/>
      <c r="D63" s="398"/>
      <c r="E63" s="357"/>
    </row>
    <row r="64" spans="1:13" ht="14">
      <c r="A64" s="359"/>
      <c r="B64" s="334"/>
      <c r="C64" s="334"/>
      <c r="D64" s="398"/>
      <c r="E64" s="357"/>
    </row>
    <row r="65" spans="1:5" ht="14">
      <c r="A65" s="359"/>
      <c r="B65" s="334"/>
      <c r="C65" s="334"/>
      <c r="D65" s="398"/>
      <c r="E65" s="357"/>
    </row>
    <row r="66" spans="1:5" ht="14">
      <c r="A66" s="359"/>
      <c r="B66" s="334"/>
      <c r="C66" s="334"/>
      <c r="D66" s="398"/>
      <c r="E66" s="357"/>
    </row>
    <row r="67" spans="1:5" ht="14">
      <c r="A67" s="359"/>
      <c r="B67" s="334"/>
      <c r="C67" s="334"/>
      <c r="D67" s="398"/>
      <c r="E67" s="357"/>
    </row>
    <row r="68" spans="1:5" ht="14">
      <c r="A68" s="359"/>
      <c r="B68" s="334"/>
      <c r="C68" s="334"/>
      <c r="D68" s="398"/>
      <c r="E68" s="357"/>
    </row>
    <row r="69" spans="1:5" ht="14">
      <c r="A69" s="359"/>
      <c r="B69" s="334"/>
      <c r="C69" s="334"/>
      <c r="D69" s="398"/>
      <c r="E69" s="357"/>
    </row>
    <row r="70" spans="1:5" ht="14">
      <c r="A70" s="359"/>
      <c r="B70" s="334"/>
      <c r="C70" s="334"/>
      <c r="D70" s="398"/>
      <c r="E70" s="357"/>
    </row>
    <row r="71" spans="1:5" ht="14">
      <c r="A71" s="359"/>
      <c r="B71" s="334"/>
      <c r="C71" s="334"/>
      <c r="D71" s="398"/>
      <c r="E71" s="357"/>
    </row>
    <row r="72" spans="1:5" ht="14">
      <c r="A72" s="334"/>
      <c r="B72" s="334"/>
      <c r="C72" s="334"/>
      <c r="D72" s="398"/>
      <c r="E72" s="357"/>
    </row>
    <row r="73" spans="1:5" ht="14">
      <c r="B73" s="334"/>
    </row>
    <row r="74" spans="1:5" ht="14">
      <c r="B74" s="334"/>
    </row>
    <row r="75" spans="1:5" ht="14">
      <c r="B75" s="334"/>
    </row>
  </sheetData>
  <mergeCells count="9">
    <mergeCell ref="G36:H36"/>
    <mergeCell ref="I36:J36"/>
    <mergeCell ref="M36:W36"/>
    <mergeCell ref="B28:C29"/>
    <mergeCell ref="M30:W30"/>
    <mergeCell ref="G31:H31"/>
    <mergeCell ref="G32:H32"/>
    <mergeCell ref="G33:H33"/>
    <mergeCell ref="M35:W35"/>
  </mergeCells>
  <printOptions horizontalCentered="1"/>
  <pageMargins left="0" right="0" top="0.23622047244094491" bottom="0.15748031496062992" header="8.0708661417322833" footer="0"/>
  <pageSetup paperSize="9" scale="76" firstPageNumber="4294963191" fitToHeight="2" orientation="landscape" r:id="rId1"/>
  <headerFooter alignWithMargins="0">
    <oddHeader>&amp;R&amp;"Calibri"&amp;10&amp;K000000 Confidential&amp;1#_x000D_</oddHeader>
  </headerFooter>
  <rowBreaks count="1" manualBreakCount="1">
    <brk id="36" max="21"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FFFF"/>
    <pageSetUpPr fitToPage="1"/>
  </sheetPr>
  <dimension ref="A1:AD74"/>
  <sheetViews>
    <sheetView topLeftCell="A13" zoomScale="80" zoomScaleNormal="80" zoomScaleSheetLayoutView="85" workbookViewId="0">
      <selection activeCell="G18" sqref="G18"/>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35"/>
      <c r="I10" s="43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966</v>
      </c>
      <c r="C18" s="187" t="str">
        <f>IF(D18="","",VLOOKUP(B18,Data!$B$5:$L$404,2,FALSE))</f>
        <v/>
      </c>
      <c r="D18" s="274"/>
      <c r="E18" s="276"/>
      <c r="F18" s="185" t="str">
        <f>IF(D18="","",VLOOKUP(B18,Data!$B$5:$L$404,11,FALSE))</f>
        <v/>
      </c>
      <c r="G18" s="188" t="str">
        <f t="shared" ref="G18:G25"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410">
        <v>6</v>
      </c>
      <c r="B19" s="419" t="s">
        <v>353</v>
      </c>
      <c r="C19" s="187" t="str">
        <f>IF(D19="","",VLOOKUP(B19,Data!$B$5:$L$404,2,FALSE))</f>
        <v>WQ78260</v>
      </c>
      <c r="D19" s="274">
        <v>6</v>
      </c>
      <c r="E19" s="273"/>
      <c r="F19" s="376">
        <f>IF(D19="","",VLOOKUP(B19,Data!$B$5:$L$404,11,FALSE))</f>
        <v>4283.6499999999996</v>
      </c>
      <c r="G19" s="400">
        <f t="shared" si="0"/>
        <v>25701.899999999998</v>
      </c>
      <c r="H19" s="401" t="str">
        <f>IF(D19="","",VLOOKUP(B19,Data!$B$5:$D$404,3,FALSE))</f>
        <v>C/T</v>
      </c>
      <c r="I19" s="401" t="str">
        <f>IF(D19="","",VLOOKUP(B19,Data!$B$5:$M$404,12,FALSE))</f>
        <v>Indonesia</v>
      </c>
      <c r="J19" s="402" t="s">
        <v>965</v>
      </c>
      <c r="K19" s="183">
        <f>IF(D19="","",VLOOKUP(B19,Data!$B$5:$E$404,4,FALSE)*D19)</f>
        <v>1830</v>
      </c>
      <c r="L19" s="187">
        <f>IF(D19="","",VLOOKUP(B19,Data!$B$5:$F$404,5,FALSE)*D19)</f>
        <v>1614</v>
      </c>
      <c r="M19" s="403"/>
      <c r="N19" s="404"/>
      <c r="O19" s="405"/>
      <c r="P19" s="406"/>
      <c r="Q19" s="405"/>
      <c r="R19" s="405"/>
      <c r="S19" s="406"/>
      <c r="T19" s="407"/>
      <c r="U19" s="406"/>
      <c r="V19" s="408">
        <f>IF(D19="","",VLOOKUP(B19,Data!$B$5:$J$404,9,FALSE)*D19)</f>
        <v>9.2040000000000006</v>
      </c>
      <c r="W19" s="386"/>
      <c r="X19" s="386"/>
      <c r="Y19" s="386"/>
      <c r="Z19" s="386"/>
      <c r="AA19" s="386"/>
      <c r="AB19" s="386"/>
      <c r="AC19" s="386"/>
      <c r="AD19" s="386"/>
    </row>
    <row r="20" spans="1:30" s="409" customFormat="1" ht="17" customHeight="1">
      <c r="A20" s="410">
        <v>7</v>
      </c>
      <c r="B20" s="419" t="s">
        <v>196</v>
      </c>
      <c r="C20" s="187" t="str">
        <f>IF(D20="","",VLOOKUP(B20,Data!$B$5:$L$404,2,FALSE))</f>
        <v>WH50350</v>
      </c>
      <c r="D20" s="274">
        <v>30</v>
      </c>
      <c r="E20" s="273"/>
      <c r="F20" s="376">
        <f>IF(D20="","",VLOOKUP(B20,Data!$B$5:$L$404,11,FALSE))</f>
        <v>1751.45</v>
      </c>
      <c r="G20" s="400">
        <f t="shared" si="0"/>
        <v>52543.5</v>
      </c>
      <c r="H20" s="401" t="str">
        <f>IF(D20="","",VLOOKUP(B20,Data!$B$5:$D$404,3,FALSE))</f>
        <v>C/T</v>
      </c>
      <c r="I20" s="401" t="str">
        <f>IF(D20="","",VLOOKUP(B20,Data!$B$5:$M$404,12,FALSE))</f>
        <v>Indonesia</v>
      </c>
      <c r="J20" s="402" t="s">
        <v>965</v>
      </c>
      <c r="K20" s="183">
        <f>IF(D20="","",VLOOKUP(B20,Data!$B$5:$E$404,4,FALSE)*D20)</f>
        <v>6030</v>
      </c>
      <c r="L20" s="187">
        <f>IF(D20="","",VLOOKUP(B20,Data!$B$5:$F$404,5,FALSE)*D20)</f>
        <v>5430</v>
      </c>
      <c r="M20" s="403"/>
      <c r="N20" s="404"/>
      <c r="O20" s="405"/>
      <c r="P20" s="406"/>
      <c r="Q20" s="405"/>
      <c r="R20" s="405"/>
      <c r="S20" s="406"/>
      <c r="T20" s="407"/>
      <c r="U20" s="406"/>
      <c r="V20" s="408">
        <f>IF(D20="","",VLOOKUP(B20,Data!$B$5:$J$404,9,FALSE)*D20)</f>
        <v>34.5</v>
      </c>
      <c r="W20" s="386"/>
      <c r="X20" s="386"/>
      <c r="Y20" s="386"/>
      <c r="Z20" s="386"/>
      <c r="AA20" s="386"/>
      <c r="AB20" s="386"/>
      <c r="AC20" s="386"/>
      <c r="AD20" s="386"/>
    </row>
    <row r="21" spans="1:30" s="409" customFormat="1" ht="17" customHeight="1">
      <c r="A21" s="410">
        <v>8</v>
      </c>
      <c r="B21" s="419" t="s">
        <v>205</v>
      </c>
      <c r="C21" s="187" t="str">
        <f>IF(D21="","",VLOOKUP(B21,Data!$B$5:$L$404,2,FALSE))</f>
        <v>WH50390</v>
      </c>
      <c r="D21" s="274">
        <v>1</v>
      </c>
      <c r="E21" s="273"/>
      <c r="F21" s="376">
        <f>IF(D21="","",VLOOKUP(B21,Data!$B$5:$L$404,11,FALSE))</f>
        <v>2142.8000000000002</v>
      </c>
      <c r="G21" s="400">
        <f t="shared" si="0"/>
        <v>2142.8000000000002</v>
      </c>
      <c r="H21" s="401" t="str">
        <f>IF(D21="","",VLOOKUP(B21,Data!$B$5:$D$404,3,FALSE))</f>
        <v>C/T</v>
      </c>
      <c r="I21" s="401" t="str">
        <f>IF(D21="","",VLOOKUP(B21,Data!$B$5:$M$404,12,FALSE))</f>
        <v>Indonesia</v>
      </c>
      <c r="J21" s="402" t="s">
        <v>965</v>
      </c>
      <c r="K21" s="183">
        <f>IF(D21="","",VLOOKUP(B21,Data!$B$5:$E$404,4,FALSE)*D21)</f>
        <v>201</v>
      </c>
      <c r="L21" s="187">
        <f>IF(D21="","",VLOOKUP(B21,Data!$B$5:$F$404,5,FALSE)*D21)</f>
        <v>181</v>
      </c>
      <c r="M21" s="403"/>
      <c r="N21" s="404"/>
      <c r="O21" s="405"/>
      <c r="P21" s="406"/>
      <c r="Q21" s="405"/>
      <c r="R21" s="405"/>
      <c r="S21" s="406"/>
      <c r="T21" s="407"/>
      <c r="U21" s="406"/>
      <c r="V21" s="408">
        <f>IF(D21="","",VLOOKUP(B21,Data!$B$5:$J$404,9,FALSE)*D21)</f>
        <v>1.1499999999999999</v>
      </c>
      <c r="W21" s="386"/>
      <c r="X21" s="386"/>
      <c r="Y21" s="386"/>
      <c r="Z21" s="386"/>
      <c r="AA21" s="386"/>
      <c r="AB21" s="386"/>
      <c r="AC21" s="386"/>
      <c r="AD21" s="386"/>
    </row>
    <row r="22" spans="1:30" s="409" customFormat="1" ht="17" customHeight="1">
      <c r="A22" s="410">
        <v>9</v>
      </c>
      <c r="B22" s="419" t="s">
        <v>699</v>
      </c>
      <c r="C22" s="187" t="str">
        <f>IF(D22="","",VLOOKUP(B22,Data!$B$5:$L$404,2,FALSE))</f>
        <v>VAD6750</v>
      </c>
      <c r="D22" s="274">
        <v>4</v>
      </c>
      <c r="E22" s="273"/>
      <c r="F22" s="376">
        <f>IF(D22="","",VLOOKUP(B22,Data!$B$5:$L$404,11,FALSE))</f>
        <v>2090.88</v>
      </c>
      <c r="G22" s="400">
        <f>IF(D22&gt;0,D22*F22,"-")</f>
        <v>8363.52</v>
      </c>
      <c r="H22" s="401" t="str">
        <f>IF(D22="","",VLOOKUP(B22,Data!$B$5:$D$404,3,FALSE))</f>
        <v>C/T</v>
      </c>
      <c r="I22" s="401" t="str">
        <f>IF(D22="","",VLOOKUP(B22,Data!$B$5:$M$404,12,FALSE))</f>
        <v>Indonesia</v>
      </c>
      <c r="J22" s="402" t="s">
        <v>965</v>
      </c>
      <c r="K22" s="183">
        <f>IF(D22="","",VLOOKUP(B22,Data!$B$5:$E$404,4,FALSE)*D22)</f>
        <v>824</v>
      </c>
      <c r="L22" s="187">
        <f>IF(D22="","",VLOOKUP(B22,Data!$B$5:$F$404,5,FALSE)*D22)</f>
        <v>744</v>
      </c>
      <c r="M22" s="403"/>
      <c r="N22" s="404"/>
      <c r="O22" s="405"/>
      <c r="P22" s="406"/>
      <c r="Q22" s="405"/>
      <c r="R22" s="405"/>
      <c r="S22" s="406"/>
      <c r="T22" s="407"/>
      <c r="U22" s="406"/>
      <c r="V22" s="408">
        <f>IF(D22="","",VLOOKUP(B22,Data!$B$5:$J$404,9,FALSE)*D22)</f>
        <v>4.5999999999999996</v>
      </c>
      <c r="W22" s="386"/>
      <c r="X22" s="386"/>
      <c r="Y22" s="386"/>
      <c r="Z22" s="386"/>
      <c r="AA22" s="386"/>
      <c r="AB22" s="386"/>
      <c r="AC22" s="386"/>
      <c r="AD22" s="386"/>
    </row>
    <row r="23" spans="1:30" s="409" customFormat="1" ht="17" customHeight="1">
      <c r="A23" s="410">
        <v>10</v>
      </c>
      <c r="B23" s="368" t="s">
        <v>239</v>
      </c>
      <c r="C23" s="187" t="str">
        <f>IF(D23="","",VLOOKUP(B23,Data!$B$5:$L$404,2,FALSE))</f>
        <v>AAC7366</v>
      </c>
      <c r="D23" s="274">
        <v>8</v>
      </c>
      <c r="E23" s="273"/>
      <c r="F23" s="376">
        <f>IF(D23="","",VLOOKUP(B23,Data!$B$5:$L$404,11,FALSE))</f>
        <v>2618.06</v>
      </c>
      <c r="G23" s="400">
        <f t="shared" si="0"/>
        <v>20944.48</v>
      </c>
      <c r="H23" s="401" t="str">
        <f>IF(D23="","",VLOOKUP(B23,Data!$B$5:$D$404,3,FALSE))</f>
        <v>C/T</v>
      </c>
      <c r="I23" s="401" t="str">
        <f>IF(D23="","",VLOOKUP(B23,Data!$B$5:$M$404,12,FALSE))</f>
        <v>Indonesia</v>
      </c>
      <c r="J23" s="402" t="s">
        <v>965</v>
      </c>
      <c r="K23" s="187">
        <f>IF(D23="","",VLOOKUP(B23,Data!$B$5:$E$404,4,FALSE)*D23)</f>
        <v>2128</v>
      </c>
      <c r="L23" s="187">
        <f>IF(D23="","",VLOOKUP(B23,Data!$B$5:$F$404,5,FALSE)*D23)</f>
        <v>1968</v>
      </c>
      <c r="M23" s="403"/>
      <c r="N23" s="404"/>
      <c r="O23" s="405"/>
      <c r="P23" s="406"/>
      <c r="Q23" s="405"/>
      <c r="R23" s="405"/>
      <c r="S23" s="406"/>
      <c r="T23" s="407"/>
      <c r="U23" s="406"/>
      <c r="V23" s="408">
        <f>IF(D23="","",VLOOKUP(B23,Data!$B$5:$J$404,9,FALSE)*D23)</f>
        <v>11.904</v>
      </c>
      <c r="W23" s="386"/>
      <c r="X23" s="386"/>
      <c r="Y23" s="386"/>
      <c r="Z23" s="386"/>
      <c r="AA23" s="386"/>
      <c r="AB23" s="386"/>
      <c r="AC23" s="386"/>
      <c r="AD23" s="386"/>
    </row>
    <row r="24" spans="1:30" s="409" customFormat="1" ht="17" customHeight="1">
      <c r="A24" s="410">
        <v>11</v>
      </c>
      <c r="B24" s="368" t="s">
        <v>695</v>
      </c>
      <c r="C24" s="187" t="str">
        <f>IF(D24="","",VLOOKUP(B24,Data!$B$5:$L$404,2,FALSE))</f>
        <v>VAD6770</v>
      </c>
      <c r="D24" s="274">
        <v>1</v>
      </c>
      <c r="E24" s="273"/>
      <c r="F24" s="376">
        <f>IF(D24="","",VLOOKUP(B24,Data!$B$5:$L$404,11,FALSE))</f>
        <v>2978.04</v>
      </c>
      <c r="G24" s="400">
        <f t="shared" si="0"/>
        <v>2978.04</v>
      </c>
      <c r="H24" s="401" t="str">
        <f>IF(D24="","",VLOOKUP(B24,Data!$B$5:$D$404,3,FALSE))</f>
        <v>C/T</v>
      </c>
      <c r="I24" s="401" t="str">
        <f>IF(D24="","",VLOOKUP(B24,Data!$B$5:$M$404,12,FALSE))</f>
        <v>Indonesia</v>
      </c>
      <c r="J24" s="402" t="s">
        <v>965</v>
      </c>
      <c r="K24" s="187">
        <f>IF(D24="","",VLOOKUP(B24,Data!$B$5:$E$404,4,FALSE)*D24)</f>
        <v>276</v>
      </c>
      <c r="L24" s="187">
        <f>IF(D24="","",VLOOKUP(B24,Data!$B$5:$F$404,5,FALSE)*D24)</f>
        <v>256</v>
      </c>
      <c r="M24" s="403"/>
      <c r="N24" s="404"/>
      <c r="O24" s="405"/>
      <c r="P24" s="406"/>
      <c r="Q24" s="405"/>
      <c r="R24" s="405"/>
      <c r="S24" s="406"/>
      <c r="T24" s="407"/>
      <c r="U24" s="406"/>
      <c r="V24" s="408">
        <f>IF(D24="","",VLOOKUP(B24,Data!$B$5:$J$404,9,FALSE)*D24)</f>
        <v>1.488</v>
      </c>
      <c r="W24" s="386"/>
      <c r="X24" s="386"/>
      <c r="Y24" s="386"/>
      <c r="Z24" s="386"/>
      <c r="AA24" s="386"/>
      <c r="AB24" s="386"/>
      <c r="AC24" s="386"/>
      <c r="AD24" s="386"/>
    </row>
    <row r="25" spans="1:30" s="409" customFormat="1" ht="17" customHeight="1">
      <c r="A25" s="399"/>
      <c r="B25" s="368"/>
      <c r="C25" s="187" t="str">
        <f>IF(D25="","",VLOOKUP(B25,Data!$B$5:$L$404,2,FALSE))</f>
        <v/>
      </c>
      <c r="D25" s="274"/>
      <c r="E25" s="273"/>
      <c r="F25" s="376" t="str">
        <f>IF(D25="","",VLOOKUP(B25,Data!$B$5:$L$404,11,FALSE))</f>
        <v/>
      </c>
      <c r="G25" s="400" t="str">
        <f t="shared" si="0"/>
        <v>-</v>
      </c>
      <c r="H25" s="401" t="str">
        <f>IF(D25="","",VLOOKUP(B25,Data!$B$5:$D$404,3,FALSE))</f>
        <v/>
      </c>
      <c r="I25" s="401" t="str">
        <f>IF(D25="","",VLOOKUP(B25,Data!$B$5:$M$404,12,FALSE))</f>
        <v/>
      </c>
      <c r="J25" s="402"/>
      <c r="K25" s="187" t="str">
        <f>IF(D25="","",VLOOKUP(B25,Data!$B$5:$E$404,4,FALSE)*D25)</f>
        <v/>
      </c>
      <c r="L25" s="187" t="str">
        <f>IF(D25="","",VLOOKUP(B25,Data!$B$5:$F$404,5,FALSE)*D25)</f>
        <v/>
      </c>
      <c r="M25" s="403"/>
      <c r="N25" s="404"/>
      <c r="O25" s="405"/>
      <c r="P25" s="406"/>
      <c r="Q25" s="405"/>
      <c r="R25" s="405"/>
      <c r="S25" s="406"/>
      <c r="T25" s="407"/>
      <c r="U25" s="406"/>
      <c r="V25" s="408" t="str">
        <f>IF(D25="","",VLOOKUP(B25,Data!$B$5:$J$404,9,FALSE)*D25)</f>
        <v/>
      </c>
      <c r="W25" s="386"/>
      <c r="X25" s="386"/>
      <c r="Y25" s="386"/>
      <c r="Z25" s="386"/>
      <c r="AA25" s="386"/>
      <c r="AB25" s="386"/>
      <c r="AC25" s="386"/>
      <c r="AD25" s="386"/>
    </row>
    <row r="26" spans="1:30" s="409" customFormat="1" ht="17" customHeight="1">
      <c r="A26" s="410"/>
      <c r="B26" s="368"/>
      <c r="C26" s="187" t="str">
        <f>IF(D26="","",VLOOKUP(B26,Data!$B$5:$L$404,2,FALSE))</f>
        <v/>
      </c>
      <c r="D26" s="274"/>
      <c r="E26" s="273"/>
      <c r="F26" s="376" t="str">
        <f>IF(D26="","",VLOOKUP(B26,Data!$B$5:$L$404,11,FALSE))</f>
        <v/>
      </c>
      <c r="G26" s="400" t="str">
        <f>IF(D26&gt;0,D26*F26,"-")</f>
        <v>-</v>
      </c>
      <c r="H26" s="401" t="str">
        <f>IF(D26="","",VLOOKUP(B26,Data!$B$5:$D$404,3,FALSE))</f>
        <v/>
      </c>
      <c r="I26" s="401" t="str">
        <f>IF(D26="","",VLOOKUP(B26,Data!$B$5:$M$404,12,FALSE))</f>
        <v/>
      </c>
      <c r="J26" s="402"/>
      <c r="K26" s="187" t="str">
        <f>IF(D26="","",VLOOKUP(B26,Data!$B$5:$E$404,4,FALSE)*D26)</f>
        <v/>
      </c>
      <c r="L26" s="187" t="str">
        <f>IF(D26="","",VLOOKUP(B26,Data!$B$5:$F$404,5,FALSE)*D26)</f>
        <v/>
      </c>
      <c r="M26" s="403"/>
      <c r="N26" s="404"/>
      <c r="O26" s="405"/>
      <c r="P26" s="406"/>
      <c r="Q26" s="405"/>
      <c r="R26" s="405"/>
      <c r="S26" s="406"/>
      <c r="T26" s="407"/>
      <c r="U26" s="406"/>
      <c r="V26" s="408" t="str">
        <f>IF(D26="","",VLOOKUP(B26,Data!$B$5:$J$404,9,FALSE)*D26)</f>
        <v/>
      </c>
      <c r="W26" s="386"/>
      <c r="X26" s="386"/>
      <c r="Y26" s="386"/>
      <c r="Z26" s="386"/>
      <c r="AA26" s="386"/>
      <c r="AB26" s="386"/>
      <c r="AC26" s="386"/>
      <c r="AD26" s="386"/>
    </row>
    <row r="27" spans="1:30" s="340" customFormat="1" ht="17" customHeight="1">
      <c r="A27" s="410"/>
      <c r="B27" s="342" t="s">
        <v>871</v>
      </c>
      <c r="C27" s="187" t="str">
        <f>IF(D27="","",VLOOKUP(B27,Data!$B$5:$L$404,2,FALSE))</f>
        <v/>
      </c>
      <c r="D27" s="274"/>
      <c r="E27" s="276"/>
      <c r="F27" s="185" t="str">
        <f>IF(D27="","",VLOOKUP(B27,Data!$B$5:$L$404,11,FALSE))</f>
        <v/>
      </c>
      <c r="G27" s="188" t="str">
        <f>IF(D27&gt;0,D27*F27,"-")</f>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399"/>
      <c r="B28" s="342" t="s">
        <v>974</v>
      </c>
      <c r="C28" s="187" t="str">
        <f>IF(D28="","",VLOOKUP(B28,Data!$B$5:$L$404,2,FALSE))</f>
        <v/>
      </c>
      <c r="D28" s="339"/>
      <c r="E28" s="276"/>
      <c r="F28" s="185" t="str">
        <f>IF(D28="","",VLOOKUP(B28,Data!$B$5:$L$404,11,FALSE))</f>
        <v/>
      </c>
      <c r="G28" s="188" t="str">
        <f>IF(D28&gt;0,D28*F28,"-")</f>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410"/>
      <c r="B29" s="385"/>
      <c r="C29" s="187" t="str">
        <f>IF(D29="","",VLOOKUP(B29,Data!$B$5:$L$404,2,FALSE))</f>
        <v/>
      </c>
      <c r="D29" s="339"/>
      <c r="E29" s="276"/>
      <c r="F29" s="185" t="str">
        <f>IF(D29="","",VLOOKUP(B29,Data!$B$5:$L$404,11,FALSE))</f>
        <v/>
      </c>
      <c r="G29" s="188" t="str">
        <f>IF(D29&gt;0,D29*F29,"-")</f>
        <v>-</v>
      </c>
      <c r="H29" s="182" t="str">
        <f>IF(D29="","",VLOOKUP(B29,Data!$B$5:$D$404,3,FALSE))</f>
        <v/>
      </c>
      <c r="I29" s="182" t="str">
        <f>IF(D29="","",VLOOKUP(B29,Data!$B$5:$M$404,12,FALSE))</f>
        <v/>
      </c>
      <c r="J29" s="246"/>
      <c r="K29" s="183" t="str">
        <f>IF(D29="","",VLOOKUP(B29,Data!$B$5:$E$404,4,FALSE)*D29)</f>
        <v/>
      </c>
      <c r="L29" s="183" t="str">
        <f>IF(D29="","",VLOOKUP(B29,Data!$B$5:$F$404,5,FALSE)*D29)</f>
        <v/>
      </c>
      <c r="M29" s="189" t="e">
        <f>IF(B29=Data!B87,Data!G87,(IF(B29=Data!B93,Data!G93,(IF(B29=Data!B95,Data!G95,(IF(B29=Data!#REF!,Data!#REF!,(IF(B29=Data!#REF!,Data!#REF!,(IF(B29=Data!B78,Data!G78,(IF(B29=Data!#REF!,Data!#REF!,(IF(B29=Data!#REF!,Data!#REF!,Data!#REF!)))))))))))))))&amp;IF(B29=Data!B212,Data!G212,(IF(B29=Data!B213,Data!G213,(IF(B29=Data!#REF!,Data!#REF!,(IF(B29=Data!B208,Data!G208,(IF(B29=Data!B209,Data!G209,(IF(B29=Data!#REF!,Data!G905,(IF(B29=Data!#REF!,Data!#REF!,(IF(B29=Data!B265,Data!G265,Data!#REF!)))))))))))))))&amp;IF(B29=Data!#REF!,Data!#REF!,(IF(B29=Data!#REF!,Data!#REF!,(IF(B29=Data!#REF!,Data!#REF!,(IF(B29=Data!#REF!,Data!#REF!,(IF(B29=Data!#REF!,Data!#REF!,Data!#REF!)))))))))</f>
        <v>#REF!</v>
      </c>
      <c r="N29" s="377"/>
      <c r="O29" s="378"/>
      <c r="P29" s="186" t="e">
        <f>IF(B29=Data!B87,Data!H87,(IF(B29=Data!B93,Data!H93,(IF(B29=Data!B95,Data!H95,(IF(B29=Data!#REF!,Data!#REF!,(IF(B29=Data!#REF!,Data!#REF!,(IF(B29=Data!B78,Data!H78,(IF(B29=Data!#REF!,Data!#REF!,(IF(B29=Data!#REF!,Data!#REF!,Data!#REF!)))))))))))))))&amp;IF(B29=Data!B212,Data!H212,(IF(B29=Data!B213,Data!H213,(IF(B29=Data!#REF!,Data!#REF!,(IF(B29=Data!B208,Data!H208,(IF(B29=Data!B209,Data!H209,(IF(B29=Data!#REF!,Data!H905,(IF(B29=Data!#REF!,Data!#REF!,(IF(B29=Data!B265,Data!H265,Data!#REF!)))))))))))))))&amp;IF(B29=Data!#REF!,Data!#REF!,(IF(B29=Data!#REF!,Data!#REF!,(IF(B29=Data!#REF!,Data!#REF!,(IF(B29=Data!#REF!,Data!#REF!,(IF(B29=Data!#REF!,Data!#REF!,Data!#REF!)))))))))</f>
        <v>#REF!</v>
      </c>
      <c r="Q29" s="378"/>
      <c r="R29" s="378"/>
      <c r="S29" s="186" t="e">
        <f>IF(B29=Data!B87,Data!I87,(IF(B29=Data!B93,Data!I93,(IF(B29=Data!B95,Data!I95,(IF(B29=Data!#REF!,Data!#REF!,(IF(B29=Data!#REF!,Data!#REF!,(IF(B29=Data!B78,Data!I78,(IF(B29=Data!#REF!,Data!#REF!,(IF(B29=Data!#REF!,Data!#REF!,Data!#REF!)))))))))))))))&amp;IF(B29=Data!B212,Data!I212,(IF(B29=Data!B213,Data!I213,(IF(B29=Data!#REF!,Data!#REF!,(IF(B29=Data!B208,Data!I208,(IF(B29=Data!B209,Data!I209,(IF(B29=Data!#REF!,Data!I905,(IF(B29=Data!#REF!,Data!#REF!,(IF(B29=Data!B265,Data!I265,Data!#REF!)))))))))))))))&amp;IF(B29=Data!#REF!,Data!#REF!,(IF(B29=Data!#REF!,Data!#REF!,(IF(B29=Data!#REF!,Data!#REF!,(IF(B29=Data!#REF!,Data!#REF!,(IF(B29=Data!#REF!,Data!#REF!,Data!#REF!)))))))))</f>
        <v>#REF!</v>
      </c>
      <c r="T29" s="379"/>
      <c r="U29" s="186" t="e">
        <f>IF(B29=Data!B87,Data!J87,(IF(B29=Data!B93,Data!J93,(IF(B29=Data!B95,Data!J95,(IF(B29=Data!#REF!,Data!#REF!,(IF(B29=Data!#REF!,Data!#REF!,(IF(B29=Data!B78,Data!J78,(IF(B29=Data!#REF!,Data!#REF!,(IF(B29=Data!#REF!,Data!#REF!,Data!#REF!)))))))))))))))&amp;IF(B29=Data!B212,Data!J212,(IF(B29=Data!B213,Data!J213,(IF(B29=Data!#REF!,Data!#REF!,(IF(B29=Data!B208,Data!J208,(IF(B29=Data!B209,Data!J209,(IF(B29=Data!#REF!,Data!J905,(IF(B29=Data!#REF!,Data!#REF!,(IF(B29=Data!B265,Data!J265,Data!#REF!)))))))))))))))&amp;IF(B29=Data!#REF!,Data!#REF!,(IF(B29=Data!#REF!,Data!#REF!,(IF(B29=Data!#REF!,Data!#REF!,(IF(B29=Data!#REF!,Data!#REF!,(IF(B29=Data!#REF!,Data!#REF!,Data!#REF!)))))))))</f>
        <v>#REF!</v>
      </c>
      <c r="V29" s="184" t="str">
        <f>IF(D29="","",VLOOKUP(B29,Data!$B$5:$J$404,9,FALSE)*D29)</f>
        <v/>
      </c>
      <c r="W29" s="282"/>
      <c r="X29" s="282"/>
      <c r="Y29" s="282"/>
      <c r="Z29" s="282"/>
      <c r="AA29" s="282"/>
      <c r="AB29" s="282"/>
      <c r="AC29" s="282"/>
      <c r="AD29" s="282"/>
    </row>
    <row r="30" spans="1:30" s="340" customFormat="1" ht="19.5" customHeight="1">
      <c r="A30" s="272"/>
      <c r="B30" s="678" t="s">
        <v>975</v>
      </c>
      <c r="C30" s="679"/>
      <c r="D30" s="269">
        <f>SUM(D16:D29)</f>
        <v>50</v>
      </c>
      <c r="E30" s="374"/>
      <c r="F30" s="380"/>
      <c r="G30" s="191">
        <f>SUM(G16:G29)</f>
        <v>112674.23999999999</v>
      </c>
      <c r="H30" s="191"/>
      <c r="I30" s="383"/>
      <c r="J30" s="343"/>
      <c r="K30" s="191">
        <f>SUM(K16:K29)</f>
        <v>11289</v>
      </c>
      <c r="L30" s="191">
        <f>SUM(L16:L29)</f>
        <v>10193</v>
      </c>
      <c r="M30" s="191" t="e">
        <f>SUM(M16:M29)</f>
        <v>#REF!</v>
      </c>
      <c r="N30" s="190">
        <f>SUM(N14:N15)</f>
        <v>0</v>
      </c>
      <c r="O30" s="190" t="e">
        <f>SUM(#REF!)</f>
        <v>#REF!</v>
      </c>
      <c r="P30" s="190">
        <f>SUM(P14:P15)</f>
        <v>0</v>
      </c>
      <c r="Q30" s="190">
        <f>SUM(Q14:Q15)</f>
        <v>0</v>
      </c>
      <c r="R30" s="190" t="e">
        <f>SUM(#REF!)</f>
        <v>#REF!</v>
      </c>
      <c r="S30" s="190">
        <f>SUM(S14:S15)</f>
        <v>0</v>
      </c>
      <c r="T30" s="190">
        <f>SUM(T14:T15)</f>
        <v>0</v>
      </c>
      <c r="U30" s="190"/>
      <c r="V30" s="192">
        <f>SUM(V16:V29)</f>
        <v>62.846000000000004</v>
      </c>
      <c r="W30" s="282"/>
    </row>
    <row r="31" spans="1:30" ht="10.5" customHeight="1">
      <c r="A31" s="272"/>
      <c r="B31" s="680"/>
      <c r="C31" s="681"/>
      <c r="D31" s="395"/>
      <c r="E31" s="375"/>
      <c r="F31" s="311"/>
      <c r="G31" s="160" t="s">
        <v>523</v>
      </c>
      <c r="H31" s="157"/>
      <c r="I31" s="344"/>
      <c r="J31" s="344"/>
      <c r="K31" s="344"/>
      <c r="L31" s="161"/>
      <c r="M31" s="151"/>
      <c r="N31" s="298"/>
      <c r="U31" s="298"/>
      <c r="V31" s="298"/>
    </row>
    <row r="32" spans="1:30" ht="13">
      <c r="A32" s="290" t="s">
        <v>96</v>
      </c>
      <c r="C32" s="292"/>
      <c r="D32" s="283" t="s">
        <v>97</v>
      </c>
      <c r="F32" s="76" t="s">
        <v>98</v>
      </c>
      <c r="G32" s="73"/>
      <c r="H32" s="297" t="s">
        <v>88</v>
      </c>
      <c r="I32" s="350"/>
      <c r="J32" s="154" t="s">
        <v>99</v>
      </c>
      <c r="K32" s="154"/>
      <c r="L32" s="150"/>
      <c r="V32" s="155"/>
    </row>
    <row r="33" spans="1:22" ht="10.5" customHeight="1">
      <c r="A33" s="297" t="s">
        <v>527</v>
      </c>
      <c r="C33" s="298"/>
      <c r="D33" s="283"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53"/>
      <c r="E34" s="312"/>
      <c r="F34" s="673" t="s">
        <v>961</v>
      </c>
      <c r="G34" s="674"/>
      <c r="H34" s="673" t="s">
        <v>960</v>
      </c>
      <c r="I34" s="674"/>
      <c r="J34" s="158" t="s">
        <v>104</v>
      </c>
      <c r="K34" s="158"/>
      <c r="L34" s="675" t="s">
        <v>105</v>
      </c>
      <c r="M34" s="676"/>
      <c r="N34" s="676"/>
      <c r="O34" s="676"/>
      <c r="P34" s="676"/>
      <c r="Q34" s="676"/>
      <c r="R34" s="676"/>
      <c r="S34" s="676"/>
      <c r="T34" s="676"/>
      <c r="U34" s="676"/>
      <c r="V34" s="677"/>
    </row>
    <row r="35" spans="1:22">
      <c r="B35" s="305"/>
    </row>
    <row r="41" spans="1:22" s="354" customFormat="1" ht="26.25"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5">
    <mergeCell ref="B30:C31"/>
    <mergeCell ref="L33:V33"/>
    <mergeCell ref="F34:G34"/>
    <mergeCell ref="H34:I34"/>
    <mergeCell ref="L34:V34"/>
  </mergeCells>
  <printOptions horizontalCentered="1"/>
  <pageMargins left="0" right="0" top="0.23622047244094491" bottom="0.15748031496062992" header="8.0708661417322833" footer="0"/>
  <pageSetup paperSize="9" scale="74" firstPageNumber="4294963191" orientation="landscape" r:id="rId1"/>
  <headerFooter alignWithMargins="0">
    <oddHeader>&amp;R&amp;"Calibri"&amp;10&amp;K000000 Confidential&amp;1#_x000D_</oddHead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FFFF"/>
    <pageSetUpPr fitToPage="1"/>
  </sheetPr>
  <dimension ref="A1:AD70"/>
  <sheetViews>
    <sheetView zoomScale="85" zoomScaleNormal="85" zoomScaleSheetLayoutView="85" workbookViewId="0">
      <selection activeCell="G18" sqref="G18"/>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35"/>
      <c r="I10" s="43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967</v>
      </c>
      <c r="C18" s="187" t="str">
        <f>IF(D18="","",VLOOKUP(B18,Data!$B$5:$L$404,2,FALSE))</f>
        <v/>
      </c>
      <c r="D18" s="339"/>
      <c r="E18" s="275"/>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12</v>
      </c>
      <c r="B19" s="368" t="s">
        <v>353</v>
      </c>
      <c r="C19" s="187" t="str">
        <f>IF(D19="","",VLOOKUP(B19,Data!$B$5:$L$404,2,FALSE))</f>
        <v>WQ78260</v>
      </c>
      <c r="D19" s="274">
        <v>5</v>
      </c>
      <c r="E19" s="275"/>
      <c r="F19" s="185">
        <f>IF(D19="","",VLOOKUP(B19,Data!$B$5:$L$404,11,FALSE))</f>
        <v>4283.6499999999996</v>
      </c>
      <c r="G19" s="188">
        <f>IF(D19&gt;0,D19*F19,"-")</f>
        <v>21418.25</v>
      </c>
      <c r="H19" s="182" t="str">
        <f>IF(D19="","",VLOOKUP(B19,Data!$B$5:$D$404,3,FALSE))</f>
        <v>C/T</v>
      </c>
      <c r="I19" s="182" t="str">
        <f>IF(D19="","",VLOOKUP(B19,Data!$B$5:$M$404,12,FALSE))</f>
        <v>Indonesia</v>
      </c>
      <c r="J19" s="280" t="s">
        <v>968</v>
      </c>
      <c r="K19" s="183">
        <f>IF(D19="","",VLOOKUP(B19,Data!$B$5:$E$404,4,FALSE)*D19)</f>
        <v>1525</v>
      </c>
      <c r="L19" s="183">
        <f>IF(D19="","",VLOOKUP(B19,Data!$B$5:$F$404,5,FALSE)*D19)</f>
        <v>1345</v>
      </c>
      <c r="M19" s="189"/>
      <c r="N19" s="377"/>
      <c r="O19" s="378"/>
      <c r="P19" s="186"/>
      <c r="Q19" s="378"/>
      <c r="R19" s="378"/>
      <c r="S19" s="186"/>
      <c r="T19" s="379"/>
      <c r="U19" s="186"/>
      <c r="V19" s="184">
        <f>IF(D19="","",VLOOKUP(B19,Data!$B$5:$J$404,9,FALSE)*D19)</f>
        <v>7.67</v>
      </c>
      <c r="W19" s="282"/>
      <c r="X19" s="282"/>
      <c r="Y19" s="282"/>
      <c r="Z19" s="282"/>
      <c r="AA19" s="282"/>
      <c r="AB19" s="282"/>
      <c r="AC19" s="282"/>
      <c r="AD19" s="282"/>
    </row>
    <row r="20" spans="1:30" s="340" customFormat="1" ht="17" customHeight="1">
      <c r="A20" s="272">
        <v>13</v>
      </c>
      <c r="B20" s="368" t="s">
        <v>699</v>
      </c>
      <c r="C20" s="187" t="str">
        <f>IF(D20="","",VLOOKUP(B20,Data!$B$5:$L$404,2,FALSE))</f>
        <v>VAD6750</v>
      </c>
      <c r="D20" s="274">
        <v>1</v>
      </c>
      <c r="E20" s="275"/>
      <c r="F20" s="185">
        <f>IF(D20="","",VLOOKUP(B20,Data!$B$5:$L$404,11,FALSE))</f>
        <v>2090.88</v>
      </c>
      <c r="G20" s="188">
        <f t="shared" ref="G20:G25" si="0">IF(D20&gt;0,D20*F20,"-")</f>
        <v>2090.88</v>
      </c>
      <c r="H20" s="182" t="str">
        <f>IF(D20="","",VLOOKUP(B20,Data!$B$5:$D$404,3,FALSE))</f>
        <v>C/T</v>
      </c>
      <c r="I20" s="182" t="str">
        <f>IF(D20="","",VLOOKUP(B20,Data!$B$5:$M$404,12,FALSE))</f>
        <v>Indonesia</v>
      </c>
      <c r="J20" s="280" t="s">
        <v>968</v>
      </c>
      <c r="K20" s="183">
        <f>IF(D20="","",VLOOKUP(B20,Data!$B$5:$E$404,4,FALSE)*D20)</f>
        <v>206</v>
      </c>
      <c r="L20" s="183">
        <f>IF(D20="","",VLOOKUP(B20,Data!$B$5:$F$404,5,FALSE)*D20)</f>
        <v>186</v>
      </c>
      <c r="M20" s="189"/>
      <c r="N20" s="377"/>
      <c r="O20" s="378"/>
      <c r="P20" s="186"/>
      <c r="Q20" s="378"/>
      <c r="R20" s="378"/>
      <c r="S20" s="186"/>
      <c r="T20" s="379"/>
      <c r="U20" s="186"/>
      <c r="V20" s="184">
        <f>IF(D20="","",VLOOKUP(B20,Data!$B$5:$J$404,9,FALSE)*D20)</f>
        <v>1.1499999999999999</v>
      </c>
      <c r="W20" s="282"/>
      <c r="X20" s="282"/>
      <c r="Y20" s="282"/>
      <c r="Z20" s="282"/>
      <c r="AA20" s="282"/>
      <c r="AB20" s="282"/>
      <c r="AC20" s="282"/>
      <c r="AD20" s="282"/>
    </row>
    <row r="21" spans="1:30" s="340" customFormat="1" ht="17" customHeight="1">
      <c r="A21" s="272">
        <v>14</v>
      </c>
      <c r="B21" s="368" t="s">
        <v>213</v>
      </c>
      <c r="C21" s="187" t="str">
        <f>IF(D21="","",VLOOKUP(B21,Data!$B$5:$L$404,2,FALSE))</f>
        <v>WH50410</v>
      </c>
      <c r="D21" s="339">
        <v>4</v>
      </c>
      <c r="E21" s="277"/>
      <c r="F21" s="185">
        <f>IF(D21="","",VLOOKUP(B21,Data!$B$5:$L$404,11,FALSE))</f>
        <v>1897.4</v>
      </c>
      <c r="G21" s="188">
        <f t="shared" si="0"/>
        <v>7589.6</v>
      </c>
      <c r="H21" s="182" t="str">
        <f>IF(D21="","",VLOOKUP(B21,Data!$B$5:$D$404,3,FALSE))</f>
        <v>C/T</v>
      </c>
      <c r="I21" s="182" t="str">
        <f>IF(D21="","",VLOOKUP(B21,Data!$B$5:$M$404,12,FALSE))</f>
        <v>Indonesia</v>
      </c>
      <c r="J21" s="280" t="s">
        <v>968</v>
      </c>
      <c r="K21" s="183">
        <f>IF(D21="","",VLOOKUP(B21,Data!$B$5:$E$404,4,FALSE)*D21)</f>
        <v>888</v>
      </c>
      <c r="L21" s="183">
        <f>IF(D21="","",VLOOKUP(B21,Data!$B$5:$F$404,5,FALSE)*D21)</f>
        <v>804</v>
      </c>
      <c r="M21" s="189"/>
      <c r="N21" s="377"/>
      <c r="O21" s="378"/>
      <c r="P21" s="186"/>
      <c r="Q21" s="378"/>
      <c r="R21" s="378"/>
      <c r="S21" s="186"/>
      <c r="T21" s="379"/>
      <c r="U21" s="186"/>
      <c r="V21" s="184">
        <f>IF(D21="","",VLOOKUP(B21,Data!$B$5:$J$404,9,FALSE)*D21)</f>
        <v>4.7960000000000003</v>
      </c>
      <c r="W21" s="282"/>
      <c r="X21" s="282"/>
      <c r="Y21" s="282"/>
      <c r="Z21" s="282"/>
      <c r="AA21" s="282"/>
      <c r="AB21" s="282"/>
      <c r="AC21" s="282"/>
      <c r="AD21" s="282"/>
    </row>
    <row r="22" spans="1:30" s="340" customFormat="1" ht="17" customHeight="1">
      <c r="A22" s="272"/>
      <c r="B22" s="364"/>
      <c r="C22" s="187" t="str">
        <f>IF(D22="","",VLOOKUP(B22,Data!$B$5:$L$404,2,FALSE))</f>
        <v/>
      </c>
      <c r="D22" s="339"/>
      <c r="E22" s="277"/>
      <c r="F22" s="185" t="str">
        <f>IF(D22="","",VLOOKUP(B22,Data!$B$5:$L$404,11,FALSE))</f>
        <v/>
      </c>
      <c r="G22" s="188" t="str">
        <f t="shared" si="0"/>
        <v>-</v>
      </c>
      <c r="H22" s="182" t="str">
        <f>IF(D22="","",VLOOKUP(B22,Data!$B$5:$D$404,3,FALSE))</f>
        <v/>
      </c>
      <c r="I22" s="182" t="str">
        <f>IF(D22="","",VLOOKUP(B22,Data!$B$5:$M$404,12,FALSE))</f>
        <v/>
      </c>
      <c r="J22" s="279"/>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871</v>
      </c>
      <c r="C24" s="187" t="str">
        <f>IF(D24="","",VLOOKUP(B24,Data!$B$5:$L$404,2,FALSE))</f>
        <v/>
      </c>
      <c r="D24" s="339"/>
      <c r="E24" s="412"/>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974</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t="str">
        <f>IF(D25="","",VLOOKUP(B25,Data!$B$5:$J$404,9,FALSE)*D25)</f>
        <v/>
      </c>
      <c r="W25" s="282"/>
      <c r="X25" s="282"/>
      <c r="Y25" s="282"/>
      <c r="Z25" s="282"/>
      <c r="AA25" s="282"/>
      <c r="AB25" s="282"/>
      <c r="AC25" s="282"/>
      <c r="AD25" s="282"/>
    </row>
    <row r="26" spans="1:30" s="340" customFormat="1" ht="16.5" customHeight="1">
      <c r="A26" s="272"/>
      <c r="B26" s="678" t="s">
        <v>976</v>
      </c>
      <c r="C26" s="679"/>
      <c r="D26" s="193">
        <f>SUM(D18:D25)</f>
        <v>10</v>
      </c>
      <c r="E26" s="380"/>
      <c r="F26" s="190"/>
      <c r="G26" s="191">
        <f>SUM(G18:G25)</f>
        <v>31098.730000000003</v>
      </c>
      <c r="H26" s="343"/>
      <c r="I26" s="343"/>
      <c r="J26" s="343"/>
      <c r="K26" s="191">
        <f>SUM(K18:K25)</f>
        <v>2619</v>
      </c>
      <c r="L26" s="191">
        <f>SUM(L18:L25)</f>
        <v>2335</v>
      </c>
      <c r="M26" s="190">
        <f>SUM(M16:M17)</f>
        <v>0</v>
      </c>
      <c r="N26" s="190" t="e">
        <f>SUM(#REF!)</f>
        <v>#REF!</v>
      </c>
      <c r="O26" s="190">
        <f>SUM(O16:O17)</f>
        <v>0</v>
      </c>
      <c r="P26" s="190">
        <f>SUM(P16:P17)</f>
        <v>0</v>
      </c>
      <c r="Q26" s="190" t="e">
        <f>SUM(#REF!)</f>
        <v>#REF!</v>
      </c>
      <c r="R26" s="190">
        <f>SUM(R16:R17)</f>
        <v>0</v>
      </c>
      <c r="S26" s="190">
        <f>SUM(S16:S17)</f>
        <v>0</v>
      </c>
      <c r="T26" s="190"/>
      <c r="U26" s="190">
        <f>SUM(U16:U17)</f>
        <v>0</v>
      </c>
      <c r="V26" s="192">
        <f>SUM(V18:V25)</f>
        <v>13.616</v>
      </c>
    </row>
    <row r="27" spans="1:30" ht="10.25" customHeight="1">
      <c r="A27" s="272"/>
      <c r="B27" s="680"/>
      <c r="C27" s="681"/>
      <c r="D27" s="345"/>
      <c r="E27" s="311"/>
      <c r="F27" s="160" t="s">
        <v>523</v>
      </c>
      <c r="G27" s="157"/>
      <c r="H27" s="344"/>
      <c r="I27" s="344"/>
      <c r="J27" s="344"/>
      <c r="K27" s="161"/>
      <c r="L27" s="151"/>
      <c r="M27" s="298"/>
      <c r="T27" s="298"/>
      <c r="U27" s="298"/>
      <c r="V27" s="155"/>
    </row>
    <row r="28" spans="1:30" ht="16.5">
      <c r="A28" s="272"/>
      <c r="B28" s="346"/>
      <c r="C28" s="347"/>
      <c r="D28" s="348" t="s">
        <v>81</v>
      </c>
      <c r="E28" s="305"/>
      <c r="F28" s="68"/>
      <c r="G28" s="72"/>
      <c r="H28" s="322" t="s">
        <v>83</v>
      </c>
      <c r="I28" s="349"/>
      <c r="J28" s="152" t="s">
        <v>84</v>
      </c>
      <c r="K28" s="152"/>
      <c r="L28" s="682" t="s">
        <v>85</v>
      </c>
      <c r="M28" s="683"/>
      <c r="N28" s="683"/>
      <c r="O28" s="683"/>
      <c r="P28" s="683"/>
      <c r="Q28" s="683"/>
      <c r="R28" s="683"/>
      <c r="S28" s="683"/>
      <c r="T28" s="683"/>
      <c r="U28" s="683"/>
      <c r="V28" s="684"/>
    </row>
    <row r="29" spans="1:30" ht="10.5" customHeight="1">
      <c r="A29" s="272"/>
      <c r="C29" s="298"/>
      <c r="F29" s="77"/>
      <c r="G29" s="162"/>
      <c r="H29" s="297" t="s">
        <v>101</v>
      </c>
      <c r="I29" s="350"/>
      <c r="J29" s="154" t="s">
        <v>528</v>
      </c>
      <c r="K29" s="154"/>
      <c r="L29" s="687" t="s">
        <v>103</v>
      </c>
      <c r="M29" s="688"/>
      <c r="N29" s="688"/>
      <c r="O29" s="688"/>
      <c r="P29" s="688"/>
      <c r="Q29" s="688"/>
      <c r="R29" s="688"/>
      <c r="S29" s="688"/>
      <c r="T29" s="688"/>
      <c r="U29" s="688"/>
      <c r="V29" s="689"/>
    </row>
    <row r="30" spans="1:30">
      <c r="A30" s="311"/>
      <c r="B30" s="312"/>
      <c r="C30" s="313"/>
      <c r="D30" s="353"/>
      <c r="E30" s="312"/>
      <c r="F30" s="673" t="s">
        <v>961</v>
      </c>
      <c r="G30" s="674"/>
      <c r="H30" s="673" t="s">
        <v>960</v>
      </c>
      <c r="I30" s="674"/>
      <c r="J30" s="158" t="s">
        <v>104</v>
      </c>
      <c r="K30" s="158"/>
      <c r="L30" s="675" t="s">
        <v>105</v>
      </c>
      <c r="M30" s="676"/>
      <c r="N30" s="676"/>
      <c r="O30" s="676"/>
      <c r="P30" s="676"/>
      <c r="Q30" s="676"/>
      <c r="R30" s="676"/>
      <c r="S30" s="676"/>
      <c r="T30" s="676"/>
      <c r="U30" s="676"/>
      <c r="V30" s="677"/>
    </row>
    <row r="31" spans="1:30">
      <c r="B31" s="305"/>
    </row>
    <row r="37" spans="1:22" s="354" customFormat="1" ht="26.25" customHeight="1">
      <c r="A37" s="163" t="s">
        <v>886</v>
      </c>
      <c r="B37" s="146"/>
      <c r="C37" s="163" t="s">
        <v>569</v>
      </c>
      <c r="D37" s="362"/>
      <c r="E37" s="362"/>
      <c r="F37" s="363"/>
      <c r="G37" s="163" t="s">
        <v>880</v>
      </c>
      <c r="H37" s="146"/>
      <c r="I37" s="163" t="s">
        <v>569</v>
      </c>
      <c r="K37" s="265"/>
      <c r="L37" s="265"/>
      <c r="V37" s="264"/>
    </row>
    <row r="38" spans="1:22" s="354" customFormat="1" ht="19.25" customHeight="1">
      <c r="A38" s="163" t="s">
        <v>887</v>
      </c>
      <c r="B38" s="146"/>
      <c r="C38" s="163" t="s">
        <v>891</v>
      </c>
      <c r="D38" s="362"/>
      <c r="E38" s="362"/>
      <c r="F38" s="363"/>
      <c r="G38" s="247" t="s">
        <v>881</v>
      </c>
      <c r="H38" s="381"/>
      <c r="I38" s="247" t="s">
        <v>891</v>
      </c>
      <c r="K38" s="265"/>
      <c r="L38" s="265"/>
      <c r="V38" s="264"/>
    </row>
    <row r="39" spans="1:22" s="354" customFormat="1" ht="19.25" customHeight="1">
      <c r="A39" s="163" t="s">
        <v>888</v>
      </c>
      <c r="B39" s="146"/>
      <c r="C39" s="163" t="s">
        <v>891</v>
      </c>
      <c r="D39" s="362"/>
      <c r="E39" s="362"/>
      <c r="F39" s="363"/>
      <c r="G39" s="163" t="s">
        <v>882</v>
      </c>
      <c r="H39" s="146"/>
      <c r="I39" s="163" t="s">
        <v>569</v>
      </c>
      <c r="K39" s="265"/>
      <c r="L39" s="265"/>
      <c r="V39" s="264"/>
    </row>
    <row r="40" spans="1:22" s="354" customFormat="1" ht="19.25" customHeight="1">
      <c r="A40" s="163" t="s">
        <v>889</v>
      </c>
      <c r="B40" s="146"/>
      <c r="C40" s="163" t="s">
        <v>569</v>
      </c>
      <c r="D40" s="362"/>
      <c r="E40" s="362"/>
      <c r="F40" s="363"/>
      <c r="G40" s="163" t="s">
        <v>883</v>
      </c>
      <c r="H40" s="146"/>
      <c r="I40" s="163" t="s">
        <v>569</v>
      </c>
      <c r="K40" s="265"/>
      <c r="L40" s="265"/>
      <c r="V40" s="264"/>
    </row>
    <row r="41" spans="1:22" s="354" customFormat="1" ht="19.25" customHeight="1">
      <c r="A41" s="163" t="s">
        <v>890</v>
      </c>
      <c r="B41" s="146"/>
      <c r="C41" s="163" t="s">
        <v>569</v>
      </c>
      <c r="D41" s="362"/>
      <c r="E41" s="362"/>
      <c r="F41" s="363"/>
      <c r="G41" s="163" t="s">
        <v>885</v>
      </c>
      <c r="H41" s="146"/>
      <c r="I41" s="163" t="s">
        <v>569</v>
      </c>
      <c r="K41" s="265"/>
      <c r="L41" s="265"/>
      <c r="V41" s="264"/>
    </row>
    <row r="42" spans="1:22" ht="18.75" customHeight="1">
      <c r="A42" s="411"/>
      <c r="B42" s="411"/>
      <c r="C42" s="411"/>
      <c r="D42" s="411"/>
      <c r="E42" s="411"/>
      <c r="F42" s="266"/>
      <c r="G42" s="163" t="s">
        <v>884</v>
      </c>
      <c r="H42" s="146"/>
      <c r="I42" s="163" t="s">
        <v>569</v>
      </c>
    </row>
    <row r="46" spans="1:22">
      <c r="L46" s="355"/>
    </row>
    <row r="47" spans="1:22" ht="14">
      <c r="A47" s="356"/>
      <c r="C47" s="334"/>
      <c r="D47" s="357"/>
      <c r="L47" s="358"/>
    </row>
    <row r="48" spans="1:22" ht="14">
      <c r="A48" s="359"/>
      <c r="C48" s="334"/>
      <c r="D48" s="357"/>
      <c r="L48" s="358"/>
    </row>
    <row r="49" spans="1:12" ht="14">
      <c r="A49" s="359"/>
      <c r="C49" s="334"/>
      <c r="D49" s="357"/>
      <c r="L49" s="358"/>
    </row>
    <row r="50" spans="1:12" ht="14">
      <c r="A50" s="359"/>
      <c r="B50" s="334"/>
      <c r="C50" s="334"/>
      <c r="D50" s="357"/>
      <c r="L50" s="358"/>
    </row>
    <row r="51" spans="1:12" ht="14">
      <c r="A51" s="359"/>
      <c r="B51" s="334"/>
      <c r="C51" s="334"/>
      <c r="D51" s="357"/>
      <c r="L51" s="358"/>
    </row>
    <row r="52" spans="1:12" ht="14">
      <c r="A52" s="359"/>
      <c r="B52" s="334"/>
      <c r="C52" s="334"/>
      <c r="D52" s="357"/>
      <c r="L52" s="358"/>
    </row>
    <row r="53" spans="1:12" ht="14">
      <c r="A53" s="334"/>
      <c r="B53" s="334"/>
      <c r="C53" s="334"/>
      <c r="D53" s="357"/>
      <c r="L53" s="360"/>
    </row>
    <row r="54" spans="1:12" ht="14">
      <c r="A54" s="359"/>
      <c r="B54" s="334"/>
      <c r="C54" s="334"/>
      <c r="D54" s="357"/>
    </row>
    <row r="55" spans="1:12" ht="14">
      <c r="A55" s="334"/>
      <c r="B55" s="334"/>
      <c r="C55" s="334"/>
      <c r="D55" s="357"/>
    </row>
    <row r="56" spans="1:12" ht="14">
      <c r="A56" s="334"/>
      <c r="B56" s="334"/>
      <c r="C56" s="334"/>
      <c r="D56" s="357"/>
    </row>
    <row r="57" spans="1:12" ht="14">
      <c r="A57" s="359"/>
      <c r="B57" s="334"/>
      <c r="C57" s="334"/>
      <c r="D57" s="357"/>
    </row>
    <row r="58" spans="1:12" ht="14">
      <c r="A58" s="359"/>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34"/>
      <c r="B67" s="334"/>
      <c r="C67" s="334"/>
      <c r="D67" s="357"/>
    </row>
    <row r="68" spans="1:4" ht="14">
      <c r="B68" s="334"/>
    </row>
    <row r="69" spans="1:4" ht="14">
      <c r="B69" s="334"/>
    </row>
    <row r="70" spans="1:4" ht="14">
      <c r="B70" s="334"/>
    </row>
  </sheetData>
  <mergeCells count="6">
    <mergeCell ref="B26:C27"/>
    <mergeCell ref="L28:V28"/>
    <mergeCell ref="L29:V29"/>
    <mergeCell ref="F30:G30"/>
    <mergeCell ref="H30:I30"/>
    <mergeCell ref="L30:V30"/>
  </mergeCells>
  <printOptions horizontalCentered="1"/>
  <pageMargins left="0" right="0" top="0.23622047244094491" bottom="0.15748031496062992" header="8.0708661417322833" footer="0"/>
  <pageSetup paperSize="9" scale="72" firstPageNumber="4294963191" orientation="landscape" r:id="rId1"/>
  <headerFooter alignWithMargins="0">
    <oddHeader>&amp;R&amp;"Calibri"&amp;10&amp;K000000 Confidential&amp;1#_x000D_</oddHead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W75"/>
  <sheetViews>
    <sheetView topLeftCell="B16" zoomScale="85" zoomScaleNormal="85" zoomScaleSheetLayoutView="75" workbookViewId="0">
      <selection activeCell="B18" sqref="B18"/>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5.1796875" style="283" hidden="1" customWidth="1"/>
    <col min="6" max="6" width="14.54296875" style="282" bestFit="1" customWidth="1"/>
    <col min="7" max="7" width="13" style="146" customWidth="1"/>
    <col min="8" max="8" width="16.81640625" style="146" customWidth="1"/>
    <col min="9" max="9" width="8.36328125" style="282" customWidth="1"/>
    <col min="10" max="10" width="12.81640625" style="282" customWidth="1"/>
    <col min="11" max="11" width="14.453125" style="282" customWidth="1"/>
    <col min="12" max="12" width="15.453125" style="146" customWidth="1"/>
    <col min="13" max="13" width="15.1796875" style="146" customWidth="1"/>
    <col min="14" max="14" width="0.1796875" style="282" hidden="1" customWidth="1"/>
    <col min="15" max="15" width="5.1796875" style="282" customWidth="1"/>
    <col min="16" max="16" width="2.54296875" style="282" customWidth="1"/>
    <col min="17" max="17" width="4.81640625" style="282" hidden="1" customWidth="1"/>
    <col min="18" max="18" width="5.81640625" style="282" customWidth="1"/>
    <col min="19" max="19" width="1.54296875" style="282" customWidth="1"/>
    <col min="20" max="20" width="5.81640625" style="282" hidden="1" customWidth="1"/>
    <col min="21" max="21" width="5.81640625" style="282" customWidth="1"/>
    <col min="22" max="22" width="9.1796875" style="282" hidden="1" customWidth="1"/>
    <col min="23" max="23" width="11.1796875" style="147" customWidth="1"/>
    <col min="24" max="24" width="10.54296875" style="282" bestFit="1" customWidth="1"/>
    <col min="25" max="25" width="9.1796875" style="282"/>
    <col min="26" max="26" width="19.81640625" style="282" customWidth="1"/>
    <col min="27" max="16384" width="9.1796875" style="282"/>
  </cols>
  <sheetData>
    <row r="1" spans="1:23">
      <c r="A1" s="281"/>
      <c r="B1" s="281"/>
    </row>
    <row r="2" spans="1:23" ht="23">
      <c r="O2" s="284"/>
      <c r="P2" s="285"/>
      <c r="Q2" s="285"/>
      <c r="R2" s="285"/>
      <c r="S2" s="285"/>
      <c r="T2" s="285"/>
      <c r="U2" s="285"/>
    </row>
    <row r="3" spans="1:23" ht="18" customHeight="1">
      <c r="A3" s="286" t="s">
        <v>41</v>
      </c>
      <c r="B3" s="286"/>
      <c r="C3" s="286"/>
      <c r="D3" s="387"/>
      <c r="E3" s="287"/>
      <c r="F3" s="286"/>
      <c r="G3" s="54"/>
      <c r="H3" s="54"/>
      <c r="I3" s="286"/>
      <c r="J3" s="286"/>
      <c r="K3" s="286"/>
      <c r="L3" s="54"/>
      <c r="M3" s="54"/>
      <c r="N3" s="286"/>
      <c r="O3" s="286"/>
      <c r="P3" s="286"/>
      <c r="Q3" s="286"/>
      <c r="R3" s="286"/>
      <c r="S3" s="286"/>
      <c r="T3" s="286"/>
      <c r="U3" s="286"/>
      <c r="V3" s="286"/>
      <c r="W3" s="7"/>
    </row>
    <row r="4" spans="1:23" ht="3.75" customHeight="1"/>
    <row r="5" spans="1:23">
      <c r="A5" s="282" t="s">
        <v>500</v>
      </c>
      <c r="I5" s="288" t="s">
        <v>43</v>
      </c>
      <c r="J5" s="289">
        <f>TODAY()</f>
        <v>44763</v>
      </c>
      <c r="K5" s="289"/>
      <c r="L5" s="148"/>
      <c r="M5" s="149"/>
      <c r="N5" s="288"/>
      <c r="O5" s="288"/>
      <c r="P5" s="288"/>
      <c r="Q5" s="288"/>
      <c r="R5" s="288"/>
      <c r="S5" s="288"/>
      <c r="T5" s="288"/>
      <c r="U5" s="288"/>
      <c r="V5" s="288"/>
    </row>
    <row r="6" spans="1:23" ht="13">
      <c r="A6" s="290" t="s">
        <v>44</v>
      </c>
      <c r="B6" s="291"/>
      <c r="C6" s="292"/>
      <c r="D6" s="388"/>
      <c r="E6" s="370"/>
      <c r="F6" s="291"/>
      <c r="G6" s="68" t="s">
        <v>45</v>
      </c>
      <c r="H6" s="61"/>
      <c r="I6" s="294" t="s">
        <v>46</v>
      </c>
      <c r="J6" s="295"/>
      <c r="K6" s="296"/>
      <c r="L6" s="68" t="s">
        <v>47</v>
      </c>
      <c r="M6" s="61"/>
      <c r="N6" s="296"/>
      <c r="O6" s="296"/>
      <c r="P6" s="290"/>
      <c r="Q6" s="296"/>
      <c r="R6" s="296"/>
      <c r="S6" s="296"/>
      <c r="T6" s="296"/>
      <c r="U6" s="291"/>
      <c r="V6" s="291"/>
      <c r="W6" s="142"/>
    </row>
    <row r="7" spans="1:23" ht="13">
      <c r="A7" s="297" t="s">
        <v>601</v>
      </c>
      <c r="C7" s="298"/>
      <c r="D7" s="389" t="s">
        <v>48</v>
      </c>
      <c r="E7" s="371"/>
      <c r="F7" s="300"/>
      <c r="G7" s="69" t="s">
        <v>49</v>
      </c>
      <c r="H7" s="55"/>
      <c r="I7" s="301" t="s">
        <v>50</v>
      </c>
      <c r="J7" s="302"/>
      <c r="K7" s="300"/>
      <c r="L7" s="69" t="s">
        <v>51</v>
      </c>
      <c r="M7" s="55"/>
      <c r="N7" s="300"/>
      <c r="O7" s="300"/>
      <c r="P7" s="301" t="s">
        <v>52</v>
      </c>
      <c r="Q7" s="300"/>
      <c r="R7" s="300"/>
      <c r="S7" s="300"/>
      <c r="T7" s="300"/>
      <c r="U7" s="300"/>
      <c r="V7" s="300"/>
      <c r="W7" s="25"/>
    </row>
    <row r="8" spans="1:23" ht="13">
      <c r="A8" s="303" t="s">
        <v>619</v>
      </c>
      <c r="C8" s="298"/>
      <c r="D8" s="390"/>
      <c r="E8" s="372"/>
      <c r="G8" s="150"/>
      <c r="H8" s="151"/>
      <c r="I8" s="297"/>
      <c r="K8" s="292"/>
      <c r="L8" s="150"/>
      <c r="M8" s="152"/>
      <c r="O8" s="292"/>
      <c r="U8" s="305"/>
      <c r="V8" s="305"/>
      <c r="W8" s="153"/>
    </row>
    <row r="9" spans="1:23">
      <c r="A9" s="297" t="s">
        <v>394</v>
      </c>
      <c r="C9" s="298"/>
      <c r="D9" s="390" t="s">
        <v>53</v>
      </c>
      <c r="E9" s="372"/>
      <c r="G9" s="150" t="s">
        <v>54</v>
      </c>
      <c r="H9" s="151"/>
      <c r="I9" s="297" t="s">
        <v>55</v>
      </c>
      <c r="K9" s="298"/>
      <c r="L9" s="150" t="s">
        <v>56</v>
      </c>
      <c r="M9" s="154"/>
      <c r="O9" s="298"/>
      <c r="P9" s="282" t="s">
        <v>57</v>
      </c>
      <c r="W9" s="155"/>
    </row>
    <row r="10" spans="1:23">
      <c r="A10" s="306" t="s">
        <v>620</v>
      </c>
      <c r="C10" s="298"/>
      <c r="D10" s="390" t="s">
        <v>58</v>
      </c>
      <c r="E10" s="372"/>
      <c r="G10" s="150"/>
      <c r="H10" s="151"/>
      <c r="I10" s="437"/>
      <c r="J10" s="438"/>
      <c r="K10" s="307"/>
      <c r="L10" s="150"/>
      <c r="M10" s="154"/>
      <c r="O10" s="298"/>
      <c r="W10" s="155"/>
    </row>
    <row r="11" spans="1:23" ht="13">
      <c r="A11" s="297" t="s">
        <v>621</v>
      </c>
      <c r="C11" s="308" t="s">
        <v>393</v>
      </c>
      <c r="D11" s="391"/>
      <c r="E11" s="348"/>
      <c r="F11" s="310"/>
      <c r="G11" s="150" t="s">
        <v>59</v>
      </c>
      <c r="H11" s="151"/>
      <c r="I11" s="297" t="s">
        <v>60</v>
      </c>
      <c r="K11" s="298"/>
      <c r="L11" s="150" t="s">
        <v>501</v>
      </c>
      <c r="M11" s="154"/>
      <c r="O11" s="298"/>
      <c r="P11" s="282" t="s">
        <v>62</v>
      </c>
      <c r="W11" s="155"/>
    </row>
    <row r="12" spans="1:23">
      <c r="A12" s="297" t="s">
        <v>63</v>
      </c>
      <c r="C12" s="298"/>
      <c r="D12" s="390" t="s">
        <v>64</v>
      </c>
      <c r="E12" s="372"/>
      <c r="G12" s="150"/>
      <c r="H12" s="151"/>
      <c r="I12" s="297"/>
      <c r="K12" s="298"/>
      <c r="L12" s="150"/>
      <c r="M12" s="154"/>
      <c r="O12" s="298"/>
      <c r="W12" s="155"/>
    </row>
    <row r="13" spans="1:23">
      <c r="A13" s="311"/>
      <c r="B13" s="312"/>
      <c r="C13" s="313"/>
      <c r="D13" s="390" t="s">
        <v>65</v>
      </c>
      <c r="E13" s="372"/>
      <c r="G13" s="156"/>
      <c r="H13" s="157"/>
      <c r="I13" s="311"/>
      <c r="J13" s="312"/>
      <c r="K13" s="313"/>
      <c r="L13" s="156"/>
      <c r="M13" s="158"/>
      <c r="N13" s="312"/>
      <c r="O13" s="313"/>
      <c r="P13" s="312"/>
      <c r="Q13" s="312"/>
      <c r="R13" s="312"/>
      <c r="S13" s="312"/>
      <c r="T13" s="312"/>
      <c r="U13" s="312"/>
      <c r="V13" s="312"/>
      <c r="W13" s="159"/>
    </row>
    <row r="14" spans="1:23">
      <c r="A14" s="314" t="s">
        <v>502</v>
      </c>
      <c r="B14" s="315" t="s">
        <v>503</v>
      </c>
      <c r="C14" s="315"/>
      <c r="D14" s="392" t="s">
        <v>12</v>
      </c>
      <c r="E14" s="323"/>
      <c r="F14" s="317" t="s">
        <v>504</v>
      </c>
      <c r="G14" s="58" t="s">
        <v>505</v>
      </c>
      <c r="H14" s="58" t="s">
        <v>71</v>
      </c>
      <c r="I14" s="318" t="s">
        <v>506</v>
      </c>
      <c r="J14" s="318" t="s">
        <v>507</v>
      </c>
      <c r="K14" s="319" t="s">
        <v>508</v>
      </c>
      <c r="L14" s="65" t="s">
        <v>509</v>
      </c>
      <c r="M14" s="65" t="s">
        <v>510</v>
      </c>
      <c r="N14" s="320"/>
      <c r="O14" s="320" t="s">
        <v>511</v>
      </c>
      <c r="P14" s="314"/>
      <c r="Q14" s="314"/>
      <c r="R14" s="314"/>
      <c r="S14" s="314"/>
      <c r="T14" s="314"/>
      <c r="U14" s="314"/>
      <c r="V14" s="314"/>
      <c r="W14" s="38" t="s">
        <v>512</v>
      </c>
    </row>
    <row r="15" spans="1:23">
      <c r="A15" s="321"/>
      <c r="B15" s="322"/>
      <c r="C15" s="292"/>
      <c r="D15" s="393" t="s">
        <v>513</v>
      </c>
      <c r="E15" s="373"/>
      <c r="F15" s="324" t="s">
        <v>516</v>
      </c>
      <c r="G15" s="59" t="s">
        <v>517</v>
      </c>
      <c r="H15" s="59" t="s">
        <v>517</v>
      </c>
      <c r="I15" s="317"/>
      <c r="J15" s="317"/>
      <c r="K15" s="317"/>
      <c r="L15" s="59" t="s">
        <v>518</v>
      </c>
      <c r="M15" s="66" t="s">
        <v>518</v>
      </c>
      <c r="N15" s="325"/>
      <c r="O15" s="326" t="s">
        <v>519</v>
      </c>
      <c r="P15" s="327"/>
      <c r="Q15" s="327"/>
      <c r="R15" s="327"/>
      <c r="S15" s="327"/>
      <c r="T15" s="327"/>
      <c r="U15" s="328"/>
      <c r="V15" s="328"/>
      <c r="W15" s="39" t="s">
        <v>75</v>
      </c>
    </row>
    <row r="16" spans="1:23" ht="14" customHeight="1">
      <c r="A16" s="329"/>
      <c r="B16" s="330" t="s">
        <v>520</v>
      </c>
      <c r="C16" s="331"/>
      <c r="D16" s="394"/>
      <c r="E16" s="332"/>
      <c r="F16" s="329"/>
      <c r="G16" s="143"/>
      <c r="H16" s="143"/>
      <c r="I16" s="329"/>
      <c r="J16" s="329"/>
      <c r="K16" s="329"/>
      <c r="L16" s="143"/>
      <c r="M16" s="144"/>
      <c r="N16" s="333"/>
      <c r="O16" s="334"/>
      <c r="P16" s="334"/>
      <c r="Q16" s="334"/>
      <c r="R16" s="334"/>
      <c r="S16" s="334"/>
      <c r="T16" s="334"/>
      <c r="U16" s="333"/>
      <c r="V16" s="333"/>
      <c r="W16" s="145"/>
    </row>
    <row r="17" spans="1:23" ht="4.25" customHeight="1">
      <c r="A17" s="329"/>
      <c r="B17" s="335"/>
      <c r="C17" s="334"/>
      <c r="D17" s="394"/>
      <c r="E17" s="332"/>
      <c r="F17" s="329"/>
      <c r="G17" s="143"/>
      <c r="H17" s="143"/>
      <c r="I17" s="336"/>
      <c r="J17" s="336"/>
      <c r="K17" s="336"/>
      <c r="L17" s="94"/>
      <c r="M17" s="106"/>
      <c r="N17" s="337"/>
      <c r="O17" s="338"/>
      <c r="P17" s="338"/>
      <c r="Q17" s="338"/>
      <c r="R17" s="338"/>
      <c r="S17" s="338"/>
      <c r="T17" s="338"/>
      <c r="U17" s="337"/>
      <c r="V17" s="337"/>
      <c r="W17" s="109"/>
    </row>
    <row r="18" spans="1:23" s="340" customFormat="1" ht="17" customHeight="1">
      <c r="A18" s="272"/>
      <c r="B18" s="420" t="s">
        <v>964</v>
      </c>
      <c r="C18" s="187" t="str">
        <f>IF(D18="","",VLOOKUP(B18,Data!$B$5:$L$404,2,FALSE))</f>
        <v/>
      </c>
      <c r="D18" s="339"/>
      <c r="E18" s="274">
        <v>4</v>
      </c>
      <c r="F18" s="181"/>
      <c r="G18" s="185" t="str">
        <f>IF(D18="","",VLOOKUP(B18,Data!$B$5:$L$404,11,FALSE))</f>
        <v/>
      </c>
      <c r="H18" s="188" t="str">
        <f t="shared" ref="H18:H27" si="0">IF(D18&gt;0,D18*G18,"-")</f>
        <v>-</v>
      </c>
      <c r="I18" s="182" t="str">
        <f>IF(D18="","",VLOOKUP(B18,Data!$B$5:$D$404,3,FALSE))</f>
        <v/>
      </c>
      <c r="J18" s="182" t="str">
        <f>IF(D18="","",VLOOKUP(B18,Data!$B$5:$M$404,12,FALSE))</f>
        <v/>
      </c>
      <c r="K18" s="280"/>
      <c r="L18" s="183" t="str">
        <f>IF(D18="","",VLOOKUP(B18,Data!$B$5:$E$404,4,FALSE)*D18)</f>
        <v/>
      </c>
      <c r="M18" s="183" t="str">
        <f>IF(D18="","",VLOOKUP(B18,Data!$B$5:$F$404,5,FALSE)*D18)</f>
        <v/>
      </c>
      <c r="N18" s="189" t="e">
        <f>IF(B18=Data!B124,Data!G124,(IF(B18=Data!B130,Data!G130,(IF(B18=Data!B132,Data!G132,(IF(B18=Data!#REF!,Data!#REF!,(IF(B18=Data!#REF!,Data!#REF!,(IF(B18=Data!B115,Data!G115,(IF(B18=Data!#REF!,Data!#REF!,(IF(B18=Data!#REF!,Data!#REF!,Data!#REF!)))))))))))))))&amp;IF(B18=Data!B250,Data!G250,(IF(B18=Data!B251,Data!G251,(IF(B18=Data!#REF!,Data!#REF!,(IF(B18=Data!B246,Data!G246,(IF(B18=Data!B247,Data!G247,(IF(B18=Data!#REF!,Data!G942,(IF(B18=Data!#REF!,Data!#REF!,(IF(B18=Data!B302,Data!G302,Data!#REF!)))))))))))))))&amp;IF(B18=Data!#REF!,Data!#REF!,(IF(B18=Data!#REF!,Data!#REF!,(IF(B18=Data!#REF!,Data!#REF!,(IF(B18=Data!#REF!,Data!#REF!,(IF(B18=Data!#REF!,Data!#REF!,Data!#REF!)))))))))</f>
        <v>#REF!</v>
      </c>
      <c r="O18" s="377"/>
      <c r="P18" s="378"/>
      <c r="Q18" s="186" t="e">
        <f>IF(B18=Data!B124,Data!H124,(IF(B18=Data!B130,Data!H130,(IF(B18=Data!B132,Data!H132,(IF(B18=Data!#REF!,Data!#REF!,(IF(B18=Data!#REF!,Data!#REF!,(IF(B18=Data!B115,Data!H115,(IF(B18=Data!#REF!,Data!#REF!,(IF(B18=Data!#REF!,Data!#REF!,Data!#REF!)))))))))))))))&amp;IF(B18=Data!B250,Data!H250,(IF(B18=Data!B251,Data!H251,(IF(B18=Data!#REF!,Data!#REF!,(IF(B18=Data!B246,Data!H246,(IF(B18=Data!B247,Data!H247,(IF(B18=Data!#REF!,Data!H942,(IF(B18=Data!#REF!,Data!#REF!,(IF(B18=Data!B302,Data!H302,Data!#REF!)))))))))))))))&amp;IF(B18=Data!#REF!,Data!#REF!,(IF(B18=Data!#REF!,Data!#REF!,(IF(B18=Data!#REF!,Data!#REF!,(IF(B18=Data!#REF!,Data!#REF!,(IF(B18=Data!#REF!,Data!#REF!,Data!#REF!)))))))))</f>
        <v>#REF!</v>
      </c>
      <c r="R18" s="378"/>
      <c r="S18" s="378"/>
      <c r="T18" s="186" t="e">
        <f>IF(B18=Data!B124,Data!I124,(IF(B18=Data!B130,Data!I130,(IF(B18=Data!B132,Data!I132,(IF(B18=Data!#REF!,Data!#REF!,(IF(B18=Data!#REF!,Data!#REF!,(IF(B18=Data!B115,Data!I115,(IF(B18=Data!#REF!,Data!#REF!,(IF(B18=Data!#REF!,Data!#REF!,Data!#REF!)))))))))))))))&amp;IF(B18=Data!B250,Data!I250,(IF(B18=Data!B251,Data!I251,(IF(B18=Data!#REF!,Data!#REF!,(IF(B18=Data!B246,Data!I246,(IF(B18=Data!B247,Data!I247,(IF(B18=Data!#REF!,Data!I942,(IF(B18=Data!#REF!,Data!#REF!,(IF(B18=Data!B302,Data!I302,Data!#REF!)))))))))))))))&amp;IF(B18=Data!#REF!,Data!#REF!,(IF(B18=Data!#REF!,Data!#REF!,(IF(B18=Data!#REF!,Data!#REF!,(IF(B18=Data!#REF!,Data!#REF!,(IF(B18=Data!#REF!,Data!#REF!,Data!#REF!)))))))))</f>
        <v>#REF!</v>
      </c>
      <c r="U18" s="379"/>
      <c r="V18" s="186" t="e">
        <f>IF(B18=Data!B124,Data!J124,(IF(B18=Data!B130,Data!J130,(IF(B18=Data!B132,Data!J132,(IF(B18=Data!#REF!,Data!#REF!,(IF(B18=Data!#REF!,Data!#REF!,(IF(B18=Data!B115,Data!J115,(IF(B18=Data!#REF!,Data!#REF!,(IF(B18=Data!#REF!,Data!#REF!,Data!#REF!)))))))))))))))&amp;IF(B18=Data!B250,Data!J250,(IF(B18=Data!B251,Data!J251,(IF(B18=Data!#REF!,Data!#REF!,(IF(B18=Data!B246,Data!J246,(IF(B18=Data!B247,Data!J247,(IF(B18=Data!#REF!,Data!J942,(IF(B18=Data!#REF!,Data!#REF!,(IF(B18=Data!B302,Data!J302,Data!#REF!)))))))))))))))&amp;IF(B18=Data!#REF!,Data!#REF!,(IF(B18=Data!#REF!,Data!#REF!,(IF(B18=Data!#REF!,Data!#REF!,(IF(B18=Data!#REF!,Data!#REF!,(IF(B18=Data!#REF!,Data!#REF!,Data!#REF!)))))))))</f>
        <v>#REF!</v>
      </c>
      <c r="W18" s="184" t="str">
        <f>IF(D18="","",VLOOKUP(B18,Data!$B$5:$J$404,9,FALSE)*D18)</f>
        <v/>
      </c>
    </row>
    <row r="19" spans="1:23" s="340" customFormat="1" ht="17" customHeight="1">
      <c r="A19" s="272">
        <v>1</v>
      </c>
      <c r="B19" s="419" t="s">
        <v>353</v>
      </c>
      <c r="C19" s="187" t="str">
        <f>IF(D19="","",VLOOKUP(B19,Data!$B$5:$L$404,2,FALSE))</f>
        <v>WQ78260</v>
      </c>
      <c r="D19" s="339">
        <v>9</v>
      </c>
      <c r="E19" s="274">
        <v>4</v>
      </c>
      <c r="F19" s="277" t="s">
        <v>521</v>
      </c>
      <c r="G19" s="185">
        <f>IF(D19="","",VLOOKUP(B19,Data!$B$5:$L$404,11,FALSE))</f>
        <v>4283.6499999999996</v>
      </c>
      <c r="H19" s="188">
        <f t="shared" si="0"/>
        <v>38552.85</v>
      </c>
      <c r="I19" s="182" t="str">
        <f>IF(D19="","",VLOOKUP(B19,Data!$B$5:$D$404,3,FALSE))</f>
        <v>C/T</v>
      </c>
      <c r="J19" s="182" t="str">
        <f>IF(D19="","",VLOOKUP(B19,Data!$B$5:$M$404,12,FALSE))</f>
        <v>Indonesia</v>
      </c>
      <c r="K19" s="280" t="s">
        <v>963</v>
      </c>
      <c r="L19" s="183">
        <f>IF(D19="","",VLOOKUP(B19,Data!$B$5:$E$404,4,FALSE)*D19)</f>
        <v>2745</v>
      </c>
      <c r="M19" s="183">
        <f>IF(D19="","",VLOOKUP(B19,Data!$B$5:$F$404,5,FALSE)*D19)</f>
        <v>2421</v>
      </c>
      <c r="N19" s="189" t="e">
        <f>IF(B19=Data!B94,Data!G94,(IF(B19=Data!B100,Data!G100,(IF(B19=Data!B102,Data!G102,(IF(B19=Data!#REF!,Data!#REF!,(IF(B19=Data!#REF!,Data!#REF!,(IF(B19=Data!B85,Data!G85,(IF(B19=Data!#REF!,Data!#REF!,(IF(B19=Data!#REF!,Data!#REF!,Data!#REF!)))))))))))))))&amp;IF(B19=Data!B220,Data!G220,(IF(B19=Data!B221,Data!G221,(IF(B19=Data!#REF!,Data!#REF!,(IF(B19=Data!B216,Data!G216,(IF(B19=Data!B217,Data!G217,(IF(B19=Data!#REF!,Data!G912,(IF(B19=Data!#REF!,Data!#REF!,(IF(B19=Data!B272,Data!G272,Data!#REF!)))))))))))))))&amp;IF(B19=Data!#REF!,Data!#REF!,(IF(B19=Data!#REF!,Data!#REF!,(IF(B19=Data!#REF!,Data!#REF!,(IF(B19=Data!#REF!,Data!#REF!,(IF(B19=Data!#REF!,Data!#REF!,Data!#REF!)))))))))</f>
        <v>#REF!</v>
      </c>
      <c r="O19" s="377"/>
      <c r="P19" s="378"/>
      <c r="Q19" s="186" t="e">
        <f>IF(B19=Data!B94,Data!H94,(IF(B19=Data!B100,Data!H100,(IF(B19=Data!B102,Data!H102,(IF(B19=Data!#REF!,Data!#REF!,(IF(B19=Data!#REF!,Data!#REF!,(IF(B19=Data!B85,Data!H85,(IF(B19=Data!#REF!,Data!#REF!,(IF(B19=Data!#REF!,Data!#REF!,Data!#REF!)))))))))))))))&amp;IF(B19=Data!B220,Data!H220,(IF(B19=Data!B221,Data!H221,(IF(B19=Data!#REF!,Data!#REF!,(IF(B19=Data!B216,Data!H216,(IF(B19=Data!B217,Data!H217,(IF(B19=Data!#REF!,Data!H912,(IF(B19=Data!#REF!,Data!#REF!,(IF(B19=Data!B272,Data!H272,Data!#REF!)))))))))))))))&amp;IF(B19=Data!#REF!,Data!#REF!,(IF(B19=Data!#REF!,Data!#REF!,(IF(B19=Data!#REF!,Data!#REF!,(IF(B19=Data!#REF!,Data!#REF!,(IF(B19=Data!#REF!,Data!#REF!,Data!#REF!)))))))))</f>
        <v>#REF!</v>
      </c>
      <c r="R19" s="378"/>
      <c r="S19" s="378"/>
      <c r="T19" s="186" t="e">
        <f>IF(B19=Data!B94,Data!I94,(IF(B19=Data!B100,Data!I100,(IF(B19=Data!B102,Data!I102,(IF(B19=Data!#REF!,Data!#REF!,(IF(B19=Data!#REF!,Data!#REF!,(IF(B19=Data!B85,Data!I85,(IF(B19=Data!#REF!,Data!#REF!,(IF(B19=Data!#REF!,Data!#REF!,Data!#REF!)))))))))))))))&amp;IF(B19=Data!B220,Data!I220,(IF(B19=Data!B221,Data!I221,(IF(B19=Data!#REF!,Data!#REF!,(IF(B19=Data!B216,Data!I216,(IF(B19=Data!B217,Data!I217,(IF(B19=Data!#REF!,Data!I912,(IF(B19=Data!#REF!,Data!#REF!,(IF(B19=Data!B272,Data!I272,Data!#REF!)))))))))))))))&amp;IF(B19=Data!#REF!,Data!#REF!,(IF(B19=Data!#REF!,Data!#REF!,(IF(B19=Data!#REF!,Data!#REF!,(IF(B19=Data!#REF!,Data!#REF!,(IF(B19=Data!#REF!,Data!#REF!,Data!#REF!)))))))))</f>
        <v>#REF!</v>
      </c>
      <c r="U19" s="379"/>
      <c r="V19" s="186" t="e">
        <f>IF(B19=Data!B94,Data!J94,(IF(B19=Data!B100,Data!J100,(IF(B19=Data!B102,Data!J102,(IF(B19=Data!#REF!,Data!#REF!,(IF(B19=Data!#REF!,Data!#REF!,(IF(B19=Data!B85,Data!J85,(IF(B19=Data!#REF!,Data!#REF!,(IF(B19=Data!#REF!,Data!#REF!,Data!#REF!)))))))))))))))&amp;IF(B19=Data!B220,Data!J220,(IF(B19=Data!B221,Data!J221,(IF(B19=Data!#REF!,Data!#REF!,(IF(B19=Data!B216,Data!J216,(IF(B19=Data!B217,Data!J217,(IF(B19=Data!#REF!,Data!J912,(IF(B19=Data!#REF!,Data!#REF!,(IF(B19=Data!B272,Data!J272,Data!#REF!)))))))))))))))&amp;IF(B19=Data!#REF!,Data!#REF!,(IF(B19=Data!#REF!,Data!#REF!,(IF(B19=Data!#REF!,Data!#REF!,(IF(B19=Data!#REF!,Data!#REF!,(IF(B19=Data!#REF!,Data!#REF!,Data!#REF!)))))))))</f>
        <v>#REF!</v>
      </c>
      <c r="W19" s="184">
        <f>IF(D19="","",VLOOKUP(B19,Data!$B$5:$J$404,9,FALSE)*D19)</f>
        <v>13.806000000000001</v>
      </c>
    </row>
    <row r="20" spans="1:23" s="340" customFormat="1" ht="17" customHeight="1">
      <c r="A20" s="272">
        <v>2</v>
      </c>
      <c r="B20" s="419" t="s">
        <v>39</v>
      </c>
      <c r="C20" s="187" t="str">
        <f>IF(D20="","",VLOOKUP(B20,Data!$B$5:$L$404,2,FALSE))</f>
        <v>ZJ54410</v>
      </c>
      <c r="D20" s="339">
        <v>1</v>
      </c>
      <c r="E20" s="274">
        <v>4</v>
      </c>
      <c r="F20" s="181"/>
      <c r="G20" s="185">
        <f>IF(D20="","",VLOOKUP(B20,Data!$B$5:$L$404,11,FALSE))</f>
        <v>4657.7700000000004</v>
      </c>
      <c r="H20" s="188">
        <f t="shared" si="0"/>
        <v>4657.7700000000004</v>
      </c>
      <c r="I20" s="182" t="str">
        <f>IF(D20="","",VLOOKUP(B20,Data!$B$5:$D$404,3,FALSE))</f>
        <v>C/T</v>
      </c>
      <c r="J20" s="182" t="str">
        <f>IF(D20="","",VLOOKUP(B20,Data!$B$5:$M$404,12,FALSE))</f>
        <v>Indonesia</v>
      </c>
      <c r="K20" s="280" t="s">
        <v>963</v>
      </c>
      <c r="L20" s="183">
        <f>IF(D20="","",VLOOKUP(B20,Data!$B$5:$E$404,4,FALSE)*D20)</f>
        <v>305</v>
      </c>
      <c r="M20" s="183">
        <f>IF(D20="","",VLOOKUP(B20,Data!$B$5:$F$404,5,FALSE)*D20)</f>
        <v>269</v>
      </c>
      <c r="N20" s="189" t="e">
        <f>IF(B20=Data!B95,Data!G95,(IF(B20=Data!B101,Data!G101,(IF(B20=Data!B103,Data!G103,(IF(B20=Data!#REF!,Data!#REF!,(IF(B20=Data!#REF!,Data!#REF!,(IF(B20=Data!B86,Data!G86,(IF(B20=Data!#REF!,Data!#REF!,(IF(B20=Data!#REF!,Data!#REF!,Data!#REF!)))))))))))))))&amp;IF(B20=Data!B221,Data!G221,(IF(B20=Data!B222,Data!G222,(IF(B20=Data!#REF!,Data!#REF!,(IF(B20=Data!B217,Data!G217,(IF(B20=Data!B218,Data!G218,(IF(B20=Data!#REF!,Data!G913,(IF(B20=Data!#REF!,Data!#REF!,(IF(B20=Data!B273,Data!G273,Data!#REF!)))))))))))))))&amp;IF(B20=Data!#REF!,Data!#REF!,(IF(B20=Data!#REF!,Data!#REF!,(IF(B20=Data!#REF!,Data!#REF!,(IF(B20=Data!#REF!,Data!#REF!,(IF(B20=Data!#REF!,Data!#REF!,Data!#REF!)))))))))</f>
        <v>#REF!</v>
      </c>
      <c r="O20" s="377"/>
      <c r="P20" s="378"/>
      <c r="Q20" s="186" t="e">
        <f>IF(B20=Data!B95,Data!H95,(IF(B20=Data!B101,Data!H101,(IF(B20=Data!B103,Data!H103,(IF(B20=Data!#REF!,Data!#REF!,(IF(B20=Data!#REF!,Data!#REF!,(IF(B20=Data!B86,Data!H86,(IF(B20=Data!#REF!,Data!#REF!,(IF(B20=Data!#REF!,Data!#REF!,Data!#REF!)))))))))))))))&amp;IF(B20=Data!B221,Data!H221,(IF(B20=Data!B222,Data!H222,(IF(B20=Data!#REF!,Data!#REF!,(IF(B20=Data!B217,Data!H217,(IF(B20=Data!B218,Data!H218,(IF(B20=Data!#REF!,Data!H913,(IF(B20=Data!#REF!,Data!#REF!,(IF(B20=Data!B273,Data!H273,Data!#REF!)))))))))))))))&amp;IF(B20=Data!#REF!,Data!#REF!,(IF(B20=Data!#REF!,Data!#REF!,(IF(B20=Data!#REF!,Data!#REF!,(IF(B20=Data!#REF!,Data!#REF!,(IF(B20=Data!#REF!,Data!#REF!,Data!#REF!)))))))))</f>
        <v>#REF!</v>
      </c>
      <c r="R20" s="378"/>
      <c r="S20" s="378"/>
      <c r="T20" s="186" t="e">
        <f>IF(B20=Data!B95,Data!I95,(IF(B20=Data!B101,Data!I101,(IF(B20=Data!B103,Data!I103,(IF(B20=Data!#REF!,Data!#REF!,(IF(B20=Data!#REF!,Data!#REF!,(IF(B20=Data!B86,Data!I86,(IF(B20=Data!#REF!,Data!#REF!,(IF(B20=Data!#REF!,Data!#REF!,Data!#REF!)))))))))))))))&amp;IF(B20=Data!B221,Data!I221,(IF(B20=Data!B222,Data!I222,(IF(B20=Data!#REF!,Data!#REF!,(IF(B20=Data!B217,Data!I217,(IF(B20=Data!B218,Data!I218,(IF(B20=Data!#REF!,Data!I913,(IF(B20=Data!#REF!,Data!#REF!,(IF(B20=Data!B273,Data!I273,Data!#REF!)))))))))))))))&amp;IF(B20=Data!#REF!,Data!#REF!,(IF(B20=Data!#REF!,Data!#REF!,(IF(B20=Data!#REF!,Data!#REF!,(IF(B20=Data!#REF!,Data!#REF!,(IF(B20=Data!#REF!,Data!#REF!,Data!#REF!)))))))))</f>
        <v>#REF!</v>
      </c>
      <c r="U20" s="379"/>
      <c r="V20" s="186" t="e">
        <f>IF(B20=Data!B95,Data!J95,(IF(B20=Data!B101,Data!J101,(IF(B20=Data!B103,Data!J103,(IF(B20=Data!#REF!,Data!#REF!,(IF(B20=Data!#REF!,Data!#REF!,(IF(B20=Data!B86,Data!J86,(IF(B20=Data!#REF!,Data!#REF!,(IF(B20=Data!#REF!,Data!#REF!,Data!#REF!)))))))))))))))&amp;IF(B20=Data!B221,Data!J221,(IF(B20=Data!B222,Data!J222,(IF(B20=Data!#REF!,Data!#REF!,(IF(B20=Data!B217,Data!J217,(IF(B20=Data!B218,Data!J218,(IF(B20=Data!#REF!,Data!J913,(IF(B20=Data!#REF!,Data!#REF!,(IF(B20=Data!B273,Data!J273,Data!#REF!)))))))))))))))&amp;IF(B20=Data!#REF!,Data!#REF!,(IF(B20=Data!#REF!,Data!#REF!,(IF(B20=Data!#REF!,Data!#REF!,(IF(B20=Data!#REF!,Data!#REF!,(IF(B20=Data!#REF!,Data!#REF!,Data!#REF!)))))))))</f>
        <v>#REF!</v>
      </c>
      <c r="W20" s="184">
        <f>IF(D20="","",VLOOKUP(B20,Data!$B$5:$J$404,9,FALSE)*D20)</f>
        <v>1.534</v>
      </c>
    </row>
    <row r="21" spans="1:23" s="340" customFormat="1" ht="17" customHeight="1">
      <c r="A21" s="272">
        <v>3</v>
      </c>
      <c r="B21" s="419" t="s">
        <v>699</v>
      </c>
      <c r="C21" s="187" t="str">
        <f>IF(D21="","",VLOOKUP(B21,Data!$B$5:$L$404,2,FALSE))</f>
        <v>VAD6750</v>
      </c>
      <c r="D21" s="339">
        <v>2</v>
      </c>
      <c r="E21" s="274">
        <v>4</v>
      </c>
      <c r="F21" s="181" t="s">
        <v>522</v>
      </c>
      <c r="G21" s="185">
        <f>IF(D21="","",VLOOKUP(B21,Data!$B$5:$L$404,11,FALSE))</f>
        <v>2090.88</v>
      </c>
      <c r="H21" s="188">
        <f t="shared" si="0"/>
        <v>4181.76</v>
      </c>
      <c r="I21" s="182" t="str">
        <f>IF(D21="","",VLOOKUP(B21,Data!$B$5:$D$404,3,FALSE))</f>
        <v>C/T</v>
      </c>
      <c r="J21" s="182" t="str">
        <f>IF(D21="","",VLOOKUP(B21,Data!$B$5:$M$404,12,FALSE))</f>
        <v>Indonesia</v>
      </c>
      <c r="K21" s="280" t="s">
        <v>963</v>
      </c>
      <c r="L21" s="183">
        <f>IF(D21="","",VLOOKUP(B21,Data!$B$5:$E$404,4,FALSE)*D21)</f>
        <v>412</v>
      </c>
      <c r="M21" s="183">
        <f>IF(D21="","",VLOOKUP(B21,Data!$B$5:$F$404,5,FALSE)*D21)</f>
        <v>372</v>
      </c>
      <c r="N21" s="189" t="e">
        <f>IF(B21=Data!B96,Data!G96,(IF(B21=Data!B102,Data!G102,(IF(B21=Data!B104,Data!G104,(IF(B21=Data!#REF!,Data!#REF!,(IF(B21=Data!#REF!,Data!#REF!,(IF(B21=Data!B87,Data!G87,(IF(B21=Data!#REF!,Data!#REF!,(IF(B21=Data!#REF!,Data!#REF!,Data!#REF!)))))))))))))))&amp;IF(B21=Data!B222,Data!G222,(IF(B21=Data!B223,Data!G223,(IF(B21=Data!#REF!,Data!#REF!,(IF(B21=Data!B218,Data!G218,(IF(B21=Data!B219,Data!G219,(IF(B21=Data!#REF!,Data!G914,(IF(B21=Data!#REF!,Data!#REF!,(IF(B21=Data!B274,Data!G274,Data!#REF!)))))))))))))))&amp;IF(B21=Data!#REF!,Data!#REF!,(IF(B21=Data!#REF!,Data!#REF!,(IF(B21=Data!#REF!,Data!#REF!,(IF(B21=Data!#REF!,Data!#REF!,(IF(B21=Data!#REF!,Data!#REF!,Data!#REF!)))))))))</f>
        <v>#REF!</v>
      </c>
      <c r="O21" s="377"/>
      <c r="P21" s="378"/>
      <c r="Q21" s="186" t="e">
        <f>IF(B21=Data!B96,Data!H96,(IF(B21=Data!B102,Data!H102,(IF(B21=Data!B104,Data!H104,(IF(B21=Data!#REF!,Data!#REF!,(IF(B21=Data!#REF!,Data!#REF!,(IF(B21=Data!B87,Data!H87,(IF(B21=Data!#REF!,Data!#REF!,(IF(B21=Data!#REF!,Data!#REF!,Data!#REF!)))))))))))))))&amp;IF(B21=Data!B222,Data!H222,(IF(B21=Data!B223,Data!H223,(IF(B21=Data!#REF!,Data!#REF!,(IF(B21=Data!B218,Data!H218,(IF(B21=Data!B219,Data!H219,(IF(B21=Data!#REF!,Data!H914,(IF(B21=Data!#REF!,Data!#REF!,(IF(B21=Data!B274,Data!H274,Data!#REF!)))))))))))))))&amp;IF(B21=Data!#REF!,Data!#REF!,(IF(B21=Data!#REF!,Data!#REF!,(IF(B21=Data!#REF!,Data!#REF!,(IF(B21=Data!#REF!,Data!#REF!,(IF(B21=Data!#REF!,Data!#REF!,Data!#REF!)))))))))</f>
        <v>#REF!</v>
      </c>
      <c r="R21" s="378"/>
      <c r="S21" s="378"/>
      <c r="T21" s="186" t="e">
        <f>IF(B21=Data!B96,Data!I96,(IF(B21=Data!B102,Data!I102,(IF(B21=Data!B104,Data!I104,(IF(B21=Data!#REF!,Data!#REF!,(IF(B21=Data!#REF!,Data!#REF!,(IF(B21=Data!B87,Data!I87,(IF(B21=Data!#REF!,Data!#REF!,(IF(B21=Data!#REF!,Data!#REF!,Data!#REF!)))))))))))))))&amp;IF(B21=Data!B222,Data!I222,(IF(B21=Data!B223,Data!I223,(IF(B21=Data!#REF!,Data!#REF!,(IF(B21=Data!B218,Data!I218,(IF(B21=Data!B219,Data!I219,(IF(B21=Data!#REF!,Data!I914,(IF(B21=Data!#REF!,Data!#REF!,(IF(B21=Data!B274,Data!I274,Data!#REF!)))))))))))))))&amp;IF(B21=Data!#REF!,Data!#REF!,(IF(B21=Data!#REF!,Data!#REF!,(IF(B21=Data!#REF!,Data!#REF!,(IF(B21=Data!#REF!,Data!#REF!,(IF(B21=Data!#REF!,Data!#REF!,Data!#REF!)))))))))</f>
        <v>#REF!</v>
      </c>
      <c r="U21" s="379"/>
      <c r="V21" s="186" t="e">
        <f>IF(B21=Data!B96,Data!J96,(IF(B21=Data!B102,Data!J102,(IF(B21=Data!B104,Data!J104,(IF(B21=Data!#REF!,Data!#REF!,(IF(B21=Data!#REF!,Data!#REF!,(IF(B21=Data!B87,Data!J87,(IF(B21=Data!#REF!,Data!#REF!,(IF(B21=Data!#REF!,Data!#REF!,Data!#REF!)))))))))))))))&amp;IF(B21=Data!B222,Data!J222,(IF(B21=Data!B223,Data!J223,(IF(B21=Data!#REF!,Data!#REF!,(IF(B21=Data!B218,Data!J218,(IF(B21=Data!B219,Data!J219,(IF(B21=Data!#REF!,Data!J914,(IF(B21=Data!#REF!,Data!#REF!,(IF(B21=Data!B274,Data!J274,Data!#REF!)))))))))))))))&amp;IF(B21=Data!#REF!,Data!#REF!,(IF(B21=Data!#REF!,Data!#REF!,(IF(B21=Data!#REF!,Data!#REF!,(IF(B21=Data!#REF!,Data!#REF!,(IF(B21=Data!#REF!,Data!#REF!,Data!#REF!)))))))))</f>
        <v>#REF!</v>
      </c>
      <c r="W21" s="184">
        <f>IF(D21="","",VLOOKUP(B21,Data!$B$5:$J$404,9,FALSE)*D21)</f>
        <v>2.2999999999999998</v>
      </c>
    </row>
    <row r="22" spans="1:23" s="340" customFormat="1" ht="17" customHeight="1">
      <c r="A22" s="272">
        <v>4</v>
      </c>
      <c r="B22" s="419" t="s">
        <v>215</v>
      </c>
      <c r="C22" s="187" t="str">
        <f>IF(D22="","",VLOOKUP(B22,Data!$B$5:$L$404,2,FALSE))</f>
        <v>WH50420</v>
      </c>
      <c r="D22" s="339">
        <v>5</v>
      </c>
      <c r="E22" s="274">
        <v>4</v>
      </c>
      <c r="F22" s="181"/>
      <c r="G22" s="185">
        <f>IF(D22="","",VLOOKUP(B22,Data!$B$5:$L$404,11,FALSE))</f>
        <v>1897.4</v>
      </c>
      <c r="H22" s="188">
        <f t="shared" si="0"/>
        <v>9487</v>
      </c>
      <c r="I22" s="182" t="str">
        <f>IF(D22="","",VLOOKUP(B22,Data!$B$5:$D$404,3,FALSE))</f>
        <v>C/T</v>
      </c>
      <c r="J22" s="182" t="str">
        <f>IF(D22="","",VLOOKUP(B22,Data!$B$5:$M$404,12,FALSE))</f>
        <v>Indonesia</v>
      </c>
      <c r="K22" s="280" t="s">
        <v>963</v>
      </c>
      <c r="L22" s="183">
        <f>IF(D22="","",VLOOKUP(B22,Data!$B$5:$E$404,4,FALSE)*D22)</f>
        <v>1110</v>
      </c>
      <c r="M22" s="183">
        <f>IF(D22="","",VLOOKUP(B22,Data!$B$5:$F$404,5,FALSE)*D22)</f>
        <v>1005</v>
      </c>
      <c r="N22" s="189" t="e">
        <f>IF(B22=Data!B97,Data!G97,(IF(B22=Data!B103,Data!G103,(IF(B22=Data!B105,Data!G105,(IF(B22=Data!#REF!,Data!#REF!,(IF(B22=Data!#REF!,Data!#REF!,(IF(B22=Data!B88,Data!G88,(IF(B22=Data!#REF!,Data!#REF!,(IF(B22=Data!#REF!,Data!#REF!,Data!#REF!)))))))))))))))&amp;IF(B22=Data!B223,Data!G223,(IF(B22=Data!B224,Data!G224,(IF(B22=Data!#REF!,Data!#REF!,(IF(B22=Data!B219,Data!G219,(IF(B22=Data!B220,Data!G220,(IF(B22=Data!#REF!,Data!G915,(IF(B22=Data!#REF!,Data!#REF!,(IF(B22=Data!B275,Data!G275,Data!#REF!)))))))))))))))&amp;IF(B22=Data!#REF!,Data!#REF!,(IF(B22=Data!#REF!,Data!#REF!,(IF(B22=Data!#REF!,Data!#REF!,(IF(B22=Data!#REF!,Data!#REF!,(IF(B22=Data!#REF!,Data!#REF!,Data!#REF!)))))))))</f>
        <v>#REF!</v>
      </c>
      <c r="O22" s="377"/>
      <c r="P22" s="378"/>
      <c r="Q22" s="186" t="e">
        <f>IF(B22=Data!B97,Data!H97,(IF(B22=Data!B103,Data!H103,(IF(B22=Data!B105,Data!H105,(IF(B22=Data!#REF!,Data!#REF!,(IF(B22=Data!#REF!,Data!#REF!,(IF(B22=Data!B88,Data!H88,(IF(B22=Data!#REF!,Data!#REF!,(IF(B22=Data!#REF!,Data!#REF!,Data!#REF!)))))))))))))))&amp;IF(B22=Data!B223,Data!H223,(IF(B22=Data!B224,Data!H224,(IF(B22=Data!#REF!,Data!#REF!,(IF(B22=Data!B219,Data!H219,(IF(B22=Data!B220,Data!H220,(IF(B22=Data!#REF!,Data!H915,(IF(B22=Data!#REF!,Data!#REF!,(IF(B22=Data!B275,Data!H275,Data!#REF!)))))))))))))))&amp;IF(B22=Data!#REF!,Data!#REF!,(IF(B22=Data!#REF!,Data!#REF!,(IF(B22=Data!#REF!,Data!#REF!,(IF(B22=Data!#REF!,Data!#REF!,(IF(B22=Data!#REF!,Data!#REF!,Data!#REF!)))))))))</f>
        <v>#REF!</v>
      </c>
      <c r="R22" s="378"/>
      <c r="S22" s="378"/>
      <c r="T22" s="186" t="e">
        <f>IF(B22=Data!B97,Data!I97,(IF(B22=Data!B103,Data!I103,(IF(B22=Data!B105,Data!I105,(IF(B22=Data!#REF!,Data!#REF!,(IF(B22=Data!#REF!,Data!#REF!,(IF(B22=Data!B88,Data!I88,(IF(B22=Data!#REF!,Data!#REF!,(IF(B22=Data!#REF!,Data!#REF!,Data!#REF!)))))))))))))))&amp;IF(B22=Data!B223,Data!I223,(IF(B22=Data!B224,Data!I224,(IF(B22=Data!#REF!,Data!#REF!,(IF(B22=Data!B219,Data!I219,(IF(B22=Data!B220,Data!I220,(IF(B22=Data!#REF!,Data!I915,(IF(B22=Data!#REF!,Data!#REF!,(IF(B22=Data!B275,Data!I275,Data!#REF!)))))))))))))))&amp;IF(B22=Data!#REF!,Data!#REF!,(IF(B22=Data!#REF!,Data!#REF!,(IF(B22=Data!#REF!,Data!#REF!,(IF(B22=Data!#REF!,Data!#REF!,(IF(B22=Data!#REF!,Data!#REF!,Data!#REF!)))))))))</f>
        <v>#REF!</v>
      </c>
      <c r="U22" s="379"/>
      <c r="V22" s="186" t="e">
        <f>IF(B22=Data!B97,Data!J97,(IF(B22=Data!B103,Data!J103,(IF(B22=Data!B105,Data!J105,(IF(B22=Data!#REF!,Data!#REF!,(IF(B22=Data!#REF!,Data!#REF!,(IF(B22=Data!B88,Data!J88,(IF(B22=Data!#REF!,Data!#REF!,(IF(B22=Data!#REF!,Data!#REF!,Data!#REF!)))))))))))))))&amp;IF(B22=Data!B223,Data!J223,(IF(B22=Data!B224,Data!J224,(IF(B22=Data!#REF!,Data!#REF!,(IF(B22=Data!B219,Data!J219,(IF(B22=Data!B220,Data!J220,(IF(B22=Data!#REF!,Data!J915,(IF(B22=Data!#REF!,Data!#REF!,(IF(B22=Data!B275,Data!J275,Data!#REF!)))))))))))))))&amp;IF(B22=Data!#REF!,Data!#REF!,(IF(B22=Data!#REF!,Data!#REF!,(IF(B22=Data!#REF!,Data!#REF!,(IF(B22=Data!#REF!,Data!#REF!,(IF(B22=Data!#REF!,Data!#REF!,Data!#REF!)))))))))</f>
        <v>#REF!</v>
      </c>
      <c r="W22" s="184">
        <f>IF(D22="","",VLOOKUP(B22,Data!$B$5:$J$404,9,FALSE)*D22)</f>
        <v>5.9950000000000001</v>
      </c>
    </row>
    <row r="23" spans="1:23" s="340" customFormat="1" ht="17" customHeight="1">
      <c r="A23" s="272">
        <v>5</v>
      </c>
      <c r="B23" s="419" t="s">
        <v>239</v>
      </c>
      <c r="C23" s="187" t="str">
        <f>IF(D23="","",VLOOKUP(B23,Data!$B$5:$L$404,2,FALSE))</f>
        <v>AAC7366</v>
      </c>
      <c r="D23" s="339">
        <v>15</v>
      </c>
      <c r="E23" s="274">
        <v>4</v>
      </c>
      <c r="F23" s="270" t="s">
        <v>531</v>
      </c>
      <c r="G23" s="185">
        <f>IF(D23="","",VLOOKUP(B23,Data!$B$5:$L$404,11,FALSE))</f>
        <v>2618.06</v>
      </c>
      <c r="H23" s="188">
        <f t="shared" si="0"/>
        <v>39270.9</v>
      </c>
      <c r="I23" s="182" t="str">
        <f>IF(D23="","",VLOOKUP(B23,Data!$B$5:$D$404,3,FALSE))</f>
        <v>C/T</v>
      </c>
      <c r="J23" s="182" t="str">
        <f>IF(D23="","",VLOOKUP(B23,Data!$B$5:$M$404,12,FALSE))</f>
        <v>Indonesia</v>
      </c>
      <c r="K23" s="280" t="s">
        <v>963</v>
      </c>
      <c r="L23" s="183">
        <f>IF(D23="","",VLOOKUP(B23,Data!$B$5:$E$404,4,FALSE)*D23)</f>
        <v>3990</v>
      </c>
      <c r="M23" s="183">
        <f>IF(D23="","",VLOOKUP(B23,Data!$B$5:$F$404,5,FALSE)*D23)</f>
        <v>3690</v>
      </c>
      <c r="N23" s="189" t="e">
        <f>IF(B23=Data!B98,Data!G98,(IF(B23=Data!B104,Data!G104,(IF(B23=Data!B106,Data!G106,(IF(B23=Data!#REF!,Data!#REF!,(IF(B23=Data!#REF!,Data!#REF!,(IF(B23=Data!B89,Data!G89,(IF(B23=Data!#REF!,Data!#REF!,(IF(B23=Data!#REF!,Data!#REF!,Data!#REF!)))))))))))))))&amp;IF(B23=Data!B224,Data!G224,(IF(B23=Data!B225,Data!G225,(IF(B23=Data!#REF!,Data!#REF!,(IF(B23=Data!B220,Data!G220,(IF(B23=Data!B221,Data!G221,(IF(B23=Data!#REF!,Data!G916,(IF(B23=Data!#REF!,Data!#REF!,(IF(B23=Data!B276,Data!G276,Data!#REF!)))))))))))))))&amp;IF(B23=Data!#REF!,Data!#REF!,(IF(B23=Data!#REF!,Data!#REF!,(IF(B23=Data!#REF!,Data!#REF!,(IF(B23=Data!#REF!,Data!#REF!,(IF(B23=Data!#REF!,Data!#REF!,Data!#REF!)))))))))</f>
        <v>#REF!</v>
      </c>
      <c r="O23" s="377"/>
      <c r="P23" s="378"/>
      <c r="Q23" s="186" t="e">
        <f>IF(B23=Data!B98,Data!H98,(IF(B23=Data!B104,Data!H104,(IF(B23=Data!B106,Data!H106,(IF(B23=Data!#REF!,Data!#REF!,(IF(B23=Data!#REF!,Data!#REF!,(IF(B23=Data!B89,Data!H89,(IF(B23=Data!#REF!,Data!#REF!,(IF(B23=Data!#REF!,Data!#REF!,Data!#REF!)))))))))))))))&amp;IF(B23=Data!B224,Data!H224,(IF(B23=Data!B225,Data!H225,(IF(B23=Data!#REF!,Data!#REF!,(IF(B23=Data!B220,Data!H220,(IF(B23=Data!B221,Data!H221,(IF(B23=Data!#REF!,Data!H916,(IF(B23=Data!#REF!,Data!#REF!,(IF(B23=Data!B276,Data!H276,Data!#REF!)))))))))))))))&amp;IF(B23=Data!#REF!,Data!#REF!,(IF(B23=Data!#REF!,Data!#REF!,(IF(B23=Data!#REF!,Data!#REF!,(IF(B23=Data!#REF!,Data!#REF!,(IF(B23=Data!#REF!,Data!#REF!,Data!#REF!)))))))))</f>
        <v>#REF!</v>
      </c>
      <c r="R23" s="378"/>
      <c r="S23" s="378"/>
      <c r="T23" s="186" t="e">
        <f>IF(B23=Data!B98,Data!I98,(IF(B23=Data!B104,Data!I104,(IF(B23=Data!B106,Data!I106,(IF(B23=Data!#REF!,Data!#REF!,(IF(B23=Data!#REF!,Data!#REF!,(IF(B23=Data!B89,Data!I89,(IF(B23=Data!#REF!,Data!#REF!,(IF(B23=Data!#REF!,Data!#REF!,Data!#REF!)))))))))))))))&amp;IF(B23=Data!B224,Data!I224,(IF(B23=Data!B225,Data!I225,(IF(B23=Data!#REF!,Data!#REF!,(IF(B23=Data!B220,Data!I220,(IF(B23=Data!B221,Data!I221,(IF(B23=Data!#REF!,Data!I916,(IF(B23=Data!#REF!,Data!#REF!,(IF(B23=Data!B276,Data!I276,Data!#REF!)))))))))))))))&amp;IF(B23=Data!#REF!,Data!#REF!,(IF(B23=Data!#REF!,Data!#REF!,(IF(B23=Data!#REF!,Data!#REF!,(IF(B23=Data!#REF!,Data!#REF!,(IF(B23=Data!#REF!,Data!#REF!,Data!#REF!)))))))))</f>
        <v>#REF!</v>
      </c>
      <c r="U23" s="379"/>
      <c r="V23" s="186" t="e">
        <f>IF(B23=Data!B98,Data!J98,(IF(B23=Data!B104,Data!J104,(IF(B23=Data!B106,Data!J106,(IF(B23=Data!#REF!,Data!#REF!,(IF(B23=Data!#REF!,Data!#REF!,(IF(B23=Data!B89,Data!J89,(IF(B23=Data!#REF!,Data!#REF!,(IF(B23=Data!#REF!,Data!#REF!,Data!#REF!)))))))))))))))&amp;IF(B23=Data!B224,Data!J224,(IF(B23=Data!B225,Data!J225,(IF(B23=Data!#REF!,Data!#REF!,(IF(B23=Data!B220,Data!J220,(IF(B23=Data!B221,Data!J221,(IF(B23=Data!#REF!,Data!J916,(IF(B23=Data!#REF!,Data!#REF!,(IF(B23=Data!B276,Data!J276,Data!#REF!)))))))))))))))&amp;IF(B23=Data!#REF!,Data!#REF!,(IF(B23=Data!#REF!,Data!#REF!,(IF(B23=Data!#REF!,Data!#REF!,(IF(B23=Data!#REF!,Data!#REF!,(IF(B23=Data!#REF!,Data!#REF!,Data!#REF!)))))))))</f>
        <v>#REF!</v>
      </c>
      <c r="W23" s="184">
        <f>IF(D23="","",VLOOKUP(B23,Data!$B$5:$J$404,9,FALSE)*D23)</f>
        <v>22.32</v>
      </c>
    </row>
    <row r="24" spans="1:23" s="340" customFormat="1" ht="17" customHeight="1">
      <c r="A24" s="272">
        <v>6</v>
      </c>
      <c r="B24" s="419" t="s">
        <v>241</v>
      </c>
      <c r="C24" s="187" t="str">
        <f>IF(D24="","",VLOOKUP(B24,Data!$B$5:$L$404,2,FALSE))</f>
        <v>AAC7368</v>
      </c>
      <c r="D24" s="339">
        <v>20</v>
      </c>
      <c r="E24" s="274">
        <v>4</v>
      </c>
      <c r="F24" s="270"/>
      <c r="G24" s="185">
        <f>IF(D24="","",VLOOKUP(B24,Data!$B$5:$L$404,11,FALSE))</f>
        <v>2618.06</v>
      </c>
      <c r="H24" s="188">
        <f t="shared" si="0"/>
        <v>52361.2</v>
      </c>
      <c r="I24" s="182" t="str">
        <f>IF(D24="","",VLOOKUP(B24,Data!$B$5:$D$404,3,FALSE))</f>
        <v>C/T</v>
      </c>
      <c r="J24" s="182" t="str">
        <f>IF(D24="","",VLOOKUP(B24,Data!$B$5:$M$404,12,FALSE))</f>
        <v>Indonesia</v>
      </c>
      <c r="K24" s="280" t="s">
        <v>963</v>
      </c>
      <c r="L24" s="183">
        <f>IF(D24="","",VLOOKUP(B24,Data!$B$5:$E$404,4,FALSE)*D24)</f>
        <v>5320</v>
      </c>
      <c r="M24" s="183">
        <f>IF(D24="","",VLOOKUP(B24,Data!$B$5:$F$404,5,FALSE)*D24)</f>
        <v>4920</v>
      </c>
      <c r="N24" s="189" t="e">
        <f>IF(B24=Data!B99,Data!G99,(IF(B24=Data!B105,Data!G105,(IF(B24=Data!B107,Data!G107,(IF(B24=Data!#REF!,Data!#REF!,(IF(B24=Data!#REF!,Data!#REF!,(IF(B24=Data!B90,Data!G90,(IF(B24=Data!#REF!,Data!#REF!,(IF(B24=Data!#REF!,Data!#REF!,Data!#REF!)))))))))))))))&amp;IF(B24=Data!B225,Data!G225,(IF(B24=Data!B226,Data!G226,(IF(B24=Data!#REF!,Data!#REF!,(IF(B24=Data!B221,Data!G221,(IF(B24=Data!B222,Data!G222,(IF(B24=Data!#REF!,Data!G917,(IF(B24=Data!#REF!,Data!#REF!,(IF(B24=Data!B277,Data!G277,Data!#REF!)))))))))))))))&amp;IF(B24=Data!#REF!,Data!#REF!,(IF(B24=Data!#REF!,Data!#REF!,(IF(B24=Data!#REF!,Data!#REF!,(IF(B24=Data!#REF!,Data!#REF!,(IF(B24=Data!#REF!,Data!#REF!,Data!#REF!)))))))))</f>
        <v>#REF!</v>
      </c>
      <c r="O24" s="377"/>
      <c r="P24" s="378"/>
      <c r="Q24" s="186" t="e">
        <f>IF(B24=Data!B99,Data!H99,(IF(B24=Data!B105,Data!H105,(IF(B24=Data!B107,Data!H107,(IF(B24=Data!#REF!,Data!#REF!,(IF(B24=Data!#REF!,Data!#REF!,(IF(B24=Data!B90,Data!H90,(IF(B24=Data!#REF!,Data!#REF!,(IF(B24=Data!#REF!,Data!#REF!,Data!#REF!)))))))))))))))&amp;IF(B24=Data!B225,Data!H225,(IF(B24=Data!B226,Data!H226,(IF(B24=Data!#REF!,Data!#REF!,(IF(B24=Data!B221,Data!H221,(IF(B24=Data!B222,Data!H222,(IF(B24=Data!#REF!,Data!H917,(IF(B24=Data!#REF!,Data!#REF!,(IF(B24=Data!B277,Data!H277,Data!#REF!)))))))))))))))&amp;IF(B24=Data!#REF!,Data!#REF!,(IF(B24=Data!#REF!,Data!#REF!,(IF(B24=Data!#REF!,Data!#REF!,(IF(B24=Data!#REF!,Data!#REF!,(IF(B24=Data!#REF!,Data!#REF!,Data!#REF!)))))))))</f>
        <v>#REF!</v>
      </c>
      <c r="R24" s="378"/>
      <c r="S24" s="378"/>
      <c r="T24" s="186" t="e">
        <f>IF(B24=Data!B99,Data!I99,(IF(B24=Data!B105,Data!I105,(IF(B24=Data!B107,Data!I107,(IF(B24=Data!#REF!,Data!#REF!,(IF(B24=Data!#REF!,Data!#REF!,(IF(B24=Data!B90,Data!I90,(IF(B24=Data!#REF!,Data!#REF!,(IF(B24=Data!#REF!,Data!#REF!,Data!#REF!)))))))))))))))&amp;IF(B24=Data!B225,Data!I225,(IF(B24=Data!B226,Data!I226,(IF(B24=Data!#REF!,Data!#REF!,(IF(B24=Data!B221,Data!I221,(IF(B24=Data!B222,Data!I222,(IF(B24=Data!#REF!,Data!I917,(IF(B24=Data!#REF!,Data!#REF!,(IF(B24=Data!B277,Data!I277,Data!#REF!)))))))))))))))&amp;IF(B24=Data!#REF!,Data!#REF!,(IF(B24=Data!#REF!,Data!#REF!,(IF(B24=Data!#REF!,Data!#REF!,(IF(B24=Data!#REF!,Data!#REF!,(IF(B24=Data!#REF!,Data!#REF!,Data!#REF!)))))))))</f>
        <v>#REF!</v>
      </c>
      <c r="U24" s="379"/>
      <c r="V24" s="186" t="e">
        <f>IF(B24=Data!B99,Data!J99,(IF(B24=Data!B105,Data!J105,(IF(B24=Data!B107,Data!J107,(IF(B24=Data!#REF!,Data!#REF!,(IF(B24=Data!#REF!,Data!#REF!,(IF(B24=Data!B90,Data!J90,(IF(B24=Data!#REF!,Data!#REF!,(IF(B24=Data!#REF!,Data!#REF!,Data!#REF!)))))))))))))))&amp;IF(B24=Data!B225,Data!J225,(IF(B24=Data!B226,Data!J226,(IF(B24=Data!#REF!,Data!#REF!,(IF(B24=Data!B221,Data!J221,(IF(B24=Data!B222,Data!J222,(IF(B24=Data!#REF!,Data!J917,(IF(B24=Data!#REF!,Data!#REF!,(IF(B24=Data!B277,Data!J277,Data!#REF!)))))))))))))))&amp;IF(B24=Data!#REF!,Data!#REF!,(IF(B24=Data!#REF!,Data!#REF!,(IF(B24=Data!#REF!,Data!#REF!,(IF(B24=Data!#REF!,Data!#REF!,(IF(B24=Data!#REF!,Data!#REF!,Data!#REF!)))))))))</f>
        <v>#REF!</v>
      </c>
      <c r="W24" s="184">
        <f>IF(D24="","",VLOOKUP(B24,Data!$B$5:$J$404,9,FALSE)*D24)</f>
        <v>29.759999999999998</v>
      </c>
    </row>
    <row r="25" spans="1:23" s="340" customFormat="1" ht="17" customHeight="1">
      <c r="A25" s="272"/>
      <c r="B25" s="419"/>
      <c r="C25" s="187" t="str">
        <f>IF(D25="","",VLOOKUP(B25,Data!$B$5:$L$404,2,FALSE))</f>
        <v/>
      </c>
      <c r="D25" s="339"/>
      <c r="E25" s="274">
        <v>4</v>
      </c>
      <c r="F25" s="181"/>
      <c r="G25" s="185" t="str">
        <f>IF(D25="","",VLOOKUP(B25,Data!$B$5:$L$404,11,FALSE))</f>
        <v/>
      </c>
      <c r="H25" s="188" t="str">
        <f t="shared" si="0"/>
        <v>-</v>
      </c>
      <c r="I25" s="182" t="str">
        <f>IF(D25="","",VLOOKUP(B25,Data!$B$5:$D$404,3,FALSE))</f>
        <v/>
      </c>
      <c r="J25" s="182" t="str">
        <f>IF(D25="","",VLOOKUP(B25,Data!$B$5:$M$404,12,FALSE))</f>
        <v/>
      </c>
      <c r="K25" s="280"/>
      <c r="L25" s="183" t="str">
        <f>IF(D25="","",VLOOKUP(B25,Data!$B$5:$E$404,4,FALSE)*D25)</f>
        <v/>
      </c>
      <c r="M25" s="183" t="str">
        <f>IF(D25="","",VLOOKUP(B25,Data!$B$5:$F$404,5,FALSE)*D25)</f>
        <v/>
      </c>
      <c r="N25" s="189" t="e">
        <f>IF(B25=Data!B97,Data!G97,(IF(B25=Data!B103,Data!G103,(IF(B25=Data!B105,Data!G105,(IF(B25=Data!#REF!,Data!#REF!,(IF(B25=Data!#REF!,Data!#REF!,(IF(B25=Data!B88,Data!G88,(IF(B25=Data!#REF!,Data!#REF!,(IF(B25=Data!#REF!,Data!#REF!,Data!#REF!)))))))))))))))&amp;IF(B25=Data!B223,Data!G223,(IF(B25=Data!B224,Data!G224,(IF(B25=Data!#REF!,Data!#REF!,(IF(B25=Data!B219,Data!G219,(IF(B25=Data!B220,Data!G220,(IF(B25=Data!#REF!,Data!G915,(IF(B25=Data!#REF!,Data!#REF!,(IF(B25=Data!B275,Data!G275,Data!#REF!)))))))))))))))&amp;IF(B25=Data!#REF!,Data!#REF!,(IF(B25=Data!#REF!,Data!#REF!,(IF(B25=Data!#REF!,Data!#REF!,(IF(B25=Data!#REF!,Data!#REF!,(IF(B25=Data!#REF!,Data!#REF!,Data!#REF!)))))))))</f>
        <v>#REF!</v>
      </c>
      <c r="O25" s="377"/>
      <c r="P25" s="378"/>
      <c r="Q25" s="186" t="e">
        <f>IF(B25=Data!B97,Data!H97,(IF(B25=Data!B103,Data!H103,(IF(B25=Data!B105,Data!H105,(IF(B25=Data!#REF!,Data!#REF!,(IF(B25=Data!#REF!,Data!#REF!,(IF(B25=Data!B88,Data!H88,(IF(B25=Data!#REF!,Data!#REF!,(IF(B25=Data!#REF!,Data!#REF!,Data!#REF!)))))))))))))))&amp;IF(B25=Data!B223,Data!H223,(IF(B25=Data!B224,Data!H224,(IF(B25=Data!#REF!,Data!#REF!,(IF(B25=Data!B219,Data!H219,(IF(B25=Data!B220,Data!H220,(IF(B25=Data!#REF!,Data!H915,(IF(B25=Data!#REF!,Data!#REF!,(IF(B25=Data!B275,Data!H275,Data!#REF!)))))))))))))))&amp;IF(B25=Data!#REF!,Data!#REF!,(IF(B25=Data!#REF!,Data!#REF!,(IF(B25=Data!#REF!,Data!#REF!,(IF(B25=Data!#REF!,Data!#REF!,(IF(B25=Data!#REF!,Data!#REF!,Data!#REF!)))))))))</f>
        <v>#REF!</v>
      </c>
      <c r="R25" s="378"/>
      <c r="S25" s="378"/>
      <c r="T25" s="186" t="e">
        <f>IF(B25=Data!B97,Data!I97,(IF(B25=Data!B103,Data!I103,(IF(B25=Data!B105,Data!I105,(IF(B25=Data!#REF!,Data!#REF!,(IF(B25=Data!#REF!,Data!#REF!,(IF(B25=Data!B88,Data!I88,(IF(B25=Data!#REF!,Data!#REF!,(IF(B25=Data!#REF!,Data!#REF!,Data!#REF!)))))))))))))))&amp;IF(B25=Data!B223,Data!I223,(IF(B25=Data!B224,Data!I224,(IF(B25=Data!#REF!,Data!#REF!,(IF(B25=Data!B219,Data!I219,(IF(B25=Data!B220,Data!I220,(IF(B25=Data!#REF!,Data!I915,(IF(B25=Data!#REF!,Data!#REF!,(IF(B25=Data!B275,Data!I275,Data!#REF!)))))))))))))))&amp;IF(B25=Data!#REF!,Data!#REF!,(IF(B25=Data!#REF!,Data!#REF!,(IF(B25=Data!#REF!,Data!#REF!,(IF(B25=Data!#REF!,Data!#REF!,(IF(B25=Data!#REF!,Data!#REF!,Data!#REF!)))))))))</f>
        <v>#REF!</v>
      </c>
      <c r="U25" s="379"/>
      <c r="V25" s="186" t="e">
        <f>IF(B25=Data!B97,Data!J97,(IF(B25=Data!B103,Data!J103,(IF(B25=Data!B105,Data!J105,(IF(B25=Data!#REF!,Data!#REF!,(IF(B25=Data!#REF!,Data!#REF!,(IF(B25=Data!B88,Data!J88,(IF(B25=Data!#REF!,Data!#REF!,(IF(B25=Data!#REF!,Data!#REF!,Data!#REF!)))))))))))))))&amp;IF(B25=Data!B223,Data!J223,(IF(B25=Data!B224,Data!J224,(IF(B25=Data!#REF!,Data!#REF!,(IF(B25=Data!B219,Data!J219,(IF(B25=Data!B220,Data!J220,(IF(B25=Data!#REF!,Data!J915,(IF(B25=Data!#REF!,Data!#REF!,(IF(B25=Data!B275,Data!J275,Data!#REF!)))))))))))))))&amp;IF(B25=Data!#REF!,Data!#REF!,(IF(B25=Data!#REF!,Data!#REF!,(IF(B25=Data!#REF!,Data!#REF!,(IF(B25=Data!#REF!,Data!#REF!,(IF(B25=Data!#REF!,Data!#REF!,Data!#REF!)))))))))</f>
        <v>#REF!</v>
      </c>
      <c r="W25" s="184" t="str">
        <f>IF(D25="","",VLOOKUP(B25,Data!$B$5:$J$404,9,FALSE)*D25)</f>
        <v/>
      </c>
    </row>
    <row r="26" spans="1:23" s="340" customFormat="1" ht="17" customHeight="1">
      <c r="A26" s="414"/>
      <c r="B26" s="419"/>
      <c r="C26" s="187" t="str">
        <f>IF(D26="","",VLOOKUP(B26,Data!$B$5:$L$404,2,FALSE))</f>
        <v/>
      </c>
      <c r="D26" s="339"/>
      <c r="E26" s="274">
        <v>4</v>
      </c>
      <c r="F26" s="270"/>
      <c r="G26" s="185" t="str">
        <f>IF(D26="","",VLOOKUP(B26,Data!$B$5:$L$404,11,FALSE))</f>
        <v/>
      </c>
      <c r="H26" s="188" t="str">
        <f t="shared" si="0"/>
        <v>-</v>
      </c>
      <c r="I26" s="182" t="str">
        <f>IF(D26="","",VLOOKUP(B26,Data!$B$5:$D$404,3,FALSE))</f>
        <v/>
      </c>
      <c r="J26" s="182" t="str">
        <f>IF(D26="","",VLOOKUP(B26,Data!$B$5:$M$404,12,FALSE))</f>
        <v/>
      </c>
      <c r="K26" s="280"/>
      <c r="L26" s="183" t="str">
        <f>IF(D26="","",VLOOKUP(B26,Data!$B$5:$E$404,4,FALSE)*D26)</f>
        <v/>
      </c>
      <c r="M26" s="183" t="str">
        <f>IF(D26="","",VLOOKUP(B26,Data!$B$5:$F$404,5,FALSE)*D26)</f>
        <v/>
      </c>
      <c r="N26" s="189" t="e">
        <f>IF(B26=Data!B101,Data!G101,(IF(B26=Data!B107,Data!G107,(IF(B26=Data!B109,Data!G109,(IF(B26=Data!#REF!,Data!#REF!,(IF(B26=Data!#REF!,Data!#REF!,(IF(B26=Data!B92,Data!G92,(IF(B26=Data!#REF!,Data!#REF!,(IF(B26=Data!#REF!,Data!#REF!,Data!#REF!)))))))))))))))&amp;IF(B26=Data!B227,Data!G227,(IF(B26=Data!B228,Data!G228,(IF(B26=Data!#REF!,Data!#REF!,(IF(B26=Data!B223,Data!G223,(IF(B26=Data!B224,Data!G224,(IF(B26=Data!#REF!,Data!G919,(IF(B26=Data!#REF!,Data!#REF!,(IF(B26=Data!B279,Data!G279,Data!#REF!)))))))))))))))&amp;IF(B26=Data!#REF!,Data!#REF!,(IF(B26=Data!#REF!,Data!#REF!,(IF(B26=Data!#REF!,Data!#REF!,(IF(B26=Data!#REF!,Data!#REF!,(IF(B26=Data!#REF!,Data!#REF!,Data!#REF!)))))))))</f>
        <v>#REF!</v>
      </c>
      <c r="O26" s="377"/>
      <c r="P26" s="378"/>
      <c r="Q26" s="186" t="e">
        <f>IF(B26=Data!B101,Data!H101,(IF(B26=Data!B107,Data!H107,(IF(B26=Data!B109,Data!H109,(IF(B26=Data!#REF!,Data!#REF!,(IF(B26=Data!#REF!,Data!#REF!,(IF(B26=Data!B92,Data!H92,(IF(B26=Data!#REF!,Data!#REF!,(IF(B26=Data!#REF!,Data!#REF!,Data!#REF!)))))))))))))))&amp;IF(B26=Data!B227,Data!H227,(IF(B26=Data!B228,Data!H228,(IF(B26=Data!#REF!,Data!#REF!,(IF(B26=Data!B223,Data!H223,(IF(B26=Data!B224,Data!H224,(IF(B26=Data!#REF!,Data!H919,(IF(B26=Data!#REF!,Data!#REF!,(IF(B26=Data!B279,Data!H279,Data!#REF!)))))))))))))))&amp;IF(B26=Data!#REF!,Data!#REF!,(IF(B26=Data!#REF!,Data!#REF!,(IF(B26=Data!#REF!,Data!#REF!,(IF(B26=Data!#REF!,Data!#REF!,(IF(B26=Data!#REF!,Data!#REF!,Data!#REF!)))))))))</f>
        <v>#REF!</v>
      </c>
      <c r="R26" s="378"/>
      <c r="S26" s="378"/>
      <c r="T26" s="186" t="e">
        <f>IF(B26=Data!B101,Data!I101,(IF(B26=Data!B107,Data!I107,(IF(B26=Data!B109,Data!I109,(IF(B26=Data!#REF!,Data!#REF!,(IF(B26=Data!#REF!,Data!#REF!,(IF(B26=Data!B92,Data!I92,(IF(B26=Data!#REF!,Data!#REF!,(IF(B26=Data!#REF!,Data!#REF!,Data!#REF!)))))))))))))))&amp;IF(B26=Data!B227,Data!I227,(IF(B26=Data!B228,Data!I228,(IF(B26=Data!#REF!,Data!#REF!,(IF(B26=Data!B223,Data!I223,(IF(B26=Data!B224,Data!I224,(IF(B26=Data!#REF!,Data!I919,(IF(B26=Data!#REF!,Data!#REF!,(IF(B26=Data!B279,Data!I279,Data!#REF!)))))))))))))))&amp;IF(B26=Data!#REF!,Data!#REF!,(IF(B26=Data!#REF!,Data!#REF!,(IF(B26=Data!#REF!,Data!#REF!,(IF(B26=Data!#REF!,Data!#REF!,(IF(B26=Data!#REF!,Data!#REF!,Data!#REF!)))))))))</f>
        <v>#REF!</v>
      </c>
      <c r="U26" s="379"/>
      <c r="V26" s="186" t="e">
        <f>IF(B26=Data!B101,Data!J101,(IF(B26=Data!B107,Data!J107,(IF(B26=Data!B109,Data!J109,(IF(B26=Data!#REF!,Data!#REF!,(IF(B26=Data!#REF!,Data!#REF!,(IF(B26=Data!B92,Data!J92,(IF(B26=Data!#REF!,Data!#REF!,(IF(B26=Data!#REF!,Data!#REF!,Data!#REF!)))))))))))))))&amp;IF(B26=Data!B227,Data!J227,(IF(B26=Data!B228,Data!J228,(IF(B26=Data!#REF!,Data!#REF!,(IF(B26=Data!B223,Data!J223,(IF(B26=Data!B224,Data!J224,(IF(B26=Data!#REF!,Data!J919,(IF(B26=Data!#REF!,Data!#REF!,(IF(B26=Data!B279,Data!J279,Data!#REF!)))))))))))))))&amp;IF(B26=Data!#REF!,Data!#REF!,(IF(B26=Data!#REF!,Data!#REF!,(IF(B26=Data!#REF!,Data!#REF!,(IF(B26=Data!#REF!,Data!#REF!,(IF(B26=Data!#REF!,Data!#REF!,Data!#REF!)))))))))</f>
        <v>#REF!</v>
      </c>
      <c r="W26" s="184" t="str">
        <f>IF(D26="","",VLOOKUP(B26,Data!$B$5:$J$404,9,FALSE)*D26)</f>
        <v/>
      </c>
    </row>
    <row r="27" spans="1:23" s="340" customFormat="1" ht="17" customHeight="1">
      <c r="A27" s="272"/>
      <c r="B27" s="419"/>
      <c r="C27" s="187" t="str">
        <f>IF(D27="","",VLOOKUP(B27,Data!$B$5:$L$404,2,FALSE))</f>
        <v/>
      </c>
      <c r="D27" s="339"/>
      <c r="E27" s="274">
        <v>4</v>
      </c>
      <c r="F27" s="341"/>
      <c r="G27" s="185" t="str">
        <f>IF(D27="","",VLOOKUP(B27,Data!$B$5:$L$404,11,FALSE))</f>
        <v/>
      </c>
      <c r="H27" s="188" t="str">
        <f t="shared" si="0"/>
        <v>-</v>
      </c>
      <c r="I27" s="182" t="str">
        <f>IF(D27="","",VLOOKUP(B27,Data!$B$5:$D$404,3,FALSE))</f>
        <v/>
      </c>
      <c r="J27" s="182" t="str">
        <f>IF(D27="","",VLOOKUP(B27,Data!$B$5:$M$404,12,FALSE))</f>
        <v/>
      </c>
      <c r="K27" s="280"/>
      <c r="L27" s="183" t="str">
        <f>IF(D27="","",VLOOKUP(B27,Data!$B$5:$E$404,4,FALSE)*D27)</f>
        <v/>
      </c>
      <c r="M27" s="183" t="str">
        <f>IF(D27="","",VLOOKUP(B27,Data!$B$5:$F$404,5,FALSE)*D27)</f>
        <v/>
      </c>
      <c r="N27" s="189" t="e">
        <f>IF(B27=Data!B126,Data!G126,(IF(B27=Data!B132,Data!G132,(IF(B27=Data!B134,Data!G134,(IF(B27=Data!#REF!,Data!#REF!,(IF(B27=Data!#REF!,Data!#REF!,(IF(B27=Data!B117,Data!G117,(IF(B27=Data!#REF!,Data!#REF!,(IF(B27=Data!#REF!,Data!#REF!,Data!#REF!)))))))))))))))&amp;IF(B27=Data!B252,Data!G252,(IF(B27=Data!B253,Data!G253,(IF(B27=Data!#REF!,Data!#REF!,(IF(B27=Data!B248,Data!G248,(IF(B27=Data!B249,Data!G249,(IF(B27=Data!#REF!,Data!G944,(IF(B27=Data!#REF!,Data!#REF!,(IF(B27=Data!B304,Data!G304,Data!#REF!)))))))))))))))&amp;IF(B27=Data!#REF!,Data!#REF!,(IF(B27=Data!#REF!,Data!#REF!,(IF(B27=Data!#REF!,Data!#REF!,(IF(B27=Data!#REF!,Data!#REF!,(IF(B27=Data!#REF!,Data!#REF!,Data!#REF!)))))))))</f>
        <v>#REF!</v>
      </c>
      <c r="O27" s="377"/>
      <c r="P27" s="378"/>
      <c r="Q27" s="186" t="e">
        <f>IF(B27=Data!B126,Data!H126,(IF(B27=Data!B132,Data!H132,(IF(B27=Data!B134,Data!H134,(IF(B27=Data!#REF!,Data!#REF!,(IF(B27=Data!#REF!,Data!#REF!,(IF(B27=Data!B117,Data!H117,(IF(B27=Data!#REF!,Data!#REF!,(IF(B27=Data!#REF!,Data!#REF!,Data!#REF!)))))))))))))))&amp;IF(B27=Data!B252,Data!H252,(IF(B27=Data!B253,Data!H253,(IF(B27=Data!#REF!,Data!#REF!,(IF(B27=Data!B248,Data!H248,(IF(B27=Data!B249,Data!H249,(IF(B27=Data!#REF!,Data!H944,(IF(B27=Data!#REF!,Data!#REF!,(IF(B27=Data!B304,Data!H304,Data!#REF!)))))))))))))))&amp;IF(B27=Data!#REF!,Data!#REF!,(IF(B27=Data!#REF!,Data!#REF!,(IF(B27=Data!#REF!,Data!#REF!,(IF(B27=Data!#REF!,Data!#REF!,(IF(B27=Data!#REF!,Data!#REF!,Data!#REF!)))))))))</f>
        <v>#REF!</v>
      </c>
      <c r="R27" s="378"/>
      <c r="S27" s="378"/>
      <c r="T27" s="186" t="e">
        <f>IF(B27=Data!B126,Data!I126,(IF(B27=Data!B132,Data!I132,(IF(B27=Data!B134,Data!I134,(IF(B27=Data!#REF!,Data!#REF!,(IF(B27=Data!#REF!,Data!#REF!,(IF(B27=Data!B117,Data!I117,(IF(B27=Data!#REF!,Data!#REF!,(IF(B27=Data!#REF!,Data!#REF!,Data!#REF!)))))))))))))))&amp;IF(B27=Data!B252,Data!I252,(IF(B27=Data!B253,Data!I253,(IF(B27=Data!#REF!,Data!#REF!,(IF(B27=Data!B248,Data!I248,(IF(B27=Data!B249,Data!I249,(IF(B27=Data!#REF!,Data!I944,(IF(B27=Data!#REF!,Data!#REF!,(IF(B27=Data!B304,Data!I304,Data!#REF!)))))))))))))))&amp;IF(B27=Data!#REF!,Data!#REF!,(IF(B27=Data!#REF!,Data!#REF!,(IF(B27=Data!#REF!,Data!#REF!,(IF(B27=Data!#REF!,Data!#REF!,(IF(B27=Data!#REF!,Data!#REF!,Data!#REF!)))))))))</f>
        <v>#REF!</v>
      </c>
      <c r="U27" s="379"/>
      <c r="V27" s="186" t="e">
        <f>IF(B27=Data!B126,Data!J126,(IF(B27=Data!B132,Data!J132,(IF(B27=Data!B134,Data!J134,(IF(B27=Data!#REF!,Data!#REF!,(IF(B27=Data!#REF!,Data!#REF!,(IF(B27=Data!B117,Data!J117,(IF(B27=Data!#REF!,Data!#REF!,(IF(B27=Data!#REF!,Data!#REF!,Data!#REF!)))))))))))))))&amp;IF(B27=Data!B252,Data!J252,(IF(B27=Data!B253,Data!J253,(IF(B27=Data!#REF!,Data!#REF!,(IF(B27=Data!B248,Data!J248,(IF(B27=Data!B249,Data!J249,(IF(B27=Data!#REF!,Data!J944,(IF(B27=Data!#REF!,Data!#REF!,(IF(B27=Data!B304,Data!J304,Data!#REF!)))))))))))))))&amp;IF(B27=Data!#REF!,Data!#REF!,(IF(B27=Data!#REF!,Data!#REF!,(IF(B27=Data!#REF!,Data!#REF!,(IF(B27=Data!#REF!,Data!#REF!,(IF(B27=Data!#REF!,Data!#REF!,Data!#REF!)))))))))</f>
        <v>#REF!</v>
      </c>
      <c r="W27" s="184" t="str">
        <f>IF(D27="","",VLOOKUP(B27,Data!$B$5:$J$404,9,FALSE)*D27)</f>
        <v/>
      </c>
    </row>
    <row r="28" spans="1:23" s="340" customFormat="1" ht="19.5" customHeight="1">
      <c r="A28" s="272"/>
      <c r="B28" s="678" t="s">
        <v>977</v>
      </c>
      <c r="C28" s="679"/>
      <c r="D28" s="269">
        <f>SUM(D18:D27)</f>
        <v>52</v>
      </c>
      <c r="E28" s="374">
        <f>SUM(E18:E27)</f>
        <v>40</v>
      </c>
      <c r="F28" s="191"/>
      <c r="G28" s="190"/>
      <c r="H28" s="191">
        <f>SUM(H18:H27)</f>
        <v>148511.47999999998</v>
      </c>
      <c r="I28" s="383"/>
      <c r="J28" s="383"/>
      <c r="K28" s="383"/>
      <c r="L28" s="191">
        <f>SUM(L18:L27)</f>
        <v>13882</v>
      </c>
      <c r="M28" s="191">
        <f>SUM(M18:M27)</f>
        <v>12677</v>
      </c>
      <c r="N28" s="190">
        <f>SUM(N16:N17)</f>
        <v>0</v>
      </c>
      <c r="O28" s="190" t="e">
        <f>SUM(#REF!)</f>
        <v>#REF!</v>
      </c>
      <c r="P28" s="190">
        <f>SUM(P16:P17)</f>
        <v>0</v>
      </c>
      <c r="Q28" s="190">
        <f>SUM(Q16:Q17)</f>
        <v>0</v>
      </c>
      <c r="R28" s="190" t="e">
        <f>SUM(#REF!)</f>
        <v>#REF!</v>
      </c>
      <c r="S28" s="190">
        <f>SUM(S16:S17)</f>
        <v>0</v>
      </c>
      <c r="T28" s="190">
        <f>SUM(T16:T17)</f>
        <v>0</v>
      </c>
      <c r="U28" s="190"/>
      <c r="V28" s="190">
        <f>SUM(V16:V17)</f>
        <v>0</v>
      </c>
      <c r="W28" s="192">
        <f>SUM(W18:W27)</f>
        <v>75.715000000000003</v>
      </c>
    </row>
    <row r="29" spans="1:23" ht="10.25" customHeight="1">
      <c r="A29" s="272"/>
      <c r="B29" s="680"/>
      <c r="C29" s="681"/>
      <c r="D29" s="395"/>
      <c r="E29" s="375"/>
      <c r="F29" s="311"/>
      <c r="G29" s="160" t="s">
        <v>523</v>
      </c>
      <c r="H29" s="157"/>
      <c r="I29" s="344"/>
      <c r="J29" s="344"/>
      <c r="K29" s="344"/>
      <c r="L29" s="161"/>
      <c r="M29" s="151"/>
      <c r="N29" s="298"/>
      <c r="U29" s="298"/>
      <c r="V29" s="298"/>
      <c r="W29" s="155"/>
    </row>
    <row r="30" spans="1:23" ht="14">
      <c r="A30" s="290" t="s">
        <v>524</v>
      </c>
      <c r="B30" s="346"/>
      <c r="C30" s="347"/>
      <c r="D30" s="396" t="s">
        <v>81</v>
      </c>
      <c r="E30" s="348"/>
      <c r="F30" s="305"/>
      <c r="G30" s="68" t="s">
        <v>82</v>
      </c>
      <c r="H30" s="72"/>
      <c r="I30" s="322" t="s">
        <v>83</v>
      </c>
      <c r="J30" s="349"/>
      <c r="K30" s="152" t="s">
        <v>84</v>
      </c>
      <c r="L30" s="152"/>
      <c r="M30" s="682" t="s">
        <v>85</v>
      </c>
      <c r="N30" s="683"/>
      <c r="O30" s="683"/>
      <c r="P30" s="683"/>
      <c r="Q30" s="683"/>
      <c r="R30" s="683"/>
      <c r="S30" s="683"/>
      <c r="T30" s="683"/>
      <c r="U30" s="683"/>
      <c r="V30" s="683"/>
      <c r="W30" s="684"/>
    </row>
    <row r="31" spans="1:23" ht="14">
      <c r="A31" s="297" t="s">
        <v>525</v>
      </c>
      <c r="B31" s="334"/>
      <c r="C31" s="308"/>
      <c r="D31" s="386" t="s">
        <v>87</v>
      </c>
      <c r="G31" s="685"/>
      <c r="H31" s="686"/>
      <c r="I31" s="297" t="s">
        <v>88</v>
      </c>
      <c r="J31" s="350"/>
      <c r="K31" s="154" t="s">
        <v>89</v>
      </c>
      <c r="L31" s="154"/>
      <c r="M31" s="150"/>
      <c r="W31" s="155"/>
    </row>
    <row r="32" spans="1:23">
      <c r="A32" s="297" t="s">
        <v>526</v>
      </c>
      <c r="B32" s="297"/>
      <c r="C32" s="298"/>
      <c r="G32" s="685"/>
      <c r="H32" s="686"/>
      <c r="I32" s="297"/>
      <c r="J32" s="350"/>
      <c r="K32" s="154" t="s">
        <v>93</v>
      </c>
      <c r="L32" s="154"/>
      <c r="M32" s="150"/>
      <c r="W32" s="155"/>
    </row>
    <row r="33" spans="1:23" ht="10.5" customHeight="1">
      <c r="A33" s="311"/>
      <c r="B33" s="351"/>
      <c r="C33" s="352"/>
      <c r="D33" s="386" t="s">
        <v>94</v>
      </c>
      <c r="G33" s="685"/>
      <c r="H33" s="686"/>
      <c r="I33" s="297" t="s">
        <v>95</v>
      </c>
      <c r="J33" s="350"/>
      <c r="K33" s="154"/>
      <c r="L33" s="154"/>
      <c r="M33" s="150"/>
      <c r="W33" s="155"/>
    </row>
    <row r="34" spans="1:23" ht="13">
      <c r="A34" s="290" t="s">
        <v>96</v>
      </c>
      <c r="C34" s="292"/>
      <c r="D34" s="386" t="s">
        <v>97</v>
      </c>
      <c r="G34" s="76" t="s">
        <v>98</v>
      </c>
      <c r="H34" s="73"/>
      <c r="I34" s="297" t="s">
        <v>88</v>
      </c>
      <c r="J34" s="350"/>
      <c r="K34" s="154" t="s">
        <v>99</v>
      </c>
      <c r="L34" s="154"/>
      <c r="M34" s="150"/>
      <c r="W34" s="155"/>
    </row>
    <row r="35" spans="1:23" ht="10.5" customHeight="1">
      <c r="A35" s="297" t="s">
        <v>527</v>
      </c>
      <c r="C35" s="298"/>
      <c r="D35" s="386" t="s">
        <v>100</v>
      </c>
      <c r="G35" s="77"/>
      <c r="H35" s="162"/>
      <c r="I35" s="297" t="s">
        <v>101</v>
      </c>
      <c r="J35" s="350"/>
      <c r="K35" s="154" t="s">
        <v>528</v>
      </c>
      <c r="L35" s="154"/>
      <c r="M35" s="687" t="s">
        <v>103</v>
      </c>
      <c r="N35" s="688"/>
      <c r="O35" s="688"/>
      <c r="P35" s="688"/>
      <c r="Q35" s="688"/>
      <c r="R35" s="688"/>
      <c r="S35" s="688"/>
      <c r="T35" s="688"/>
      <c r="U35" s="688"/>
      <c r="V35" s="688"/>
      <c r="W35" s="689"/>
    </row>
    <row r="36" spans="1:23">
      <c r="A36" s="311"/>
      <c r="B36" s="312"/>
      <c r="C36" s="313"/>
      <c r="D36" s="397"/>
      <c r="E36" s="353"/>
      <c r="F36" s="312"/>
      <c r="G36" s="673" t="s">
        <v>979</v>
      </c>
      <c r="H36" s="674"/>
      <c r="I36" s="673" t="s">
        <v>978</v>
      </c>
      <c r="J36" s="674"/>
      <c r="K36" s="158" t="s">
        <v>104</v>
      </c>
      <c r="L36" s="158"/>
      <c r="M36" s="675" t="s">
        <v>105</v>
      </c>
      <c r="N36" s="676"/>
      <c r="O36" s="676"/>
      <c r="P36" s="676"/>
      <c r="Q36" s="676"/>
      <c r="R36" s="676"/>
      <c r="S36" s="676"/>
      <c r="T36" s="676"/>
      <c r="U36" s="676"/>
      <c r="V36" s="676"/>
      <c r="W36" s="677"/>
    </row>
    <row r="37" spans="1:23">
      <c r="B37" s="305"/>
    </row>
    <row r="40" spans="1:23" ht="19.25" customHeight="1"/>
    <row r="41" spans="1:23" ht="19.25" customHeight="1"/>
    <row r="42" spans="1:23" s="354" customFormat="1" ht="17.75" customHeight="1">
      <c r="A42" s="163" t="s">
        <v>886</v>
      </c>
      <c r="B42" s="146"/>
      <c r="C42" s="163" t="s">
        <v>569</v>
      </c>
      <c r="D42" s="382"/>
      <c r="E42" s="362"/>
      <c r="F42" s="363"/>
      <c r="G42" s="163" t="s">
        <v>880</v>
      </c>
      <c r="H42" s="146"/>
      <c r="I42" s="163" t="s">
        <v>569</v>
      </c>
      <c r="L42" s="265"/>
      <c r="M42" s="265"/>
      <c r="W42" s="264"/>
    </row>
    <row r="43" spans="1:23" s="354" customFormat="1" ht="17.75" customHeight="1">
      <c r="A43" s="163" t="s">
        <v>887</v>
      </c>
      <c r="B43" s="146"/>
      <c r="C43" s="163" t="s">
        <v>981</v>
      </c>
      <c r="D43" s="382"/>
      <c r="E43" s="362"/>
      <c r="F43" s="363"/>
      <c r="G43" s="247" t="s">
        <v>881</v>
      </c>
      <c r="H43" s="381"/>
      <c r="I43" s="247" t="s">
        <v>891</v>
      </c>
      <c r="L43" s="265"/>
      <c r="M43" s="265"/>
      <c r="W43" s="264"/>
    </row>
    <row r="44" spans="1:23" s="354" customFormat="1" ht="17.75" customHeight="1">
      <c r="A44" s="163" t="s">
        <v>888</v>
      </c>
      <c r="B44" s="146"/>
      <c r="C44" s="163" t="s">
        <v>891</v>
      </c>
      <c r="D44" s="382"/>
      <c r="E44" s="362"/>
      <c r="F44" s="363"/>
      <c r="G44" s="163" t="s">
        <v>882</v>
      </c>
      <c r="H44" s="146"/>
      <c r="I44" s="163" t="s">
        <v>569</v>
      </c>
      <c r="L44" s="265"/>
      <c r="M44" s="265"/>
      <c r="W44" s="264"/>
    </row>
    <row r="45" spans="1:23" s="354" customFormat="1" ht="17.75" customHeight="1">
      <c r="A45" s="163" t="s">
        <v>889</v>
      </c>
      <c r="B45" s="146"/>
      <c r="C45" s="163" t="s">
        <v>569</v>
      </c>
      <c r="D45" s="382"/>
      <c r="E45" s="362"/>
      <c r="F45" s="363"/>
      <c r="G45" s="163" t="s">
        <v>883</v>
      </c>
      <c r="H45" s="146"/>
      <c r="I45" s="163" t="s">
        <v>569</v>
      </c>
      <c r="L45" s="265"/>
      <c r="M45" s="265"/>
      <c r="W45" s="264"/>
    </row>
    <row r="46" spans="1:23" s="354" customFormat="1" ht="17.75" customHeight="1">
      <c r="A46" s="163" t="s">
        <v>890</v>
      </c>
      <c r="B46" s="146"/>
      <c r="C46" s="163" t="s">
        <v>569</v>
      </c>
      <c r="D46" s="382"/>
      <c r="E46" s="362"/>
      <c r="F46" s="363"/>
      <c r="G46" s="163" t="s">
        <v>885</v>
      </c>
      <c r="H46" s="146"/>
      <c r="I46" s="163" t="s">
        <v>569</v>
      </c>
      <c r="L46" s="265"/>
      <c r="M46" s="265"/>
      <c r="W46" s="264"/>
    </row>
    <row r="47" spans="1:23" ht="18.75" customHeight="1">
      <c r="A47" s="411"/>
      <c r="B47" s="411"/>
      <c r="C47" s="411"/>
      <c r="D47" s="384"/>
      <c r="E47" s="411"/>
      <c r="F47" s="266"/>
      <c r="G47" s="163" t="s">
        <v>884</v>
      </c>
      <c r="I47" s="163" t="s">
        <v>569</v>
      </c>
    </row>
    <row r="48" spans="1:23" ht="17.5">
      <c r="A48" s="268"/>
      <c r="B48" s="411"/>
      <c r="C48" s="411"/>
      <c r="D48" s="384"/>
      <c r="E48" s="411"/>
      <c r="F48" s="411"/>
      <c r="G48" s="267"/>
      <c r="H48" s="267"/>
      <c r="I48" s="411"/>
    </row>
    <row r="50" spans="1:13">
      <c r="D50" s="386" t="s">
        <v>872</v>
      </c>
    </row>
    <row r="51" spans="1:13">
      <c r="M51" s="355"/>
    </row>
    <row r="52" spans="1:13" ht="14">
      <c r="A52" s="356"/>
      <c r="C52" s="334"/>
      <c r="D52" s="398"/>
      <c r="E52" s="357"/>
      <c r="M52" s="358"/>
    </row>
    <row r="53" spans="1:13" ht="14">
      <c r="A53" s="359"/>
      <c r="C53" s="334"/>
      <c r="D53" s="398"/>
      <c r="E53" s="357"/>
      <c r="M53" s="358"/>
    </row>
    <row r="54" spans="1:13" ht="14">
      <c r="A54" s="359"/>
      <c r="C54" s="334"/>
      <c r="D54" s="398"/>
      <c r="E54" s="357"/>
      <c r="M54" s="358"/>
    </row>
    <row r="55" spans="1:13" ht="14">
      <c r="A55" s="359"/>
      <c r="B55" s="334"/>
      <c r="C55" s="334"/>
      <c r="D55" s="398"/>
      <c r="E55" s="357"/>
      <c r="M55" s="358"/>
    </row>
    <row r="56" spans="1:13" ht="14">
      <c r="A56" s="359"/>
      <c r="B56" s="334"/>
      <c r="C56" s="334"/>
      <c r="D56" s="398"/>
      <c r="E56" s="357"/>
      <c r="M56" s="358"/>
    </row>
    <row r="57" spans="1:13" ht="14">
      <c r="A57" s="359"/>
      <c r="B57" s="334"/>
      <c r="C57" s="334"/>
      <c r="D57" s="398"/>
      <c r="E57" s="357"/>
      <c r="M57" s="358"/>
    </row>
    <row r="58" spans="1:13" ht="14">
      <c r="A58" s="334"/>
      <c r="B58" s="334"/>
      <c r="C58" s="334"/>
      <c r="D58" s="398"/>
      <c r="E58" s="357"/>
      <c r="M58" s="360"/>
    </row>
    <row r="59" spans="1:13" ht="14">
      <c r="A59" s="359"/>
      <c r="B59" s="334"/>
      <c r="C59" s="334"/>
      <c r="D59" s="398"/>
      <c r="E59" s="357"/>
    </row>
    <row r="60" spans="1:13" ht="14">
      <c r="A60" s="334"/>
      <c r="B60" s="334"/>
      <c r="C60" s="334"/>
      <c r="D60" s="398"/>
      <c r="E60" s="357"/>
    </row>
    <row r="61" spans="1:13" ht="14">
      <c r="A61" s="334"/>
      <c r="B61" s="334"/>
      <c r="C61" s="334"/>
      <c r="D61" s="398"/>
      <c r="E61" s="357"/>
    </row>
    <row r="62" spans="1:13" ht="14">
      <c r="A62" s="359"/>
      <c r="B62" s="334"/>
      <c r="C62" s="334"/>
      <c r="D62" s="398"/>
      <c r="E62" s="357"/>
    </row>
    <row r="63" spans="1:13" ht="14">
      <c r="A63" s="359"/>
      <c r="B63" s="334"/>
      <c r="C63" s="334"/>
      <c r="D63" s="398"/>
      <c r="E63" s="357"/>
    </row>
    <row r="64" spans="1:13" ht="14">
      <c r="A64" s="359"/>
      <c r="B64" s="334"/>
      <c r="C64" s="334"/>
      <c r="D64" s="398"/>
      <c r="E64" s="357"/>
    </row>
    <row r="65" spans="1:5" ht="14">
      <c r="A65" s="359"/>
      <c r="B65" s="334"/>
      <c r="C65" s="334"/>
      <c r="D65" s="398"/>
      <c r="E65" s="357"/>
    </row>
    <row r="66" spans="1:5" ht="14">
      <c r="A66" s="359"/>
      <c r="B66" s="334"/>
      <c r="C66" s="334"/>
      <c r="D66" s="398"/>
      <c r="E66" s="357"/>
    </row>
    <row r="67" spans="1:5" ht="14">
      <c r="A67" s="359"/>
      <c r="B67" s="334"/>
      <c r="C67" s="334"/>
      <c r="D67" s="398"/>
      <c r="E67" s="357"/>
    </row>
    <row r="68" spans="1:5" ht="14">
      <c r="A68" s="359"/>
      <c r="B68" s="334"/>
      <c r="C68" s="334"/>
      <c r="D68" s="398"/>
      <c r="E68" s="357"/>
    </row>
    <row r="69" spans="1:5" ht="14">
      <c r="A69" s="359"/>
      <c r="B69" s="334"/>
      <c r="C69" s="334"/>
      <c r="D69" s="398"/>
      <c r="E69" s="357"/>
    </row>
    <row r="70" spans="1:5" ht="14">
      <c r="A70" s="359"/>
      <c r="B70" s="334"/>
      <c r="C70" s="334"/>
      <c r="D70" s="398"/>
      <c r="E70" s="357"/>
    </row>
    <row r="71" spans="1:5" ht="14">
      <c r="A71" s="359"/>
      <c r="B71" s="334"/>
      <c r="C71" s="334"/>
      <c r="D71" s="398"/>
      <c r="E71" s="357"/>
    </row>
    <row r="72" spans="1:5" ht="14">
      <c r="A72" s="334"/>
      <c r="B72" s="334"/>
      <c r="C72" s="334"/>
      <c r="D72" s="398"/>
      <c r="E72" s="357"/>
    </row>
    <row r="73" spans="1:5" ht="14">
      <c r="B73" s="334"/>
    </row>
    <row r="74" spans="1:5" ht="14">
      <c r="B74" s="334"/>
    </row>
    <row r="75" spans="1:5" ht="14">
      <c r="B75" s="334"/>
    </row>
  </sheetData>
  <mergeCells count="9">
    <mergeCell ref="G36:H36"/>
    <mergeCell ref="I36:J36"/>
    <mergeCell ref="M36:W36"/>
    <mergeCell ref="B28:C29"/>
    <mergeCell ref="M30:W30"/>
    <mergeCell ref="G31:H31"/>
    <mergeCell ref="G32:H32"/>
    <mergeCell ref="G33:H33"/>
    <mergeCell ref="M35:W35"/>
  </mergeCells>
  <phoneticPr fontId="8" type="noConversion"/>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6" max="21" man="1"/>
  </row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AD70"/>
  <sheetViews>
    <sheetView topLeftCell="C1" zoomScale="85" zoomScaleNormal="85" zoomScaleSheetLayoutView="85" workbookViewId="0">
      <selection activeCell="F1" sqref="F1"/>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37"/>
      <c r="I10" s="438"/>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967</v>
      </c>
      <c r="C18" s="187" t="str">
        <f>IF(D18="","",VLOOKUP(B18,Data!$B$5:$L$404,2,FALSE))</f>
        <v/>
      </c>
      <c r="D18" s="339"/>
      <c r="E18" s="275"/>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7</v>
      </c>
      <c r="B19" s="368" t="s">
        <v>213</v>
      </c>
      <c r="C19" s="187" t="str">
        <f>IF(D19="","",VLOOKUP(B19,Data!$B$5:$L$404,2,FALSE))</f>
        <v>WH50410</v>
      </c>
      <c r="D19" s="274">
        <v>2</v>
      </c>
      <c r="E19" s="275"/>
      <c r="F19" s="185">
        <f>IF(D19="","",VLOOKUP(B19,Data!$B$5:$L$404,11,FALSE))</f>
        <v>1897.4</v>
      </c>
      <c r="G19" s="188">
        <f>IF(D19&gt;0,D19*F19,"-")</f>
        <v>3794.8</v>
      </c>
      <c r="H19" s="182" t="str">
        <f>IF(D19="","",VLOOKUP(B19,Data!$B$5:$D$404,3,FALSE))</f>
        <v>C/T</v>
      </c>
      <c r="I19" s="182" t="str">
        <f>IF(D19="","",VLOOKUP(B19,Data!$B$5:$M$404,12,FALSE))</f>
        <v>Indonesia</v>
      </c>
      <c r="J19" s="280" t="s">
        <v>968</v>
      </c>
      <c r="K19" s="183">
        <f>IF(D19="","",VLOOKUP(B19,Data!$B$5:$E$404,4,FALSE)*D19)</f>
        <v>444</v>
      </c>
      <c r="L19" s="183">
        <f>IF(D19="","",VLOOKUP(B19,Data!$B$5:$F$404,5,FALSE)*D19)</f>
        <v>402</v>
      </c>
      <c r="M19" s="189"/>
      <c r="N19" s="377"/>
      <c r="O19" s="378"/>
      <c r="P19" s="186"/>
      <c r="Q19" s="378"/>
      <c r="R19" s="378"/>
      <c r="S19" s="186"/>
      <c r="T19" s="379"/>
      <c r="U19" s="186"/>
      <c r="V19" s="184">
        <f>IF(D19="","",VLOOKUP(B19,Data!$B$5:$J$404,9,FALSE)*D19)</f>
        <v>2.3980000000000001</v>
      </c>
      <c r="W19" s="282"/>
      <c r="X19" s="282"/>
      <c r="Y19" s="282"/>
      <c r="Z19" s="282"/>
      <c r="AA19" s="282"/>
      <c r="AB19" s="282"/>
      <c r="AC19" s="282"/>
      <c r="AD19" s="282"/>
    </row>
    <row r="20" spans="1:30" s="340" customFormat="1" ht="17" customHeight="1">
      <c r="A20" s="272"/>
      <c r="B20" s="368"/>
      <c r="C20" s="187" t="str">
        <f>IF(D20="","",VLOOKUP(B20,Data!$B$5:$L$404,2,FALSE))</f>
        <v/>
      </c>
      <c r="D20" s="274"/>
      <c r="E20" s="275"/>
      <c r="F20" s="185" t="str">
        <f>IF(D20="","",VLOOKUP(B20,Data!$B$5:$L$404,11,FALSE))</f>
        <v/>
      </c>
      <c r="G20" s="188" t="str">
        <f t="shared" ref="G20:G25" si="0">IF(D20&gt;0,D20*F20,"-")</f>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68"/>
      <c r="C21" s="187" t="str">
        <f>IF(D21="","",VLOOKUP(B21,Data!$B$5:$L$404,2,FALSE))</f>
        <v/>
      </c>
      <c r="D21" s="339"/>
      <c r="E21" s="277"/>
      <c r="F21" s="185" t="str">
        <f>IF(D21="","",VLOOKUP(B21,Data!$B$5:$L$404,11,FALSE))</f>
        <v/>
      </c>
      <c r="G21" s="188" t="str">
        <f t="shared" si="0"/>
        <v>-</v>
      </c>
      <c r="H21" s="182" t="str">
        <f>IF(D21="","",VLOOKUP(B21,Data!$B$5:$D$404,3,FALSE))</f>
        <v/>
      </c>
      <c r="I21" s="182" t="str">
        <f>IF(D21="","",VLOOKUP(B21,Data!$B$5:$M$404,12,FALSE))</f>
        <v/>
      </c>
      <c r="J21" s="280"/>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64"/>
      <c r="C22" s="187" t="str">
        <f>IF(D22="","",VLOOKUP(B22,Data!$B$5:$L$404,2,FALSE))</f>
        <v/>
      </c>
      <c r="D22" s="339"/>
      <c r="E22" s="277"/>
      <c r="F22" s="185" t="str">
        <f>IF(D22="","",VLOOKUP(B22,Data!$B$5:$L$404,11,FALSE))</f>
        <v/>
      </c>
      <c r="G22" s="188" t="str">
        <f t="shared" si="0"/>
        <v>-</v>
      </c>
      <c r="H22" s="182" t="str">
        <f>IF(D22="","",VLOOKUP(B22,Data!$B$5:$D$404,3,FALSE))</f>
        <v/>
      </c>
      <c r="I22" s="182" t="str">
        <f>IF(D22="","",VLOOKUP(B22,Data!$B$5:$M$404,12,FALSE))</f>
        <v/>
      </c>
      <c r="J22" s="279"/>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871</v>
      </c>
      <c r="C24" s="187" t="str">
        <f>IF(D24="","",VLOOKUP(B24,Data!$B$5:$L$404,2,FALSE))</f>
        <v/>
      </c>
      <c r="D24" s="339"/>
      <c r="E24" s="412"/>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974</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t="str">
        <f>IF(D25="","",VLOOKUP(B25,Data!$B$5:$J$404,9,FALSE)*D25)</f>
        <v/>
      </c>
      <c r="W25" s="282"/>
      <c r="X25" s="282"/>
      <c r="Y25" s="282"/>
      <c r="Z25" s="282"/>
      <c r="AA25" s="282"/>
      <c r="AB25" s="282"/>
      <c r="AC25" s="282"/>
      <c r="AD25" s="282"/>
    </row>
    <row r="26" spans="1:30" s="340" customFormat="1" ht="16.5" customHeight="1">
      <c r="A26" s="272"/>
      <c r="B26" s="678" t="s">
        <v>980</v>
      </c>
      <c r="C26" s="679"/>
      <c r="D26" s="193">
        <f>SUM(D18:D25)</f>
        <v>2</v>
      </c>
      <c r="E26" s="380"/>
      <c r="F26" s="190"/>
      <c r="G26" s="191">
        <f>SUM(G18:G25)</f>
        <v>3794.8</v>
      </c>
      <c r="H26" s="343"/>
      <c r="I26" s="343"/>
      <c r="J26" s="343"/>
      <c r="K26" s="191">
        <f>SUM(K18:K25)</f>
        <v>444</v>
      </c>
      <c r="L26" s="191">
        <f>SUM(L18:L25)</f>
        <v>402</v>
      </c>
      <c r="M26" s="190">
        <f>SUM(M16:M17)</f>
        <v>0</v>
      </c>
      <c r="N26" s="190" t="e">
        <f>SUM(#REF!)</f>
        <v>#REF!</v>
      </c>
      <c r="O26" s="190">
        <f>SUM(O16:O17)</f>
        <v>0</v>
      </c>
      <c r="P26" s="190">
        <f>SUM(P16:P17)</f>
        <v>0</v>
      </c>
      <c r="Q26" s="190" t="e">
        <f>SUM(#REF!)</f>
        <v>#REF!</v>
      </c>
      <c r="R26" s="190">
        <f>SUM(R16:R17)</f>
        <v>0</v>
      </c>
      <c r="S26" s="190">
        <f>SUM(S16:S17)</f>
        <v>0</v>
      </c>
      <c r="T26" s="190"/>
      <c r="U26" s="190">
        <f>SUM(U16:U17)</f>
        <v>0</v>
      </c>
      <c r="V26" s="192">
        <f>SUM(V18:V25)</f>
        <v>2.3980000000000001</v>
      </c>
    </row>
    <row r="27" spans="1:30" ht="10.25" customHeight="1">
      <c r="A27" s="272"/>
      <c r="B27" s="680"/>
      <c r="C27" s="681"/>
      <c r="D27" s="345"/>
      <c r="E27" s="311"/>
      <c r="F27" s="160" t="s">
        <v>523</v>
      </c>
      <c r="G27" s="157"/>
      <c r="H27" s="344"/>
      <c r="I27" s="344"/>
      <c r="J27" s="344"/>
      <c r="K27" s="161"/>
      <c r="L27" s="151"/>
      <c r="M27" s="298"/>
      <c r="T27" s="298"/>
      <c r="U27" s="298"/>
      <c r="V27" s="155"/>
    </row>
    <row r="28" spans="1:30" ht="16.5">
      <c r="A28" s="272"/>
      <c r="B28" s="346"/>
      <c r="C28" s="347"/>
      <c r="D28" s="348" t="s">
        <v>81</v>
      </c>
      <c r="E28" s="305"/>
      <c r="F28" s="68"/>
      <c r="G28" s="72"/>
      <c r="H28" s="322" t="s">
        <v>83</v>
      </c>
      <c r="I28" s="349"/>
      <c r="J28" s="152" t="s">
        <v>84</v>
      </c>
      <c r="K28" s="152"/>
      <c r="L28" s="682" t="s">
        <v>85</v>
      </c>
      <c r="M28" s="683"/>
      <c r="N28" s="683"/>
      <c r="O28" s="683"/>
      <c r="P28" s="683"/>
      <c r="Q28" s="683"/>
      <c r="R28" s="683"/>
      <c r="S28" s="683"/>
      <c r="T28" s="683"/>
      <c r="U28" s="683"/>
      <c r="V28" s="684"/>
    </row>
    <row r="29" spans="1:30" ht="10.5" customHeight="1">
      <c r="A29" s="272"/>
      <c r="C29" s="298"/>
      <c r="F29" s="77"/>
      <c r="G29" s="162"/>
      <c r="H29" s="297" t="s">
        <v>101</v>
      </c>
      <c r="I29" s="350"/>
      <c r="J29" s="154" t="s">
        <v>528</v>
      </c>
      <c r="K29" s="154"/>
      <c r="L29" s="687" t="s">
        <v>103</v>
      </c>
      <c r="M29" s="688"/>
      <c r="N29" s="688"/>
      <c r="O29" s="688"/>
      <c r="P29" s="688"/>
      <c r="Q29" s="688"/>
      <c r="R29" s="688"/>
      <c r="S29" s="688"/>
      <c r="T29" s="688"/>
      <c r="U29" s="688"/>
      <c r="V29" s="689"/>
    </row>
    <row r="30" spans="1:30">
      <c r="A30" s="311"/>
      <c r="B30" s="312"/>
      <c r="C30" s="313"/>
      <c r="D30" s="353"/>
      <c r="E30" s="312"/>
      <c r="F30" s="673" t="s">
        <v>979</v>
      </c>
      <c r="G30" s="674"/>
      <c r="H30" s="673" t="s">
        <v>978</v>
      </c>
      <c r="I30" s="674"/>
      <c r="J30" s="158" t="s">
        <v>104</v>
      </c>
      <c r="K30" s="158"/>
      <c r="L30" s="675" t="s">
        <v>105</v>
      </c>
      <c r="M30" s="676"/>
      <c r="N30" s="676"/>
      <c r="O30" s="676"/>
      <c r="P30" s="676"/>
      <c r="Q30" s="676"/>
      <c r="R30" s="676"/>
      <c r="S30" s="676"/>
      <c r="T30" s="676"/>
      <c r="U30" s="676"/>
      <c r="V30" s="677"/>
    </row>
    <row r="31" spans="1:30">
      <c r="B31" s="305"/>
    </row>
    <row r="37" spans="1:22" s="354" customFormat="1" ht="26.25" customHeight="1">
      <c r="A37" s="163" t="s">
        <v>886</v>
      </c>
      <c r="B37" s="146"/>
      <c r="C37" s="163" t="s">
        <v>569</v>
      </c>
      <c r="D37" s="362"/>
      <c r="E37" s="362"/>
      <c r="F37" s="363"/>
      <c r="G37" s="163" t="s">
        <v>880</v>
      </c>
      <c r="H37" s="146"/>
      <c r="I37" s="163" t="s">
        <v>569</v>
      </c>
      <c r="K37" s="265"/>
      <c r="L37" s="265"/>
      <c r="V37" s="264"/>
    </row>
    <row r="38" spans="1:22" s="354" customFormat="1" ht="19.25" customHeight="1">
      <c r="A38" s="163" t="s">
        <v>887</v>
      </c>
      <c r="B38" s="146"/>
      <c r="C38" s="163" t="s">
        <v>982</v>
      </c>
      <c r="D38" s="362"/>
      <c r="E38" s="362"/>
      <c r="F38" s="363"/>
      <c r="G38" s="247" t="s">
        <v>881</v>
      </c>
      <c r="H38" s="381"/>
      <c r="I38" s="247" t="s">
        <v>891</v>
      </c>
      <c r="K38" s="265"/>
      <c r="L38" s="265"/>
      <c r="V38" s="264"/>
    </row>
    <row r="39" spans="1:22" s="354" customFormat="1" ht="19.25" customHeight="1">
      <c r="A39" s="163" t="s">
        <v>888</v>
      </c>
      <c r="B39" s="146"/>
      <c r="C39" s="163" t="s">
        <v>983</v>
      </c>
      <c r="D39" s="362"/>
      <c r="E39" s="362"/>
      <c r="F39" s="363"/>
      <c r="G39" s="163" t="s">
        <v>882</v>
      </c>
      <c r="H39" s="146"/>
      <c r="I39" s="163" t="s">
        <v>569</v>
      </c>
      <c r="K39" s="265"/>
      <c r="L39" s="265"/>
      <c r="V39" s="264"/>
    </row>
    <row r="40" spans="1:22" s="354" customFormat="1" ht="19.25" customHeight="1">
      <c r="A40" s="163" t="s">
        <v>889</v>
      </c>
      <c r="B40" s="146"/>
      <c r="C40" s="163" t="s">
        <v>569</v>
      </c>
      <c r="D40" s="362"/>
      <c r="E40" s="362"/>
      <c r="F40" s="363"/>
      <c r="G40" s="163" t="s">
        <v>883</v>
      </c>
      <c r="H40" s="146"/>
      <c r="I40" s="163" t="s">
        <v>569</v>
      </c>
      <c r="K40" s="265"/>
      <c r="L40" s="265"/>
      <c r="V40" s="264"/>
    </row>
    <row r="41" spans="1:22" s="354" customFormat="1" ht="19.25" customHeight="1">
      <c r="A41" s="163" t="s">
        <v>890</v>
      </c>
      <c r="B41" s="146"/>
      <c r="C41" s="163" t="s">
        <v>569</v>
      </c>
      <c r="D41" s="362"/>
      <c r="E41" s="362"/>
      <c r="F41" s="363"/>
      <c r="G41" s="163" t="s">
        <v>885</v>
      </c>
      <c r="H41" s="146"/>
      <c r="I41" s="163" t="s">
        <v>569</v>
      </c>
      <c r="K41" s="265"/>
      <c r="L41" s="265"/>
      <c r="V41" s="264"/>
    </row>
    <row r="42" spans="1:22" ht="18.75" customHeight="1">
      <c r="A42" s="411"/>
      <c r="B42" s="411"/>
      <c r="C42" s="411"/>
      <c r="D42" s="411"/>
      <c r="E42" s="411"/>
      <c r="F42" s="266"/>
      <c r="G42" s="163" t="s">
        <v>884</v>
      </c>
      <c r="H42" s="146"/>
      <c r="I42" s="163" t="s">
        <v>569</v>
      </c>
    </row>
    <row r="46" spans="1:22">
      <c r="L46" s="355"/>
    </row>
    <row r="47" spans="1:22" ht="14">
      <c r="A47" s="356"/>
      <c r="C47" s="334"/>
      <c r="D47" s="357"/>
      <c r="L47" s="358"/>
    </row>
    <row r="48" spans="1:22" ht="14">
      <c r="A48" s="359"/>
      <c r="C48" s="334"/>
      <c r="D48" s="357"/>
      <c r="L48" s="358"/>
    </row>
    <row r="49" spans="1:12" ht="14">
      <c r="A49" s="359"/>
      <c r="C49" s="334"/>
      <c r="D49" s="357"/>
      <c r="L49" s="358"/>
    </row>
    <row r="50" spans="1:12" ht="14">
      <c r="A50" s="359"/>
      <c r="B50" s="334"/>
      <c r="C50" s="334"/>
      <c r="D50" s="357"/>
      <c r="L50" s="358"/>
    </row>
    <row r="51" spans="1:12" ht="14">
      <c r="A51" s="359"/>
      <c r="B51" s="334"/>
      <c r="C51" s="334"/>
      <c r="D51" s="357"/>
      <c r="L51" s="358"/>
    </row>
    <row r="52" spans="1:12" ht="14">
      <c r="A52" s="359"/>
      <c r="B52" s="334"/>
      <c r="C52" s="334"/>
      <c r="D52" s="357"/>
      <c r="L52" s="358"/>
    </row>
    <row r="53" spans="1:12" ht="14">
      <c r="A53" s="334"/>
      <c r="B53" s="334"/>
      <c r="C53" s="334"/>
      <c r="D53" s="357"/>
      <c r="L53" s="360"/>
    </row>
    <row r="54" spans="1:12" ht="14">
      <c r="A54" s="359"/>
      <c r="B54" s="334"/>
      <c r="C54" s="334"/>
      <c r="D54" s="357"/>
    </row>
    <row r="55" spans="1:12" ht="14">
      <c r="A55" s="334"/>
      <c r="B55" s="334"/>
      <c r="C55" s="334"/>
      <c r="D55" s="357"/>
    </row>
    <row r="56" spans="1:12" ht="14">
      <c r="A56" s="334"/>
      <c r="B56" s="334"/>
      <c r="C56" s="334"/>
      <c r="D56" s="357"/>
    </row>
    <row r="57" spans="1:12" ht="14">
      <c r="A57" s="359"/>
      <c r="B57" s="334"/>
      <c r="C57" s="334"/>
      <c r="D57" s="357"/>
    </row>
    <row r="58" spans="1:12" ht="14">
      <c r="A58" s="359"/>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34"/>
      <c r="B67" s="334"/>
      <c r="C67" s="334"/>
      <c r="D67" s="357"/>
    </row>
    <row r="68" spans="1:4" ht="14">
      <c r="B68" s="334"/>
    </row>
    <row r="69" spans="1:4" ht="14">
      <c r="B69" s="334"/>
    </row>
    <row r="70" spans="1:4" ht="14">
      <c r="B70" s="334"/>
    </row>
  </sheetData>
  <mergeCells count="6">
    <mergeCell ref="B26:C27"/>
    <mergeCell ref="L28:V28"/>
    <mergeCell ref="L29:V29"/>
    <mergeCell ref="F30:G30"/>
    <mergeCell ref="H30:I30"/>
    <mergeCell ref="L30:V30"/>
  </mergeCells>
  <printOptions horizontalCentered="1"/>
  <pageMargins left="0" right="0" top="0.23622047244094491" bottom="0.15748031496062992" header="8.0708661417322833" footer="0"/>
  <pageSetup paperSize="9" scale="72" firstPageNumber="4294963191" orientation="landscape" r:id="rId1"/>
  <headerFooter alignWithMargins="0">
    <oddHeader>&amp;R&amp;"Calibri"&amp;10&amp;K000000 Confidential&amp;1#_x000D_</oddHead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W76"/>
  <sheetViews>
    <sheetView zoomScale="70" zoomScaleNormal="70" zoomScaleSheetLayoutView="75" workbookViewId="0">
      <selection activeCell="F1" sqref="F1"/>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5.1796875" style="283" hidden="1" customWidth="1"/>
    <col min="6" max="6" width="14.54296875" style="282" bestFit="1" customWidth="1"/>
    <col min="7" max="7" width="13" style="146" customWidth="1"/>
    <col min="8" max="8" width="16.81640625" style="146" customWidth="1"/>
    <col min="9" max="9" width="8.36328125" style="282" customWidth="1"/>
    <col min="10" max="10" width="12.81640625" style="282" customWidth="1"/>
    <col min="11" max="11" width="11.54296875" style="282" customWidth="1"/>
    <col min="12" max="12" width="15.453125" style="146" customWidth="1"/>
    <col min="13" max="13" width="15.1796875" style="146" customWidth="1"/>
    <col min="14" max="14" width="0.1796875" style="282" hidden="1" customWidth="1"/>
    <col min="15" max="15" width="5.1796875" style="282" customWidth="1"/>
    <col min="16" max="16" width="2.54296875" style="282" customWidth="1"/>
    <col min="17" max="17" width="4.81640625" style="282" hidden="1" customWidth="1"/>
    <col min="18" max="18" width="5.81640625" style="282" customWidth="1"/>
    <col min="19" max="19" width="1.54296875" style="282" customWidth="1"/>
    <col min="20" max="20" width="5.81640625" style="282" hidden="1" customWidth="1"/>
    <col min="21" max="21" width="5.81640625" style="282" customWidth="1"/>
    <col min="22" max="22" width="9.1796875" style="282" hidden="1" customWidth="1"/>
    <col min="23" max="23" width="11.1796875" style="147" customWidth="1"/>
    <col min="24" max="24" width="10.54296875" style="282" bestFit="1" customWidth="1"/>
    <col min="25" max="25" width="9.1796875" style="282"/>
    <col min="26" max="26" width="19.81640625" style="282" customWidth="1"/>
    <col min="27" max="16384" width="9.1796875" style="282"/>
  </cols>
  <sheetData>
    <row r="1" spans="1:23">
      <c r="A1" s="281"/>
      <c r="B1" s="281"/>
    </row>
    <row r="2" spans="1:23" ht="23">
      <c r="O2" s="284"/>
      <c r="P2" s="285"/>
      <c r="Q2" s="285"/>
      <c r="R2" s="285"/>
      <c r="S2" s="285"/>
      <c r="T2" s="285"/>
      <c r="U2" s="285"/>
    </row>
    <row r="3" spans="1:23" ht="18" customHeight="1">
      <c r="A3" s="286" t="s">
        <v>41</v>
      </c>
      <c r="B3" s="286"/>
      <c r="C3" s="286"/>
      <c r="D3" s="387"/>
      <c r="E3" s="287"/>
      <c r="F3" s="286"/>
      <c r="G3" s="54"/>
      <c r="H3" s="54"/>
      <c r="I3" s="286"/>
      <c r="J3" s="286"/>
      <c r="K3" s="286"/>
      <c r="L3" s="54"/>
      <c r="M3" s="54"/>
      <c r="N3" s="286"/>
      <c r="O3" s="286"/>
      <c r="P3" s="286"/>
      <c r="Q3" s="286"/>
      <c r="R3" s="286"/>
      <c r="S3" s="286"/>
      <c r="T3" s="286"/>
      <c r="U3" s="286"/>
      <c r="V3" s="286"/>
      <c r="W3" s="7"/>
    </row>
    <row r="4" spans="1:23" ht="3.75" customHeight="1"/>
    <row r="5" spans="1:23">
      <c r="A5" s="282" t="s">
        <v>500</v>
      </c>
      <c r="I5" s="288" t="s">
        <v>43</v>
      </c>
      <c r="J5" s="289">
        <f>TODAY()</f>
        <v>44763</v>
      </c>
      <c r="K5" s="289"/>
      <c r="L5" s="148"/>
      <c r="M5" s="149"/>
      <c r="N5" s="288"/>
      <c r="O5" s="288"/>
      <c r="P5" s="288"/>
      <c r="Q5" s="288"/>
      <c r="R5" s="288"/>
      <c r="S5" s="288"/>
      <c r="T5" s="288"/>
      <c r="U5" s="288"/>
      <c r="V5" s="288"/>
    </row>
    <row r="6" spans="1:23" ht="13">
      <c r="A6" s="290" t="s">
        <v>44</v>
      </c>
      <c r="B6" s="291"/>
      <c r="C6" s="292"/>
      <c r="D6" s="388"/>
      <c r="E6" s="370"/>
      <c r="F6" s="291"/>
      <c r="G6" s="68" t="s">
        <v>45</v>
      </c>
      <c r="H6" s="61"/>
      <c r="I6" s="294" t="s">
        <v>46</v>
      </c>
      <c r="J6" s="295"/>
      <c r="K6" s="296"/>
      <c r="L6" s="68" t="s">
        <v>47</v>
      </c>
      <c r="M6" s="61"/>
      <c r="N6" s="296"/>
      <c r="O6" s="296"/>
      <c r="P6" s="290"/>
      <c r="Q6" s="296"/>
      <c r="R6" s="296"/>
      <c r="S6" s="296"/>
      <c r="T6" s="296"/>
      <c r="U6" s="291"/>
      <c r="V6" s="291"/>
      <c r="W6" s="142"/>
    </row>
    <row r="7" spans="1:23" ht="13">
      <c r="A7" s="297" t="s">
        <v>601</v>
      </c>
      <c r="C7" s="298"/>
      <c r="D7" s="389" t="s">
        <v>48</v>
      </c>
      <c r="E7" s="371"/>
      <c r="F7" s="300"/>
      <c r="G7" s="69" t="s">
        <v>49</v>
      </c>
      <c r="H7" s="55"/>
      <c r="I7" s="301" t="s">
        <v>50</v>
      </c>
      <c r="J7" s="302"/>
      <c r="K7" s="300"/>
      <c r="L7" s="69" t="s">
        <v>51</v>
      </c>
      <c r="M7" s="55"/>
      <c r="N7" s="300"/>
      <c r="O7" s="300"/>
      <c r="P7" s="301" t="s">
        <v>52</v>
      </c>
      <c r="Q7" s="300"/>
      <c r="R7" s="300"/>
      <c r="S7" s="300"/>
      <c r="T7" s="300"/>
      <c r="U7" s="300"/>
      <c r="V7" s="300"/>
      <c r="W7" s="25"/>
    </row>
    <row r="8" spans="1:23" ht="13">
      <c r="A8" s="303" t="s">
        <v>619</v>
      </c>
      <c r="C8" s="298"/>
      <c r="D8" s="390"/>
      <c r="E8" s="372"/>
      <c r="G8" s="150"/>
      <c r="H8" s="151"/>
      <c r="I8" s="297"/>
      <c r="K8" s="292"/>
      <c r="L8" s="150"/>
      <c r="M8" s="152"/>
      <c r="O8" s="292"/>
      <c r="U8" s="305"/>
      <c r="V8" s="305"/>
      <c r="W8" s="153"/>
    </row>
    <row r="9" spans="1:23">
      <c r="A9" s="297" t="s">
        <v>394</v>
      </c>
      <c r="C9" s="298"/>
      <c r="D9" s="390" t="s">
        <v>53</v>
      </c>
      <c r="E9" s="372"/>
      <c r="G9" s="150" t="s">
        <v>54</v>
      </c>
      <c r="H9" s="151"/>
      <c r="I9" s="297" t="s">
        <v>55</v>
      </c>
      <c r="K9" s="298"/>
      <c r="L9" s="150" t="s">
        <v>56</v>
      </c>
      <c r="M9" s="154"/>
      <c r="O9" s="298"/>
      <c r="P9" s="282" t="s">
        <v>57</v>
      </c>
      <c r="W9" s="155"/>
    </row>
    <row r="10" spans="1:23">
      <c r="A10" s="306" t="s">
        <v>620</v>
      </c>
      <c r="C10" s="298"/>
      <c r="D10" s="390" t="s">
        <v>58</v>
      </c>
      <c r="E10" s="372"/>
      <c r="G10" s="150"/>
      <c r="H10" s="151"/>
      <c r="I10" s="439"/>
      <c r="J10" s="440"/>
      <c r="K10" s="307"/>
      <c r="L10" s="150"/>
      <c r="M10" s="154"/>
      <c r="O10" s="298"/>
      <c r="W10" s="155"/>
    </row>
    <row r="11" spans="1:23" ht="13">
      <c r="A11" s="297" t="s">
        <v>621</v>
      </c>
      <c r="C11" s="308" t="s">
        <v>393</v>
      </c>
      <c r="D11" s="391"/>
      <c r="E11" s="348"/>
      <c r="F11" s="310"/>
      <c r="G11" s="150" t="s">
        <v>59</v>
      </c>
      <c r="H11" s="151"/>
      <c r="I11" s="297" t="s">
        <v>60</v>
      </c>
      <c r="K11" s="298"/>
      <c r="L11" s="150" t="s">
        <v>501</v>
      </c>
      <c r="M11" s="154"/>
      <c r="O11" s="298"/>
      <c r="P11" s="282" t="s">
        <v>62</v>
      </c>
      <c r="W11" s="155"/>
    </row>
    <row r="12" spans="1:23">
      <c r="A12" s="297" t="s">
        <v>63</v>
      </c>
      <c r="C12" s="298"/>
      <c r="D12" s="390" t="s">
        <v>64</v>
      </c>
      <c r="E12" s="372"/>
      <c r="G12" s="150"/>
      <c r="H12" s="151"/>
      <c r="I12" s="297"/>
      <c r="K12" s="298"/>
      <c r="L12" s="150"/>
      <c r="M12" s="154"/>
      <c r="O12" s="298"/>
      <c r="W12" s="155"/>
    </row>
    <row r="13" spans="1:23">
      <c r="A13" s="311"/>
      <c r="B13" s="312"/>
      <c r="C13" s="313"/>
      <c r="D13" s="390" t="s">
        <v>65</v>
      </c>
      <c r="E13" s="372"/>
      <c r="G13" s="156"/>
      <c r="H13" s="157"/>
      <c r="I13" s="311"/>
      <c r="J13" s="312"/>
      <c r="K13" s="313"/>
      <c r="L13" s="156"/>
      <c r="M13" s="158"/>
      <c r="N13" s="312"/>
      <c r="O13" s="313"/>
      <c r="P13" s="312"/>
      <c r="Q13" s="312"/>
      <c r="R13" s="312"/>
      <c r="S13" s="312"/>
      <c r="T13" s="312"/>
      <c r="U13" s="312"/>
      <c r="V13" s="312"/>
      <c r="W13" s="159"/>
    </row>
    <row r="14" spans="1:23">
      <c r="A14" s="314" t="s">
        <v>502</v>
      </c>
      <c r="B14" s="315" t="s">
        <v>503</v>
      </c>
      <c r="C14" s="315"/>
      <c r="D14" s="392" t="s">
        <v>12</v>
      </c>
      <c r="E14" s="323"/>
      <c r="F14" s="317" t="s">
        <v>504</v>
      </c>
      <c r="G14" s="58" t="s">
        <v>505</v>
      </c>
      <c r="H14" s="58" t="s">
        <v>71</v>
      </c>
      <c r="I14" s="318" t="s">
        <v>506</v>
      </c>
      <c r="J14" s="318" t="s">
        <v>507</v>
      </c>
      <c r="K14" s="319" t="s">
        <v>508</v>
      </c>
      <c r="L14" s="65" t="s">
        <v>509</v>
      </c>
      <c r="M14" s="65" t="s">
        <v>510</v>
      </c>
      <c r="N14" s="320"/>
      <c r="O14" s="320" t="s">
        <v>511</v>
      </c>
      <c r="P14" s="314"/>
      <c r="Q14" s="314"/>
      <c r="R14" s="314"/>
      <c r="S14" s="314"/>
      <c r="T14" s="314"/>
      <c r="U14" s="314"/>
      <c r="V14" s="314"/>
      <c r="W14" s="38" t="s">
        <v>512</v>
      </c>
    </row>
    <row r="15" spans="1:23">
      <c r="A15" s="321"/>
      <c r="B15" s="322"/>
      <c r="C15" s="292"/>
      <c r="D15" s="393" t="s">
        <v>513</v>
      </c>
      <c r="E15" s="373"/>
      <c r="F15" s="324" t="s">
        <v>516</v>
      </c>
      <c r="G15" s="59" t="s">
        <v>517</v>
      </c>
      <c r="H15" s="59" t="s">
        <v>517</v>
      </c>
      <c r="I15" s="317"/>
      <c r="J15" s="317"/>
      <c r="K15" s="317"/>
      <c r="L15" s="59" t="s">
        <v>518</v>
      </c>
      <c r="M15" s="66" t="s">
        <v>518</v>
      </c>
      <c r="N15" s="325"/>
      <c r="O15" s="326" t="s">
        <v>519</v>
      </c>
      <c r="P15" s="327"/>
      <c r="Q15" s="327"/>
      <c r="R15" s="327"/>
      <c r="S15" s="327"/>
      <c r="T15" s="327"/>
      <c r="U15" s="328"/>
      <c r="V15" s="328"/>
      <c r="W15" s="39" t="s">
        <v>75</v>
      </c>
    </row>
    <row r="16" spans="1:23" ht="14" customHeight="1">
      <c r="A16" s="329"/>
      <c r="B16" s="330" t="s">
        <v>520</v>
      </c>
      <c r="C16" s="331"/>
      <c r="D16" s="394"/>
      <c r="E16" s="332"/>
      <c r="F16" s="329"/>
      <c r="G16" s="143"/>
      <c r="H16" s="143"/>
      <c r="I16" s="329"/>
      <c r="J16" s="329"/>
      <c r="K16" s="329"/>
      <c r="L16" s="143"/>
      <c r="M16" s="144"/>
      <c r="N16" s="333"/>
      <c r="O16" s="334"/>
      <c r="P16" s="334"/>
      <c r="Q16" s="334"/>
      <c r="R16" s="334"/>
      <c r="S16" s="334"/>
      <c r="T16" s="334"/>
      <c r="U16" s="333"/>
      <c r="V16" s="333"/>
      <c r="W16" s="145"/>
    </row>
    <row r="17" spans="1:23" ht="4.25" customHeight="1">
      <c r="A17" s="329"/>
      <c r="B17" s="335"/>
      <c r="C17" s="334"/>
      <c r="D17" s="394"/>
      <c r="E17" s="332"/>
      <c r="F17" s="329"/>
      <c r="G17" s="143"/>
      <c r="H17" s="143"/>
      <c r="I17" s="336"/>
      <c r="J17" s="336"/>
      <c r="K17" s="336"/>
      <c r="L17" s="94"/>
      <c r="M17" s="106"/>
      <c r="N17" s="337"/>
      <c r="O17" s="338"/>
      <c r="P17" s="338"/>
      <c r="Q17" s="338"/>
      <c r="R17" s="338"/>
      <c r="S17" s="338"/>
      <c r="T17" s="338"/>
      <c r="U17" s="337"/>
      <c r="V17" s="337"/>
      <c r="W17" s="109"/>
    </row>
    <row r="18" spans="1:23" s="340" customFormat="1" ht="17" customHeight="1">
      <c r="A18" s="272"/>
      <c r="B18" s="420" t="s">
        <v>916</v>
      </c>
      <c r="C18" s="187" t="str">
        <f>IF(D18="","",VLOOKUP(B18,Data!$B$5:$L$404,2,FALSE))</f>
        <v/>
      </c>
      <c r="D18" s="274"/>
      <c r="E18" s="274"/>
      <c r="F18" s="341"/>
      <c r="G18" s="185" t="str">
        <f>IF(D18="","",VLOOKUP(B18,Data!$B$5:$L$404,11,FALSE))</f>
        <v/>
      </c>
      <c r="H18" s="188" t="str">
        <f t="shared" ref="H18:H28" si="0">IF(D18&gt;0,D18*G18,"-")</f>
        <v>-</v>
      </c>
      <c r="I18" s="182" t="str">
        <f>IF(D18="","",VLOOKUP(B18,Data!$B$5:$D$404,3,FALSE))</f>
        <v/>
      </c>
      <c r="J18" s="182" t="str">
        <f>IF(D18="","",VLOOKUP(B18,Data!$B$5:$M$404,12,FALSE))</f>
        <v/>
      </c>
      <c r="K18" s="280"/>
      <c r="L18" s="183" t="str">
        <f>IF(D18="","",VLOOKUP(B18,Data!$B$5:$E$404,4,FALSE)*D18)</f>
        <v/>
      </c>
      <c r="M18" s="183" t="str">
        <f>IF(D18="","",VLOOKUP(B18,Data!$B$5:$F$404,5,FALSE)*D18)</f>
        <v/>
      </c>
      <c r="N18" s="189" t="e">
        <f>IF(B18=Data!B136,Data!G136,(IF(B18=Data!B142,Data!G142,(IF(B18=Data!B144,Data!G144,(IF(B18=Data!#REF!,Data!#REF!,(IF(B18=Data!#REF!,Data!#REF!,(IF(B18=Data!B127,Data!G127,(IF(B18=Data!#REF!,Data!#REF!,(IF(B18=Data!#REF!,Data!#REF!,Data!#REF!)))))))))))))))&amp;IF(B18=Data!B262,Data!G262,(IF(B18=Data!B263,Data!G263,(IF(B18=Data!#REF!,Data!#REF!,(IF(B18=Data!B258,Data!G258,(IF(B18=Data!B259,Data!G259,(IF(B18=Data!#REF!,Data!G954,(IF(B18=Data!#REF!,Data!#REF!,(IF(B18=Data!B314,Data!G314,Data!#REF!)))))))))))))))&amp;IF(B18=Data!#REF!,Data!#REF!,(IF(B18=Data!#REF!,Data!#REF!,(IF(B18=Data!#REF!,Data!#REF!,(IF(B18=Data!#REF!,Data!#REF!,(IF(B18=Data!#REF!,Data!#REF!,Data!#REF!)))))))))</f>
        <v>#REF!</v>
      </c>
      <c r="O18" s="377"/>
      <c r="P18" s="378"/>
      <c r="Q18" s="186" t="e">
        <f>IF(B18=Data!B136,Data!H136,(IF(B18=Data!B142,Data!H142,(IF(B18=Data!B144,Data!H144,(IF(B18=Data!#REF!,Data!#REF!,(IF(B18=Data!#REF!,Data!#REF!,(IF(B18=Data!B127,Data!H127,(IF(B18=Data!#REF!,Data!#REF!,(IF(B18=Data!#REF!,Data!#REF!,Data!#REF!)))))))))))))))&amp;IF(B18=Data!B262,Data!H262,(IF(B18=Data!B263,Data!H263,(IF(B18=Data!#REF!,Data!#REF!,(IF(B18=Data!B258,Data!H258,(IF(B18=Data!B259,Data!H259,(IF(B18=Data!#REF!,Data!H954,(IF(B18=Data!#REF!,Data!#REF!,(IF(B18=Data!B314,Data!H314,Data!#REF!)))))))))))))))&amp;IF(B18=Data!#REF!,Data!#REF!,(IF(B18=Data!#REF!,Data!#REF!,(IF(B18=Data!#REF!,Data!#REF!,(IF(B18=Data!#REF!,Data!#REF!,(IF(B18=Data!#REF!,Data!#REF!,Data!#REF!)))))))))</f>
        <v>#REF!</v>
      </c>
      <c r="R18" s="378"/>
      <c r="S18" s="378"/>
      <c r="T18" s="186" t="e">
        <f>IF(B18=Data!B136,Data!I136,(IF(B18=Data!B142,Data!I142,(IF(B18=Data!B144,Data!I144,(IF(B18=Data!#REF!,Data!#REF!,(IF(B18=Data!#REF!,Data!#REF!,(IF(B18=Data!B127,Data!I127,(IF(B18=Data!#REF!,Data!#REF!,(IF(B18=Data!#REF!,Data!#REF!,Data!#REF!)))))))))))))))&amp;IF(B18=Data!B262,Data!I262,(IF(B18=Data!B263,Data!I263,(IF(B18=Data!#REF!,Data!#REF!,(IF(B18=Data!B258,Data!I258,(IF(B18=Data!B259,Data!I259,(IF(B18=Data!#REF!,Data!I954,(IF(B18=Data!#REF!,Data!#REF!,(IF(B18=Data!B314,Data!I314,Data!#REF!)))))))))))))))&amp;IF(B18=Data!#REF!,Data!#REF!,(IF(B18=Data!#REF!,Data!#REF!,(IF(B18=Data!#REF!,Data!#REF!,(IF(B18=Data!#REF!,Data!#REF!,(IF(B18=Data!#REF!,Data!#REF!,Data!#REF!)))))))))</f>
        <v>#REF!</v>
      </c>
      <c r="U18" s="379"/>
      <c r="V18" s="186" t="e">
        <f>IF(B18=Data!B136,Data!J136,(IF(B18=Data!B142,Data!J142,(IF(B18=Data!B144,Data!J144,(IF(B18=Data!#REF!,Data!#REF!,(IF(B18=Data!#REF!,Data!#REF!,(IF(B18=Data!B127,Data!J127,(IF(B18=Data!#REF!,Data!#REF!,(IF(B18=Data!#REF!,Data!#REF!,Data!#REF!)))))))))))))))&amp;IF(B18=Data!B262,Data!J262,(IF(B18=Data!B263,Data!J263,(IF(B18=Data!#REF!,Data!#REF!,(IF(B18=Data!B258,Data!J258,(IF(B18=Data!B259,Data!J259,(IF(B18=Data!#REF!,Data!J954,(IF(B18=Data!#REF!,Data!#REF!,(IF(B18=Data!B314,Data!J314,Data!#REF!)))))))))))))))&amp;IF(B18=Data!#REF!,Data!#REF!,(IF(B18=Data!#REF!,Data!#REF!,(IF(B18=Data!#REF!,Data!#REF!,(IF(B18=Data!#REF!,Data!#REF!,(IF(B18=Data!#REF!,Data!#REF!,Data!#REF!)))))))))</f>
        <v>#REF!</v>
      </c>
      <c r="W18" s="184" t="str">
        <f>IF(D18="","",VLOOKUP(B18,Data!$B$5:$J$404,9,FALSE)*D18)</f>
        <v/>
      </c>
    </row>
    <row r="19" spans="1:23" s="340" customFormat="1" ht="17" customHeight="1">
      <c r="A19" s="272">
        <v>1</v>
      </c>
      <c r="B19" s="419" t="s">
        <v>401</v>
      </c>
      <c r="C19" s="187" t="str">
        <f>IF(D19="","",VLOOKUP(B19,Data!$B$5:$L$404,2,FALSE))</f>
        <v>ZX32670</v>
      </c>
      <c r="D19" s="274">
        <v>2</v>
      </c>
      <c r="E19" s="274">
        <v>4</v>
      </c>
      <c r="F19" s="277" t="s">
        <v>521</v>
      </c>
      <c r="G19" s="185">
        <f>IF(D19="","",VLOOKUP(B19,Data!$B$5:$L$404,11,FALSE))</f>
        <v>7123.12</v>
      </c>
      <c r="H19" s="188">
        <f t="shared" si="0"/>
        <v>14246.24</v>
      </c>
      <c r="I19" s="182" t="str">
        <f>IF(D19="","",VLOOKUP(B19,Data!$B$5:$D$404,3,FALSE))</f>
        <v>C/T</v>
      </c>
      <c r="J19" s="182" t="str">
        <f>IF(D19="","",VLOOKUP(B19,Data!$B$5:$M$404,12,FALSE))</f>
        <v>Indonesia</v>
      </c>
      <c r="K19" s="280" t="s">
        <v>915</v>
      </c>
      <c r="L19" s="183">
        <f>IF(D19="","",VLOOKUP(B19,Data!$B$5:$E$404,4,FALSE)*D19)</f>
        <v>690</v>
      </c>
      <c r="M19" s="183">
        <f>IF(D19="","",VLOOKUP(B19,Data!$B$5:$F$404,5,FALSE)*D19)</f>
        <v>608</v>
      </c>
      <c r="N19" s="189" t="e">
        <f>IF(B19=Data!B123,Data!G123,(IF(B19=Data!B129,Data!G129,(IF(B19=Data!B131,Data!G131,(IF(B19=Data!#REF!,Data!#REF!,(IF(B19=Data!#REF!,Data!#REF!,(IF(B19=Data!B114,Data!G114,(IF(B19=Data!#REF!,Data!#REF!,(IF(B19=Data!#REF!,Data!#REF!,Data!#REF!)))))))))))))))&amp;IF(B19=Data!B249,Data!G249,(IF(B19=Data!B250,Data!G250,(IF(B19=Data!#REF!,Data!#REF!,(IF(B19=Data!B245,Data!G245,(IF(B19=Data!B246,Data!G246,(IF(B19=Data!#REF!,Data!G941,(IF(B19=Data!#REF!,Data!#REF!,(IF(B19=Data!B301,Data!G301,Data!#REF!)))))))))))))))&amp;IF(B19=Data!#REF!,Data!#REF!,(IF(B19=Data!#REF!,Data!#REF!,(IF(B19=Data!#REF!,Data!#REF!,(IF(B19=Data!#REF!,Data!#REF!,(IF(B19=Data!#REF!,Data!#REF!,Data!#REF!)))))))))</f>
        <v>#REF!</v>
      </c>
      <c r="O19" s="377"/>
      <c r="P19" s="378"/>
      <c r="Q19" s="186" t="e">
        <f>IF(B19=Data!B123,Data!H123,(IF(B19=Data!B129,Data!H129,(IF(B19=Data!B131,Data!H131,(IF(B19=Data!#REF!,Data!#REF!,(IF(B19=Data!#REF!,Data!#REF!,(IF(B19=Data!B114,Data!H114,(IF(B19=Data!#REF!,Data!#REF!,(IF(B19=Data!#REF!,Data!#REF!,Data!#REF!)))))))))))))))&amp;IF(B19=Data!B249,Data!H249,(IF(B19=Data!B250,Data!H250,(IF(B19=Data!#REF!,Data!#REF!,(IF(B19=Data!B245,Data!H245,(IF(B19=Data!B246,Data!H246,(IF(B19=Data!#REF!,Data!H941,(IF(B19=Data!#REF!,Data!#REF!,(IF(B19=Data!B301,Data!H301,Data!#REF!)))))))))))))))&amp;IF(B19=Data!#REF!,Data!#REF!,(IF(B19=Data!#REF!,Data!#REF!,(IF(B19=Data!#REF!,Data!#REF!,(IF(B19=Data!#REF!,Data!#REF!,(IF(B19=Data!#REF!,Data!#REF!,Data!#REF!)))))))))</f>
        <v>#REF!</v>
      </c>
      <c r="R19" s="378"/>
      <c r="S19" s="378"/>
      <c r="T19" s="186" t="e">
        <f>IF(B19=Data!B123,Data!I123,(IF(B19=Data!B129,Data!I129,(IF(B19=Data!B131,Data!I131,(IF(B19=Data!#REF!,Data!#REF!,(IF(B19=Data!#REF!,Data!#REF!,(IF(B19=Data!B114,Data!I114,(IF(B19=Data!#REF!,Data!#REF!,(IF(B19=Data!#REF!,Data!#REF!,Data!#REF!)))))))))))))))&amp;IF(B19=Data!B249,Data!I249,(IF(B19=Data!B250,Data!I250,(IF(B19=Data!#REF!,Data!#REF!,(IF(B19=Data!B245,Data!I245,(IF(B19=Data!B246,Data!I246,(IF(B19=Data!#REF!,Data!I941,(IF(B19=Data!#REF!,Data!#REF!,(IF(B19=Data!B301,Data!I301,Data!#REF!)))))))))))))))&amp;IF(B19=Data!#REF!,Data!#REF!,(IF(B19=Data!#REF!,Data!#REF!,(IF(B19=Data!#REF!,Data!#REF!,(IF(B19=Data!#REF!,Data!#REF!,(IF(B19=Data!#REF!,Data!#REF!,Data!#REF!)))))))))</f>
        <v>#REF!</v>
      </c>
      <c r="U19" s="379"/>
      <c r="V19" s="186" t="e">
        <f>IF(B19=Data!B123,Data!J123,(IF(B19=Data!B129,Data!J129,(IF(B19=Data!B131,Data!J131,(IF(B19=Data!#REF!,Data!#REF!,(IF(B19=Data!#REF!,Data!#REF!,(IF(B19=Data!B114,Data!J114,(IF(B19=Data!#REF!,Data!#REF!,(IF(B19=Data!#REF!,Data!#REF!,Data!#REF!)))))))))))))))&amp;IF(B19=Data!B249,Data!J249,(IF(B19=Data!B250,Data!J250,(IF(B19=Data!#REF!,Data!#REF!,(IF(B19=Data!B245,Data!J245,(IF(B19=Data!B246,Data!J246,(IF(B19=Data!#REF!,Data!J941,(IF(B19=Data!#REF!,Data!#REF!,(IF(B19=Data!B301,Data!J301,Data!#REF!)))))))))))))))&amp;IF(B19=Data!#REF!,Data!#REF!,(IF(B19=Data!#REF!,Data!#REF!,(IF(B19=Data!#REF!,Data!#REF!,(IF(B19=Data!#REF!,Data!#REF!,(IF(B19=Data!#REF!,Data!#REF!,Data!#REF!)))))))))</f>
        <v>#REF!</v>
      </c>
      <c r="W19" s="184">
        <f>IF(D19="","",VLOOKUP(B19,Data!$B$5:$J$404,9,FALSE)*D19)</f>
        <v>3.6120000000000001</v>
      </c>
    </row>
    <row r="20" spans="1:23" s="340" customFormat="1" ht="17" customHeight="1">
      <c r="A20" s="272"/>
      <c r="B20" s="420" t="s">
        <v>964</v>
      </c>
      <c r="C20" s="187" t="str">
        <f>IF(D20="","",VLOOKUP(B20,Data!$B$5:$L$404,2,FALSE))</f>
        <v/>
      </c>
      <c r="D20" s="274"/>
      <c r="E20" s="274">
        <v>4</v>
      </c>
      <c r="F20" s="181"/>
      <c r="G20" s="185" t="str">
        <f>IF(D20="","",VLOOKUP(B20,Data!$B$5:$L$404,11,FALSE))</f>
        <v/>
      </c>
      <c r="H20" s="188" t="str">
        <f t="shared" ref="H20:H25" si="1">IF(D20&gt;0,D20*G20,"-")</f>
        <v>-</v>
      </c>
      <c r="I20" s="182" t="str">
        <f>IF(D20="","",VLOOKUP(B20,Data!$B$5:$D$404,3,FALSE))</f>
        <v/>
      </c>
      <c r="J20" s="182" t="str">
        <f>IF(D20="","",VLOOKUP(B20,Data!$B$5:$M$404,12,FALSE))</f>
        <v/>
      </c>
      <c r="K20" s="280"/>
      <c r="L20" s="183" t="str">
        <f>IF(D20="","",VLOOKUP(B20,Data!$B$5:$E$404,4,FALSE)*D20)</f>
        <v/>
      </c>
      <c r="M20" s="183" t="str">
        <f>IF(D20="","",VLOOKUP(B20,Data!$B$5:$F$404,5,FALSE)*D20)</f>
        <v/>
      </c>
      <c r="N20" s="189" t="e">
        <f>IF(B20=Data!B124,Data!G124,(IF(B20=Data!B130,Data!G130,(IF(B20=Data!B132,Data!G132,(IF(B20=Data!#REF!,Data!#REF!,(IF(B20=Data!#REF!,Data!#REF!,(IF(B20=Data!B115,Data!G115,(IF(B20=Data!#REF!,Data!#REF!,(IF(B20=Data!#REF!,Data!#REF!,Data!#REF!)))))))))))))))&amp;IF(B20=Data!B250,Data!G250,(IF(B20=Data!B251,Data!G251,(IF(B20=Data!#REF!,Data!#REF!,(IF(B20=Data!B246,Data!G246,(IF(B20=Data!B247,Data!G247,(IF(B20=Data!#REF!,Data!G942,(IF(B20=Data!#REF!,Data!#REF!,(IF(B20=Data!B302,Data!G302,Data!#REF!)))))))))))))))&amp;IF(B20=Data!#REF!,Data!#REF!,(IF(B20=Data!#REF!,Data!#REF!,(IF(B20=Data!#REF!,Data!#REF!,(IF(B20=Data!#REF!,Data!#REF!,(IF(B20=Data!#REF!,Data!#REF!,Data!#REF!)))))))))</f>
        <v>#REF!</v>
      </c>
      <c r="O20" s="377"/>
      <c r="P20" s="378"/>
      <c r="Q20" s="186" t="e">
        <f>IF(B20=Data!B124,Data!H124,(IF(B20=Data!B130,Data!H130,(IF(B20=Data!B132,Data!H132,(IF(B20=Data!#REF!,Data!#REF!,(IF(B20=Data!#REF!,Data!#REF!,(IF(B20=Data!B115,Data!H115,(IF(B20=Data!#REF!,Data!#REF!,(IF(B20=Data!#REF!,Data!#REF!,Data!#REF!)))))))))))))))&amp;IF(B20=Data!B250,Data!H250,(IF(B20=Data!B251,Data!H251,(IF(B20=Data!#REF!,Data!#REF!,(IF(B20=Data!B246,Data!H246,(IF(B20=Data!B247,Data!H247,(IF(B20=Data!#REF!,Data!H942,(IF(B20=Data!#REF!,Data!#REF!,(IF(B20=Data!B302,Data!H302,Data!#REF!)))))))))))))))&amp;IF(B20=Data!#REF!,Data!#REF!,(IF(B20=Data!#REF!,Data!#REF!,(IF(B20=Data!#REF!,Data!#REF!,(IF(B20=Data!#REF!,Data!#REF!,(IF(B20=Data!#REF!,Data!#REF!,Data!#REF!)))))))))</f>
        <v>#REF!</v>
      </c>
      <c r="R20" s="378"/>
      <c r="S20" s="378"/>
      <c r="T20" s="186" t="e">
        <f>IF(B20=Data!B124,Data!I124,(IF(B20=Data!B130,Data!I130,(IF(B20=Data!B132,Data!I132,(IF(B20=Data!#REF!,Data!#REF!,(IF(B20=Data!#REF!,Data!#REF!,(IF(B20=Data!B115,Data!I115,(IF(B20=Data!#REF!,Data!#REF!,(IF(B20=Data!#REF!,Data!#REF!,Data!#REF!)))))))))))))))&amp;IF(B20=Data!B250,Data!I250,(IF(B20=Data!B251,Data!I251,(IF(B20=Data!#REF!,Data!#REF!,(IF(B20=Data!B246,Data!I246,(IF(B20=Data!B247,Data!I247,(IF(B20=Data!#REF!,Data!I942,(IF(B20=Data!#REF!,Data!#REF!,(IF(B20=Data!B302,Data!I302,Data!#REF!)))))))))))))))&amp;IF(B20=Data!#REF!,Data!#REF!,(IF(B20=Data!#REF!,Data!#REF!,(IF(B20=Data!#REF!,Data!#REF!,(IF(B20=Data!#REF!,Data!#REF!,(IF(B20=Data!#REF!,Data!#REF!,Data!#REF!)))))))))</f>
        <v>#REF!</v>
      </c>
      <c r="U20" s="379"/>
      <c r="V20" s="186" t="e">
        <f>IF(B20=Data!B124,Data!J124,(IF(B20=Data!B130,Data!J130,(IF(B20=Data!B132,Data!J132,(IF(B20=Data!#REF!,Data!#REF!,(IF(B20=Data!#REF!,Data!#REF!,(IF(B20=Data!B115,Data!J115,(IF(B20=Data!#REF!,Data!#REF!,(IF(B20=Data!#REF!,Data!#REF!,Data!#REF!)))))))))))))))&amp;IF(B20=Data!B250,Data!J250,(IF(B20=Data!B251,Data!J251,(IF(B20=Data!#REF!,Data!#REF!,(IF(B20=Data!B246,Data!J246,(IF(B20=Data!B247,Data!J247,(IF(B20=Data!#REF!,Data!J942,(IF(B20=Data!#REF!,Data!#REF!,(IF(B20=Data!B302,Data!J302,Data!#REF!)))))))))))))))&amp;IF(B20=Data!#REF!,Data!#REF!,(IF(B20=Data!#REF!,Data!#REF!,(IF(B20=Data!#REF!,Data!#REF!,(IF(B20=Data!#REF!,Data!#REF!,(IF(B20=Data!#REF!,Data!#REF!,Data!#REF!)))))))))</f>
        <v>#REF!</v>
      </c>
      <c r="W20" s="184" t="str">
        <f>IF(D20="","",VLOOKUP(B20,Data!$B$5:$J$404,9,FALSE)*D20)</f>
        <v/>
      </c>
    </row>
    <row r="21" spans="1:23" s="340" customFormat="1" ht="17" customHeight="1">
      <c r="A21" s="272">
        <v>2</v>
      </c>
      <c r="B21" s="419" t="s">
        <v>353</v>
      </c>
      <c r="C21" s="187" t="str">
        <f>IF(D21="","",VLOOKUP(B21,Data!$B$5:$L$404,2,FALSE))</f>
        <v>WQ78260</v>
      </c>
      <c r="D21" s="274">
        <v>2</v>
      </c>
      <c r="E21" s="274">
        <v>4</v>
      </c>
      <c r="F21" s="277" t="s">
        <v>521</v>
      </c>
      <c r="G21" s="185">
        <f>IF(D21="","",VLOOKUP(B21,Data!$B$5:$L$404,11,FALSE))</f>
        <v>4283.6499999999996</v>
      </c>
      <c r="H21" s="188">
        <f t="shared" si="1"/>
        <v>8567.2999999999993</v>
      </c>
      <c r="I21" s="182" t="str">
        <f>IF(D21="","",VLOOKUP(B21,Data!$B$5:$D$404,3,FALSE))</f>
        <v>C/T</v>
      </c>
      <c r="J21" s="182" t="str">
        <f>IF(D21="","",VLOOKUP(B21,Data!$B$5:$M$404,12,FALSE))</f>
        <v>Indonesia</v>
      </c>
      <c r="K21" s="280" t="s">
        <v>963</v>
      </c>
      <c r="L21" s="183">
        <f>IF(D21="","",VLOOKUP(B21,Data!$B$5:$E$404,4,FALSE)*D21)</f>
        <v>610</v>
      </c>
      <c r="M21" s="183">
        <f>IF(D21="","",VLOOKUP(B21,Data!$B$5:$F$404,5,FALSE)*D21)</f>
        <v>538</v>
      </c>
      <c r="N21" s="189" t="e">
        <f>IF(B21=Data!B92,Data!G92,(IF(B21=Data!B98,Data!G98,(IF(B21=Data!B100,Data!G100,(IF(B21=Data!#REF!,Data!#REF!,(IF(B21=Data!#REF!,Data!#REF!,(IF(B21=Data!B83,Data!G83,(IF(B21=Data!#REF!,Data!#REF!,(IF(B21=Data!#REF!,Data!#REF!,Data!#REF!)))))))))))))))&amp;IF(B21=Data!B218,Data!G218,(IF(B21=Data!B219,Data!G219,(IF(B21=Data!#REF!,Data!#REF!,(IF(B21=Data!B213,Data!G213,(IF(B21=Data!B214,Data!G214,(IF(B21=Data!#REF!,Data!G910,(IF(B21=Data!#REF!,Data!#REF!,(IF(B21=Data!B270,Data!G270,Data!#REF!)))))))))))))))&amp;IF(B21=Data!#REF!,Data!#REF!,(IF(B21=Data!#REF!,Data!#REF!,(IF(B21=Data!#REF!,Data!#REF!,(IF(B21=Data!#REF!,Data!#REF!,(IF(B21=Data!#REF!,Data!#REF!,Data!#REF!)))))))))</f>
        <v>#REF!</v>
      </c>
      <c r="O21" s="377"/>
      <c r="P21" s="378"/>
      <c r="Q21" s="186" t="e">
        <f>IF(B21=Data!B92,Data!H92,(IF(B21=Data!B98,Data!H98,(IF(B21=Data!B100,Data!H100,(IF(B21=Data!#REF!,Data!#REF!,(IF(B21=Data!#REF!,Data!#REF!,(IF(B21=Data!B83,Data!H83,(IF(B21=Data!#REF!,Data!#REF!,(IF(B21=Data!#REF!,Data!#REF!,Data!#REF!)))))))))))))))&amp;IF(B21=Data!B218,Data!H218,(IF(B21=Data!B219,Data!H219,(IF(B21=Data!#REF!,Data!#REF!,(IF(B21=Data!B213,Data!H213,(IF(B21=Data!B214,Data!H214,(IF(B21=Data!#REF!,Data!H910,(IF(B21=Data!#REF!,Data!#REF!,(IF(B21=Data!B270,Data!H270,Data!#REF!)))))))))))))))&amp;IF(B21=Data!#REF!,Data!#REF!,(IF(B21=Data!#REF!,Data!#REF!,(IF(B21=Data!#REF!,Data!#REF!,(IF(B21=Data!#REF!,Data!#REF!,(IF(B21=Data!#REF!,Data!#REF!,Data!#REF!)))))))))</f>
        <v>#REF!</v>
      </c>
      <c r="R21" s="378"/>
      <c r="S21" s="378"/>
      <c r="T21" s="186" t="e">
        <f>IF(B21=Data!B92,Data!I92,(IF(B21=Data!B98,Data!I98,(IF(B21=Data!B100,Data!I100,(IF(B21=Data!#REF!,Data!#REF!,(IF(B21=Data!#REF!,Data!#REF!,(IF(B21=Data!B83,Data!I83,(IF(B21=Data!#REF!,Data!#REF!,(IF(B21=Data!#REF!,Data!#REF!,Data!#REF!)))))))))))))))&amp;IF(B21=Data!B218,Data!I218,(IF(B21=Data!B219,Data!I219,(IF(B21=Data!#REF!,Data!#REF!,(IF(B21=Data!B213,Data!I213,(IF(B21=Data!B214,Data!I214,(IF(B21=Data!#REF!,Data!I910,(IF(B21=Data!#REF!,Data!#REF!,(IF(B21=Data!B270,Data!I270,Data!#REF!)))))))))))))))&amp;IF(B21=Data!#REF!,Data!#REF!,(IF(B21=Data!#REF!,Data!#REF!,(IF(B21=Data!#REF!,Data!#REF!,(IF(B21=Data!#REF!,Data!#REF!,(IF(B21=Data!#REF!,Data!#REF!,Data!#REF!)))))))))</f>
        <v>#REF!</v>
      </c>
      <c r="U21" s="379"/>
      <c r="V21" s="186" t="e">
        <f>IF(B21=Data!B92,Data!J92,(IF(B21=Data!B98,Data!J98,(IF(B21=Data!B100,Data!J100,(IF(B21=Data!#REF!,Data!#REF!,(IF(B21=Data!#REF!,Data!#REF!,(IF(B21=Data!B83,Data!J83,(IF(B21=Data!#REF!,Data!#REF!,(IF(B21=Data!#REF!,Data!#REF!,Data!#REF!)))))))))))))))&amp;IF(B21=Data!B218,Data!J218,(IF(B21=Data!B219,Data!J219,(IF(B21=Data!#REF!,Data!#REF!,(IF(B21=Data!B213,Data!J213,(IF(B21=Data!B214,Data!J214,(IF(B21=Data!#REF!,Data!J910,(IF(B21=Data!#REF!,Data!#REF!,(IF(B21=Data!B270,Data!J270,Data!#REF!)))))))))))))))&amp;IF(B21=Data!#REF!,Data!#REF!,(IF(B21=Data!#REF!,Data!#REF!,(IF(B21=Data!#REF!,Data!#REF!,(IF(B21=Data!#REF!,Data!#REF!,(IF(B21=Data!#REF!,Data!#REF!,Data!#REF!)))))))))</f>
        <v>#REF!</v>
      </c>
      <c r="W21" s="184">
        <f>IF(D21="","",VLOOKUP(B21,Data!$B$5:$J$404,9,FALSE)*D21)</f>
        <v>3.0680000000000001</v>
      </c>
    </row>
    <row r="22" spans="1:23" s="340" customFormat="1" ht="17" customHeight="1">
      <c r="A22" s="272">
        <v>3</v>
      </c>
      <c r="B22" s="419" t="s">
        <v>196</v>
      </c>
      <c r="C22" s="187" t="str">
        <f>IF(D22="","",VLOOKUP(B22,Data!$B$5:$L$404,2,FALSE))</f>
        <v>WH50350</v>
      </c>
      <c r="D22" s="274">
        <v>15</v>
      </c>
      <c r="E22" s="274">
        <v>4</v>
      </c>
      <c r="F22" s="181"/>
      <c r="G22" s="185">
        <f>IF(D22="","",VLOOKUP(B22,Data!$B$5:$L$404,11,FALSE))</f>
        <v>1751.45</v>
      </c>
      <c r="H22" s="188">
        <f t="shared" si="1"/>
        <v>26271.75</v>
      </c>
      <c r="I22" s="182" t="str">
        <f>IF(D22="","",VLOOKUP(B22,Data!$B$5:$D$404,3,FALSE))</f>
        <v>C/T</v>
      </c>
      <c r="J22" s="182" t="str">
        <f>IF(D22="","",VLOOKUP(B22,Data!$B$5:$M$404,12,FALSE))</f>
        <v>Indonesia</v>
      </c>
      <c r="K22" s="280" t="s">
        <v>963</v>
      </c>
      <c r="L22" s="183">
        <f>IF(D22="","",VLOOKUP(B22,Data!$B$5:$E$404,4,FALSE)*D22)</f>
        <v>3015</v>
      </c>
      <c r="M22" s="183">
        <f>IF(D22="","",VLOOKUP(B22,Data!$B$5:$F$404,5,FALSE)*D22)</f>
        <v>2715</v>
      </c>
      <c r="N22" s="189" t="e">
        <f>IF(B22=Data!B93,Data!G93,(IF(B22=Data!B99,Data!G99,(IF(B22=Data!B101,Data!G101,(IF(B22=Data!#REF!,Data!#REF!,(IF(B22=Data!#REF!,Data!#REF!,(IF(B22=Data!B84,Data!G84,(IF(B22=Data!#REF!,Data!#REF!,(IF(B22=Data!#REF!,Data!#REF!,Data!#REF!)))))))))))))))&amp;IF(B22=Data!B219,Data!G219,(IF(B22=Data!B220,Data!G220,(IF(B22=Data!#REF!,Data!#REF!,(IF(B22=Data!B214,Data!G214,(IF(B22=Data!B216,Data!G216,(IF(B22=Data!#REF!,Data!G911,(IF(B22=Data!#REF!,Data!#REF!,(IF(B22=Data!B271,Data!G271,Data!#REF!)))))))))))))))&amp;IF(B22=Data!#REF!,Data!#REF!,(IF(B22=Data!#REF!,Data!#REF!,(IF(B22=Data!#REF!,Data!#REF!,(IF(B22=Data!#REF!,Data!#REF!,(IF(B22=Data!#REF!,Data!#REF!,Data!#REF!)))))))))</f>
        <v>#REF!</v>
      </c>
      <c r="O22" s="377"/>
      <c r="P22" s="378"/>
      <c r="Q22" s="186" t="e">
        <f>IF(B22=Data!B93,Data!H93,(IF(B22=Data!B99,Data!H99,(IF(B22=Data!B101,Data!H101,(IF(B22=Data!#REF!,Data!#REF!,(IF(B22=Data!#REF!,Data!#REF!,(IF(B22=Data!B84,Data!H84,(IF(B22=Data!#REF!,Data!#REF!,(IF(B22=Data!#REF!,Data!#REF!,Data!#REF!)))))))))))))))&amp;IF(B22=Data!B219,Data!H219,(IF(B22=Data!B220,Data!H220,(IF(B22=Data!#REF!,Data!#REF!,(IF(B22=Data!B214,Data!H214,(IF(B22=Data!B216,Data!H216,(IF(B22=Data!#REF!,Data!H911,(IF(B22=Data!#REF!,Data!#REF!,(IF(B22=Data!B271,Data!H271,Data!#REF!)))))))))))))))&amp;IF(B22=Data!#REF!,Data!#REF!,(IF(B22=Data!#REF!,Data!#REF!,(IF(B22=Data!#REF!,Data!#REF!,(IF(B22=Data!#REF!,Data!#REF!,(IF(B22=Data!#REF!,Data!#REF!,Data!#REF!)))))))))</f>
        <v>#REF!</v>
      </c>
      <c r="R22" s="378"/>
      <c r="S22" s="378"/>
      <c r="T22" s="186" t="e">
        <f>IF(B22=Data!B93,Data!I93,(IF(B22=Data!B99,Data!I99,(IF(B22=Data!B101,Data!I101,(IF(B22=Data!#REF!,Data!#REF!,(IF(B22=Data!#REF!,Data!#REF!,(IF(B22=Data!B84,Data!I84,(IF(B22=Data!#REF!,Data!#REF!,(IF(B22=Data!#REF!,Data!#REF!,Data!#REF!)))))))))))))))&amp;IF(B22=Data!B219,Data!I219,(IF(B22=Data!B220,Data!I220,(IF(B22=Data!#REF!,Data!#REF!,(IF(B22=Data!B214,Data!I214,(IF(B22=Data!B216,Data!I216,(IF(B22=Data!#REF!,Data!I911,(IF(B22=Data!#REF!,Data!#REF!,(IF(B22=Data!B271,Data!I271,Data!#REF!)))))))))))))))&amp;IF(B22=Data!#REF!,Data!#REF!,(IF(B22=Data!#REF!,Data!#REF!,(IF(B22=Data!#REF!,Data!#REF!,(IF(B22=Data!#REF!,Data!#REF!,(IF(B22=Data!#REF!,Data!#REF!,Data!#REF!)))))))))</f>
        <v>#REF!</v>
      </c>
      <c r="U22" s="379"/>
      <c r="V22" s="186" t="e">
        <f>IF(B22=Data!B93,Data!J93,(IF(B22=Data!B99,Data!J99,(IF(B22=Data!B101,Data!J101,(IF(B22=Data!#REF!,Data!#REF!,(IF(B22=Data!#REF!,Data!#REF!,(IF(B22=Data!B84,Data!J84,(IF(B22=Data!#REF!,Data!#REF!,(IF(B22=Data!#REF!,Data!#REF!,Data!#REF!)))))))))))))))&amp;IF(B22=Data!B219,Data!J219,(IF(B22=Data!B220,Data!J220,(IF(B22=Data!#REF!,Data!#REF!,(IF(B22=Data!B214,Data!J214,(IF(B22=Data!B216,Data!J216,(IF(B22=Data!#REF!,Data!J911,(IF(B22=Data!#REF!,Data!#REF!,(IF(B22=Data!B271,Data!J271,Data!#REF!)))))))))))))))&amp;IF(B22=Data!#REF!,Data!#REF!,(IF(B22=Data!#REF!,Data!#REF!,(IF(B22=Data!#REF!,Data!#REF!,(IF(B22=Data!#REF!,Data!#REF!,(IF(B22=Data!#REF!,Data!#REF!,Data!#REF!)))))))))</f>
        <v>#REF!</v>
      </c>
      <c r="W22" s="184">
        <f>IF(D22="","",VLOOKUP(B22,Data!$B$5:$J$404,9,FALSE)*D22)</f>
        <v>17.25</v>
      </c>
    </row>
    <row r="23" spans="1:23" s="340" customFormat="1" ht="17" customHeight="1">
      <c r="A23" s="272">
        <v>4</v>
      </c>
      <c r="B23" s="419" t="s">
        <v>215</v>
      </c>
      <c r="C23" s="187" t="str">
        <f>IF(D23="","",VLOOKUP(B23,Data!$B$5:$L$404,2,FALSE))</f>
        <v>WH50420</v>
      </c>
      <c r="D23" s="274">
        <v>12</v>
      </c>
      <c r="E23" s="274">
        <v>4</v>
      </c>
      <c r="F23" s="270" t="s">
        <v>531</v>
      </c>
      <c r="G23" s="185">
        <f>IF(D23="","",VLOOKUP(B23,Data!$B$5:$L$404,11,FALSE))</f>
        <v>1897.4</v>
      </c>
      <c r="H23" s="188">
        <f t="shared" si="1"/>
        <v>22768.800000000003</v>
      </c>
      <c r="I23" s="182" t="str">
        <f>IF(D23="","",VLOOKUP(B23,Data!$B$5:$D$404,3,FALSE))</f>
        <v>C/T</v>
      </c>
      <c r="J23" s="182" t="str">
        <f>IF(D23="","",VLOOKUP(B23,Data!$B$5:$M$404,12,FALSE))</f>
        <v>Indonesia</v>
      </c>
      <c r="K23" s="280" t="s">
        <v>963</v>
      </c>
      <c r="L23" s="183">
        <f>IF(D23="","",VLOOKUP(B23,Data!$B$5:$E$404,4,FALSE)*D23)</f>
        <v>2664</v>
      </c>
      <c r="M23" s="183">
        <f>IF(D23="","",VLOOKUP(B23,Data!$B$5:$F$404,5,FALSE)*D23)</f>
        <v>2412</v>
      </c>
      <c r="N23" s="189" t="e">
        <f>IF(B23=Data!B94,Data!G94,(IF(B23=Data!B100,Data!G100,(IF(B23=Data!B102,Data!G102,(IF(B23=Data!#REF!,Data!#REF!,(IF(B23=Data!#REF!,Data!#REF!,(IF(B23=Data!B85,Data!G85,(IF(B23=Data!#REF!,Data!#REF!,(IF(B23=Data!#REF!,Data!#REF!,Data!#REF!)))))))))))))))&amp;IF(B23=Data!B220,Data!G220,(IF(B23=Data!B221,Data!G221,(IF(B23=Data!#REF!,Data!#REF!,(IF(B23=Data!B216,Data!G216,(IF(B23=Data!B217,Data!G217,(IF(B23=Data!#REF!,Data!G912,(IF(B23=Data!#REF!,Data!#REF!,(IF(B23=Data!B272,Data!G272,Data!#REF!)))))))))))))))&amp;IF(B23=Data!#REF!,Data!#REF!,(IF(B23=Data!#REF!,Data!#REF!,(IF(B23=Data!#REF!,Data!#REF!,(IF(B23=Data!#REF!,Data!#REF!,(IF(B23=Data!#REF!,Data!#REF!,Data!#REF!)))))))))</f>
        <v>#REF!</v>
      </c>
      <c r="O23" s="377"/>
      <c r="P23" s="378"/>
      <c r="Q23" s="186" t="e">
        <f>IF(B23=Data!B94,Data!H94,(IF(B23=Data!B100,Data!H100,(IF(B23=Data!B102,Data!H102,(IF(B23=Data!#REF!,Data!#REF!,(IF(B23=Data!#REF!,Data!#REF!,(IF(B23=Data!B85,Data!H85,(IF(B23=Data!#REF!,Data!#REF!,(IF(B23=Data!#REF!,Data!#REF!,Data!#REF!)))))))))))))))&amp;IF(B23=Data!B220,Data!H220,(IF(B23=Data!B221,Data!H221,(IF(B23=Data!#REF!,Data!#REF!,(IF(B23=Data!B216,Data!H216,(IF(B23=Data!B217,Data!H217,(IF(B23=Data!#REF!,Data!H912,(IF(B23=Data!#REF!,Data!#REF!,(IF(B23=Data!B272,Data!H272,Data!#REF!)))))))))))))))&amp;IF(B23=Data!#REF!,Data!#REF!,(IF(B23=Data!#REF!,Data!#REF!,(IF(B23=Data!#REF!,Data!#REF!,(IF(B23=Data!#REF!,Data!#REF!,(IF(B23=Data!#REF!,Data!#REF!,Data!#REF!)))))))))</f>
        <v>#REF!</v>
      </c>
      <c r="R23" s="378"/>
      <c r="S23" s="378"/>
      <c r="T23" s="186" t="e">
        <f>IF(B23=Data!B94,Data!I94,(IF(B23=Data!B100,Data!I100,(IF(B23=Data!B102,Data!I102,(IF(B23=Data!#REF!,Data!#REF!,(IF(B23=Data!#REF!,Data!#REF!,(IF(B23=Data!B85,Data!I85,(IF(B23=Data!#REF!,Data!#REF!,(IF(B23=Data!#REF!,Data!#REF!,Data!#REF!)))))))))))))))&amp;IF(B23=Data!B220,Data!I220,(IF(B23=Data!B221,Data!I221,(IF(B23=Data!#REF!,Data!#REF!,(IF(B23=Data!B216,Data!I216,(IF(B23=Data!B217,Data!I217,(IF(B23=Data!#REF!,Data!I912,(IF(B23=Data!#REF!,Data!#REF!,(IF(B23=Data!B272,Data!I272,Data!#REF!)))))))))))))))&amp;IF(B23=Data!#REF!,Data!#REF!,(IF(B23=Data!#REF!,Data!#REF!,(IF(B23=Data!#REF!,Data!#REF!,(IF(B23=Data!#REF!,Data!#REF!,(IF(B23=Data!#REF!,Data!#REF!,Data!#REF!)))))))))</f>
        <v>#REF!</v>
      </c>
      <c r="U23" s="379"/>
      <c r="V23" s="186" t="e">
        <f>IF(B23=Data!B94,Data!J94,(IF(B23=Data!B100,Data!J100,(IF(B23=Data!B102,Data!J102,(IF(B23=Data!#REF!,Data!#REF!,(IF(B23=Data!#REF!,Data!#REF!,(IF(B23=Data!B85,Data!J85,(IF(B23=Data!#REF!,Data!#REF!,(IF(B23=Data!#REF!,Data!#REF!,Data!#REF!)))))))))))))))&amp;IF(B23=Data!B220,Data!J220,(IF(B23=Data!B221,Data!J221,(IF(B23=Data!#REF!,Data!#REF!,(IF(B23=Data!B216,Data!J216,(IF(B23=Data!B217,Data!J217,(IF(B23=Data!#REF!,Data!J912,(IF(B23=Data!#REF!,Data!#REF!,(IF(B23=Data!B272,Data!J272,Data!#REF!)))))))))))))))&amp;IF(B23=Data!#REF!,Data!#REF!,(IF(B23=Data!#REF!,Data!#REF!,(IF(B23=Data!#REF!,Data!#REF!,(IF(B23=Data!#REF!,Data!#REF!,(IF(B23=Data!#REF!,Data!#REF!,Data!#REF!)))))))))</f>
        <v>#REF!</v>
      </c>
      <c r="W23" s="184">
        <f>IF(D23="","",VLOOKUP(B23,Data!$B$5:$J$404,9,FALSE)*D23)</f>
        <v>14.388000000000002</v>
      </c>
    </row>
    <row r="24" spans="1:23" s="340" customFormat="1" ht="17" customHeight="1">
      <c r="A24" s="272">
        <v>5</v>
      </c>
      <c r="B24" s="368" t="s">
        <v>239</v>
      </c>
      <c r="C24" s="187" t="str">
        <f>IF(D24="","",VLOOKUP(B24,Data!$B$5:$L$404,2,FALSE))</f>
        <v>AAC7366</v>
      </c>
      <c r="D24" s="274">
        <v>10</v>
      </c>
      <c r="E24" s="274">
        <v>4</v>
      </c>
      <c r="F24" s="181"/>
      <c r="G24" s="185">
        <f>IF(D24="","",VLOOKUP(B24,Data!$B$5:$L$404,11,FALSE))</f>
        <v>2618.06</v>
      </c>
      <c r="H24" s="188">
        <f t="shared" si="1"/>
        <v>26180.6</v>
      </c>
      <c r="I24" s="182" t="str">
        <f>IF(D24="","",VLOOKUP(B24,Data!$B$5:$D$404,3,FALSE))</f>
        <v>C/T</v>
      </c>
      <c r="J24" s="182" t="str">
        <f>IF(D24="","",VLOOKUP(B24,Data!$B$5:$M$404,12,FALSE))</f>
        <v>Indonesia</v>
      </c>
      <c r="K24" s="280" t="s">
        <v>963</v>
      </c>
      <c r="L24" s="183">
        <f>IF(D24="","",VLOOKUP(B24,Data!$B$5:$E$404,4,FALSE)*D24)</f>
        <v>2660</v>
      </c>
      <c r="M24" s="183">
        <f>IF(D24="","",VLOOKUP(B24,Data!$B$5:$F$404,5,FALSE)*D24)</f>
        <v>2460</v>
      </c>
      <c r="N24" s="189" t="e">
        <f>IF(B24=Data!B95,Data!G95,(IF(B24=Data!B101,Data!G101,(IF(B24=Data!B103,Data!G103,(IF(B24=Data!#REF!,Data!#REF!,(IF(B24=Data!#REF!,Data!#REF!,(IF(B24=Data!B86,Data!G86,(IF(B24=Data!#REF!,Data!#REF!,(IF(B24=Data!#REF!,Data!#REF!,Data!#REF!)))))))))))))))&amp;IF(B24=Data!B221,Data!G221,(IF(B24=Data!B222,Data!G222,(IF(B24=Data!#REF!,Data!#REF!,(IF(B24=Data!B217,Data!G217,(IF(B24=Data!B218,Data!G218,(IF(B24=Data!#REF!,Data!G913,(IF(B24=Data!#REF!,Data!#REF!,(IF(B24=Data!B273,Data!G273,Data!#REF!)))))))))))))))&amp;IF(B24=Data!#REF!,Data!#REF!,(IF(B24=Data!#REF!,Data!#REF!,(IF(B24=Data!#REF!,Data!#REF!,(IF(B24=Data!#REF!,Data!#REF!,(IF(B24=Data!#REF!,Data!#REF!,Data!#REF!)))))))))</f>
        <v>#REF!</v>
      </c>
      <c r="O24" s="377"/>
      <c r="P24" s="378"/>
      <c r="Q24" s="186" t="e">
        <f>IF(B24=Data!B95,Data!H95,(IF(B24=Data!B101,Data!H101,(IF(B24=Data!B103,Data!H103,(IF(B24=Data!#REF!,Data!#REF!,(IF(B24=Data!#REF!,Data!#REF!,(IF(B24=Data!B86,Data!H86,(IF(B24=Data!#REF!,Data!#REF!,(IF(B24=Data!#REF!,Data!#REF!,Data!#REF!)))))))))))))))&amp;IF(B24=Data!B221,Data!H221,(IF(B24=Data!B222,Data!H222,(IF(B24=Data!#REF!,Data!#REF!,(IF(B24=Data!B217,Data!H217,(IF(B24=Data!B218,Data!H218,(IF(B24=Data!#REF!,Data!H913,(IF(B24=Data!#REF!,Data!#REF!,(IF(B24=Data!B273,Data!H273,Data!#REF!)))))))))))))))&amp;IF(B24=Data!#REF!,Data!#REF!,(IF(B24=Data!#REF!,Data!#REF!,(IF(B24=Data!#REF!,Data!#REF!,(IF(B24=Data!#REF!,Data!#REF!,(IF(B24=Data!#REF!,Data!#REF!,Data!#REF!)))))))))</f>
        <v>#REF!</v>
      </c>
      <c r="R24" s="378"/>
      <c r="S24" s="378"/>
      <c r="T24" s="186" t="e">
        <f>IF(B24=Data!B95,Data!I95,(IF(B24=Data!B101,Data!I101,(IF(B24=Data!B103,Data!I103,(IF(B24=Data!#REF!,Data!#REF!,(IF(B24=Data!#REF!,Data!#REF!,(IF(B24=Data!B86,Data!I86,(IF(B24=Data!#REF!,Data!#REF!,(IF(B24=Data!#REF!,Data!#REF!,Data!#REF!)))))))))))))))&amp;IF(B24=Data!B221,Data!I221,(IF(B24=Data!B222,Data!I222,(IF(B24=Data!#REF!,Data!#REF!,(IF(B24=Data!B217,Data!I217,(IF(B24=Data!B218,Data!I218,(IF(B24=Data!#REF!,Data!I913,(IF(B24=Data!#REF!,Data!#REF!,(IF(B24=Data!B273,Data!I273,Data!#REF!)))))))))))))))&amp;IF(B24=Data!#REF!,Data!#REF!,(IF(B24=Data!#REF!,Data!#REF!,(IF(B24=Data!#REF!,Data!#REF!,(IF(B24=Data!#REF!,Data!#REF!,(IF(B24=Data!#REF!,Data!#REF!,Data!#REF!)))))))))</f>
        <v>#REF!</v>
      </c>
      <c r="U24" s="379"/>
      <c r="V24" s="186" t="e">
        <f>IF(B24=Data!B95,Data!J95,(IF(B24=Data!B101,Data!J101,(IF(B24=Data!B103,Data!J103,(IF(B24=Data!#REF!,Data!#REF!,(IF(B24=Data!#REF!,Data!#REF!,(IF(B24=Data!B86,Data!J86,(IF(B24=Data!#REF!,Data!#REF!,(IF(B24=Data!#REF!,Data!#REF!,Data!#REF!)))))))))))))))&amp;IF(B24=Data!B221,Data!J221,(IF(B24=Data!B222,Data!J222,(IF(B24=Data!#REF!,Data!#REF!,(IF(B24=Data!B217,Data!J217,(IF(B24=Data!B218,Data!J218,(IF(B24=Data!#REF!,Data!J913,(IF(B24=Data!#REF!,Data!#REF!,(IF(B24=Data!B273,Data!J273,Data!#REF!)))))))))))))))&amp;IF(B24=Data!#REF!,Data!#REF!,(IF(B24=Data!#REF!,Data!#REF!,(IF(B24=Data!#REF!,Data!#REF!,(IF(B24=Data!#REF!,Data!#REF!,(IF(B24=Data!#REF!,Data!#REF!,Data!#REF!)))))))))</f>
        <v>#REF!</v>
      </c>
      <c r="W24" s="184">
        <f>IF(D24="","",VLOOKUP(B24,Data!$B$5:$J$404,9,FALSE)*D24)</f>
        <v>14.879999999999999</v>
      </c>
    </row>
    <row r="25" spans="1:23" s="340" customFormat="1" ht="17" customHeight="1">
      <c r="A25" s="272">
        <v>6</v>
      </c>
      <c r="B25" s="368" t="s">
        <v>241</v>
      </c>
      <c r="C25" s="187" t="str">
        <f>IF(D25="","",VLOOKUP(B25,Data!$B$5:$L$404,2,FALSE))</f>
        <v>AAC7368</v>
      </c>
      <c r="D25" s="274">
        <v>15</v>
      </c>
      <c r="E25" s="274">
        <v>4</v>
      </c>
      <c r="F25" s="181"/>
      <c r="G25" s="185">
        <f>IF(D25="","",VLOOKUP(B25,Data!$B$5:$L$404,11,FALSE))</f>
        <v>2618.06</v>
      </c>
      <c r="H25" s="188">
        <f t="shared" si="1"/>
        <v>39270.9</v>
      </c>
      <c r="I25" s="182" t="str">
        <f>IF(D25="","",VLOOKUP(B25,Data!$B$5:$D$404,3,FALSE))</f>
        <v>C/T</v>
      </c>
      <c r="J25" s="182" t="str">
        <f>IF(D25="","",VLOOKUP(B25,Data!$B$5:$M$404,12,FALSE))</f>
        <v>Indonesia</v>
      </c>
      <c r="K25" s="280" t="s">
        <v>963</v>
      </c>
      <c r="L25" s="183">
        <f>IF(D25="","",VLOOKUP(B25,Data!$B$5:$E$404,4,FALSE)*D25)</f>
        <v>3990</v>
      </c>
      <c r="M25" s="183">
        <f>IF(D25="","",VLOOKUP(B25,Data!$B$5:$F$404,5,FALSE)*D25)</f>
        <v>3690</v>
      </c>
      <c r="N25" s="189" t="e">
        <f>IF(B25=Data!B96,Data!G96,(IF(B25=Data!B102,Data!G102,(IF(B25=Data!B104,Data!G104,(IF(B25=Data!#REF!,Data!#REF!,(IF(B25=Data!#REF!,Data!#REF!,(IF(B25=Data!B87,Data!G87,(IF(B25=Data!#REF!,Data!#REF!,(IF(B25=Data!#REF!,Data!#REF!,Data!#REF!)))))))))))))))&amp;IF(B25=Data!B222,Data!G222,(IF(B25=Data!B223,Data!G223,(IF(B25=Data!#REF!,Data!#REF!,(IF(B25=Data!B218,Data!G218,(IF(B25=Data!B219,Data!G219,(IF(B25=Data!#REF!,Data!G914,(IF(B25=Data!#REF!,Data!#REF!,(IF(B25=Data!B274,Data!G274,Data!#REF!)))))))))))))))&amp;IF(B25=Data!#REF!,Data!#REF!,(IF(B25=Data!#REF!,Data!#REF!,(IF(B25=Data!#REF!,Data!#REF!,(IF(B25=Data!#REF!,Data!#REF!,(IF(B25=Data!#REF!,Data!#REF!,Data!#REF!)))))))))</f>
        <v>#REF!</v>
      </c>
      <c r="O25" s="377"/>
      <c r="P25" s="378"/>
      <c r="Q25" s="186" t="e">
        <f>IF(B25=Data!B96,Data!H96,(IF(B25=Data!B102,Data!H102,(IF(B25=Data!B104,Data!H104,(IF(B25=Data!#REF!,Data!#REF!,(IF(B25=Data!#REF!,Data!#REF!,(IF(B25=Data!B87,Data!H87,(IF(B25=Data!#REF!,Data!#REF!,(IF(B25=Data!#REF!,Data!#REF!,Data!#REF!)))))))))))))))&amp;IF(B25=Data!B222,Data!H222,(IF(B25=Data!B223,Data!H223,(IF(B25=Data!#REF!,Data!#REF!,(IF(B25=Data!B218,Data!H218,(IF(B25=Data!B219,Data!H219,(IF(B25=Data!#REF!,Data!H914,(IF(B25=Data!#REF!,Data!#REF!,(IF(B25=Data!B274,Data!H274,Data!#REF!)))))))))))))))&amp;IF(B25=Data!#REF!,Data!#REF!,(IF(B25=Data!#REF!,Data!#REF!,(IF(B25=Data!#REF!,Data!#REF!,(IF(B25=Data!#REF!,Data!#REF!,(IF(B25=Data!#REF!,Data!#REF!,Data!#REF!)))))))))</f>
        <v>#REF!</v>
      </c>
      <c r="R25" s="378"/>
      <c r="S25" s="378"/>
      <c r="T25" s="186" t="e">
        <f>IF(B25=Data!B96,Data!I96,(IF(B25=Data!B102,Data!I102,(IF(B25=Data!B104,Data!I104,(IF(B25=Data!#REF!,Data!#REF!,(IF(B25=Data!#REF!,Data!#REF!,(IF(B25=Data!B87,Data!I87,(IF(B25=Data!#REF!,Data!#REF!,(IF(B25=Data!#REF!,Data!#REF!,Data!#REF!)))))))))))))))&amp;IF(B25=Data!B222,Data!I222,(IF(B25=Data!B223,Data!I223,(IF(B25=Data!#REF!,Data!#REF!,(IF(B25=Data!B218,Data!I218,(IF(B25=Data!B219,Data!I219,(IF(B25=Data!#REF!,Data!I914,(IF(B25=Data!#REF!,Data!#REF!,(IF(B25=Data!B274,Data!I274,Data!#REF!)))))))))))))))&amp;IF(B25=Data!#REF!,Data!#REF!,(IF(B25=Data!#REF!,Data!#REF!,(IF(B25=Data!#REF!,Data!#REF!,(IF(B25=Data!#REF!,Data!#REF!,(IF(B25=Data!#REF!,Data!#REF!,Data!#REF!)))))))))</f>
        <v>#REF!</v>
      </c>
      <c r="U25" s="379"/>
      <c r="V25" s="186" t="e">
        <f>IF(B25=Data!B96,Data!J96,(IF(B25=Data!B102,Data!J102,(IF(B25=Data!B104,Data!J104,(IF(B25=Data!#REF!,Data!#REF!,(IF(B25=Data!#REF!,Data!#REF!,(IF(B25=Data!B87,Data!J87,(IF(B25=Data!#REF!,Data!#REF!,(IF(B25=Data!#REF!,Data!#REF!,Data!#REF!)))))))))))))))&amp;IF(B25=Data!B222,Data!J222,(IF(B25=Data!B223,Data!J223,(IF(B25=Data!#REF!,Data!#REF!,(IF(B25=Data!B218,Data!J218,(IF(B25=Data!B219,Data!J219,(IF(B25=Data!#REF!,Data!J914,(IF(B25=Data!#REF!,Data!#REF!,(IF(B25=Data!B274,Data!J274,Data!#REF!)))))))))))))))&amp;IF(B25=Data!#REF!,Data!#REF!,(IF(B25=Data!#REF!,Data!#REF!,(IF(B25=Data!#REF!,Data!#REF!,(IF(B25=Data!#REF!,Data!#REF!,(IF(B25=Data!#REF!,Data!#REF!,Data!#REF!)))))))))</f>
        <v>#REF!</v>
      </c>
      <c r="W25" s="184">
        <f>IF(D25="","",VLOOKUP(B25,Data!$B$5:$J$404,9,FALSE)*D25)</f>
        <v>22.32</v>
      </c>
    </row>
    <row r="26" spans="1:23" s="340" customFormat="1" ht="17" customHeight="1">
      <c r="A26" s="272"/>
      <c r="B26" s="419"/>
      <c r="C26" s="187" t="str">
        <f>IF(D26="","",VLOOKUP(B26,Data!$B$5:$L$404,2,FALSE))</f>
        <v/>
      </c>
      <c r="D26" s="339"/>
      <c r="E26" s="274">
        <v>4</v>
      </c>
      <c r="F26" s="181"/>
      <c r="G26" s="185" t="str">
        <f>IF(D26="","",VLOOKUP(B26,Data!$B$5:$L$404,11,FALSE))</f>
        <v/>
      </c>
      <c r="H26" s="188" t="str">
        <f t="shared" si="0"/>
        <v>-</v>
      </c>
      <c r="I26" s="182" t="str">
        <f>IF(D26="","",VLOOKUP(B26,Data!$B$5:$D$404,3,FALSE))</f>
        <v/>
      </c>
      <c r="J26" s="182" t="str">
        <f>IF(D26="","",VLOOKUP(B26,Data!$B$5:$M$404,12,FALSE))</f>
        <v/>
      </c>
      <c r="K26" s="280"/>
      <c r="L26" s="183" t="str">
        <f>IF(D26="","",VLOOKUP(B26,Data!$B$5:$E$404,4,FALSE)*D26)</f>
        <v/>
      </c>
      <c r="M26" s="183" t="str">
        <f>IF(D26="","",VLOOKUP(B26,Data!$B$5:$F$404,5,FALSE)*D26)</f>
        <v/>
      </c>
      <c r="N26" s="189" t="e">
        <f>IF(B26=Data!B97,Data!G97,(IF(B26=Data!B103,Data!G103,(IF(B26=Data!B105,Data!G105,(IF(B26=Data!#REF!,Data!#REF!,(IF(B26=Data!#REF!,Data!#REF!,(IF(B26=Data!B88,Data!G88,(IF(B26=Data!#REF!,Data!#REF!,(IF(B26=Data!#REF!,Data!#REF!,Data!#REF!)))))))))))))))&amp;IF(B26=Data!B223,Data!G223,(IF(B26=Data!B224,Data!G224,(IF(B26=Data!#REF!,Data!#REF!,(IF(B26=Data!B219,Data!G219,(IF(B26=Data!B220,Data!G220,(IF(B26=Data!#REF!,Data!G915,(IF(B26=Data!#REF!,Data!#REF!,(IF(B26=Data!B275,Data!G275,Data!#REF!)))))))))))))))&amp;IF(B26=Data!#REF!,Data!#REF!,(IF(B26=Data!#REF!,Data!#REF!,(IF(B26=Data!#REF!,Data!#REF!,(IF(B26=Data!#REF!,Data!#REF!,(IF(B26=Data!#REF!,Data!#REF!,Data!#REF!)))))))))</f>
        <v>#REF!</v>
      </c>
      <c r="O26" s="377"/>
      <c r="P26" s="378"/>
      <c r="Q26" s="186" t="e">
        <f>IF(B26=Data!B97,Data!H97,(IF(B26=Data!B103,Data!H103,(IF(B26=Data!B105,Data!H105,(IF(B26=Data!#REF!,Data!#REF!,(IF(B26=Data!#REF!,Data!#REF!,(IF(B26=Data!B88,Data!H88,(IF(B26=Data!#REF!,Data!#REF!,(IF(B26=Data!#REF!,Data!#REF!,Data!#REF!)))))))))))))))&amp;IF(B26=Data!B223,Data!H223,(IF(B26=Data!B224,Data!H224,(IF(B26=Data!#REF!,Data!#REF!,(IF(B26=Data!B219,Data!H219,(IF(B26=Data!B220,Data!H220,(IF(B26=Data!#REF!,Data!H915,(IF(B26=Data!#REF!,Data!#REF!,(IF(B26=Data!B275,Data!H275,Data!#REF!)))))))))))))))&amp;IF(B26=Data!#REF!,Data!#REF!,(IF(B26=Data!#REF!,Data!#REF!,(IF(B26=Data!#REF!,Data!#REF!,(IF(B26=Data!#REF!,Data!#REF!,(IF(B26=Data!#REF!,Data!#REF!,Data!#REF!)))))))))</f>
        <v>#REF!</v>
      </c>
      <c r="R26" s="378"/>
      <c r="S26" s="378"/>
      <c r="T26" s="186" t="e">
        <f>IF(B26=Data!B97,Data!I97,(IF(B26=Data!B103,Data!I103,(IF(B26=Data!B105,Data!I105,(IF(B26=Data!#REF!,Data!#REF!,(IF(B26=Data!#REF!,Data!#REF!,(IF(B26=Data!B88,Data!I88,(IF(B26=Data!#REF!,Data!#REF!,(IF(B26=Data!#REF!,Data!#REF!,Data!#REF!)))))))))))))))&amp;IF(B26=Data!B223,Data!I223,(IF(B26=Data!B224,Data!I224,(IF(B26=Data!#REF!,Data!#REF!,(IF(B26=Data!B219,Data!I219,(IF(B26=Data!B220,Data!I220,(IF(B26=Data!#REF!,Data!I915,(IF(B26=Data!#REF!,Data!#REF!,(IF(B26=Data!B275,Data!I275,Data!#REF!)))))))))))))))&amp;IF(B26=Data!#REF!,Data!#REF!,(IF(B26=Data!#REF!,Data!#REF!,(IF(B26=Data!#REF!,Data!#REF!,(IF(B26=Data!#REF!,Data!#REF!,(IF(B26=Data!#REF!,Data!#REF!,Data!#REF!)))))))))</f>
        <v>#REF!</v>
      </c>
      <c r="U26" s="379"/>
      <c r="V26" s="186" t="e">
        <f>IF(B26=Data!B97,Data!J97,(IF(B26=Data!B103,Data!J103,(IF(B26=Data!B105,Data!J105,(IF(B26=Data!#REF!,Data!#REF!,(IF(B26=Data!#REF!,Data!#REF!,(IF(B26=Data!B88,Data!J88,(IF(B26=Data!#REF!,Data!#REF!,(IF(B26=Data!#REF!,Data!#REF!,Data!#REF!)))))))))))))))&amp;IF(B26=Data!B223,Data!J223,(IF(B26=Data!B224,Data!J224,(IF(B26=Data!#REF!,Data!#REF!,(IF(B26=Data!B219,Data!J219,(IF(B26=Data!B220,Data!J220,(IF(B26=Data!#REF!,Data!J915,(IF(B26=Data!#REF!,Data!#REF!,(IF(B26=Data!B275,Data!J275,Data!#REF!)))))))))))))))&amp;IF(B26=Data!#REF!,Data!#REF!,(IF(B26=Data!#REF!,Data!#REF!,(IF(B26=Data!#REF!,Data!#REF!,(IF(B26=Data!#REF!,Data!#REF!,(IF(B26=Data!#REF!,Data!#REF!,Data!#REF!)))))))))</f>
        <v>#REF!</v>
      </c>
      <c r="W26" s="184" t="str">
        <f>IF(D26="","",VLOOKUP(B26,Data!$B$5:$J$404,9,FALSE)*D26)</f>
        <v/>
      </c>
    </row>
    <row r="27" spans="1:23" s="340" customFormat="1" ht="17" customHeight="1">
      <c r="A27" s="414"/>
      <c r="B27" s="419"/>
      <c r="C27" s="187" t="str">
        <f>IF(D27="","",VLOOKUP(B27,Data!$B$5:$L$404,2,FALSE))</f>
        <v/>
      </c>
      <c r="D27" s="339"/>
      <c r="E27" s="274">
        <v>4</v>
      </c>
      <c r="F27" s="270"/>
      <c r="G27" s="185" t="str">
        <f>IF(D27="","",VLOOKUP(B27,Data!$B$5:$L$404,11,FALSE))</f>
        <v/>
      </c>
      <c r="H27" s="188" t="str">
        <f t="shared" si="0"/>
        <v>-</v>
      </c>
      <c r="I27" s="182" t="str">
        <f>IF(D27="","",VLOOKUP(B27,Data!$B$5:$D$404,3,FALSE))</f>
        <v/>
      </c>
      <c r="J27" s="182" t="str">
        <f>IF(D27="","",VLOOKUP(B27,Data!$B$5:$M$404,12,FALSE))</f>
        <v/>
      </c>
      <c r="K27" s="280"/>
      <c r="L27" s="183" t="str">
        <f>IF(D27="","",VLOOKUP(B27,Data!$B$5:$E$404,4,FALSE)*D27)</f>
        <v/>
      </c>
      <c r="M27" s="183" t="str">
        <f>IF(D27="","",VLOOKUP(B27,Data!$B$5:$F$404,5,FALSE)*D27)</f>
        <v/>
      </c>
      <c r="N27" s="189" t="e">
        <f>IF(B27=Data!B101,Data!G101,(IF(B27=Data!B107,Data!G107,(IF(B27=Data!B109,Data!G109,(IF(B27=Data!#REF!,Data!#REF!,(IF(B27=Data!#REF!,Data!#REF!,(IF(B27=Data!B92,Data!G92,(IF(B27=Data!#REF!,Data!#REF!,(IF(B27=Data!#REF!,Data!#REF!,Data!#REF!)))))))))))))))&amp;IF(B27=Data!B227,Data!G227,(IF(B27=Data!B228,Data!G228,(IF(B27=Data!#REF!,Data!#REF!,(IF(B27=Data!B223,Data!G223,(IF(B27=Data!B224,Data!G224,(IF(B27=Data!#REF!,Data!G919,(IF(B27=Data!#REF!,Data!#REF!,(IF(B27=Data!B279,Data!G279,Data!#REF!)))))))))))))))&amp;IF(B27=Data!#REF!,Data!#REF!,(IF(B27=Data!#REF!,Data!#REF!,(IF(B27=Data!#REF!,Data!#REF!,(IF(B27=Data!#REF!,Data!#REF!,(IF(B27=Data!#REF!,Data!#REF!,Data!#REF!)))))))))</f>
        <v>#REF!</v>
      </c>
      <c r="O27" s="377"/>
      <c r="P27" s="378"/>
      <c r="Q27" s="186" t="e">
        <f>IF(B27=Data!B101,Data!H101,(IF(B27=Data!B107,Data!H107,(IF(B27=Data!B109,Data!H109,(IF(B27=Data!#REF!,Data!#REF!,(IF(B27=Data!#REF!,Data!#REF!,(IF(B27=Data!B92,Data!H92,(IF(B27=Data!#REF!,Data!#REF!,(IF(B27=Data!#REF!,Data!#REF!,Data!#REF!)))))))))))))))&amp;IF(B27=Data!B227,Data!H227,(IF(B27=Data!B228,Data!H228,(IF(B27=Data!#REF!,Data!#REF!,(IF(B27=Data!B223,Data!H223,(IF(B27=Data!B224,Data!H224,(IF(B27=Data!#REF!,Data!H919,(IF(B27=Data!#REF!,Data!#REF!,(IF(B27=Data!B279,Data!H279,Data!#REF!)))))))))))))))&amp;IF(B27=Data!#REF!,Data!#REF!,(IF(B27=Data!#REF!,Data!#REF!,(IF(B27=Data!#REF!,Data!#REF!,(IF(B27=Data!#REF!,Data!#REF!,(IF(B27=Data!#REF!,Data!#REF!,Data!#REF!)))))))))</f>
        <v>#REF!</v>
      </c>
      <c r="R27" s="378"/>
      <c r="S27" s="378"/>
      <c r="T27" s="186" t="e">
        <f>IF(B27=Data!B101,Data!I101,(IF(B27=Data!B107,Data!I107,(IF(B27=Data!B109,Data!I109,(IF(B27=Data!#REF!,Data!#REF!,(IF(B27=Data!#REF!,Data!#REF!,(IF(B27=Data!B92,Data!I92,(IF(B27=Data!#REF!,Data!#REF!,(IF(B27=Data!#REF!,Data!#REF!,Data!#REF!)))))))))))))))&amp;IF(B27=Data!B227,Data!I227,(IF(B27=Data!B228,Data!I228,(IF(B27=Data!#REF!,Data!#REF!,(IF(B27=Data!B223,Data!I223,(IF(B27=Data!B224,Data!I224,(IF(B27=Data!#REF!,Data!I919,(IF(B27=Data!#REF!,Data!#REF!,(IF(B27=Data!B279,Data!I279,Data!#REF!)))))))))))))))&amp;IF(B27=Data!#REF!,Data!#REF!,(IF(B27=Data!#REF!,Data!#REF!,(IF(B27=Data!#REF!,Data!#REF!,(IF(B27=Data!#REF!,Data!#REF!,(IF(B27=Data!#REF!,Data!#REF!,Data!#REF!)))))))))</f>
        <v>#REF!</v>
      </c>
      <c r="U27" s="379"/>
      <c r="V27" s="186" t="e">
        <f>IF(B27=Data!B101,Data!J101,(IF(B27=Data!B107,Data!J107,(IF(B27=Data!B109,Data!J109,(IF(B27=Data!#REF!,Data!#REF!,(IF(B27=Data!#REF!,Data!#REF!,(IF(B27=Data!B92,Data!J92,(IF(B27=Data!#REF!,Data!#REF!,(IF(B27=Data!#REF!,Data!#REF!,Data!#REF!)))))))))))))))&amp;IF(B27=Data!B227,Data!J227,(IF(B27=Data!B228,Data!J228,(IF(B27=Data!#REF!,Data!#REF!,(IF(B27=Data!B223,Data!J223,(IF(B27=Data!B224,Data!J224,(IF(B27=Data!#REF!,Data!J919,(IF(B27=Data!#REF!,Data!#REF!,(IF(B27=Data!B279,Data!J279,Data!#REF!)))))))))))))))&amp;IF(B27=Data!#REF!,Data!#REF!,(IF(B27=Data!#REF!,Data!#REF!,(IF(B27=Data!#REF!,Data!#REF!,(IF(B27=Data!#REF!,Data!#REF!,(IF(B27=Data!#REF!,Data!#REF!,Data!#REF!)))))))))</f>
        <v>#REF!</v>
      </c>
      <c r="W27" s="184" t="str">
        <f>IF(D27="","",VLOOKUP(B27,Data!$B$5:$J$404,9,FALSE)*D27)</f>
        <v/>
      </c>
    </row>
    <row r="28" spans="1:23" s="340" customFormat="1" ht="17" customHeight="1">
      <c r="A28" s="272"/>
      <c r="B28" s="419"/>
      <c r="C28" s="187" t="str">
        <f>IF(D28="","",VLOOKUP(B28,Data!$B$5:$L$404,2,FALSE))</f>
        <v/>
      </c>
      <c r="D28" s="339"/>
      <c r="E28" s="274">
        <v>4</v>
      </c>
      <c r="F28" s="341"/>
      <c r="G28" s="185" t="str">
        <f>IF(D28="","",VLOOKUP(B28,Data!$B$5:$L$404,11,FALSE))</f>
        <v/>
      </c>
      <c r="H28" s="188" t="str">
        <f t="shared" si="0"/>
        <v>-</v>
      </c>
      <c r="I28" s="182" t="str">
        <f>IF(D28="","",VLOOKUP(B28,Data!$B$5:$D$404,3,FALSE))</f>
        <v/>
      </c>
      <c r="J28" s="182" t="str">
        <f>IF(D28="","",VLOOKUP(B28,Data!$B$5:$M$404,12,FALSE))</f>
        <v/>
      </c>
      <c r="K28" s="280"/>
      <c r="L28" s="183" t="str">
        <f>IF(D28="","",VLOOKUP(B28,Data!$B$5:$E$404,4,FALSE)*D28)</f>
        <v/>
      </c>
      <c r="M28" s="183" t="str">
        <f>IF(D28="","",VLOOKUP(B28,Data!$B$5:$F$404,5,FALSE)*D28)</f>
        <v/>
      </c>
      <c r="N28" s="189" t="e">
        <f>IF(B28=Data!B126,Data!G126,(IF(B28=Data!B132,Data!G132,(IF(B28=Data!B134,Data!G134,(IF(B28=Data!#REF!,Data!#REF!,(IF(B28=Data!#REF!,Data!#REF!,(IF(B28=Data!B117,Data!G117,(IF(B28=Data!#REF!,Data!#REF!,(IF(B28=Data!#REF!,Data!#REF!,Data!#REF!)))))))))))))))&amp;IF(B28=Data!B252,Data!G252,(IF(B28=Data!B253,Data!G253,(IF(B28=Data!#REF!,Data!#REF!,(IF(B28=Data!B248,Data!G248,(IF(B28=Data!B249,Data!G249,(IF(B28=Data!#REF!,Data!G944,(IF(B28=Data!#REF!,Data!#REF!,(IF(B28=Data!B304,Data!G304,Data!#REF!)))))))))))))))&amp;IF(B28=Data!#REF!,Data!#REF!,(IF(B28=Data!#REF!,Data!#REF!,(IF(B28=Data!#REF!,Data!#REF!,(IF(B28=Data!#REF!,Data!#REF!,(IF(B28=Data!#REF!,Data!#REF!,Data!#REF!)))))))))</f>
        <v>#REF!</v>
      </c>
      <c r="O28" s="377"/>
      <c r="P28" s="378"/>
      <c r="Q28" s="186" t="e">
        <f>IF(B28=Data!B126,Data!H126,(IF(B28=Data!B132,Data!H132,(IF(B28=Data!B134,Data!H134,(IF(B28=Data!#REF!,Data!#REF!,(IF(B28=Data!#REF!,Data!#REF!,(IF(B28=Data!B117,Data!H117,(IF(B28=Data!#REF!,Data!#REF!,(IF(B28=Data!#REF!,Data!#REF!,Data!#REF!)))))))))))))))&amp;IF(B28=Data!B252,Data!H252,(IF(B28=Data!B253,Data!H253,(IF(B28=Data!#REF!,Data!#REF!,(IF(B28=Data!B248,Data!H248,(IF(B28=Data!B249,Data!H249,(IF(B28=Data!#REF!,Data!H944,(IF(B28=Data!#REF!,Data!#REF!,(IF(B28=Data!B304,Data!H304,Data!#REF!)))))))))))))))&amp;IF(B28=Data!#REF!,Data!#REF!,(IF(B28=Data!#REF!,Data!#REF!,(IF(B28=Data!#REF!,Data!#REF!,(IF(B28=Data!#REF!,Data!#REF!,(IF(B28=Data!#REF!,Data!#REF!,Data!#REF!)))))))))</f>
        <v>#REF!</v>
      </c>
      <c r="R28" s="378"/>
      <c r="S28" s="378"/>
      <c r="T28" s="186" t="e">
        <f>IF(B28=Data!B126,Data!I126,(IF(B28=Data!B132,Data!I132,(IF(B28=Data!B134,Data!I134,(IF(B28=Data!#REF!,Data!#REF!,(IF(B28=Data!#REF!,Data!#REF!,(IF(B28=Data!B117,Data!I117,(IF(B28=Data!#REF!,Data!#REF!,(IF(B28=Data!#REF!,Data!#REF!,Data!#REF!)))))))))))))))&amp;IF(B28=Data!B252,Data!I252,(IF(B28=Data!B253,Data!I253,(IF(B28=Data!#REF!,Data!#REF!,(IF(B28=Data!B248,Data!I248,(IF(B28=Data!B249,Data!I249,(IF(B28=Data!#REF!,Data!I944,(IF(B28=Data!#REF!,Data!#REF!,(IF(B28=Data!B304,Data!I304,Data!#REF!)))))))))))))))&amp;IF(B28=Data!#REF!,Data!#REF!,(IF(B28=Data!#REF!,Data!#REF!,(IF(B28=Data!#REF!,Data!#REF!,(IF(B28=Data!#REF!,Data!#REF!,(IF(B28=Data!#REF!,Data!#REF!,Data!#REF!)))))))))</f>
        <v>#REF!</v>
      </c>
      <c r="U28" s="379"/>
      <c r="V28" s="186" t="e">
        <f>IF(B28=Data!B126,Data!J126,(IF(B28=Data!B132,Data!J132,(IF(B28=Data!B134,Data!J134,(IF(B28=Data!#REF!,Data!#REF!,(IF(B28=Data!#REF!,Data!#REF!,(IF(B28=Data!B117,Data!J117,(IF(B28=Data!#REF!,Data!#REF!,(IF(B28=Data!#REF!,Data!#REF!,Data!#REF!)))))))))))))))&amp;IF(B28=Data!B252,Data!J252,(IF(B28=Data!B253,Data!J253,(IF(B28=Data!#REF!,Data!#REF!,(IF(B28=Data!B248,Data!J248,(IF(B28=Data!B249,Data!J249,(IF(B28=Data!#REF!,Data!J944,(IF(B28=Data!#REF!,Data!#REF!,(IF(B28=Data!B304,Data!J304,Data!#REF!)))))))))))))))&amp;IF(B28=Data!#REF!,Data!#REF!,(IF(B28=Data!#REF!,Data!#REF!,(IF(B28=Data!#REF!,Data!#REF!,(IF(B28=Data!#REF!,Data!#REF!,(IF(B28=Data!#REF!,Data!#REF!,Data!#REF!)))))))))</f>
        <v>#REF!</v>
      </c>
      <c r="W28" s="184" t="str">
        <f>IF(D28="","",VLOOKUP(B28,Data!$B$5:$J$404,9,FALSE)*D28)</f>
        <v/>
      </c>
    </row>
    <row r="29" spans="1:23" s="340" customFormat="1" ht="19.5" customHeight="1">
      <c r="A29" s="272"/>
      <c r="B29" s="678" t="s">
        <v>986</v>
      </c>
      <c r="C29" s="679"/>
      <c r="D29" s="269">
        <f>SUM(D18:D28)</f>
        <v>56</v>
      </c>
      <c r="E29" s="374">
        <f>SUM(E18:E28)</f>
        <v>40</v>
      </c>
      <c r="F29" s="191"/>
      <c r="G29" s="190"/>
      <c r="H29" s="191">
        <f>SUM(H18:H28)</f>
        <v>137305.59</v>
      </c>
      <c r="I29" s="383"/>
      <c r="J29" s="343"/>
      <c r="K29" s="343"/>
      <c r="L29" s="191">
        <f>SUM(L18:L28)</f>
        <v>13629</v>
      </c>
      <c r="M29" s="191">
        <f>SUM(M18:M28)</f>
        <v>12423</v>
      </c>
      <c r="N29" s="190">
        <f>SUM(N16:N17)</f>
        <v>0</v>
      </c>
      <c r="O29" s="190" t="e">
        <f>SUM(#REF!)</f>
        <v>#REF!</v>
      </c>
      <c r="P29" s="190">
        <f>SUM(P16:P17)</f>
        <v>0</v>
      </c>
      <c r="Q29" s="190">
        <f>SUM(Q16:Q17)</f>
        <v>0</v>
      </c>
      <c r="R29" s="190" t="e">
        <f>SUM(#REF!)</f>
        <v>#REF!</v>
      </c>
      <c r="S29" s="190">
        <f>SUM(S16:S17)</f>
        <v>0</v>
      </c>
      <c r="T29" s="190">
        <f>SUM(T16:T17)</f>
        <v>0</v>
      </c>
      <c r="U29" s="190"/>
      <c r="V29" s="190">
        <f>SUM(V16:V17)</f>
        <v>0</v>
      </c>
      <c r="W29" s="192">
        <f>SUM(W18:W28)</f>
        <v>75.518000000000001</v>
      </c>
    </row>
    <row r="30" spans="1:23" ht="10.25" customHeight="1">
      <c r="A30" s="272"/>
      <c r="B30" s="680"/>
      <c r="C30" s="681"/>
      <c r="D30" s="395"/>
      <c r="E30" s="375"/>
      <c r="F30" s="311"/>
      <c r="G30" s="160" t="s">
        <v>523</v>
      </c>
      <c r="H30" s="157"/>
      <c r="I30" s="344"/>
      <c r="J30" s="344"/>
      <c r="K30" s="344"/>
      <c r="L30" s="161"/>
      <c r="M30" s="151"/>
      <c r="N30" s="298"/>
      <c r="U30" s="298"/>
      <c r="V30" s="298"/>
      <c r="W30" s="155"/>
    </row>
    <row r="31" spans="1:23" ht="14">
      <c r="A31" s="290" t="s">
        <v>524</v>
      </c>
      <c r="B31" s="346"/>
      <c r="C31" s="347"/>
      <c r="D31" s="396" t="s">
        <v>81</v>
      </c>
      <c r="E31" s="348"/>
      <c r="F31" s="305"/>
      <c r="G31" s="68" t="s">
        <v>82</v>
      </c>
      <c r="H31" s="72"/>
      <c r="I31" s="322" t="s">
        <v>83</v>
      </c>
      <c r="J31" s="349"/>
      <c r="K31" s="152" t="s">
        <v>84</v>
      </c>
      <c r="L31" s="152"/>
      <c r="M31" s="682" t="s">
        <v>85</v>
      </c>
      <c r="N31" s="683"/>
      <c r="O31" s="683"/>
      <c r="P31" s="683"/>
      <c r="Q31" s="683"/>
      <c r="R31" s="683"/>
      <c r="S31" s="683"/>
      <c r="T31" s="683"/>
      <c r="U31" s="683"/>
      <c r="V31" s="683"/>
      <c r="W31" s="684"/>
    </row>
    <row r="32" spans="1:23" ht="14">
      <c r="A32" s="297" t="s">
        <v>525</v>
      </c>
      <c r="B32" s="334"/>
      <c r="C32" s="308"/>
      <c r="D32" s="386" t="s">
        <v>87</v>
      </c>
      <c r="G32" s="685"/>
      <c r="H32" s="686"/>
      <c r="I32" s="297" t="s">
        <v>88</v>
      </c>
      <c r="J32" s="350"/>
      <c r="K32" s="154" t="s">
        <v>89</v>
      </c>
      <c r="L32" s="154"/>
      <c r="M32" s="150"/>
      <c r="W32" s="155"/>
    </row>
    <row r="33" spans="1:23">
      <c r="A33" s="297" t="s">
        <v>526</v>
      </c>
      <c r="B33" s="297"/>
      <c r="C33" s="298"/>
      <c r="G33" s="685"/>
      <c r="H33" s="686"/>
      <c r="I33" s="297"/>
      <c r="J33" s="350"/>
      <c r="K33" s="154" t="s">
        <v>93</v>
      </c>
      <c r="L33" s="154"/>
      <c r="M33" s="150"/>
      <c r="W33" s="155"/>
    </row>
    <row r="34" spans="1:23" ht="10.5" customHeight="1">
      <c r="A34" s="311"/>
      <c r="B34" s="351"/>
      <c r="C34" s="352"/>
      <c r="D34" s="386" t="s">
        <v>94</v>
      </c>
      <c r="G34" s="685"/>
      <c r="H34" s="686"/>
      <c r="I34" s="297" t="s">
        <v>95</v>
      </c>
      <c r="J34" s="350"/>
      <c r="K34" s="154"/>
      <c r="L34" s="154"/>
      <c r="M34" s="150"/>
      <c r="W34" s="155"/>
    </row>
    <row r="35" spans="1:23" ht="13">
      <c r="A35" s="290" t="s">
        <v>96</v>
      </c>
      <c r="C35" s="292"/>
      <c r="D35" s="386" t="s">
        <v>97</v>
      </c>
      <c r="G35" s="76" t="s">
        <v>98</v>
      </c>
      <c r="H35" s="73"/>
      <c r="I35" s="297" t="s">
        <v>88</v>
      </c>
      <c r="J35" s="350"/>
      <c r="K35" s="154" t="s">
        <v>99</v>
      </c>
      <c r="L35" s="154"/>
      <c r="M35" s="150"/>
      <c r="W35" s="155"/>
    </row>
    <row r="36" spans="1:23" ht="10.5" customHeight="1">
      <c r="A36" s="297" t="s">
        <v>527</v>
      </c>
      <c r="C36" s="298"/>
      <c r="D36" s="386" t="s">
        <v>100</v>
      </c>
      <c r="G36" s="77"/>
      <c r="H36" s="162"/>
      <c r="I36" s="297" t="s">
        <v>101</v>
      </c>
      <c r="J36" s="350"/>
      <c r="K36" s="154" t="s">
        <v>528</v>
      </c>
      <c r="L36" s="154"/>
      <c r="M36" s="687" t="s">
        <v>103</v>
      </c>
      <c r="N36" s="688"/>
      <c r="O36" s="688"/>
      <c r="P36" s="688"/>
      <c r="Q36" s="688"/>
      <c r="R36" s="688"/>
      <c r="S36" s="688"/>
      <c r="T36" s="688"/>
      <c r="U36" s="688"/>
      <c r="V36" s="688"/>
      <c r="W36" s="689"/>
    </row>
    <row r="37" spans="1:23">
      <c r="A37" s="311"/>
      <c r="B37" s="312"/>
      <c r="C37" s="313"/>
      <c r="D37" s="397"/>
      <c r="E37" s="353"/>
      <c r="F37" s="312"/>
      <c r="G37" s="673" t="s">
        <v>985</v>
      </c>
      <c r="H37" s="674"/>
      <c r="I37" s="673" t="s">
        <v>984</v>
      </c>
      <c r="J37" s="674"/>
      <c r="K37" s="158" t="s">
        <v>104</v>
      </c>
      <c r="L37" s="158"/>
      <c r="M37" s="675" t="s">
        <v>105</v>
      </c>
      <c r="N37" s="676"/>
      <c r="O37" s="676"/>
      <c r="P37" s="676"/>
      <c r="Q37" s="676"/>
      <c r="R37" s="676"/>
      <c r="S37" s="676"/>
      <c r="T37" s="676"/>
      <c r="U37" s="676"/>
      <c r="V37" s="676"/>
      <c r="W37" s="677"/>
    </row>
    <row r="38" spans="1:23">
      <c r="B38" s="305"/>
    </row>
    <row r="41" spans="1:23" ht="19.25" customHeight="1"/>
    <row r="42" spans="1:23" ht="19.25" customHeight="1"/>
    <row r="43" spans="1:23" s="354" customFormat="1" ht="17.75" customHeight="1">
      <c r="A43" s="163" t="s">
        <v>886</v>
      </c>
      <c r="B43" s="146"/>
      <c r="C43" s="163" t="s">
        <v>569</v>
      </c>
      <c r="D43" s="382"/>
      <c r="E43" s="362"/>
      <c r="F43" s="363"/>
      <c r="G43" s="163" t="s">
        <v>880</v>
      </c>
      <c r="H43" s="146"/>
      <c r="I43" s="163" t="s">
        <v>569</v>
      </c>
      <c r="L43" s="265"/>
      <c r="M43" s="265"/>
      <c r="W43" s="264"/>
    </row>
    <row r="44" spans="1:23" s="354" customFormat="1" ht="17.75" customHeight="1">
      <c r="A44" s="163" t="s">
        <v>887</v>
      </c>
      <c r="B44" s="146"/>
      <c r="C44" s="163" t="s">
        <v>891</v>
      </c>
      <c r="D44" s="382"/>
      <c r="E44" s="362"/>
      <c r="F44" s="363"/>
      <c r="G44" s="247" t="s">
        <v>881</v>
      </c>
      <c r="H44" s="381"/>
      <c r="I44" s="247" t="s">
        <v>891</v>
      </c>
      <c r="L44" s="265"/>
      <c r="M44" s="265"/>
      <c r="W44" s="264"/>
    </row>
    <row r="45" spans="1:23" s="354" customFormat="1" ht="17.75" customHeight="1">
      <c r="A45" s="163" t="s">
        <v>888</v>
      </c>
      <c r="B45" s="146"/>
      <c r="C45" s="163" t="s">
        <v>891</v>
      </c>
      <c r="D45" s="382"/>
      <c r="E45" s="362"/>
      <c r="F45" s="363"/>
      <c r="G45" s="163" t="s">
        <v>882</v>
      </c>
      <c r="H45" s="146"/>
      <c r="I45" s="163" t="s">
        <v>569</v>
      </c>
      <c r="L45" s="265"/>
      <c r="M45" s="265"/>
      <c r="W45" s="264"/>
    </row>
    <row r="46" spans="1:23" s="354" customFormat="1" ht="17.75" customHeight="1">
      <c r="A46" s="163" t="s">
        <v>889</v>
      </c>
      <c r="B46" s="146"/>
      <c r="C46" s="163" t="s">
        <v>569</v>
      </c>
      <c r="D46" s="382"/>
      <c r="E46" s="362"/>
      <c r="F46" s="363"/>
      <c r="G46" s="163" t="s">
        <v>883</v>
      </c>
      <c r="H46" s="146"/>
      <c r="I46" s="163" t="s">
        <v>569</v>
      </c>
      <c r="L46" s="265"/>
      <c r="M46" s="265"/>
      <c r="W46" s="264"/>
    </row>
    <row r="47" spans="1:23" s="354" customFormat="1" ht="17.75" customHeight="1">
      <c r="A47" s="163" t="s">
        <v>890</v>
      </c>
      <c r="B47" s="146"/>
      <c r="C47" s="163" t="s">
        <v>569</v>
      </c>
      <c r="D47" s="382"/>
      <c r="E47" s="362"/>
      <c r="F47" s="363"/>
      <c r="G47" s="163" t="s">
        <v>885</v>
      </c>
      <c r="H47" s="146"/>
      <c r="I47" s="163" t="s">
        <v>569</v>
      </c>
      <c r="L47" s="265"/>
      <c r="M47" s="265"/>
      <c r="W47" s="264"/>
    </row>
    <row r="48" spans="1:23" ht="18.75" customHeight="1">
      <c r="A48" s="411"/>
      <c r="B48" s="411"/>
      <c r="C48" s="411"/>
      <c r="D48" s="384"/>
      <c r="E48" s="411"/>
      <c r="F48" s="266"/>
      <c r="G48" s="163" t="s">
        <v>884</v>
      </c>
      <c r="I48" s="163" t="s">
        <v>569</v>
      </c>
    </row>
    <row r="49" spans="1:13" ht="17.5">
      <c r="A49" s="268"/>
      <c r="B49" s="411"/>
      <c r="C49" s="411"/>
      <c r="D49" s="384"/>
      <c r="E49" s="411"/>
      <c r="F49" s="411"/>
      <c r="G49" s="267"/>
      <c r="H49" s="267"/>
      <c r="I49" s="411"/>
    </row>
    <row r="51" spans="1:13">
      <c r="D51" s="386" t="s">
        <v>872</v>
      </c>
    </row>
    <row r="52" spans="1:13">
      <c r="M52" s="355"/>
    </row>
    <row r="53" spans="1:13" ht="14">
      <c r="A53" s="356"/>
      <c r="C53" s="334"/>
      <c r="D53" s="398"/>
      <c r="E53" s="357"/>
      <c r="M53" s="358"/>
    </row>
    <row r="54" spans="1:13" ht="14">
      <c r="A54" s="359"/>
      <c r="C54" s="334"/>
      <c r="D54" s="398"/>
      <c r="E54" s="357"/>
      <c r="M54" s="358"/>
    </row>
    <row r="55" spans="1:13" ht="14">
      <c r="A55" s="359"/>
      <c r="C55" s="334"/>
      <c r="D55" s="398"/>
      <c r="E55" s="357"/>
      <c r="M55" s="358"/>
    </row>
    <row r="56" spans="1:13" ht="14">
      <c r="A56" s="359"/>
      <c r="B56" s="334"/>
      <c r="C56" s="334"/>
      <c r="D56" s="398"/>
      <c r="E56" s="357"/>
      <c r="M56" s="358"/>
    </row>
    <row r="57" spans="1:13" ht="14">
      <c r="A57" s="359"/>
      <c r="B57" s="334"/>
      <c r="C57" s="334"/>
      <c r="D57" s="398"/>
      <c r="E57" s="357"/>
      <c r="M57" s="358"/>
    </row>
    <row r="58" spans="1:13" ht="14">
      <c r="A58" s="359"/>
      <c r="B58" s="334"/>
      <c r="C58" s="334"/>
      <c r="D58" s="398"/>
      <c r="E58" s="357"/>
      <c r="M58" s="358"/>
    </row>
    <row r="59" spans="1:13" ht="14">
      <c r="A59" s="334"/>
      <c r="B59" s="334"/>
      <c r="C59" s="334"/>
      <c r="D59" s="398"/>
      <c r="E59" s="357"/>
      <c r="M59" s="360"/>
    </row>
    <row r="60" spans="1:13" ht="14">
      <c r="A60" s="359"/>
      <c r="B60" s="334"/>
      <c r="C60" s="334"/>
      <c r="D60" s="398"/>
      <c r="E60" s="357"/>
    </row>
    <row r="61" spans="1:13" ht="14">
      <c r="A61" s="334"/>
      <c r="B61" s="334"/>
      <c r="C61" s="334"/>
      <c r="D61" s="398"/>
      <c r="E61" s="357"/>
    </row>
    <row r="62" spans="1:13" ht="14">
      <c r="A62" s="334"/>
      <c r="B62" s="334"/>
      <c r="C62" s="334"/>
      <c r="D62" s="398"/>
      <c r="E62" s="357"/>
    </row>
    <row r="63" spans="1:13" ht="14">
      <c r="A63" s="359"/>
      <c r="B63" s="334"/>
      <c r="C63" s="334"/>
      <c r="D63" s="398"/>
      <c r="E63" s="357"/>
    </row>
    <row r="64" spans="1:13" ht="14">
      <c r="A64" s="359"/>
      <c r="B64" s="334"/>
      <c r="C64" s="334"/>
      <c r="D64" s="398"/>
      <c r="E64" s="357"/>
    </row>
    <row r="65" spans="1:5" ht="14">
      <c r="A65" s="359"/>
      <c r="B65" s="334"/>
      <c r="C65" s="334"/>
      <c r="D65" s="398"/>
      <c r="E65" s="357"/>
    </row>
    <row r="66" spans="1:5" ht="14">
      <c r="A66" s="359"/>
      <c r="B66" s="334"/>
      <c r="C66" s="334"/>
      <c r="D66" s="398"/>
      <c r="E66" s="357"/>
    </row>
    <row r="67" spans="1:5" ht="14">
      <c r="A67" s="359"/>
      <c r="B67" s="334"/>
      <c r="C67" s="334"/>
      <c r="D67" s="398"/>
      <c r="E67" s="357"/>
    </row>
    <row r="68" spans="1:5" ht="14">
      <c r="A68" s="359"/>
      <c r="B68" s="334"/>
      <c r="C68" s="334"/>
      <c r="D68" s="398"/>
      <c r="E68" s="357"/>
    </row>
    <row r="69" spans="1:5" ht="14">
      <c r="A69" s="359"/>
      <c r="B69" s="334"/>
      <c r="C69" s="334"/>
      <c r="D69" s="398"/>
      <c r="E69" s="357"/>
    </row>
    <row r="70" spans="1:5" ht="14">
      <c r="A70" s="359"/>
      <c r="B70" s="334"/>
      <c r="C70" s="334"/>
      <c r="D70" s="398"/>
      <c r="E70" s="357"/>
    </row>
    <row r="71" spans="1:5" ht="14">
      <c r="A71" s="359"/>
      <c r="B71" s="334"/>
      <c r="C71" s="334"/>
      <c r="D71" s="398"/>
      <c r="E71" s="357"/>
    </row>
    <row r="72" spans="1:5" ht="14">
      <c r="A72" s="359"/>
      <c r="B72" s="334"/>
      <c r="C72" s="334"/>
      <c r="D72" s="398"/>
      <c r="E72" s="357"/>
    </row>
    <row r="73" spans="1:5" ht="14">
      <c r="A73" s="334"/>
      <c r="B73" s="334"/>
      <c r="C73" s="334"/>
      <c r="D73" s="398"/>
      <c r="E73" s="357"/>
    </row>
    <row r="74" spans="1:5" ht="14">
      <c r="B74" s="334"/>
    </row>
    <row r="75" spans="1:5" ht="14">
      <c r="B75" s="334"/>
    </row>
    <row r="76" spans="1:5" ht="14">
      <c r="B76" s="334"/>
    </row>
  </sheetData>
  <mergeCells count="9">
    <mergeCell ref="G37:H37"/>
    <mergeCell ref="I37:J37"/>
    <mergeCell ref="M37:W37"/>
    <mergeCell ref="B29:C30"/>
    <mergeCell ref="M31:W31"/>
    <mergeCell ref="G32:H32"/>
    <mergeCell ref="G33:H33"/>
    <mergeCell ref="G34:H34"/>
    <mergeCell ref="M36:W36"/>
  </mergeCells>
  <printOptions horizontalCentered="1"/>
  <pageMargins left="0" right="0" top="0.23622047244094491" bottom="0.15748031496062992" header="8.0708661417322833" footer="0"/>
  <pageSetup paperSize="9" scale="76" firstPageNumber="4294963191" fitToHeight="2" orientation="landscape" r:id="rId1"/>
  <headerFooter alignWithMargins="0">
    <oddHeader>&amp;R&amp;"Calibri"&amp;10&amp;K000000 Confidential&amp;1#_x000D_</oddHeader>
  </headerFooter>
  <rowBreaks count="1" manualBreakCount="1">
    <brk id="37" max="21"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AD71"/>
  <sheetViews>
    <sheetView topLeftCell="A10" zoomScale="80" zoomScaleNormal="80" zoomScaleSheetLayoutView="85" workbookViewId="0">
      <selection activeCell="F1" sqref="F1"/>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39"/>
      <c r="I10" s="440"/>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966</v>
      </c>
      <c r="C18" s="187" t="str">
        <f>IF(D18="","",VLOOKUP(B18,Data!$B$5:$L$404,2,FALSE))</f>
        <v/>
      </c>
      <c r="D18" s="274"/>
      <c r="E18" s="276"/>
      <c r="F18" s="185" t="str">
        <f>IF(D18="","",VLOOKUP(B18,Data!$B$5:$L$404,11,FALSE))</f>
        <v/>
      </c>
      <c r="G18" s="188" t="str">
        <f t="shared" ref="G18:G26"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410">
        <v>7</v>
      </c>
      <c r="B19" s="419" t="s">
        <v>405</v>
      </c>
      <c r="C19" s="187" t="str">
        <f>IF(D19="","",VLOOKUP(B19,Data!$B$5:$L$404,2,FALSE))</f>
        <v>ZU62670</v>
      </c>
      <c r="D19" s="274">
        <v>1</v>
      </c>
      <c r="E19" s="273"/>
      <c r="F19" s="376">
        <f>IF(D19="","",VLOOKUP(B19,Data!$B$5:$L$404,11,FALSE))</f>
        <v>6633.78</v>
      </c>
      <c r="G19" s="400">
        <f t="shared" si="0"/>
        <v>6633.78</v>
      </c>
      <c r="H19" s="401" t="str">
        <f>IF(D19="","",VLOOKUP(B19,Data!$B$5:$D$404,3,FALSE))</f>
        <v>C/T</v>
      </c>
      <c r="I19" s="401" t="str">
        <f>IF(D19="","",VLOOKUP(B19,Data!$B$5:$M$404,12,FALSE))</f>
        <v>Indonesia</v>
      </c>
      <c r="J19" s="402" t="s">
        <v>965</v>
      </c>
      <c r="K19" s="183">
        <f>IF(D19="","",VLOOKUP(B19,Data!$B$5:$E$404,4,FALSE)*D19)</f>
        <v>345</v>
      </c>
      <c r="L19" s="187">
        <f>IF(D19="","",VLOOKUP(B19,Data!$B$5:$F$404,5,FALSE)*D19)</f>
        <v>304</v>
      </c>
      <c r="M19" s="403"/>
      <c r="N19" s="404"/>
      <c r="O19" s="405"/>
      <c r="P19" s="406"/>
      <c r="Q19" s="405"/>
      <c r="R19" s="405"/>
      <c r="S19" s="406"/>
      <c r="T19" s="407"/>
      <c r="U19" s="406"/>
      <c r="V19" s="408">
        <f>IF(D19="","",VLOOKUP(B19,Data!$B$5:$J$404,9,FALSE)*D19)</f>
        <v>1.806</v>
      </c>
      <c r="W19" s="386"/>
      <c r="X19" s="386"/>
      <c r="Y19" s="386"/>
      <c r="Z19" s="386"/>
      <c r="AA19" s="386"/>
      <c r="AB19" s="386"/>
      <c r="AC19" s="386"/>
      <c r="AD19" s="386"/>
    </row>
    <row r="20" spans="1:30" s="409" customFormat="1" ht="17" customHeight="1">
      <c r="A20" s="410"/>
      <c r="B20" s="419"/>
      <c r="C20" s="187" t="str">
        <f>IF(D20="","",VLOOKUP(B20,Data!$B$5:$L$404,2,FALSE))</f>
        <v/>
      </c>
      <c r="D20" s="274"/>
      <c r="E20" s="273"/>
      <c r="F20" s="376" t="str">
        <f>IF(D20="","",VLOOKUP(B20,Data!$B$5:$L$404,11,FALSE))</f>
        <v/>
      </c>
      <c r="G20" s="400" t="str">
        <f t="shared" si="0"/>
        <v>-</v>
      </c>
      <c r="H20" s="401" t="str">
        <f>IF(D20="","",VLOOKUP(B20,Data!$B$5:$D$404,3,FALSE))</f>
        <v/>
      </c>
      <c r="I20" s="401" t="str">
        <f>IF(D20="","",VLOOKUP(B20,Data!$B$5:$M$404,12,FALSE))</f>
        <v/>
      </c>
      <c r="J20" s="402"/>
      <c r="K20" s="183" t="str">
        <f>IF(D20="","",VLOOKUP(B20,Data!$B$5:$E$404,4,FALSE)*D20)</f>
        <v/>
      </c>
      <c r="L20" s="187" t="str">
        <f>IF(D20="","",VLOOKUP(B20,Data!$B$5:$F$404,5,FALSE)*D20)</f>
        <v/>
      </c>
      <c r="M20" s="403"/>
      <c r="N20" s="404"/>
      <c r="O20" s="405"/>
      <c r="P20" s="406"/>
      <c r="Q20" s="405"/>
      <c r="R20" s="405"/>
      <c r="S20" s="406"/>
      <c r="T20" s="407"/>
      <c r="U20" s="406"/>
      <c r="V20" s="408" t="str">
        <f>IF(D20="","",VLOOKUP(B20,Data!$B$5:$J$404,9,FALSE)*D20)</f>
        <v/>
      </c>
      <c r="W20" s="386"/>
      <c r="X20" s="386"/>
      <c r="Y20" s="386"/>
      <c r="Z20" s="386"/>
      <c r="AA20" s="386"/>
      <c r="AB20" s="386"/>
      <c r="AC20" s="386"/>
      <c r="AD20" s="386"/>
    </row>
    <row r="21" spans="1:30" s="409" customFormat="1" ht="17" customHeight="1">
      <c r="A21" s="410"/>
      <c r="B21" s="368"/>
      <c r="C21" s="187" t="str">
        <f>IF(D21="","",VLOOKUP(B21,Data!$B$5:$L$404,2,FALSE))</f>
        <v/>
      </c>
      <c r="D21" s="274"/>
      <c r="E21" s="273"/>
      <c r="F21" s="376" t="str">
        <f>IF(D21="","",VLOOKUP(B21,Data!$B$5:$L$404,11,FALSE))</f>
        <v/>
      </c>
      <c r="G21" s="400" t="str">
        <f t="shared" si="0"/>
        <v>-</v>
      </c>
      <c r="H21" s="401" t="str">
        <f>IF(D21="","",VLOOKUP(B21,Data!$B$5:$D$404,3,FALSE))</f>
        <v/>
      </c>
      <c r="I21" s="401" t="str">
        <f>IF(D21="","",VLOOKUP(B21,Data!$B$5:$M$404,12,FALSE))</f>
        <v/>
      </c>
      <c r="J21" s="402"/>
      <c r="K21" s="187" t="str">
        <f>IF(D21="","",VLOOKUP(B21,Data!$B$5:$E$404,4,FALSE)*D21)</f>
        <v/>
      </c>
      <c r="L21" s="187" t="str">
        <f>IF(D21="","",VLOOKUP(B21,Data!$B$5:$F$404,5,FALSE)*D21)</f>
        <v/>
      </c>
      <c r="M21" s="403"/>
      <c r="N21" s="404"/>
      <c r="O21" s="405"/>
      <c r="P21" s="406"/>
      <c r="Q21" s="405"/>
      <c r="R21" s="405"/>
      <c r="S21" s="406"/>
      <c r="T21" s="407"/>
      <c r="U21" s="406"/>
      <c r="V21" s="408" t="str">
        <f>IF(D21="","",VLOOKUP(B21,Data!$B$5:$J$404,9,FALSE)*D21)</f>
        <v/>
      </c>
      <c r="W21" s="386"/>
      <c r="X21" s="386"/>
      <c r="Y21" s="386"/>
      <c r="Z21" s="386"/>
      <c r="AA21" s="386"/>
      <c r="AB21" s="386"/>
      <c r="AC21" s="386"/>
      <c r="AD21" s="386"/>
    </row>
    <row r="22" spans="1:30" s="409" customFormat="1" ht="17" customHeight="1">
      <c r="A22" s="399"/>
      <c r="B22" s="368"/>
      <c r="C22" s="187" t="str">
        <f>IF(D22="","",VLOOKUP(B22,Data!$B$5:$L$404,2,FALSE))</f>
        <v/>
      </c>
      <c r="D22" s="274"/>
      <c r="E22" s="273"/>
      <c r="F22" s="376" t="str">
        <f>IF(D22="","",VLOOKUP(B22,Data!$B$5:$L$404,11,FALSE))</f>
        <v/>
      </c>
      <c r="G22" s="400" t="str">
        <f t="shared" si="0"/>
        <v>-</v>
      </c>
      <c r="H22" s="401" t="str">
        <f>IF(D22="","",VLOOKUP(B22,Data!$B$5:$D$404,3,FALSE))</f>
        <v/>
      </c>
      <c r="I22" s="401" t="str">
        <f>IF(D22="","",VLOOKUP(B22,Data!$B$5:$M$404,12,FALSE))</f>
        <v/>
      </c>
      <c r="J22" s="402"/>
      <c r="K22" s="187" t="str">
        <f>IF(D22="","",VLOOKUP(B22,Data!$B$5:$E$404,4,FALSE)*D22)</f>
        <v/>
      </c>
      <c r="L22" s="187" t="str">
        <f>IF(D22="","",VLOOKUP(B22,Data!$B$5:$F$404,5,FALSE)*D22)</f>
        <v/>
      </c>
      <c r="M22" s="403"/>
      <c r="N22" s="404"/>
      <c r="O22" s="405"/>
      <c r="P22" s="406"/>
      <c r="Q22" s="405"/>
      <c r="R22" s="405"/>
      <c r="S22" s="406"/>
      <c r="T22" s="407"/>
      <c r="U22" s="406"/>
      <c r="V22" s="408" t="str">
        <f>IF(D22="","",VLOOKUP(B22,Data!$B$5:$J$404,9,FALSE)*D22)</f>
        <v/>
      </c>
      <c r="W22" s="386"/>
      <c r="X22" s="386"/>
      <c r="Y22" s="386"/>
      <c r="Z22" s="386"/>
      <c r="AA22" s="386"/>
      <c r="AB22" s="386"/>
      <c r="AC22" s="386"/>
      <c r="AD22" s="386"/>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340" customFormat="1" ht="17" customHeight="1">
      <c r="A24" s="410"/>
      <c r="B24" s="342" t="s">
        <v>871</v>
      </c>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399"/>
      <c r="B25" s="342" t="s">
        <v>974</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410"/>
      <c r="B26" s="385"/>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9.5" customHeight="1">
      <c r="A27" s="272"/>
      <c r="B27" s="678" t="s">
        <v>987</v>
      </c>
      <c r="C27" s="679"/>
      <c r="D27" s="269">
        <f>SUM(D16:D26)</f>
        <v>1</v>
      </c>
      <c r="E27" s="374"/>
      <c r="F27" s="380"/>
      <c r="G27" s="191">
        <f>SUM(G16:G26)</f>
        <v>6633.78</v>
      </c>
      <c r="H27" s="191"/>
      <c r="I27" s="383"/>
      <c r="J27" s="343"/>
      <c r="K27" s="191">
        <f>SUM(K16:K26)</f>
        <v>345</v>
      </c>
      <c r="L27" s="191">
        <f>SUM(L16:L26)</f>
        <v>304</v>
      </c>
      <c r="M27" s="191" t="e">
        <f>SUM(M16:M26)</f>
        <v>#REF!</v>
      </c>
      <c r="N27" s="190">
        <f>SUM(N14:N15)</f>
        <v>0</v>
      </c>
      <c r="O27" s="190" t="e">
        <f>SUM(#REF!)</f>
        <v>#REF!</v>
      </c>
      <c r="P27" s="190">
        <f>SUM(P14:P15)</f>
        <v>0</v>
      </c>
      <c r="Q27" s="190">
        <f>SUM(Q14:Q15)</f>
        <v>0</v>
      </c>
      <c r="R27" s="190" t="e">
        <f>SUM(#REF!)</f>
        <v>#REF!</v>
      </c>
      <c r="S27" s="190">
        <f>SUM(S14:S15)</f>
        <v>0</v>
      </c>
      <c r="T27" s="190">
        <f>SUM(T14:T15)</f>
        <v>0</v>
      </c>
      <c r="U27" s="190"/>
      <c r="V27" s="192">
        <f>SUM(V16:V26)</f>
        <v>1.806</v>
      </c>
      <c r="W27" s="282"/>
    </row>
    <row r="28" spans="1:30" ht="10.5" customHeight="1">
      <c r="A28" s="272"/>
      <c r="B28" s="680"/>
      <c r="C28" s="681"/>
      <c r="D28" s="395"/>
      <c r="E28" s="375"/>
      <c r="F28" s="311"/>
      <c r="G28" s="160" t="s">
        <v>523</v>
      </c>
      <c r="H28" s="157"/>
      <c r="I28" s="344"/>
      <c r="J28" s="344"/>
      <c r="K28" s="344"/>
      <c r="L28" s="161"/>
      <c r="M28" s="151"/>
      <c r="N28" s="298"/>
      <c r="U28" s="298"/>
      <c r="V28" s="298"/>
    </row>
    <row r="29" spans="1:30" ht="13">
      <c r="A29" s="290" t="s">
        <v>96</v>
      </c>
      <c r="C29" s="292"/>
      <c r="D29" s="283" t="s">
        <v>97</v>
      </c>
      <c r="F29" s="76" t="s">
        <v>98</v>
      </c>
      <c r="G29" s="73"/>
      <c r="H29" s="297" t="s">
        <v>88</v>
      </c>
      <c r="I29" s="350"/>
      <c r="J29" s="154" t="s">
        <v>99</v>
      </c>
      <c r="K29" s="154"/>
      <c r="L29" s="150"/>
      <c r="V29" s="155"/>
    </row>
    <row r="30" spans="1:30" ht="10.5" customHeight="1">
      <c r="A30" s="297" t="s">
        <v>527</v>
      </c>
      <c r="C30" s="298"/>
      <c r="D30" s="283" t="s">
        <v>100</v>
      </c>
      <c r="F30" s="77"/>
      <c r="G30" s="162"/>
      <c r="H30" s="297" t="s">
        <v>101</v>
      </c>
      <c r="I30" s="350"/>
      <c r="J30" s="154" t="s">
        <v>528</v>
      </c>
      <c r="K30" s="154"/>
      <c r="L30" s="687" t="s">
        <v>103</v>
      </c>
      <c r="M30" s="688"/>
      <c r="N30" s="688"/>
      <c r="O30" s="688"/>
      <c r="P30" s="688"/>
      <c r="Q30" s="688"/>
      <c r="R30" s="688"/>
      <c r="S30" s="688"/>
      <c r="T30" s="688"/>
      <c r="U30" s="688"/>
      <c r="V30" s="689"/>
    </row>
    <row r="31" spans="1:30">
      <c r="A31" s="311"/>
      <c r="B31" s="312"/>
      <c r="C31" s="313"/>
      <c r="D31" s="353"/>
      <c r="E31" s="312"/>
      <c r="F31" s="673" t="s">
        <v>985</v>
      </c>
      <c r="G31" s="674"/>
      <c r="H31" s="673" t="s">
        <v>984</v>
      </c>
      <c r="I31" s="674"/>
      <c r="J31" s="158" t="s">
        <v>104</v>
      </c>
      <c r="K31" s="158"/>
      <c r="L31" s="675" t="s">
        <v>105</v>
      </c>
      <c r="M31" s="676"/>
      <c r="N31" s="676"/>
      <c r="O31" s="676"/>
      <c r="P31" s="676"/>
      <c r="Q31" s="676"/>
      <c r="R31" s="676"/>
      <c r="S31" s="676"/>
      <c r="T31" s="676"/>
      <c r="U31" s="676"/>
      <c r="V31" s="677"/>
    </row>
    <row r="32" spans="1:30">
      <c r="B32" s="305"/>
    </row>
    <row r="38" spans="1:22" s="354" customFormat="1" ht="26.25" customHeight="1">
      <c r="A38" s="163" t="s">
        <v>886</v>
      </c>
      <c r="B38" s="146"/>
      <c r="C38" s="163" t="s">
        <v>569</v>
      </c>
      <c r="D38" s="362"/>
      <c r="E38" s="362"/>
      <c r="F38" s="363"/>
      <c r="G38" s="163" t="s">
        <v>880</v>
      </c>
      <c r="H38" s="146"/>
      <c r="I38" s="163" t="s">
        <v>569</v>
      </c>
      <c r="K38" s="265"/>
      <c r="L38" s="265"/>
      <c r="V38" s="264"/>
    </row>
    <row r="39" spans="1:22" s="354" customFormat="1" ht="19.25" customHeight="1">
      <c r="A39" s="163" t="s">
        <v>887</v>
      </c>
      <c r="B39" s="146"/>
      <c r="C39" s="163" t="s">
        <v>891</v>
      </c>
      <c r="D39" s="362"/>
      <c r="E39" s="362"/>
      <c r="F39" s="363"/>
      <c r="G39" s="247" t="s">
        <v>881</v>
      </c>
      <c r="H39" s="381"/>
      <c r="I39" s="247" t="s">
        <v>891</v>
      </c>
      <c r="K39" s="265"/>
      <c r="L39" s="265"/>
      <c r="V39" s="264"/>
    </row>
    <row r="40" spans="1:22" s="354" customFormat="1" ht="19.25" customHeight="1">
      <c r="A40" s="163" t="s">
        <v>888</v>
      </c>
      <c r="B40" s="146"/>
      <c r="C40" s="163" t="s">
        <v>891</v>
      </c>
      <c r="D40" s="362"/>
      <c r="E40" s="362"/>
      <c r="F40" s="363"/>
      <c r="G40" s="163" t="s">
        <v>882</v>
      </c>
      <c r="H40" s="146"/>
      <c r="I40" s="163" t="s">
        <v>569</v>
      </c>
      <c r="K40" s="265"/>
      <c r="L40" s="265"/>
      <c r="V40" s="264"/>
    </row>
    <row r="41" spans="1:22" s="354" customFormat="1" ht="19.25" customHeight="1">
      <c r="A41" s="163" t="s">
        <v>889</v>
      </c>
      <c r="B41" s="146"/>
      <c r="C41" s="163" t="s">
        <v>569</v>
      </c>
      <c r="D41" s="362"/>
      <c r="E41" s="362"/>
      <c r="F41" s="363"/>
      <c r="G41" s="163" t="s">
        <v>883</v>
      </c>
      <c r="H41" s="146"/>
      <c r="I41" s="163" t="s">
        <v>569</v>
      </c>
      <c r="K41" s="265"/>
      <c r="L41" s="265"/>
      <c r="V41" s="264"/>
    </row>
    <row r="42" spans="1:22" s="354" customFormat="1" ht="19.25" customHeight="1">
      <c r="A42" s="163" t="s">
        <v>890</v>
      </c>
      <c r="B42" s="146"/>
      <c r="C42" s="163" t="s">
        <v>569</v>
      </c>
      <c r="D42" s="362"/>
      <c r="E42" s="362"/>
      <c r="F42" s="363"/>
      <c r="G42" s="163" t="s">
        <v>885</v>
      </c>
      <c r="H42" s="146"/>
      <c r="I42" s="163" t="s">
        <v>569</v>
      </c>
      <c r="K42" s="265"/>
      <c r="L42" s="265"/>
      <c r="V42" s="264"/>
    </row>
    <row r="43" spans="1:22" ht="18.75" customHeight="1">
      <c r="A43" s="411"/>
      <c r="B43" s="411"/>
      <c r="C43" s="411"/>
      <c r="D43" s="411"/>
      <c r="E43" s="411"/>
      <c r="F43" s="266"/>
      <c r="G43" s="163" t="s">
        <v>884</v>
      </c>
      <c r="H43" s="146"/>
      <c r="I43" s="163" t="s">
        <v>569</v>
      </c>
    </row>
    <row r="47" spans="1:22">
      <c r="L47" s="355"/>
    </row>
    <row r="48" spans="1:22" ht="14">
      <c r="A48" s="356"/>
      <c r="C48" s="334"/>
      <c r="D48" s="357"/>
      <c r="L48" s="358"/>
    </row>
    <row r="49" spans="1:12" ht="14">
      <c r="A49" s="359"/>
      <c r="C49" s="334"/>
      <c r="D49" s="357"/>
      <c r="L49" s="358"/>
    </row>
    <row r="50" spans="1:12" ht="14">
      <c r="A50" s="359"/>
      <c r="C50" s="334"/>
      <c r="D50" s="357"/>
      <c r="L50" s="358"/>
    </row>
    <row r="51" spans="1:12" ht="14">
      <c r="A51" s="359"/>
      <c r="B51" s="334"/>
      <c r="C51" s="334"/>
      <c r="D51" s="357"/>
      <c r="L51" s="358"/>
    </row>
    <row r="52" spans="1:12" ht="14">
      <c r="A52" s="359"/>
      <c r="B52" s="334"/>
      <c r="C52" s="334"/>
      <c r="D52" s="357"/>
      <c r="L52" s="358"/>
    </row>
    <row r="53" spans="1:12" ht="14">
      <c r="A53" s="359"/>
      <c r="B53" s="334"/>
      <c r="C53" s="334"/>
      <c r="D53" s="357"/>
      <c r="L53" s="358"/>
    </row>
    <row r="54" spans="1:12" ht="14">
      <c r="A54" s="334"/>
      <c r="B54" s="334"/>
      <c r="C54" s="334"/>
      <c r="D54" s="357"/>
      <c r="L54" s="360"/>
    </row>
    <row r="55" spans="1:12" ht="14">
      <c r="A55" s="359"/>
      <c r="B55" s="334"/>
      <c r="C55" s="334"/>
      <c r="D55" s="357"/>
    </row>
    <row r="56" spans="1:12" ht="14">
      <c r="A56" s="334"/>
      <c r="B56" s="334"/>
      <c r="C56" s="334"/>
      <c r="D56" s="357"/>
    </row>
    <row r="57" spans="1:12" ht="14">
      <c r="A57" s="334"/>
      <c r="B57" s="334"/>
      <c r="C57" s="334"/>
      <c r="D57" s="357"/>
    </row>
    <row r="58" spans="1:12" ht="14">
      <c r="A58" s="359"/>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34"/>
      <c r="B68" s="334"/>
      <c r="C68" s="334"/>
      <c r="D68" s="357"/>
    </row>
    <row r="69" spans="1:4" ht="14">
      <c r="B69" s="334"/>
    </row>
    <row r="70" spans="1:4" ht="14">
      <c r="B70" s="334"/>
    </row>
    <row r="71" spans="1:4" ht="14">
      <c r="B71" s="334"/>
    </row>
  </sheetData>
  <mergeCells count="5">
    <mergeCell ref="B27:C28"/>
    <mergeCell ref="L30:V30"/>
    <mergeCell ref="F31:G31"/>
    <mergeCell ref="H31:I31"/>
    <mergeCell ref="L31:V31"/>
  </mergeCells>
  <printOptions horizontalCentered="1"/>
  <pageMargins left="0" right="0" top="0.23622047244094491" bottom="0.15748031496062992" header="8.0708661417322833" footer="0"/>
  <pageSetup paperSize="9" scale="74" firstPageNumber="4294963191" orientation="landscape" r:id="rId1"/>
  <headerFooter alignWithMargins="0">
    <oddHeader>&amp;R&amp;"Calibri"&amp;10&amp;K000000 Confidential&amp;1#_x000D_</oddHead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AD68"/>
  <sheetViews>
    <sheetView topLeftCell="A7" zoomScale="85" zoomScaleNormal="85" zoomScaleSheetLayoutView="85" workbookViewId="0">
      <selection activeCell="F1" sqref="F1"/>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39"/>
      <c r="I10" s="440"/>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967</v>
      </c>
      <c r="C18" s="187" t="str">
        <f>IF(D18="","",VLOOKUP(B18,Data!$B$5:$L$404,2,FALSE))</f>
        <v/>
      </c>
      <c r="D18" s="339"/>
      <c r="E18" s="275"/>
      <c r="F18" s="185" t="str">
        <f>IF(D18="","",VLOOKUP(B18,Data!$B$5:$L$404,11,FALSE))</f>
        <v/>
      </c>
      <c r="G18" s="188" t="str">
        <f t="shared" ref="G18:G23"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8</v>
      </c>
      <c r="B19" s="368" t="s">
        <v>213</v>
      </c>
      <c r="C19" s="187" t="str">
        <f>IF(D19="","",VLOOKUP(B19,Data!$B$5:$L$404,2,FALSE))</f>
        <v>WH50410</v>
      </c>
      <c r="D19" s="339">
        <v>4</v>
      </c>
      <c r="E19" s="277"/>
      <c r="F19" s="185">
        <f>IF(D19="","",VLOOKUP(B19,Data!$B$5:$L$404,11,FALSE))</f>
        <v>1897.4</v>
      </c>
      <c r="G19" s="188">
        <f t="shared" si="0"/>
        <v>7589.6</v>
      </c>
      <c r="H19" s="182" t="str">
        <f>IF(D19="","",VLOOKUP(B19,Data!$B$5:$D$404,3,FALSE))</f>
        <v>C/T</v>
      </c>
      <c r="I19" s="182" t="str">
        <f>IF(D19="","",VLOOKUP(B19,Data!$B$5:$M$404,12,FALSE))</f>
        <v>Indonesia</v>
      </c>
      <c r="J19" s="280" t="s">
        <v>968</v>
      </c>
      <c r="K19" s="183">
        <f>IF(D19="","",VLOOKUP(B19,Data!$B$5:$E$404,4,FALSE)*D19)</f>
        <v>888</v>
      </c>
      <c r="L19" s="183">
        <f>IF(D19="","",VLOOKUP(B19,Data!$B$5:$F$404,5,FALSE)*D19)</f>
        <v>804</v>
      </c>
      <c r="M19" s="189"/>
      <c r="N19" s="377"/>
      <c r="O19" s="378"/>
      <c r="P19" s="186"/>
      <c r="Q19" s="378"/>
      <c r="R19" s="378"/>
      <c r="S19" s="186"/>
      <c r="T19" s="379"/>
      <c r="U19" s="186"/>
      <c r="V19" s="184">
        <f>IF(D19="","",VLOOKUP(B19,Data!$B$5:$J$404,9,FALSE)*D19)</f>
        <v>4.7960000000000003</v>
      </c>
      <c r="W19" s="282"/>
      <c r="X19" s="282"/>
      <c r="Y19" s="282"/>
      <c r="Z19" s="282"/>
      <c r="AA19" s="282"/>
      <c r="AB19" s="282"/>
      <c r="AC19" s="282"/>
      <c r="AD19" s="282"/>
    </row>
    <row r="20" spans="1:30" s="340" customFormat="1" ht="17" customHeight="1">
      <c r="A20" s="272"/>
      <c r="B20" s="364"/>
      <c r="C20" s="187" t="str">
        <f>IF(D20="","",VLOOKUP(B20,Data!$B$5:$L$404,2,FALSE))</f>
        <v/>
      </c>
      <c r="D20" s="339"/>
      <c r="E20" s="277"/>
      <c r="F20" s="185" t="str">
        <f>IF(D20="","",VLOOKUP(B20,Data!$B$5:$L$404,11,FALSE))</f>
        <v/>
      </c>
      <c r="G20" s="188" t="str">
        <f t="shared" si="0"/>
        <v>-</v>
      </c>
      <c r="H20" s="182" t="str">
        <f>IF(D20="","",VLOOKUP(B20,Data!$B$5:$D$404,3,FALSE))</f>
        <v/>
      </c>
      <c r="I20" s="182" t="str">
        <f>IF(D20="","",VLOOKUP(B20,Data!$B$5:$M$404,12,FALSE))</f>
        <v/>
      </c>
      <c r="J20" s="279"/>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t="s">
        <v>871</v>
      </c>
      <c r="C22" s="187" t="str">
        <f>IF(D22="","",VLOOKUP(B22,Data!$B$5:$L$404,2,FALSE))</f>
        <v/>
      </c>
      <c r="D22" s="339"/>
      <c r="E22" s="412"/>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t="s">
        <v>974</v>
      </c>
      <c r="C23" s="187" t="str">
        <f>IF(D23="","",VLOOKUP(B23,Data!$B$5:$L$404,2,FALSE))</f>
        <v/>
      </c>
      <c r="D23" s="339"/>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t="e">
        <f>IF(B23=Data!B87,Data!G87,(IF(B23=Data!B93,Data!G93,(IF(B23=Data!B95,Data!G95,(IF(B23=Data!#REF!,Data!#REF!,(IF(B23=Data!#REF!,Data!#REF!,(IF(B23=Data!B78,Data!G78,(IF(B23=Data!#REF!,Data!#REF!,(IF(B23=Data!#REF!,Data!#REF!,Data!#REF!)))))))))))))))&amp;IF(B23=Data!B212,Data!G212,(IF(B23=Data!B213,Data!G213,(IF(B23=Data!#REF!,Data!#REF!,(IF(B23=Data!B208,Data!G208,(IF(B23=Data!B209,Data!G209,(IF(B23=Data!#REF!,Data!G905,(IF(B23=Data!#REF!,Data!#REF!,(IF(B23=Data!B265,Data!G265,Data!#REF!)))))))))))))))&amp;IF(B23=Data!#REF!,Data!#REF!,(IF(B23=Data!#REF!,Data!#REF!,(IF(B23=Data!#REF!,Data!#REF!,(IF(B23=Data!#REF!,Data!#REF!,(IF(B23=Data!#REF!,Data!#REF!,Data!#REF!)))))))))</f>
        <v>#REF!</v>
      </c>
      <c r="N23" s="377"/>
      <c r="O23" s="378"/>
      <c r="P23" s="186" t="e">
        <f>IF(B23=Data!B87,Data!H87,(IF(B23=Data!B93,Data!H93,(IF(B23=Data!B95,Data!H95,(IF(B23=Data!#REF!,Data!#REF!,(IF(B23=Data!#REF!,Data!#REF!,(IF(B23=Data!B78,Data!H78,(IF(B23=Data!#REF!,Data!#REF!,(IF(B23=Data!#REF!,Data!#REF!,Data!#REF!)))))))))))))))&amp;IF(B23=Data!B212,Data!H212,(IF(B23=Data!B213,Data!H213,(IF(B23=Data!#REF!,Data!#REF!,(IF(B23=Data!B208,Data!H208,(IF(B23=Data!B209,Data!H209,(IF(B23=Data!#REF!,Data!H905,(IF(B23=Data!#REF!,Data!#REF!,(IF(B23=Data!B265,Data!H265,Data!#REF!)))))))))))))))&amp;IF(B23=Data!#REF!,Data!#REF!,(IF(B23=Data!#REF!,Data!#REF!,(IF(B23=Data!#REF!,Data!#REF!,(IF(B23=Data!#REF!,Data!#REF!,(IF(B23=Data!#REF!,Data!#REF!,Data!#REF!)))))))))</f>
        <v>#REF!</v>
      </c>
      <c r="Q23" s="378"/>
      <c r="R23" s="378"/>
      <c r="S23" s="186" t="e">
        <f>IF(B23=Data!B87,Data!I87,(IF(B23=Data!B93,Data!I93,(IF(B23=Data!B95,Data!I95,(IF(B23=Data!#REF!,Data!#REF!,(IF(B23=Data!#REF!,Data!#REF!,(IF(B23=Data!B78,Data!I78,(IF(B23=Data!#REF!,Data!#REF!,(IF(B23=Data!#REF!,Data!#REF!,Data!#REF!)))))))))))))))&amp;IF(B23=Data!B212,Data!I212,(IF(B23=Data!B213,Data!I213,(IF(B23=Data!#REF!,Data!#REF!,(IF(B23=Data!B208,Data!I208,(IF(B23=Data!B209,Data!I209,(IF(B23=Data!#REF!,Data!I905,(IF(B23=Data!#REF!,Data!#REF!,(IF(B23=Data!B265,Data!I265,Data!#REF!)))))))))))))))&amp;IF(B23=Data!#REF!,Data!#REF!,(IF(B23=Data!#REF!,Data!#REF!,(IF(B23=Data!#REF!,Data!#REF!,(IF(B23=Data!#REF!,Data!#REF!,(IF(B23=Data!#REF!,Data!#REF!,Data!#REF!)))))))))</f>
        <v>#REF!</v>
      </c>
      <c r="T23" s="379"/>
      <c r="U23" s="186" t="e">
        <f>IF(B23=Data!B87,Data!J87,(IF(B23=Data!B93,Data!J93,(IF(B23=Data!B95,Data!J95,(IF(B23=Data!#REF!,Data!#REF!,(IF(B23=Data!#REF!,Data!#REF!,(IF(B23=Data!B78,Data!J78,(IF(B23=Data!#REF!,Data!#REF!,(IF(B23=Data!#REF!,Data!#REF!,Data!#REF!)))))))))))))))&amp;IF(B23=Data!B212,Data!J212,(IF(B23=Data!B213,Data!J213,(IF(B23=Data!#REF!,Data!#REF!,(IF(B23=Data!B208,Data!J208,(IF(B23=Data!B209,Data!J209,(IF(B23=Data!#REF!,Data!J905,(IF(B23=Data!#REF!,Data!#REF!,(IF(B23=Data!B265,Data!J265,Data!#REF!)))))))))))))))&amp;IF(B23=Data!#REF!,Data!#REF!,(IF(B23=Data!#REF!,Data!#REF!,(IF(B23=Data!#REF!,Data!#REF!,(IF(B23=Data!#REF!,Data!#REF!,(IF(B23=Data!#REF!,Data!#REF!,Data!#REF!)))))))))</f>
        <v>#REF!</v>
      </c>
      <c r="V23" s="184" t="str">
        <f>IF(D23="","",VLOOKUP(B23,Data!$B$5:$J$404,9,FALSE)*D23)</f>
        <v/>
      </c>
      <c r="W23" s="282"/>
      <c r="X23" s="282"/>
      <c r="Y23" s="282"/>
      <c r="Z23" s="282"/>
      <c r="AA23" s="282"/>
      <c r="AB23" s="282"/>
      <c r="AC23" s="282"/>
      <c r="AD23" s="282"/>
    </row>
    <row r="24" spans="1:30" s="340" customFormat="1" ht="16.5" customHeight="1">
      <c r="A24" s="272"/>
      <c r="B24" s="678" t="s">
        <v>988</v>
      </c>
      <c r="C24" s="679"/>
      <c r="D24" s="193">
        <f>SUM(D18:D23)</f>
        <v>4</v>
      </c>
      <c r="E24" s="380"/>
      <c r="F24" s="190"/>
      <c r="G24" s="191">
        <f>SUM(G18:G23)</f>
        <v>7589.6</v>
      </c>
      <c r="H24" s="343"/>
      <c r="I24" s="343"/>
      <c r="J24" s="343"/>
      <c r="K24" s="191">
        <f>SUM(K18:K23)</f>
        <v>888</v>
      </c>
      <c r="L24" s="191">
        <f>SUM(L18:L23)</f>
        <v>804</v>
      </c>
      <c r="M24" s="190">
        <f>SUM(M16:M17)</f>
        <v>0</v>
      </c>
      <c r="N24" s="190" t="e">
        <f>SUM(#REF!)</f>
        <v>#REF!</v>
      </c>
      <c r="O24" s="190">
        <f>SUM(O16:O17)</f>
        <v>0</v>
      </c>
      <c r="P24" s="190">
        <f>SUM(P16:P17)</f>
        <v>0</v>
      </c>
      <c r="Q24" s="190" t="e">
        <f>SUM(#REF!)</f>
        <v>#REF!</v>
      </c>
      <c r="R24" s="190">
        <f>SUM(R16:R17)</f>
        <v>0</v>
      </c>
      <c r="S24" s="190">
        <f>SUM(S16:S17)</f>
        <v>0</v>
      </c>
      <c r="T24" s="190"/>
      <c r="U24" s="190">
        <f>SUM(U16:U17)</f>
        <v>0</v>
      </c>
      <c r="V24" s="192">
        <f>SUM(V18:V23)</f>
        <v>4.7960000000000003</v>
      </c>
    </row>
    <row r="25" spans="1:30" ht="10.25" customHeight="1">
      <c r="A25" s="272"/>
      <c r="B25" s="680"/>
      <c r="C25" s="681"/>
      <c r="D25" s="345"/>
      <c r="E25" s="311"/>
      <c r="F25" s="160" t="s">
        <v>523</v>
      </c>
      <c r="G25" s="157"/>
      <c r="H25" s="344"/>
      <c r="I25" s="344"/>
      <c r="J25" s="344"/>
      <c r="K25" s="161"/>
      <c r="L25" s="151"/>
      <c r="M25" s="298"/>
      <c r="T25" s="298"/>
      <c r="U25" s="298"/>
      <c r="V25" s="155"/>
    </row>
    <row r="26" spans="1:30" ht="16.5">
      <c r="A26" s="272"/>
      <c r="B26" s="346"/>
      <c r="C26" s="347"/>
      <c r="D26" s="348" t="s">
        <v>81</v>
      </c>
      <c r="E26" s="305"/>
      <c r="F26" s="68"/>
      <c r="G26" s="72"/>
      <c r="H26" s="322" t="s">
        <v>83</v>
      </c>
      <c r="I26" s="349"/>
      <c r="J26" s="152" t="s">
        <v>84</v>
      </c>
      <c r="K26" s="152"/>
      <c r="L26" s="682" t="s">
        <v>85</v>
      </c>
      <c r="M26" s="683"/>
      <c r="N26" s="683"/>
      <c r="O26" s="683"/>
      <c r="P26" s="683"/>
      <c r="Q26" s="683"/>
      <c r="R26" s="683"/>
      <c r="S26" s="683"/>
      <c r="T26" s="683"/>
      <c r="U26" s="683"/>
      <c r="V26" s="684"/>
    </row>
    <row r="27" spans="1:30" ht="10.5" customHeight="1">
      <c r="A27" s="272"/>
      <c r="C27" s="298"/>
      <c r="F27" s="77"/>
      <c r="G27" s="162"/>
      <c r="H27" s="297" t="s">
        <v>101</v>
      </c>
      <c r="I27" s="350"/>
      <c r="J27" s="154" t="s">
        <v>528</v>
      </c>
      <c r="K27" s="154"/>
      <c r="L27" s="687" t="s">
        <v>103</v>
      </c>
      <c r="M27" s="688"/>
      <c r="N27" s="688"/>
      <c r="O27" s="688"/>
      <c r="P27" s="688"/>
      <c r="Q27" s="688"/>
      <c r="R27" s="688"/>
      <c r="S27" s="688"/>
      <c r="T27" s="688"/>
      <c r="U27" s="688"/>
      <c r="V27" s="689"/>
    </row>
    <row r="28" spans="1:30">
      <c r="A28" s="311"/>
      <c r="B28" s="312"/>
      <c r="C28" s="313"/>
      <c r="D28" s="353"/>
      <c r="E28" s="312"/>
      <c r="F28" s="673" t="s">
        <v>985</v>
      </c>
      <c r="G28" s="674"/>
      <c r="H28" s="673" t="s">
        <v>984</v>
      </c>
      <c r="I28" s="674"/>
      <c r="J28" s="158" t="s">
        <v>104</v>
      </c>
      <c r="K28" s="158"/>
      <c r="L28" s="675" t="s">
        <v>105</v>
      </c>
      <c r="M28" s="676"/>
      <c r="N28" s="676"/>
      <c r="O28" s="676"/>
      <c r="P28" s="676"/>
      <c r="Q28" s="676"/>
      <c r="R28" s="676"/>
      <c r="S28" s="676"/>
      <c r="T28" s="676"/>
      <c r="U28" s="676"/>
      <c r="V28" s="677"/>
    </row>
    <row r="29" spans="1:30">
      <c r="B29" s="305"/>
    </row>
    <row r="35" spans="1:22" s="354" customFormat="1" ht="26.25" customHeight="1">
      <c r="A35" s="163" t="s">
        <v>886</v>
      </c>
      <c r="B35" s="146"/>
      <c r="C35" s="163" t="s">
        <v>569</v>
      </c>
      <c r="D35" s="362"/>
      <c r="E35" s="362"/>
      <c r="F35" s="363"/>
      <c r="G35" s="163" t="s">
        <v>880</v>
      </c>
      <c r="H35" s="146"/>
      <c r="I35" s="163" t="s">
        <v>569</v>
      </c>
      <c r="K35" s="265"/>
      <c r="L35" s="265"/>
      <c r="V35" s="264"/>
    </row>
    <row r="36" spans="1:22" s="354" customFormat="1" ht="19.25" customHeight="1">
      <c r="A36" s="163" t="s">
        <v>887</v>
      </c>
      <c r="B36" s="146"/>
      <c r="C36" s="163" t="s">
        <v>891</v>
      </c>
      <c r="D36" s="362"/>
      <c r="E36" s="362"/>
      <c r="F36" s="363"/>
      <c r="G36" s="247" t="s">
        <v>881</v>
      </c>
      <c r="H36" s="381"/>
      <c r="I36" s="247" t="s">
        <v>891</v>
      </c>
      <c r="K36" s="265"/>
      <c r="L36" s="265"/>
      <c r="V36" s="264"/>
    </row>
    <row r="37" spans="1:22" s="354" customFormat="1" ht="19.25" customHeight="1">
      <c r="A37" s="163" t="s">
        <v>888</v>
      </c>
      <c r="B37" s="146"/>
      <c r="C37" s="163" t="s">
        <v>891</v>
      </c>
      <c r="D37" s="362"/>
      <c r="E37" s="362"/>
      <c r="F37" s="363"/>
      <c r="G37" s="163" t="s">
        <v>882</v>
      </c>
      <c r="H37" s="146"/>
      <c r="I37" s="163" t="s">
        <v>569</v>
      </c>
      <c r="K37" s="265"/>
      <c r="L37" s="265"/>
      <c r="V37" s="264"/>
    </row>
    <row r="38" spans="1:22" s="354" customFormat="1" ht="19.25" customHeight="1">
      <c r="A38" s="163" t="s">
        <v>889</v>
      </c>
      <c r="B38" s="146"/>
      <c r="C38" s="163" t="s">
        <v>569</v>
      </c>
      <c r="D38" s="362"/>
      <c r="E38" s="362"/>
      <c r="F38" s="363"/>
      <c r="G38" s="163" t="s">
        <v>883</v>
      </c>
      <c r="H38" s="146"/>
      <c r="I38" s="163" t="s">
        <v>569</v>
      </c>
      <c r="K38" s="265"/>
      <c r="L38" s="265"/>
      <c r="V38" s="264"/>
    </row>
    <row r="39" spans="1:22" s="354" customFormat="1" ht="19.25" customHeight="1">
      <c r="A39" s="163" t="s">
        <v>890</v>
      </c>
      <c r="B39" s="146"/>
      <c r="C39" s="163" t="s">
        <v>569</v>
      </c>
      <c r="D39" s="362"/>
      <c r="E39" s="362"/>
      <c r="F39" s="363"/>
      <c r="G39" s="163" t="s">
        <v>885</v>
      </c>
      <c r="H39" s="146"/>
      <c r="I39" s="163" t="s">
        <v>569</v>
      </c>
      <c r="K39" s="265"/>
      <c r="L39" s="265"/>
      <c r="V39" s="264"/>
    </row>
    <row r="40" spans="1:22" ht="18.75" customHeight="1">
      <c r="A40" s="411"/>
      <c r="B40" s="411"/>
      <c r="C40" s="411"/>
      <c r="D40" s="411"/>
      <c r="E40" s="411"/>
      <c r="F40" s="266"/>
      <c r="G40" s="163" t="s">
        <v>884</v>
      </c>
      <c r="H40" s="146"/>
      <c r="I40" s="163" t="s">
        <v>569</v>
      </c>
    </row>
    <row r="44" spans="1:22">
      <c r="L44" s="355"/>
    </row>
    <row r="45" spans="1:22" ht="14">
      <c r="A45" s="356"/>
      <c r="C45" s="334"/>
      <c r="D45" s="357"/>
      <c r="L45" s="358"/>
    </row>
    <row r="46" spans="1:22" ht="14">
      <c r="A46" s="359"/>
      <c r="C46" s="334"/>
      <c r="D46" s="357"/>
      <c r="L46" s="358"/>
    </row>
    <row r="47" spans="1:22" ht="14">
      <c r="A47" s="359"/>
      <c r="C47" s="334"/>
      <c r="D47" s="357"/>
      <c r="L47" s="358"/>
    </row>
    <row r="48" spans="1:22" ht="14">
      <c r="A48" s="359"/>
      <c r="B48" s="334"/>
      <c r="C48" s="334"/>
      <c r="D48" s="357"/>
      <c r="L48" s="358"/>
    </row>
    <row r="49" spans="1:12" ht="14">
      <c r="A49" s="359"/>
      <c r="B49" s="334"/>
      <c r="C49" s="334"/>
      <c r="D49" s="357"/>
      <c r="L49" s="358"/>
    </row>
    <row r="50" spans="1:12" ht="14">
      <c r="A50" s="359"/>
      <c r="B50" s="334"/>
      <c r="C50" s="334"/>
      <c r="D50" s="357"/>
      <c r="L50" s="358"/>
    </row>
    <row r="51" spans="1:12" ht="14">
      <c r="A51" s="334"/>
      <c r="B51" s="334"/>
      <c r="C51" s="334"/>
      <c r="D51" s="357"/>
      <c r="L51" s="360"/>
    </row>
    <row r="52" spans="1:12" ht="14">
      <c r="A52" s="359"/>
      <c r="B52" s="334"/>
      <c r="C52" s="334"/>
      <c r="D52" s="357"/>
    </row>
    <row r="53" spans="1:12" ht="14">
      <c r="A53" s="334"/>
      <c r="B53" s="334"/>
      <c r="C53" s="334"/>
      <c r="D53" s="357"/>
    </row>
    <row r="54" spans="1:12" ht="14">
      <c r="A54" s="334"/>
      <c r="B54" s="334"/>
      <c r="C54" s="334"/>
      <c r="D54" s="357"/>
    </row>
    <row r="55" spans="1:12" ht="14">
      <c r="A55" s="359"/>
      <c r="B55" s="334"/>
      <c r="C55" s="334"/>
      <c r="D55" s="357"/>
    </row>
    <row r="56" spans="1:12" ht="14">
      <c r="A56" s="359"/>
      <c r="B56" s="334"/>
      <c r="C56" s="334"/>
      <c r="D56" s="357"/>
    </row>
    <row r="57" spans="1:12" ht="14">
      <c r="A57" s="359"/>
      <c r="B57" s="334"/>
      <c r="C57" s="334"/>
      <c r="D57" s="357"/>
    </row>
    <row r="58" spans="1:12" ht="14">
      <c r="A58" s="359"/>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34"/>
      <c r="B65" s="334"/>
      <c r="C65" s="334"/>
      <c r="D65" s="357"/>
    </row>
    <row r="66" spans="1:4" ht="14">
      <c r="B66" s="334"/>
    </row>
    <row r="67" spans="1:4" ht="14">
      <c r="B67" s="334"/>
    </row>
    <row r="68" spans="1:4" ht="14">
      <c r="B68" s="334"/>
    </row>
  </sheetData>
  <mergeCells count="6">
    <mergeCell ref="B24:C25"/>
    <mergeCell ref="L26:V26"/>
    <mergeCell ref="L27:V27"/>
    <mergeCell ref="F28:G28"/>
    <mergeCell ref="H28:I28"/>
    <mergeCell ref="L28:V28"/>
  </mergeCells>
  <printOptions horizontalCentered="1"/>
  <pageMargins left="0" right="0" top="0.23622047244094491" bottom="0.15748031496062992" header="8.0708661417322833" footer="0"/>
  <pageSetup paperSize="9" scale="72" firstPageNumber="4294963191" orientation="landscape" r:id="rId1"/>
  <headerFooter alignWithMargins="0">
    <oddHeader>&amp;R&amp;"Calibri"&amp;10&amp;K000000 Confidential&amp;1#_x000D_</oddHead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W78"/>
  <sheetViews>
    <sheetView topLeftCell="A16" zoomScale="70" zoomScaleNormal="70" zoomScaleSheetLayoutView="75" workbookViewId="0">
      <selection activeCell="F1" sqref="F1"/>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5.1796875" style="283" hidden="1" customWidth="1"/>
    <col min="6" max="6" width="14.54296875" style="282" bestFit="1" customWidth="1"/>
    <col min="7" max="7" width="14.90625" style="146" customWidth="1"/>
    <col min="8" max="8" width="16.81640625" style="146" customWidth="1"/>
    <col min="9" max="9" width="8.36328125" style="282" customWidth="1"/>
    <col min="10" max="10" width="12.81640625" style="282" customWidth="1"/>
    <col min="11" max="11" width="14.1796875" style="282" customWidth="1"/>
    <col min="12" max="12" width="15.453125" style="146" customWidth="1"/>
    <col min="13" max="13" width="15.1796875" style="146" customWidth="1"/>
    <col min="14" max="14" width="0.1796875" style="282" hidden="1" customWidth="1"/>
    <col min="15" max="15" width="5.1796875" style="282" customWidth="1"/>
    <col min="16" max="16" width="2.54296875" style="282" customWidth="1"/>
    <col min="17" max="17" width="4.81640625" style="282" hidden="1" customWidth="1"/>
    <col min="18" max="18" width="5.81640625" style="282" customWidth="1"/>
    <col min="19" max="19" width="1.54296875" style="282" customWidth="1"/>
    <col min="20" max="20" width="5.81640625" style="282" hidden="1" customWidth="1"/>
    <col min="21" max="21" width="5.81640625" style="282" customWidth="1"/>
    <col min="22" max="22" width="9.1796875" style="282" hidden="1" customWidth="1"/>
    <col min="23" max="23" width="11.1796875" style="147" customWidth="1"/>
    <col min="24" max="24" width="10.54296875" style="282" bestFit="1" customWidth="1"/>
    <col min="25" max="25" width="9.1796875" style="282"/>
    <col min="26" max="26" width="19.81640625" style="282" customWidth="1"/>
    <col min="27" max="16384" width="9.1796875" style="282"/>
  </cols>
  <sheetData>
    <row r="1" spans="1:23">
      <c r="A1" s="281"/>
      <c r="B1" s="281"/>
    </row>
    <row r="2" spans="1:23" ht="23">
      <c r="O2" s="284"/>
      <c r="P2" s="285"/>
      <c r="Q2" s="285"/>
      <c r="R2" s="285"/>
      <c r="S2" s="285"/>
      <c r="T2" s="285"/>
      <c r="U2" s="285"/>
    </row>
    <row r="3" spans="1:23" ht="18" customHeight="1">
      <c r="A3" s="286" t="s">
        <v>41</v>
      </c>
      <c r="B3" s="286"/>
      <c r="C3" s="286"/>
      <c r="D3" s="387"/>
      <c r="E3" s="287"/>
      <c r="F3" s="286"/>
      <c r="G3" s="54"/>
      <c r="H3" s="54"/>
      <c r="I3" s="286"/>
      <c r="J3" s="286"/>
      <c r="K3" s="286"/>
      <c r="L3" s="54"/>
      <c r="M3" s="54"/>
      <c r="N3" s="286"/>
      <c r="O3" s="286"/>
      <c r="P3" s="286"/>
      <c r="Q3" s="286"/>
      <c r="R3" s="286"/>
      <c r="S3" s="286"/>
      <c r="T3" s="286"/>
      <c r="U3" s="286"/>
      <c r="V3" s="286"/>
      <c r="W3" s="7"/>
    </row>
    <row r="4" spans="1:23" ht="3.75" customHeight="1"/>
    <row r="5" spans="1:23">
      <c r="A5" s="282" t="s">
        <v>500</v>
      </c>
      <c r="I5" s="288" t="s">
        <v>43</v>
      </c>
      <c r="J5" s="289">
        <f>TODAY()</f>
        <v>44763</v>
      </c>
      <c r="K5" s="289"/>
      <c r="L5" s="148"/>
      <c r="M5" s="149"/>
      <c r="N5" s="288"/>
      <c r="O5" s="288"/>
      <c r="P5" s="288"/>
      <c r="Q5" s="288"/>
      <c r="R5" s="288"/>
      <c r="S5" s="288"/>
      <c r="T5" s="288"/>
      <c r="U5" s="288"/>
      <c r="V5" s="288"/>
    </row>
    <row r="6" spans="1:23" ht="13">
      <c r="A6" s="290" t="s">
        <v>44</v>
      </c>
      <c r="B6" s="291"/>
      <c r="C6" s="292"/>
      <c r="D6" s="388"/>
      <c r="E6" s="370"/>
      <c r="F6" s="291"/>
      <c r="G6" s="68" t="s">
        <v>45</v>
      </c>
      <c r="H6" s="61"/>
      <c r="I6" s="294" t="s">
        <v>46</v>
      </c>
      <c r="J6" s="295"/>
      <c r="K6" s="296"/>
      <c r="L6" s="68" t="s">
        <v>47</v>
      </c>
      <c r="M6" s="61"/>
      <c r="N6" s="296"/>
      <c r="O6" s="296"/>
      <c r="P6" s="290"/>
      <c r="Q6" s="296"/>
      <c r="R6" s="296"/>
      <c r="S6" s="296"/>
      <c r="T6" s="296"/>
      <c r="U6" s="291"/>
      <c r="V6" s="291"/>
      <c r="W6" s="142"/>
    </row>
    <row r="7" spans="1:23" ht="13">
      <c r="A7" s="297" t="s">
        <v>601</v>
      </c>
      <c r="C7" s="298"/>
      <c r="D7" s="389" t="s">
        <v>48</v>
      </c>
      <c r="E7" s="371"/>
      <c r="F7" s="300"/>
      <c r="G7" s="69" t="s">
        <v>49</v>
      </c>
      <c r="H7" s="55"/>
      <c r="I7" s="301" t="s">
        <v>50</v>
      </c>
      <c r="J7" s="302"/>
      <c r="K7" s="300"/>
      <c r="L7" s="69" t="s">
        <v>51</v>
      </c>
      <c r="M7" s="55"/>
      <c r="N7" s="300"/>
      <c r="O7" s="300"/>
      <c r="P7" s="301" t="s">
        <v>52</v>
      </c>
      <c r="Q7" s="300"/>
      <c r="R7" s="300"/>
      <c r="S7" s="300"/>
      <c r="T7" s="300"/>
      <c r="U7" s="300"/>
      <c r="V7" s="300"/>
      <c r="W7" s="25"/>
    </row>
    <row r="8" spans="1:23" ht="13">
      <c r="A8" s="303" t="s">
        <v>619</v>
      </c>
      <c r="C8" s="298"/>
      <c r="D8" s="390"/>
      <c r="E8" s="372"/>
      <c r="G8" s="150"/>
      <c r="H8" s="151"/>
      <c r="I8" s="297"/>
      <c r="K8" s="292"/>
      <c r="L8" s="150"/>
      <c r="M8" s="152"/>
      <c r="O8" s="292"/>
      <c r="U8" s="305"/>
      <c r="V8" s="305"/>
      <c r="W8" s="153"/>
    </row>
    <row r="9" spans="1:23">
      <c r="A9" s="297" t="s">
        <v>394</v>
      </c>
      <c r="C9" s="298"/>
      <c r="D9" s="390" t="s">
        <v>53</v>
      </c>
      <c r="E9" s="372"/>
      <c r="G9" s="150" t="s">
        <v>54</v>
      </c>
      <c r="H9" s="151"/>
      <c r="I9" s="297" t="s">
        <v>55</v>
      </c>
      <c r="K9" s="298"/>
      <c r="L9" s="150" t="s">
        <v>56</v>
      </c>
      <c r="M9" s="154"/>
      <c r="O9" s="298"/>
      <c r="P9" s="282" t="s">
        <v>57</v>
      </c>
      <c r="W9" s="155"/>
    </row>
    <row r="10" spans="1:23">
      <c r="A10" s="306" t="s">
        <v>620</v>
      </c>
      <c r="C10" s="298"/>
      <c r="D10" s="390" t="s">
        <v>58</v>
      </c>
      <c r="E10" s="372"/>
      <c r="G10" s="150"/>
      <c r="H10" s="151"/>
      <c r="I10" s="441"/>
      <c r="J10" s="442"/>
      <c r="K10" s="307"/>
      <c r="L10" s="150"/>
      <c r="M10" s="154"/>
      <c r="O10" s="298"/>
      <c r="W10" s="155"/>
    </row>
    <row r="11" spans="1:23" ht="13">
      <c r="A11" s="297" t="s">
        <v>621</v>
      </c>
      <c r="C11" s="308" t="s">
        <v>393</v>
      </c>
      <c r="D11" s="391"/>
      <c r="E11" s="348"/>
      <c r="F11" s="310"/>
      <c r="G11" s="150" t="s">
        <v>59</v>
      </c>
      <c r="H11" s="151"/>
      <c r="I11" s="297" t="s">
        <v>60</v>
      </c>
      <c r="K11" s="298"/>
      <c r="L11" s="150" t="s">
        <v>501</v>
      </c>
      <c r="M11" s="154"/>
      <c r="O11" s="298"/>
      <c r="P11" s="282" t="s">
        <v>62</v>
      </c>
      <c r="W11" s="155"/>
    </row>
    <row r="12" spans="1:23">
      <c r="A12" s="297" t="s">
        <v>63</v>
      </c>
      <c r="C12" s="298"/>
      <c r="D12" s="390" t="s">
        <v>64</v>
      </c>
      <c r="E12" s="372"/>
      <c r="G12" s="150"/>
      <c r="H12" s="151"/>
      <c r="I12" s="297"/>
      <c r="K12" s="298"/>
      <c r="L12" s="150"/>
      <c r="M12" s="154"/>
      <c r="O12" s="298"/>
      <c r="W12" s="155"/>
    </row>
    <row r="13" spans="1:23">
      <c r="A13" s="311"/>
      <c r="B13" s="312"/>
      <c r="C13" s="313"/>
      <c r="D13" s="390" t="s">
        <v>65</v>
      </c>
      <c r="E13" s="372"/>
      <c r="G13" s="156"/>
      <c r="H13" s="157"/>
      <c r="I13" s="311"/>
      <c r="J13" s="312"/>
      <c r="K13" s="313"/>
      <c r="L13" s="156"/>
      <c r="M13" s="158"/>
      <c r="N13" s="312"/>
      <c r="O13" s="313"/>
      <c r="P13" s="312"/>
      <c r="Q13" s="312"/>
      <c r="R13" s="312"/>
      <c r="S13" s="312"/>
      <c r="T13" s="312"/>
      <c r="U13" s="312"/>
      <c r="V13" s="312"/>
      <c r="W13" s="159"/>
    </row>
    <row r="14" spans="1:23">
      <c r="A14" s="314" t="s">
        <v>502</v>
      </c>
      <c r="B14" s="315" t="s">
        <v>503</v>
      </c>
      <c r="C14" s="315"/>
      <c r="D14" s="392" t="s">
        <v>12</v>
      </c>
      <c r="E14" s="323"/>
      <c r="F14" s="317" t="s">
        <v>504</v>
      </c>
      <c r="G14" s="58" t="s">
        <v>505</v>
      </c>
      <c r="H14" s="58" t="s">
        <v>71</v>
      </c>
      <c r="I14" s="318" t="s">
        <v>506</v>
      </c>
      <c r="J14" s="318" t="s">
        <v>507</v>
      </c>
      <c r="K14" s="319" t="s">
        <v>508</v>
      </c>
      <c r="L14" s="65" t="s">
        <v>509</v>
      </c>
      <c r="M14" s="65" t="s">
        <v>510</v>
      </c>
      <c r="N14" s="320"/>
      <c r="O14" s="320" t="s">
        <v>511</v>
      </c>
      <c r="P14" s="314"/>
      <c r="Q14" s="314"/>
      <c r="R14" s="314"/>
      <c r="S14" s="314"/>
      <c r="T14" s="314"/>
      <c r="U14" s="314"/>
      <c r="V14" s="314"/>
      <c r="W14" s="38" t="s">
        <v>512</v>
      </c>
    </row>
    <row r="15" spans="1:23">
      <c r="A15" s="321"/>
      <c r="B15" s="322"/>
      <c r="C15" s="292"/>
      <c r="D15" s="393" t="s">
        <v>513</v>
      </c>
      <c r="E15" s="373"/>
      <c r="F15" s="324" t="s">
        <v>516</v>
      </c>
      <c r="G15" s="59" t="s">
        <v>517</v>
      </c>
      <c r="H15" s="59" t="s">
        <v>517</v>
      </c>
      <c r="I15" s="317"/>
      <c r="J15" s="317"/>
      <c r="K15" s="317"/>
      <c r="L15" s="59" t="s">
        <v>518</v>
      </c>
      <c r="M15" s="66" t="s">
        <v>518</v>
      </c>
      <c r="N15" s="325"/>
      <c r="O15" s="326" t="s">
        <v>519</v>
      </c>
      <c r="P15" s="327"/>
      <c r="Q15" s="327"/>
      <c r="R15" s="327"/>
      <c r="S15" s="327"/>
      <c r="T15" s="327"/>
      <c r="U15" s="328"/>
      <c r="V15" s="328"/>
      <c r="W15" s="39" t="s">
        <v>75</v>
      </c>
    </row>
    <row r="16" spans="1:23" ht="14" customHeight="1">
      <c r="A16" s="329"/>
      <c r="B16" s="330" t="s">
        <v>520</v>
      </c>
      <c r="C16" s="331"/>
      <c r="D16" s="394"/>
      <c r="E16" s="332"/>
      <c r="F16"/>
      <c r="G16" s="143"/>
      <c r="H16" s="143"/>
      <c r="I16" s="329"/>
      <c r="J16" s="329"/>
      <c r="K16" s="329"/>
      <c r="L16" s="143"/>
      <c r="M16" s="144"/>
      <c r="N16" s="333"/>
      <c r="O16" s="334"/>
      <c r="P16" s="334"/>
      <c r="Q16" s="334"/>
      <c r="R16" s="334"/>
      <c r="S16" s="334"/>
      <c r="T16" s="334"/>
      <c r="U16" s="333"/>
      <c r="V16" s="333"/>
      <c r="W16" s="145"/>
    </row>
    <row r="17" spans="1:23" ht="4" customHeight="1">
      <c r="A17" s="329"/>
      <c r="B17" s="335"/>
      <c r="C17" s="334"/>
      <c r="D17" s="394"/>
      <c r="E17" s="332"/>
      <c r="F17" s="329"/>
      <c r="G17" s="143"/>
      <c r="H17" s="143"/>
      <c r="I17" s="336"/>
      <c r="J17" s="336"/>
      <c r="K17" s="336"/>
      <c r="L17" s="94"/>
      <c r="M17" s="106"/>
      <c r="N17" s="337"/>
      <c r="O17" s="338"/>
      <c r="P17" s="338"/>
      <c r="Q17" s="338"/>
      <c r="R17" s="338"/>
      <c r="S17" s="338"/>
      <c r="T17" s="338"/>
      <c r="U17" s="337"/>
      <c r="V17" s="337"/>
      <c r="W17" s="109"/>
    </row>
    <row r="18" spans="1:23" s="340" customFormat="1" ht="17" customHeight="1">
      <c r="A18" s="272"/>
      <c r="B18" s="420" t="s">
        <v>964</v>
      </c>
      <c r="C18" s="187" t="str">
        <f>IF(D18="","",VLOOKUP(B18,Data!$B$5:$L$404,2,FALSE))</f>
        <v/>
      </c>
      <c r="D18" s="274"/>
      <c r="E18" s="274">
        <v>4</v>
      </c>
      <c r="F18" s="181"/>
      <c r="G18" s="185" t="str">
        <f>IF(D18="","",VLOOKUP(B18,Data!$B$5:$L$404,11,FALSE))</f>
        <v/>
      </c>
      <c r="H18" s="188" t="str">
        <f>IF(D18&gt;0,D18*G18,"-")</f>
        <v>-</v>
      </c>
      <c r="I18" s="182" t="str">
        <f>IF(D18="","",VLOOKUP(B18,Data!$B$5:$D$404,3,FALSE))</f>
        <v/>
      </c>
      <c r="J18" s="182" t="str">
        <f>IF(D18="","",VLOOKUP(B18,Data!$B$5:$M$404,12,FALSE))</f>
        <v/>
      </c>
      <c r="K18" s="280"/>
      <c r="L18" s="183" t="str">
        <f>IF(D18="","",VLOOKUP(B18,Data!$B$5:$E$404,4,FALSE)*D18)</f>
        <v/>
      </c>
      <c r="M18" s="183" t="str">
        <f>IF(D18="","",VLOOKUP(B18,Data!$B$5:$F$404,5,FALSE)*D18)</f>
        <v/>
      </c>
      <c r="N18" s="189" t="e">
        <f>IF(B18=Data!B124,Data!G124,(IF(B18=Data!B130,Data!G130,(IF(B18=Data!B132,Data!G132,(IF(B18=Data!#REF!,Data!#REF!,(IF(B18=Data!#REF!,Data!#REF!,(IF(B18=Data!B115,Data!G115,(IF(B18=Data!#REF!,Data!#REF!,(IF(B18=Data!#REF!,Data!#REF!,Data!#REF!)))))))))))))))&amp;IF(B18=Data!B250,Data!G250,(IF(B18=Data!B251,Data!G251,(IF(B18=Data!#REF!,Data!#REF!,(IF(B18=Data!B246,Data!G246,(IF(B18=Data!B247,Data!G247,(IF(B18=Data!#REF!,Data!G942,(IF(B18=Data!#REF!,Data!#REF!,(IF(B18=Data!B302,Data!G302,Data!#REF!)))))))))))))))&amp;IF(B18=Data!#REF!,Data!#REF!,(IF(B18=Data!#REF!,Data!#REF!,(IF(B18=Data!#REF!,Data!#REF!,(IF(B18=Data!#REF!,Data!#REF!,(IF(B18=Data!#REF!,Data!#REF!,Data!#REF!)))))))))</f>
        <v>#REF!</v>
      </c>
      <c r="O18" s="377"/>
      <c r="P18" s="378"/>
      <c r="Q18" s="186" t="e">
        <f>IF(B18=Data!B124,Data!H124,(IF(B18=Data!B130,Data!H130,(IF(B18=Data!B132,Data!H132,(IF(B18=Data!#REF!,Data!#REF!,(IF(B18=Data!#REF!,Data!#REF!,(IF(B18=Data!B115,Data!H115,(IF(B18=Data!#REF!,Data!#REF!,(IF(B18=Data!#REF!,Data!#REF!,Data!#REF!)))))))))))))))&amp;IF(B18=Data!B250,Data!H250,(IF(B18=Data!B251,Data!H251,(IF(B18=Data!#REF!,Data!#REF!,(IF(B18=Data!B246,Data!H246,(IF(B18=Data!B247,Data!H247,(IF(B18=Data!#REF!,Data!H942,(IF(B18=Data!#REF!,Data!#REF!,(IF(B18=Data!B302,Data!H302,Data!#REF!)))))))))))))))&amp;IF(B18=Data!#REF!,Data!#REF!,(IF(B18=Data!#REF!,Data!#REF!,(IF(B18=Data!#REF!,Data!#REF!,(IF(B18=Data!#REF!,Data!#REF!,(IF(B18=Data!#REF!,Data!#REF!,Data!#REF!)))))))))</f>
        <v>#REF!</v>
      </c>
      <c r="R18" s="378"/>
      <c r="S18" s="378"/>
      <c r="T18" s="186" t="e">
        <f>IF(B18=Data!B124,Data!I124,(IF(B18=Data!B130,Data!I130,(IF(B18=Data!B132,Data!I132,(IF(B18=Data!#REF!,Data!#REF!,(IF(B18=Data!#REF!,Data!#REF!,(IF(B18=Data!B115,Data!I115,(IF(B18=Data!#REF!,Data!#REF!,(IF(B18=Data!#REF!,Data!#REF!,Data!#REF!)))))))))))))))&amp;IF(B18=Data!B250,Data!I250,(IF(B18=Data!B251,Data!I251,(IF(B18=Data!#REF!,Data!#REF!,(IF(B18=Data!B246,Data!I246,(IF(B18=Data!B247,Data!I247,(IF(B18=Data!#REF!,Data!I942,(IF(B18=Data!#REF!,Data!#REF!,(IF(B18=Data!B302,Data!I302,Data!#REF!)))))))))))))))&amp;IF(B18=Data!#REF!,Data!#REF!,(IF(B18=Data!#REF!,Data!#REF!,(IF(B18=Data!#REF!,Data!#REF!,(IF(B18=Data!#REF!,Data!#REF!,(IF(B18=Data!#REF!,Data!#REF!,Data!#REF!)))))))))</f>
        <v>#REF!</v>
      </c>
      <c r="U18" s="379"/>
      <c r="V18" s="186" t="e">
        <f>IF(B18=Data!B124,Data!J124,(IF(B18=Data!B130,Data!J130,(IF(B18=Data!B132,Data!J132,(IF(B18=Data!#REF!,Data!#REF!,(IF(B18=Data!#REF!,Data!#REF!,(IF(B18=Data!B115,Data!J115,(IF(B18=Data!#REF!,Data!#REF!,(IF(B18=Data!#REF!,Data!#REF!,Data!#REF!)))))))))))))))&amp;IF(B18=Data!B250,Data!J250,(IF(B18=Data!B251,Data!J251,(IF(B18=Data!#REF!,Data!#REF!,(IF(B18=Data!B246,Data!J246,(IF(B18=Data!B247,Data!J247,(IF(B18=Data!#REF!,Data!J942,(IF(B18=Data!#REF!,Data!#REF!,(IF(B18=Data!B302,Data!J302,Data!#REF!)))))))))))))))&amp;IF(B18=Data!#REF!,Data!#REF!,(IF(B18=Data!#REF!,Data!#REF!,(IF(B18=Data!#REF!,Data!#REF!,(IF(B18=Data!#REF!,Data!#REF!,(IF(B18=Data!#REF!,Data!#REF!,Data!#REF!)))))))))</f>
        <v>#REF!</v>
      </c>
      <c r="W18" s="184" t="str">
        <f>IF(D18="","",VLOOKUP(B18,Data!$B$5:$J$404,9,FALSE)*D18)</f>
        <v/>
      </c>
    </row>
    <row r="19" spans="1:23" s="340" customFormat="1" ht="17" customHeight="1">
      <c r="A19" s="272">
        <v>1</v>
      </c>
      <c r="B19" s="419" t="s">
        <v>409</v>
      </c>
      <c r="C19" s="443" t="str">
        <f>IF(D19="","",VLOOKUP(B19,Data!$B$5:$L$404,2,FALSE))</f>
        <v>ZU62690</v>
      </c>
      <c r="D19" s="274">
        <v>1</v>
      </c>
      <c r="E19" s="274">
        <v>4</v>
      </c>
      <c r="F19" s="277" t="s">
        <v>521</v>
      </c>
      <c r="G19" s="185">
        <f>IF(D19="","",VLOOKUP(B19,Data!$B$5:$L$404,11,FALSE))</f>
        <v>6633.93</v>
      </c>
      <c r="H19" s="188">
        <f>IF(D19&gt;0,D19*G19,"-")</f>
        <v>6633.93</v>
      </c>
      <c r="I19" s="182" t="str">
        <f>IF(D19="","",VLOOKUP(B19,Data!$B$5:$D$404,3,FALSE))</f>
        <v>C/T</v>
      </c>
      <c r="J19" s="182" t="str">
        <f>IF(D19="","",VLOOKUP(B19,Data!$B$5:$M$404,12,FALSE))</f>
        <v>Indonesia</v>
      </c>
      <c r="K19" s="280" t="s">
        <v>963</v>
      </c>
      <c r="L19" s="183">
        <f>IF(D19="","",VLOOKUP(B19,Data!$B$5:$E$404,4,FALSE)*D19)</f>
        <v>345</v>
      </c>
      <c r="M19" s="183">
        <f>IF(D19="","",VLOOKUP(B19,Data!$B$5:$F$404,5,FALSE)*D19)</f>
        <v>304</v>
      </c>
      <c r="N19" s="189" t="e">
        <f>IF(B19=Data!B92,Data!G92,(IF(B19=Data!B98,Data!G98,(IF(B19=Data!B100,Data!G100,(IF(B19=Data!#REF!,Data!#REF!,(IF(B19=Data!#REF!,Data!#REF!,(IF(B19=Data!B83,Data!G83,(IF(B19=Data!#REF!,Data!#REF!,(IF(B19=Data!#REF!,Data!#REF!,Data!#REF!)))))))))))))))&amp;IF(B19=Data!B218,Data!G218,(IF(B19=Data!B219,Data!G219,(IF(B19=Data!#REF!,Data!#REF!,(IF(B19=Data!B213,Data!G213,(IF(B19=Data!B214,Data!G214,(IF(B19=Data!#REF!,Data!G910,(IF(B19=Data!#REF!,Data!#REF!,(IF(B19=Data!B270,Data!G270,Data!#REF!)))))))))))))))&amp;IF(B19=Data!#REF!,Data!#REF!,(IF(B19=Data!#REF!,Data!#REF!,(IF(B19=Data!#REF!,Data!#REF!,(IF(B19=Data!#REF!,Data!#REF!,(IF(B19=Data!#REF!,Data!#REF!,Data!#REF!)))))))))</f>
        <v>#REF!</v>
      </c>
      <c r="O19" s="377"/>
      <c r="P19" s="378"/>
      <c r="Q19" s="186" t="e">
        <f>IF(B19=Data!B92,Data!H92,(IF(B19=Data!B98,Data!H98,(IF(B19=Data!B100,Data!H100,(IF(B19=Data!#REF!,Data!#REF!,(IF(B19=Data!#REF!,Data!#REF!,(IF(B19=Data!B83,Data!H83,(IF(B19=Data!#REF!,Data!#REF!,(IF(B19=Data!#REF!,Data!#REF!,Data!#REF!)))))))))))))))&amp;IF(B19=Data!B218,Data!H218,(IF(B19=Data!B219,Data!H219,(IF(B19=Data!#REF!,Data!#REF!,(IF(B19=Data!B213,Data!H213,(IF(B19=Data!B214,Data!H214,(IF(B19=Data!#REF!,Data!H910,(IF(B19=Data!#REF!,Data!#REF!,(IF(B19=Data!B270,Data!H270,Data!#REF!)))))))))))))))&amp;IF(B19=Data!#REF!,Data!#REF!,(IF(B19=Data!#REF!,Data!#REF!,(IF(B19=Data!#REF!,Data!#REF!,(IF(B19=Data!#REF!,Data!#REF!,(IF(B19=Data!#REF!,Data!#REF!,Data!#REF!)))))))))</f>
        <v>#REF!</v>
      </c>
      <c r="R19" s="378"/>
      <c r="S19" s="378"/>
      <c r="T19" s="186" t="e">
        <f>IF(B19=Data!B92,Data!I92,(IF(B19=Data!B98,Data!I98,(IF(B19=Data!B100,Data!I100,(IF(B19=Data!#REF!,Data!#REF!,(IF(B19=Data!#REF!,Data!#REF!,(IF(B19=Data!B83,Data!I83,(IF(B19=Data!#REF!,Data!#REF!,(IF(B19=Data!#REF!,Data!#REF!,Data!#REF!)))))))))))))))&amp;IF(B19=Data!B218,Data!I218,(IF(B19=Data!B219,Data!I219,(IF(B19=Data!#REF!,Data!#REF!,(IF(B19=Data!B213,Data!I213,(IF(B19=Data!B214,Data!I214,(IF(B19=Data!#REF!,Data!I910,(IF(B19=Data!#REF!,Data!#REF!,(IF(B19=Data!B270,Data!I270,Data!#REF!)))))))))))))))&amp;IF(B19=Data!#REF!,Data!#REF!,(IF(B19=Data!#REF!,Data!#REF!,(IF(B19=Data!#REF!,Data!#REF!,(IF(B19=Data!#REF!,Data!#REF!,(IF(B19=Data!#REF!,Data!#REF!,Data!#REF!)))))))))</f>
        <v>#REF!</v>
      </c>
      <c r="U19" s="379"/>
      <c r="V19" s="186" t="e">
        <f>IF(B19=Data!B92,Data!J92,(IF(B19=Data!B98,Data!J98,(IF(B19=Data!B100,Data!J100,(IF(B19=Data!#REF!,Data!#REF!,(IF(B19=Data!#REF!,Data!#REF!,(IF(B19=Data!B83,Data!J83,(IF(B19=Data!#REF!,Data!#REF!,(IF(B19=Data!#REF!,Data!#REF!,Data!#REF!)))))))))))))))&amp;IF(B19=Data!B218,Data!J218,(IF(B19=Data!B219,Data!J219,(IF(B19=Data!#REF!,Data!#REF!,(IF(B19=Data!B213,Data!J213,(IF(B19=Data!B214,Data!J214,(IF(B19=Data!#REF!,Data!J910,(IF(B19=Data!#REF!,Data!#REF!,(IF(B19=Data!B270,Data!J270,Data!#REF!)))))))))))))))&amp;IF(B19=Data!#REF!,Data!#REF!,(IF(B19=Data!#REF!,Data!#REF!,(IF(B19=Data!#REF!,Data!#REF!,(IF(B19=Data!#REF!,Data!#REF!,(IF(B19=Data!#REF!,Data!#REF!,Data!#REF!)))))))))</f>
        <v>#REF!</v>
      </c>
      <c r="W19" s="184">
        <f>IF(D19="","",VLOOKUP(B19,Data!$B$5:$J$404,9,FALSE)*D19)</f>
        <v>1.806</v>
      </c>
    </row>
    <row r="20" spans="1:23" s="340" customFormat="1" ht="17" customHeight="1">
      <c r="A20" s="272">
        <v>2</v>
      </c>
      <c r="B20" s="419" t="s">
        <v>203</v>
      </c>
      <c r="C20" s="443" t="str">
        <f>IF(D20="","",VLOOKUP(B20,Data!$B$5:$L$404,2,FALSE))</f>
        <v>WH50380</v>
      </c>
      <c r="D20" s="274">
        <v>1</v>
      </c>
      <c r="E20" s="274">
        <v>4</v>
      </c>
      <c r="F20" s="181"/>
      <c r="G20" s="185">
        <f>IF(D20="","",VLOOKUP(B20,Data!$B$5:$L$404,11,FALSE))</f>
        <v>2134.0100000000002</v>
      </c>
      <c r="H20" s="188">
        <f>IF(D20&gt;0,D20*G20,"-")</f>
        <v>2134.0100000000002</v>
      </c>
      <c r="I20" s="182" t="str">
        <f>IF(D20="","",VLOOKUP(B20,Data!$B$5:$D$404,3,FALSE))</f>
        <v>C/T</v>
      </c>
      <c r="J20" s="182" t="str">
        <f>IF(D20="","",VLOOKUP(B20,Data!$B$5:$M$404,12,FALSE))</f>
        <v>Indonesia</v>
      </c>
      <c r="K20" s="280" t="s">
        <v>963</v>
      </c>
      <c r="L20" s="183">
        <f>IF(D20="","",VLOOKUP(B20,Data!$B$5:$E$404,4,FALSE)*D20)</f>
        <v>201</v>
      </c>
      <c r="M20" s="183">
        <f>IF(D20="","",VLOOKUP(B20,Data!$B$5:$F$404,5,FALSE)*D20)</f>
        <v>181</v>
      </c>
      <c r="N20" s="189" t="e">
        <f>IF(B20=Data!B91,Data!G91,(IF(B20=Data!B97,Data!G97,(IF(B20=Data!B99,Data!G99,(IF(B20=Data!#REF!,Data!#REF!,(IF(B20=Data!#REF!,Data!#REF!,(IF(B20=Data!B82,Data!G82,(IF(B20=Data!#REF!,Data!#REF!,(IF(B20=Data!#REF!,Data!#REF!,Data!#REF!)))))))))))))))&amp;IF(B20=Data!B217,Data!G217,(IF(B20=Data!B218,Data!G218,(IF(B20=Data!#REF!,Data!#REF!,(IF(B20=Data!B212,Data!G212,(IF(B20=Data!B213,Data!G213,(IF(B20=Data!#REF!,Data!G909,(IF(B20=Data!#REF!,Data!#REF!,(IF(B20=Data!B269,Data!G269,Data!#REF!)))))))))))))))&amp;IF(B20=Data!#REF!,Data!#REF!,(IF(B20=Data!#REF!,Data!#REF!,(IF(B20=Data!#REF!,Data!#REF!,(IF(B20=Data!#REF!,Data!#REF!,(IF(B20=Data!#REF!,Data!#REF!,Data!#REF!)))))))))</f>
        <v>#REF!</v>
      </c>
      <c r="O20" s="377"/>
      <c r="P20" s="378"/>
      <c r="Q20" s="186" t="e">
        <f>IF(B20=Data!B91,Data!H91,(IF(B20=Data!B97,Data!H97,(IF(B20=Data!B99,Data!H99,(IF(B20=Data!#REF!,Data!#REF!,(IF(B20=Data!#REF!,Data!#REF!,(IF(B20=Data!B82,Data!H82,(IF(B20=Data!#REF!,Data!#REF!,(IF(B20=Data!#REF!,Data!#REF!,Data!#REF!)))))))))))))))&amp;IF(B20=Data!B217,Data!H217,(IF(B20=Data!B218,Data!H218,(IF(B20=Data!#REF!,Data!#REF!,(IF(B20=Data!B212,Data!H212,(IF(B20=Data!B213,Data!H213,(IF(B20=Data!#REF!,Data!H909,(IF(B20=Data!#REF!,Data!#REF!,(IF(B20=Data!B269,Data!H269,Data!#REF!)))))))))))))))&amp;IF(B20=Data!#REF!,Data!#REF!,(IF(B20=Data!#REF!,Data!#REF!,(IF(B20=Data!#REF!,Data!#REF!,(IF(B20=Data!#REF!,Data!#REF!,(IF(B20=Data!#REF!,Data!#REF!,Data!#REF!)))))))))</f>
        <v>#REF!</v>
      </c>
      <c r="R20" s="378"/>
      <c r="S20" s="378"/>
      <c r="T20" s="186" t="e">
        <f>IF(B20=Data!B91,Data!I91,(IF(B20=Data!B97,Data!I97,(IF(B20=Data!B99,Data!I99,(IF(B20=Data!#REF!,Data!#REF!,(IF(B20=Data!#REF!,Data!#REF!,(IF(B20=Data!B82,Data!I82,(IF(B20=Data!#REF!,Data!#REF!,(IF(B20=Data!#REF!,Data!#REF!,Data!#REF!)))))))))))))))&amp;IF(B20=Data!B217,Data!I217,(IF(B20=Data!B218,Data!I218,(IF(B20=Data!#REF!,Data!#REF!,(IF(B20=Data!B212,Data!I212,(IF(B20=Data!B213,Data!I213,(IF(B20=Data!#REF!,Data!I909,(IF(B20=Data!#REF!,Data!#REF!,(IF(B20=Data!B269,Data!I269,Data!#REF!)))))))))))))))&amp;IF(B20=Data!#REF!,Data!#REF!,(IF(B20=Data!#REF!,Data!#REF!,(IF(B20=Data!#REF!,Data!#REF!,(IF(B20=Data!#REF!,Data!#REF!,(IF(B20=Data!#REF!,Data!#REF!,Data!#REF!)))))))))</f>
        <v>#REF!</v>
      </c>
      <c r="U20" s="379"/>
      <c r="V20" s="186" t="e">
        <f>IF(B20=Data!B91,Data!J91,(IF(B20=Data!B97,Data!J97,(IF(B20=Data!B99,Data!J99,(IF(B20=Data!#REF!,Data!#REF!,(IF(B20=Data!#REF!,Data!#REF!,(IF(B20=Data!B82,Data!J82,(IF(B20=Data!#REF!,Data!#REF!,(IF(B20=Data!#REF!,Data!#REF!,Data!#REF!)))))))))))))))&amp;IF(B20=Data!B217,Data!J217,(IF(B20=Data!B218,Data!J218,(IF(B20=Data!#REF!,Data!#REF!,(IF(B20=Data!B212,Data!J212,(IF(B20=Data!B213,Data!J213,(IF(B20=Data!#REF!,Data!J909,(IF(B20=Data!#REF!,Data!#REF!,(IF(B20=Data!B269,Data!J269,Data!#REF!)))))))))))))))&amp;IF(B20=Data!#REF!,Data!#REF!,(IF(B20=Data!#REF!,Data!#REF!,(IF(B20=Data!#REF!,Data!#REF!,(IF(B20=Data!#REF!,Data!#REF!,(IF(B20=Data!#REF!,Data!#REF!,Data!#REF!)))))))))</f>
        <v>#REF!</v>
      </c>
      <c r="W20" s="184">
        <f>IF(D20="","",VLOOKUP(B20,Data!$B$5:$J$404,9,FALSE)*D20)</f>
        <v>1.1499999999999999</v>
      </c>
    </row>
    <row r="21" spans="1:23" s="340" customFormat="1" ht="17" customHeight="1">
      <c r="A21" s="272">
        <v>3</v>
      </c>
      <c r="B21" s="419" t="s">
        <v>196</v>
      </c>
      <c r="C21" s="443" t="str">
        <f>IF(D21="","",VLOOKUP(B21,Data!$B$5:$L$404,2,FALSE))</f>
        <v>WH50350</v>
      </c>
      <c r="D21" s="274">
        <v>23</v>
      </c>
      <c r="E21" s="274">
        <v>4</v>
      </c>
      <c r="F21" s="277" t="s">
        <v>522</v>
      </c>
      <c r="G21" s="185">
        <f>IF(D21="","",VLOOKUP(B21,Data!$B$5:$L$404,11,FALSE))</f>
        <v>1751.45</v>
      </c>
      <c r="H21" s="188">
        <f>IF(D21&gt;0,D21*G21,"-")</f>
        <v>40283.35</v>
      </c>
      <c r="I21" s="182" t="str">
        <f>IF(D21="","",VLOOKUP(B21,Data!$B$5:$D$404,3,FALSE))</f>
        <v>C/T</v>
      </c>
      <c r="J21" s="182" t="str">
        <f>IF(D21="","",VLOOKUP(B21,Data!$B$5:$M$404,12,FALSE))</f>
        <v>Indonesia</v>
      </c>
      <c r="K21" s="280" t="s">
        <v>963</v>
      </c>
      <c r="L21" s="183">
        <f>IF(D21="","",VLOOKUP(B21,Data!$B$5:$E$404,4,FALSE)*D21)</f>
        <v>4623</v>
      </c>
      <c r="M21" s="183">
        <f>IF(D21="","",VLOOKUP(B21,Data!$B$5:$F$404,5,FALSE)*D21)</f>
        <v>4163</v>
      </c>
      <c r="N21" s="189" t="e">
        <f>IF(B21=Data!B93,Data!G93,(IF(B21=Data!B99,Data!G99,(IF(B21=Data!B101,Data!G101,(IF(B21=Data!#REF!,Data!#REF!,(IF(B21=Data!#REF!,Data!#REF!,(IF(B21=Data!B84,Data!G84,(IF(B21=Data!#REF!,Data!#REF!,(IF(B21=Data!#REF!,Data!#REF!,Data!#REF!)))))))))))))))&amp;IF(B21=Data!B219,Data!G219,(IF(B21=Data!B220,Data!G220,(IF(B21=Data!#REF!,Data!#REF!,(IF(B21=Data!B214,Data!G214,(IF(B21=Data!B216,Data!G216,(IF(B21=Data!#REF!,Data!G911,(IF(B21=Data!#REF!,Data!#REF!,(IF(B21=Data!B271,Data!G271,Data!#REF!)))))))))))))))&amp;IF(B21=Data!#REF!,Data!#REF!,(IF(B21=Data!#REF!,Data!#REF!,(IF(B21=Data!#REF!,Data!#REF!,(IF(B21=Data!#REF!,Data!#REF!,(IF(B21=Data!#REF!,Data!#REF!,Data!#REF!)))))))))</f>
        <v>#REF!</v>
      </c>
      <c r="O21" s="377"/>
      <c r="P21" s="378"/>
      <c r="Q21" s="186" t="e">
        <f>IF(B21=Data!B93,Data!H93,(IF(B21=Data!B99,Data!H99,(IF(B21=Data!B101,Data!H101,(IF(B21=Data!#REF!,Data!#REF!,(IF(B21=Data!#REF!,Data!#REF!,(IF(B21=Data!B84,Data!H84,(IF(B21=Data!#REF!,Data!#REF!,(IF(B21=Data!#REF!,Data!#REF!,Data!#REF!)))))))))))))))&amp;IF(B21=Data!B219,Data!H219,(IF(B21=Data!B220,Data!H220,(IF(B21=Data!#REF!,Data!#REF!,(IF(B21=Data!B214,Data!H214,(IF(B21=Data!B216,Data!H216,(IF(B21=Data!#REF!,Data!H911,(IF(B21=Data!#REF!,Data!#REF!,(IF(B21=Data!B271,Data!H271,Data!#REF!)))))))))))))))&amp;IF(B21=Data!#REF!,Data!#REF!,(IF(B21=Data!#REF!,Data!#REF!,(IF(B21=Data!#REF!,Data!#REF!,(IF(B21=Data!#REF!,Data!#REF!,(IF(B21=Data!#REF!,Data!#REF!,Data!#REF!)))))))))</f>
        <v>#REF!</v>
      </c>
      <c r="R21" s="378"/>
      <c r="S21" s="378"/>
      <c r="T21" s="186" t="e">
        <f>IF(B21=Data!B93,Data!I93,(IF(B21=Data!B99,Data!I99,(IF(B21=Data!B101,Data!I101,(IF(B21=Data!#REF!,Data!#REF!,(IF(B21=Data!#REF!,Data!#REF!,(IF(B21=Data!B84,Data!I84,(IF(B21=Data!#REF!,Data!#REF!,(IF(B21=Data!#REF!,Data!#REF!,Data!#REF!)))))))))))))))&amp;IF(B21=Data!B219,Data!I219,(IF(B21=Data!B220,Data!I220,(IF(B21=Data!#REF!,Data!#REF!,(IF(B21=Data!B214,Data!I214,(IF(B21=Data!B216,Data!I216,(IF(B21=Data!#REF!,Data!I911,(IF(B21=Data!#REF!,Data!#REF!,(IF(B21=Data!B271,Data!I271,Data!#REF!)))))))))))))))&amp;IF(B21=Data!#REF!,Data!#REF!,(IF(B21=Data!#REF!,Data!#REF!,(IF(B21=Data!#REF!,Data!#REF!,(IF(B21=Data!#REF!,Data!#REF!,(IF(B21=Data!#REF!,Data!#REF!,Data!#REF!)))))))))</f>
        <v>#REF!</v>
      </c>
      <c r="U21" s="379"/>
      <c r="V21" s="186" t="e">
        <f>IF(B21=Data!B93,Data!J93,(IF(B21=Data!B99,Data!J99,(IF(B21=Data!B101,Data!J101,(IF(B21=Data!#REF!,Data!#REF!,(IF(B21=Data!#REF!,Data!#REF!,(IF(B21=Data!B84,Data!J84,(IF(B21=Data!#REF!,Data!#REF!,(IF(B21=Data!#REF!,Data!#REF!,Data!#REF!)))))))))))))))&amp;IF(B21=Data!B219,Data!J219,(IF(B21=Data!B220,Data!J220,(IF(B21=Data!#REF!,Data!#REF!,(IF(B21=Data!B214,Data!J214,(IF(B21=Data!B216,Data!J216,(IF(B21=Data!#REF!,Data!J911,(IF(B21=Data!#REF!,Data!#REF!,(IF(B21=Data!B271,Data!J271,Data!#REF!)))))))))))))))&amp;IF(B21=Data!#REF!,Data!#REF!,(IF(B21=Data!#REF!,Data!#REF!,(IF(B21=Data!#REF!,Data!#REF!,(IF(B21=Data!#REF!,Data!#REF!,(IF(B21=Data!#REF!,Data!#REF!,Data!#REF!)))))))))</f>
        <v>#REF!</v>
      </c>
      <c r="W21" s="184">
        <f>IF(D21="","",VLOOKUP(B21,Data!$B$5:$J$404,9,FALSE)*D21)</f>
        <v>26.45</v>
      </c>
    </row>
    <row r="22" spans="1:23" s="340" customFormat="1" ht="17" customHeight="1">
      <c r="A22" s="272">
        <v>4</v>
      </c>
      <c r="B22" s="368" t="s">
        <v>699</v>
      </c>
      <c r="C22" s="443" t="str">
        <f>IF(D22="","",VLOOKUP(B22,Data!$B$5:$L$404,2,FALSE))</f>
        <v>VAD6750</v>
      </c>
      <c r="D22" s="274">
        <v>2</v>
      </c>
      <c r="E22" s="274">
        <v>4</v>
      </c>
      <c r="F22" s="277"/>
      <c r="G22" s="185">
        <f>IF(D22="","",VLOOKUP(B22,Data!$B$5:$L$404,11,FALSE))</f>
        <v>2090.88</v>
      </c>
      <c r="H22" s="188">
        <f t="shared" ref="H22:H27" si="0">IF(D22&gt;0,D22*G22,"-")</f>
        <v>4181.76</v>
      </c>
      <c r="I22" s="182" t="str">
        <f>IF(D22="","",VLOOKUP(B22,Data!$B$5:$D$404,3,FALSE))</f>
        <v>C/T</v>
      </c>
      <c r="J22" s="182" t="str">
        <f>IF(D22="","",VLOOKUP(B22,Data!$B$5:$M$404,12,FALSE))</f>
        <v>Indonesia</v>
      </c>
      <c r="K22" s="280" t="s">
        <v>963</v>
      </c>
      <c r="L22" s="183">
        <f>IF(D22="","",VLOOKUP(B22,Data!$B$5:$E$404,4,FALSE)*D22)</f>
        <v>412</v>
      </c>
      <c r="M22" s="183">
        <f>IF(D22="","",VLOOKUP(B22,Data!$B$5:$F$404,5,FALSE)*D22)</f>
        <v>372</v>
      </c>
      <c r="N22" s="189" t="e">
        <f>IF(B22=Data!B90,Data!G90,(IF(B22=Data!B96,Data!G96,(IF(B22=Data!B98,Data!G98,(IF(B22=Data!#REF!,Data!#REF!,(IF(B22=Data!#REF!,Data!#REF!,(IF(B22=Data!B81,Data!G81,(IF(B22=Data!#REF!,Data!#REF!,(IF(B22=Data!#REF!,Data!#REF!,Data!#REF!)))))))))))))))&amp;IF(B22=Data!B216,Data!G216,(IF(B22=Data!B217,Data!G217,(IF(B22=Data!#REF!,Data!#REF!,(IF(B22=Data!B211,Data!G211,(IF(B22=Data!B212,Data!G212,(IF(B22=Data!#REF!,Data!G908,(IF(B22=Data!#REF!,Data!#REF!,(IF(B22=Data!B268,Data!G268,Data!#REF!)))))))))))))))&amp;IF(B22=Data!#REF!,Data!#REF!,(IF(B22=Data!#REF!,Data!#REF!,(IF(B22=Data!#REF!,Data!#REF!,(IF(B22=Data!#REF!,Data!#REF!,(IF(B22=Data!#REF!,Data!#REF!,Data!#REF!)))))))))</f>
        <v>#REF!</v>
      </c>
      <c r="O22" s="377"/>
      <c r="P22" s="378"/>
      <c r="Q22" s="186" t="e">
        <f>IF(B22=Data!B90,Data!H90,(IF(B22=Data!B96,Data!H96,(IF(B22=Data!B98,Data!H98,(IF(B22=Data!#REF!,Data!#REF!,(IF(B22=Data!#REF!,Data!#REF!,(IF(B22=Data!B81,Data!H81,(IF(B22=Data!#REF!,Data!#REF!,(IF(B22=Data!#REF!,Data!#REF!,Data!#REF!)))))))))))))))&amp;IF(B22=Data!B216,Data!H216,(IF(B22=Data!B217,Data!H217,(IF(B22=Data!#REF!,Data!#REF!,(IF(B22=Data!B211,Data!H211,(IF(B22=Data!B212,Data!H212,(IF(B22=Data!#REF!,Data!H908,(IF(B22=Data!#REF!,Data!#REF!,(IF(B22=Data!B268,Data!H268,Data!#REF!)))))))))))))))&amp;IF(B22=Data!#REF!,Data!#REF!,(IF(B22=Data!#REF!,Data!#REF!,(IF(B22=Data!#REF!,Data!#REF!,(IF(B22=Data!#REF!,Data!#REF!,(IF(B22=Data!#REF!,Data!#REF!,Data!#REF!)))))))))</f>
        <v>#REF!</v>
      </c>
      <c r="R22" s="378"/>
      <c r="S22" s="378"/>
      <c r="T22" s="186" t="e">
        <f>IF(B22=Data!B90,Data!I90,(IF(B22=Data!B96,Data!I96,(IF(B22=Data!B98,Data!I98,(IF(B22=Data!#REF!,Data!#REF!,(IF(B22=Data!#REF!,Data!#REF!,(IF(B22=Data!B81,Data!I81,(IF(B22=Data!#REF!,Data!#REF!,(IF(B22=Data!#REF!,Data!#REF!,Data!#REF!)))))))))))))))&amp;IF(B22=Data!B216,Data!I216,(IF(B22=Data!B217,Data!I217,(IF(B22=Data!#REF!,Data!#REF!,(IF(B22=Data!B211,Data!I211,(IF(B22=Data!B212,Data!I212,(IF(B22=Data!#REF!,Data!I908,(IF(B22=Data!#REF!,Data!#REF!,(IF(B22=Data!B268,Data!I268,Data!#REF!)))))))))))))))&amp;IF(B22=Data!#REF!,Data!#REF!,(IF(B22=Data!#REF!,Data!#REF!,(IF(B22=Data!#REF!,Data!#REF!,(IF(B22=Data!#REF!,Data!#REF!,(IF(B22=Data!#REF!,Data!#REF!,Data!#REF!)))))))))</f>
        <v>#REF!</v>
      </c>
      <c r="U22" s="379"/>
      <c r="V22" s="186" t="e">
        <f>IF(B22=Data!B90,Data!J90,(IF(B22=Data!B96,Data!J96,(IF(B22=Data!B98,Data!J98,(IF(B22=Data!#REF!,Data!#REF!,(IF(B22=Data!#REF!,Data!#REF!,(IF(B22=Data!B81,Data!J81,(IF(B22=Data!#REF!,Data!#REF!,(IF(B22=Data!#REF!,Data!#REF!,Data!#REF!)))))))))))))))&amp;IF(B22=Data!B216,Data!J216,(IF(B22=Data!B217,Data!J217,(IF(B22=Data!#REF!,Data!#REF!,(IF(B22=Data!B211,Data!J211,(IF(B22=Data!B212,Data!J212,(IF(B22=Data!#REF!,Data!J908,(IF(B22=Data!#REF!,Data!#REF!,(IF(B22=Data!B268,Data!J268,Data!#REF!)))))))))))))))&amp;IF(B22=Data!#REF!,Data!#REF!,(IF(B22=Data!#REF!,Data!#REF!,(IF(B22=Data!#REF!,Data!#REF!,(IF(B22=Data!#REF!,Data!#REF!,(IF(B22=Data!#REF!,Data!#REF!,Data!#REF!)))))))))</f>
        <v>#REF!</v>
      </c>
      <c r="W22" s="184">
        <f>IF(D22="","",VLOOKUP(B22,Data!$B$5:$J$404,9,FALSE)*D22)</f>
        <v>2.2999999999999998</v>
      </c>
    </row>
    <row r="23" spans="1:23" s="340" customFormat="1" ht="17" customHeight="1">
      <c r="A23" s="272">
        <v>5</v>
      </c>
      <c r="B23" s="419" t="s">
        <v>265</v>
      </c>
      <c r="C23" s="443" t="str">
        <f>IF(D23="","",VLOOKUP(B23,Data!$B$5:$L$404,2,FALSE))</f>
        <v>WN67630</v>
      </c>
      <c r="D23" s="274">
        <v>2</v>
      </c>
      <c r="E23" s="274">
        <v>4</v>
      </c>
      <c r="F23" s="270" t="s">
        <v>531</v>
      </c>
      <c r="G23" s="185">
        <f>IF(D23="","",VLOOKUP(B23,Data!$B$5:$L$404,11,FALSE))</f>
        <v>3082.41</v>
      </c>
      <c r="H23" s="188">
        <f t="shared" si="0"/>
        <v>6164.82</v>
      </c>
      <c r="I23" s="182" t="str">
        <f>IF(D23="","",VLOOKUP(B23,Data!$B$5:$D$404,3,FALSE))</f>
        <v>C/T</v>
      </c>
      <c r="J23" s="182" t="str">
        <f>IF(D23="","",VLOOKUP(B23,Data!$B$5:$M$404,12,FALSE))</f>
        <v>Indonesia</v>
      </c>
      <c r="K23" s="280" t="s">
        <v>963</v>
      </c>
      <c r="L23" s="183">
        <f>IF(D23="","",VLOOKUP(B23,Data!$B$5:$E$404,4,FALSE)*D23)</f>
        <v>524</v>
      </c>
      <c r="M23" s="183">
        <f>IF(D23="","",VLOOKUP(B23,Data!$B$5:$F$404,5,FALSE)*D23)</f>
        <v>484</v>
      </c>
      <c r="N23" s="189" t="e">
        <f>IF(B23=Data!B91,Data!G91,(IF(B23=Data!B97,Data!G97,(IF(B23=Data!B99,Data!G99,(IF(B23=Data!#REF!,Data!#REF!,(IF(B23=Data!#REF!,Data!#REF!,(IF(B23=Data!B82,Data!G82,(IF(B23=Data!#REF!,Data!#REF!,(IF(B23=Data!#REF!,Data!#REF!,Data!#REF!)))))))))))))))&amp;IF(B23=Data!B217,Data!G217,(IF(B23=Data!B218,Data!G218,(IF(B23=Data!#REF!,Data!#REF!,(IF(B23=Data!B212,Data!G212,(IF(B23=Data!B213,Data!G213,(IF(B23=Data!#REF!,Data!G909,(IF(B23=Data!#REF!,Data!#REF!,(IF(B23=Data!B269,Data!G269,Data!#REF!)))))))))))))))&amp;IF(B23=Data!#REF!,Data!#REF!,(IF(B23=Data!#REF!,Data!#REF!,(IF(B23=Data!#REF!,Data!#REF!,(IF(B23=Data!#REF!,Data!#REF!,(IF(B23=Data!#REF!,Data!#REF!,Data!#REF!)))))))))</f>
        <v>#REF!</v>
      </c>
      <c r="O23" s="377"/>
      <c r="P23" s="378"/>
      <c r="Q23" s="186" t="e">
        <f>IF(B23=Data!B91,Data!H91,(IF(B23=Data!B97,Data!H97,(IF(B23=Data!B99,Data!H99,(IF(B23=Data!#REF!,Data!#REF!,(IF(B23=Data!#REF!,Data!#REF!,(IF(B23=Data!B82,Data!H82,(IF(B23=Data!#REF!,Data!#REF!,(IF(B23=Data!#REF!,Data!#REF!,Data!#REF!)))))))))))))))&amp;IF(B23=Data!B217,Data!H217,(IF(B23=Data!B218,Data!H218,(IF(B23=Data!#REF!,Data!#REF!,(IF(B23=Data!B212,Data!H212,(IF(B23=Data!B213,Data!H213,(IF(B23=Data!#REF!,Data!H909,(IF(B23=Data!#REF!,Data!#REF!,(IF(B23=Data!B269,Data!H269,Data!#REF!)))))))))))))))&amp;IF(B23=Data!#REF!,Data!#REF!,(IF(B23=Data!#REF!,Data!#REF!,(IF(B23=Data!#REF!,Data!#REF!,(IF(B23=Data!#REF!,Data!#REF!,(IF(B23=Data!#REF!,Data!#REF!,Data!#REF!)))))))))</f>
        <v>#REF!</v>
      </c>
      <c r="R23" s="378"/>
      <c r="S23" s="378"/>
      <c r="T23" s="186" t="e">
        <f>IF(B23=Data!B91,Data!I91,(IF(B23=Data!B97,Data!I97,(IF(B23=Data!B99,Data!I99,(IF(B23=Data!#REF!,Data!#REF!,(IF(B23=Data!#REF!,Data!#REF!,(IF(B23=Data!B82,Data!I82,(IF(B23=Data!#REF!,Data!#REF!,(IF(B23=Data!#REF!,Data!#REF!,Data!#REF!)))))))))))))))&amp;IF(B23=Data!B217,Data!I217,(IF(B23=Data!B218,Data!I218,(IF(B23=Data!#REF!,Data!#REF!,(IF(B23=Data!B212,Data!I212,(IF(B23=Data!B213,Data!I213,(IF(B23=Data!#REF!,Data!I909,(IF(B23=Data!#REF!,Data!#REF!,(IF(B23=Data!B269,Data!I269,Data!#REF!)))))))))))))))&amp;IF(B23=Data!#REF!,Data!#REF!,(IF(B23=Data!#REF!,Data!#REF!,(IF(B23=Data!#REF!,Data!#REF!,(IF(B23=Data!#REF!,Data!#REF!,(IF(B23=Data!#REF!,Data!#REF!,Data!#REF!)))))))))</f>
        <v>#REF!</v>
      </c>
      <c r="U23" s="379"/>
      <c r="V23" s="186" t="e">
        <f>IF(B23=Data!B91,Data!J91,(IF(B23=Data!B97,Data!J97,(IF(B23=Data!B99,Data!J99,(IF(B23=Data!#REF!,Data!#REF!,(IF(B23=Data!#REF!,Data!#REF!,(IF(B23=Data!B82,Data!J82,(IF(B23=Data!#REF!,Data!#REF!,(IF(B23=Data!#REF!,Data!#REF!,Data!#REF!)))))))))))))))&amp;IF(B23=Data!B217,Data!J217,(IF(B23=Data!B218,Data!J218,(IF(B23=Data!#REF!,Data!#REF!,(IF(B23=Data!B212,Data!J212,(IF(B23=Data!B213,Data!J213,(IF(B23=Data!#REF!,Data!J909,(IF(B23=Data!#REF!,Data!#REF!,(IF(B23=Data!B269,Data!J269,Data!#REF!)))))))))))))))&amp;IF(B23=Data!#REF!,Data!#REF!,(IF(B23=Data!#REF!,Data!#REF!,(IF(B23=Data!#REF!,Data!#REF!,(IF(B23=Data!#REF!,Data!#REF!,(IF(B23=Data!#REF!,Data!#REF!,Data!#REF!)))))))))</f>
        <v>#REF!</v>
      </c>
      <c r="W23" s="184">
        <f>IF(D23="","",VLOOKUP(B23,Data!$B$5:$J$404,9,FALSE)*D23)</f>
        <v>3.036</v>
      </c>
    </row>
    <row r="24" spans="1:23" s="340" customFormat="1" ht="17" customHeight="1">
      <c r="A24" s="272">
        <v>6</v>
      </c>
      <c r="B24" s="419" t="s">
        <v>269</v>
      </c>
      <c r="C24" s="443" t="str">
        <f>IF(D24="","",VLOOKUP(B24,Data!$B$5:$L$404,2,FALSE))</f>
        <v>WN67610</v>
      </c>
      <c r="D24" s="274">
        <v>1</v>
      </c>
      <c r="E24" s="274">
        <v>4</v>
      </c>
      <c r="F24" s="181"/>
      <c r="G24" s="185">
        <f>IF(D24="","",VLOOKUP(B24,Data!$B$5:$L$404,11,FALSE))</f>
        <v>3084.01</v>
      </c>
      <c r="H24" s="188">
        <f>IF(D24&gt;0,D24*G24,"-")</f>
        <v>3084.01</v>
      </c>
      <c r="I24" s="182" t="str">
        <f>IF(D24="","",VLOOKUP(B24,Data!$B$5:$D$404,3,FALSE))</f>
        <v>C/T</v>
      </c>
      <c r="J24" s="182" t="str">
        <f>IF(D24="","",VLOOKUP(B24,Data!$B$5:$M$404,12,FALSE))</f>
        <v>Indonesia</v>
      </c>
      <c r="K24" s="280" t="s">
        <v>963</v>
      </c>
      <c r="L24" s="183">
        <f>IF(D24="","",VLOOKUP(B24,Data!$B$5:$E$404,4,FALSE)*D24)</f>
        <v>262</v>
      </c>
      <c r="M24" s="183">
        <f>IF(D24="","",VLOOKUP(B24,Data!$B$5:$F$404,5,FALSE)*D24)</f>
        <v>242</v>
      </c>
      <c r="N24" s="189" t="e">
        <f>IF(B24=Data!B92,Data!G92,(IF(B24=Data!B98,Data!G98,(IF(B24=Data!B100,Data!G100,(IF(B24=Data!#REF!,Data!#REF!,(IF(B24=Data!#REF!,Data!#REF!,(IF(B24=Data!B83,Data!G83,(IF(B24=Data!#REF!,Data!#REF!,(IF(B24=Data!#REF!,Data!#REF!,Data!#REF!)))))))))))))))&amp;IF(B24=Data!B218,Data!G218,(IF(B24=Data!B219,Data!G219,(IF(B24=Data!#REF!,Data!#REF!,(IF(B24=Data!B213,Data!G213,(IF(B24=Data!B214,Data!G214,(IF(B24=Data!#REF!,Data!G910,(IF(B24=Data!#REF!,Data!#REF!,(IF(B24=Data!B270,Data!G270,Data!#REF!)))))))))))))))&amp;IF(B24=Data!#REF!,Data!#REF!,(IF(B24=Data!#REF!,Data!#REF!,(IF(B24=Data!#REF!,Data!#REF!,(IF(B24=Data!#REF!,Data!#REF!,(IF(B24=Data!#REF!,Data!#REF!,Data!#REF!)))))))))</f>
        <v>#REF!</v>
      </c>
      <c r="O24" s="377"/>
      <c r="P24" s="378"/>
      <c r="Q24" s="186" t="e">
        <f>IF(B24=Data!B92,Data!H92,(IF(B24=Data!B98,Data!H98,(IF(B24=Data!B100,Data!H100,(IF(B24=Data!#REF!,Data!#REF!,(IF(B24=Data!#REF!,Data!#REF!,(IF(B24=Data!B83,Data!H83,(IF(B24=Data!#REF!,Data!#REF!,(IF(B24=Data!#REF!,Data!#REF!,Data!#REF!)))))))))))))))&amp;IF(B24=Data!B218,Data!H218,(IF(B24=Data!B219,Data!H219,(IF(B24=Data!#REF!,Data!#REF!,(IF(B24=Data!B213,Data!H213,(IF(B24=Data!B214,Data!H214,(IF(B24=Data!#REF!,Data!H910,(IF(B24=Data!#REF!,Data!#REF!,(IF(B24=Data!B270,Data!H270,Data!#REF!)))))))))))))))&amp;IF(B24=Data!#REF!,Data!#REF!,(IF(B24=Data!#REF!,Data!#REF!,(IF(B24=Data!#REF!,Data!#REF!,(IF(B24=Data!#REF!,Data!#REF!,(IF(B24=Data!#REF!,Data!#REF!,Data!#REF!)))))))))</f>
        <v>#REF!</v>
      </c>
      <c r="R24" s="378"/>
      <c r="S24" s="378"/>
      <c r="T24" s="186" t="e">
        <f>IF(B24=Data!B92,Data!I92,(IF(B24=Data!B98,Data!I98,(IF(B24=Data!B100,Data!I100,(IF(B24=Data!#REF!,Data!#REF!,(IF(B24=Data!#REF!,Data!#REF!,(IF(B24=Data!B83,Data!I83,(IF(B24=Data!#REF!,Data!#REF!,(IF(B24=Data!#REF!,Data!#REF!,Data!#REF!)))))))))))))))&amp;IF(B24=Data!B218,Data!I218,(IF(B24=Data!B219,Data!I219,(IF(B24=Data!#REF!,Data!#REF!,(IF(B24=Data!B213,Data!I213,(IF(B24=Data!B214,Data!I214,(IF(B24=Data!#REF!,Data!I910,(IF(B24=Data!#REF!,Data!#REF!,(IF(B24=Data!B270,Data!I270,Data!#REF!)))))))))))))))&amp;IF(B24=Data!#REF!,Data!#REF!,(IF(B24=Data!#REF!,Data!#REF!,(IF(B24=Data!#REF!,Data!#REF!,(IF(B24=Data!#REF!,Data!#REF!,(IF(B24=Data!#REF!,Data!#REF!,Data!#REF!)))))))))</f>
        <v>#REF!</v>
      </c>
      <c r="U24" s="379"/>
      <c r="V24" s="186" t="e">
        <f>IF(B24=Data!B92,Data!J92,(IF(B24=Data!B98,Data!J98,(IF(B24=Data!B100,Data!J100,(IF(B24=Data!#REF!,Data!#REF!,(IF(B24=Data!#REF!,Data!#REF!,(IF(B24=Data!B83,Data!J83,(IF(B24=Data!#REF!,Data!#REF!,(IF(B24=Data!#REF!,Data!#REF!,Data!#REF!)))))))))))))))&amp;IF(B24=Data!B218,Data!J218,(IF(B24=Data!B219,Data!J219,(IF(B24=Data!#REF!,Data!#REF!,(IF(B24=Data!B213,Data!J213,(IF(B24=Data!B214,Data!J214,(IF(B24=Data!#REF!,Data!J910,(IF(B24=Data!#REF!,Data!#REF!,(IF(B24=Data!B270,Data!J270,Data!#REF!)))))))))))))))&amp;IF(B24=Data!#REF!,Data!#REF!,(IF(B24=Data!#REF!,Data!#REF!,(IF(B24=Data!#REF!,Data!#REF!,(IF(B24=Data!#REF!,Data!#REF!,(IF(B24=Data!#REF!,Data!#REF!,Data!#REF!)))))))))</f>
        <v>#REF!</v>
      </c>
      <c r="W24" s="184">
        <f>IF(D24="","",VLOOKUP(B24,Data!$B$5:$J$404,9,FALSE)*D24)</f>
        <v>1.518</v>
      </c>
    </row>
    <row r="25" spans="1:23" s="340" customFormat="1" ht="17" customHeight="1">
      <c r="A25" s="272">
        <v>7</v>
      </c>
      <c r="B25" s="368" t="s">
        <v>239</v>
      </c>
      <c r="C25" s="443" t="str">
        <f>IF(D25="","",VLOOKUP(B25,Data!$B$5:$L$404,2,FALSE))</f>
        <v>AAC7366</v>
      </c>
      <c r="D25" s="274">
        <v>3</v>
      </c>
      <c r="E25" s="274">
        <v>4</v>
      </c>
      <c r="F25" s="181"/>
      <c r="G25" s="185">
        <f>IF(D25="","",VLOOKUP(B25,Data!$B$5:$L$404,11,FALSE))</f>
        <v>2618.06</v>
      </c>
      <c r="H25" s="188">
        <f t="shared" si="0"/>
        <v>7854.18</v>
      </c>
      <c r="I25" s="182" t="str">
        <f>IF(D25="","",VLOOKUP(B25,Data!$B$5:$D$404,3,FALSE))</f>
        <v>C/T</v>
      </c>
      <c r="J25" s="182" t="str">
        <f>IF(D25="","",VLOOKUP(B25,Data!$B$5:$M$404,12,FALSE))</f>
        <v>Indonesia</v>
      </c>
      <c r="K25" s="280" t="s">
        <v>963</v>
      </c>
      <c r="L25" s="183">
        <f>IF(D25="","",VLOOKUP(B25,Data!$B$5:$E$404,4,FALSE)*D25)</f>
        <v>798</v>
      </c>
      <c r="M25" s="183">
        <f>IF(D25="","",VLOOKUP(B25,Data!$B$5:$F$404,5,FALSE)*D25)</f>
        <v>738</v>
      </c>
      <c r="N25" s="189" t="e">
        <f>IF(B25=Data!B92,Data!G92,(IF(B25=Data!B98,Data!G98,(IF(B25=Data!B100,Data!G100,(IF(B25=Data!#REF!,Data!#REF!,(IF(B25=Data!#REF!,Data!#REF!,(IF(B25=Data!B83,Data!G83,(IF(B25=Data!#REF!,Data!#REF!,(IF(B25=Data!#REF!,Data!#REF!,Data!#REF!)))))))))))))))&amp;IF(B25=Data!B218,Data!G218,(IF(B25=Data!B219,Data!G219,(IF(B25=Data!#REF!,Data!#REF!,(IF(B25=Data!B213,Data!G213,(IF(B25=Data!B214,Data!G214,(IF(B25=Data!#REF!,Data!G910,(IF(B25=Data!#REF!,Data!#REF!,(IF(B25=Data!B270,Data!G270,Data!#REF!)))))))))))))))&amp;IF(B25=Data!#REF!,Data!#REF!,(IF(B25=Data!#REF!,Data!#REF!,(IF(B25=Data!#REF!,Data!#REF!,(IF(B25=Data!#REF!,Data!#REF!,(IF(B25=Data!#REF!,Data!#REF!,Data!#REF!)))))))))</f>
        <v>#REF!</v>
      </c>
      <c r="O25" s="377"/>
      <c r="P25" s="378"/>
      <c r="Q25" s="186" t="e">
        <f>IF(B25=Data!B92,Data!H92,(IF(B25=Data!B98,Data!H98,(IF(B25=Data!B100,Data!H100,(IF(B25=Data!#REF!,Data!#REF!,(IF(B25=Data!#REF!,Data!#REF!,(IF(B25=Data!B83,Data!H83,(IF(B25=Data!#REF!,Data!#REF!,(IF(B25=Data!#REF!,Data!#REF!,Data!#REF!)))))))))))))))&amp;IF(B25=Data!B218,Data!H218,(IF(B25=Data!B219,Data!H219,(IF(B25=Data!#REF!,Data!#REF!,(IF(B25=Data!B213,Data!H213,(IF(B25=Data!B214,Data!H214,(IF(B25=Data!#REF!,Data!H910,(IF(B25=Data!#REF!,Data!#REF!,(IF(B25=Data!B270,Data!H270,Data!#REF!)))))))))))))))&amp;IF(B25=Data!#REF!,Data!#REF!,(IF(B25=Data!#REF!,Data!#REF!,(IF(B25=Data!#REF!,Data!#REF!,(IF(B25=Data!#REF!,Data!#REF!,(IF(B25=Data!#REF!,Data!#REF!,Data!#REF!)))))))))</f>
        <v>#REF!</v>
      </c>
      <c r="R25" s="378"/>
      <c r="S25" s="378"/>
      <c r="T25" s="186" t="e">
        <f>IF(B25=Data!B92,Data!I92,(IF(B25=Data!B98,Data!I98,(IF(B25=Data!B100,Data!I100,(IF(B25=Data!#REF!,Data!#REF!,(IF(B25=Data!#REF!,Data!#REF!,(IF(B25=Data!B83,Data!I83,(IF(B25=Data!#REF!,Data!#REF!,(IF(B25=Data!#REF!,Data!#REF!,Data!#REF!)))))))))))))))&amp;IF(B25=Data!B218,Data!I218,(IF(B25=Data!B219,Data!I219,(IF(B25=Data!#REF!,Data!#REF!,(IF(B25=Data!B213,Data!I213,(IF(B25=Data!B214,Data!I214,(IF(B25=Data!#REF!,Data!I910,(IF(B25=Data!#REF!,Data!#REF!,(IF(B25=Data!B270,Data!I270,Data!#REF!)))))))))))))))&amp;IF(B25=Data!#REF!,Data!#REF!,(IF(B25=Data!#REF!,Data!#REF!,(IF(B25=Data!#REF!,Data!#REF!,(IF(B25=Data!#REF!,Data!#REF!,(IF(B25=Data!#REF!,Data!#REF!,Data!#REF!)))))))))</f>
        <v>#REF!</v>
      </c>
      <c r="U25" s="379"/>
      <c r="V25" s="186" t="e">
        <f>IF(B25=Data!B92,Data!J92,(IF(B25=Data!B98,Data!J98,(IF(B25=Data!B100,Data!J100,(IF(B25=Data!#REF!,Data!#REF!,(IF(B25=Data!#REF!,Data!#REF!,(IF(B25=Data!B83,Data!J83,(IF(B25=Data!#REF!,Data!#REF!,(IF(B25=Data!#REF!,Data!#REF!,Data!#REF!)))))))))))))))&amp;IF(B25=Data!B218,Data!J218,(IF(B25=Data!B219,Data!J219,(IF(B25=Data!#REF!,Data!#REF!,(IF(B25=Data!B213,Data!J213,(IF(B25=Data!B214,Data!J214,(IF(B25=Data!#REF!,Data!J910,(IF(B25=Data!#REF!,Data!#REF!,(IF(B25=Data!B270,Data!J270,Data!#REF!)))))))))))))))&amp;IF(B25=Data!#REF!,Data!#REF!,(IF(B25=Data!#REF!,Data!#REF!,(IF(B25=Data!#REF!,Data!#REF!,(IF(B25=Data!#REF!,Data!#REF!,(IF(B25=Data!#REF!,Data!#REF!,Data!#REF!)))))))))</f>
        <v>#REF!</v>
      </c>
      <c r="W25" s="184">
        <f>IF(D25="","",VLOOKUP(B25,Data!$B$5:$J$404,9,FALSE)*D25)</f>
        <v>4.4640000000000004</v>
      </c>
    </row>
    <row r="26" spans="1:23" s="340" customFormat="1" ht="17" customHeight="1">
      <c r="A26" s="272">
        <v>8</v>
      </c>
      <c r="B26" s="368" t="s">
        <v>241</v>
      </c>
      <c r="C26" s="443" t="str">
        <f>IF(D26="","",VLOOKUP(B26,Data!$B$5:$L$404,2,FALSE))</f>
        <v>AAC7368</v>
      </c>
      <c r="D26" s="274">
        <v>11</v>
      </c>
      <c r="E26" s="274">
        <v>4</v>
      </c>
      <c r="F26" s="181"/>
      <c r="G26" s="185">
        <f>IF(D26="","",VLOOKUP(B26,Data!$B$5:$L$404,11,FALSE))</f>
        <v>2618.06</v>
      </c>
      <c r="H26" s="188">
        <f t="shared" si="0"/>
        <v>28798.66</v>
      </c>
      <c r="I26" s="182" t="str">
        <f>IF(D26="","",VLOOKUP(B26,Data!$B$5:$D$404,3,FALSE))</f>
        <v>C/T</v>
      </c>
      <c r="J26" s="182" t="str">
        <f>IF(D26="","",VLOOKUP(B26,Data!$B$5:$M$404,12,FALSE))</f>
        <v>Indonesia</v>
      </c>
      <c r="K26" s="280" t="s">
        <v>963</v>
      </c>
      <c r="L26" s="183">
        <f>IF(D26="","",VLOOKUP(B26,Data!$B$5:$E$404,4,FALSE)*D26)</f>
        <v>2926</v>
      </c>
      <c r="M26" s="183">
        <f>IF(D26="","",VLOOKUP(B26,Data!$B$5:$F$404,5,FALSE)*D26)</f>
        <v>2706</v>
      </c>
      <c r="N26" s="189" t="e">
        <f>IF(B26=Data!B93,Data!G93,(IF(B26=Data!B99,Data!G99,(IF(B26=Data!B101,Data!G101,(IF(B26=Data!#REF!,Data!#REF!,(IF(B26=Data!#REF!,Data!#REF!,(IF(B26=Data!B84,Data!G84,(IF(B26=Data!#REF!,Data!#REF!,(IF(B26=Data!#REF!,Data!#REF!,Data!#REF!)))))))))))))))&amp;IF(B26=Data!B219,Data!G219,(IF(B26=Data!B220,Data!G220,(IF(B26=Data!#REF!,Data!#REF!,(IF(B26=Data!B214,Data!G214,(IF(B26=Data!B216,Data!G216,(IF(B26=Data!#REF!,Data!G911,(IF(B26=Data!#REF!,Data!#REF!,(IF(B26=Data!B271,Data!G271,Data!#REF!)))))))))))))))&amp;IF(B26=Data!#REF!,Data!#REF!,(IF(B26=Data!#REF!,Data!#REF!,(IF(B26=Data!#REF!,Data!#REF!,(IF(B26=Data!#REF!,Data!#REF!,(IF(B26=Data!#REF!,Data!#REF!,Data!#REF!)))))))))</f>
        <v>#REF!</v>
      </c>
      <c r="O26" s="377"/>
      <c r="P26" s="378"/>
      <c r="Q26" s="186" t="e">
        <f>IF(B26=Data!B93,Data!H93,(IF(B26=Data!B99,Data!H99,(IF(B26=Data!B101,Data!H101,(IF(B26=Data!#REF!,Data!#REF!,(IF(B26=Data!#REF!,Data!#REF!,(IF(B26=Data!B84,Data!H84,(IF(B26=Data!#REF!,Data!#REF!,(IF(B26=Data!#REF!,Data!#REF!,Data!#REF!)))))))))))))))&amp;IF(B26=Data!B219,Data!H219,(IF(B26=Data!B220,Data!H220,(IF(B26=Data!#REF!,Data!#REF!,(IF(B26=Data!B214,Data!H214,(IF(B26=Data!B216,Data!H216,(IF(B26=Data!#REF!,Data!H911,(IF(B26=Data!#REF!,Data!#REF!,(IF(B26=Data!B271,Data!H271,Data!#REF!)))))))))))))))&amp;IF(B26=Data!#REF!,Data!#REF!,(IF(B26=Data!#REF!,Data!#REF!,(IF(B26=Data!#REF!,Data!#REF!,(IF(B26=Data!#REF!,Data!#REF!,(IF(B26=Data!#REF!,Data!#REF!,Data!#REF!)))))))))</f>
        <v>#REF!</v>
      </c>
      <c r="R26" s="378"/>
      <c r="S26" s="378"/>
      <c r="T26" s="186" t="e">
        <f>IF(B26=Data!B93,Data!I93,(IF(B26=Data!B99,Data!I99,(IF(B26=Data!B101,Data!I101,(IF(B26=Data!#REF!,Data!#REF!,(IF(B26=Data!#REF!,Data!#REF!,(IF(B26=Data!B84,Data!I84,(IF(B26=Data!#REF!,Data!#REF!,(IF(B26=Data!#REF!,Data!#REF!,Data!#REF!)))))))))))))))&amp;IF(B26=Data!B219,Data!I219,(IF(B26=Data!B220,Data!I220,(IF(B26=Data!#REF!,Data!#REF!,(IF(B26=Data!B214,Data!I214,(IF(B26=Data!B216,Data!I216,(IF(B26=Data!#REF!,Data!I911,(IF(B26=Data!#REF!,Data!#REF!,(IF(B26=Data!B271,Data!I271,Data!#REF!)))))))))))))))&amp;IF(B26=Data!#REF!,Data!#REF!,(IF(B26=Data!#REF!,Data!#REF!,(IF(B26=Data!#REF!,Data!#REF!,(IF(B26=Data!#REF!,Data!#REF!,(IF(B26=Data!#REF!,Data!#REF!,Data!#REF!)))))))))</f>
        <v>#REF!</v>
      </c>
      <c r="U26" s="379"/>
      <c r="V26" s="186" t="e">
        <f>IF(B26=Data!B93,Data!J93,(IF(B26=Data!B99,Data!J99,(IF(B26=Data!B101,Data!J101,(IF(B26=Data!#REF!,Data!#REF!,(IF(B26=Data!#REF!,Data!#REF!,(IF(B26=Data!B84,Data!J84,(IF(B26=Data!#REF!,Data!#REF!,(IF(B26=Data!#REF!,Data!#REF!,Data!#REF!)))))))))))))))&amp;IF(B26=Data!B219,Data!J219,(IF(B26=Data!B220,Data!J220,(IF(B26=Data!#REF!,Data!#REF!,(IF(B26=Data!B214,Data!J214,(IF(B26=Data!B216,Data!J216,(IF(B26=Data!#REF!,Data!J911,(IF(B26=Data!#REF!,Data!#REF!,(IF(B26=Data!B271,Data!J271,Data!#REF!)))))))))))))))&amp;IF(B26=Data!#REF!,Data!#REF!,(IF(B26=Data!#REF!,Data!#REF!,(IF(B26=Data!#REF!,Data!#REF!,(IF(B26=Data!#REF!,Data!#REF!,(IF(B26=Data!#REF!,Data!#REF!,Data!#REF!)))))))))</f>
        <v>#REF!</v>
      </c>
      <c r="W26" s="184">
        <f>IF(D26="","",VLOOKUP(B26,Data!$B$5:$J$404,9,FALSE)*D26)</f>
        <v>16.367999999999999</v>
      </c>
    </row>
    <row r="27" spans="1:23" s="340" customFormat="1" ht="17" customHeight="1">
      <c r="A27" s="272">
        <v>9</v>
      </c>
      <c r="B27" s="368" t="s">
        <v>245</v>
      </c>
      <c r="C27" s="443" t="str">
        <f>IF(D27="","",VLOOKUP(B27,Data!$B$5:$L$404,2,FALSE))</f>
        <v>AAC7370</v>
      </c>
      <c r="D27" s="274">
        <v>1</v>
      </c>
      <c r="E27" s="274">
        <v>4</v>
      </c>
      <c r="F27" s="181"/>
      <c r="G27" s="185">
        <f>IF(D27="","",VLOOKUP(B27,Data!$B$5:$L$404,11,FALSE))</f>
        <v>3015.47</v>
      </c>
      <c r="H27" s="188">
        <f t="shared" si="0"/>
        <v>3015.47</v>
      </c>
      <c r="I27" s="182" t="str">
        <f>IF(D27="","",VLOOKUP(B27,Data!$B$5:$D$404,3,FALSE))</f>
        <v>C/T</v>
      </c>
      <c r="J27" s="182" t="str">
        <f>IF(D27="","",VLOOKUP(B27,Data!$B$5:$M$404,12,FALSE))</f>
        <v>Indonesia</v>
      </c>
      <c r="K27" s="280" t="s">
        <v>963</v>
      </c>
      <c r="L27" s="183">
        <f>IF(D27="","",VLOOKUP(B27,Data!$B$5:$E$404,4,FALSE)*D27)</f>
        <v>266</v>
      </c>
      <c r="M27" s="183">
        <f>IF(D27="","",VLOOKUP(B27,Data!$B$5:$F$404,5,FALSE)*D27)</f>
        <v>246</v>
      </c>
      <c r="N27" s="189" t="e">
        <f>IF(B27=Data!B94,Data!G94,(IF(B27=Data!B100,Data!G100,(IF(B27=Data!B102,Data!G102,(IF(B27=Data!#REF!,Data!#REF!,(IF(B27=Data!#REF!,Data!#REF!,(IF(B27=Data!B85,Data!G85,(IF(B27=Data!#REF!,Data!#REF!,(IF(B27=Data!#REF!,Data!#REF!,Data!#REF!)))))))))))))))&amp;IF(B27=Data!B220,Data!G220,(IF(B27=Data!B221,Data!G221,(IF(B27=Data!#REF!,Data!#REF!,(IF(B27=Data!B216,Data!G216,(IF(B27=Data!B217,Data!G217,(IF(B27=Data!#REF!,Data!G912,(IF(B27=Data!#REF!,Data!#REF!,(IF(B27=Data!B272,Data!G272,Data!#REF!)))))))))))))))&amp;IF(B27=Data!#REF!,Data!#REF!,(IF(B27=Data!#REF!,Data!#REF!,(IF(B27=Data!#REF!,Data!#REF!,(IF(B27=Data!#REF!,Data!#REF!,(IF(B27=Data!#REF!,Data!#REF!,Data!#REF!)))))))))</f>
        <v>#REF!</v>
      </c>
      <c r="O27" s="377"/>
      <c r="P27" s="378"/>
      <c r="Q27" s="186" t="e">
        <f>IF(B27=Data!B94,Data!H94,(IF(B27=Data!B100,Data!H100,(IF(B27=Data!B102,Data!H102,(IF(B27=Data!#REF!,Data!#REF!,(IF(B27=Data!#REF!,Data!#REF!,(IF(B27=Data!B85,Data!H85,(IF(B27=Data!#REF!,Data!#REF!,(IF(B27=Data!#REF!,Data!#REF!,Data!#REF!)))))))))))))))&amp;IF(B27=Data!B220,Data!H220,(IF(B27=Data!B221,Data!H221,(IF(B27=Data!#REF!,Data!#REF!,(IF(B27=Data!B216,Data!H216,(IF(B27=Data!B217,Data!H217,(IF(B27=Data!#REF!,Data!H912,(IF(B27=Data!#REF!,Data!#REF!,(IF(B27=Data!B272,Data!H272,Data!#REF!)))))))))))))))&amp;IF(B27=Data!#REF!,Data!#REF!,(IF(B27=Data!#REF!,Data!#REF!,(IF(B27=Data!#REF!,Data!#REF!,(IF(B27=Data!#REF!,Data!#REF!,(IF(B27=Data!#REF!,Data!#REF!,Data!#REF!)))))))))</f>
        <v>#REF!</v>
      </c>
      <c r="R27" s="378"/>
      <c r="S27" s="378"/>
      <c r="T27" s="186" t="e">
        <f>IF(B27=Data!B94,Data!I94,(IF(B27=Data!B100,Data!I100,(IF(B27=Data!B102,Data!I102,(IF(B27=Data!#REF!,Data!#REF!,(IF(B27=Data!#REF!,Data!#REF!,(IF(B27=Data!B85,Data!I85,(IF(B27=Data!#REF!,Data!#REF!,(IF(B27=Data!#REF!,Data!#REF!,Data!#REF!)))))))))))))))&amp;IF(B27=Data!B220,Data!I220,(IF(B27=Data!B221,Data!I221,(IF(B27=Data!#REF!,Data!#REF!,(IF(B27=Data!B216,Data!I216,(IF(B27=Data!B217,Data!I217,(IF(B27=Data!#REF!,Data!I912,(IF(B27=Data!#REF!,Data!#REF!,(IF(B27=Data!B272,Data!I272,Data!#REF!)))))))))))))))&amp;IF(B27=Data!#REF!,Data!#REF!,(IF(B27=Data!#REF!,Data!#REF!,(IF(B27=Data!#REF!,Data!#REF!,(IF(B27=Data!#REF!,Data!#REF!,(IF(B27=Data!#REF!,Data!#REF!,Data!#REF!)))))))))</f>
        <v>#REF!</v>
      </c>
      <c r="U27" s="379"/>
      <c r="V27" s="186" t="e">
        <f>IF(B27=Data!B94,Data!J94,(IF(B27=Data!B100,Data!J100,(IF(B27=Data!B102,Data!J102,(IF(B27=Data!#REF!,Data!#REF!,(IF(B27=Data!#REF!,Data!#REF!,(IF(B27=Data!B85,Data!J85,(IF(B27=Data!#REF!,Data!#REF!,(IF(B27=Data!#REF!,Data!#REF!,Data!#REF!)))))))))))))))&amp;IF(B27=Data!B220,Data!J220,(IF(B27=Data!B221,Data!J221,(IF(B27=Data!#REF!,Data!#REF!,(IF(B27=Data!B216,Data!J216,(IF(B27=Data!B217,Data!J217,(IF(B27=Data!#REF!,Data!J912,(IF(B27=Data!#REF!,Data!#REF!,(IF(B27=Data!B272,Data!J272,Data!#REF!)))))))))))))))&amp;IF(B27=Data!#REF!,Data!#REF!,(IF(B27=Data!#REF!,Data!#REF!,(IF(B27=Data!#REF!,Data!#REF!,(IF(B27=Data!#REF!,Data!#REF!,(IF(B27=Data!#REF!,Data!#REF!,Data!#REF!)))))))))</f>
        <v>#REF!</v>
      </c>
      <c r="W27" s="184">
        <f>IF(D27="","",VLOOKUP(B27,Data!$B$5:$J$404,9,FALSE)*D27)</f>
        <v>1.488</v>
      </c>
    </row>
    <row r="28" spans="1:23" s="340" customFormat="1" ht="17" customHeight="1">
      <c r="A28" s="272"/>
      <c r="B28" s="419"/>
      <c r="C28" s="187" t="str">
        <f>IF(D28="","",VLOOKUP(B28,Data!$B$5:$L$404,2,FALSE))</f>
        <v/>
      </c>
      <c r="D28" s="339"/>
      <c r="E28" s="274">
        <v>4</v>
      </c>
      <c r="F28" s="181"/>
      <c r="G28" s="185" t="str">
        <f>IF(D28="","",VLOOKUP(B28,Data!$B$5:$L$404,11,FALSE))</f>
        <v/>
      </c>
      <c r="H28" s="188" t="str">
        <f>IF(D28&gt;0,D28*G28,"-")</f>
        <v>-</v>
      </c>
      <c r="I28" s="182" t="str">
        <f>IF(D28="","",VLOOKUP(B28,Data!$B$5:$D$404,3,FALSE))</f>
        <v/>
      </c>
      <c r="J28" s="182" t="str">
        <f>IF(D28="","",VLOOKUP(B28,Data!$B$5:$M$404,12,FALSE))</f>
        <v/>
      </c>
      <c r="K28" s="280"/>
      <c r="L28" s="183" t="str">
        <f>IF(D28="","",VLOOKUP(B28,Data!$B$5:$E$404,4,FALSE)*D28)</f>
        <v/>
      </c>
      <c r="M28" s="183" t="str">
        <f>IF(D28="","",VLOOKUP(B28,Data!$B$5:$F$404,5,FALSE)*D28)</f>
        <v/>
      </c>
      <c r="N28" s="189" t="e">
        <f>IF(B28=Data!B97,Data!G97,(IF(B28=Data!B103,Data!G103,(IF(B28=Data!B105,Data!G105,(IF(B28=Data!#REF!,Data!#REF!,(IF(B28=Data!#REF!,Data!#REF!,(IF(B28=Data!B88,Data!G88,(IF(B28=Data!#REF!,Data!#REF!,(IF(B28=Data!#REF!,Data!#REF!,Data!#REF!)))))))))))))))&amp;IF(B28=Data!B223,Data!G223,(IF(B28=Data!B224,Data!G224,(IF(B28=Data!#REF!,Data!#REF!,(IF(B28=Data!B219,Data!G219,(IF(B28=Data!B220,Data!G220,(IF(B28=Data!#REF!,Data!G915,(IF(B28=Data!#REF!,Data!#REF!,(IF(B28=Data!B275,Data!G275,Data!#REF!)))))))))))))))&amp;IF(B28=Data!#REF!,Data!#REF!,(IF(B28=Data!#REF!,Data!#REF!,(IF(B28=Data!#REF!,Data!#REF!,(IF(B28=Data!#REF!,Data!#REF!,(IF(B28=Data!#REF!,Data!#REF!,Data!#REF!)))))))))</f>
        <v>#REF!</v>
      </c>
      <c r="O28" s="377"/>
      <c r="P28" s="378"/>
      <c r="Q28" s="186" t="e">
        <f>IF(B28=Data!B97,Data!H97,(IF(B28=Data!B103,Data!H103,(IF(B28=Data!B105,Data!H105,(IF(B28=Data!#REF!,Data!#REF!,(IF(B28=Data!#REF!,Data!#REF!,(IF(B28=Data!B88,Data!H88,(IF(B28=Data!#REF!,Data!#REF!,(IF(B28=Data!#REF!,Data!#REF!,Data!#REF!)))))))))))))))&amp;IF(B28=Data!B223,Data!H223,(IF(B28=Data!B224,Data!H224,(IF(B28=Data!#REF!,Data!#REF!,(IF(B28=Data!B219,Data!H219,(IF(B28=Data!B220,Data!H220,(IF(B28=Data!#REF!,Data!H915,(IF(B28=Data!#REF!,Data!#REF!,(IF(B28=Data!B275,Data!H275,Data!#REF!)))))))))))))))&amp;IF(B28=Data!#REF!,Data!#REF!,(IF(B28=Data!#REF!,Data!#REF!,(IF(B28=Data!#REF!,Data!#REF!,(IF(B28=Data!#REF!,Data!#REF!,(IF(B28=Data!#REF!,Data!#REF!,Data!#REF!)))))))))</f>
        <v>#REF!</v>
      </c>
      <c r="R28" s="378"/>
      <c r="S28" s="378"/>
      <c r="T28" s="186" t="e">
        <f>IF(B28=Data!B97,Data!I97,(IF(B28=Data!B103,Data!I103,(IF(B28=Data!B105,Data!I105,(IF(B28=Data!#REF!,Data!#REF!,(IF(B28=Data!#REF!,Data!#REF!,(IF(B28=Data!B88,Data!I88,(IF(B28=Data!#REF!,Data!#REF!,(IF(B28=Data!#REF!,Data!#REF!,Data!#REF!)))))))))))))))&amp;IF(B28=Data!B223,Data!I223,(IF(B28=Data!B224,Data!I224,(IF(B28=Data!#REF!,Data!#REF!,(IF(B28=Data!B219,Data!I219,(IF(B28=Data!B220,Data!I220,(IF(B28=Data!#REF!,Data!I915,(IF(B28=Data!#REF!,Data!#REF!,(IF(B28=Data!B275,Data!I275,Data!#REF!)))))))))))))))&amp;IF(B28=Data!#REF!,Data!#REF!,(IF(B28=Data!#REF!,Data!#REF!,(IF(B28=Data!#REF!,Data!#REF!,(IF(B28=Data!#REF!,Data!#REF!,(IF(B28=Data!#REF!,Data!#REF!,Data!#REF!)))))))))</f>
        <v>#REF!</v>
      </c>
      <c r="U28" s="379"/>
      <c r="V28" s="186" t="e">
        <f>IF(B28=Data!B97,Data!J97,(IF(B28=Data!B103,Data!J103,(IF(B28=Data!B105,Data!J105,(IF(B28=Data!#REF!,Data!#REF!,(IF(B28=Data!#REF!,Data!#REF!,(IF(B28=Data!B88,Data!J88,(IF(B28=Data!#REF!,Data!#REF!,(IF(B28=Data!#REF!,Data!#REF!,Data!#REF!)))))))))))))))&amp;IF(B28=Data!B223,Data!J223,(IF(B28=Data!B224,Data!J224,(IF(B28=Data!#REF!,Data!#REF!,(IF(B28=Data!B219,Data!J219,(IF(B28=Data!B220,Data!J220,(IF(B28=Data!#REF!,Data!J915,(IF(B28=Data!#REF!,Data!#REF!,(IF(B28=Data!B275,Data!J275,Data!#REF!)))))))))))))))&amp;IF(B28=Data!#REF!,Data!#REF!,(IF(B28=Data!#REF!,Data!#REF!,(IF(B28=Data!#REF!,Data!#REF!,(IF(B28=Data!#REF!,Data!#REF!,(IF(B28=Data!#REF!,Data!#REF!,Data!#REF!)))))))))</f>
        <v>#REF!</v>
      </c>
      <c r="W28" s="184" t="str">
        <f>IF(D28="","",VLOOKUP(B28,Data!$B$5:$J$404,9,FALSE)*D28)</f>
        <v/>
      </c>
    </row>
    <row r="29" spans="1:23" s="340" customFormat="1" ht="17" customHeight="1">
      <c r="A29" s="414"/>
      <c r="B29" s="419"/>
      <c r="C29" s="187" t="str">
        <f>IF(D29="","",VLOOKUP(B29,Data!$B$5:$L$404,2,FALSE))</f>
        <v/>
      </c>
      <c r="D29" s="339"/>
      <c r="E29" s="274">
        <v>4</v>
      </c>
      <c r="F29" s="270"/>
      <c r="G29" s="185" t="str">
        <f>IF(D29="","",VLOOKUP(B29,Data!$B$5:$L$404,11,FALSE))</f>
        <v/>
      </c>
      <c r="H29" s="188" t="str">
        <f>IF(D29&gt;0,D29*G29,"-")</f>
        <v>-</v>
      </c>
      <c r="I29" s="182" t="str">
        <f>IF(D29="","",VLOOKUP(B29,Data!$B$5:$D$404,3,FALSE))</f>
        <v/>
      </c>
      <c r="J29" s="182" t="str">
        <f>IF(D29="","",VLOOKUP(B29,Data!$B$5:$M$404,12,FALSE))</f>
        <v/>
      </c>
      <c r="K29" s="280"/>
      <c r="L29" s="183" t="str">
        <f>IF(D29="","",VLOOKUP(B29,Data!$B$5:$E$404,4,FALSE)*D29)</f>
        <v/>
      </c>
      <c r="M29" s="183" t="str">
        <f>IF(D29="","",VLOOKUP(B29,Data!$B$5:$F$404,5,FALSE)*D29)</f>
        <v/>
      </c>
      <c r="N29" s="189" t="e">
        <f>IF(B29=Data!B101,Data!G101,(IF(B29=Data!B107,Data!G107,(IF(B29=Data!B109,Data!G109,(IF(B29=Data!#REF!,Data!#REF!,(IF(B29=Data!#REF!,Data!#REF!,(IF(B29=Data!B92,Data!G92,(IF(B29=Data!#REF!,Data!#REF!,(IF(B29=Data!#REF!,Data!#REF!,Data!#REF!)))))))))))))))&amp;IF(B29=Data!B227,Data!G227,(IF(B29=Data!B228,Data!G228,(IF(B29=Data!#REF!,Data!#REF!,(IF(B29=Data!B223,Data!G223,(IF(B29=Data!B224,Data!G224,(IF(B29=Data!#REF!,Data!G919,(IF(B29=Data!#REF!,Data!#REF!,(IF(B29=Data!B279,Data!G279,Data!#REF!)))))))))))))))&amp;IF(B29=Data!#REF!,Data!#REF!,(IF(B29=Data!#REF!,Data!#REF!,(IF(B29=Data!#REF!,Data!#REF!,(IF(B29=Data!#REF!,Data!#REF!,(IF(B29=Data!#REF!,Data!#REF!,Data!#REF!)))))))))</f>
        <v>#REF!</v>
      </c>
      <c r="O29" s="377"/>
      <c r="P29" s="378"/>
      <c r="Q29" s="186" t="e">
        <f>IF(B29=Data!B101,Data!H101,(IF(B29=Data!B107,Data!H107,(IF(B29=Data!B109,Data!H109,(IF(B29=Data!#REF!,Data!#REF!,(IF(B29=Data!#REF!,Data!#REF!,(IF(B29=Data!B92,Data!H92,(IF(B29=Data!#REF!,Data!#REF!,(IF(B29=Data!#REF!,Data!#REF!,Data!#REF!)))))))))))))))&amp;IF(B29=Data!B227,Data!H227,(IF(B29=Data!B228,Data!H228,(IF(B29=Data!#REF!,Data!#REF!,(IF(B29=Data!B223,Data!H223,(IF(B29=Data!B224,Data!H224,(IF(B29=Data!#REF!,Data!H919,(IF(B29=Data!#REF!,Data!#REF!,(IF(B29=Data!B279,Data!H279,Data!#REF!)))))))))))))))&amp;IF(B29=Data!#REF!,Data!#REF!,(IF(B29=Data!#REF!,Data!#REF!,(IF(B29=Data!#REF!,Data!#REF!,(IF(B29=Data!#REF!,Data!#REF!,(IF(B29=Data!#REF!,Data!#REF!,Data!#REF!)))))))))</f>
        <v>#REF!</v>
      </c>
      <c r="R29" s="378"/>
      <c r="S29" s="378"/>
      <c r="T29" s="186" t="e">
        <f>IF(B29=Data!B101,Data!I101,(IF(B29=Data!B107,Data!I107,(IF(B29=Data!B109,Data!I109,(IF(B29=Data!#REF!,Data!#REF!,(IF(B29=Data!#REF!,Data!#REF!,(IF(B29=Data!B92,Data!I92,(IF(B29=Data!#REF!,Data!#REF!,(IF(B29=Data!#REF!,Data!#REF!,Data!#REF!)))))))))))))))&amp;IF(B29=Data!B227,Data!I227,(IF(B29=Data!B228,Data!I228,(IF(B29=Data!#REF!,Data!#REF!,(IF(B29=Data!B223,Data!I223,(IF(B29=Data!B224,Data!I224,(IF(B29=Data!#REF!,Data!I919,(IF(B29=Data!#REF!,Data!#REF!,(IF(B29=Data!B279,Data!I279,Data!#REF!)))))))))))))))&amp;IF(B29=Data!#REF!,Data!#REF!,(IF(B29=Data!#REF!,Data!#REF!,(IF(B29=Data!#REF!,Data!#REF!,(IF(B29=Data!#REF!,Data!#REF!,(IF(B29=Data!#REF!,Data!#REF!,Data!#REF!)))))))))</f>
        <v>#REF!</v>
      </c>
      <c r="U29" s="379"/>
      <c r="V29" s="186" t="e">
        <f>IF(B29=Data!B101,Data!J101,(IF(B29=Data!B107,Data!J107,(IF(B29=Data!B109,Data!J109,(IF(B29=Data!#REF!,Data!#REF!,(IF(B29=Data!#REF!,Data!#REF!,(IF(B29=Data!B92,Data!J92,(IF(B29=Data!#REF!,Data!#REF!,(IF(B29=Data!#REF!,Data!#REF!,Data!#REF!)))))))))))))))&amp;IF(B29=Data!B227,Data!J227,(IF(B29=Data!B228,Data!J228,(IF(B29=Data!#REF!,Data!#REF!,(IF(B29=Data!B223,Data!J223,(IF(B29=Data!B224,Data!J224,(IF(B29=Data!#REF!,Data!J919,(IF(B29=Data!#REF!,Data!#REF!,(IF(B29=Data!B279,Data!J279,Data!#REF!)))))))))))))))&amp;IF(B29=Data!#REF!,Data!#REF!,(IF(B29=Data!#REF!,Data!#REF!,(IF(B29=Data!#REF!,Data!#REF!,(IF(B29=Data!#REF!,Data!#REF!,(IF(B29=Data!#REF!,Data!#REF!,Data!#REF!)))))))))</f>
        <v>#REF!</v>
      </c>
      <c r="W29" s="184" t="str">
        <f>IF(D29="","",VLOOKUP(B29,Data!$B$5:$J$404,9,FALSE)*D29)</f>
        <v/>
      </c>
    </row>
    <row r="30" spans="1:23" s="340" customFormat="1" ht="17" customHeight="1">
      <c r="A30" s="272"/>
      <c r="B30" s="419"/>
      <c r="C30" s="187" t="str">
        <f>IF(D30="","",VLOOKUP(B30,Data!$B$5:$L$404,2,FALSE))</f>
        <v/>
      </c>
      <c r="D30" s="339"/>
      <c r="E30" s="274">
        <v>4</v>
      </c>
      <c r="F30" s="341"/>
      <c r="G30" s="185" t="str">
        <f>IF(D30="","",VLOOKUP(B30,Data!$B$5:$L$404,11,FALSE))</f>
        <v/>
      </c>
      <c r="H30" s="188" t="str">
        <f>IF(D30&gt;0,D30*G30,"-")</f>
        <v>-</v>
      </c>
      <c r="I30" s="182" t="str">
        <f>IF(D30="","",VLOOKUP(B30,Data!$B$5:$D$404,3,FALSE))</f>
        <v/>
      </c>
      <c r="J30" s="182" t="str">
        <f>IF(D30="","",VLOOKUP(B30,Data!$B$5:$M$404,12,FALSE))</f>
        <v/>
      </c>
      <c r="K30" s="280"/>
      <c r="L30" s="183" t="str">
        <f>IF(D30="","",VLOOKUP(B30,Data!$B$5:$E$404,4,FALSE)*D30)</f>
        <v/>
      </c>
      <c r="M30" s="183" t="str">
        <f>IF(D30="","",VLOOKUP(B30,Data!$B$5:$F$404,5,FALSE)*D30)</f>
        <v/>
      </c>
      <c r="N30" s="189" t="e">
        <f>IF(B30=Data!B126,Data!G126,(IF(B30=Data!B132,Data!G132,(IF(B30=Data!B134,Data!G134,(IF(B30=Data!#REF!,Data!#REF!,(IF(B30=Data!#REF!,Data!#REF!,(IF(B30=Data!B117,Data!G117,(IF(B30=Data!#REF!,Data!#REF!,(IF(B30=Data!#REF!,Data!#REF!,Data!#REF!)))))))))))))))&amp;IF(B30=Data!B252,Data!G252,(IF(B30=Data!B253,Data!G253,(IF(B30=Data!#REF!,Data!#REF!,(IF(B30=Data!B248,Data!G248,(IF(B30=Data!B249,Data!G249,(IF(B30=Data!#REF!,Data!G944,(IF(B30=Data!#REF!,Data!#REF!,(IF(B30=Data!B304,Data!G304,Data!#REF!)))))))))))))))&amp;IF(B30=Data!#REF!,Data!#REF!,(IF(B30=Data!#REF!,Data!#REF!,(IF(B30=Data!#REF!,Data!#REF!,(IF(B30=Data!#REF!,Data!#REF!,(IF(B30=Data!#REF!,Data!#REF!,Data!#REF!)))))))))</f>
        <v>#REF!</v>
      </c>
      <c r="O30" s="377"/>
      <c r="P30" s="378"/>
      <c r="Q30" s="186" t="e">
        <f>IF(B30=Data!B126,Data!H126,(IF(B30=Data!B132,Data!H132,(IF(B30=Data!B134,Data!H134,(IF(B30=Data!#REF!,Data!#REF!,(IF(B30=Data!#REF!,Data!#REF!,(IF(B30=Data!B117,Data!H117,(IF(B30=Data!#REF!,Data!#REF!,(IF(B30=Data!#REF!,Data!#REF!,Data!#REF!)))))))))))))))&amp;IF(B30=Data!B252,Data!H252,(IF(B30=Data!B253,Data!H253,(IF(B30=Data!#REF!,Data!#REF!,(IF(B30=Data!B248,Data!H248,(IF(B30=Data!B249,Data!H249,(IF(B30=Data!#REF!,Data!H944,(IF(B30=Data!#REF!,Data!#REF!,(IF(B30=Data!B304,Data!H304,Data!#REF!)))))))))))))))&amp;IF(B30=Data!#REF!,Data!#REF!,(IF(B30=Data!#REF!,Data!#REF!,(IF(B30=Data!#REF!,Data!#REF!,(IF(B30=Data!#REF!,Data!#REF!,(IF(B30=Data!#REF!,Data!#REF!,Data!#REF!)))))))))</f>
        <v>#REF!</v>
      </c>
      <c r="R30" s="378"/>
      <c r="S30" s="378"/>
      <c r="T30" s="186" t="e">
        <f>IF(B30=Data!B126,Data!I126,(IF(B30=Data!B132,Data!I132,(IF(B30=Data!B134,Data!I134,(IF(B30=Data!#REF!,Data!#REF!,(IF(B30=Data!#REF!,Data!#REF!,(IF(B30=Data!B117,Data!I117,(IF(B30=Data!#REF!,Data!#REF!,(IF(B30=Data!#REF!,Data!#REF!,Data!#REF!)))))))))))))))&amp;IF(B30=Data!B252,Data!I252,(IF(B30=Data!B253,Data!I253,(IF(B30=Data!#REF!,Data!#REF!,(IF(B30=Data!B248,Data!I248,(IF(B30=Data!B249,Data!I249,(IF(B30=Data!#REF!,Data!I944,(IF(B30=Data!#REF!,Data!#REF!,(IF(B30=Data!B304,Data!I304,Data!#REF!)))))))))))))))&amp;IF(B30=Data!#REF!,Data!#REF!,(IF(B30=Data!#REF!,Data!#REF!,(IF(B30=Data!#REF!,Data!#REF!,(IF(B30=Data!#REF!,Data!#REF!,(IF(B30=Data!#REF!,Data!#REF!,Data!#REF!)))))))))</f>
        <v>#REF!</v>
      </c>
      <c r="U30" s="379"/>
      <c r="V30" s="186" t="e">
        <f>IF(B30=Data!B126,Data!J126,(IF(B30=Data!B132,Data!J132,(IF(B30=Data!B134,Data!J134,(IF(B30=Data!#REF!,Data!#REF!,(IF(B30=Data!#REF!,Data!#REF!,(IF(B30=Data!B117,Data!J117,(IF(B30=Data!#REF!,Data!#REF!,(IF(B30=Data!#REF!,Data!#REF!,Data!#REF!)))))))))))))))&amp;IF(B30=Data!B252,Data!J252,(IF(B30=Data!B253,Data!J253,(IF(B30=Data!#REF!,Data!#REF!,(IF(B30=Data!B248,Data!J248,(IF(B30=Data!B249,Data!J249,(IF(B30=Data!#REF!,Data!J944,(IF(B30=Data!#REF!,Data!#REF!,(IF(B30=Data!B304,Data!J304,Data!#REF!)))))))))))))))&amp;IF(B30=Data!#REF!,Data!#REF!,(IF(B30=Data!#REF!,Data!#REF!,(IF(B30=Data!#REF!,Data!#REF!,(IF(B30=Data!#REF!,Data!#REF!,(IF(B30=Data!#REF!,Data!#REF!,Data!#REF!)))))))))</f>
        <v>#REF!</v>
      </c>
      <c r="W30" s="184" t="str">
        <f>IF(D30="","",VLOOKUP(B30,Data!$B$5:$J$404,9,FALSE)*D30)</f>
        <v/>
      </c>
    </row>
    <row r="31" spans="1:23" s="340" customFormat="1" ht="19.5" customHeight="1">
      <c r="A31" s="272"/>
      <c r="B31" s="678" t="s">
        <v>990</v>
      </c>
      <c r="C31" s="679"/>
      <c r="D31" s="269">
        <f>SUM(D18:D30)</f>
        <v>45</v>
      </c>
      <c r="E31" s="374">
        <f>SUM(E18:E30)</f>
        <v>52</v>
      </c>
      <c r="F31" s="191"/>
      <c r="G31" s="191">
        <f>H31+'PGU(D) (Des 21)'!G27+'PGU(AI) (Des 21)'!G24</f>
        <v>128291.92</v>
      </c>
      <c r="H31" s="191">
        <f>SUM(H18:H30)</f>
        <v>102150.19</v>
      </c>
      <c r="I31" s="383"/>
      <c r="J31" s="383">
        <f>L31+'PGU(D) (Des 21)'!K27+'PGU(AI) (Des 21)'!K24</f>
        <v>12792</v>
      </c>
      <c r="K31" s="383">
        <f>M31+'PGU(D) (Des 21)'!L27+'PGU(AI) (Des 21)'!L24</f>
        <v>11654</v>
      </c>
      <c r="L31" s="191">
        <f>SUM(L18:L30)</f>
        <v>10357</v>
      </c>
      <c r="M31" s="191">
        <f>SUM(M18:M30)</f>
        <v>9436</v>
      </c>
      <c r="N31" s="190">
        <f>SUM(N16:N17)</f>
        <v>0</v>
      </c>
      <c r="O31" s="190" t="e">
        <f>SUM(#REF!)</f>
        <v>#REF!</v>
      </c>
      <c r="P31" s="190">
        <f>SUM(P16:P17)</f>
        <v>0</v>
      </c>
      <c r="Q31" s="190">
        <f>SUM(Q16:Q17)</f>
        <v>0</v>
      </c>
      <c r="R31" s="190" t="e">
        <f>SUM(#REF!)</f>
        <v>#REF!</v>
      </c>
      <c r="S31" s="190">
        <f>SUM(S16:S17)</f>
        <v>0</v>
      </c>
      <c r="T31" s="190">
        <f>SUM(T16:T17)</f>
        <v>0</v>
      </c>
      <c r="U31" s="190"/>
      <c r="V31" s="190">
        <f>SUM(V16:V17)</f>
        <v>0</v>
      </c>
      <c r="W31" s="192">
        <f>SUM(W18:W30)</f>
        <v>58.58</v>
      </c>
    </row>
    <row r="32" spans="1:23" ht="10.25" customHeight="1">
      <c r="A32" s="272"/>
      <c r="B32" s="680"/>
      <c r="C32" s="681"/>
      <c r="D32" s="395"/>
      <c r="E32" s="375"/>
      <c r="F32" s="311"/>
      <c r="G32" s="160" t="s">
        <v>523</v>
      </c>
      <c r="H32" s="157"/>
      <c r="I32" s="344"/>
      <c r="J32" s="344"/>
      <c r="K32" s="344"/>
      <c r="L32" s="161"/>
      <c r="M32" s="151"/>
      <c r="N32" s="298"/>
      <c r="U32" s="298"/>
      <c r="V32" s="298"/>
      <c r="W32" s="155"/>
    </row>
    <row r="33" spans="1:23" ht="14">
      <c r="A33" s="290" t="s">
        <v>524</v>
      </c>
      <c r="B33" s="346"/>
      <c r="C33" s="347"/>
      <c r="D33" s="396" t="s">
        <v>81</v>
      </c>
      <c r="E33" s="348"/>
      <c r="F33" s="305"/>
      <c r="G33" s="68" t="s">
        <v>82</v>
      </c>
      <c r="H33" s="72"/>
      <c r="I33" s="322" t="s">
        <v>83</v>
      </c>
      <c r="J33" s="349"/>
      <c r="K33" s="152" t="s">
        <v>84</v>
      </c>
      <c r="L33" s="152"/>
      <c r="M33" s="682" t="s">
        <v>85</v>
      </c>
      <c r="N33" s="683"/>
      <c r="O33" s="683"/>
      <c r="P33" s="683"/>
      <c r="Q33" s="683"/>
      <c r="R33" s="683"/>
      <c r="S33" s="683"/>
      <c r="T33" s="683"/>
      <c r="U33" s="683"/>
      <c r="V33" s="683"/>
      <c r="W33" s="684"/>
    </row>
    <row r="34" spans="1:23" ht="14">
      <c r="A34" s="297" t="s">
        <v>525</v>
      </c>
      <c r="B34" s="334"/>
      <c r="C34" s="308"/>
      <c r="D34" s="386" t="s">
        <v>87</v>
      </c>
      <c r="G34" s="685"/>
      <c r="H34" s="686"/>
      <c r="I34" s="297" t="s">
        <v>88</v>
      </c>
      <c r="J34" s="350"/>
      <c r="K34" s="154" t="s">
        <v>89</v>
      </c>
      <c r="L34" s="154"/>
      <c r="M34" s="150"/>
      <c r="W34" s="155"/>
    </row>
    <row r="35" spans="1:23">
      <c r="A35" s="297" t="s">
        <v>526</v>
      </c>
      <c r="B35" s="297"/>
      <c r="C35" s="298"/>
      <c r="G35" s="685"/>
      <c r="H35" s="686"/>
      <c r="I35" s="297"/>
      <c r="J35" s="350"/>
      <c r="K35" s="154" t="s">
        <v>93</v>
      </c>
      <c r="L35" s="154"/>
      <c r="M35" s="150"/>
      <c r="W35" s="155"/>
    </row>
    <row r="36" spans="1:23" ht="10.5" customHeight="1">
      <c r="A36" s="311"/>
      <c r="B36" s="351"/>
      <c r="C36" s="352"/>
      <c r="D36" s="386" t="s">
        <v>94</v>
      </c>
      <c r="G36" s="685"/>
      <c r="H36" s="686"/>
      <c r="I36" s="297" t="s">
        <v>95</v>
      </c>
      <c r="J36" s="350"/>
      <c r="K36" s="154"/>
      <c r="L36" s="154"/>
      <c r="M36" s="150"/>
      <c r="W36" s="155"/>
    </row>
    <row r="37" spans="1:23" ht="13">
      <c r="A37" s="290" t="s">
        <v>96</v>
      </c>
      <c r="C37" s="292"/>
      <c r="D37" s="386" t="s">
        <v>97</v>
      </c>
      <c r="G37" s="76" t="s">
        <v>98</v>
      </c>
      <c r="H37" s="73"/>
      <c r="I37" s="297" t="s">
        <v>88</v>
      </c>
      <c r="J37" s="350"/>
      <c r="K37" s="154" t="s">
        <v>99</v>
      </c>
      <c r="L37" s="154"/>
      <c r="M37" s="150"/>
      <c r="W37" s="155"/>
    </row>
    <row r="38" spans="1:23" ht="10.5" customHeight="1">
      <c r="A38" s="297" t="s">
        <v>527</v>
      </c>
      <c r="C38" s="298"/>
      <c r="D38" s="386" t="s">
        <v>100</v>
      </c>
      <c r="G38" s="77"/>
      <c r="H38" s="162"/>
      <c r="I38" s="297" t="s">
        <v>101</v>
      </c>
      <c r="J38" s="350"/>
      <c r="K38" s="154" t="s">
        <v>528</v>
      </c>
      <c r="L38" s="154"/>
      <c r="M38" s="687" t="s">
        <v>103</v>
      </c>
      <c r="N38" s="688"/>
      <c r="O38" s="688"/>
      <c r="P38" s="688"/>
      <c r="Q38" s="688"/>
      <c r="R38" s="688"/>
      <c r="S38" s="688"/>
      <c r="T38" s="688"/>
      <c r="U38" s="688"/>
      <c r="V38" s="688"/>
      <c r="W38" s="689"/>
    </row>
    <row r="39" spans="1:23">
      <c r="A39" s="311"/>
      <c r="B39" s="312"/>
      <c r="C39" s="313"/>
      <c r="D39" s="397"/>
      <c r="E39" s="353"/>
      <c r="F39" s="312"/>
      <c r="G39" s="673" t="s">
        <v>985</v>
      </c>
      <c r="H39" s="674"/>
      <c r="I39" s="673" t="s">
        <v>989</v>
      </c>
      <c r="J39" s="674"/>
      <c r="K39" s="158" t="s">
        <v>104</v>
      </c>
      <c r="L39" s="158"/>
      <c r="M39" s="675" t="s">
        <v>105</v>
      </c>
      <c r="N39" s="676"/>
      <c r="O39" s="676"/>
      <c r="P39" s="676"/>
      <c r="Q39" s="676"/>
      <c r="R39" s="676"/>
      <c r="S39" s="676"/>
      <c r="T39" s="676"/>
      <c r="U39" s="676"/>
      <c r="V39" s="676"/>
      <c r="W39" s="677"/>
    </row>
    <row r="40" spans="1:23">
      <c r="B40" s="305"/>
    </row>
    <row r="43" spans="1:23" ht="19.25" customHeight="1"/>
    <row r="44" spans="1:23" ht="19.25" customHeight="1"/>
    <row r="45" spans="1:23" s="354" customFormat="1" ht="17.75" customHeight="1">
      <c r="A45" s="163" t="s">
        <v>886</v>
      </c>
      <c r="B45" s="146"/>
      <c r="C45" s="163" t="s">
        <v>569</v>
      </c>
      <c r="D45" s="382"/>
      <c r="E45" s="362"/>
      <c r="F45" s="363"/>
      <c r="G45" s="163" t="s">
        <v>880</v>
      </c>
      <c r="H45" s="146"/>
      <c r="I45" s="163" t="s">
        <v>569</v>
      </c>
      <c r="L45" s="265"/>
      <c r="M45" s="265"/>
      <c r="W45" s="264"/>
    </row>
    <row r="46" spans="1:23" s="354" customFormat="1" ht="17.75" customHeight="1">
      <c r="A46" s="163" t="s">
        <v>887</v>
      </c>
      <c r="B46" s="146"/>
      <c r="C46" s="163" t="s">
        <v>891</v>
      </c>
      <c r="D46" s="382"/>
      <c r="E46" s="362"/>
      <c r="F46" s="363"/>
      <c r="G46" s="247" t="s">
        <v>881</v>
      </c>
      <c r="H46" s="381"/>
      <c r="I46" s="247" t="s">
        <v>891</v>
      </c>
      <c r="L46" s="265"/>
      <c r="M46" s="265"/>
      <c r="W46" s="264"/>
    </row>
    <row r="47" spans="1:23" s="354" customFormat="1" ht="17.75" customHeight="1">
      <c r="A47" s="163" t="s">
        <v>888</v>
      </c>
      <c r="B47" s="146"/>
      <c r="C47" s="163" t="s">
        <v>891</v>
      </c>
      <c r="D47" s="382"/>
      <c r="E47" s="362"/>
      <c r="F47" s="363"/>
      <c r="G47" s="163" t="s">
        <v>882</v>
      </c>
      <c r="H47" s="146"/>
      <c r="I47" s="163" t="s">
        <v>569</v>
      </c>
      <c r="L47" s="265"/>
      <c r="M47" s="265"/>
      <c r="W47" s="264"/>
    </row>
    <row r="48" spans="1:23" s="354" customFormat="1" ht="17.75" customHeight="1">
      <c r="A48" s="163" t="s">
        <v>889</v>
      </c>
      <c r="B48" s="146"/>
      <c r="C48" s="163" t="s">
        <v>569</v>
      </c>
      <c r="D48" s="382"/>
      <c r="E48" s="362"/>
      <c r="F48" s="363"/>
      <c r="G48" s="163" t="s">
        <v>883</v>
      </c>
      <c r="H48" s="146"/>
      <c r="I48" s="163" t="s">
        <v>569</v>
      </c>
      <c r="L48" s="265"/>
      <c r="M48" s="265"/>
      <c r="W48" s="264"/>
    </row>
    <row r="49" spans="1:23" s="354" customFormat="1" ht="17.75" customHeight="1">
      <c r="A49" s="163" t="s">
        <v>890</v>
      </c>
      <c r="B49" s="146"/>
      <c r="C49" s="163" t="s">
        <v>569</v>
      </c>
      <c r="D49" s="382"/>
      <c r="E49" s="362"/>
      <c r="F49" s="363"/>
      <c r="G49" s="163" t="s">
        <v>885</v>
      </c>
      <c r="H49" s="146"/>
      <c r="I49" s="163" t="s">
        <v>569</v>
      </c>
      <c r="L49" s="265"/>
      <c r="M49" s="265"/>
      <c r="W49" s="264"/>
    </row>
    <row r="50" spans="1:23" ht="18.75" customHeight="1">
      <c r="A50" s="411"/>
      <c r="B50" s="411"/>
      <c r="C50" s="411"/>
      <c r="D50" s="384"/>
      <c r="E50" s="411"/>
      <c r="F50" s="266"/>
      <c r="G50" s="163" t="s">
        <v>884</v>
      </c>
      <c r="I50" s="163" t="s">
        <v>569</v>
      </c>
    </row>
    <row r="51" spans="1:23" ht="17.5">
      <c r="A51" s="268"/>
      <c r="B51" s="411"/>
      <c r="C51" s="411"/>
      <c r="D51" s="384"/>
      <c r="E51" s="411"/>
      <c r="F51" s="411"/>
      <c r="G51" s="267"/>
      <c r="H51" s="267"/>
      <c r="I51" s="411"/>
    </row>
    <row r="53" spans="1:23">
      <c r="D53" s="386" t="s">
        <v>872</v>
      </c>
    </row>
    <row r="54" spans="1:23">
      <c r="M54" s="355"/>
    </row>
    <row r="55" spans="1:23" ht="14">
      <c r="A55" s="356"/>
      <c r="C55" s="334"/>
      <c r="D55" s="398"/>
      <c r="E55" s="357"/>
      <c r="M55" s="358"/>
    </row>
    <row r="56" spans="1:23" ht="14">
      <c r="A56" s="359"/>
      <c r="C56" s="334"/>
      <c r="D56" s="398"/>
      <c r="E56" s="357"/>
      <c r="M56" s="358"/>
    </row>
    <row r="57" spans="1:23" ht="14">
      <c r="A57" s="359"/>
      <c r="C57" s="334"/>
      <c r="D57" s="398"/>
      <c r="E57" s="357"/>
      <c r="M57" s="358"/>
    </row>
    <row r="58" spans="1:23" ht="14">
      <c r="A58" s="359"/>
      <c r="B58" s="334"/>
      <c r="C58" s="334"/>
      <c r="D58" s="398"/>
      <c r="E58" s="357"/>
      <c r="M58" s="358"/>
    </row>
    <row r="59" spans="1:23" ht="14">
      <c r="A59" s="359"/>
      <c r="B59" s="334"/>
      <c r="C59" s="334"/>
      <c r="D59" s="398"/>
      <c r="E59" s="357"/>
      <c r="M59" s="358"/>
    </row>
    <row r="60" spans="1:23" ht="14">
      <c r="A60" s="359"/>
      <c r="B60" s="334"/>
      <c r="C60" s="334"/>
      <c r="D60" s="398"/>
      <c r="E60" s="357"/>
      <c r="M60" s="358"/>
    </row>
    <row r="61" spans="1:23" ht="14">
      <c r="A61" s="334"/>
      <c r="B61" s="334"/>
      <c r="C61" s="334"/>
      <c r="D61" s="398"/>
      <c r="E61" s="357"/>
      <c r="M61" s="360"/>
    </row>
    <row r="62" spans="1:23" ht="14">
      <c r="A62" s="359"/>
      <c r="B62" s="334"/>
      <c r="C62" s="334"/>
      <c r="D62" s="398"/>
      <c r="E62" s="357"/>
    </row>
    <row r="63" spans="1:23" ht="14">
      <c r="A63" s="334"/>
      <c r="B63" s="334"/>
      <c r="C63" s="334"/>
      <c r="D63" s="398"/>
      <c r="E63" s="357"/>
    </row>
    <row r="64" spans="1:23" ht="14">
      <c r="A64" s="334"/>
      <c r="B64" s="334"/>
      <c r="C64" s="334"/>
      <c r="D64" s="398"/>
      <c r="E64" s="357"/>
    </row>
    <row r="65" spans="1:5" ht="14">
      <c r="A65" s="359"/>
      <c r="B65" s="334"/>
      <c r="C65" s="334"/>
      <c r="D65" s="398"/>
      <c r="E65" s="357"/>
    </row>
    <row r="66" spans="1:5" ht="14">
      <c r="A66" s="359"/>
      <c r="B66" s="334"/>
      <c r="C66" s="334"/>
      <c r="D66" s="398"/>
      <c r="E66" s="357"/>
    </row>
    <row r="67" spans="1:5" ht="14">
      <c r="A67" s="359"/>
      <c r="B67" s="334"/>
      <c r="C67" s="334"/>
      <c r="D67" s="398"/>
      <c r="E67" s="357"/>
    </row>
    <row r="68" spans="1:5" ht="14">
      <c r="A68" s="359"/>
      <c r="B68" s="334"/>
      <c r="C68" s="334"/>
      <c r="D68" s="398"/>
      <c r="E68" s="357"/>
    </row>
    <row r="69" spans="1:5" ht="14">
      <c r="A69" s="359"/>
      <c r="B69" s="334"/>
      <c r="C69" s="334"/>
      <c r="D69" s="398"/>
      <c r="E69" s="357"/>
    </row>
    <row r="70" spans="1:5" ht="14">
      <c r="A70" s="359"/>
      <c r="B70" s="334"/>
      <c r="C70" s="334"/>
      <c r="D70" s="398"/>
      <c r="E70" s="357"/>
    </row>
    <row r="71" spans="1:5" ht="14">
      <c r="A71" s="359"/>
      <c r="B71" s="334"/>
      <c r="C71" s="334"/>
      <c r="D71" s="398"/>
      <c r="E71" s="357"/>
    </row>
    <row r="72" spans="1:5" ht="14">
      <c r="A72" s="359"/>
      <c r="B72" s="334"/>
      <c r="C72" s="334"/>
      <c r="D72" s="398"/>
      <c r="E72" s="357"/>
    </row>
    <row r="73" spans="1:5" ht="14">
      <c r="A73" s="359"/>
      <c r="B73" s="334"/>
      <c r="C73" s="334"/>
      <c r="D73" s="398"/>
      <c r="E73" s="357"/>
    </row>
    <row r="74" spans="1:5" ht="14">
      <c r="A74" s="359"/>
      <c r="B74" s="334"/>
      <c r="C74" s="334"/>
      <c r="D74" s="398"/>
      <c r="E74" s="357"/>
    </row>
    <row r="75" spans="1:5" ht="14">
      <c r="A75" s="334"/>
      <c r="B75" s="334"/>
      <c r="C75" s="334"/>
      <c r="D75" s="398"/>
      <c r="E75" s="357"/>
    </row>
    <row r="76" spans="1:5" ht="14">
      <c r="B76" s="334"/>
    </row>
    <row r="77" spans="1:5" ht="14">
      <c r="B77" s="334"/>
    </row>
    <row r="78" spans="1:5" ht="14">
      <c r="B78" s="334"/>
    </row>
  </sheetData>
  <mergeCells count="9">
    <mergeCell ref="G39:H39"/>
    <mergeCell ref="I39:J39"/>
    <mergeCell ref="M39:W39"/>
    <mergeCell ref="B31:C32"/>
    <mergeCell ref="M33:W33"/>
    <mergeCell ref="G34:H34"/>
    <mergeCell ref="G35:H35"/>
    <mergeCell ref="G36:H36"/>
    <mergeCell ref="M38:W38"/>
  </mergeCells>
  <printOptions horizontalCentered="1"/>
  <pageMargins left="0" right="0" top="0.23622047244094491" bottom="0.15748031496062992" header="8.0708661417322833" footer="0"/>
  <pageSetup paperSize="9" scale="74" firstPageNumber="4294963191" fitToHeight="2" orientation="landscape" r:id="rId1"/>
  <headerFooter alignWithMargins="0">
    <oddHeader>&amp;R&amp;"Calibri"&amp;10&amp;K000000 Confidential&amp;1#_x000D_</oddHeader>
  </headerFooter>
  <rowBreaks count="1" manualBreakCount="1">
    <brk id="39" max="21"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D71"/>
  <sheetViews>
    <sheetView topLeftCell="A16" zoomScale="80" zoomScaleNormal="80" zoomScaleSheetLayoutView="85" workbookViewId="0">
      <selection activeCell="F1" sqref="F1"/>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41"/>
      <c r="I10" s="44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966</v>
      </c>
      <c r="C18" s="187" t="str">
        <f>IF(D18="","",VLOOKUP(B18,Data!$B$5:$L$404,2,FALSE))</f>
        <v/>
      </c>
      <c r="D18" s="274"/>
      <c r="E18" s="276"/>
      <c r="F18" s="185" t="str">
        <f>IF(D18="","",VLOOKUP(B18,Data!$B$5:$L$404,11,FALSE))</f>
        <v/>
      </c>
      <c r="G18" s="188" t="str">
        <f t="shared" ref="G18:G26"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410">
        <v>10</v>
      </c>
      <c r="B19" s="419" t="s">
        <v>757</v>
      </c>
      <c r="C19" s="187" t="str">
        <f>IF(D19="","",VLOOKUP(B19,Data!$B$5:$L$404,2,FALSE))</f>
        <v>VAD6840</v>
      </c>
      <c r="D19" s="274">
        <v>1</v>
      </c>
      <c r="E19" s="273"/>
      <c r="F19" s="376">
        <f>IF(D19="","",VLOOKUP(B19,Data!$B$5:$L$404,11,FALSE))</f>
        <v>5067.25</v>
      </c>
      <c r="G19" s="400">
        <f t="shared" si="0"/>
        <v>5067.25</v>
      </c>
      <c r="H19" s="401" t="str">
        <f>IF(D19="","",VLOOKUP(B19,Data!$B$5:$D$404,3,FALSE))</f>
        <v>C/T</v>
      </c>
      <c r="I19" s="401" t="str">
        <f>IF(D19="","",VLOOKUP(B19,Data!$B$5:$M$404,12,FALSE))</f>
        <v>Indonesia</v>
      </c>
      <c r="J19" s="402" t="s">
        <v>965</v>
      </c>
      <c r="K19" s="183">
        <f>IF(D19="","",VLOOKUP(B19,Data!$B$5:$E$404,4,FALSE)*D19)</f>
        <v>310</v>
      </c>
      <c r="L19" s="187">
        <f>IF(D19="","",VLOOKUP(B19,Data!$B$5:$F$404,5,FALSE)*D19)</f>
        <v>274</v>
      </c>
      <c r="M19" s="403"/>
      <c r="N19" s="404"/>
      <c r="O19" s="405"/>
      <c r="P19" s="406"/>
      <c r="Q19" s="405"/>
      <c r="R19" s="405"/>
      <c r="S19" s="406"/>
      <c r="T19" s="407"/>
      <c r="U19" s="406"/>
      <c r="V19" s="408">
        <f>IF(D19="","",VLOOKUP(B19,Data!$B$5:$J$404,9,FALSE)*D19)</f>
        <v>1.534</v>
      </c>
      <c r="W19" s="386"/>
      <c r="X19" s="386"/>
      <c r="Y19" s="386"/>
      <c r="Z19" s="386"/>
      <c r="AA19" s="386"/>
      <c r="AB19" s="386"/>
      <c r="AC19" s="386"/>
      <c r="AD19" s="386"/>
    </row>
    <row r="20" spans="1:30" s="409" customFormat="1" ht="17" customHeight="1">
      <c r="A20" s="410">
        <v>11</v>
      </c>
      <c r="B20" s="419" t="s">
        <v>196</v>
      </c>
      <c r="C20" s="187" t="str">
        <f>IF(D20="","",VLOOKUP(B20,Data!$B$5:$L$404,2,FALSE))</f>
        <v>WH50350</v>
      </c>
      <c r="D20" s="274">
        <v>4</v>
      </c>
      <c r="E20" s="273"/>
      <c r="F20" s="376">
        <f>IF(D20="","",VLOOKUP(B20,Data!$B$5:$L$404,11,FALSE))</f>
        <v>1751.45</v>
      </c>
      <c r="G20" s="400">
        <f t="shared" si="0"/>
        <v>7005.8</v>
      </c>
      <c r="H20" s="401" t="str">
        <f>IF(D20="","",VLOOKUP(B20,Data!$B$5:$D$404,3,FALSE))</f>
        <v>C/T</v>
      </c>
      <c r="I20" s="401" t="str">
        <f>IF(D20="","",VLOOKUP(B20,Data!$B$5:$M$404,12,FALSE))</f>
        <v>Indonesia</v>
      </c>
      <c r="J20" s="402" t="s">
        <v>965</v>
      </c>
      <c r="K20" s="183">
        <f>IF(D20="","",VLOOKUP(B20,Data!$B$5:$E$404,4,FALSE)*D20)</f>
        <v>804</v>
      </c>
      <c r="L20" s="187">
        <f>IF(D20="","",VLOOKUP(B20,Data!$B$5:$F$404,5,FALSE)*D20)</f>
        <v>724</v>
      </c>
      <c r="M20" s="403"/>
      <c r="N20" s="404"/>
      <c r="O20" s="405"/>
      <c r="P20" s="406"/>
      <c r="Q20" s="405"/>
      <c r="R20" s="405"/>
      <c r="S20" s="406"/>
      <c r="T20" s="407"/>
      <c r="U20" s="406"/>
      <c r="V20" s="408">
        <f>IF(D20="","",VLOOKUP(B20,Data!$B$5:$J$404,9,FALSE)*D20)</f>
        <v>4.5999999999999996</v>
      </c>
      <c r="W20" s="386"/>
      <c r="X20" s="386"/>
      <c r="Y20" s="386"/>
      <c r="Z20" s="386"/>
      <c r="AA20" s="386"/>
      <c r="AB20" s="386"/>
      <c r="AC20" s="386"/>
      <c r="AD20" s="386"/>
    </row>
    <row r="21" spans="1:30" s="409" customFormat="1" ht="17" customHeight="1">
      <c r="A21" s="410">
        <v>12</v>
      </c>
      <c r="B21" s="368" t="s">
        <v>695</v>
      </c>
      <c r="C21" s="187" t="str">
        <f>IF(D21="","",VLOOKUP(B21,Data!$B$5:$L$404,2,FALSE))</f>
        <v>VAD6770</v>
      </c>
      <c r="D21" s="274">
        <v>3</v>
      </c>
      <c r="E21" s="273"/>
      <c r="F21" s="376">
        <f>IF(D21="","",VLOOKUP(B21,Data!$B$5:$L$404,11,FALSE))</f>
        <v>2978.04</v>
      </c>
      <c r="G21" s="400">
        <f t="shared" si="0"/>
        <v>8934.119999999999</v>
      </c>
      <c r="H21" s="401" t="str">
        <f>IF(D21="","",VLOOKUP(B21,Data!$B$5:$D$404,3,FALSE))</f>
        <v>C/T</v>
      </c>
      <c r="I21" s="401" t="str">
        <f>IF(D21="","",VLOOKUP(B21,Data!$B$5:$M$404,12,FALSE))</f>
        <v>Indonesia</v>
      </c>
      <c r="J21" s="402" t="s">
        <v>965</v>
      </c>
      <c r="K21" s="187">
        <f>IF(D21="","",VLOOKUP(B21,Data!$B$5:$E$404,4,FALSE)*D21)</f>
        <v>828</v>
      </c>
      <c r="L21" s="187">
        <f>IF(D21="","",VLOOKUP(B21,Data!$B$5:$F$404,5,FALSE)*D21)</f>
        <v>768</v>
      </c>
      <c r="M21" s="403"/>
      <c r="N21" s="404"/>
      <c r="O21" s="405"/>
      <c r="P21" s="406"/>
      <c r="Q21" s="405"/>
      <c r="R21" s="405"/>
      <c r="S21" s="406"/>
      <c r="T21" s="407"/>
      <c r="U21" s="406"/>
      <c r="V21" s="408">
        <f>IF(D21="","",VLOOKUP(B21,Data!$B$5:$J$404,9,FALSE)*D21)</f>
        <v>4.4640000000000004</v>
      </c>
      <c r="W21" s="386"/>
      <c r="X21" s="386"/>
      <c r="Y21" s="386"/>
      <c r="Z21" s="386"/>
      <c r="AA21" s="386"/>
      <c r="AB21" s="386"/>
      <c r="AC21" s="386"/>
      <c r="AD21" s="386"/>
    </row>
    <row r="22" spans="1:30" s="409" customFormat="1" ht="17" customHeight="1">
      <c r="A22" s="410">
        <v>13</v>
      </c>
      <c r="B22" s="368" t="s">
        <v>294</v>
      </c>
      <c r="C22" s="187" t="str">
        <f>IF(D22="","",VLOOKUP(B22,Data!$B$5:$L$404,2,FALSE))</f>
        <v>WY44110</v>
      </c>
      <c r="D22" s="274">
        <v>1</v>
      </c>
      <c r="E22" s="273"/>
      <c r="F22" s="376">
        <f>IF(D22="","",VLOOKUP(B22,Data!$B$5:$L$404,11,FALSE))</f>
        <v>2895.95</v>
      </c>
      <c r="G22" s="400">
        <f t="shared" si="0"/>
        <v>2895.95</v>
      </c>
      <c r="H22" s="401" t="str">
        <f>IF(D22="","",VLOOKUP(B22,Data!$B$5:$D$404,3,FALSE))</f>
        <v>C/T</v>
      </c>
      <c r="I22" s="401" t="str">
        <f>IF(D22="","",VLOOKUP(B22,Data!$B$5:$M$404,12,FALSE))</f>
        <v>Indonesia</v>
      </c>
      <c r="J22" s="402"/>
      <c r="K22" s="187">
        <f>IF(D22="","",VLOOKUP(B22,Data!$B$5:$E$404,4,FALSE)*D22)</f>
        <v>266</v>
      </c>
      <c r="L22" s="187">
        <f>IF(D22="","",VLOOKUP(B22,Data!$B$5:$F$404,5,FALSE)*D22)</f>
        <v>246</v>
      </c>
      <c r="M22" s="403"/>
      <c r="N22" s="404"/>
      <c r="O22" s="405"/>
      <c r="P22" s="406"/>
      <c r="Q22" s="405"/>
      <c r="R22" s="405"/>
      <c r="S22" s="406"/>
      <c r="T22" s="407"/>
      <c r="U22" s="406"/>
      <c r="V22" s="408">
        <f>IF(D22="","",VLOOKUP(B22,Data!$B$5:$J$404,9,FALSE)*D22)</f>
        <v>1.488</v>
      </c>
      <c r="W22" s="386"/>
      <c r="X22" s="386"/>
      <c r="Y22" s="386"/>
      <c r="Z22" s="386"/>
      <c r="AA22" s="386"/>
      <c r="AB22" s="386"/>
      <c r="AC22" s="386"/>
      <c r="AD22" s="386"/>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340" customFormat="1" ht="17" customHeight="1">
      <c r="A24" s="410"/>
      <c r="B24" s="342" t="s">
        <v>871</v>
      </c>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399"/>
      <c r="B25" s="342" t="s">
        <v>974</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410"/>
      <c r="B26" s="385"/>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9.5" customHeight="1">
      <c r="A27" s="272"/>
      <c r="B27" s="678" t="s">
        <v>991</v>
      </c>
      <c r="C27" s="679"/>
      <c r="D27" s="269">
        <f>SUM(D16:D26)</f>
        <v>9</v>
      </c>
      <c r="E27" s="374"/>
      <c r="F27" s="380"/>
      <c r="G27" s="191">
        <f>SUM(G16:G26)</f>
        <v>23903.119999999999</v>
      </c>
      <c r="H27" s="191"/>
      <c r="I27" s="383"/>
      <c r="J27" s="343"/>
      <c r="K27" s="191">
        <f>SUM(K16:K26)</f>
        <v>2208</v>
      </c>
      <c r="L27" s="191">
        <f>SUM(L16:L26)</f>
        <v>2012</v>
      </c>
      <c r="M27" s="191" t="e">
        <f>SUM(M16:M26)</f>
        <v>#REF!</v>
      </c>
      <c r="N27" s="190">
        <f>SUM(N14:N15)</f>
        <v>0</v>
      </c>
      <c r="O27" s="190" t="e">
        <f>SUM(#REF!)</f>
        <v>#REF!</v>
      </c>
      <c r="P27" s="190">
        <f>SUM(P14:P15)</f>
        <v>0</v>
      </c>
      <c r="Q27" s="190">
        <f>SUM(Q14:Q15)</f>
        <v>0</v>
      </c>
      <c r="R27" s="190" t="e">
        <f>SUM(#REF!)</f>
        <v>#REF!</v>
      </c>
      <c r="S27" s="190">
        <f>SUM(S14:S15)</f>
        <v>0</v>
      </c>
      <c r="T27" s="190">
        <f>SUM(T14:T15)</f>
        <v>0</v>
      </c>
      <c r="U27" s="190"/>
      <c r="V27" s="192">
        <f>SUM(V16:V26)</f>
        <v>12.085999999999999</v>
      </c>
      <c r="W27" s="282"/>
    </row>
    <row r="28" spans="1:30" ht="10.5" customHeight="1">
      <c r="A28" s="272"/>
      <c r="B28" s="680"/>
      <c r="C28" s="681"/>
      <c r="D28" s="395"/>
      <c r="E28" s="375"/>
      <c r="F28" s="311"/>
      <c r="G28" s="160" t="s">
        <v>523</v>
      </c>
      <c r="H28" s="157"/>
      <c r="I28" s="344"/>
      <c r="J28" s="344"/>
      <c r="K28" s="344"/>
      <c r="L28" s="161"/>
      <c r="M28" s="151"/>
      <c r="N28" s="298"/>
      <c r="U28" s="298"/>
      <c r="V28" s="298"/>
    </row>
    <row r="29" spans="1:30" ht="13">
      <c r="A29" s="290" t="s">
        <v>96</v>
      </c>
      <c r="C29" s="292"/>
      <c r="D29" s="283" t="s">
        <v>97</v>
      </c>
      <c r="F29" s="76" t="s">
        <v>98</v>
      </c>
      <c r="G29" s="73"/>
      <c r="H29" s="297" t="s">
        <v>88</v>
      </c>
      <c r="I29" s="350"/>
      <c r="J29" s="154" t="s">
        <v>99</v>
      </c>
      <c r="K29" s="154"/>
      <c r="L29" s="150"/>
      <c r="V29" s="155"/>
    </row>
    <row r="30" spans="1:30" ht="10.5" customHeight="1">
      <c r="A30" s="297" t="s">
        <v>527</v>
      </c>
      <c r="C30" s="298"/>
      <c r="D30" s="283" t="s">
        <v>100</v>
      </c>
      <c r="F30" s="77"/>
      <c r="G30" s="162"/>
      <c r="H30" s="297" t="s">
        <v>101</v>
      </c>
      <c r="I30" s="350"/>
      <c r="J30" s="154" t="s">
        <v>528</v>
      </c>
      <c r="K30" s="154"/>
      <c r="L30" s="687" t="s">
        <v>103</v>
      </c>
      <c r="M30" s="688"/>
      <c r="N30" s="688"/>
      <c r="O30" s="688"/>
      <c r="P30" s="688"/>
      <c r="Q30" s="688"/>
      <c r="R30" s="688"/>
      <c r="S30" s="688"/>
      <c r="T30" s="688"/>
      <c r="U30" s="688"/>
      <c r="V30" s="689"/>
    </row>
    <row r="31" spans="1:30">
      <c r="A31" s="311"/>
      <c r="B31" s="312"/>
      <c r="C31" s="313"/>
      <c r="D31" s="353"/>
      <c r="E31" s="312"/>
      <c r="F31" s="673" t="s">
        <v>985</v>
      </c>
      <c r="G31" s="674"/>
      <c r="H31" s="673" t="s">
        <v>989</v>
      </c>
      <c r="I31" s="674"/>
      <c r="J31" s="158" t="s">
        <v>104</v>
      </c>
      <c r="K31" s="158"/>
      <c r="L31" s="675" t="s">
        <v>105</v>
      </c>
      <c r="M31" s="676"/>
      <c r="N31" s="676"/>
      <c r="O31" s="676"/>
      <c r="P31" s="676"/>
      <c r="Q31" s="676"/>
      <c r="R31" s="676"/>
      <c r="S31" s="676"/>
      <c r="T31" s="676"/>
      <c r="U31" s="676"/>
      <c r="V31" s="677"/>
    </row>
    <row r="32" spans="1:30">
      <c r="B32" s="305"/>
    </row>
    <row r="38" spans="1:22" s="354" customFormat="1" ht="26.25" customHeight="1">
      <c r="A38" s="163" t="s">
        <v>886</v>
      </c>
      <c r="B38" s="146"/>
      <c r="C38" s="163" t="s">
        <v>569</v>
      </c>
      <c r="D38" s="362"/>
      <c r="E38" s="362"/>
      <c r="F38" s="363"/>
      <c r="G38" s="163" t="s">
        <v>880</v>
      </c>
      <c r="H38" s="146"/>
      <c r="I38" s="163" t="s">
        <v>569</v>
      </c>
      <c r="K38" s="265"/>
      <c r="L38" s="265"/>
      <c r="V38" s="264"/>
    </row>
    <row r="39" spans="1:22" s="354" customFormat="1" ht="19.25" customHeight="1">
      <c r="A39" s="163" t="s">
        <v>887</v>
      </c>
      <c r="B39" s="146"/>
      <c r="C39" s="163" t="s">
        <v>891</v>
      </c>
      <c r="D39" s="362"/>
      <c r="E39" s="362"/>
      <c r="F39" s="363"/>
      <c r="G39" s="247" t="s">
        <v>881</v>
      </c>
      <c r="H39" s="381"/>
      <c r="I39" s="247" t="s">
        <v>891</v>
      </c>
      <c r="K39" s="265"/>
      <c r="L39" s="265"/>
      <c r="V39" s="264"/>
    </row>
    <row r="40" spans="1:22" s="354" customFormat="1" ht="19.25" customHeight="1">
      <c r="A40" s="163" t="s">
        <v>888</v>
      </c>
      <c r="B40" s="146"/>
      <c r="C40" s="163" t="s">
        <v>891</v>
      </c>
      <c r="D40" s="362"/>
      <c r="E40" s="362"/>
      <c r="F40" s="363"/>
      <c r="G40" s="163" t="s">
        <v>882</v>
      </c>
      <c r="H40" s="146"/>
      <c r="I40" s="163" t="s">
        <v>569</v>
      </c>
      <c r="K40" s="265"/>
      <c r="L40" s="265"/>
      <c r="V40" s="264"/>
    </row>
    <row r="41" spans="1:22" s="354" customFormat="1" ht="19.25" customHeight="1">
      <c r="A41" s="163" t="s">
        <v>889</v>
      </c>
      <c r="B41" s="146"/>
      <c r="C41" s="163" t="s">
        <v>569</v>
      </c>
      <c r="D41" s="362"/>
      <c r="E41" s="362"/>
      <c r="F41" s="363"/>
      <c r="G41" s="163" t="s">
        <v>883</v>
      </c>
      <c r="H41" s="146"/>
      <c r="I41" s="163" t="s">
        <v>569</v>
      </c>
      <c r="K41" s="265"/>
      <c r="L41" s="265"/>
      <c r="V41" s="264"/>
    </row>
    <row r="42" spans="1:22" s="354" customFormat="1" ht="19.25" customHeight="1">
      <c r="A42" s="163" t="s">
        <v>890</v>
      </c>
      <c r="B42" s="146"/>
      <c r="C42" s="163" t="s">
        <v>569</v>
      </c>
      <c r="D42" s="362"/>
      <c r="E42" s="362"/>
      <c r="F42" s="363"/>
      <c r="G42" s="163" t="s">
        <v>885</v>
      </c>
      <c r="H42" s="146"/>
      <c r="I42" s="163" t="s">
        <v>569</v>
      </c>
      <c r="K42" s="265"/>
      <c r="L42" s="265"/>
      <c r="V42" s="264"/>
    </row>
    <row r="43" spans="1:22" ht="18.75" customHeight="1">
      <c r="A43" s="411"/>
      <c r="B43" s="411"/>
      <c r="C43" s="411"/>
      <c r="D43" s="411"/>
      <c r="E43" s="411"/>
      <c r="F43" s="266"/>
      <c r="G43" s="163" t="s">
        <v>884</v>
      </c>
      <c r="H43" s="146"/>
      <c r="I43" s="163" t="s">
        <v>569</v>
      </c>
    </row>
    <row r="47" spans="1:22">
      <c r="L47" s="355"/>
    </row>
    <row r="48" spans="1:22" ht="14">
      <c r="A48" s="356"/>
      <c r="C48" s="334"/>
      <c r="D48" s="357"/>
      <c r="L48" s="358"/>
    </row>
    <row r="49" spans="1:12" ht="14">
      <c r="A49" s="359"/>
      <c r="C49" s="334"/>
      <c r="D49" s="357"/>
      <c r="L49" s="358"/>
    </row>
    <row r="50" spans="1:12" ht="14">
      <c r="A50" s="359"/>
      <c r="C50" s="334"/>
      <c r="D50" s="357"/>
      <c r="L50" s="358"/>
    </row>
    <row r="51" spans="1:12" ht="14">
      <c r="A51" s="359"/>
      <c r="B51" s="334"/>
      <c r="C51" s="334"/>
      <c r="D51" s="357"/>
      <c r="L51" s="358"/>
    </row>
    <row r="52" spans="1:12" ht="14">
      <c r="A52" s="359"/>
      <c r="B52" s="334"/>
      <c r="C52" s="334"/>
      <c r="D52" s="357"/>
      <c r="L52" s="358"/>
    </row>
    <row r="53" spans="1:12" ht="14">
      <c r="A53" s="359"/>
      <c r="B53" s="334"/>
      <c r="C53" s="334"/>
      <c r="D53" s="357"/>
      <c r="L53" s="358"/>
    </row>
    <row r="54" spans="1:12" ht="14">
      <c r="A54" s="334"/>
      <c r="B54" s="334"/>
      <c r="C54" s="334"/>
      <c r="D54" s="357"/>
      <c r="L54" s="360"/>
    </row>
    <row r="55" spans="1:12" ht="14">
      <c r="A55" s="359"/>
      <c r="B55" s="334"/>
      <c r="C55" s="334"/>
      <c r="D55" s="357"/>
    </row>
    <row r="56" spans="1:12" ht="14">
      <c r="A56" s="334"/>
      <c r="B56" s="334"/>
      <c r="C56" s="334"/>
      <c r="D56" s="357"/>
    </row>
    <row r="57" spans="1:12" ht="14">
      <c r="A57" s="334"/>
      <c r="B57" s="334"/>
      <c r="C57" s="334"/>
      <c r="D57" s="357"/>
    </row>
    <row r="58" spans="1:12" ht="14">
      <c r="A58" s="359"/>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34"/>
      <c r="B68" s="334"/>
      <c r="C68" s="334"/>
      <c r="D68" s="357"/>
    </row>
    <row r="69" spans="1:4" ht="14">
      <c r="B69" s="334"/>
    </row>
    <row r="70" spans="1:4" ht="14">
      <c r="B70" s="334"/>
    </row>
    <row r="71" spans="1:4" ht="14">
      <c r="B71" s="334"/>
    </row>
  </sheetData>
  <mergeCells count="5">
    <mergeCell ref="B27:C28"/>
    <mergeCell ref="L30:V30"/>
    <mergeCell ref="F31:G31"/>
    <mergeCell ref="H31:I31"/>
    <mergeCell ref="L31:V31"/>
  </mergeCells>
  <printOptions horizontalCentered="1"/>
  <pageMargins left="0" right="0" top="0.23622047244094491" bottom="0.15748031496062992" header="8.0708661417322833" footer="0"/>
  <pageSetup paperSize="9" scale="74" firstPageNumber="4294963191" orientation="landscape" r:id="rId1"/>
  <headerFooter alignWithMargins="0">
    <oddHeader>&amp;R&amp;"Calibri"&amp;10&amp;K000000 Confidential&amp;1#_x000D_</oddHead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D68"/>
  <sheetViews>
    <sheetView topLeftCell="A13" zoomScale="85" zoomScaleNormal="85" zoomScaleSheetLayoutView="85" workbookViewId="0">
      <selection activeCell="F1" sqref="F1"/>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41"/>
      <c r="I10" s="44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967</v>
      </c>
      <c r="C18" s="187" t="str">
        <f>IF(D18="","",VLOOKUP(B18,Data!$B$5:$L$404,2,FALSE))</f>
        <v/>
      </c>
      <c r="D18" s="339"/>
      <c r="E18" s="275"/>
      <c r="F18" s="185" t="str">
        <f>IF(D18="","",VLOOKUP(B18,Data!$B$5:$L$404,11,FALSE))</f>
        <v/>
      </c>
      <c r="G18" s="188" t="str">
        <f t="shared" ref="G18:G23"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14</v>
      </c>
      <c r="B19" s="368" t="s">
        <v>700</v>
      </c>
      <c r="C19" s="187" t="str">
        <f>IF(D19="","",VLOOKUP(B19,Data!$B$5:$L$404,2,FALSE))</f>
        <v>VAD6760</v>
      </c>
      <c r="D19" s="339">
        <v>1</v>
      </c>
      <c r="E19" s="277"/>
      <c r="F19" s="185">
        <f>IF(D19="","",VLOOKUP(B19,Data!$B$5:$L$404,11,FALSE))</f>
        <v>2238.61</v>
      </c>
      <c r="G19" s="188">
        <f t="shared" si="0"/>
        <v>2238.61</v>
      </c>
      <c r="H19" s="182" t="str">
        <f>IF(D19="","",VLOOKUP(B19,Data!$B$5:$D$404,3,FALSE))</f>
        <v>C/T</v>
      </c>
      <c r="I19" s="182" t="str">
        <f>IF(D19="","",VLOOKUP(B19,Data!$B$5:$M$404,12,FALSE))</f>
        <v>Indonesia</v>
      </c>
      <c r="J19" s="280" t="s">
        <v>968</v>
      </c>
      <c r="K19" s="183">
        <f>IF(D19="","",VLOOKUP(B19,Data!$B$5:$E$404,4,FALSE)*D19)</f>
        <v>227</v>
      </c>
      <c r="L19" s="183">
        <f>IF(D19="","",VLOOKUP(B19,Data!$B$5:$F$404,5,FALSE)*D19)</f>
        <v>206</v>
      </c>
      <c r="M19" s="189"/>
      <c r="N19" s="377"/>
      <c r="O19" s="378"/>
      <c r="P19" s="186"/>
      <c r="Q19" s="378"/>
      <c r="R19" s="378"/>
      <c r="S19" s="186"/>
      <c r="T19" s="379"/>
      <c r="U19" s="186"/>
      <c r="V19" s="184">
        <f>IF(D19="","",VLOOKUP(B19,Data!$B$5:$J$404,9,FALSE)*D19)</f>
        <v>1.1990000000000001</v>
      </c>
      <c r="W19" s="282"/>
      <c r="X19" s="282"/>
      <c r="Y19" s="282"/>
      <c r="Z19" s="282"/>
      <c r="AA19" s="282"/>
      <c r="AB19" s="282"/>
      <c r="AC19" s="282"/>
      <c r="AD19" s="282"/>
    </row>
    <row r="20" spans="1:30" s="340" customFormat="1" ht="17" customHeight="1">
      <c r="A20" s="272"/>
      <c r="B20" s="364"/>
      <c r="C20" s="187" t="str">
        <f>IF(D20="","",VLOOKUP(B20,Data!$B$5:$L$404,2,FALSE))</f>
        <v/>
      </c>
      <c r="D20" s="339"/>
      <c r="E20" s="277"/>
      <c r="F20" s="185" t="str">
        <f>IF(D20="","",VLOOKUP(B20,Data!$B$5:$L$404,11,FALSE))</f>
        <v/>
      </c>
      <c r="G20" s="188" t="str">
        <f t="shared" si="0"/>
        <v>-</v>
      </c>
      <c r="H20" s="182" t="str">
        <f>IF(D20="","",VLOOKUP(B20,Data!$B$5:$D$404,3,FALSE))</f>
        <v/>
      </c>
      <c r="I20" s="182" t="str">
        <f>IF(D20="","",VLOOKUP(B20,Data!$B$5:$M$404,12,FALSE))</f>
        <v/>
      </c>
      <c r="J20" s="279"/>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t="s">
        <v>871</v>
      </c>
      <c r="C22" s="187" t="str">
        <f>IF(D22="","",VLOOKUP(B22,Data!$B$5:$L$404,2,FALSE))</f>
        <v/>
      </c>
      <c r="D22" s="339"/>
      <c r="E22" s="412"/>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t="s">
        <v>974</v>
      </c>
      <c r="C23" s="187" t="str">
        <f>IF(D23="","",VLOOKUP(B23,Data!$B$5:$L$404,2,FALSE))</f>
        <v/>
      </c>
      <c r="D23" s="339"/>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t="e">
        <f>IF(B23=Data!B87,Data!G87,(IF(B23=Data!B93,Data!G93,(IF(B23=Data!B95,Data!G95,(IF(B23=Data!#REF!,Data!#REF!,(IF(B23=Data!#REF!,Data!#REF!,(IF(B23=Data!B78,Data!G78,(IF(B23=Data!#REF!,Data!#REF!,(IF(B23=Data!#REF!,Data!#REF!,Data!#REF!)))))))))))))))&amp;IF(B23=Data!B212,Data!G212,(IF(B23=Data!B213,Data!G213,(IF(B23=Data!#REF!,Data!#REF!,(IF(B23=Data!B208,Data!G208,(IF(B23=Data!B209,Data!G209,(IF(B23=Data!#REF!,Data!G905,(IF(B23=Data!#REF!,Data!#REF!,(IF(B23=Data!B265,Data!G265,Data!#REF!)))))))))))))))&amp;IF(B23=Data!#REF!,Data!#REF!,(IF(B23=Data!#REF!,Data!#REF!,(IF(B23=Data!#REF!,Data!#REF!,(IF(B23=Data!#REF!,Data!#REF!,(IF(B23=Data!#REF!,Data!#REF!,Data!#REF!)))))))))</f>
        <v>#REF!</v>
      </c>
      <c r="N23" s="377"/>
      <c r="O23" s="378"/>
      <c r="P23" s="186" t="e">
        <f>IF(B23=Data!B87,Data!H87,(IF(B23=Data!B93,Data!H93,(IF(B23=Data!B95,Data!H95,(IF(B23=Data!#REF!,Data!#REF!,(IF(B23=Data!#REF!,Data!#REF!,(IF(B23=Data!B78,Data!H78,(IF(B23=Data!#REF!,Data!#REF!,(IF(B23=Data!#REF!,Data!#REF!,Data!#REF!)))))))))))))))&amp;IF(B23=Data!B212,Data!H212,(IF(B23=Data!B213,Data!H213,(IF(B23=Data!#REF!,Data!#REF!,(IF(B23=Data!B208,Data!H208,(IF(B23=Data!B209,Data!H209,(IF(B23=Data!#REF!,Data!H905,(IF(B23=Data!#REF!,Data!#REF!,(IF(B23=Data!B265,Data!H265,Data!#REF!)))))))))))))))&amp;IF(B23=Data!#REF!,Data!#REF!,(IF(B23=Data!#REF!,Data!#REF!,(IF(B23=Data!#REF!,Data!#REF!,(IF(B23=Data!#REF!,Data!#REF!,(IF(B23=Data!#REF!,Data!#REF!,Data!#REF!)))))))))</f>
        <v>#REF!</v>
      </c>
      <c r="Q23" s="378"/>
      <c r="R23" s="378"/>
      <c r="S23" s="186" t="e">
        <f>IF(B23=Data!B87,Data!I87,(IF(B23=Data!B93,Data!I93,(IF(B23=Data!B95,Data!I95,(IF(B23=Data!#REF!,Data!#REF!,(IF(B23=Data!#REF!,Data!#REF!,(IF(B23=Data!B78,Data!I78,(IF(B23=Data!#REF!,Data!#REF!,(IF(B23=Data!#REF!,Data!#REF!,Data!#REF!)))))))))))))))&amp;IF(B23=Data!B212,Data!I212,(IF(B23=Data!B213,Data!I213,(IF(B23=Data!#REF!,Data!#REF!,(IF(B23=Data!B208,Data!I208,(IF(B23=Data!B209,Data!I209,(IF(B23=Data!#REF!,Data!I905,(IF(B23=Data!#REF!,Data!#REF!,(IF(B23=Data!B265,Data!I265,Data!#REF!)))))))))))))))&amp;IF(B23=Data!#REF!,Data!#REF!,(IF(B23=Data!#REF!,Data!#REF!,(IF(B23=Data!#REF!,Data!#REF!,(IF(B23=Data!#REF!,Data!#REF!,(IF(B23=Data!#REF!,Data!#REF!,Data!#REF!)))))))))</f>
        <v>#REF!</v>
      </c>
      <c r="T23" s="379"/>
      <c r="U23" s="186" t="e">
        <f>IF(B23=Data!B87,Data!J87,(IF(B23=Data!B93,Data!J93,(IF(B23=Data!B95,Data!J95,(IF(B23=Data!#REF!,Data!#REF!,(IF(B23=Data!#REF!,Data!#REF!,(IF(B23=Data!B78,Data!J78,(IF(B23=Data!#REF!,Data!#REF!,(IF(B23=Data!#REF!,Data!#REF!,Data!#REF!)))))))))))))))&amp;IF(B23=Data!B212,Data!J212,(IF(B23=Data!B213,Data!J213,(IF(B23=Data!#REF!,Data!#REF!,(IF(B23=Data!B208,Data!J208,(IF(B23=Data!B209,Data!J209,(IF(B23=Data!#REF!,Data!J905,(IF(B23=Data!#REF!,Data!#REF!,(IF(B23=Data!B265,Data!J265,Data!#REF!)))))))))))))))&amp;IF(B23=Data!#REF!,Data!#REF!,(IF(B23=Data!#REF!,Data!#REF!,(IF(B23=Data!#REF!,Data!#REF!,(IF(B23=Data!#REF!,Data!#REF!,(IF(B23=Data!#REF!,Data!#REF!,Data!#REF!)))))))))</f>
        <v>#REF!</v>
      </c>
      <c r="V23" s="184" t="str">
        <f>IF(D23="","",VLOOKUP(B23,Data!$B$5:$J$404,9,FALSE)*D23)</f>
        <v/>
      </c>
      <c r="W23" s="282"/>
      <c r="X23" s="282"/>
      <c r="Y23" s="282"/>
      <c r="Z23" s="282"/>
      <c r="AA23" s="282"/>
      <c r="AB23" s="282"/>
      <c r="AC23" s="282"/>
      <c r="AD23" s="282"/>
    </row>
    <row r="24" spans="1:30" s="340" customFormat="1" ht="16.5" customHeight="1">
      <c r="A24" s="272"/>
      <c r="B24" s="678" t="s">
        <v>992</v>
      </c>
      <c r="C24" s="679"/>
      <c r="D24" s="193">
        <f>SUM(D18:D23)</f>
        <v>1</v>
      </c>
      <c r="E24" s="380"/>
      <c r="F24" s="190"/>
      <c r="G24" s="191">
        <f>SUM(G18:G23)</f>
        <v>2238.61</v>
      </c>
      <c r="H24" s="343"/>
      <c r="I24" s="343"/>
      <c r="J24" s="343"/>
      <c r="K24" s="191">
        <f>SUM(K18:K23)</f>
        <v>227</v>
      </c>
      <c r="L24" s="191">
        <f>SUM(L18:L23)</f>
        <v>206</v>
      </c>
      <c r="M24" s="190">
        <f>SUM(M16:M17)</f>
        <v>0</v>
      </c>
      <c r="N24" s="190" t="e">
        <f>SUM(#REF!)</f>
        <v>#REF!</v>
      </c>
      <c r="O24" s="190">
        <f>SUM(O16:O17)</f>
        <v>0</v>
      </c>
      <c r="P24" s="190">
        <f>SUM(P16:P17)</f>
        <v>0</v>
      </c>
      <c r="Q24" s="190" t="e">
        <f>SUM(#REF!)</f>
        <v>#REF!</v>
      </c>
      <c r="R24" s="190">
        <f>SUM(R16:R17)</f>
        <v>0</v>
      </c>
      <c r="S24" s="190">
        <f>SUM(S16:S17)</f>
        <v>0</v>
      </c>
      <c r="T24" s="190"/>
      <c r="U24" s="190">
        <f>SUM(U16:U17)</f>
        <v>0</v>
      </c>
      <c r="V24" s="192">
        <f>SUM(V18:V23)</f>
        <v>1.1990000000000001</v>
      </c>
    </row>
    <row r="25" spans="1:30" ht="10.25" customHeight="1">
      <c r="A25" s="272"/>
      <c r="B25" s="680"/>
      <c r="C25" s="681"/>
      <c r="D25" s="345"/>
      <c r="E25" s="311"/>
      <c r="F25" s="160" t="s">
        <v>523</v>
      </c>
      <c r="G25" s="157"/>
      <c r="H25" s="344"/>
      <c r="I25" s="344"/>
      <c r="J25" s="344"/>
      <c r="K25" s="161"/>
      <c r="L25" s="151"/>
      <c r="M25" s="298"/>
      <c r="T25" s="298"/>
      <c r="U25" s="298"/>
      <c r="V25" s="155"/>
    </row>
    <row r="26" spans="1:30" ht="16.5">
      <c r="A26" s="272"/>
      <c r="B26" s="346"/>
      <c r="C26" s="347"/>
      <c r="D26" s="348" t="s">
        <v>81</v>
      </c>
      <c r="E26" s="305"/>
      <c r="F26" s="68"/>
      <c r="G26" s="72"/>
      <c r="H26" s="322" t="s">
        <v>83</v>
      </c>
      <c r="I26" s="349"/>
      <c r="J26" s="152" t="s">
        <v>84</v>
      </c>
      <c r="K26" s="152"/>
      <c r="L26" s="682" t="s">
        <v>85</v>
      </c>
      <c r="M26" s="683"/>
      <c r="N26" s="683"/>
      <c r="O26" s="683"/>
      <c r="P26" s="683"/>
      <c r="Q26" s="683"/>
      <c r="R26" s="683"/>
      <c r="S26" s="683"/>
      <c r="T26" s="683"/>
      <c r="U26" s="683"/>
      <c r="V26" s="684"/>
    </row>
    <row r="27" spans="1:30" ht="10.5" customHeight="1">
      <c r="A27" s="272"/>
      <c r="C27" s="298"/>
      <c r="F27" s="77"/>
      <c r="G27" s="162"/>
      <c r="H27" s="297" t="s">
        <v>101</v>
      </c>
      <c r="I27" s="350"/>
      <c r="J27" s="154" t="s">
        <v>528</v>
      </c>
      <c r="K27" s="154"/>
      <c r="L27" s="687" t="s">
        <v>103</v>
      </c>
      <c r="M27" s="688"/>
      <c r="N27" s="688"/>
      <c r="O27" s="688"/>
      <c r="P27" s="688"/>
      <c r="Q27" s="688"/>
      <c r="R27" s="688"/>
      <c r="S27" s="688"/>
      <c r="T27" s="688"/>
      <c r="U27" s="688"/>
      <c r="V27" s="689"/>
    </row>
    <row r="28" spans="1:30">
      <c r="A28" s="311"/>
      <c r="B28" s="312"/>
      <c r="C28" s="313"/>
      <c r="D28" s="353"/>
      <c r="E28" s="312"/>
      <c r="F28" s="673" t="s">
        <v>985</v>
      </c>
      <c r="G28" s="674"/>
      <c r="H28" s="673" t="s">
        <v>989</v>
      </c>
      <c r="I28" s="674"/>
      <c r="J28" s="158" t="s">
        <v>104</v>
      </c>
      <c r="K28" s="158"/>
      <c r="L28" s="675" t="s">
        <v>105</v>
      </c>
      <c r="M28" s="676"/>
      <c r="N28" s="676"/>
      <c r="O28" s="676"/>
      <c r="P28" s="676"/>
      <c r="Q28" s="676"/>
      <c r="R28" s="676"/>
      <c r="S28" s="676"/>
      <c r="T28" s="676"/>
      <c r="U28" s="676"/>
      <c r="V28" s="677"/>
    </row>
    <row r="29" spans="1:30">
      <c r="B29" s="305"/>
    </row>
    <row r="35" spans="1:22" s="354" customFormat="1" ht="26.25" customHeight="1">
      <c r="A35" s="163" t="s">
        <v>886</v>
      </c>
      <c r="B35" s="146"/>
      <c r="C35" s="163" t="s">
        <v>569</v>
      </c>
      <c r="D35" s="362"/>
      <c r="E35" s="362"/>
      <c r="F35" s="363"/>
      <c r="G35" s="163" t="s">
        <v>880</v>
      </c>
      <c r="H35" s="146"/>
      <c r="I35" s="163" t="s">
        <v>569</v>
      </c>
      <c r="K35" s="265"/>
      <c r="L35" s="265"/>
      <c r="V35" s="264"/>
    </row>
    <row r="36" spans="1:22" s="354" customFormat="1" ht="19.25" customHeight="1">
      <c r="A36" s="163" t="s">
        <v>887</v>
      </c>
      <c r="B36" s="146"/>
      <c r="C36" s="163" t="s">
        <v>891</v>
      </c>
      <c r="D36" s="362"/>
      <c r="E36" s="362"/>
      <c r="F36" s="363"/>
      <c r="G36" s="247" t="s">
        <v>881</v>
      </c>
      <c r="H36" s="381"/>
      <c r="I36" s="247" t="s">
        <v>891</v>
      </c>
      <c r="K36" s="265"/>
      <c r="L36" s="265"/>
      <c r="V36" s="264"/>
    </row>
    <row r="37" spans="1:22" s="354" customFormat="1" ht="19.25" customHeight="1">
      <c r="A37" s="163" t="s">
        <v>888</v>
      </c>
      <c r="B37" s="146"/>
      <c r="C37" s="163" t="s">
        <v>891</v>
      </c>
      <c r="D37" s="362"/>
      <c r="E37" s="362"/>
      <c r="F37" s="363"/>
      <c r="G37" s="163" t="s">
        <v>882</v>
      </c>
      <c r="H37" s="146"/>
      <c r="I37" s="163" t="s">
        <v>569</v>
      </c>
      <c r="K37" s="265"/>
      <c r="L37" s="265"/>
      <c r="V37" s="264"/>
    </row>
    <row r="38" spans="1:22" s="354" customFormat="1" ht="19.25" customHeight="1">
      <c r="A38" s="163" t="s">
        <v>889</v>
      </c>
      <c r="B38" s="146"/>
      <c r="C38" s="163" t="s">
        <v>569</v>
      </c>
      <c r="D38" s="362"/>
      <c r="E38" s="362"/>
      <c r="F38" s="363"/>
      <c r="G38" s="163" t="s">
        <v>883</v>
      </c>
      <c r="H38" s="146"/>
      <c r="I38" s="163" t="s">
        <v>569</v>
      </c>
      <c r="K38" s="265"/>
      <c r="L38" s="265"/>
      <c r="V38" s="264"/>
    </row>
    <row r="39" spans="1:22" s="354" customFormat="1" ht="19.25" customHeight="1">
      <c r="A39" s="163" t="s">
        <v>890</v>
      </c>
      <c r="B39" s="146"/>
      <c r="C39" s="163" t="s">
        <v>569</v>
      </c>
      <c r="D39" s="362"/>
      <c r="E39" s="362"/>
      <c r="F39" s="363"/>
      <c r="G39" s="163" t="s">
        <v>885</v>
      </c>
      <c r="H39" s="146"/>
      <c r="I39" s="163" t="s">
        <v>569</v>
      </c>
      <c r="K39" s="265"/>
      <c r="L39" s="265"/>
      <c r="V39" s="264"/>
    </row>
    <row r="40" spans="1:22" ht="18.75" customHeight="1">
      <c r="A40" s="411"/>
      <c r="B40" s="411"/>
      <c r="C40" s="411"/>
      <c r="D40" s="411"/>
      <c r="E40" s="411"/>
      <c r="F40" s="266"/>
      <c r="G40" s="163" t="s">
        <v>884</v>
      </c>
      <c r="H40" s="146"/>
      <c r="I40" s="163" t="s">
        <v>569</v>
      </c>
    </row>
    <row r="44" spans="1:22">
      <c r="L44" s="355"/>
    </row>
    <row r="45" spans="1:22" ht="14">
      <c r="A45" s="356"/>
      <c r="C45" s="334"/>
      <c r="D45" s="357"/>
      <c r="L45" s="358"/>
    </row>
    <row r="46" spans="1:22" ht="14">
      <c r="A46" s="359"/>
      <c r="C46" s="334"/>
      <c r="D46" s="357"/>
      <c r="L46" s="358"/>
    </row>
    <row r="47" spans="1:22" ht="14">
      <c r="A47" s="359"/>
      <c r="C47" s="334"/>
      <c r="D47" s="357"/>
      <c r="L47" s="358"/>
    </row>
    <row r="48" spans="1:22" ht="14">
      <c r="A48" s="359"/>
      <c r="B48" s="334"/>
      <c r="C48" s="334"/>
      <c r="D48" s="357"/>
      <c r="L48" s="358"/>
    </row>
    <row r="49" spans="1:12" ht="14">
      <c r="A49" s="359"/>
      <c r="B49" s="334"/>
      <c r="C49" s="334"/>
      <c r="D49" s="357"/>
      <c r="L49" s="358"/>
    </row>
    <row r="50" spans="1:12" ht="14">
      <c r="A50" s="359"/>
      <c r="B50" s="334"/>
      <c r="C50" s="334"/>
      <c r="D50" s="357"/>
      <c r="L50" s="358"/>
    </row>
    <row r="51" spans="1:12" ht="14">
      <c r="A51" s="334"/>
      <c r="B51" s="334"/>
      <c r="C51" s="334"/>
      <c r="D51" s="357"/>
      <c r="L51" s="360"/>
    </row>
    <row r="52" spans="1:12" ht="14">
      <c r="A52" s="359"/>
      <c r="B52" s="334"/>
      <c r="C52" s="334"/>
      <c r="D52" s="357"/>
    </row>
    <row r="53" spans="1:12" ht="14">
      <c r="A53" s="334"/>
      <c r="B53" s="334"/>
      <c r="C53" s="334"/>
      <c r="D53" s="357"/>
    </row>
    <row r="54" spans="1:12" ht="14">
      <c r="A54" s="334"/>
      <c r="B54" s="334"/>
      <c r="C54" s="334"/>
      <c r="D54" s="357"/>
    </row>
    <row r="55" spans="1:12" ht="14">
      <c r="A55" s="359"/>
      <c r="B55" s="334"/>
      <c r="C55" s="334"/>
      <c r="D55" s="357"/>
    </row>
    <row r="56" spans="1:12" ht="14">
      <c r="A56" s="359"/>
      <c r="B56" s="334"/>
      <c r="C56" s="334"/>
      <c r="D56" s="357"/>
    </row>
    <row r="57" spans="1:12" ht="14">
      <c r="A57" s="359"/>
      <c r="B57" s="334"/>
      <c r="C57" s="334"/>
      <c r="D57" s="357"/>
    </row>
    <row r="58" spans="1:12" ht="14">
      <c r="A58" s="359"/>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34"/>
      <c r="B65" s="334"/>
      <c r="C65" s="334"/>
      <c r="D65" s="357"/>
    </row>
    <row r="66" spans="1:4" ht="14">
      <c r="B66" s="334"/>
    </row>
    <row r="67" spans="1:4" ht="14">
      <c r="B67" s="334"/>
    </row>
    <row r="68" spans="1:4" ht="14">
      <c r="B68" s="334"/>
    </row>
  </sheetData>
  <mergeCells count="6">
    <mergeCell ref="B24:C25"/>
    <mergeCell ref="L26:V26"/>
    <mergeCell ref="L27:V27"/>
    <mergeCell ref="F28:G28"/>
    <mergeCell ref="H28:I28"/>
    <mergeCell ref="L28:V28"/>
  </mergeCells>
  <printOptions horizontalCentered="1"/>
  <pageMargins left="0" right="0" top="0.23622047244094491" bottom="0.15748031496062992" header="8.0708661417322833" footer="0"/>
  <pageSetup paperSize="9" scale="72" firstPageNumber="4294963191" orientation="landscape" r:id="rId1"/>
  <headerFooter alignWithMargins="0">
    <oddHeader>&amp;R&amp;"Calibri"&amp;10&amp;K000000 Confidential&amp;1#_x000D_</oddHead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W81"/>
  <sheetViews>
    <sheetView topLeftCell="A7" zoomScale="70" zoomScaleNormal="70" zoomScaleSheetLayoutView="75" workbookViewId="0">
      <selection activeCell="B18" sqref="B18"/>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5.1796875" style="283" hidden="1" customWidth="1"/>
    <col min="6" max="6" width="14.54296875" style="282" bestFit="1" customWidth="1"/>
    <col min="7" max="7" width="14.90625" style="146" customWidth="1"/>
    <col min="8" max="8" width="16.81640625" style="146" customWidth="1"/>
    <col min="9" max="9" width="8.36328125" style="282" customWidth="1"/>
    <col min="10" max="10" width="12.81640625" style="282" customWidth="1"/>
    <col min="11" max="11" width="14.1796875" style="282" customWidth="1"/>
    <col min="12" max="12" width="15.453125" style="146" customWidth="1"/>
    <col min="13" max="13" width="15.1796875" style="146" customWidth="1"/>
    <col min="14" max="14" width="0.1796875" style="282" hidden="1" customWidth="1"/>
    <col min="15" max="15" width="5.1796875" style="282" customWidth="1"/>
    <col min="16" max="16" width="2.54296875" style="282" customWidth="1"/>
    <col min="17" max="17" width="4.81640625" style="282" hidden="1" customWidth="1"/>
    <col min="18" max="18" width="5.81640625" style="282" customWidth="1"/>
    <col min="19" max="19" width="1.54296875" style="282" customWidth="1"/>
    <col min="20" max="20" width="5.81640625" style="282" hidden="1" customWidth="1"/>
    <col min="21" max="21" width="5.81640625" style="282" customWidth="1"/>
    <col min="22" max="22" width="9.1796875" style="282" hidden="1" customWidth="1"/>
    <col min="23" max="23" width="11.1796875" style="147" customWidth="1"/>
    <col min="24" max="24" width="10.54296875" style="282" bestFit="1" customWidth="1"/>
    <col min="25" max="25" width="9.1796875" style="282"/>
    <col min="26" max="26" width="19.81640625" style="282" customWidth="1"/>
    <col min="27" max="16384" width="9.1796875" style="282"/>
  </cols>
  <sheetData>
    <row r="1" spans="1:23">
      <c r="A1" s="281"/>
      <c r="B1" s="281"/>
    </row>
    <row r="2" spans="1:23" ht="23">
      <c r="O2" s="284"/>
      <c r="P2" s="285"/>
      <c r="Q2" s="285"/>
      <c r="R2" s="285"/>
      <c r="S2" s="285"/>
      <c r="T2" s="285"/>
      <c r="U2" s="285"/>
    </row>
    <row r="3" spans="1:23" ht="18" customHeight="1">
      <c r="A3" s="286" t="s">
        <v>41</v>
      </c>
      <c r="B3" s="286"/>
      <c r="C3" s="286"/>
      <c r="D3" s="387"/>
      <c r="E3" s="287"/>
      <c r="F3" s="286"/>
      <c r="G3" s="54"/>
      <c r="H3" s="54"/>
      <c r="I3" s="286"/>
      <c r="J3" s="286"/>
      <c r="K3" s="286"/>
      <c r="L3" s="54"/>
      <c r="M3" s="54"/>
      <c r="N3" s="286"/>
      <c r="O3" s="286"/>
      <c r="P3" s="286"/>
      <c r="Q3" s="286"/>
      <c r="R3" s="286"/>
      <c r="S3" s="286"/>
      <c r="T3" s="286"/>
      <c r="U3" s="286"/>
      <c r="V3" s="286"/>
      <c r="W3" s="7"/>
    </row>
    <row r="4" spans="1:23" ht="3.75" customHeight="1"/>
    <row r="5" spans="1:23">
      <c r="A5" s="282" t="s">
        <v>500</v>
      </c>
      <c r="I5" s="288" t="s">
        <v>43</v>
      </c>
      <c r="J5" s="289">
        <f>TODAY()</f>
        <v>44763</v>
      </c>
      <c r="K5" s="289"/>
      <c r="L5" s="148"/>
      <c r="M5" s="149"/>
      <c r="N5" s="288"/>
      <c r="O5" s="288"/>
      <c r="P5" s="288"/>
      <c r="Q5" s="288"/>
      <c r="R5" s="288"/>
      <c r="S5" s="288"/>
      <c r="T5" s="288"/>
      <c r="U5" s="288"/>
      <c r="V5" s="288"/>
    </row>
    <row r="6" spans="1:23" ht="13">
      <c r="A6" s="290" t="s">
        <v>44</v>
      </c>
      <c r="B6" s="291"/>
      <c r="C6" s="292"/>
      <c r="D6" s="388"/>
      <c r="E6" s="370"/>
      <c r="F6" s="291"/>
      <c r="G6" s="68" t="s">
        <v>45</v>
      </c>
      <c r="H6" s="61"/>
      <c r="I6" s="294" t="s">
        <v>46</v>
      </c>
      <c r="J6" s="295"/>
      <c r="K6" s="296"/>
      <c r="L6" s="68" t="s">
        <v>47</v>
      </c>
      <c r="M6" s="61"/>
      <c r="N6" s="296"/>
      <c r="O6" s="296"/>
      <c r="P6" s="290"/>
      <c r="Q6" s="296"/>
      <c r="R6" s="296"/>
      <c r="S6" s="296"/>
      <c r="T6" s="296"/>
      <c r="U6" s="291"/>
      <c r="V6" s="291"/>
      <c r="W6" s="142"/>
    </row>
    <row r="7" spans="1:23" ht="13">
      <c r="A7" s="297" t="s">
        <v>601</v>
      </c>
      <c r="C7" s="298"/>
      <c r="D7" s="389" t="s">
        <v>48</v>
      </c>
      <c r="E7" s="371"/>
      <c r="F7" s="300"/>
      <c r="G7" s="69" t="s">
        <v>49</v>
      </c>
      <c r="H7" s="55"/>
      <c r="I7" s="301" t="s">
        <v>50</v>
      </c>
      <c r="J7" s="302"/>
      <c r="K7" s="300"/>
      <c r="L7" s="69" t="s">
        <v>51</v>
      </c>
      <c r="M7" s="55"/>
      <c r="N7" s="300"/>
      <c r="O7" s="300"/>
      <c r="P7" s="301" t="s">
        <v>52</v>
      </c>
      <c r="Q7" s="300"/>
      <c r="R7" s="300"/>
      <c r="S7" s="300"/>
      <c r="T7" s="300"/>
      <c r="U7" s="300"/>
      <c r="V7" s="300"/>
      <c r="W7" s="25"/>
    </row>
    <row r="8" spans="1:23" ht="13">
      <c r="A8" s="303" t="s">
        <v>619</v>
      </c>
      <c r="C8" s="298"/>
      <c r="D8" s="390"/>
      <c r="E8" s="372"/>
      <c r="G8" s="150"/>
      <c r="H8" s="151"/>
      <c r="I8" s="297"/>
      <c r="K8" s="292"/>
      <c r="L8" s="150"/>
      <c r="M8" s="152"/>
      <c r="O8" s="292"/>
      <c r="U8" s="305"/>
      <c r="V8" s="305"/>
      <c r="W8" s="153"/>
    </row>
    <row r="9" spans="1:23">
      <c r="A9" s="297" t="s">
        <v>394</v>
      </c>
      <c r="C9" s="298"/>
      <c r="D9" s="390" t="s">
        <v>53</v>
      </c>
      <c r="E9" s="372"/>
      <c r="G9" s="150" t="s">
        <v>54</v>
      </c>
      <c r="H9" s="151"/>
      <c r="I9" s="297" t="s">
        <v>55</v>
      </c>
      <c r="K9" s="298"/>
      <c r="L9" s="150" t="s">
        <v>56</v>
      </c>
      <c r="M9" s="154"/>
      <c r="O9" s="298"/>
      <c r="P9" s="282" t="s">
        <v>57</v>
      </c>
      <c r="W9" s="155"/>
    </row>
    <row r="10" spans="1:23">
      <c r="A10" s="306" t="s">
        <v>620</v>
      </c>
      <c r="C10" s="298"/>
      <c r="D10" s="390" t="s">
        <v>58</v>
      </c>
      <c r="E10" s="372"/>
      <c r="G10" s="150"/>
      <c r="H10" s="151"/>
      <c r="I10" s="444"/>
      <c r="J10" s="445"/>
      <c r="K10" s="307"/>
      <c r="L10" s="150"/>
      <c r="M10" s="154"/>
      <c r="O10" s="298"/>
      <c r="W10" s="155"/>
    </row>
    <row r="11" spans="1:23" ht="13">
      <c r="A11" s="297" t="s">
        <v>621</v>
      </c>
      <c r="C11" s="308" t="s">
        <v>393</v>
      </c>
      <c r="D11" s="391"/>
      <c r="E11" s="348"/>
      <c r="F11" s="310"/>
      <c r="G11" s="150" t="s">
        <v>59</v>
      </c>
      <c r="H11" s="151"/>
      <c r="I11" s="297" t="s">
        <v>60</v>
      </c>
      <c r="K11" s="298"/>
      <c r="L11" s="150" t="s">
        <v>501</v>
      </c>
      <c r="M11" s="154"/>
      <c r="O11" s="298"/>
      <c r="P11" s="282" t="s">
        <v>62</v>
      </c>
      <c r="W11" s="155"/>
    </row>
    <row r="12" spans="1:23">
      <c r="A12" s="297" t="s">
        <v>63</v>
      </c>
      <c r="C12" s="298"/>
      <c r="D12" s="390" t="s">
        <v>64</v>
      </c>
      <c r="E12" s="372"/>
      <c r="G12" s="150"/>
      <c r="H12" s="151"/>
      <c r="I12" s="297"/>
      <c r="K12" s="298"/>
      <c r="L12" s="150"/>
      <c r="M12" s="154"/>
      <c r="O12" s="298"/>
      <c r="W12" s="155"/>
    </row>
    <row r="13" spans="1:23">
      <c r="A13" s="311"/>
      <c r="B13" s="312"/>
      <c r="C13" s="313"/>
      <c r="D13" s="390" t="s">
        <v>65</v>
      </c>
      <c r="E13" s="372"/>
      <c r="G13" s="156"/>
      <c r="H13" s="157"/>
      <c r="I13" s="311"/>
      <c r="J13" s="312"/>
      <c r="K13" s="313"/>
      <c r="L13" s="156"/>
      <c r="M13" s="158"/>
      <c r="N13" s="312"/>
      <c r="O13" s="313"/>
      <c r="P13" s="312"/>
      <c r="Q13" s="312"/>
      <c r="R13" s="312"/>
      <c r="S13" s="312"/>
      <c r="T13" s="312"/>
      <c r="U13" s="312"/>
      <c r="V13" s="312"/>
      <c r="W13" s="159"/>
    </row>
    <row r="14" spans="1:23">
      <c r="A14" s="314" t="s">
        <v>502</v>
      </c>
      <c r="B14" s="315" t="s">
        <v>503</v>
      </c>
      <c r="C14" s="315"/>
      <c r="D14" s="392" t="s">
        <v>12</v>
      </c>
      <c r="E14" s="323"/>
      <c r="F14" s="317" t="s">
        <v>504</v>
      </c>
      <c r="G14" s="58" t="s">
        <v>505</v>
      </c>
      <c r="H14" s="58" t="s">
        <v>71</v>
      </c>
      <c r="I14" s="318" t="s">
        <v>506</v>
      </c>
      <c r="J14" s="318" t="s">
        <v>507</v>
      </c>
      <c r="K14" s="319" t="s">
        <v>508</v>
      </c>
      <c r="L14" s="65" t="s">
        <v>509</v>
      </c>
      <c r="M14" s="65" t="s">
        <v>510</v>
      </c>
      <c r="N14" s="320"/>
      <c r="O14" s="320" t="s">
        <v>511</v>
      </c>
      <c r="P14" s="314"/>
      <c r="Q14" s="314"/>
      <c r="R14" s="314"/>
      <c r="S14" s="314"/>
      <c r="T14" s="314"/>
      <c r="U14" s="314"/>
      <c r="V14" s="314"/>
      <c r="W14" s="38" t="s">
        <v>512</v>
      </c>
    </row>
    <row r="15" spans="1:23">
      <c r="A15" s="321"/>
      <c r="B15" s="322"/>
      <c r="C15" s="292"/>
      <c r="D15" s="393" t="s">
        <v>513</v>
      </c>
      <c r="E15" s="373"/>
      <c r="F15" s="324" t="s">
        <v>516</v>
      </c>
      <c r="G15" s="59" t="s">
        <v>517</v>
      </c>
      <c r="H15" s="59" t="s">
        <v>517</v>
      </c>
      <c r="I15" s="317"/>
      <c r="J15" s="317"/>
      <c r="K15" s="317"/>
      <c r="L15" s="59" t="s">
        <v>518</v>
      </c>
      <c r="M15" s="66" t="s">
        <v>518</v>
      </c>
      <c r="N15" s="325"/>
      <c r="O15" s="326" t="s">
        <v>519</v>
      </c>
      <c r="P15" s="327"/>
      <c r="Q15" s="327"/>
      <c r="R15" s="327"/>
      <c r="S15" s="327"/>
      <c r="T15" s="327"/>
      <c r="U15" s="328"/>
      <c r="V15" s="328"/>
      <c r="W15" s="39" t="s">
        <v>75</v>
      </c>
    </row>
    <row r="16" spans="1:23" ht="14" customHeight="1">
      <c r="A16" s="329"/>
      <c r="B16" s="330" t="s">
        <v>520</v>
      </c>
      <c r="C16" s="331"/>
      <c r="D16" s="394"/>
      <c r="E16" s="332"/>
      <c r="F16"/>
      <c r="G16" s="143"/>
      <c r="H16" s="143"/>
      <c r="I16" s="329"/>
      <c r="J16" s="329"/>
      <c r="K16" s="329"/>
      <c r="L16" s="143"/>
      <c r="M16" s="144"/>
      <c r="N16" s="333"/>
      <c r="O16" s="334"/>
      <c r="P16" s="334"/>
      <c r="Q16" s="334"/>
      <c r="R16" s="334"/>
      <c r="S16" s="334"/>
      <c r="T16" s="334"/>
      <c r="U16" s="333"/>
      <c r="V16" s="333"/>
      <c r="W16" s="145"/>
    </row>
    <row r="17" spans="1:23" ht="4" customHeight="1">
      <c r="A17" s="329"/>
      <c r="B17" s="335"/>
      <c r="C17" s="334"/>
      <c r="D17" s="394"/>
      <c r="E17" s="332"/>
      <c r="F17" s="329"/>
      <c r="G17" s="143"/>
      <c r="H17" s="143"/>
      <c r="I17" s="336"/>
      <c r="J17" s="336"/>
      <c r="K17" s="336"/>
      <c r="L17" s="94"/>
      <c r="M17" s="106"/>
      <c r="N17" s="337"/>
      <c r="O17" s="338"/>
      <c r="P17" s="338"/>
      <c r="Q17" s="338"/>
      <c r="R17" s="338"/>
      <c r="S17" s="338"/>
      <c r="T17" s="338"/>
      <c r="U17" s="337"/>
      <c r="V17" s="337"/>
      <c r="W17" s="109"/>
    </row>
    <row r="18" spans="1:23" s="340" customFormat="1" ht="17" customHeight="1">
      <c r="A18" s="272"/>
      <c r="B18" s="420" t="s">
        <v>916</v>
      </c>
      <c r="C18" s="187" t="str">
        <f>IF(D18="","",VLOOKUP(B18,Data!$B$5:$L$404,2,FALSE))</f>
        <v/>
      </c>
      <c r="D18" s="274"/>
      <c r="E18" s="274"/>
      <c r="F18" s="341"/>
      <c r="G18" s="185" t="str">
        <f>IF(D18="","",VLOOKUP(B18,Data!$B$5:$L$404,11,FALSE))</f>
        <v/>
      </c>
      <c r="H18" s="188" t="str">
        <f t="shared" ref="H18:H33" si="0">IF(D18&gt;0,D18*G18,"-")</f>
        <v>-</v>
      </c>
      <c r="I18" s="182" t="str">
        <f>IF(D18="","",VLOOKUP(B18,Data!$B$5:$D$404,3,FALSE))</f>
        <v/>
      </c>
      <c r="J18" s="182" t="str">
        <f>IF(D18="","",VLOOKUP(B18,Data!$B$5:$M$404,12,FALSE))</f>
        <v/>
      </c>
      <c r="K18" s="280"/>
      <c r="L18" s="183" t="str">
        <f>IF(D18="","",VLOOKUP(B18,Data!$B$5:$E$404,4,FALSE)*D18)</f>
        <v/>
      </c>
      <c r="M18" s="183" t="str">
        <f>IF(D18="","",VLOOKUP(B18,Data!$B$5:$F$404,5,FALSE)*D18)</f>
        <v/>
      </c>
      <c r="N18" s="189" t="e">
        <f>IF(B18=Data!B138,Data!G138,(IF(B18=Data!B144,Data!G144,(IF(B18=Data!B146,Data!G146,(IF(B18=Data!#REF!,Data!#REF!,(IF(B18=Data!#REF!,Data!#REF!,(IF(B18=Data!B129,Data!G129,(IF(B18=Data!#REF!,Data!#REF!,(IF(B18=Data!#REF!,Data!#REF!,Data!#REF!)))))))))))))))&amp;IF(B18=Data!B264,Data!G264,(IF(B18=Data!B265,Data!G265,(IF(B18=Data!#REF!,Data!#REF!,(IF(B18=Data!B260,Data!G260,(IF(B18=Data!B261,Data!G261,(IF(B18=Data!#REF!,Data!G956,(IF(B18=Data!#REF!,Data!#REF!,(IF(B18=Data!B316,Data!G316,Data!#REF!)))))))))))))))&amp;IF(B18=Data!#REF!,Data!#REF!,(IF(B18=Data!#REF!,Data!#REF!,(IF(B18=Data!#REF!,Data!#REF!,(IF(B18=Data!#REF!,Data!#REF!,(IF(B18=Data!#REF!,Data!#REF!,Data!#REF!)))))))))</f>
        <v>#REF!</v>
      </c>
      <c r="O18" s="377"/>
      <c r="P18" s="378"/>
      <c r="Q18" s="186" t="e">
        <f>IF(B18=Data!B138,Data!H138,(IF(B18=Data!B144,Data!H144,(IF(B18=Data!B146,Data!H146,(IF(B18=Data!#REF!,Data!#REF!,(IF(B18=Data!#REF!,Data!#REF!,(IF(B18=Data!B129,Data!H129,(IF(B18=Data!#REF!,Data!#REF!,(IF(B18=Data!#REF!,Data!#REF!,Data!#REF!)))))))))))))))&amp;IF(B18=Data!B264,Data!H264,(IF(B18=Data!B265,Data!H265,(IF(B18=Data!#REF!,Data!#REF!,(IF(B18=Data!B260,Data!H260,(IF(B18=Data!B261,Data!H261,(IF(B18=Data!#REF!,Data!H956,(IF(B18=Data!#REF!,Data!#REF!,(IF(B18=Data!B316,Data!H316,Data!#REF!)))))))))))))))&amp;IF(B18=Data!#REF!,Data!#REF!,(IF(B18=Data!#REF!,Data!#REF!,(IF(B18=Data!#REF!,Data!#REF!,(IF(B18=Data!#REF!,Data!#REF!,(IF(B18=Data!#REF!,Data!#REF!,Data!#REF!)))))))))</f>
        <v>#REF!</v>
      </c>
      <c r="R18" s="378"/>
      <c r="S18" s="378"/>
      <c r="T18" s="186" t="e">
        <f>IF(B18=Data!B138,Data!I138,(IF(B18=Data!B144,Data!I144,(IF(B18=Data!B146,Data!I146,(IF(B18=Data!#REF!,Data!#REF!,(IF(B18=Data!#REF!,Data!#REF!,(IF(B18=Data!B129,Data!I129,(IF(B18=Data!#REF!,Data!#REF!,(IF(B18=Data!#REF!,Data!#REF!,Data!#REF!)))))))))))))))&amp;IF(B18=Data!B264,Data!I264,(IF(B18=Data!B265,Data!I265,(IF(B18=Data!#REF!,Data!#REF!,(IF(B18=Data!B260,Data!I260,(IF(B18=Data!B261,Data!I261,(IF(B18=Data!#REF!,Data!I956,(IF(B18=Data!#REF!,Data!#REF!,(IF(B18=Data!B316,Data!I316,Data!#REF!)))))))))))))))&amp;IF(B18=Data!#REF!,Data!#REF!,(IF(B18=Data!#REF!,Data!#REF!,(IF(B18=Data!#REF!,Data!#REF!,(IF(B18=Data!#REF!,Data!#REF!,(IF(B18=Data!#REF!,Data!#REF!,Data!#REF!)))))))))</f>
        <v>#REF!</v>
      </c>
      <c r="U18" s="379"/>
      <c r="V18" s="186" t="e">
        <f>IF(B18=Data!B138,Data!J138,(IF(B18=Data!B144,Data!J144,(IF(B18=Data!B146,Data!J146,(IF(B18=Data!#REF!,Data!#REF!,(IF(B18=Data!#REF!,Data!#REF!,(IF(B18=Data!B129,Data!J129,(IF(B18=Data!#REF!,Data!#REF!,(IF(B18=Data!#REF!,Data!#REF!,Data!#REF!)))))))))))))))&amp;IF(B18=Data!B264,Data!J264,(IF(B18=Data!B265,Data!J265,(IF(B18=Data!#REF!,Data!#REF!,(IF(B18=Data!B260,Data!J260,(IF(B18=Data!B261,Data!J261,(IF(B18=Data!#REF!,Data!J956,(IF(B18=Data!#REF!,Data!#REF!,(IF(B18=Data!B316,Data!J316,Data!#REF!)))))))))))))))&amp;IF(B18=Data!#REF!,Data!#REF!,(IF(B18=Data!#REF!,Data!#REF!,(IF(B18=Data!#REF!,Data!#REF!,(IF(B18=Data!#REF!,Data!#REF!,(IF(B18=Data!#REF!,Data!#REF!,Data!#REF!)))))))))</f>
        <v>#REF!</v>
      </c>
      <c r="W18" s="184" t="str">
        <f>IF(D18="","",VLOOKUP(B18,Data!$B$5:$J$404,9,FALSE)*D18)</f>
        <v/>
      </c>
    </row>
    <row r="19" spans="1:23" s="340" customFormat="1" ht="17" customHeight="1">
      <c r="A19" s="272">
        <v>1</v>
      </c>
      <c r="B19" s="419" t="s">
        <v>401</v>
      </c>
      <c r="C19" s="187" t="str">
        <f>IF(D19="","",VLOOKUP(B19,Data!$B$5:$L$404,2,FALSE))</f>
        <v>ZX32670</v>
      </c>
      <c r="D19" s="434">
        <v>3</v>
      </c>
      <c r="E19" s="274">
        <v>4</v>
      </c>
      <c r="F19" s="277" t="s">
        <v>521</v>
      </c>
      <c r="G19" s="185">
        <f>IF(D19="","",VLOOKUP(B19,Data!$B$5:$L$404,11,FALSE))</f>
        <v>7123.12</v>
      </c>
      <c r="H19" s="188">
        <f>IF(D19&gt;0,D19*G19,"-")</f>
        <v>21369.360000000001</v>
      </c>
      <c r="I19" s="182" t="str">
        <f>IF(D19="","",VLOOKUP(B19,Data!$B$5:$D$404,3,FALSE))</f>
        <v>C/T</v>
      </c>
      <c r="J19" s="182" t="str">
        <f>IF(D19="","",VLOOKUP(B19,Data!$B$5:$M$404,12,FALSE))</f>
        <v>Indonesia</v>
      </c>
      <c r="K19" s="280" t="s">
        <v>915</v>
      </c>
      <c r="L19" s="183">
        <f>IF(D19="","",VLOOKUP(B19,Data!$B$5:$E$404,4,FALSE)*D19)</f>
        <v>1035</v>
      </c>
      <c r="M19" s="183">
        <f>IF(D19="","",VLOOKUP(B19,Data!$B$5:$F$404,5,FALSE)*D19)</f>
        <v>912</v>
      </c>
      <c r="N19" s="189" t="e">
        <f>IF(B19=Data!B124,Data!G124,(IF(B19=Data!B130,Data!G130,(IF(B19=Data!B132,Data!G132,(IF(B19=Data!#REF!,Data!#REF!,(IF(B19=Data!#REF!,Data!#REF!,(IF(B19=Data!B115,Data!G115,(IF(B19=Data!#REF!,Data!#REF!,(IF(B19=Data!#REF!,Data!#REF!,Data!#REF!)))))))))))))))&amp;IF(B19=Data!B250,Data!G250,(IF(B19=Data!B251,Data!G251,(IF(B19=Data!#REF!,Data!#REF!,(IF(B19=Data!B246,Data!G246,(IF(B19=Data!B247,Data!G247,(IF(B19=Data!#REF!,Data!G942,(IF(B19=Data!#REF!,Data!#REF!,(IF(B19=Data!B302,Data!G302,Data!#REF!)))))))))))))))&amp;IF(B19=Data!#REF!,Data!#REF!,(IF(B19=Data!#REF!,Data!#REF!,(IF(B19=Data!#REF!,Data!#REF!,(IF(B19=Data!#REF!,Data!#REF!,(IF(B19=Data!#REF!,Data!#REF!,Data!#REF!)))))))))</f>
        <v>#REF!</v>
      </c>
      <c r="O19" s="377"/>
      <c r="P19" s="378"/>
      <c r="Q19" s="186" t="e">
        <f>IF(B19=Data!B124,Data!H124,(IF(B19=Data!B130,Data!H130,(IF(B19=Data!B132,Data!H132,(IF(B19=Data!#REF!,Data!#REF!,(IF(B19=Data!#REF!,Data!#REF!,(IF(B19=Data!B115,Data!H115,(IF(B19=Data!#REF!,Data!#REF!,(IF(B19=Data!#REF!,Data!#REF!,Data!#REF!)))))))))))))))&amp;IF(B19=Data!B250,Data!H250,(IF(B19=Data!B251,Data!H251,(IF(B19=Data!#REF!,Data!#REF!,(IF(B19=Data!B246,Data!H246,(IF(B19=Data!B247,Data!H247,(IF(B19=Data!#REF!,Data!H942,(IF(B19=Data!#REF!,Data!#REF!,(IF(B19=Data!B302,Data!H302,Data!#REF!)))))))))))))))&amp;IF(B19=Data!#REF!,Data!#REF!,(IF(B19=Data!#REF!,Data!#REF!,(IF(B19=Data!#REF!,Data!#REF!,(IF(B19=Data!#REF!,Data!#REF!,(IF(B19=Data!#REF!,Data!#REF!,Data!#REF!)))))))))</f>
        <v>#REF!</v>
      </c>
      <c r="R19" s="378"/>
      <c r="S19" s="378"/>
      <c r="T19" s="186" t="e">
        <f>IF(B19=Data!B124,Data!I124,(IF(B19=Data!B130,Data!I130,(IF(B19=Data!B132,Data!I132,(IF(B19=Data!#REF!,Data!#REF!,(IF(B19=Data!#REF!,Data!#REF!,(IF(B19=Data!B115,Data!I115,(IF(B19=Data!#REF!,Data!#REF!,(IF(B19=Data!#REF!,Data!#REF!,Data!#REF!)))))))))))))))&amp;IF(B19=Data!B250,Data!I250,(IF(B19=Data!B251,Data!I251,(IF(B19=Data!#REF!,Data!#REF!,(IF(B19=Data!B246,Data!I246,(IF(B19=Data!B247,Data!I247,(IF(B19=Data!#REF!,Data!I942,(IF(B19=Data!#REF!,Data!#REF!,(IF(B19=Data!B302,Data!I302,Data!#REF!)))))))))))))))&amp;IF(B19=Data!#REF!,Data!#REF!,(IF(B19=Data!#REF!,Data!#REF!,(IF(B19=Data!#REF!,Data!#REF!,(IF(B19=Data!#REF!,Data!#REF!,(IF(B19=Data!#REF!,Data!#REF!,Data!#REF!)))))))))</f>
        <v>#REF!</v>
      </c>
      <c r="U19" s="379"/>
      <c r="V19" s="186" t="e">
        <f>IF(B19=Data!B124,Data!J124,(IF(B19=Data!B130,Data!J130,(IF(B19=Data!B132,Data!J132,(IF(B19=Data!#REF!,Data!#REF!,(IF(B19=Data!#REF!,Data!#REF!,(IF(B19=Data!B115,Data!J115,(IF(B19=Data!#REF!,Data!#REF!,(IF(B19=Data!#REF!,Data!#REF!,Data!#REF!)))))))))))))))&amp;IF(B19=Data!B250,Data!J250,(IF(B19=Data!B251,Data!J251,(IF(B19=Data!#REF!,Data!#REF!,(IF(B19=Data!B246,Data!J246,(IF(B19=Data!B247,Data!J247,(IF(B19=Data!#REF!,Data!J942,(IF(B19=Data!#REF!,Data!#REF!,(IF(B19=Data!B302,Data!J302,Data!#REF!)))))))))))))))&amp;IF(B19=Data!#REF!,Data!#REF!,(IF(B19=Data!#REF!,Data!#REF!,(IF(B19=Data!#REF!,Data!#REF!,(IF(B19=Data!#REF!,Data!#REF!,(IF(B19=Data!#REF!,Data!#REF!,Data!#REF!)))))))))</f>
        <v>#REF!</v>
      </c>
      <c r="W19" s="184">
        <f>IF(D19="","",VLOOKUP(B19,Data!$B$5:$J$404,9,FALSE)*D19)</f>
        <v>5.4180000000000001</v>
      </c>
    </row>
    <row r="20" spans="1:23" s="340" customFormat="1" ht="17" customHeight="1">
      <c r="A20" s="272">
        <v>2</v>
      </c>
      <c r="B20" s="419" t="s">
        <v>361</v>
      </c>
      <c r="C20" s="187" t="str">
        <f>IF(D20="","",VLOOKUP(B20,Data!$B$5:$L$404,2,FALSE))</f>
        <v>WQ78250</v>
      </c>
      <c r="D20" s="274">
        <v>1</v>
      </c>
      <c r="E20" s="274">
        <v>4</v>
      </c>
      <c r="F20" s="181"/>
      <c r="G20" s="185">
        <f>IF(D20="","",VLOOKUP(B20,Data!$B$5:$L$404,11,FALSE))</f>
        <v>5431.83</v>
      </c>
      <c r="H20" s="188">
        <f t="shared" si="0"/>
        <v>5431.83</v>
      </c>
      <c r="I20" s="182" t="str">
        <f>IF(D20="","",VLOOKUP(B20,Data!$B$5:$D$404,3,FALSE))</f>
        <v>C/T</v>
      </c>
      <c r="J20" s="182" t="str">
        <f>IF(D20="","",VLOOKUP(B20,Data!$B$5:$M$404,12,FALSE))</f>
        <v>Indonesia</v>
      </c>
      <c r="K20" s="280" t="s">
        <v>915</v>
      </c>
      <c r="L20" s="183">
        <f>IF(D20="","",VLOOKUP(B20,Data!$B$5:$E$404,4,FALSE)*D20)</f>
        <v>305</v>
      </c>
      <c r="M20" s="183">
        <f>IF(D20="","",VLOOKUP(B20,Data!$B$5:$F$404,5,FALSE)*D20)</f>
        <v>269</v>
      </c>
      <c r="N20" s="189" t="e">
        <f>IF(B20=Data!B125,Data!G125,(IF(B20=Data!B131,Data!G131,(IF(B20=Data!B133,Data!G133,(IF(B20=Data!#REF!,Data!#REF!,(IF(B20=Data!#REF!,Data!#REF!,(IF(B20=Data!B116,Data!G116,(IF(B20=Data!#REF!,Data!#REF!,(IF(B20=Data!#REF!,Data!#REF!,Data!#REF!)))))))))))))))&amp;IF(B20=Data!B251,Data!G251,(IF(B20=Data!B252,Data!G252,(IF(B20=Data!#REF!,Data!#REF!,(IF(B20=Data!B247,Data!G247,(IF(B20=Data!B248,Data!G248,(IF(B20=Data!#REF!,Data!G943,(IF(B20=Data!#REF!,Data!#REF!,(IF(B20=Data!B303,Data!G303,Data!#REF!)))))))))))))))&amp;IF(B20=Data!#REF!,Data!#REF!,(IF(B20=Data!#REF!,Data!#REF!,(IF(B20=Data!#REF!,Data!#REF!,(IF(B20=Data!#REF!,Data!#REF!,(IF(B20=Data!#REF!,Data!#REF!,Data!#REF!)))))))))</f>
        <v>#REF!</v>
      </c>
      <c r="O20" s="377"/>
      <c r="P20" s="378"/>
      <c r="Q20" s="186" t="e">
        <f>IF(B20=Data!B125,Data!H125,(IF(B20=Data!B131,Data!H131,(IF(B20=Data!B133,Data!H133,(IF(B20=Data!#REF!,Data!#REF!,(IF(B20=Data!#REF!,Data!#REF!,(IF(B20=Data!B116,Data!H116,(IF(B20=Data!#REF!,Data!#REF!,(IF(B20=Data!#REF!,Data!#REF!,Data!#REF!)))))))))))))))&amp;IF(B20=Data!B251,Data!H251,(IF(B20=Data!B252,Data!H252,(IF(B20=Data!#REF!,Data!#REF!,(IF(B20=Data!B247,Data!H247,(IF(B20=Data!B248,Data!H248,(IF(B20=Data!#REF!,Data!H943,(IF(B20=Data!#REF!,Data!#REF!,(IF(B20=Data!B303,Data!H303,Data!#REF!)))))))))))))))&amp;IF(B20=Data!#REF!,Data!#REF!,(IF(B20=Data!#REF!,Data!#REF!,(IF(B20=Data!#REF!,Data!#REF!,(IF(B20=Data!#REF!,Data!#REF!,(IF(B20=Data!#REF!,Data!#REF!,Data!#REF!)))))))))</f>
        <v>#REF!</v>
      </c>
      <c r="R20" s="378"/>
      <c r="S20" s="378"/>
      <c r="T20" s="186" t="e">
        <f>IF(B20=Data!B125,Data!I125,(IF(B20=Data!B131,Data!I131,(IF(B20=Data!B133,Data!I133,(IF(B20=Data!#REF!,Data!#REF!,(IF(B20=Data!#REF!,Data!#REF!,(IF(B20=Data!B116,Data!I116,(IF(B20=Data!#REF!,Data!#REF!,(IF(B20=Data!#REF!,Data!#REF!,Data!#REF!)))))))))))))))&amp;IF(B20=Data!B251,Data!I251,(IF(B20=Data!B252,Data!I252,(IF(B20=Data!#REF!,Data!#REF!,(IF(B20=Data!B247,Data!I247,(IF(B20=Data!B248,Data!I248,(IF(B20=Data!#REF!,Data!I943,(IF(B20=Data!#REF!,Data!#REF!,(IF(B20=Data!B303,Data!I303,Data!#REF!)))))))))))))))&amp;IF(B20=Data!#REF!,Data!#REF!,(IF(B20=Data!#REF!,Data!#REF!,(IF(B20=Data!#REF!,Data!#REF!,(IF(B20=Data!#REF!,Data!#REF!,(IF(B20=Data!#REF!,Data!#REF!,Data!#REF!)))))))))</f>
        <v>#REF!</v>
      </c>
      <c r="U20" s="379"/>
      <c r="V20" s="186" t="e">
        <f>IF(B20=Data!B125,Data!J125,(IF(B20=Data!B131,Data!J131,(IF(B20=Data!B133,Data!J133,(IF(B20=Data!#REF!,Data!#REF!,(IF(B20=Data!#REF!,Data!#REF!,(IF(B20=Data!B116,Data!J116,(IF(B20=Data!#REF!,Data!#REF!,(IF(B20=Data!#REF!,Data!#REF!,Data!#REF!)))))))))))))))&amp;IF(B20=Data!B251,Data!J251,(IF(B20=Data!B252,Data!J252,(IF(B20=Data!#REF!,Data!#REF!,(IF(B20=Data!B247,Data!J247,(IF(B20=Data!B248,Data!J248,(IF(B20=Data!#REF!,Data!J943,(IF(B20=Data!#REF!,Data!#REF!,(IF(B20=Data!B303,Data!J303,Data!#REF!)))))))))))))))&amp;IF(B20=Data!#REF!,Data!#REF!,(IF(B20=Data!#REF!,Data!#REF!,(IF(B20=Data!#REF!,Data!#REF!,(IF(B20=Data!#REF!,Data!#REF!,(IF(B20=Data!#REF!,Data!#REF!,Data!#REF!)))))))))</f>
        <v>#REF!</v>
      </c>
      <c r="W20" s="184">
        <f>IF(D20="","",VLOOKUP(B20,Data!$B$5:$J$404,9,FALSE)*D20)</f>
        <v>1.534</v>
      </c>
    </row>
    <row r="21" spans="1:23" s="340" customFormat="1" ht="17" customHeight="1">
      <c r="A21" s="272"/>
      <c r="B21" s="420" t="s">
        <v>964</v>
      </c>
      <c r="C21" s="187" t="str">
        <f>IF(D21="","",VLOOKUP(B21,Data!$B$5:$L$404,2,FALSE))</f>
        <v/>
      </c>
      <c r="D21" s="274"/>
      <c r="E21" s="274">
        <v>4</v>
      </c>
      <c r="F21" s="277" t="s">
        <v>522</v>
      </c>
      <c r="G21" s="185" t="str">
        <f>IF(D21="","",VLOOKUP(B21,Data!$B$5:$L$404,11,FALSE))</f>
        <v/>
      </c>
      <c r="H21" s="188" t="str">
        <f>IF(D21&gt;0,D21*G21,"-")</f>
        <v>-</v>
      </c>
      <c r="I21" s="182" t="str">
        <f>IF(D21="","",VLOOKUP(B21,Data!$B$5:$D$404,3,FALSE))</f>
        <v/>
      </c>
      <c r="J21" s="182" t="str">
        <f>IF(D21="","",VLOOKUP(B21,Data!$B$5:$M$404,12,FALSE))</f>
        <v/>
      </c>
      <c r="K21" s="280"/>
      <c r="L21" s="183" t="str">
        <f>IF(D21="","",VLOOKUP(B21,Data!$B$5:$E$404,4,FALSE)*D21)</f>
        <v/>
      </c>
      <c r="M21" s="183" t="str">
        <f>IF(D21="","",VLOOKUP(B21,Data!$B$5:$F$404,5,FALSE)*D21)</f>
        <v/>
      </c>
      <c r="N21" s="189" t="e">
        <f>IF(B21=Data!B124,Data!G124,(IF(B21=Data!B130,Data!G130,(IF(B21=Data!B132,Data!G132,(IF(B21=Data!#REF!,Data!#REF!,(IF(B21=Data!#REF!,Data!#REF!,(IF(B21=Data!B115,Data!G115,(IF(B21=Data!#REF!,Data!#REF!,(IF(B21=Data!#REF!,Data!#REF!,Data!#REF!)))))))))))))))&amp;IF(B21=Data!B250,Data!G250,(IF(B21=Data!B251,Data!G251,(IF(B21=Data!#REF!,Data!#REF!,(IF(B21=Data!B246,Data!G246,(IF(B21=Data!B247,Data!G247,(IF(B21=Data!#REF!,Data!G942,(IF(B21=Data!#REF!,Data!#REF!,(IF(B21=Data!B302,Data!G302,Data!#REF!)))))))))))))))&amp;IF(B21=Data!#REF!,Data!#REF!,(IF(B21=Data!#REF!,Data!#REF!,(IF(B21=Data!#REF!,Data!#REF!,(IF(B21=Data!#REF!,Data!#REF!,(IF(B21=Data!#REF!,Data!#REF!,Data!#REF!)))))))))</f>
        <v>#REF!</v>
      </c>
      <c r="O21" s="377"/>
      <c r="P21" s="378"/>
      <c r="Q21" s="186" t="e">
        <f>IF(B21=Data!B124,Data!H124,(IF(B21=Data!B130,Data!H130,(IF(B21=Data!B132,Data!H132,(IF(B21=Data!#REF!,Data!#REF!,(IF(B21=Data!#REF!,Data!#REF!,(IF(B21=Data!B115,Data!H115,(IF(B21=Data!#REF!,Data!#REF!,(IF(B21=Data!#REF!,Data!#REF!,Data!#REF!)))))))))))))))&amp;IF(B21=Data!B250,Data!H250,(IF(B21=Data!B251,Data!H251,(IF(B21=Data!#REF!,Data!#REF!,(IF(B21=Data!B246,Data!H246,(IF(B21=Data!B247,Data!H247,(IF(B21=Data!#REF!,Data!H942,(IF(B21=Data!#REF!,Data!#REF!,(IF(B21=Data!B302,Data!H302,Data!#REF!)))))))))))))))&amp;IF(B21=Data!#REF!,Data!#REF!,(IF(B21=Data!#REF!,Data!#REF!,(IF(B21=Data!#REF!,Data!#REF!,(IF(B21=Data!#REF!,Data!#REF!,(IF(B21=Data!#REF!,Data!#REF!,Data!#REF!)))))))))</f>
        <v>#REF!</v>
      </c>
      <c r="R21" s="378"/>
      <c r="S21" s="378"/>
      <c r="T21" s="186" t="e">
        <f>IF(B21=Data!B124,Data!I124,(IF(B21=Data!B130,Data!I130,(IF(B21=Data!B132,Data!I132,(IF(B21=Data!#REF!,Data!#REF!,(IF(B21=Data!#REF!,Data!#REF!,(IF(B21=Data!B115,Data!I115,(IF(B21=Data!#REF!,Data!#REF!,(IF(B21=Data!#REF!,Data!#REF!,Data!#REF!)))))))))))))))&amp;IF(B21=Data!B250,Data!I250,(IF(B21=Data!B251,Data!I251,(IF(B21=Data!#REF!,Data!#REF!,(IF(B21=Data!B246,Data!I246,(IF(B21=Data!B247,Data!I247,(IF(B21=Data!#REF!,Data!I942,(IF(B21=Data!#REF!,Data!#REF!,(IF(B21=Data!B302,Data!I302,Data!#REF!)))))))))))))))&amp;IF(B21=Data!#REF!,Data!#REF!,(IF(B21=Data!#REF!,Data!#REF!,(IF(B21=Data!#REF!,Data!#REF!,(IF(B21=Data!#REF!,Data!#REF!,(IF(B21=Data!#REF!,Data!#REF!,Data!#REF!)))))))))</f>
        <v>#REF!</v>
      </c>
      <c r="U21" s="379"/>
      <c r="V21" s="186" t="e">
        <f>IF(B21=Data!B124,Data!J124,(IF(B21=Data!B130,Data!J130,(IF(B21=Data!B132,Data!J132,(IF(B21=Data!#REF!,Data!#REF!,(IF(B21=Data!#REF!,Data!#REF!,(IF(B21=Data!B115,Data!J115,(IF(B21=Data!#REF!,Data!#REF!,(IF(B21=Data!#REF!,Data!#REF!,Data!#REF!)))))))))))))))&amp;IF(B21=Data!B250,Data!J250,(IF(B21=Data!B251,Data!J251,(IF(B21=Data!#REF!,Data!#REF!,(IF(B21=Data!B246,Data!J246,(IF(B21=Data!B247,Data!J247,(IF(B21=Data!#REF!,Data!J942,(IF(B21=Data!#REF!,Data!#REF!,(IF(B21=Data!B302,Data!J302,Data!#REF!)))))))))))))))&amp;IF(B21=Data!#REF!,Data!#REF!,(IF(B21=Data!#REF!,Data!#REF!,(IF(B21=Data!#REF!,Data!#REF!,(IF(B21=Data!#REF!,Data!#REF!,(IF(B21=Data!#REF!,Data!#REF!,Data!#REF!)))))))))</f>
        <v>#REF!</v>
      </c>
      <c r="W21" s="184" t="str">
        <f>IF(D21="","",VLOOKUP(B21,Data!$B$5:$J$404,9,FALSE)*D21)</f>
        <v/>
      </c>
    </row>
    <row r="22" spans="1:23" s="340" customFormat="1" ht="17" customHeight="1">
      <c r="A22" s="272">
        <v>3</v>
      </c>
      <c r="B22" s="419" t="s">
        <v>399</v>
      </c>
      <c r="C22" s="187" t="str">
        <f>IF(D22="","",VLOOKUP(B22,Data!$B$5:$L$404,2,FALSE))</f>
        <v>ZU62700</v>
      </c>
      <c r="D22" s="434">
        <v>4</v>
      </c>
      <c r="E22" s="274">
        <v>4</v>
      </c>
      <c r="F22" s="270"/>
      <c r="G22" s="185">
        <f>IF(D22="","",VLOOKUP(B22,Data!$B$5:$L$404,11,FALSE))</f>
        <v>6636.37</v>
      </c>
      <c r="H22" s="188">
        <f t="shared" si="0"/>
        <v>26545.48</v>
      </c>
      <c r="I22" s="182" t="str">
        <f>IF(D22="","",VLOOKUP(B22,Data!$B$5:$D$404,3,FALSE))</f>
        <v>C/T</v>
      </c>
      <c r="J22" s="182" t="str">
        <f>IF(D22="","",VLOOKUP(B22,Data!$B$5:$M$404,12,FALSE))</f>
        <v>Indonesia</v>
      </c>
      <c r="K22" s="280" t="s">
        <v>963</v>
      </c>
      <c r="L22" s="183">
        <f>IF(D22="","",VLOOKUP(B22,Data!$B$5:$E$404,4,FALSE)*D22)</f>
        <v>1380</v>
      </c>
      <c r="M22" s="183">
        <f>IF(D22="","",VLOOKUP(B22,Data!$B$5:$F$404,5,FALSE)*D22)</f>
        <v>1216</v>
      </c>
      <c r="N22" s="189" t="e">
        <f>IF(B22=Data!B93,Data!G93,(IF(B22=Data!B99,Data!G99,(IF(B22=Data!B101,Data!G101,(IF(B22=Data!#REF!,Data!#REF!,(IF(B22=Data!#REF!,Data!#REF!,(IF(B22=Data!B84,Data!G84,(IF(B22=Data!#REF!,Data!#REF!,(IF(B22=Data!#REF!,Data!#REF!,Data!#REF!)))))))))))))))&amp;IF(B22=Data!B219,Data!G219,(IF(B22=Data!B220,Data!G220,(IF(B22=Data!#REF!,Data!#REF!,(IF(B22=Data!B214,Data!G214,(IF(B22=Data!B216,Data!G216,(IF(B22=Data!#REF!,Data!G911,(IF(B22=Data!#REF!,Data!#REF!,(IF(B22=Data!B271,Data!G271,Data!#REF!)))))))))))))))&amp;IF(B22=Data!#REF!,Data!#REF!,(IF(B22=Data!#REF!,Data!#REF!,(IF(B22=Data!#REF!,Data!#REF!,(IF(B22=Data!#REF!,Data!#REF!,(IF(B22=Data!#REF!,Data!#REF!,Data!#REF!)))))))))</f>
        <v>#REF!</v>
      </c>
      <c r="O22" s="377"/>
      <c r="P22" s="378"/>
      <c r="Q22" s="186" t="e">
        <f>IF(B22=Data!B93,Data!H93,(IF(B22=Data!B99,Data!H99,(IF(B22=Data!B101,Data!H101,(IF(B22=Data!#REF!,Data!#REF!,(IF(B22=Data!#REF!,Data!#REF!,(IF(B22=Data!B84,Data!H84,(IF(B22=Data!#REF!,Data!#REF!,(IF(B22=Data!#REF!,Data!#REF!,Data!#REF!)))))))))))))))&amp;IF(B22=Data!B219,Data!H219,(IF(B22=Data!B220,Data!H220,(IF(B22=Data!#REF!,Data!#REF!,(IF(B22=Data!B214,Data!H214,(IF(B22=Data!B216,Data!H216,(IF(B22=Data!#REF!,Data!H911,(IF(B22=Data!#REF!,Data!#REF!,(IF(B22=Data!B271,Data!H271,Data!#REF!)))))))))))))))&amp;IF(B22=Data!#REF!,Data!#REF!,(IF(B22=Data!#REF!,Data!#REF!,(IF(B22=Data!#REF!,Data!#REF!,(IF(B22=Data!#REF!,Data!#REF!,(IF(B22=Data!#REF!,Data!#REF!,Data!#REF!)))))))))</f>
        <v>#REF!</v>
      </c>
      <c r="R22" s="378"/>
      <c r="S22" s="378"/>
      <c r="T22" s="186" t="e">
        <f>IF(B22=Data!B93,Data!I93,(IF(B22=Data!B99,Data!I99,(IF(B22=Data!B101,Data!I101,(IF(B22=Data!#REF!,Data!#REF!,(IF(B22=Data!#REF!,Data!#REF!,(IF(B22=Data!B84,Data!I84,(IF(B22=Data!#REF!,Data!#REF!,(IF(B22=Data!#REF!,Data!#REF!,Data!#REF!)))))))))))))))&amp;IF(B22=Data!B219,Data!I219,(IF(B22=Data!B220,Data!I220,(IF(B22=Data!#REF!,Data!#REF!,(IF(B22=Data!B214,Data!I214,(IF(B22=Data!B216,Data!I216,(IF(B22=Data!#REF!,Data!I911,(IF(B22=Data!#REF!,Data!#REF!,(IF(B22=Data!B271,Data!I271,Data!#REF!)))))))))))))))&amp;IF(B22=Data!#REF!,Data!#REF!,(IF(B22=Data!#REF!,Data!#REF!,(IF(B22=Data!#REF!,Data!#REF!,(IF(B22=Data!#REF!,Data!#REF!,(IF(B22=Data!#REF!,Data!#REF!,Data!#REF!)))))))))</f>
        <v>#REF!</v>
      </c>
      <c r="U22" s="379"/>
      <c r="V22" s="186" t="e">
        <f>IF(B22=Data!B93,Data!J93,(IF(B22=Data!B99,Data!J99,(IF(B22=Data!B101,Data!J101,(IF(B22=Data!#REF!,Data!#REF!,(IF(B22=Data!#REF!,Data!#REF!,(IF(B22=Data!B84,Data!J84,(IF(B22=Data!#REF!,Data!#REF!,(IF(B22=Data!#REF!,Data!#REF!,Data!#REF!)))))))))))))))&amp;IF(B22=Data!B219,Data!J219,(IF(B22=Data!B220,Data!J220,(IF(B22=Data!#REF!,Data!#REF!,(IF(B22=Data!B214,Data!J214,(IF(B22=Data!B216,Data!J216,(IF(B22=Data!#REF!,Data!J911,(IF(B22=Data!#REF!,Data!#REF!,(IF(B22=Data!B271,Data!J271,Data!#REF!)))))))))))))))&amp;IF(B22=Data!#REF!,Data!#REF!,(IF(B22=Data!#REF!,Data!#REF!,(IF(B22=Data!#REF!,Data!#REF!,(IF(B22=Data!#REF!,Data!#REF!,(IF(B22=Data!#REF!,Data!#REF!,Data!#REF!)))))))))</f>
        <v>#REF!</v>
      </c>
      <c r="W22" s="184">
        <f>IF(D22="","",VLOOKUP(B22,Data!$B$5:$J$404,9,FALSE)*D22)</f>
        <v>7.2240000000000002</v>
      </c>
    </row>
    <row r="23" spans="1:23" s="340" customFormat="1" ht="17" customHeight="1">
      <c r="A23" s="272">
        <v>4</v>
      </c>
      <c r="B23" s="419" t="s">
        <v>39</v>
      </c>
      <c r="C23" s="187" t="str">
        <f>IF(D23="","",VLOOKUP(B23,Data!$B$5:$L$404,2,FALSE))</f>
        <v>ZJ54410</v>
      </c>
      <c r="D23" s="434">
        <v>1</v>
      </c>
      <c r="E23" s="274">
        <v>4</v>
      </c>
      <c r="F23" s="270"/>
      <c r="G23" s="185">
        <f>IF(D23="","",VLOOKUP(B23,Data!$B$5:$L$404,11,FALSE))</f>
        <v>4657.7700000000004</v>
      </c>
      <c r="H23" s="188">
        <f t="shared" ref="H23:H28" si="1">IF(D23&gt;0,D23*G23,"-")</f>
        <v>4657.7700000000004</v>
      </c>
      <c r="I23" s="182" t="str">
        <f>IF(D23="","",VLOOKUP(B23,Data!$B$5:$D$404,3,FALSE))</f>
        <v>C/T</v>
      </c>
      <c r="J23" s="182" t="str">
        <f>IF(D23="","",VLOOKUP(B23,Data!$B$5:$M$404,12,FALSE))</f>
        <v>Indonesia</v>
      </c>
      <c r="K23" s="280" t="s">
        <v>963</v>
      </c>
      <c r="L23" s="183">
        <f>IF(D23="","",VLOOKUP(B23,Data!$B$5:$E$404,4,FALSE)*D23)</f>
        <v>305</v>
      </c>
      <c r="M23" s="183">
        <f>IF(D23="","",VLOOKUP(B23,Data!$B$5:$F$404,5,FALSE)*D23)</f>
        <v>269</v>
      </c>
      <c r="N23" s="189" t="e">
        <f>IF(B23=Data!B94,Data!G94,(IF(B23=Data!B100,Data!G100,(IF(B23=Data!B102,Data!G102,(IF(B23=Data!#REF!,Data!#REF!,(IF(B23=Data!#REF!,Data!#REF!,(IF(B23=Data!B85,Data!G85,(IF(B23=Data!#REF!,Data!#REF!,(IF(B23=Data!#REF!,Data!#REF!,Data!#REF!)))))))))))))))&amp;IF(B23=Data!B220,Data!G220,(IF(B23=Data!B221,Data!G221,(IF(B23=Data!#REF!,Data!#REF!,(IF(B23=Data!B215,Data!G215,(IF(B23=Data!B217,Data!G217,(IF(B23=Data!#REF!,Data!G912,(IF(B23=Data!#REF!,Data!#REF!,(IF(B23=Data!B272,Data!G272,Data!#REF!)))))))))))))))&amp;IF(B23=Data!#REF!,Data!#REF!,(IF(B23=Data!#REF!,Data!#REF!,(IF(B23=Data!#REF!,Data!#REF!,(IF(B23=Data!#REF!,Data!#REF!,(IF(B23=Data!#REF!,Data!#REF!,Data!#REF!)))))))))</f>
        <v>#REF!</v>
      </c>
      <c r="O23" s="377"/>
      <c r="P23" s="378"/>
      <c r="Q23" s="186" t="e">
        <f>IF(B23=Data!B94,Data!H94,(IF(B23=Data!B100,Data!H100,(IF(B23=Data!B102,Data!H102,(IF(B23=Data!#REF!,Data!#REF!,(IF(B23=Data!#REF!,Data!#REF!,(IF(B23=Data!B85,Data!H85,(IF(B23=Data!#REF!,Data!#REF!,(IF(B23=Data!#REF!,Data!#REF!,Data!#REF!)))))))))))))))&amp;IF(B23=Data!B220,Data!H220,(IF(B23=Data!B221,Data!H221,(IF(B23=Data!#REF!,Data!#REF!,(IF(B23=Data!B215,Data!H215,(IF(B23=Data!B217,Data!H217,(IF(B23=Data!#REF!,Data!H912,(IF(B23=Data!#REF!,Data!#REF!,(IF(B23=Data!B272,Data!H272,Data!#REF!)))))))))))))))&amp;IF(B23=Data!#REF!,Data!#REF!,(IF(B23=Data!#REF!,Data!#REF!,(IF(B23=Data!#REF!,Data!#REF!,(IF(B23=Data!#REF!,Data!#REF!,(IF(B23=Data!#REF!,Data!#REF!,Data!#REF!)))))))))</f>
        <v>#REF!</v>
      </c>
      <c r="R23" s="378"/>
      <c r="S23" s="378"/>
      <c r="T23" s="186" t="e">
        <f>IF(B23=Data!B94,Data!I94,(IF(B23=Data!B100,Data!I100,(IF(B23=Data!B102,Data!I102,(IF(B23=Data!#REF!,Data!#REF!,(IF(B23=Data!#REF!,Data!#REF!,(IF(B23=Data!B85,Data!I85,(IF(B23=Data!#REF!,Data!#REF!,(IF(B23=Data!#REF!,Data!#REF!,Data!#REF!)))))))))))))))&amp;IF(B23=Data!B220,Data!I220,(IF(B23=Data!B221,Data!I221,(IF(B23=Data!#REF!,Data!#REF!,(IF(B23=Data!B215,Data!I215,(IF(B23=Data!B217,Data!I217,(IF(B23=Data!#REF!,Data!I912,(IF(B23=Data!#REF!,Data!#REF!,(IF(B23=Data!B272,Data!I272,Data!#REF!)))))))))))))))&amp;IF(B23=Data!#REF!,Data!#REF!,(IF(B23=Data!#REF!,Data!#REF!,(IF(B23=Data!#REF!,Data!#REF!,(IF(B23=Data!#REF!,Data!#REF!,(IF(B23=Data!#REF!,Data!#REF!,Data!#REF!)))))))))</f>
        <v>#REF!</v>
      </c>
      <c r="U23" s="379"/>
      <c r="V23" s="186" t="e">
        <f>IF(B23=Data!B94,Data!J94,(IF(B23=Data!B100,Data!J100,(IF(B23=Data!B102,Data!J102,(IF(B23=Data!#REF!,Data!#REF!,(IF(B23=Data!#REF!,Data!#REF!,(IF(B23=Data!B85,Data!J85,(IF(B23=Data!#REF!,Data!#REF!,(IF(B23=Data!#REF!,Data!#REF!,Data!#REF!)))))))))))))))&amp;IF(B23=Data!B220,Data!J220,(IF(B23=Data!B221,Data!J221,(IF(B23=Data!#REF!,Data!#REF!,(IF(B23=Data!B215,Data!J215,(IF(B23=Data!B217,Data!J217,(IF(B23=Data!#REF!,Data!J912,(IF(B23=Data!#REF!,Data!#REF!,(IF(B23=Data!B272,Data!J272,Data!#REF!)))))))))))))))&amp;IF(B23=Data!#REF!,Data!#REF!,(IF(B23=Data!#REF!,Data!#REF!,(IF(B23=Data!#REF!,Data!#REF!,(IF(B23=Data!#REF!,Data!#REF!,(IF(B23=Data!#REF!,Data!#REF!,Data!#REF!)))))))))</f>
        <v>#REF!</v>
      </c>
      <c r="W23" s="184">
        <f>IF(D23="","",VLOOKUP(B23,Data!$B$5:$J$404,9,FALSE)*D23)</f>
        <v>1.534</v>
      </c>
    </row>
    <row r="24" spans="1:23" s="340" customFormat="1" ht="17" customHeight="1">
      <c r="A24" s="272">
        <v>5</v>
      </c>
      <c r="B24" s="419" t="s">
        <v>196</v>
      </c>
      <c r="C24" s="187" t="str">
        <f>IF(D24="","",VLOOKUP(B24,Data!$B$5:$L$404,2,FALSE))</f>
        <v>WH50350</v>
      </c>
      <c r="D24" s="434">
        <v>19</v>
      </c>
      <c r="E24" s="274">
        <v>4</v>
      </c>
      <c r="F24" s="270" t="s">
        <v>531</v>
      </c>
      <c r="G24" s="185">
        <f>IF(D24="","",VLOOKUP(B24,Data!$B$5:$L$404,11,FALSE))</f>
        <v>1751.45</v>
      </c>
      <c r="H24" s="188">
        <f t="shared" si="1"/>
        <v>33277.550000000003</v>
      </c>
      <c r="I24" s="182" t="str">
        <f>IF(D24="","",VLOOKUP(B24,Data!$B$5:$D$404,3,FALSE))</f>
        <v>C/T</v>
      </c>
      <c r="J24" s="182" t="str">
        <f>IF(D24="","",VLOOKUP(B24,Data!$B$5:$M$404,12,FALSE))</f>
        <v>Indonesia</v>
      </c>
      <c r="K24" s="280" t="s">
        <v>963</v>
      </c>
      <c r="L24" s="183">
        <f>IF(D24="","",VLOOKUP(B24,Data!$B$5:$E$404,4,FALSE)*D24)</f>
        <v>3819</v>
      </c>
      <c r="M24" s="183">
        <f>IF(D24="","",VLOOKUP(B24,Data!$B$5:$F$404,5,FALSE)*D24)</f>
        <v>3439</v>
      </c>
      <c r="N24" s="189" t="e">
        <f>IF(B24=Data!B84,Data!G84,(IF(B24=Data!B90,Data!G90,(IF(B24=Data!B92,Data!G92,(IF(B24=Data!#REF!,Data!#REF!,(IF(B24=Data!#REF!,Data!#REF!,(IF(B24=Data!B75,Data!G75,(IF(B24=Data!#REF!,Data!#REF!,(IF(B24=Data!#REF!,Data!#REF!,Data!#REF!)))))))))))))))&amp;IF(B24=Data!B209,Data!G209,(IF(B24=Data!B210,Data!G210,(IF(B24=Data!#REF!,Data!#REF!,(IF(B24=Data!B205,Data!G205,(IF(B24=Data!B206,Data!G206,(IF(B24=Data!#REF!,Data!G902,(IF(B24=Data!#REF!,Data!#REF!,(IF(B24=Data!B262,Data!G262,Data!#REF!)))))))))))))))&amp;IF(B24=Data!#REF!,Data!#REF!,(IF(B24=Data!#REF!,Data!#REF!,(IF(B24=Data!#REF!,Data!#REF!,(IF(B24=Data!#REF!,Data!#REF!,(IF(B24=Data!#REF!,Data!#REF!,Data!#REF!)))))))))</f>
        <v>#REF!</v>
      </c>
      <c r="O24" s="377"/>
      <c r="P24" s="378"/>
      <c r="Q24" s="186" t="e">
        <f>IF(B24=Data!B84,Data!H84,(IF(B24=Data!B90,Data!H90,(IF(B24=Data!B92,Data!H92,(IF(B24=Data!#REF!,Data!#REF!,(IF(B24=Data!#REF!,Data!#REF!,(IF(B24=Data!B75,Data!H75,(IF(B24=Data!#REF!,Data!#REF!,(IF(B24=Data!#REF!,Data!#REF!,Data!#REF!)))))))))))))))&amp;IF(B24=Data!B209,Data!H209,(IF(B24=Data!B210,Data!H210,(IF(B24=Data!#REF!,Data!#REF!,(IF(B24=Data!B205,Data!H205,(IF(B24=Data!B206,Data!H206,(IF(B24=Data!#REF!,Data!H902,(IF(B24=Data!#REF!,Data!#REF!,(IF(B24=Data!B262,Data!H262,Data!#REF!)))))))))))))))&amp;IF(B24=Data!#REF!,Data!#REF!,(IF(B24=Data!#REF!,Data!#REF!,(IF(B24=Data!#REF!,Data!#REF!,(IF(B24=Data!#REF!,Data!#REF!,(IF(B24=Data!#REF!,Data!#REF!,Data!#REF!)))))))))</f>
        <v>#REF!</v>
      </c>
      <c r="R24" s="378"/>
      <c r="S24" s="378"/>
      <c r="T24" s="186" t="e">
        <f>IF(B24=Data!B84,Data!I84,(IF(B24=Data!B90,Data!I90,(IF(B24=Data!B92,Data!I92,(IF(B24=Data!#REF!,Data!#REF!,(IF(B24=Data!#REF!,Data!#REF!,(IF(B24=Data!B75,Data!I75,(IF(B24=Data!#REF!,Data!#REF!,(IF(B24=Data!#REF!,Data!#REF!,Data!#REF!)))))))))))))))&amp;IF(B24=Data!B209,Data!I209,(IF(B24=Data!B210,Data!I210,(IF(B24=Data!#REF!,Data!#REF!,(IF(B24=Data!B205,Data!I205,(IF(B24=Data!B206,Data!I206,(IF(B24=Data!#REF!,Data!I902,(IF(B24=Data!#REF!,Data!#REF!,(IF(B24=Data!B262,Data!I262,Data!#REF!)))))))))))))))&amp;IF(B24=Data!#REF!,Data!#REF!,(IF(B24=Data!#REF!,Data!#REF!,(IF(B24=Data!#REF!,Data!#REF!,(IF(B24=Data!#REF!,Data!#REF!,(IF(B24=Data!#REF!,Data!#REF!,Data!#REF!)))))))))</f>
        <v>#REF!</v>
      </c>
      <c r="U24" s="379"/>
      <c r="V24" s="186" t="e">
        <f>IF(B24=Data!B84,Data!J84,(IF(B24=Data!B90,Data!J90,(IF(B24=Data!B92,Data!J92,(IF(B24=Data!#REF!,Data!#REF!,(IF(B24=Data!#REF!,Data!#REF!,(IF(B24=Data!B75,Data!J75,(IF(B24=Data!#REF!,Data!#REF!,(IF(B24=Data!#REF!,Data!#REF!,Data!#REF!)))))))))))))))&amp;IF(B24=Data!B209,Data!J209,(IF(B24=Data!B210,Data!J210,(IF(B24=Data!#REF!,Data!#REF!,(IF(B24=Data!B205,Data!J205,(IF(B24=Data!B206,Data!J206,(IF(B24=Data!#REF!,Data!J902,(IF(B24=Data!#REF!,Data!#REF!,(IF(B24=Data!B262,Data!J262,Data!#REF!)))))))))))))))&amp;IF(B24=Data!#REF!,Data!#REF!,(IF(B24=Data!#REF!,Data!#REF!,(IF(B24=Data!#REF!,Data!#REF!,(IF(B24=Data!#REF!,Data!#REF!,(IF(B24=Data!#REF!,Data!#REF!,Data!#REF!)))))))))</f>
        <v>#REF!</v>
      </c>
      <c r="W24" s="184">
        <f>IF(D24="","",VLOOKUP(B24,Data!$B$5:$J$404,9,FALSE)*D24)</f>
        <v>21.849999999999998</v>
      </c>
    </row>
    <row r="25" spans="1:23" s="340" customFormat="1" ht="17" customHeight="1">
      <c r="A25" s="272">
        <v>6</v>
      </c>
      <c r="B25" s="419" t="s">
        <v>205</v>
      </c>
      <c r="C25" s="187" t="str">
        <f>IF(D25="","",VLOOKUP(B25,Data!$B$5:$L$404,2,FALSE))</f>
        <v>WH50390</v>
      </c>
      <c r="D25" s="274">
        <v>1</v>
      </c>
      <c r="E25" s="274">
        <v>4</v>
      </c>
      <c r="F25" s="181"/>
      <c r="G25" s="185">
        <f>IF(D25="","",VLOOKUP(B25,Data!$B$5:$L$404,11,FALSE))</f>
        <v>2142.8000000000002</v>
      </c>
      <c r="H25" s="188">
        <f t="shared" si="1"/>
        <v>2142.8000000000002</v>
      </c>
      <c r="I25" s="182" t="str">
        <f>IF(D25="","",VLOOKUP(B25,Data!$B$5:$D$404,3,FALSE))</f>
        <v>C/T</v>
      </c>
      <c r="J25" s="182" t="str">
        <f>IF(D25="","",VLOOKUP(B25,Data!$B$5:$M$404,12,FALSE))</f>
        <v>Indonesia</v>
      </c>
      <c r="K25" s="280" t="s">
        <v>963</v>
      </c>
      <c r="L25" s="183">
        <f>IF(D25="","",VLOOKUP(B25,Data!$B$5:$E$404,4,FALSE)*D25)</f>
        <v>201</v>
      </c>
      <c r="M25" s="183">
        <f>IF(D25="","",VLOOKUP(B25,Data!$B$5:$F$404,5,FALSE)*D25)</f>
        <v>181</v>
      </c>
      <c r="N25" s="189" t="e">
        <f>IF(B25=Data!B85,Data!G85,(IF(B25=Data!B91,Data!G91,(IF(B25=Data!B93,Data!G93,(IF(B25=Data!#REF!,Data!#REF!,(IF(B25=Data!#REF!,Data!#REF!,(IF(B25=Data!B76,Data!G76,(IF(B25=Data!#REF!,Data!#REF!,(IF(B25=Data!#REF!,Data!#REF!,Data!#REF!)))))))))))))))&amp;IF(B25=Data!B210,Data!G210,(IF(B25=Data!B211,Data!G211,(IF(B25=Data!#REF!,Data!#REF!,(IF(B25=Data!B206,Data!G206,(IF(B25=Data!B207,Data!G207,(IF(B25=Data!#REF!,Data!G903,(IF(B25=Data!#REF!,Data!#REF!,(IF(B25=Data!B263,Data!G263,Data!#REF!)))))))))))))))&amp;IF(B25=Data!#REF!,Data!#REF!,(IF(B25=Data!#REF!,Data!#REF!,(IF(B25=Data!#REF!,Data!#REF!,(IF(B25=Data!#REF!,Data!#REF!,(IF(B25=Data!#REF!,Data!#REF!,Data!#REF!)))))))))</f>
        <v>#REF!</v>
      </c>
      <c r="O25" s="377"/>
      <c r="P25" s="378"/>
      <c r="Q25" s="186" t="e">
        <f>IF(B25=Data!B85,Data!H85,(IF(B25=Data!B91,Data!H91,(IF(B25=Data!B93,Data!H93,(IF(B25=Data!#REF!,Data!#REF!,(IF(B25=Data!#REF!,Data!#REF!,(IF(B25=Data!B76,Data!H76,(IF(B25=Data!#REF!,Data!#REF!,(IF(B25=Data!#REF!,Data!#REF!,Data!#REF!)))))))))))))))&amp;IF(B25=Data!B210,Data!H210,(IF(B25=Data!B211,Data!H211,(IF(B25=Data!#REF!,Data!#REF!,(IF(B25=Data!B206,Data!H206,(IF(B25=Data!B207,Data!H207,(IF(B25=Data!#REF!,Data!H903,(IF(B25=Data!#REF!,Data!#REF!,(IF(B25=Data!B263,Data!H263,Data!#REF!)))))))))))))))&amp;IF(B25=Data!#REF!,Data!#REF!,(IF(B25=Data!#REF!,Data!#REF!,(IF(B25=Data!#REF!,Data!#REF!,(IF(B25=Data!#REF!,Data!#REF!,(IF(B25=Data!#REF!,Data!#REF!,Data!#REF!)))))))))</f>
        <v>#REF!</v>
      </c>
      <c r="R25" s="378"/>
      <c r="S25" s="378"/>
      <c r="T25" s="186" t="e">
        <f>IF(B25=Data!B85,Data!I85,(IF(B25=Data!B91,Data!I91,(IF(B25=Data!B93,Data!I93,(IF(B25=Data!#REF!,Data!#REF!,(IF(B25=Data!#REF!,Data!#REF!,(IF(B25=Data!B76,Data!I76,(IF(B25=Data!#REF!,Data!#REF!,(IF(B25=Data!#REF!,Data!#REF!,Data!#REF!)))))))))))))))&amp;IF(B25=Data!B210,Data!I210,(IF(B25=Data!B211,Data!I211,(IF(B25=Data!#REF!,Data!#REF!,(IF(B25=Data!B206,Data!I206,(IF(B25=Data!B207,Data!I207,(IF(B25=Data!#REF!,Data!I903,(IF(B25=Data!#REF!,Data!#REF!,(IF(B25=Data!B263,Data!I263,Data!#REF!)))))))))))))))&amp;IF(B25=Data!#REF!,Data!#REF!,(IF(B25=Data!#REF!,Data!#REF!,(IF(B25=Data!#REF!,Data!#REF!,(IF(B25=Data!#REF!,Data!#REF!,(IF(B25=Data!#REF!,Data!#REF!,Data!#REF!)))))))))</f>
        <v>#REF!</v>
      </c>
      <c r="U25" s="379"/>
      <c r="V25" s="186" t="e">
        <f>IF(B25=Data!B85,Data!J85,(IF(B25=Data!B91,Data!J91,(IF(B25=Data!B93,Data!J93,(IF(B25=Data!#REF!,Data!#REF!,(IF(B25=Data!#REF!,Data!#REF!,(IF(B25=Data!B76,Data!J76,(IF(B25=Data!#REF!,Data!#REF!,(IF(B25=Data!#REF!,Data!#REF!,Data!#REF!)))))))))))))))&amp;IF(B25=Data!B210,Data!J210,(IF(B25=Data!B211,Data!J211,(IF(B25=Data!#REF!,Data!#REF!,(IF(B25=Data!B206,Data!J206,(IF(B25=Data!B207,Data!J207,(IF(B25=Data!#REF!,Data!J903,(IF(B25=Data!#REF!,Data!#REF!,(IF(B25=Data!B263,Data!J263,Data!#REF!)))))))))))))))&amp;IF(B25=Data!#REF!,Data!#REF!,(IF(B25=Data!#REF!,Data!#REF!,(IF(B25=Data!#REF!,Data!#REF!,(IF(B25=Data!#REF!,Data!#REF!,(IF(B25=Data!#REF!,Data!#REF!,Data!#REF!)))))))))</f>
        <v>#REF!</v>
      </c>
      <c r="W25" s="184">
        <f>IF(D25="","",VLOOKUP(B25,Data!$B$5:$J$404,9,FALSE)*D25)</f>
        <v>1.1499999999999999</v>
      </c>
    </row>
    <row r="26" spans="1:23" s="340" customFormat="1" ht="17" customHeight="1">
      <c r="A26" s="272">
        <v>7</v>
      </c>
      <c r="B26" s="419" t="s">
        <v>209</v>
      </c>
      <c r="C26" s="187" t="str">
        <f>IF(D26="","",VLOOKUP(B26,Data!$B$5:$L$404,2,FALSE))</f>
        <v>WN49700</v>
      </c>
      <c r="D26" s="274">
        <v>6</v>
      </c>
      <c r="E26" s="274">
        <v>4</v>
      </c>
      <c r="F26" s="181"/>
      <c r="G26" s="185">
        <f>IF(D26="","",VLOOKUP(B26,Data!$B$5:$L$404,11,FALSE))</f>
        <v>1870.77</v>
      </c>
      <c r="H26" s="188">
        <f t="shared" si="1"/>
        <v>11224.619999999999</v>
      </c>
      <c r="I26" s="182" t="str">
        <f>IF(D26="","",VLOOKUP(B26,Data!$B$5:$D$404,3,FALSE))</f>
        <v>C/T</v>
      </c>
      <c r="J26" s="182" t="str">
        <f>IF(D26="","",VLOOKUP(B26,Data!$B$5:$M$404,12,FALSE))</f>
        <v>Indonesia</v>
      </c>
      <c r="K26" s="280" t="s">
        <v>963</v>
      </c>
      <c r="L26" s="183">
        <f>IF(D26="","",VLOOKUP(B26,Data!$B$5:$E$404,4,FALSE)*D26)</f>
        <v>1206</v>
      </c>
      <c r="M26" s="183">
        <f>IF(D26="","",VLOOKUP(B26,Data!$B$5:$F$404,5,FALSE)*D26)</f>
        <v>1086</v>
      </c>
      <c r="N26" s="189" t="e">
        <f>IF(B26=Data!B86,Data!G86,(IF(B26=Data!B92,Data!G92,(IF(B26=Data!B94,Data!G94,(IF(B26=Data!#REF!,Data!#REF!,(IF(B26=Data!#REF!,Data!#REF!,(IF(B26=Data!B77,Data!G77,(IF(B26=Data!#REF!,Data!#REF!,(IF(B26=Data!#REF!,Data!#REF!,Data!#REF!)))))))))))))))&amp;IF(B26=Data!B211,Data!G211,(IF(B26=Data!B212,Data!G212,(IF(B26=Data!#REF!,Data!#REF!,(IF(B26=Data!B207,Data!G207,(IF(B26=Data!B208,Data!G208,(IF(B26=Data!#REF!,Data!G904,(IF(B26=Data!#REF!,Data!#REF!,(IF(B26=Data!B264,Data!G264,Data!#REF!)))))))))))))))&amp;IF(B26=Data!#REF!,Data!#REF!,(IF(B26=Data!#REF!,Data!#REF!,(IF(B26=Data!#REF!,Data!#REF!,(IF(B26=Data!#REF!,Data!#REF!,(IF(B26=Data!#REF!,Data!#REF!,Data!#REF!)))))))))</f>
        <v>#REF!</v>
      </c>
      <c r="O26" s="377"/>
      <c r="P26" s="378"/>
      <c r="Q26" s="186" t="e">
        <f>IF(B26=Data!B86,Data!H86,(IF(B26=Data!B92,Data!H92,(IF(B26=Data!B94,Data!H94,(IF(B26=Data!#REF!,Data!#REF!,(IF(B26=Data!#REF!,Data!#REF!,(IF(B26=Data!B77,Data!H77,(IF(B26=Data!#REF!,Data!#REF!,(IF(B26=Data!#REF!,Data!#REF!,Data!#REF!)))))))))))))))&amp;IF(B26=Data!B211,Data!H211,(IF(B26=Data!B212,Data!H212,(IF(B26=Data!#REF!,Data!#REF!,(IF(B26=Data!B207,Data!H207,(IF(B26=Data!B208,Data!H208,(IF(B26=Data!#REF!,Data!H904,(IF(B26=Data!#REF!,Data!#REF!,(IF(B26=Data!B264,Data!H264,Data!#REF!)))))))))))))))&amp;IF(B26=Data!#REF!,Data!#REF!,(IF(B26=Data!#REF!,Data!#REF!,(IF(B26=Data!#REF!,Data!#REF!,(IF(B26=Data!#REF!,Data!#REF!,(IF(B26=Data!#REF!,Data!#REF!,Data!#REF!)))))))))</f>
        <v>#REF!</v>
      </c>
      <c r="R26" s="378"/>
      <c r="S26" s="378"/>
      <c r="T26" s="186" t="e">
        <f>IF(B26=Data!B86,Data!I86,(IF(B26=Data!B92,Data!I92,(IF(B26=Data!B94,Data!I94,(IF(B26=Data!#REF!,Data!#REF!,(IF(B26=Data!#REF!,Data!#REF!,(IF(B26=Data!B77,Data!I77,(IF(B26=Data!#REF!,Data!#REF!,(IF(B26=Data!#REF!,Data!#REF!,Data!#REF!)))))))))))))))&amp;IF(B26=Data!B211,Data!I211,(IF(B26=Data!B212,Data!I212,(IF(B26=Data!#REF!,Data!#REF!,(IF(B26=Data!B207,Data!I207,(IF(B26=Data!B208,Data!I208,(IF(B26=Data!#REF!,Data!I904,(IF(B26=Data!#REF!,Data!#REF!,(IF(B26=Data!B264,Data!I264,Data!#REF!)))))))))))))))&amp;IF(B26=Data!#REF!,Data!#REF!,(IF(B26=Data!#REF!,Data!#REF!,(IF(B26=Data!#REF!,Data!#REF!,(IF(B26=Data!#REF!,Data!#REF!,(IF(B26=Data!#REF!,Data!#REF!,Data!#REF!)))))))))</f>
        <v>#REF!</v>
      </c>
      <c r="U26" s="379"/>
      <c r="V26" s="186" t="e">
        <f>IF(B26=Data!B86,Data!J86,(IF(B26=Data!B92,Data!J92,(IF(B26=Data!B94,Data!J94,(IF(B26=Data!#REF!,Data!#REF!,(IF(B26=Data!#REF!,Data!#REF!,(IF(B26=Data!B77,Data!J77,(IF(B26=Data!#REF!,Data!#REF!,(IF(B26=Data!#REF!,Data!#REF!,Data!#REF!)))))))))))))))&amp;IF(B26=Data!B211,Data!J211,(IF(B26=Data!B212,Data!J212,(IF(B26=Data!#REF!,Data!#REF!,(IF(B26=Data!B207,Data!J207,(IF(B26=Data!B208,Data!J208,(IF(B26=Data!#REF!,Data!J904,(IF(B26=Data!#REF!,Data!#REF!,(IF(B26=Data!B264,Data!J264,Data!#REF!)))))))))))))))&amp;IF(B26=Data!#REF!,Data!#REF!,(IF(B26=Data!#REF!,Data!#REF!,(IF(B26=Data!#REF!,Data!#REF!,(IF(B26=Data!#REF!,Data!#REF!,(IF(B26=Data!#REF!,Data!#REF!,Data!#REF!)))))))))</f>
        <v>#REF!</v>
      </c>
      <c r="W26" s="184">
        <f>IF(D26="","",VLOOKUP(B26,Data!$B$5:$J$404,9,FALSE)*D26)</f>
        <v>6.8999999999999995</v>
      </c>
    </row>
    <row r="27" spans="1:23" s="340" customFormat="1" ht="17" customHeight="1">
      <c r="A27" s="272">
        <v>8</v>
      </c>
      <c r="B27" s="419" t="s">
        <v>699</v>
      </c>
      <c r="C27" s="187" t="str">
        <f>IF(D27="","",VLOOKUP(B27,Data!$B$5:$L$404,2,FALSE))</f>
        <v>VAD6750</v>
      </c>
      <c r="D27" s="274">
        <v>2</v>
      </c>
      <c r="E27" s="274">
        <v>4</v>
      </c>
      <c r="F27" s="181"/>
      <c r="G27" s="185">
        <f>IF(D27="","",VLOOKUP(B27,Data!$B$5:$L$404,11,FALSE))</f>
        <v>2090.88</v>
      </c>
      <c r="H27" s="188">
        <f t="shared" si="1"/>
        <v>4181.76</v>
      </c>
      <c r="I27" s="182" t="str">
        <f>IF(D27="","",VLOOKUP(B27,Data!$B$5:$D$404,3,FALSE))</f>
        <v>C/T</v>
      </c>
      <c r="J27" s="182" t="str">
        <f>IF(D27="","",VLOOKUP(B27,Data!$B$5:$M$404,12,FALSE))</f>
        <v>Indonesia</v>
      </c>
      <c r="K27" s="280" t="s">
        <v>963</v>
      </c>
      <c r="L27" s="183">
        <f>IF(D27="","",VLOOKUP(B27,Data!$B$5:$E$404,4,FALSE)*D27)</f>
        <v>412</v>
      </c>
      <c r="M27" s="183">
        <f>IF(D27="","",VLOOKUP(B27,Data!$B$5:$F$404,5,FALSE)*D27)</f>
        <v>372</v>
      </c>
      <c r="N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O27" s="377"/>
      <c r="P27" s="378"/>
      <c r="Q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R27" s="378"/>
      <c r="S27" s="378"/>
      <c r="T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U27" s="379"/>
      <c r="V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W27" s="184">
        <f>IF(D27="","",VLOOKUP(B27,Data!$B$5:$J$404,9,FALSE)*D27)</f>
        <v>2.2999999999999998</v>
      </c>
    </row>
    <row r="28" spans="1:23" s="340" customFormat="1" ht="17" customHeight="1">
      <c r="A28" s="272">
        <v>9</v>
      </c>
      <c r="B28" s="419" t="s">
        <v>253</v>
      </c>
      <c r="C28" s="187" t="str">
        <f>IF(D28="","",VLOOKUP(B28,Data!$B$5:$L$404,2,FALSE))</f>
        <v>WN14930</v>
      </c>
      <c r="D28" s="434">
        <v>1</v>
      </c>
      <c r="E28" s="274">
        <v>4</v>
      </c>
      <c r="F28" s="181"/>
      <c r="G28" s="185">
        <f>IF(D28="","",VLOOKUP(B28,Data!$B$5:$L$404,11,FALSE))</f>
        <v>3024.47</v>
      </c>
      <c r="H28" s="188">
        <f t="shared" si="1"/>
        <v>3024.47</v>
      </c>
      <c r="I28" s="182" t="str">
        <f>IF(D28="","",VLOOKUP(B28,Data!$B$5:$D$404,3,FALSE))</f>
        <v>C/T</v>
      </c>
      <c r="J28" s="182" t="str">
        <f>IF(D28="","",VLOOKUP(B28,Data!$B$5:$M$404,12,FALSE))</f>
        <v>Indonesia</v>
      </c>
      <c r="K28" s="280" t="s">
        <v>963</v>
      </c>
      <c r="L28" s="183">
        <f>IF(D28="","",VLOOKUP(B28,Data!$B$5:$E$404,4,FALSE)*D28)</f>
        <v>223</v>
      </c>
      <c r="M28" s="183">
        <f>IF(D28="","",VLOOKUP(B28,Data!$B$5:$F$404,5,FALSE)*D28)</f>
        <v>205</v>
      </c>
      <c r="N28" s="189" t="e">
        <f>IF(B28=Data!B91,Data!G91,(IF(B28=Data!B97,Data!G97,(IF(B28=Data!B99,Data!G99,(IF(B28=Data!#REF!,Data!#REF!,(IF(B28=Data!#REF!,Data!#REF!,(IF(B28=Data!B82,Data!G82,(IF(B28=Data!#REF!,Data!#REF!,(IF(B28=Data!#REF!,Data!#REF!,Data!#REF!)))))))))))))))&amp;IF(B28=Data!B217,Data!G217,(IF(B28=Data!B218,Data!G218,(IF(B28=Data!#REF!,Data!#REF!,(IF(B28=Data!B212,Data!G212,(IF(B28=Data!B213,Data!G213,(IF(B28=Data!#REF!,Data!G909,(IF(B28=Data!#REF!,Data!#REF!,(IF(B28=Data!B269,Data!G269,Data!#REF!)))))))))))))))&amp;IF(B28=Data!#REF!,Data!#REF!,(IF(B28=Data!#REF!,Data!#REF!,(IF(B28=Data!#REF!,Data!#REF!,(IF(B28=Data!#REF!,Data!#REF!,(IF(B28=Data!#REF!,Data!#REF!,Data!#REF!)))))))))</f>
        <v>#REF!</v>
      </c>
      <c r="O28" s="377"/>
      <c r="P28" s="378"/>
      <c r="Q28" s="186" t="e">
        <f>IF(B28=Data!B91,Data!H91,(IF(B28=Data!B97,Data!H97,(IF(B28=Data!B99,Data!H99,(IF(B28=Data!#REF!,Data!#REF!,(IF(B28=Data!#REF!,Data!#REF!,(IF(B28=Data!B82,Data!H82,(IF(B28=Data!#REF!,Data!#REF!,(IF(B28=Data!#REF!,Data!#REF!,Data!#REF!)))))))))))))))&amp;IF(B28=Data!B217,Data!H217,(IF(B28=Data!B218,Data!H218,(IF(B28=Data!#REF!,Data!#REF!,(IF(B28=Data!B212,Data!H212,(IF(B28=Data!B213,Data!H213,(IF(B28=Data!#REF!,Data!H909,(IF(B28=Data!#REF!,Data!#REF!,(IF(B28=Data!B269,Data!H269,Data!#REF!)))))))))))))))&amp;IF(B28=Data!#REF!,Data!#REF!,(IF(B28=Data!#REF!,Data!#REF!,(IF(B28=Data!#REF!,Data!#REF!,(IF(B28=Data!#REF!,Data!#REF!,(IF(B28=Data!#REF!,Data!#REF!,Data!#REF!)))))))))</f>
        <v>#REF!</v>
      </c>
      <c r="R28" s="378"/>
      <c r="S28" s="378"/>
      <c r="T28" s="186" t="e">
        <f>IF(B28=Data!B91,Data!I91,(IF(B28=Data!B97,Data!I97,(IF(B28=Data!B99,Data!I99,(IF(B28=Data!#REF!,Data!#REF!,(IF(B28=Data!#REF!,Data!#REF!,(IF(B28=Data!B82,Data!I82,(IF(B28=Data!#REF!,Data!#REF!,(IF(B28=Data!#REF!,Data!#REF!,Data!#REF!)))))))))))))))&amp;IF(B28=Data!B217,Data!I217,(IF(B28=Data!B218,Data!I218,(IF(B28=Data!#REF!,Data!#REF!,(IF(B28=Data!B212,Data!I212,(IF(B28=Data!B213,Data!I213,(IF(B28=Data!#REF!,Data!I909,(IF(B28=Data!#REF!,Data!#REF!,(IF(B28=Data!B269,Data!I269,Data!#REF!)))))))))))))))&amp;IF(B28=Data!#REF!,Data!#REF!,(IF(B28=Data!#REF!,Data!#REF!,(IF(B28=Data!#REF!,Data!#REF!,(IF(B28=Data!#REF!,Data!#REF!,(IF(B28=Data!#REF!,Data!#REF!,Data!#REF!)))))))))</f>
        <v>#REF!</v>
      </c>
      <c r="U28" s="379"/>
      <c r="V28" s="186" t="e">
        <f>IF(B28=Data!B91,Data!J91,(IF(B28=Data!B97,Data!J97,(IF(B28=Data!B99,Data!J99,(IF(B28=Data!#REF!,Data!#REF!,(IF(B28=Data!#REF!,Data!#REF!,(IF(B28=Data!B82,Data!J82,(IF(B28=Data!#REF!,Data!#REF!,(IF(B28=Data!#REF!,Data!#REF!,Data!#REF!)))))))))))))))&amp;IF(B28=Data!B217,Data!J217,(IF(B28=Data!B218,Data!J218,(IF(B28=Data!#REF!,Data!#REF!,(IF(B28=Data!B212,Data!J212,(IF(B28=Data!B213,Data!J213,(IF(B28=Data!#REF!,Data!J909,(IF(B28=Data!#REF!,Data!#REF!,(IF(B28=Data!B269,Data!J269,Data!#REF!)))))))))))))))&amp;IF(B28=Data!#REF!,Data!#REF!,(IF(B28=Data!#REF!,Data!#REF!,(IF(B28=Data!#REF!,Data!#REF!,(IF(B28=Data!#REF!,Data!#REF!,(IF(B28=Data!#REF!,Data!#REF!,Data!#REF!)))))))))</f>
        <v>#REF!</v>
      </c>
      <c r="W28" s="184">
        <f>IF(D28="","",VLOOKUP(B28,Data!$B$5:$J$404,9,FALSE)*D28)</f>
        <v>1.262</v>
      </c>
    </row>
    <row r="29" spans="1:23" s="340" customFormat="1" ht="17" customHeight="1">
      <c r="A29" s="272">
        <v>10</v>
      </c>
      <c r="B29" s="419" t="s">
        <v>245</v>
      </c>
      <c r="C29" s="187" t="str">
        <f>IF(D29="","",VLOOKUP(B29,Data!$B$5:$L$404,2,FALSE))</f>
        <v>AAC7370</v>
      </c>
      <c r="D29" s="274">
        <v>2</v>
      </c>
      <c r="E29" s="274">
        <v>4</v>
      </c>
      <c r="F29" s="181"/>
      <c r="G29" s="185">
        <f>IF(D29="","",VLOOKUP(B29,Data!$B$5:$L$404,11,FALSE))</f>
        <v>3015.47</v>
      </c>
      <c r="H29" s="188">
        <f t="shared" si="0"/>
        <v>6030.94</v>
      </c>
      <c r="I29" s="182" t="str">
        <f>IF(D29="","",VLOOKUP(B29,Data!$B$5:$D$404,3,FALSE))</f>
        <v>C/T</v>
      </c>
      <c r="J29" s="182" t="str">
        <f>IF(D29="","",VLOOKUP(B29,Data!$B$5:$M$404,12,FALSE))</f>
        <v>Indonesia</v>
      </c>
      <c r="K29" s="280" t="s">
        <v>963</v>
      </c>
      <c r="L29" s="183">
        <f>IF(D29="","",VLOOKUP(B29,Data!$B$5:$E$404,4,FALSE)*D29)</f>
        <v>532</v>
      </c>
      <c r="M29" s="183">
        <f>IF(D29="","",VLOOKUP(B29,Data!$B$5:$F$404,5,FALSE)*D29)</f>
        <v>492</v>
      </c>
      <c r="N29" s="189" t="e">
        <f>IF(B29=Data!B92,Data!G92,(IF(B29=Data!B98,Data!G98,(IF(B29=Data!B100,Data!G100,(IF(B29=Data!#REF!,Data!#REF!,(IF(B29=Data!#REF!,Data!#REF!,(IF(B29=Data!B83,Data!G83,(IF(B29=Data!#REF!,Data!#REF!,(IF(B29=Data!#REF!,Data!#REF!,Data!#REF!)))))))))))))))&amp;IF(B29=Data!B218,Data!G218,(IF(B29=Data!B219,Data!G219,(IF(B29=Data!#REF!,Data!#REF!,(IF(B29=Data!B213,Data!G213,(IF(B29=Data!B214,Data!G214,(IF(B29=Data!#REF!,Data!G910,(IF(B29=Data!#REF!,Data!#REF!,(IF(B29=Data!B270,Data!G270,Data!#REF!)))))))))))))))&amp;IF(B29=Data!#REF!,Data!#REF!,(IF(B29=Data!#REF!,Data!#REF!,(IF(B29=Data!#REF!,Data!#REF!,(IF(B29=Data!#REF!,Data!#REF!,(IF(B29=Data!#REF!,Data!#REF!,Data!#REF!)))))))))</f>
        <v>#REF!</v>
      </c>
      <c r="O29" s="377"/>
      <c r="P29" s="378"/>
      <c r="Q29" s="186" t="e">
        <f>IF(B29=Data!B92,Data!H92,(IF(B29=Data!B98,Data!H98,(IF(B29=Data!B100,Data!H100,(IF(B29=Data!#REF!,Data!#REF!,(IF(B29=Data!#REF!,Data!#REF!,(IF(B29=Data!B83,Data!H83,(IF(B29=Data!#REF!,Data!#REF!,(IF(B29=Data!#REF!,Data!#REF!,Data!#REF!)))))))))))))))&amp;IF(B29=Data!B218,Data!H218,(IF(B29=Data!B219,Data!H219,(IF(B29=Data!#REF!,Data!#REF!,(IF(B29=Data!B213,Data!H213,(IF(B29=Data!B214,Data!H214,(IF(B29=Data!#REF!,Data!H910,(IF(B29=Data!#REF!,Data!#REF!,(IF(B29=Data!B270,Data!H270,Data!#REF!)))))))))))))))&amp;IF(B29=Data!#REF!,Data!#REF!,(IF(B29=Data!#REF!,Data!#REF!,(IF(B29=Data!#REF!,Data!#REF!,(IF(B29=Data!#REF!,Data!#REF!,(IF(B29=Data!#REF!,Data!#REF!,Data!#REF!)))))))))</f>
        <v>#REF!</v>
      </c>
      <c r="R29" s="378"/>
      <c r="S29" s="378"/>
      <c r="T29" s="186" t="e">
        <f>IF(B29=Data!B92,Data!I92,(IF(B29=Data!B98,Data!I98,(IF(B29=Data!B100,Data!I100,(IF(B29=Data!#REF!,Data!#REF!,(IF(B29=Data!#REF!,Data!#REF!,(IF(B29=Data!B83,Data!I83,(IF(B29=Data!#REF!,Data!#REF!,(IF(B29=Data!#REF!,Data!#REF!,Data!#REF!)))))))))))))))&amp;IF(B29=Data!B218,Data!I218,(IF(B29=Data!B219,Data!I219,(IF(B29=Data!#REF!,Data!#REF!,(IF(B29=Data!B213,Data!I213,(IF(B29=Data!B214,Data!I214,(IF(B29=Data!#REF!,Data!I910,(IF(B29=Data!#REF!,Data!#REF!,(IF(B29=Data!B270,Data!I270,Data!#REF!)))))))))))))))&amp;IF(B29=Data!#REF!,Data!#REF!,(IF(B29=Data!#REF!,Data!#REF!,(IF(B29=Data!#REF!,Data!#REF!,(IF(B29=Data!#REF!,Data!#REF!,(IF(B29=Data!#REF!,Data!#REF!,Data!#REF!)))))))))</f>
        <v>#REF!</v>
      </c>
      <c r="U29" s="379"/>
      <c r="V29" s="186" t="e">
        <f>IF(B29=Data!B92,Data!J92,(IF(B29=Data!B98,Data!J98,(IF(B29=Data!B100,Data!J100,(IF(B29=Data!#REF!,Data!#REF!,(IF(B29=Data!#REF!,Data!#REF!,(IF(B29=Data!B83,Data!J83,(IF(B29=Data!#REF!,Data!#REF!,(IF(B29=Data!#REF!,Data!#REF!,Data!#REF!)))))))))))))))&amp;IF(B29=Data!B218,Data!J218,(IF(B29=Data!B219,Data!J219,(IF(B29=Data!#REF!,Data!#REF!,(IF(B29=Data!B213,Data!J213,(IF(B29=Data!B214,Data!J214,(IF(B29=Data!#REF!,Data!J910,(IF(B29=Data!#REF!,Data!#REF!,(IF(B29=Data!B270,Data!J270,Data!#REF!)))))))))))))))&amp;IF(B29=Data!#REF!,Data!#REF!,(IF(B29=Data!#REF!,Data!#REF!,(IF(B29=Data!#REF!,Data!#REF!,(IF(B29=Data!#REF!,Data!#REF!,(IF(B29=Data!#REF!,Data!#REF!,Data!#REF!)))))))))</f>
        <v>#REF!</v>
      </c>
      <c r="W29" s="184">
        <f>IF(D29="","",VLOOKUP(B29,Data!$B$5:$J$404,9,FALSE)*D29)</f>
        <v>2.976</v>
      </c>
    </row>
    <row r="30" spans="1:23" s="340" customFormat="1" ht="17" customHeight="1">
      <c r="A30" s="272">
        <v>11</v>
      </c>
      <c r="B30" s="368" t="s">
        <v>300</v>
      </c>
      <c r="C30" s="187" t="str">
        <f>IF(D30="","",VLOOKUP(B30,Data!$B$5:$L$404,2,FALSE))</f>
        <v>WY50520</v>
      </c>
      <c r="D30" s="274">
        <v>2</v>
      </c>
      <c r="E30" s="274">
        <v>4</v>
      </c>
      <c r="F30" s="181"/>
      <c r="G30" s="185">
        <f>IF(D30="","",VLOOKUP(B30,Data!$B$5:$L$404,11,FALSE))</f>
        <v>2846.56</v>
      </c>
      <c r="H30" s="188">
        <f t="shared" si="0"/>
        <v>5693.12</v>
      </c>
      <c r="I30" s="182" t="str">
        <f>IF(D30="","",VLOOKUP(B30,Data!$B$5:$D$404,3,FALSE))</f>
        <v>C/T</v>
      </c>
      <c r="J30" s="182" t="str">
        <f>IF(D30="","",VLOOKUP(B30,Data!$B$5:$M$404,12,FALSE))</f>
        <v>Indonesia</v>
      </c>
      <c r="K30" s="280" t="s">
        <v>963</v>
      </c>
      <c r="L30" s="183">
        <f>IF(D30="","",VLOOKUP(B30,Data!$B$5:$E$404,4,FALSE)*D30)</f>
        <v>532</v>
      </c>
      <c r="M30" s="183">
        <f>IF(D30="","",VLOOKUP(B30,Data!$B$5:$F$404,5,FALSE)*D30)</f>
        <v>492</v>
      </c>
      <c r="N30" s="189" t="e">
        <f>IF(B30=Data!B92,Data!G92,(IF(B30=Data!B98,Data!G98,(IF(B30=Data!B100,Data!G100,(IF(B30=Data!#REF!,Data!#REF!,(IF(B30=Data!#REF!,Data!#REF!,(IF(B30=Data!B83,Data!G83,(IF(B30=Data!#REF!,Data!#REF!,(IF(B30=Data!#REF!,Data!#REF!,Data!#REF!)))))))))))))))&amp;IF(B30=Data!B218,Data!G218,(IF(B30=Data!B219,Data!G219,(IF(B30=Data!#REF!,Data!#REF!,(IF(B30=Data!B213,Data!G213,(IF(B30=Data!B214,Data!G214,(IF(B30=Data!#REF!,Data!G910,(IF(B30=Data!#REF!,Data!#REF!,(IF(B30=Data!B270,Data!G270,Data!#REF!)))))))))))))))&amp;IF(B30=Data!#REF!,Data!#REF!,(IF(B30=Data!#REF!,Data!#REF!,(IF(B30=Data!#REF!,Data!#REF!,(IF(B30=Data!#REF!,Data!#REF!,(IF(B30=Data!#REF!,Data!#REF!,Data!#REF!)))))))))</f>
        <v>#REF!</v>
      </c>
      <c r="O30" s="377"/>
      <c r="P30" s="378"/>
      <c r="Q30" s="186" t="e">
        <f>IF(B30=Data!B92,Data!H92,(IF(B30=Data!B98,Data!H98,(IF(B30=Data!B100,Data!H100,(IF(B30=Data!#REF!,Data!#REF!,(IF(B30=Data!#REF!,Data!#REF!,(IF(B30=Data!B83,Data!H83,(IF(B30=Data!#REF!,Data!#REF!,(IF(B30=Data!#REF!,Data!#REF!,Data!#REF!)))))))))))))))&amp;IF(B30=Data!B218,Data!H218,(IF(B30=Data!B219,Data!H219,(IF(B30=Data!#REF!,Data!#REF!,(IF(B30=Data!B213,Data!H213,(IF(B30=Data!B214,Data!H214,(IF(B30=Data!#REF!,Data!H910,(IF(B30=Data!#REF!,Data!#REF!,(IF(B30=Data!B270,Data!H270,Data!#REF!)))))))))))))))&amp;IF(B30=Data!#REF!,Data!#REF!,(IF(B30=Data!#REF!,Data!#REF!,(IF(B30=Data!#REF!,Data!#REF!,(IF(B30=Data!#REF!,Data!#REF!,(IF(B30=Data!#REF!,Data!#REF!,Data!#REF!)))))))))</f>
        <v>#REF!</v>
      </c>
      <c r="R30" s="378"/>
      <c r="S30" s="378"/>
      <c r="T30" s="186" t="e">
        <f>IF(B30=Data!B92,Data!I92,(IF(B30=Data!B98,Data!I98,(IF(B30=Data!B100,Data!I100,(IF(B30=Data!#REF!,Data!#REF!,(IF(B30=Data!#REF!,Data!#REF!,(IF(B30=Data!B83,Data!I83,(IF(B30=Data!#REF!,Data!#REF!,(IF(B30=Data!#REF!,Data!#REF!,Data!#REF!)))))))))))))))&amp;IF(B30=Data!B218,Data!I218,(IF(B30=Data!B219,Data!I219,(IF(B30=Data!#REF!,Data!#REF!,(IF(B30=Data!B213,Data!I213,(IF(B30=Data!B214,Data!I214,(IF(B30=Data!#REF!,Data!I910,(IF(B30=Data!#REF!,Data!#REF!,(IF(B30=Data!B270,Data!I270,Data!#REF!)))))))))))))))&amp;IF(B30=Data!#REF!,Data!#REF!,(IF(B30=Data!#REF!,Data!#REF!,(IF(B30=Data!#REF!,Data!#REF!,(IF(B30=Data!#REF!,Data!#REF!,(IF(B30=Data!#REF!,Data!#REF!,Data!#REF!)))))))))</f>
        <v>#REF!</v>
      </c>
      <c r="U30" s="379"/>
      <c r="V30" s="186" t="e">
        <f>IF(B30=Data!B92,Data!J92,(IF(B30=Data!B98,Data!J98,(IF(B30=Data!B100,Data!J100,(IF(B30=Data!#REF!,Data!#REF!,(IF(B30=Data!#REF!,Data!#REF!,(IF(B30=Data!B83,Data!J83,(IF(B30=Data!#REF!,Data!#REF!,(IF(B30=Data!#REF!,Data!#REF!,Data!#REF!)))))))))))))))&amp;IF(B30=Data!B218,Data!J218,(IF(B30=Data!B219,Data!J219,(IF(B30=Data!#REF!,Data!#REF!,(IF(B30=Data!B213,Data!J213,(IF(B30=Data!B214,Data!J214,(IF(B30=Data!#REF!,Data!J910,(IF(B30=Data!#REF!,Data!#REF!,(IF(B30=Data!B270,Data!J270,Data!#REF!)))))))))))))))&amp;IF(B30=Data!#REF!,Data!#REF!,(IF(B30=Data!#REF!,Data!#REF!,(IF(B30=Data!#REF!,Data!#REF!,(IF(B30=Data!#REF!,Data!#REF!,(IF(B30=Data!#REF!,Data!#REF!,Data!#REF!)))))))))</f>
        <v>#REF!</v>
      </c>
      <c r="W30" s="184">
        <f>IF(D30="","",VLOOKUP(B30,Data!$B$5:$J$404,9,FALSE)*D30)</f>
        <v>2.976</v>
      </c>
    </row>
    <row r="31" spans="1:23" s="340" customFormat="1" ht="17" customHeight="1">
      <c r="A31" s="272"/>
      <c r="B31" s="368"/>
      <c r="C31" s="187" t="str">
        <f>IF(D31="","",VLOOKUP(B31,Data!$B$5:$L$404,2,FALSE))</f>
        <v/>
      </c>
      <c r="D31" s="274"/>
      <c r="E31" s="274">
        <v>4</v>
      </c>
      <c r="F31" s="181"/>
      <c r="G31" s="185" t="str">
        <f>IF(D31="","",VLOOKUP(B31,Data!$B$5:$L$404,11,FALSE))</f>
        <v/>
      </c>
      <c r="H31" s="188" t="str">
        <f t="shared" si="0"/>
        <v>-</v>
      </c>
      <c r="I31" s="182" t="str">
        <f>IF(D31="","",VLOOKUP(B31,Data!$B$5:$D$404,3,FALSE))</f>
        <v/>
      </c>
      <c r="J31" s="182" t="str">
        <f>IF(D31="","",VLOOKUP(B31,Data!$B$5:$M$404,12,FALSE))</f>
        <v/>
      </c>
      <c r="K31" s="280"/>
      <c r="L31" s="183" t="str">
        <f>IF(D31="","",VLOOKUP(B31,Data!$B$5:$E$404,4,FALSE)*D31)</f>
        <v/>
      </c>
      <c r="M31" s="183" t="str">
        <f>IF(D31="","",VLOOKUP(B31,Data!$B$5:$F$404,5,FALSE)*D31)</f>
        <v/>
      </c>
      <c r="N31" s="189" t="e">
        <f>IF(B31=Data!B93,Data!G93,(IF(B31=Data!B99,Data!G99,(IF(B31=Data!B101,Data!G101,(IF(B31=Data!#REF!,Data!#REF!,(IF(B31=Data!#REF!,Data!#REF!,(IF(B31=Data!B84,Data!G84,(IF(B31=Data!#REF!,Data!#REF!,(IF(B31=Data!#REF!,Data!#REF!,Data!#REF!)))))))))))))))&amp;IF(B31=Data!B219,Data!G219,(IF(B31=Data!B220,Data!G220,(IF(B31=Data!#REF!,Data!#REF!,(IF(B31=Data!B214,Data!G214,(IF(B31=Data!B216,Data!G216,(IF(B31=Data!#REF!,Data!G911,(IF(B31=Data!#REF!,Data!#REF!,(IF(B31=Data!B271,Data!G271,Data!#REF!)))))))))))))))&amp;IF(B31=Data!#REF!,Data!#REF!,(IF(B31=Data!#REF!,Data!#REF!,(IF(B31=Data!#REF!,Data!#REF!,(IF(B31=Data!#REF!,Data!#REF!,(IF(B31=Data!#REF!,Data!#REF!,Data!#REF!)))))))))</f>
        <v>#REF!</v>
      </c>
      <c r="O31" s="377"/>
      <c r="P31" s="378"/>
      <c r="Q31" s="186" t="e">
        <f>IF(B31=Data!B93,Data!H93,(IF(B31=Data!B99,Data!H99,(IF(B31=Data!B101,Data!H101,(IF(B31=Data!#REF!,Data!#REF!,(IF(B31=Data!#REF!,Data!#REF!,(IF(B31=Data!B84,Data!H84,(IF(B31=Data!#REF!,Data!#REF!,(IF(B31=Data!#REF!,Data!#REF!,Data!#REF!)))))))))))))))&amp;IF(B31=Data!B219,Data!H219,(IF(B31=Data!B220,Data!H220,(IF(B31=Data!#REF!,Data!#REF!,(IF(B31=Data!B214,Data!H214,(IF(B31=Data!B216,Data!H216,(IF(B31=Data!#REF!,Data!H911,(IF(B31=Data!#REF!,Data!#REF!,(IF(B31=Data!B271,Data!H271,Data!#REF!)))))))))))))))&amp;IF(B31=Data!#REF!,Data!#REF!,(IF(B31=Data!#REF!,Data!#REF!,(IF(B31=Data!#REF!,Data!#REF!,(IF(B31=Data!#REF!,Data!#REF!,(IF(B31=Data!#REF!,Data!#REF!,Data!#REF!)))))))))</f>
        <v>#REF!</v>
      </c>
      <c r="R31" s="378"/>
      <c r="S31" s="378"/>
      <c r="T31" s="186" t="e">
        <f>IF(B31=Data!B93,Data!I93,(IF(B31=Data!B99,Data!I99,(IF(B31=Data!B101,Data!I101,(IF(B31=Data!#REF!,Data!#REF!,(IF(B31=Data!#REF!,Data!#REF!,(IF(B31=Data!B84,Data!I84,(IF(B31=Data!#REF!,Data!#REF!,(IF(B31=Data!#REF!,Data!#REF!,Data!#REF!)))))))))))))))&amp;IF(B31=Data!B219,Data!I219,(IF(B31=Data!B220,Data!I220,(IF(B31=Data!#REF!,Data!#REF!,(IF(B31=Data!B214,Data!I214,(IF(B31=Data!B216,Data!I216,(IF(B31=Data!#REF!,Data!I911,(IF(B31=Data!#REF!,Data!#REF!,(IF(B31=Data!B271,Data!I271,Data!#REF!)))))))))))))))&amp;IF(B31=Data!#REF!,Data!#REF!,(IF(B31=Data!#REF!,Data!#REF!,(IF(B31=Data!#REF!,Data!#REF!,(IF(B31=Data!#REF!,Data!#REF!,(IF(B31=Data!#REF!,Data!#REF!,Data!#REF!)))))))))</f>
        <v>#REF!</v>
      </c>
      <c r="U31" s="379"/>
      <c r="V31" s="186" t="e">
        <f>IF(B31=Data!B93,Data!J93,(IF(B31=Data!B99,Data!J99,(IF(B31=Data!B101,Data!J101,(IF(B31=Data!#REF!,Data!#REF!,(IF(B31=Data!#REF!,Data!#REF!,(IF(B31=Data!B84,Data!J84,(IF(B31=Data!#REF!,Data!#REF!,(IF(B31=Data!#REF!,Data!#REF!,Data!#REF!)))))))))))))))&amp;IF(B31=Data!B219,Data!J219,(IF(B31=Data!B220,Data!J220,(IF(B31=Data!#REF!,Data!#REF!,(IF(B31=Data!B214,Data!J214,(IF(B31=Data!B216,Data!J216,(IF(B31=Data!#REF!,Data!J911,(IF(B31=Data!#REF!,Data!#REF!,(IF(B31=Data!B271,Data!J271,Data!#REF!)))))))))))))))&amp;IF(B31=Data!#REF!,Data!#REF!,(IF(B31=Data!#REF!,Data!#REF!,(IF(B31=Data!#REF!,Data!#REF!,(IF(B31=Data!#REF!,Data!#REF!,(IF(B31=Data!#REF!,Data!#REF!,Data!#REF!)))))))))</f>
        <v>#REF!</v>
      </c>
      <c r="W31" s="184" t="str">
        <f>IF(D31="","",VLOOKUP(B31,Data!$B$5:$J$404,9,FALSE)*D31)</f>
        <v/>
      </c>
    </row>
    <row r="32" spans="1:23" s="340" customFormat="1" ht="17" customHeight="1">
      <c r="A32" s="414"/>
      <c r="B32" s="419"/>
      <c r="C32" s="187" t="str">
        <f>IF(D32="","",VLOOKUP(B32,Data!$B$5:$L$404,2,FALSE))</f>
        <v/>
      </c>
      <c r="D32" s="274"/>
      <c r="E32" s="274">
        <v>4</v>
      </c>
      <c r="F32" s="270"/>
      <c r="G32" s="185" t="str">
        <f>IF(D32="","",VLOOKUP(B32,Data!$B$5:$L$404,11,FALSE))</f>
        <v/>
      </c>
      <c r="H32" s="188" t="str">
        <f t="shared" si="0"/>
        <v>-</v>
      </c>
      <c r="I32" s="182" t="str">
        <f>IF(D32="","",VLOOKUP(B32,Data!$B$5:$D$404,3,FALSE))</f>
        <v/>
      </c>
      <c r="J32" s="182" t="str">
        <f>IF(D32="","",VLOOKUP(B32,Data!$B$5:$M$404,12,FALSE))</f>
        <v/>
      </c>
      <c r="K32" s="280"/>
      <c r="L32" s="183" t="str">
        <f>IF(D32="","",VLOOKUP(B32,Data!$B$5:$E$404,4,FALSE)*D32)</f>
        <v/>
      </c>
      <c r="M32" s="183" t="str">
        <f>IF(D32="","",VLOOKUP(B32,Data!$B$5:$F$404,5,FALSE)*D32)</f>
        <v/>
      </c>
      <c r="N32" s="189" t="e">
        <f>IF(B32=Data!B101,Data!G101,(IF(B32=Data!B107,Data!G107,(IF(B32=Data!B109,Data!G109,(IF(B32=Data!#REF!,Data!#REF!,(IF(B32=Data!#REF!,Data!#REF!,(IF(B32=Data!B92,Data!G92,(IF(B32=Data!#REF!,Data!#REF!,(IF(B32=Data!#REF!,Data!#REF!,Data!#REF!)))))))))))))))&amp;IF(B32=Data!B227,Data!G227,(IF(B32=Data!B228,Data!G228,(IF(B32=Data!#REF!,Data!#REF!,(IF(B32=Data!B223,Data!G223,(IF(B32=Data!B224,Data!G224,(IF(B32=Data!#REF!,Data!G919,(IF(B32=Data!#REF!,Data!#REF!,(IF(B32=Data!B279,Data!G279,Data!#REF!)))))))))))))))&amp;IF(B32=Data!#REF!,Data!#REF!,(IF(B32=Data!#REF!,Data!#REF!,(IF(B32=Data!#REF!,Data!#REF!,(IF(B32=Data!#REF!,Data!#REF!,(IF(B32=Data!#REF!,Data!#REF!,Data!#REF!)))))))))</f>
        <v>#REF!</v>
      </c>
      <c r="O32" s="377"/>
      <c r="P32" s="378"/>
      <c r="Q32" s="186" t="e">
        <f>IF(B32=Data!B101,Data!H101,(IF(B32=Data!B107,Data!H107,(IF(B32=Data!B109,Data!H109,(IF(B32=Data!#REF!,Data!#REF!,(IF(B32=Data!#REF!,Data!#REF!,(IF(B32=Data!B92,Data!H92,(IF(B32=Data!#REF!,Data!#REF!,(IF(B32=Data!#REF!,Data!#REF!,Data!#REF!)))))))))))))))&amp;IF(B32=Data!B227,Data!H227,(IF(B32=Data!B228,Data!H228,(IF(B32=Data!#REF!,Data!#REF!,(IF(B32=Data!B223,Data!H223,(IF(B32=Data!B224,Data!H224,(IF(B32=Data!#REF!,Data!H919,(IF(B32=Data!#REF!,Data!#REF!,(IF(B32=Data!B279,Data!H279,Data!#REF!)))))))))))))))&amp;IF(B32=Data!#REF!,Data!#REF!,(IF(B32=Data!#REF!,Data!#REF!,(IF(B32=Data!#REF!,Data!#REF!,(IF(B32=Data!#REF!,Data!#REF!,(IF(B32=Data!#REF!,Data!#REF!,Data!#REF!)))))))))</f>
        <v>#REF!</v>
      </c>
      <c r="R32" s="378"/>
      <c r="S32" s="378"/>
      <c r="T32" s="186" t="e">
        <f>IF(B32=Data!B101,Data!I101,(IF(B32=Data!B107,Data!I107,(IF(B32=Data!B109,Data!I109,(IF(B32=Data!#REF!,Data!#REF!,(IF(B32=Data!#REF!,Data!#REF!,(IF(B32=Data!B92,Data!I92,(IF(B32=Data!#REF!,Data!#REF!,(IF(B32=Data!#REF!,Data!#REF!,Data!#REF!)))))))))))))))&amp;IF(B32=Data!B227,Data!I227,(IF(B32=Data!B228,Data!I228,(IF(B32=Data!#REF!,Data!#REF!,(IF(B32=Data!B223,Data!I223,(IF(B32=Data!B224,Data!I224,(IF(B32=Data!#REF!,Data!I919,(IF(B32=Data!#REF!,Data!#REF!,(IF(B32=Data!B279,Data!I279,Data!#REF!)))))))))))))))&amp;IF(B32=Data!#REF!,Data!#REF!,(IF(B32=Data!#REF!,Data!#REF!,(IF(B32=Data!#REF!,Data!#REF!,(IF(B32=Data!#REF!,Data!#REF!,(IF(B32=Data!#REF!,Data!#REF!,Data!#REF!)))))))))</f>
        <v>#REF!</v>
      </c>
      <c r="U32" s="379"/>
      <c r="V32" s="186" t="e">
        <f>IF(B32=Data!B101,Data!J101,(IF(B32=Data!B107,Data!J107,(IF(B32=Data!B109,Data!J109,(IF(B32=Data!#REF!,Data!#REF!,(IF(B32=Data!#REF!,Data!#REF!,(IF(B32=Data!B92,Data!J92,(IF(B32=Data!#REF!,Data!#REF!,(IF(B32=Data!#REF!,Data!#REF!,Data!#REF!)))))))))))))))&amp;IF(B32=Data!B227,Data!J227,(IF(B32=Data!B228,Data!J228,(IF(B32=Data!#REF!,Data!#REF!,(IF(B32=Data!B223,Data!J223,(IF(B32=Data!B224,Data!J224,(IF(B32=Data!#REF!,Data!J919,(IF(B32=Data!#REF!,Data!#REF!,(IF(B32=Data!B279,Data!J279,Data!#REF!)))))))))))))))&amp;IF(B32=Data!#REF!,Data!#REF!,(IF(B32=Data!#REF!,Data!#REF!,(IF(B32=Data!#REF!,Data!#REF!,(IF(B32=Data!#REF!,Data!#REF!,(IF(B32=Data!#REF!,Data!#REF!,Data!#REF!)))))))))</f>
        <v>#REF!</v>
      </c>
      <c r="W32" s="184" t="str">
        <f>IF(D32="","",VLOOKUP(B32,Data!$B$5:$J$404,9,FALSE)*D32)</f>
        <v/>
      </c>
    </row>
    <row r="33" spans="1:23" s="340" customFormat="1" ht="17" customHeight="1">
      <c r="A33" s="272"/>
      <c r="B33" s="419"/>
      <c r="C33" s="187" t="str">
        <f>IF(D33="","",VLOOKUP(B33,Data!$B$5:$L$404,2,FALSE))</f>
        <v/>
      </c>
      <c r="D33" s="274"/>
      <c r="E33" s="274">
        <v>4</v>
      </c>
      <c r="F33" s="341"/>
      <c r="G33" s="185" t="str">
        <f>IF(D33="","",VLOOKUP(B33,Data!$B$5:$L$404,11,FALSE))</f>
        <v/>
      </c>
      <c r="H33" s="188" t="str">
        <f t="shared" si="0"/>
        <v>-</v>
      </c>
      <c r="I33" s="182" t="str">
        <f>IF(D33="","",VLOOKUP(B33,Data!$B$5:$D$404,3,FALSE))</f>
        <v/>
      </c>
      <c r="J33" s="182" t="str">
        <f>IF(D33="","",VLOOKUP(B33,Data!$B$5:$M$404,12,FALSE))</f>
        <v/>
      </c>
      <c r="K33" s="280"/>
      <c r="L33" s="183" t="str">
        <f>IF(D33="","",VLOOKUP(B33,Data!$B$5:$E$404,4,FALSE)*D33)</f>
        <v/>
      </c>
      <c r="M33" s="183" t="str">
        <f>IF(D33="","",VLOOKUP(B33,Data!$B$5:$F$404,5,FALSE)*D33)</f>
        <v/>
      </c>
      <c r="N33" s="189" t="e">
        <f>IF(B33=Data!B126,Data!G126,(IF(B33=Data!B132,Data!G132,(IF(B33=Data!B134,Data!G134,(IF(B33=Data!#REF!,Data!#REF!,(IF(B33=Data!#REF!,Data!#REF!,(IF(B33=Data!B117,Data!G117,(IF(B33=Data!#REF!,Data!#REF!,(IF(B33=Data!#REF!,Data!#REF!,Data!#REF!)))))))))))))))&amp;IF(B33=Data!B252,Data!G252,(IF(B33=Data!B253,Data!G253,(IF(B33=Data!#REF!,Data!#REF!,(IF(B33=Data!B248,Data!G248,(IF(B33=Data!B249,Data!G249,(IF(B33=Data!#REF!,Data!G944,(IF(B33=Data!#REF!,Data!#REF!,(IF(B33=Data!B304,Data!G304,Data!#REF!)))))))))))))))&amp;IF(B33=Data!#REF!,Data!#REF!,(IF(B33=Data!#REF!,Data!#REF!,(IF(B33=Data!#REF!,Data!#REF!,(IF(B33=Data!#REF!,Data!#REF!,(IF(B33=Data!#REF!,Data!#REF!,Data!#REF!)))))))))</f>
        <v>#REF!</v>
      </c>
      <c r="O33" s="377"/>
      <c r="P33" s="378"/>
      <c r="Q33" s="186" t="e">
        <f>IF(B33=Data!B126,Data!H126,(IF(B33=Data!B132,Data!H132,(IF(B33=Data!B134,Data!H134,(IF(B33=Data!#REF!,Data!#REF!,(IF(B33=Data!#REF!,Data!#REF!,(IF(B33=Data!B117,Data!H117,(IF(B33=Data!#REF!,Data!#REF!,(IF(B33=Data!#REF!,Data!#REF!,Data!#REF!)))))))))))))))&amp;IF(B33=Data!B252,Data!H252,(IF(B33=Data!B253,Data!H253,(IF(B33=Data!#REF!,Data!#REF!,(IF(B33=Data!B248,Data!H248,(IF(B33=Data!B249,Data!H249,(IF(B33=Data!#REF!,Data!H944,(IF(B33=Data!#REF!,Data!#REF!,(IF(B33=Data!B304,Data!H304,Data!#REF!)))))))))))))))&amp;IF(B33=Data!#REF!,Data!#REF!,(IF(B33=Data!#REF!,Data!#REF!,(IF(B33=Data!#REF!,Data!#REF!,(IF(B33=Data!#REF!,Data!#REF!,(IF(B33=Data!#REF!,Data!#REF!,Data!#REF!)))))))))</f>
        <v>#REF!</v>
      </c>
      <c r="R33" s="378"/>
      <c r="S33" s="378"/>
      <c r="T33" s="186" t="e">
        <f>IF(B33=Data!B126,Data!I126,(IF(B33=Data!B132,Data!I132,(IF(B33=Data!B134,Data!I134,(IF(B33=Data!#REF!,Data!#REF!,(IF(B33=Data!#REF!,Data!#REF!,(IF(B33=Data!B117,Data!I117,(IF(B33=Data!#REF!,Data!#REF!,(IF(B33=Data!#REF!,Data!#REF!,Data!#REF!)))))))))))))))&amp;IF(B33=Data!B252,Data!I252,(IF(B33=Data!B253,Data!I253,(IF(B33=Data!#REF!,Data!#REF!,(IF(B33=Data!B248,Data!I248,(IF(B33=Data!B249,Data!I249,(IF(B33=Data!#REF!,Data!I944,(IF(B33=Data!#REF!,Data!#REF!,(IF(B33=Data!B304,Data!I304,Data!#REF!)))))))))))))))&amp;IF(B33=Data!#REF!,Data!#REF!,(IF(B33=Data!#REF!,Data!#REF!,(IF(B33=Data!#REF!,Data!#REF!,(IF(B33=Data!#REF!,Data!#REF!,(IF(B33=Data!#REF!,Data!#REF!,Data!#REF!)))))))))</f>
        <v>#REF!</v>
      </c>
      <c r="U33" s="379"/>
      <c r="V33" s="186" t="e">
        <f>IF(B33=Data!B126,Data!J126,(IF(B33=Data!B132,Data!J132,(IF(B33=Data!B134,Data!J134,(IF(B33=Data!#REF!,Data!#REF!,(IF(B33=Data!#REF!,Data!#REF!,(IF(B33=Data!B117,Data!J117,(IF(B33=Data!#REF!,Data!#REF!,(IF(B33=Data!#REF!,Data!#REF!,Data!#REF!)))))))))))))))&amp;IF(B33=Data!B252,Data!J252,(IF(B33=Data!B253,Data!J253,(IF(B33=Data!#REF!,Data!#REF!,(IF(B33=Data!B248,Data!J248,(IF(B33=Data!B249,Data!J249,(IF(B33=Data!#REF!,Data!J944,(IF(B33=Data!#REF!,Data!#REF!,(IF(B33=Data!B304,Data!J304,Data!#REF!)))))))))))))))&amp;IF(B33=Data!#REF!,Data!#REF!,(IF(B33=Data!#REF!,Data!#REF!,(IF(B33=Data!#REF!,Data!#REF!,(IF(B33=Data!#REF!,Data!#REF!,(IF(B33=Data!#REF!,Data!#REF!,Data!#REF!)))))))))</f>
        <v>#REF!</v>
      </c>
      <c r="W33" s="184" t="str">
        <f>IF(D33="","",VLOOKUP(B33,Data!$B$5:$J$404,9,FALSE)*D33)</f>
        <v/>
      </c>
    </row>
    <row r="34" spans="1:23" s="340" customFormat="1" ht="19.5" customHeight="1">
      <c r="A34" s="272"/>
      <c r="B34" s="678" t="s">
        <v>993</v>
      </c>
      <c r="C34" s="679"/>
      <c r="D34" s="269">
        <f>SUM(D18:D33)</f>
        <v>42</v>
      </c>
      <c r="E34" s="374">
        <f>SUM(E18:E33)</f>
        <v>60</v>
      </c>
      <c r="F34" s="191"/>
      <c r="G34" s="191"/>
      <c r="H34" s="191">
        <f>SUM(H18:H33)</f>
        <v>123579.7</v>
      </c>
      <c r="I34" s="383"/>
      <c r="J34" s="383"/>
      <c r="K34" s="383"/>
      <c r="L34" s="191">
        <f>SUM(L18:L33)</f>
        <v>9950</v>
      </c>
      <c r="M34" s="191">
        <f>SUM(M18:M33)</f>
        <v>8933</v>
      </c>
      <c r="N34" s="190">
        <f>SUM(N16:N17)</f>
        <v>0</v>
      </c>
      <c r="O34" s="190"/>
      <c r="P34" s="190"/>
      <c r="Q34" s="190"/>
      <c r="R34" s="190"/>
      <c r="S34" s="190">
        <f>SUM(S16:S17)</f>
        <v>0</v>
      </c>
      <c r="T34" s="190">
        <f>SUM(T16:T17)</f>
        <v>0</v>
      </c>
      <c r="U34" s="190"/>
      <c r="V34" s="190">
        <f>SUM(V16:V17)</f>
        <v>0</v>
      </c>
      <c r="W34" s="192">
        <f>SUM(W18:W33)</f>
        <v>55.123999999999995</v>
      </c>
    </row>
    <row r="35" spans="1:23" ht="10.25" customHeight="1">
      <c r="A35" s="272"/>
      <c r="B35" s="680"/>
      <c r="C35" s="681"/>
      <c r="D35" s="395"/>
      <c r="E35" s="375"/>
      <c r="F35" s="311"/>
      <c r="G35" s="160" t="s">
        <v>523</v>
      </c>
      <c r="H35" s="157"/>
      <c r="I35" s="344"/>
      <c r="J35" s="344"/>
      <c r="K35" s="344"/>
      <c r="L35" s="161"/>
      <c r="M35" s="151"/>
      <c r="N35" s="298"/>
      <c r="U35" s="298"/>
      <c r="V35" s="298"/>
      <c r="W35" s="155"/>
    </row>
    <row r="36" spans="1:23" ht="14">
      <c r="A36" s="290" t="s">
        <v>524</v>
      </c>
      <c r="B36" s="346"/>
      <c r="C36" s="347"/>
      <c r="D36" s="396" t="s">
        <v>81</v>
      </c>
      <c r="E36" s="348"/>
      <c r="F36" s="305"/>
      <c r="G36" s="68" t="s">
        <v>82</v>
      </c>
      <c r="H36" s="72"/>
      <c r="I36" s="322" t="s">
        <v>83</v>
      </c>
      <c r="J36" s="349"/>
      <c r="K36" s="152" t="s">
        <v>84</v>
      </c>
      <c r="L36" s="152"/>
      <c r="M36" s="682" t="s">
        <v>85</v>
      </c>
      <c r="N36" s="683"/>
      <c r="O36" s="683"/>
      <c r="P36" s="683"/>
      <c r="Q36" s="683"/>
      <c r="R36" s="683"/>
      <c r="S36" s="683"/>
      <c r="T36" s="683"/>
      <c r="U36" s="683"/>
      <c r="V36" s="683"/>
      <c r="W36" s="684"/>
    </row>
    <row r="37" spans="1:23" ht="14">
      <c r="A37" s="297" t="s">
        <v>525</v>
      </c>
      <c r="B37" s="334"/>
      <c r="C37" s="308"/>
      <c r="D37" s="386" t="s">
        <v>87</v>
      </c>
      <c r="G37" s="685"/>
      <c r="H37" s="686"/>
      <c r="I37" s="297" t="s">
        <v>88</v>
      </c>
      <c r="J37" s="350"/>
      <c r="K37" s="154" t="s">
        <v>89</v>
      </c>
      <c r="L37" s="154"/>
      <c r="M37" s="150"/>
      <c r="W37" s="155"/>
    </row>
    <row r="38" spans="1:23">
      <c r="A38" s="297" t="s">
        <v>526</v>
      </c>
      <c r="B38" s="297"/>
      <c r="C38" s="298"/>
      <c r="G38" s="685"/>
      <c r="H38" s="686"/>
      <c r="I38" s="297"/>
      <c r="J38" s="350"/>
      <c r="K38" s="154" t="s">
        <v>93</v>
      </c>
      <c r="L38" s="154"/>
      <c r="M38" s="150"/>
      <c r="W38" s="155"/>
    </row>
    <row r="39" spans="1:23" ht="10.5" customHeight="1">
      <c r="A39" s="311"/>
      <c r="B39" s="351"/>
      <c r="C39" s="352"/>
      <c r="D39" s="386" t="s">
        <v>94</v>
      </c>
      <c r="G39" s="685"/>
      <c r="H39" s="686"/>
      <c r="I39" s="297" t="s">
        <v>95</v>
      </c>
      <c r="J39" s="350"/>
      <c r="K39" s="154"/>
      <c r="L39" s="154"/>
      <c r="M39" s="150"/>
      <c r="W39" s="155"/>
    </row>
    <row r="40" spans="1:23" ht="13">
      <c r="A40" s="290" t="s">
        <v>96</v>
      </c>
      <c r="C40" s="292"/>
      <c r="D40" s="386" t="s">
        <v>97</v>
      </c>
      <c r="G40" s="76" t="s">
        <v>98</v>
      </c>
      <c r="H40" s="73"/>
      <c r="I40" s="297" t="s">
        <v>88</v>
      </c>
      <c r="J40" s="350"/>
      <c r="K40" s="154" t="s">
        <v>99</v>
      </c>
      <c r="L40" s="154"/>
      <c r="M40" s="150"/>
      <c r="W40" s="155"/>
    </row>
    <row r="41" spans="1:23" ht="10.5" customHeight="1">
      <c r="A41" s="297" t="s">
        <v>527</v>
      </c>
      <c r="C41" s="298"/>
      <c r="D41" s="386" t="s">
        <v>100</v>
      </c>
      <c r="G41" s="77"/>
      <c r="H41" s="162"/>
      <c r="I41" s="297" t="s">
        <v>101</v>
      </c>
      <c r="J41" s="350"/>
      <c r="K41" s="154" t="s">
        <v>528</v>
      </c>
      <c r="L41" s="154"/>
      <c r="M41" s="687" t="s">
        <v>103</v>
      </c>
      <c r="N41" s="688"/>
      <c r="O41" s="688"/>
      <c r="P41" s="688"/>
      <c r="Q41" s="688"/>
      <c r="R41" s="688"/>
      <c r="S41" s="688"/>
      <c r="T41" s="688"/>
      <c r="U41" s="688"/>
      <c r="V41" s="688"/>
      <c r="W41" s="689"/>
    </row>
    <row r="42" spans="1:23">
      <c r="A42" s="311"/>
      <c r="B42" s="312"/>
      <c r="C42" s="313"/>
      <c r="D42" s="397"/>
      <c r="E42" s="353"/>
      <c r="F42" s="312"/>
      <c r="G42" s="673" t="s">
        <v>997</v>
      </c>
      <c r="H42" s="674"/>
      <c r="I42" s="673" t="s">
        <v>996</v>
      </c>
      <c r="J42" s="674"/>
      <c r="K42" s="158" t="s">
        <v>104</v>
      </c>
      <c r="L42" s="158"/>
      <c r="M42" s="675" t="s">
        <v>105</v>
      </c>
      <c r="N42" s="676"/>
      <c r="O42" s="676"/>
      <c r="P42" s="676"/>
      <c r="Q42" s="676"/>
      <c r="R42" s="676"/>
      <c r="S42" s="676"/>
      <c r="T42" s="676"/>
      <c r="U42" s="676"/>
      <c r="V42" s="676"/>
      <c r="W42" s="677"/>
    </row>
    <row r="43" spans="1:23">
      <c r="B43" s="305"/>
    </row>
    <row r="46" spans="1:23" ht="19.25" customHeight="1"/>
    <row r="47" spans="1:23" ht="19.25" customHeight="1"/>
    <row r="48" spans="1:23" s="354" customFormat="1" ht="17.75" customHeight="1">
      <c r="A48" s="163" t="s">
        <v>886</v>
      </c>
      <c r="B48" s="146"/>
      <c r="C48" s="163" t="s">
        <v>569</v>
      </c>
      <c r="D48" s="382"/>
      <c r="E48" s="362"/>
      <c r="F48" s="363"/>
      <c r="G48" s="163" t="s">
        <v>880</v>
      </c>
      <c r="H48" s="146"/>
      <c r="I48" s="163" t="s">
        <v>569</v>
      </c>
      <c r="L48" s="265"/>
      <c r="M48" s="265"/>
      <c r="W48" s="264"/>
    </row>
    <row r="49" spans="1:23" s="354" customFormat="1" ht="17.75" customHeight="1">
      <c r="A49" s="163" t="s">
        <v>887</v>
      </c>
      <c r="B49" s="146"/>
      <c r="C49" s="163" t="s">
        <v>891</v>
      </c>
      <c r="D49" s="382"/>
      <c r="E49" s="362"/>
      <c r="F49" s="363"/>
      <c r="G49" s="247" t="s">
        <v>881</v>
      </c>
      <c r="H49" s="381"/>
      <c r="I49" s="247" t="s">
        <v>891</v>
      </c>
      <c r="L49" s="265"/>
      <c r="M49" s="265"/>
      <c r="W49" s="264"/>
    </row>
    <row r="50" spans="1:23" s="354" customFormat="1" ht="17.75" customHeight="1">
      <c r="A50" s="163" t="s">
        <v>888</v>
      </c>
      <c r="B50" s="146"/>
      <c r="C50" s="163" t="s">
        <v>891</v>
      </c>
      <c r="D50" s="382"/>
      <c r="E50" s="362"/>
      <c r="F50" s="363"/>
      <c r="G50" s="163" t="s">
        <v>882</v>
      </c>
      <c r="H50" s="146"/>
      <c r="I50" s="163" t="s">
        <v>569</v>
      </c>
      <c r="L50" s="265"/>
      <c r="M50" s="265"/>
      <c r="W50" s="264"/>
    </row>
    <row r="51" spans="1:23" s="354" customFormat="1" ht="17.75" customHeight="1">
      <c r="A51" s="163" t="s">
        <v>889</v>
      </c>
      <c r="B51" s="146"/>
      <c r="C51" s="163" t="s">
        <v>569</v>
      </c>
      <c r="D51" s="382"/>
      <c r="E51" s="362"/>
      <c r="F51" s="363"/>
      <c r="G51" s="163" t="s">
        <v>883</v>
      </c>
      <c r="H51" s="146"/>
      <c r="I51" s="163" t="s">
        <v>569</v>
      </c>
      <c r="L51" s="265"/>
      <c r="M51" s="265"/>
      <c r="W51" s="264"/>
    </row>
    <row r="52" spans="1:23" s="354" customFormat="1" ht="17.75" customHeight="1">
      <c r="A52" s="163" t="s">
        <v>890</v>
      </c>
      <c r="B52" s="146"/>
      <c r="C52" s="163" t="s">
        <v>569</v>
      </c>
      <c r="D52" s="382"/>
      <c r="E52" s="362"/>
      <c r="F52" s="363"/>
      <c r="G52" s="163" t="s">
        <v>885</v>
      </c>
      <c r="H52" s="146"/>
      <c r="I52" s="163" t="s">
        <v>569</v>
      </c>
      <c r="L52" s="265"/>
      <c r="M52" s="265"/>
      <c r="W52" s="264"/>
    </row>
    <row r="53" spans="1:23" ht="18.75" customHeight="1">
      <c r="A53" s="411"/>
      <c r="B53" s="411"/>
      <c r="C53" s="411"/>
      <c r="D53" s="384"/>
      <c r="E53" s="411"/>
      <c r="F53" s="266"/>
      <c r="G53" s="163" t="s">
        <v>884</v>
      </c>
      <c r="I53" s="163" t="s">
        <v>569</v>
      </c>
    </row>
    <row r="54" spans="1:23" ht="17.5">
      <c r="A54" s="268"/>
      <c r="B54" s="411"/>
      <c r="C54" s="411"/>
      <c r="D54" s="384"/>
      <c r="E54" s="411"/>
      <c r="F54" s="411"/>
      <c r="G54" s="267"/>
      <c r="H54" s="267"/>
      <c r="I54" s="411"/>
    </row>
    <row r="56" spans="1:23">
      <c r="D56" s="386" t="s">
        <v>872</v>
      </c>
    </row>
    <row r="57" spans="1:23">
      <c r="M57" s="355"/>
    </row>
    <row r="58" spans="1:23" ht="14">
      <c r="A58" s="356"/>
      <c r="C58" s="334"/>
      <c r="D58" s="398"/>
      <c r="E58" s="357"/>
      <c r="M58" s="358"/>
    </row>
    <row r="59" spans="1:23" ht="14">
      <c r="A59" s="359"/>
      <c r="C59" s="334"/>
      <c r="D59" s="398"/>
      <c r="E59" s="357"/>
      <c r="M59" s="358"/>
    </row>
    <row r="60" spans="1:23" ht="14">
      <c r="A60" s="359"/>
      <c r="C60" s="334"/>
      <c r="D60" s="398"/>
      <c r="E60" s="357"/>
      <c r="M60" s="358"/>
    </row>
    <row r="61" spans="1:23" ht="14">
      <c r="A61" s="359"/>
      <c r="B61" s="334"/>
      <c r="C61" s="334"/>
      <c r="D61" s="398"/>
      <c r="E61" s="357"/>
      <c r="M61" s="358"/>
    </row>
    <row r="62" spans="1:23" ht="14">
      <c r="A62" s="359"/>
      <c r="B62" s="334"/>
      <c r="C62" s="334"/>
      <c r="D62" s="398"/>
      <c r="E62" s="357"/>
      <c r="M62" s="358"/>
    </row>
    <row r="63" spans="1:23" ht="14">
      <c r="A63" s="359"/>
      <c r="B63" s="334"/>
      <c r="C63" s="334"/>
      <c r="D63" s="398"/>
      <c r="E63" s="357"/>
      <c r="M63" s="358"/>
    </row>
    <row r="64" spans="1:23" ht="14">
      <c r="A64" s="334"/>
      <c r="B64" s="334"/>
      <c r="C64" s="334"/>
      <c r="D64" s="398"/>
      <c r="E64" s="357"/>
      <c r="M64" s="360"/>
    </row>
    <row r="65" spans="1:5" ht="14">
      <c r="A65" s="359"/>
      <c r="B65" s="334"/>
      <c r="C65" s="334"/>
      <c r="D65" s="398"/>
      <c r="E65" s="357"/>
    </row>
    <row r="66" spans="1:5" ht="14">
      <c r="A66" s="334"/>
      <c r="B66" s="334"/>
      <c r="C66" s="334"/>
      <c r="D66" s="398"/>
      <c r="E66" s="357"/>
    </row>
    <row r="67" spans="1:5" ht="14">
      <c r="A67" s="334"/>
      <c r="B67" s="334"/>
      <c r="C67" s="334"/>
      <c r="D67" s="398"/>
      <c r="E67" s="357"/>
    </row>
    <row r="68" spans="1:5" ht="14">
      <c r="A68" s="359"/>
      <c r="B68" s="334"/>
      <c r="C68" s="334"/>
      <c r="D68" s="398"/>
      <c r="E68" s="357"/>
    </row>
    <row r="69" spans="1:5" ht="14">
      <c r="A69" s="359"/>
      <c r="B69" s="334"/>
      <c r="C69" s="334"/>
      <c r="D69" s="398"/>
      <c r="E69" s="357"/>
    </row>
    <row r="70" spans="1:5" ht="14">
      <c r="A70" s="359"/>
      <c r="B70" s="334"/>
      <c r="C70" s="334"/>
      <c r="D70" s="398"/>
      <c r="E70" s="357"/>
    </row>
    <row r="71" spans="1:5" ht="14">
      <c r="A71" s="359"/>
      <c r="B71" s="334"/>
      <c r="C71" s="334"/>
      <c r="D71" s="398"/>
      <c r="E71" s="357"/>
    </row>
    <row r="72" spans="1:5" ht="14">
      <c r="A72" s="359"/>
      <c r="B72" s="334"/>
      <c r="C72" s="334"/>
      <c r="D72" s="398"/>
      <c r="E72" s="357"/>
    </row>
    <row r="73" spans="1:5" ht="14">
      <c r="A73" s="359"/>
      <c r="B73" s="334"/>
      <c r="C73" s="334"/>
      <c r="D73" s="398"/>
      <c r="E73" s="357"/>
    </row>
    <row r="74" spans="1:5" ht="14">
      <c r="A74" s="359"/>
      <c r="B74" s="334"/>
      <c r="C74" s="334"/>
      <c r="D74" s="398"/>
      <c r="E74" s="357"/>
    </row>
    <row r="75" spans="1:5" ht="14">
      <c r="A75" s="359"/>
      <c r="B75" s="334"/>
      <c r="C75" s="334"/>
      <c r="D75" s="398"/>
      <c r="E75" s="357"/>
    </row>
    <row r="76" spans="1:5" ht="14">
      <c r="A76" s="359"/>
      <c r="B76" s="334"/>
      <c r="C76" s="334"/>
      <c r="D76" s="398"/>
      <c r="E76" s="357"/>
    </row>
    <row r="77" spans="1:5" ht="14">
      <c r="A77" s="359"/>
      <c r="B77" s="334"/>
      <c r="C77" s="334"/>
      <c r="D77" s="398"/>
      <c r="E77" s="357"/>
    </row>
    <row r="78" spans="1:5" ht="14">
      <c r="A78" s="334"/>
      <c r="B78" s="334"/>
      <c r="C78" s="334"/>
      <c r="D78" s="398"/>
      <c r="E78" s="357"/>
    </row>
    <row r="79" spans="1:5" ht="14">
      <c r="B79" s="334"/>
    </row>
    <row r="80" spans="1:5" ht="14">
      <c r="B80" s="334"/>
    </row>
    <row r="81" spans="2:2" ht="14">
      <c r="B81" s="334"/>
    </row>
  </sheetData>
  <mergeCells count="9">
    <mergeCell ref="G42:H42"/>
    <mergeCell ref="I42:J42"/>
    <mergeCell ref="M42:W42"/>
    <mergeCell ref="B34:C35"/>
    <mergeCell ref="M36:W36"/>
    <mergeCell ref="G37:H37"/>
    <mergeCell ref="G38:H38"/>
    <mergeCell ref="G39:H39"/>
    <mergeCell ref="M41:W41"/>
  </mergeCells>
  <printOptions horizontalCentered="1"/>
  <pageMargins left="0" right="0" top="0.23622047244094491" bottom="0.15748031496062992" header="8.0708661417322833" footer="0"/>
  <pageSetup paperSize="9" scale="74" firstPageNumber="4294963191" fitToHeight="2" orientation="landscape" r:id="rId1"/>
  <headerFooter alignWithMargins="0">
    <oddHeader>&amp;R&amp;"Calibri"&amp;10&amp;K000000 Confidential&amp;1#_x000D_</oddHeader>
  </headerFooter>
  <rowBreaks count="1" manualBreakCount="1">
    <brk id="42" max="21"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FFFF00"/>
    <pageSetUpPr fitToPage="1"/>
  </sheetPr>
  <dimension ref="A1:V74"/>
  <sheetViews>
    <sheetView topLeftCell="A9" zoomScale="80" zoomScaleNormal="80" zoomScaleSheetLayoutView="75" workbookViewId="0">
      <selection activeCell="B18" sqref="B18"/>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457"/>
      <c r="I10" s="458"/>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1001</v>
      </c>
      <c r="C18" s="187" t="str">
        <f>IF(D18="","",VLOOKUP(B18,Data!$B$5:$L$404,2,FALSE))</f>
        <v/>
      </c>
      <c r="D18" s="274"/>
      <c r="E18" s="277"/>
      <c r="F18" s="185" t="str">
        <f>IF(D18="","",VLOOKUP(B18,Data!$B$5:$L$404,11,FALSE))</f>
        <v/>
      </c>
      <c r="G18" s="188" t="str">
        <f t="shared" ref="G18:G26"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132,Data!G132,(IF(B18=Data!B138,Data!G138,(IF(B18=Data!B140,Data!G140,(IF(B18=Data!#REF!,Data!#REF!,(IF(B18=Data!#REF!,Data!#REF!,(IF(B18=Data!B123,Data!G123,(IF(B18=Data!#REF!,Data!#REF!,(IF(B18=Data!#REF!,Data!#REF!,Data!#REF!)))))))))))))))&amp;IF(B18=Data!B258,Data!G258,(IF(B18=Data!B259,Data!G259,(IF(B18=Data!#REF!,Data!#REF!,(IF(B18=Data!B254,Data!G254,(IF(B18=Data!B255,Data!G255,(IF(B18=Data!#REF!,Data!G950,(IF(B18=Data!#REF!,Data!#REF!,(IF(B18=Data!B310,Data!G310,Data!#REF!)))))))))))))))&amp;IF(B18=Data!#REF!,Data!#REF!,(IF(B18=Data!#REF!,Data!#REF!,(IF(B18=Data!#REF!,Data!#REF!,(IF(B18=Data!#REF!,Data!#REF!,(IF(B18=Data!#REF!,Data!#REF!,Data!#REF!)))))))))</f>
        <v>#REF!</v>
      </c>
      <c r="N18" s="377"/>
      <c r="O18" s="378"/>
      <c r="P18" s="186" t="e">
        <f>IF(B18=Data!B132,Data!H132,(IF(B18=Data!B138,Data!H138,(IF(B18=Data!B140,Data!H140,(IF(B18=Data!#REF!,Data!#REF!,(IF(B18=Data!#REF!,Data!#REF!,(IF(B18=Data!B123,Data!H123,(IF(B18=Data!#REF!,Data!#REF!,(IF(B18=Data!#REF!,Data!#REF!,Data!#REF!)))))))))))))))&amp;IF(B18=Data!B258,Data!H258,(IF(B18=Data!B259,Data!H259,(IF(B18=Data!#REF!,Data!#REF!,(IF(B18=Data!B254,Data!H254,(IF(B18=Data!B255,Data!H255,(IF(B18=Data!#REF!,Data!H950,(IF(B18=Data!#REF!,Data!#REF!,(IF(B18=Data!B310,Data!H310,Data!#REF!)))))))))))))))&amp;IF(B18=Data!#REF!,Data!#REF!,(IF(B18=Data!#REF!,Data!#REF!,(IF(B18=Data!#REF!,Data!#REF!,(IF(B18=Data!#REF!,Data!#REF!,(IF(B18=Data!#REF!,Data!#REF!,Data!#REF!)))))))))</f>
        <v>#REF!</v>
      </c>
      <c r="Q18" s="378"/>
      <c r="R18" s="378"/>
      <c r="S18" s="186" t="e">
        <f>IF(B18=Data!B132,Data!I132,(IF(B18=Data!B138,Data!I138,(IF(B18=Data!B140,Data!I140,(IF(B18=Data!#REF!,Data!#REF!,(IF(B18=Data!#REF!,Data!#REF!,(IF(B18=Data!B123,Data!I123,(IF(B18=Data!#REF!,Data!#REF!,(IF(B18=Data!#REF!,Data!#REF!,Data!#REF!)))))))))))))))&amp;IF(B18=Data!B258,Data!I258,(IF(B18=Data!B259,Data!I259,(IF(B18=Data!#REF!,Data!#REF!,(IF(B18=Data!B254,Data!I254,(IF(B18=Data!B255,Data!I255,(IF(B18=Data!#REF!,Data!I950,(IF(B18=Data!#REF!,Data!#REF!,(IF(B18=Data!B310,Data!I310,Data!#REF!)))))))))))))))&amp;IF(B18=Data!#REF!,Data!#REF!,(IF(B18=Data!#REF!,Data!#REF!,(IF(B18=Data!#REF!,Data!#REF!,(IF(B18=Data!#REF!,Data!#REF!,(IF(B18=Data!#REF!,Data!#REF!,Data!#REF!)))))))))</f>
        <v>#REF!</v>
      </c>
      <c r="T18" s="379"/>
      <c r="U18" s="186" t="e">
        <f>IF(B18=Data!B132,Data!J132,(IF(B18=Data!B138,Data!J138,(IF(B18=Data!B140,Data!J140,(IF(B18=Data!#REF!,Data!#REF!,(IF(B18=Data!#REF!,Data!#REF!,(IF(B18=Data!B123,Data!J123,(IF(B18=Data!#REF!,Data!#REF!,(IF(B18=Data!#REF!,Data!#REF!,Data!#REF!)))))))))))))))&amp;IF(B18=Data!B258,Data!J258,(IF(B18=Data!B259,Data!J259,(IF(B18=Data!#REF!,Data!#REF!,(IF(B18=Data!B254,Data!J254,(IF(B18=Data!B255,Data!J255,(IF(B18=Data!#REF!,Data!J950,(IF(B18=Data!#REF!,Data!#REF!,(IF(B18=Data!B310,Data!J310,Data!#REF!)))))))))))))))&amp;IF(B18=Data!#REF!,Data!#REF!,(IF(B18=Data!#REF!,Data!#REF!,(IF(B18=Data!#REF!,Data!#REF!,(IF(B18=Data!#REF!,Data!#REF!,(IF(B18=Data!#REF!,Data!#REF!,Data!#REF!)))))))))</f>
        <v>#REF!</v>
      </c>
      <c r="V18" s="184" t="str">
        <f>IF(D18="","",VLOOKUP(B18,Data!$B$5:$J$404,9,FALSE)*D18)</f>
        <v/>
      </c>
    </row>
    <row r="19" spans="1:22" s="340" customFormat="1" ht="17" customHeight="1">
      <c r="A19" s="272">
        <v>1</v>
      </c>
      <c r="B19" s="419" t="s">
        <v>199</v>
      </c>
      <c r="C19" s="187" t="str">
        <f>IF(D19="","",VLOOKUP(B19,Data!$B$5:$L$404,2,FALSE))</f>
        <v>WH50360</v>
      </c>
      <c r="D19" s="274">
        <v>11</v>
      </c>
      <c r="E19" s="277" t="s">
        <v>521</v>
      </c>
      <c r="F19" s="185">
        <f>IF(D19="","",VLOOKUP(B19,Data!$B$5:$L$404,11,FALSE))</f>
        <v>1751.45</v>
      </c>
      <c r="G19" s="188">
        <f t="shared" si="0"/>
        <v>19265.95</v>
      </c>
      <c r="H19" s="182" t="str">
        <f>IF(D19="","",VLOOKUP(B19,Data!$B$5:$D$404,3,FALSE))</f>
        <v>C/T</v>
      </c>
      <c r="I19" s="182" t="str">
        <f>IF(D19="","",VLOOKUP(B19,Data!$B$5:$M$404,12,FALSE))</f>
        <v>Indonesia</v>
      </c>
      <c r="J19" s="280" t="s">
        <v>1000</v>
      </c>
      <c r="K19" s="183">
        <f>IF(D19="","",VLOOKUP(B19,Data!$B$5:$E$404,4,FALSE)*D19)</f>
        <v>2211</v>
      </c>
      <c r="L19" s="183">
        <f>IF(D19="","",VLOOKUP(B19,Data!$B$5:$F$404,5,FALSE)*D19)</f>
        <v>1991</v>
      </c>
      <c r="M19" s="189" t="e">
        <f>IF(B19=Data!B91,Data!G91,(IF(B19=Data!B97,Data!G97,(IF(B19=Data!B99,Data!G99,(IF(B19=Data!#REF!,Data!#REF!,(IF(B19=Data!#REF!,Data!#REF!,(IF(B19=Data!B82,Data!G82,(IF(B19=Data!#REF!,Data!#REF!,(IF(B19=Data!#REF!,Data!#REF!,Data!#REF!)))))))))))))))&amp;IF(B19=Data!B217,Data!G217,(IF(B19=Data!B218,Data!G218,(IF(B19=Data!#REF!,Data!#REF!,(IF(B19=Data!B212,Data!G212,(IF(B19=Data!B214,Data!G214,(IF(B19=Data!#REF!,Data!G909,(IF(B19=Data!#REF!,Data!#REF!,(IF(B19=Data!B269,Data!G269,Data!#REF!)))))))))))))))&amp;IF(B19=Data!#REF!,Data!#REF!,(IF(B19=Data!#REF!,Data!#REF!,(IF(B19=Data!#REF!,Data!#REF!,(IF(B19=Data!#REF!,Data!#REF!,(IF(B19=Data!#REF!,Data!#REF!,Data!#REF!)))))))))</f>
        <v>#REF!</v>
      </c>
      <c r="N19" s="377"/>
      <c r="O19" s="378"/>
      <c r="P19" s="186" t="e">
        <f>IF(B19=Data!B91,Data!H91,(IF(B19=Data!B97,Data!H97,(IF(B19=Data!B99,Data!H99,(IF(B19=Data!#REF!,Data!#REF!,(IF(B19=Data!#REF!,Data!#REF!,(IF(B19=Data!B82,Data!H82,(IF(B19=Data!#REF!,Data!#REF!,(IF(B19=Data!#REF!,Data!#REF!,Data!#REF!)))))))))))))))&amp;IF(B19=Data!B217,Data!H217,(IF(B19=Data!B218,Data!H218,(IF(B19=Data!#REF!,Data!#REF!,(IF(B19=Data!B212,Data!H212,(IF(B19=Data!B214,Data!H214,(IF(B19=Data!#REF!,Data!H909,(IF(B19=Data!#REF!,Data!#REF!,(IF(B19=Data!B269,Data!H269,Data!#REF!)))))))))))))))&amp;IF(B19=Data!#REF!,Data!#REF!,(IF(B19=Data!#REF!,Data!#REF!,(IF(B19=Data!#REF!,Data!#REF!,(IF(B19=Data!#REF!,Data!#REF!,(IF(B19=Data!#REF!,Data!#REF!,Data!#REF!)))))))))</f>
        <v>#REF!</v>
      </c>
      <c r="Q19" s="378"/>
      <c r="R19" s="378"/>
      <c r="S19" s="186" t="e">
        <f>IF(B19=Data!B91,Data!I91,(IF(B19=Data!B97,Data!I97,(IF(B19=Data!B99,Data!I99,(IF(B19=Data!#REF!,Data!#REF!,(IF(B19=Data!#REF!,Data!#REF!,(IF(B19=Data!B82,Data!I82,(IF(B19=Data!#REF!,Data!#REF!,(IF(B19=Data!#REF!,Data!#REF!,Data!#REF!)))))))))))))))&amp;IF(B19=Data!B217,Data!I217,(IF(B19=Data!B218,Data!I218,(IF(B19=Data!#REF!,Data!#REF!,(IF(B19=Data!B212,Data!I212,(IF(B19=Data!B214,Data!I214,(IF(B19=Data!#REF!,Data!I909,(IF(B19=Data!#REF!,Data!#REF!,(IF(B19=Data!B269,Data!I269,Data!#REF!)))))))))))))))&amp;IF(B19=Data!#REF!,Data!#REF!,(IF(B19=Data!#REF!,Data!#REF!,(IF(B19=Data!#REF!,Data!#REF!,(IF(B19=Data!#REF!,Data!#REF!,(IF(B19=Data!#REF!,Data!#REF!,Data!#REF!)))))))))</f>
        <v>#REF!</v>
      </c>
      <c r="T19" s="379"/>
      <c r="U19" s="186" t="e">
        <f>IF(B19=Data!B91,Data!J91,(IF(B19=Data!B97,Data!J97,(IF(B19=Data!B99,Data!J99,(IF(B19=Data!#REF!,Data!#REF!,(IF(B19=Data!#REF!,Data!#REF!,(IF(B19=Data!B82,Data!J82,(IF(B19=Data!#REF!,Data!#REF!,(IF(B19=Data!#REF!,Data!#REF!,Data!#REF!)))))))))))))))&amp;IF(B19=Data!B217,Data!J217,(IF(B19=Data!B218,Data!J218,(IF(B19=Data!#REF!,Data!#REF!,(IF(B19=Data!B212,Data!J212,(IF(B19=Data!B214,Data!J214,(IF(B19=Data!#REF!,Data!J909,(IF(B19=Data!#REF!,Data!#REF!,(IF(B19=Data!B269,Data!J269,Data!#REF!)))))))))))))))&amp;IF(B19=Data!#REF!,Data!#REF!,(IF(B19=Data!#REF!,Data!#REF!,(IF(B19=Data!#REF!,Data!#REF!,(IF(B19=Data!#REF!,Data!#REF!,(IF(B19=Data!#REF!,Data!#REF!,Data!#REF!)))))))))</f>
        <v>#REF!</v>
      </c>
      <c r="V19" s="184">
        <f>IF(D19="","",VLOOKUP(B19,Data!$B$5:$J$404,9,FALSE)*D19)</f>
        <v>12.649999999999999</v>
      </c>
    </row>
    <row r="20" spans="1:22" s="340" customFormat="1" ht="17" customHeight="1">
      <c r="A20" s="272">
        <v>2</v>
      </c>
      <c r="B20" s="419" t="s">
        <v>201</v>
      </c>
      <c r="C20" s="187" t="str">
        <f>IF(D20="","",VLOOKUP(B20,Data!$B$5:$L$404,2,FALSE))</f>
        <v>WH50370</v>
      </c>
      <c r="D20" s="274">
        <v>1</v>
      </c>
      <c r="E20" s="277"/>
      <c r="F20" s="185">
        <f>IF(D20="","",VLOOKUP(B20,Data!$B$5:$L$404,11,FALSE))</f>
        <v>2134.0100000000002</v>
      </c>
      <c r="G20" s="188">
        <f t="shared" si="0"/>
        <v>2134.0100000000002</v>
      </c>
      <c r="H20" s="182" t="str">
        <f>IF(D20="","",VLOOKUP(B20,Data!$B$5:$D$404,3,FALSE))</f>
        <v>C/T</v>
      </c>
      <c r="I20" s="182" t="str">
        <f>IF(D20="","",VLOOKUP(B20,Data!$B$5:$M$404,12,FALSE))</f>
        <v>Indonesia</v>
      </c>
      <c r="J20" s="280" t="s">
        <v>1000</v>
      </c>
      <c r="K20" s="183">
        <f>IF(D20="","",VLOOKUP(B20,Data!$B$5:$E$404,4,FALSE)*D20)</f>
        <v>201</v>
      </c>
      <c r="L20" s="183">
        <f>IF(D20="","",VLOOKUP(B20,Data!$B$5:$F$404,5,FALSE)*D20)</f>
        <v>181</v>
      </c>
      <c r="M20" s="189" t="e">
        <f>IF(B20=Data!B92,Data!G92,(IF(B20=Data!B98,Data!G98,(IF(B20=Data!B100,Data!G100,(IF(B20=Data!#REF!,Data!#REF!,(IF(B20=Data!#REF!,Data!#REF!,(IF(B20=Data!B83,Data!G83,(IF(B20=Data!#REF!,Data!#REF!,(IF(B20=Data!#REF!,Data!#REF!,Data!#REF!)))))))))))))))&amp;IF(B20=Data!B218,Data!G218,(IF(B20=Data!B219,Data!G219,(IF(B20=Data!#REF!,Data!#REF!,(IF(B20=Data!B213,Data!G213,(IF(B20=Data!B215,Data!G215,(IF(B20=Data!#REF!,Data!G910,(IF(B20=Data!#REF!,Data!#REF!,(IF(B20=Data!B270,Data!G270,Data!#REF!)))))))))))))))&amp;IF(B20=Data!#REF!,Data!#REF!,(IF(B20=Data!#REF!,Data!#REF!,(IF(B20=Data!#REF!,Data!#REF!,(IF(B20=Data!#REF!,Data!#REF!,(IF(B20=Data!#REF!,Data!#REF!,Data!#REF!)))))))))</f>
        <v>#REF!</v>
      </c>
      <c r="N20" s="377"/>
      <c r="O20" s="378"/>
      <c r="P20" s="186" t="e">
        <f>IF(B20=Data!B92,Data!H92,(IF(B20=Data!B98,Data!H98,(IF(B20=Data!B100,Data!H100,(IF(B20=Data!#REF!,Data!#REF!,(IF(B20=Data!#REF!,Data!#REF!,(IF(B20=Data!B83,Data!H83,(IF(B20=Data!#REF!,Data!#REF!,(IF(B20=Data!#REF!,Data!#REF!,Data!#REF!)))))))))))))))&amp;IF(B20=Data!B218,Data!H218,(IF(B20=Data!B219,Data!H219,(IF(B20=Data!#REF!,Data!#REF!,(IF(B20=Data!B213,Data!H213,(IF(B20=Data!B215,Data!H215,(IF(B20=Data!#REF!,Data!H910,(IF(B20=Data!#REF!,Data!#REF!,(IF(B20=Data!B270,Data!H270,Data!#REF!)))))))))))))))&amp;IF(B20=Data!#REF!,Data!#REF!,(IF(B20=Data!#REF!,Data!#REF!,(IF(B20=Data!#REF!,Data!#REF!,(IF(B20=Data!#REF!,Data!#REF!,(IF(B20=Data!#REF!,Data!#REF!,Data!#REF!)))))))))</f>
        <v>#REF!</v>
      </c>
      <c r="Q20" s="378"/>
      <c r="R20" s="378"/>
      <c r="S20" s="186" t="e">
        <f>IF(B20=Data!B92,Data!I92,(IF(B20=Data!B98,Data!I98,(IF(B20=Data!B100,Data!I100,(IF(B20=Data!#REF!,Data!#REF!,(IF(B20=Data!#REF!,Data!#REF!,(IF(B20=Data!B83,Data!I83,(IF(B20=Data!#REF!,Data!#REF!,(IF(B20=Data!#REF!,Data!#REF!,Data!#REF!)))))))))))))))&amp;IF(B20=Data!B218,Data!I218,(IF(B20=Data!B219,Data!I219,(IF(B20=Data!#REF!,Data!#REF!,(IF(B20=Data!B213,Data!I213,(IF(B20=Data!B215,Data!I215,(IF(B20=Data!#REF!,Data!I910,(IF(B20=Data!#REF!,Data!#REF!,(IF(B20=Data!B270,Data!I270,Data!#REF!)))))))))))))))&amp;IF(B20=Data!#REF!,Data!#REF!,(IF(B20=Data!#REF!,Data!#REF!,(IF(B20=Data!#REF!,Data!#REF!,(IF(B20=Data!#REF!,Data!#REF!,(IF(B20=Data!#REF!,Data!#REF!,Data!#REF!)))))))))</f>
        <v>#REF!</v>
      </c>
      <c r="T20" s="379"/>
      <c r="U20" s="186" t="e">
        <f>IF(B20=Data!B92,Data!J92,(IF(B20=Data!B98,Data!J98,(IF(B20=Data!B100,Data!J100,(IF(B20=Data!#REF!,Data!#REF!,(IF(B20=Data!#REF!,Data!#REF!,(IF(B20=Data!B83,Data!J83,(IF(B20=Data!#REF!,Data!#REF!,(IF(B20=Data!#REF!,Data!#REF!,Data!#REF!)))))))))))))))&amp;IF(B20=Data!B218,Data!J218,(IF(B20=Data!B219,Data!J219,(IF(B20=Data!#REF!,Data!#REF!,(IF(B20=Data!B213,Data!J213,(IF(B20=Data!B215,Data!J215,(IF(B20=Data!#REF!,Data!J910,(IF(B20=Data!#REF!,Data!#REF!,(IF(B20=Data!B270,Data!J270,Data!#REF!)))))))))))))))&amp;IF(B20=Data!#REF!,Data!#REF!,(IF(B20=Data!#REF!,Data!#REF!,(IF(B20=Data!#REF!,Data!#REF!,(IF(B20=Data!#REF!,Data!#REF!,(IF(B20=Data!#REF!,Data!#REF!,Data!#REF!)))))))))</f>
        <v>#REF!</v>
      </c>
      <c r="V20" s="184">
        <f>IF(D20="","",VLOOKUP(B20,Data!$B$5:$J$404,9,FALSE)*D20)</f>
        <v>1.1499999999999999</v>
      </c>
    </row>
    <row r="21" spans="1:22" s="340" customFormat="1" ht="17" customHeight="1">
      <c r="A21" s="272">
        <v>3</v>
      </c>
      <c r="B21" s="419" t="s">
        <v>205</v>
      </c>
      <c r="C21" s="187" t="str">
        <f>IF(D21="","",VLOOKUP(B21,Data!$B$5:$L$404,2,FALSE))</f>
        <v>WH50390</v>
      </c>
      <c r="D21" s="274">
        <v>1</v>
      </c>
      <c r="E21" s="277" t="s">
        <v>522</v>
      </c>
      <c r="F21" s="185">
        <f>IF(D21="","",VLOOKUP(B21,Data!$B$5:$L$404,11,FALSE))</f>
        <v>2142.8000000000002</v>
      </c>
      <c r="G21" s="188">
        <f t="shared" si="0"/>
        <v>2142.8000000000002</v>
      </c>
      <c r="H21" s="182" t="str">
        <f>IF(D21="","",VLOOKUP(B21,Data!$B$5:$D$404,3,FALSE))</f>
        <v>C/T</v>
      </c>
      <c r="I21" s="182" t="str">
        <f>IF(D21="","",VLOOKUP(B21,Data!$B$5:$M$404,12,FALSE))</f>
        <v>Indonesia</v>
      </c>
      <c r="J21" s="280" t="s">
        <v>1000</v>
      </c>
      <c r="K21" s="183">
        <f>IF(D21="","",VLOOKUP(B21,Data!$B$5:$E$404,4,FALSE)*D21)</f>
        <v>201</v>
      </c>
      <c r="L21" s="183">
        <f>IF(D21="","",VLOOKUP(B21,Data!$B$5:$F$404,5,FALSE)*D21)</f>
        <v>181</v>
      </c>
      <c r="M21" s="189" t="e">
        <f>IF(B21=Data!B93,Data!G93,(IF(B21=Data!B99,Data!G99,(IF(B21=Data!B101,Data!G101,(IF(B21=Data!#REF!,Data!#REF!,(IF(B21=Data!#REF!,Data!#REF!,(IF(B21=Data!B84,Data!G84,(IF(B21=Data!#REF!,Data!#REF!,(IF(B21=Data!#REF!,Data!#REF!,Data!#REF!)))))))))))))))&amp;IF(B21=Data!B219,Data!G219,(IF(B21=Data!B220,Data!G220,(IF(B21=Data!#REF!,Data!#REF!,(IF(B21=Data!B214,Data!G214,(IF(B21=Data!B216,Data!G216,(IF(B21=Data!#REF!,Data!G911,(IF(B21=Data!#REF!,Data!#REF!,(IF(B21=Data!B271,Data!G271,Data!#REF!)))))))))))))))&amp;IF(B21=Data!#REF!,Data!#REF!,(IF(B21=Data!#REF!,Data!#REF!,(IF(B21=Data!#REF!,Data!#REF!,(IF(B21=Data!#REF!,Data!#REF!,(IF(B21=Data!#REF!,Data!#REF!,Data!#REF!)))))))))</f>
        <v>#REF!</v>
      </c>
      <c r="N21" s="377"/>
      <c r="O21" s="378"/>
      <c r="P21" s="186" t="e">
        <f>IF(B21=Data!B93,Data!H93,(IF(B21=Data!B99,Data!H99,(IF(B21=Data!B101,Data!H101,(IF(B21=Data!#REF!,Data!#REF!,(IF(B21=Data!#REF!,Data!#REF!,(IF(B21=Data!B84,Data!H84,(IF(B21=Data!#REF!,Data!#REF!,(IF(B21=Data!#REF!,Data!#REF!,Data!#REF!)))))))))))))))&amp;IF(B21=Data!B219,Data!H219,(IF(B21=Data!B220,Data!H220,(IF(B21=Data!#REF!,Data!#REF!,(IF(B21=Data!B214,Data!H214,(IF(B21=Data!B216,Data!H216,(IF(B21=Data!#REF!,Data!H911,(IF(B21=Data!#REF!,Data!#REF!,(IF(B21=Data!B271,Data!H271,Data!#REF!)))))))))))))))&amp;IF(B21=Data!#REF!,Data!#REF!,(IF(B21=Data!#REF!,Data!#REF!,(IF(B21=Data!#REF!,Data!#REF!,(IF(B21=Data!#REF!,Data!#REF!,(IF(B21=Data!#REF!,Data!#REF!,Data!#REF!)))))))))</f>
        <v>#REF!</v>
      </c>
      <c r="Q21" s="378"/>
      <c r="R21" s="378"/>
      <c r="S21" s="186" t="e">
        <f>IF(B21=Data!B93,Data!I93,(IF(B21=Data!B99,Data!I99,(IF(B21=Data!B101,Data!I101,(IF(B21=Data!#REF!,Data!#REF!,(IF(B21=Data!#REF!,Data!#REF!,(IF(B21=Data!B84,Data!I84,(IF(B21=Data!#REF!,Data!#REF!,(IF(B21=Data!#REF!,Data!#REF!,Data!#REF!)))))))))))))))&amp;IF(B21=Data!B219,Data!I219,(IF(B21=Data!B220,Data!I220,(IF(B21=Data!#REF!,Data!#REF!,(IF(B21=Data!B214,Data!I214,(IF(B21=Data!B216,Data!I216,(IF(B21=Data!#REF!,Data!I911,(IF(B21=Data!#REF!,Data!#REF!,(IF(B21=Data!B271,Data!I271,Data!#REF!)))))))))))))))&amp;IF(B21=Data!#REF!,Data!#REF!,(IF(B21=Data!#REF!,Data!#REF!,(IF(B21=Data!#REF!,Data!#REF!,(IF(B21=Data!#REF!,Data!#REF!,(IF(B21=Data!#REF!,Data!#REF!,Data!#REF!)))))))))</f>
        <v>#REF!</v>
      </c>
      <c r="T21" s="379"/>
      <c r="U21" s="186" t="e">
        <f>IF(B21=Data!B93,Data!J93,(IF(B21=Data!B99,Data!J99,(IF(B21=Data!B101,Data!J101,(IF(B21=Data!#REF!,Data!#REF!,(IF(B21=Data!#REF!,Data!#REF!,(IF(B21=Data!B84,Data!J84,(IF(B21=Data!#REF!,Data!#REF!,(IF(B21=Data!#REF!,Data!#REF!,Data!#REF!)))))))))))))))&amp;IF(B21=Data!B219,Data!J219,(IF(B21=Data!B220,Data!J220,(IF(B21=Data!#REF!,Data!#REF!,(IF(B21=Data!B214,Data!J214,(IF(B21=Data!B216,Data!J216,(IF(B21=Data!#REF!,Data!J911,(IF(B21=Data!#REF!,Data!#REF!,(IF(B21=Data!B271,Data!J271,Data!#REF!)))))))))))))))&amp;IF(B21=Data!#REF!,Data!#REF!,(IF(B21=Data!#REF!,Data!#REF!,(IF(B21=Data!#REF!,Data!#REF!,(IF(B21=Data!#REF!,Data!#REF!,(IF(B21=Data!#REF!,Data!#REF!,Data!#REF!)))))))))</f>
        <v>#REF!</v>
      </c>
      <c r="V21" s="184">
        <f>IF(D21="","",VLOOKUP(B21,Data!$B$5:$J$404,9,FALSE)*D21)</f>
        <v>1.1499999999999999</v>
      </c>
    </row>
    <row r="22" spans="1:22" s="340" customFormat="1" ht="17" customHeight="1">
      <c r="A22" s="272">
        <v>4</v>
      </c>
      <c r="B22" s="419" t="s">
        <v>209</v>
      </c>
      <c r="C22" s="187" t="str">
        <f>IF(D22="","",VLOOKUP(B22,Data!$B$5:$L$404,2,FALSE))</f>
        <v>WN49700</v>
      </c>
      <c r="D22" s="274">
        <v>1</v>
      </c>
      <c r="E22" s="277"/>
      <c r="F22" s="185">
        <f>IF(D22="","",VLOOKUP(B22,Data!$B$5:$L$404,11,FALSE))</f>
        <v>1870.77</v>
      </c>
      <c r="G22" s="188">
        <f t="shared" si="0"/>
        <v>1870.77</v>
      </c>
      <c r="H22" s="182" t="str">
        <f>IF(D22="","",VLOOKUP(B22,Data!$B$5:$D$404,3,FALSE))</f>
        <v>C/T</v>
      </c>
      <c r="I22" s="182" t="str">
        <f>IF(D22="","",VLOOKUP(B22,Data!$B$5:$M$404,12,FALSE))</f>
        <v>Indonesia</v>
      </c>
      <c r="J22" s="280" t="s">
        <v>1000</v>
      </c>
      <c r="K22" s="183">
        <f>IF(D22="","",VLOOKUP(B22,Data!$B$5:$E$404,4,FALSE)*D22)</f>
        <v>201</v>
      </c>
      <c r="L22" s="183">
        <f>IF(D22="","",VLOOKUP(B22,Data!$B$5:$F$404,5,FALSE)*D22)</f>
        <v>181</v>
      </c>
      <c r="M22" s="189" t="e">
        <f>IF(B22=Data!B95,Data!G95,(IF(B22=Data!B101,Data!G101,(IF(B22=Data!B103,Data!G103,(IF(B22=Data!#REF!,Data!#REF!,(IF(B22=Data!#REF!,Data!#REF!,(IF(B22=Data!B86,Data!G86,(IF(B22=Data!#REF!,Data!#REF!,(IF(B22=Data!#REF!,Data!#REF!,Data!#REF!)))))))))))))))&amp;IF(B22=Data!B221,Data!G221,(IF(B22=Data!B222,Data!G222,(IF(B22=Data!#REF!,Data!#REF!,(IF(B22=Data!B216,Data!G216,(IF(B22=Data!B218,Data!G218,(IF(B22=Data!#REF!,Data!G913,(IF(B22=Data!#REF!,Data!#REF!,(IF(B22=Data!B273,Data!G273,Data!#REF!)))))))))))))))&amp;IF(B22=Data!#REF!,Data!#REF!,(IF(B22=Data!#REF!,Data!#REF!,(IF(B22=Data!#REF!,Data!#REF!,(IF(B22=Data!#REF!,Data!#REF!,(IF(B22=Data!#REF!,Data!#REF!,Data!#REF!)))))))))</f>
        <v>#REF!</v>
      </c>
      <c r="N22" s="377"/>
      <c r="O22" s="378"/>
      <c r="P22" s="186" t="e">
        <f>IF(B22=Data!B95,Data!H95,(IF(B22=Data!B101,Data!H101,(IF(B22=Data!B103,Data!H103,(IF(B22=Data!#REF!,Data!#REF!,(IF(B22=Data!#REF!,Data!#REF!,(IF(B22=Data!B86,Data!H86,(IF(B22=Data!#REF!,Data!#REF!,(IF(B22=Data!#REF!,Data!#REF!,Data!#REF!)))))))))))))))&amp;IF(B22=Data!B221,Data!H221,(IF(B22=Data!B222,Data!H222,(IF(B22=Data!#REF!,Data!#REF!,(IF(B22=Data!B216,Data!H216,(IF(B22=Data!B218,Data!H218,(IF(B22=Data!#REF!,Data!H913,(IF(B22=Data!#REF!,Data!#REF!,(IF(B22=Data!B273,Data!H273,Data!#REF!)))))))))))))))&amp;IF(B22=Data!#REF!,Data!#REF!,(IF(B22=Data!#REF!,Data!#REF!,(IF(B22=Data!#REF!,Data!#REF!,(IF(B22=Data!#REF!,Data!#REF!,(IF(B22=Data!#REF!,Data!#REF!,Data!#REF!)))))))))</f>
        <v>#REF!</v>
      </c>
      <c r="Q22" s="378"/>
      <c r="R22" s="378"/>
      <c r="S22" s="186" t="e">
        <f>IF(B22=Data!B95,Data!I95,(IF(B22=Data!B101,Data!I101,(IF(B22=Data!B103,Data!I103,(IF(B22=Data!#REF!,Data!#REF!,(IF(B22=Data!#REF!,Data!#REF!,(IF(B22=Data!B86,Data!I86,(IF(B22=Data!#REF!,Data!#REF!,(IF(B22=Data!#REF!,Data!#REF!,Data!#REF!)))))))))))))))&amp;IF(B22=Data!B221,Data!I221,(IF(B22=Data!B222,Data!I222,(IF(B22=Data!#REF!,Data!#REF!,(IF(B22=Data!B216,Data!I216,(IF(B22=Data!B218,Data!I218,(IF(B22=Data!#REF!,Data!I913,(IF(B22=Data!#REF!,Data!#REF!,(IF(B22=Data!B273,Data!I273,Data!#REF!)))))))))))))))&amp;IF(B22=Data!#REF!,Data!#REF!,(IF(B22=Data!#REF!,Data!#REF!,(IF(B22=Data!#REF!,Data!#REF!,(IF(B22=Data!#REF!,Data!#REF!,(IF(B22=Data!#REF!,Data!#REF!,Data!#REF!)))))))))</f>
        <v>#REF!</v>
      </c>
      <c r="T22" s="379"/>
      <c r="U22" s="186" t="e">
        <f>IF(B22=Data!B95,Data!J95,(IF(B22=Data!B101,Data!J101,(IF(B22=Data!B103,Data!J103,(IF(B22=Data!#REF!,Data!#REF!,(IF(B22=Data!#REF!,Data!#REF!,(IF(B22=Data!B86,Data!J86,(IF(B22=Data!#REF!,Data!#REF!,(IF(B22=Data!#REF!,Data!#REF!,Data!#REF!)))))))))))))))&amp;IF(B22=Data!B221,Data!J221,(IF(B22=Data!B222,Data!J222,(IF(B22=Data!#REF!,Data!#REF!,(IF(B22=Data!B216,Data!J216,(IF(B22=Data!B218,Data!J218,(IF(B22=Data!#REF!,Data!J913,(IF(B22=Data!#REF!,Data!#REF!,(IF(B22=Data!B273,Data!J273,Data!#REF!)))))))))))))))&amp;IF(B22=Data!#REF!,Data!#REF!,(IF(B22=Data!#REF!,Data!#REF!,(IF(B22=Data!#REF!,Data!#REF!,(IF(B22=Data!#REF!,Data!#REF!,(IF(B22=Data!#REF!,Data!#REF!,Data!#REF!)))))))))</f>
        <v>#REF!</v>
      </c>
      <c r="V22" s="184">
        <f>IF(D22="","",VLOOKUP(B22,Data!$B$5:$J$404,9,FALSE)*D22)</f>
        <v>1.1499999999999999</v>
      </c>
    </row>
    <row r="23" spans="1:22" s="340" customFormat="1" ht="17" customHeight="1">
      <c r="A23" s="272">
        <v>5</v>
      </c>
      <c r="B23" s="419" t="s">
        <v>215</v>
      </c>
      <c r="C23" s="187" t="str">
        <f>IF(D23="","",VLOOKUP(B23,Data!$B$5:$L$404,2,FALSE))</f>
        <v>WH50420</v>
      </c>
      <c r="D23" s="274">
        <v>2</v>
      </c>
      <c r="E23" s="270" t="s">
        <v>972</v>
      </c>
      <c r="F23" s="185">
        <f>IF(D23="","",VLOOKUP(B23,Data!$B$5:$L$404,11,FALSE))</f>
        <v>1897.4</v>
      </c>
      <c r="G23" s="188">
        <f t="shared" si="0"/>
        <v>3794.8</v>
      </c>
      <c r="H23" s="182" t="str">
        <f>IF(D23="","",VLOOKUP(B23,Data!$B$5:$D$404,3,FALSE))</f>
        <v>C/T</v>
      </c>
      <c r="I23" s="182" t="str">
        <f>IF(D23="","",VLOOKUP(B23,Data!$B$5:$M$404,12,FALSE))</f>
        <v>Indonesia</v>
      </c>
      <c r="J23" s="280" t="s">
        <v>1000</v>
      </c>
      <c r="K23" s="183">
        <f>IF(D23="","",VLOOKUP(B23,Data!$B$5:$E$404,4,FALSE)*D23)</f>
        <v>444</v>
      </c>
      <c r="L23" s="183">
        <f>IF(D23="","",VLOOKUP(B23,Data!$B$5:$F$404,5,FALSE)*D23)</f>
        <v>402</v>
      </c>
      <c r="M23" s="189" t="e">
        <f>IF(B23=Data!B96,Data!G96,(IF(B23=Data!B102,Data!G102,(IF(B23=Data!B104,Data!G104,(IF(B23=Data!#REF!,Data!#REF!,(IF(B23=Data!#REF!,Data!#REF!,(IF(B23=Data!B87,Data!G87,(IF(B23=Data!#REF!,Data!#REF!,(IF(B23=Data!#REF!,Data!#REF!,Data!#REF!)))))))))))))))&amp;IF(B23=Data!B222,Data!G222,(IF(B23=Data!B223,Data!G223,(IF(B23=Data!#REF!,Data!#REF!,(IF(B23=Data!B217,Data!G217,(IF(B23=Data!B219,Data!G219,(IF(B23=Data!#REF!,Data!G914,(IF(B23=Data!#REF!,Data!#REF!,(IF(B23=Data!B274,Data!G274,Data!#REF!)))))))))))))))&amp;IF(B23=Data!#REF!,Data!#REF!,(IF(B23=Data!#REF!,Data!#REF!,(IF(B23=Data!#REF!,Data!#REF!,(IF(B23=Data!#REF!,Data!#REF!,(IF(B23=Data!#REF!,Data!#REF!,Data!#REF!)))))))))</f>
        <v>#REF!</v>
      </c>
      <c r="N23" s="377"/>
      <c r="O23" s="378"/>
      <c r="P23" s="186" t="e">
        <f>IF(B23=Data!B96,Data!H96,(IF(B23=Data!B102,Data!H102,(IF(B23=Data!B104,Data!H104,(IF(B23=Data!#REF!,Data!#REF!,(IF(B23=Data!#REF!,Data!#REF!,(IF(B23=Data!B87,Data!H87,(IF(B23=Data!#REF!,Data!#REF!,(IF(B23=Data!#REF!,Data!#REF!,Data!#REF!)))))))))))))))&amp;IF(B23=Data!B222,Data!H222,(IF(B23=Data!B223,Data!H223,(IF(B23=Data!#REF!,Data!#REF!,(IF(B23=Data!B217,Data!H217,(IF(B23=Data!B219,Data!H219,(IF(B23=Data!#REF!,Data!H914,(IF(B23=Data!#REF!,Data!#REF!,(IF(B23=Data!B274,Data!H274,Data!#REF!)))))))))))))))&amp;IF(B23=Data!#REF!,Data!#REF!,(IF(B23=Data!#REF!,Data!#REF!,(IF(B23=Data!#REF!,Data!#REF!,(IF(B23=Data!#REF!,Data!#REF!,(IF(B23=Data!#REF!,Data!#REF!,Data!#REF!)))))))))</f>
        <v>#REF!</v>
      </c>
      <c r="Q23" s="378"/>
      <c r="R23" s="378"/>
      <c r="S23" s="186" t="e">
        <f>IF(B23=Data!B96,Data!I96,(IF(B23=Data!B102,Data!I102,(IF(B23=Data!B104,Data!I104,(IF(B23=Data!#REF!,Data!#REF!,(IF(B23=Data!#REF!,Data!#REF!,(IF(B23=Data!B87,Data!I87,(IF(B23=Data!#REF!,Data!#REF!,(IF(B23=Data!#REF!,Data!#REF!,Data!#REF!)))))))))))))))&amp;IF(B23=Data!B222,Data!I222,(IF(B23=Data!B223,Data!I223,(IF(B23=Data!#REF!,Data!#REF!,(IF(B23=Data!B217,Data!I217,(IF(B23=Data!B219,Data!I219,(IF(B23=Data!#REF!,Data!I914,(IF(B23=Data!#REF!,Data!#REF!,(IF(B23=Data!B274,Data!I274,Data!#REF!)))))))))))))))&amp;IF(B23=Data!#REF!,Data!#REF!,(IF(B23=Data!#REF!,Data!#REF!,(IF(B23=Data!#REF!,Data!#REF!,(IF(B23=Data!#REF!,Data!#REF!,(IF(B23=Data!#REF!,Data!#REF!,Data!#REF!)))))))))</f>
        <v>#REF!</v>
      </c>
      <c r="T23" s="379"/>
      <c r="U23" s="186" t="e">
        <f>IF(B23=Data!B96,Data!J96,(IF(B23=Data!B102,Data!J102,(IF(B23=Data!B104,Data!J104,(IF(B23=Data!#REF!,Data!#REF!,(IF(B23=Data!#REF!,Data!#REF!,(IF(B23=Data!B87,Data!J87,(IF(B23=Data!#REF!,Data!#REF!,(IF(B23=Data!#REF!,Data!#REF!,Data!#REF!)))))))))))))))&amp;IF(B23=Data!B222,Data!J222,(IF(B23=Data!B223,Data!J223,(IF(B23=Data!#REF!,Data!#REF!,(IF(B23=Data!B217,Data!J217,(IF(B23=Data!B219,Data!J219,(IF(B23=Data!#REF!,Data!J914,(IF(B23=Data!#REF!,Data!#REF!,(IF(B23=Data!B274,Data!J274,Data!#REF!)))))))))))))))&amp;IF(B23=Data!#REF!,Data!#REF!,(IF(B23=Data!#REF!,Data!#REF!,(IF(B23=Data!#REF!,Data!#REF!,(IF(B23=Data!#REF!,Data!#REF!,(IF(B23=Data!#REF!,Data!#REF!,Data!#REF!)))))))))</f>
        <v>#REF!</v>
      </c>
      <c r="V23" s="184">
        <f>IF(D23="","",VLOOKUP(B23,Data!$B$5:$J$404,9,FALSE)*D23)</f>
        <v>2.3980000000000001</v>
      </c>
    </row>
    <row r="24" spans="1:22" s="340" customFormat="1" ht="17" customHeight="1">
      <c r="A24" s="272">
        <v>6</v>
      </c>
      <c r="B24" s="419" t="s">
        <v>245</v>
      </c>
      <c r="C24" s="187" t="str">
        <f>IF(D24="","",VLOOKUP(B24,Data!$B$5:$L$404,2,FALSE))</f>
        <v>AAC7370</v>
      </c>
      <c r="D24" s="274">
        <v>1</v>
      </c>
      <c r="E24" s="341"/>
      <c r="F24" s="185">
        <f>IF(D24="","",VLOOKUP(B24,Data!$B$5:$L$404,11,FALSE))</f>
        <v>3015.47</v>
      </c>
      <c r="G24" s="188">
        <f t="shared" si="0"/>
        <v>3015.47</v>
      </c>
      <c r="H24" s="182" t="str">
        <f>IF(D24="","",VLOOKUP(B24,Data!$B$5:$D$404,3,FALSE))</f>
        <v>C/T</v>
      </c>
      <c r="I24" s="182" t="str">
        <f>IF(D24="","",VLOOKUP(B24,Data!$B$5:$M$404,12,FALSE))</f>
        <v>Indonesia</v>
      </c>
      <c r="J24" s="280"/>
      <c r="K24" s="183">
        <f>IF(D24="","",VLOOKUP(B24,Data!$B$5:$E$404,4,FALSE)*D24)</f>
        <v>266</v>
      </c>
      <c r="L24" s="183">
        <f>IF(D24="","",VLOOKUP(B24,Data!$B$5:$F$404,5,FALSE)*D24)</f>
        <v>246</v>
      </c>
      <c r="M24" s="189" t="e">
        <f>IF(B24=Data!B125,Data!G125,(IF(B24=Data!B131,Data!G131,(IF(B24=Data!B133,Data!G133,(IF(B24=Data!#REF!,Data!#REF!,(IF(B24=Data!#REF!,Data!#REF!,(IF(B24=Data!B116,Data!G116,(IF(B24=Data!#REF!,Data!#REF!,(IF(B24=Data!#REF!,Data!#REF!,Data!#REF!)))))))))))))))&amp;IF(B24=Data!B251,Data!G251,(IF(B24=Data!B252,Data!G252,(IF(B24=Data!#REF!,Data!#REF!,(IF(B24=Data!B247,Data!G247,(IF(B24=Data!B248,Data!G248,(IF(B24=Data!#REF!,Data!G943,(IF(B24=Data!#REF!,Data!#REF!,(IF(B24=Data!B303,Data!G303,Data!#REF!)))))))))))))))&amp;IF(B24=Data!#REF!,Data!#REF!,(IF(B24=Data!#REF!,Data!#REF!,(IF(B24=Data!#REF!,Data!#REF!,(IF(B24=Data!#REF!,Data!#REF!,(IF(B24=Data!#REF!,Data!#REF!,Data!#REF!)))))))))</f>
        <v>#REF!</v>
      </c>
      <c r="N24" s="377"/>
      <c r="O24" s="378"/>
      <c r="P24" s="186" t="e">
        <f>IF(B24=Data!B125,Data!H125,(IF(B24=Data!B131,Data!H131,(IF(B24=Data!B133,Data!H133,(IF(B24=Data!#REF!,Data!#REF!,(IF(B24=Data!#REF!,Data!#REF!,(IF(B24=Data!B116,Data!H116,(IF(B24=Data!#REF!,Data!#REF!,(IF(B24=Data!#REF!,Data!#REF!,Data!#REF!)))))))))))))))&amp;IF(B24=Data!B251,Data!H251,(IF(B24=Data!B252,Data!H252,(IF(B24=Data!#REF!,Data!#REF!,(IF(B24=Data!B247,Data!H247,(IF(B24=Data!B248,Data!H248,(IF(B24=Data!#REF!,Data!H943,(IF(B24=Data!#REF!,Data!#REF!,(IF(B24=Data!B303,Data!H303,Data!#REF!)))))))))))))))&amp;IF(B24=Data!#REF!,Data!#REF!,(IF(B24=Data!#REF!,Data!#REF!,(IF(B24=Data!#REF!,Data!#REF!,(IF(B24=Data!#REF!,Data!#REF!,(IF(B24=Data!#REF!,Data!#REF!,Data!#REF!)))))))))</f>
        <v>#REF!</v>
      </c>
      <c r="Q24" s="378"/>
      <c r="R24" s="378"/>
      <c r="S24" s="186" t="e">
        <f>IF(B24=Data!B125,Data!I125,(IF(B24=Data!B131,Data!I131,(IF(B24=Data!B133,Data!I133,(IF(B24=Data!#REF!,Data!#REF!,(IF(B24=Data!#REF!,Data!#REF!,(IF(B24=Data!B116,Data!I116,(IF(B24=Data!#REF!,Data!#REF!,(IF(B24=Data!#REF!,Data!#REF!,Data!#REF!)))))))))))))))&amp;IF(B24=Data!B251,Data!I251,(IF(B24=Data!B252,Data!I252,(IF(B24=Data!#REF!,Data!#REF!,(IF(B24=Data!B247,Data!I247,(IF(B24=Data!B248,Data!I248,(IF(B24=Data!#REF!,Data!I943,(IF(B24=Data!#REF!,Data!#REF!,(IF(B24=Data!B303,Data!I303,Data!#REF!)))))))))))))))&amp;IF(B24=Data!#REF!,Data!#REF!,(IF(B24=Data!#REF!,Data!#REF!,(IF(B24=Data!#REF!,Data!#REF!,(IF(B24=Data!#REF!,Data!#REF!,(IF(B24=Data!#REF!,Data!#REF!,Data!#REF!)))))))))</f>
        <v>#REF!</v>
      </c>
      <c r="T24" s="379"/>
      <c r="U24" s="186" t="e">
        <f>IF(B24=Data!B125,Data!J125,(IF(B24=Data!B131,Data!J131,(IF(B24=Data!B133,Data!J133,(IF(B24=Data!#REF!,Data!#REF!,(IF(B24=Data!#REF!,Data!#REF!,(IF(B24=Data!B116,Data!J116,(IF(B24=Data!#REF!,Data!#REF!,(IF(B24=Data!#REF!,Data!#REF!,Data!#REF!)))))))))))))))&amp;IF(B24=Data!B251,Data!J251,(IF(B24=Data!B252,Data!J252,(IF(B24=Data!#REF!,Data!#REF!,(IF(B24=Data!B247,Data!J247,(IF(B24=Data!B248,Data!J248,(IF(B24=Data!#REF!,Data!J943,(IF(B24=Data!#REF!,Data!#REF!,(IF(B24=Data!B303,Data!J303,Data!#REF!)))))))))))))))&amp;IF(B24=Data!#REF!,Data!#REF!,(IF(B24=Data!#REF!,Data!#REF!,(IF(B24=Data!#REF!,Data!#REF!,(IF(B24=Data!#REF!,Data!#REF!,(IF(B24=Data!#REF!,Data!#REF!,Data!#REF!)))))))))</f>
        <v>#REF!</v>
      </c>
      <c r="V24" s="184">
        <f>IF(D24="","",VLOOKUP(B24,Data!$B$5:$J$404,9,FALSE)*D24)</f>
        <v>1.488</v>
      </c>
    </row>
    <row r="25" spans="1:22" s="340" customFormat="1" ht="17" customHeight="1">
      <c r="A25" s="272"/>
      <c r="B25" s="368"/>
      <c r="C25" s="187" t="str">
        <f>IF(D25="","",VLOOKUP(B25,Data!$B$5:$L$404,2,FALSE))</f>
        <v/>
      </c>
      <c r="D25" s="274"/>
      <c r="E25" s="341"/>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126,Data!G126,(IF(B25=Data!B132,Data!G132,(IF(B25=Data!B134,Data!G134,(IF(B25=Data!#REF!,Data!#REF!,(IF(B25=Data!#REF!,Data!#REF!,(IF(B25=Data!B117,Data!G117,(IF(B25=Data!#REF!,Data!#REF!,(IF(B25=Data!#REF!,Data!#REF!,Data!#REF!)))))))))))))))&amp;IF(B25=Data!B252,Data!G252,(IF(B25=Data!B253,Data!G253,(IF(B25=Data!#REF!,Data!#REF!,(IF(B25=Data!B248,Data!G248,(IF(B25=Data!B249,Data!G249,(IF(B25=Data!#REF!,Data!G944,(IF(B25=Data!#REF!,Data!#REF!,(IF(B25=Data!B304,Data!G304,Data!#REF!)))))))))))))))&amp;IF(B25=Data!#REF!,Data!#REF!,(IF(B25=Data!#REF!,Data!#REF!,(IF(B25=Data!#REF!,Data!#REF!,(IF(B25=Data!#REF!,Data!#REF!,(IF(B25=Data!#REF!,Data!#REF!,Data!#REF!)))))))))</f>
        <v>#REF!</v>
      </c>
      <c r="N25" s="377"/>
      <c r="O25" s="378"/>
      <c r="P25" s="186" t="e">
        <f>IF(B25=Data!B126,Data!H126,(IF(B25=Data!B132,Data!H132,(IF(B25=Data!B134,Data!H134,(IF(B25=Data!#REF!,Data!#REF!,(IF(B25=Data!#REF!,Data!#REF!,(IF(B25=Data!B117,Data!H117,(IF(B25=Data!#REF!,Data!#REF!,(IF(B25=Data!#REF!,Data!#REF!,Data!#REF!)))))))))))))))&amp;IF(B25=Data!B252,Data!H252,(IF(B25=Data!B253,Data!H253,(IF(B25=Data!#REF!,Data!#REF!,(IF(B25=Data!B248,Data!H248,(IF(B25=Data!B249,Data!H249,(IF(B25=Data!#REF!,Data!H944,(IF(B25=Data!#REF!,Data!#REF!,(IF(B25=Data!B304,Data!H304,Data!#REF!)))))))))))))))&amp;IF(B25=Data!#REF!,Data!#REF!,(IF(B25=Data!#REF!,Data!#REF!,(IF(B25=Data!#REF!,Data!#REF!,(IF(B25=Data!#REF!,Data!#REF!,(IF(B25=Data!#REF!,Data!#REF!,Data!#REF!)))))))))</f>
        <v>#REF!</v>
      </c>
      <c r="Q25" s="378"/>
      <c r="R25" s="378"/>
      <c r="S25" s="186" t="e">
        <f>IF(B25=Data!B126,Data!I126,(IF(B25=Data!B132,Data!I132,(IF(B25=Data!B134,Data!I134,(IF(B25=Data!#REF!,Data!#REF!,(IF(B25=Data!#REF!,Data!#REF!,(IF(B25=Data!B117,Data!I117,(IF(B25=Data!#REF!,Data!#REF!,(IF(B25=Data!#REF!,Data!#REF!,Data!#REF!)))))))))))))))&amp;IF(B25=Data!B252,Data!I252,(IF(B25=Data!B253,Data!I253,(IF(B25=Data!#REF!,Data!#REF!,(IF(B25=Data!B248,Data!I248,(IF(B25=Data!B249,Data!I249,(IF(B25=Data!#REF!,Data!I944,(IF(B25=Data!#REF!,Data!#REF!,(IF(B25=Data!B304,Data!I304,Data!#REF!)))))))))))))))&amp;IF(B25=Data!#REF!,Data!#REF!,(IF(B25=Data!#REF!,Data!#REF!,(IF(B25=Data!#REF!,Data!#REF!,(IF(B25=Data!#REF!,Data!#REF!,(IF(B25=Data!#REF!,Data!#REF!,Data!#REF!)))))))))</f>
        <v>#REF!</v>
      </c>
      <c r="T25" s="379"/>
      <c r="U25" s="186" t="e">
        <f>IF(B25=Data!B126,Data!J126,(IF(B25=Data!B132,Data!J132,(IF(B25=Data!B134,Data!J134,(IF(B25=Data!#REF!,Data!#REF!,(IF(B25=Data!#REF!,Data!#REF!,(IF(B25=Data!B117,Data!J117,(IF(B25=Data!#REF!,Data!#REF!,(IF(B25=Data!#REF!,Data!#REF!,Data!#REF!)))))))))))))))&amp;IF(B25=Data!B252,Data!J252,(IF(B25=Data!B253,Data!J253,(IF(B25=Data!#REF!,Data!#REF!,(IF(B25=Data!B248,Data!J248,(IF(B25=Data!B249,Data!J249,(IF(B25=Data!#REF!,Data!J944,(IF(B25=Data!#REF!,Data!#REF!,(IF(B25=Data!B304,Data!J304,Data!#REF!)))))))))))))))&amp;IF(B25=Data!#REF!,Data!#REF!,(IF(B25=Data!#REF!,Data!#REF!,(IF(B25=Data!#REF!,Data!#REF!,(IF(B25=Data!#REF!,Data!#REF!,(IF(B25=Data!#REF!,Data!#REF!,Data!#REF!)))))))))</f>
        <v>#REF!</v>
      </c>
      <c r="V25" s="184" t="str">
        <f>IF(D25="","",VLOOKUP(B25,Data!$B$5:$J$404,9,FALSE)*D25)</f>
        <v/>
      </c>
    </row>
    <row r="26" spans="1:22" s="340" customFormat="1" ht="17" customHeight="1">
      <c r="A26" s="272"/>
      <c r="B26" s="419"/>
      <c r="C26" s="187" t="str">
        <f>IF(D26="","",VLOOKUP(B26,Data!$B$5:$L$404,2,FALSE))</f>
        <v/>
      </c>
      <c r="D26" s="274"/>
      <c r="E26" s="341"/>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126,Data!G126,(IF(B26=Data!B132,Data!G132,(IF(B26=Data!B134,Data!G134,(IF(B26=Data!#REF!,Data!#REF!,(IF(B26=Data!#REF!,Data!#REF!,(IF(B26=Data!B117,Data!G117,(IF(B26=Data!#REF!,Data!#REF!,(IF(B26=Data!#REF!,Data!#REF!,Data!#REF!)))))))))))))))&amp;IF(B26=Data!B252,Data!G252,(IF(B26=Data!B253,Data!G253,(IF(B26=Data!#REF!,Data!#REF!,(IF(B26=Data!B248,Data!G248,(IF(B26=Data!B249,Data!G249,(IF(B26=Data!#REF!,Data!G944,(IF(B26=Data!#REF!,Data!#REF!,(IF(B26=Data!B304,Data!G304,Data!#REF!)))))))))))))))&amp;IF(B26=Data!#REF!,Data!#REF!,(IF(B26=Data!#REF!,Data!#REF!,(IF(B26=Data!#REF!,Data!#REF!,(IF(B26=Data!#REF!,Data!#REF!,(IF(B26=Data!#REF!,Data!#REF!,Data!#REF!)))))))))</f>
        <v>#REF!</v>
      </c>
      <c r="N26" s="377"/>
      <c r="O26" s="378"/>
      <c r="P26" s="186" t="e">
        <f>IF(B26=Data!B126,Data!H126,(IF(B26=Data!B132,Data!H132,(IF(B26=Data!B134,Data!H134,(IF(B26=Data!#REF!,Data!#REF!,(IF(B26=Data!#REF!,Data!#REF!,(IF(B26=Data!B117,Data!H117,(IF(B26=Data!#REF!,Data!#REF!,(IF(B26=Data!#REF!,Data!#REF!,Data!#REF!)))))))))))))))&amp;IF(B26=Data!B252,Data!H252,(IF(B26=Data!B253,Data!H253,(IF(B26=Data!#REF!,Data!#REF!,(IF(B26=Data!B248,Data!H248,(IF(B26=Data!B249,Data!H249,(IF(B26=Data!#REF!,Data!H944,(IF(B26=Data!#REF!,Data!#REF!,(IF(B26=Data!B304,Data!H304,Data!#REF!)))))))))))))))&amp;IF(B26=Data!#REF!,Data!#REF!,(IF(B26=Data!#REF!,Data!#REF!,(IF(B26=Data!#REF!,Data!#REF!,(IF(B26=Data!#REF!,Data!#REF!,(IF(B26=Data!#REF!,Data!#REF!,Data!#REF!)))))))))</f>
        <v>#REF!</v>
      </c>
      <c r="Q26" s="378"/>
      <c r="R26" s="378"/>
      <c r="S26" s="186" t="e">
        <f>IF(B26=Data!B126,Data!I126,(IF(B26=Data!B132,Data!I132,(IF(B26=Data!B134,Data!I134,(IF(B26=Data!#REF!,Data!#REF!,(IF(B26=Data!#REF!,Data!#REF!,(IF(B26=Data!B117,Data!I117,(IF(B26=Data!#REF!,Data!#REF!,(IF(B26=Data!#REF!,Data!#REF!,Data!#REF!)))))))))))))))&amp;IF(B26=Data!B252,Data!I252,(IF(B26=Data!B253,Data!I253,(IF(B26=Data!#REF!,Data!#REF!,(IF(B26=Data!B248,Data!I248,(IF(B26=Data!B249,Data!I249,(IF(B26=Data!#REF!,Data!I944,(IF(B26=Data!#REF!,Data!#REF!,(IF(B26=Data!B304,Data!I304,Data!#REF!)))))))))))))))&amp;IF(B26=Data!#REF!,Data!#REF!,(IF(B26=Data!#REF!,Data!#REF!,(IF(B26=Data!#REF!,Data!#REF!,(IF(B26=Data!#REF!,Data!#REF!,(IF(B26=Data!#REF!,Data!#REF!,Data!#REF!)))))))))</f>
        <v>#REF!</v>
      </c>
      <c r="T26" s="379"/>
      <c r="U26" s="186" t="e">
        <f>IF(B26=Data!B126,Data!J126,(IF(B26=Data!B132,Data!J132,(IF(B26=Data!B134,Data!J134,(IF(B26=Data!#REF!,Data!#REF!,(IF(B26=Data!#REF!,Data!#REF!,(IF(B26=Data!B117,Data!J117,(IF(B26=Data!#REF!,Data!#REF!,(IF(B26=Data!#REF!,Data!#REF!,Data!#REF!)))))))))))))))&amp;IF(B26=Data!B252,Data!J252,(IF(B26=Data!B253,Data!J253,(IF(B26=Data!#REF!,Data!#REF!,(IF(B26=Data!B248,Data!J248,(IF(B26=Data!B249,Data!J249,(IF(B26=Data!#REF!,Data!J944,(IF(B26=Data!#REF!,Data!#REF!,(IF(B26=Data!B304,Data!J304,Data!#REF!)))))))))))))))&amp;IF(B26=Data!#REF!,Data!#REF!,(IF(B26=Data!#REF!,Data!#REF!,(IF(B26=Data!#REF!,Data!#REF!,(IF(B26=Data!#REF!,Data!#REF!,(IF(B26=Data!#REF!,Data!#REF!,Data!#REF!)))))))))</f>
        <v>#REF!</v>
      </c>
      <c r="V26" s="184" t="str">
        <f>IF(D26="","",VLOOKUP(B26,Data!$B$5:$J$404,9,FALSE)*D26)</f>
        <v/>
      </c>
    </row>
    <row r="27" spans="1:22" s="340" customFormat="1" ht="19.5" customHeight="1">
      <c r="A27" s="272"/>
      <c r="B27" s="678" t="s">
        <v>1012</v>
      </c>
      <c r="C27" s="679"/>
      <c r="D27" s="454">
        <f>SUM(D18:D26)</f>
        <v>17</v>
      </c>
      <c r="E27" s="191"/>
      <c r="F27" s="191"/>
      <c r="G27" s="455">
        <f>SUM(G18:G26)</f>
        <v>32223.8</v>
      </c>
      <c r="H27" s="383"/>
      <c r="I27" s="191"/>
      <c r="J27" s="191"/>
      <c r="K27" s="455">
        <f>SUM(K18:K26)</f>
        <v>3524</v>
      </c>
      <c r="L27" s="455">
        <f>SUM(L18:L26)</f>
        <v>3182</v>
      </c>
      <c r="M27" s="190">
        <f>SUM(M16:M17)</f>
        <v>0</v>
      </c>
      <c r="N27" s="190"/>
      <c r="O27" s="190"/>
      <c r="P27" s="190"/>
      <c r="Q27" s="190"/>
      <c r="R27" s="190">
        <f>SUM(R16:R17)</f>
        <v>0</v>
      </c>
      <c r="S27" s="190">
        <f>SUM(S16:S17)</f>
        <v>0</v>
      </c>
      <c r="T27" s="190"/>
      <c r="U27" s="190">
        <f>SUM(U16:U17)</f>
        <v>0</v>
      </c>
      <c r="V27" s="456">
        <f>SUM(V18:V26)</f>
        <v>19.985999999999997</v>
      </c>
    </row>
    <row r="28" spans="1:22" ht="10.25" customHeight="1">
      <c r="A28" s="272"/>
      <c r="B28" s="680"/>
      <c r="C28" s="681"/>
      <c r="D28" s="395"/>
      <c r="E28" s="311"/>
      <c r="F28" s="160" t="s">
        <v>523</v>
      </c>
      <c r="G28" s="157"/>
      <c r="H28" s="344"/>
      <c r="I28" s="344"/>
      <c r="J28" s="344"/>
      <c r="K28" s="161"/>
      <c r="L28" s="151"/>
      <c r="M28" s="298"/>
      <c r="T28" s="298"/>
      <c r="U28" s="298"/>
      <c r="V28" s="155"/>
    </row>
    <row r="29" spans="1:22"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22" ht="14">
      <c r="A30" s="297" t="s">
        <v>525</v>
      </c>
      <c r="B30" s="334"/>
      <c r="C30" s="308"/>
      <c r="D30" s="386" t="s">
        <v>87</v>
      </c>
      <c r="F30" s="685"/>
      <c r="G30" s="686"/>
      <c r="H30" s="297" t="s">
        <v>88</v>
      </c>
      <c r="I30" s="350"/>
      <c r="J30" s="154" t="s">
        <v>89</v>
      </c>
      <c r="K30" s="154"/>
      <c r="L30" s="150"/>
      <c r="V30" s="155"/>
    </row>
    <row r="31" spans="1:22">
      <c r="A31" s="297" t="s">
        <v>526</v>
      </c>
      <c r="B31" s="297"/>
      <c r="C31" s="298"/>
      <c r="F31" s="685"/>
      <c r="G31" s="686"/>
      <c r="H31" s="297"/>
      <c r="I31" s="350"/>
      <c r="J31" s="154" t="s">
        <v>93</v>
      </c>
      <c r="K31" s="154"/>
      <c r="L31" s="150"/>
      <c r="V31" s="155"/>
    </row>
    <row r="32" spans="1:22"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1003</v>
      </c>
      <c r="G35" s="674"/>
      <c r="H35" s="673" t="s">
        <v>1002</v>
      </c>
      <c r="I35" s="674"/>
      <c r="J35" s="158" t="s">
        <v>104</v>
      </c>
      <c r="K35" s="158"/>
      <c r="L35" s="675" t="s">
        <v>105</v>
      </c>
      <c r="M35" s="676"/>
      <c r="N35" s="676"/>
      <c r="O35" s="676"/>
      <c r="P35" s="676"/>
      <c r="Q35" s="676"/>
      <c r="R35" s="676"/>
      <c r="S35" s="676"/>
      <c r="T35" s="676"/>
      <c r="U35" s="676"/>
      <c r="V35" s="677"/>
    </row>
    <row r="36" spans="1:22">
      <c r="B36" s="305"/>
    </row>
    <row r="39" spans="1:22" ht="19.25" customHeight="1"/>
    <row r="40" spans="1:22" ht="19.25" customHeight="1"/>
    <row r="41" spans="1:22" s="354" customFormat="1" ht="17.75" customHeight="1">
      <c r="A41" s="163" t="s">
        <v>886</v>
      </c>
      <c r="B41" s="146"/>
      <c r="C41" s="163" t="s">
        <v>569</v>
      </c>
      <c r="D41" s="382"/>
      <c r="E41" s="363"/>
      <c r="F41" s="163" t="s">
        <v>880</v>
      </c>
      <c r="G41" s="146"/>
      <c r="H41" s="163" t="s">
        <v>569</v>
      </c>
      <c r="K41" s="265"/>
      <c r="L41" s="265"/>
      <c r="V41" s="264"/>
    </row>
    <row r="42" spans="1:22" s="354" customFormat="1" ht="17.75" customHeight="1">
      <c r="A42" s="163" t="s">
        <v>887</v>
      </c>
      <c r="B42" s="146"/>
      <c r="C42" s="163" t="s">
        <v>891</v>
      </c>
      <c r="D42" s="382"/>
      <c r="E42" s="363"/>
      <c r="F42" s="247" t="s">
        <v>881</v>
      </c>
      <c r="G42" s="381"/>
      <c r="H42" s="247" t="s">
        <v>891</v>
      </c>
      <c r="K42" s="265"/>
      <c r="L42" s="265"/>
      <c r="V42" s="264"/>
    </row>
    <row r="43" spans="1:22" s="354" customFormat="1" ht="17.75" customHeight="1">
      <c r="A43" s="163" t="s">
        <v>888</v>
      </c>
      <c r="B43" s="146"/>
      <c r="C43" s="163" t="s">
        <v>891</v>
      </c>
      <c r="D43" s="382"/>
      <c r="E43" s="363"/>
      <c r="F43" s="163" t="s">
        <v>882</v>
      </c>
      <c r="G43" s="146"/>
      <c r="H43" s="163" t="s">
        <v>569</v>
      </c>
      <c r="K43" s="265"/>
      <c r="L43" s="265"/>
      <c r="V43" s="264"/>
    </row>
    <row r="44" spans="1:22" s="354" customFormat="1" ht="17.75" customHeight="1">
      <c r="A44" s="163" t="s">
        <v>889</v>
      </c>
      <c r="B44" s="146"/>
      <c r="C44" s="163" t="s">
        <v>569</v>
      </c>
      <c r="D44" s="382"/>
      <c r="E44" s="363"/>
      <c r="F44" s="163" t="s">
        <v>883</v>
      </c>
      <c r="G44" s="146"/>
      <c r="H44" s="163" t="s">
        <v>569</v>
      </c>
      <c r="K44" s="265"/>
      <c r="L44" s="265"/>
      <c r="V44" s="264"/>
    </row>
    <row r="45" spans="1:22" s="354" customFormat="1" ht="17.75" customHeight="1">
      <c r="A45" s="163" t="s">
        <v>890</v>
      </c>
      <c r="B45" s="146"/>
      <c r="C45" s="163" t="s">
        <v>569</v>
      </c>
      <c r="D45" s="382"/>
      <c r="E45" s="363"/>
      <c r="F45" s="163" t="s">
        <v>885</v>
      </c>
      <c r="G45" s="146"/>
      <c r="H45" s="163" t="s">
        <v>569</v>
      </c>
      <c r="K45" s="265"/>
      <c r="L45" s="265"/>
      <c r="V45" s="264"/>
    </row>
    <row r="46" spans="1:22" ht="18.75" customHeight="1">
      <c r="A46" s="411"/>
      <c r="B46" s="411"/>
      <c r="C46" s="411"/>
      <c r="D46" s="384"/>
      <c r="E46" s="266"/>
      <c r="F46" s="163" t="s">
        <v>884</v>
      </c>
      <c r="H46" s="163" t="s">
        <v>569</v>
      </c>
    </row>
    <row r="47" spans="1:22" ht="17.5">
      <c r="A47" s="268"/>
      <c r="B47" s="411"/>
      <c r="C47" s="411"/>
      <c r="D47" s="384"/>
      <c r="E47" s="411"/>
      <c r="F47" s="267"/>
      <c r="G47" s="267"/>
      <c r="H47" s="411"/>
    </row>
    <row r="49" spans="1:12">
      <c r="D49" s="386" t="s">
        <v>872</v>
      </c>
    </row>
    <row r="50" spans="1:12">
      <c r="L50" s="355"/>
    </row>
    <row r="51" spans="1:12" ht="14">
      <c r="A51" s="356"/>
      <c r="C51" s="334"/>
      <c r="D51" s="398"/>
      <c r="L51" s="358"/>
    </row>
    <row r="52" spans="1:12" ht="14">
      <c r="A52" s="359"/>
      <c r="C52" s="334"/>
      <c r="D52" s="398"/>
      <c r="L52" s="358"/>
    </row>
    <row r="53" spans="1:12" ht="14">
      <c r="A53" s="359"/>
      <c r="C53" s="334"/>
      <c r="D53" s="398"/>
      <c r="L53" s="358"/>
    </row>
    <row r="54" spans="1:12" ht="14">
      <c r="A54" s="359"/>
      <c r="B54" s="334"/>
      <c r="C54" s="334"/>
      <c r="D54" s="398"/>
      <c r="L54" s="358"/>
    </row>
    <row r="55" spans="1:12" ht="14">
      <c r="A55" s="359"/>
      <c r="B55" s="334"/>
      <c r="C55" s="334"/>
      <c r="D55" s="398"/>
      <c r="L55" s="358"/>
    </row>
    <row r="56" spans="1:12" ht="14">
      <c r="A56" s="359"/>
      <c r="B56" s="334"/>
      <c r="C56" s="334"/>
      <c r="D56" s="398"/>
      <c r="L56" s="358"/>
    </row>
    <row r="57" spans="1:12" ht="14">
      <c r="A57" s="334"/>
      <c r="B57" s="334"/>
      <c r="C57" s="334"/>
      <c r="D57" s="398"/>
      <c r="L57" s="360"/>
    </row>
    <row r="58" spans="1:12" ht="14">
      <c r="A58" s="359"/>
      <c r="B58" s="334"/>
      <c r="C58" s="334"/>
      <c r="D58" s="398"/>
    </row>
    <row r="59" spans="1:12" ht="14">
      <c r="A59" s="334"/>
      <c r="B59" s="334"/>
      <c r="C59" s="334"/>
      <c r="D59" s="398"/>
    </row>
    <row r="60" spans="1:12" ht="14">
      <c r="A60" s="334"/>
      <c r="B60" s="334"/>
      <c r="C60" s="334"/>
      <c r="D60" s="398"/>
    </row>
    <row r="61" spans="1:12" ht="14">
      <c r="A61" s="359"/>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34"/>
      <c r="B71" s="334"/>
      <c r="C71" s="334"/>
      <c r="D71" s="398"/>
    </row>
    <row r="72" spans="1:4" ht="14">
      <c r="B72" s="334"/>
    </row>
    <row r="73" spans="1:4" ht="14">
      <c r="B73" s="334"/>
    </row>
    <row r="74" spans="1:4" ht="14">
      <c r="B74"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5" max="21" man="1"/>
  </row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FFFF00"/>
    <pageSetUpPr fitToPage="1"/>
  </sheetPr>
  <dimension ref="A1:AD76"/>
  <sheetViews>
    <sheetView topLeftCell="A3" zoomScale="85" zoomScaleNormal="85" zoomScaleSheetLayoutView="85" workbookViewId="0">
      <selection activeCell="B18" sqref="B18"/>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57"/>
      <c r="I10" s="458"/>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1006</v>
      </c>
      <c r="C18" s="187" t="str">
        <f>IF(D18="","",VLOOKUP(B18,Data!$B$5:$L$404,2,FALSE))</f>
        <v/>
      </c>
      <c r="D18" s="274"/>
      <c r="E18" s="276"/>
      <c r="F18" s="185" t="str">
        <f>IF(D18="","",VLOOKUP(B18,Data!$B$5:$L$404,11,FALSE))</f>
        <v/>
      </c>
      <c r="G18" s="188" t="str">
        <f t="shared" ref="G18:G27"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410">
        <v>7</v>
      </c>
      <c r="B19" s="419" t="s">
        <v>196</v>
      </c>
      <c r="C19" s="187" t="str">
        <f>IF(D19="","",VLOOKUP(B19,Data!$B$5:$L$404,2,FALSE))</f>
        <v>WH50350</v>
      </c>
      <c r="D19" s="274">
        <v>20</v>
      </c>
      <c r="E19" s="273"/>
      <c r="F19" s="376">
        <f>IF(D19="","",VLOOKUP(B19,Data!$B$5:$L$404,11,FALSE))</f>
        <v>1751.45</v>
      </c>
      <c r="G19" s="400">
        <f t="shared" si="0"/>
        <v>35029</v>
      </c>
      <c r="H19" s="401" t="str">
        <f>IF(D19="","",VLOOKUP(B19,Data!$B$5:$D$404,3,FALSE))</f>
        <v>C/T</v>
      </c>
      <c r="I19" s="401" t="str">
        <f>IF(D19="","",VLOOKUP(B19,Data!$B$5:$M$404,12,FALSE))</f>
        <v>Indonesia</v>
      </c>
      <c r="J19" s="402" t="s">
        <v>1007</v>
      </c>
      <c r="K19" s="187">
        <f>IF(D19="","",VLOOKUP(B19,Data!$B$5:$E$404,4,FALSE)*D19)</f>
        <v>4020</v>
      </c>
      <c r="L19" s="187">
        <f>IF(D19="","",VLOOKUP(B19,Data!$B$5:$F$404,5,FALSE)*D19)</f>
        <v>3620</v>
      </c>
      <c r="M19" s="403"/>
      <c r="N19" s="404"/>
      <c r="O19" s="405"/>
      <c r="P19" s="406"/>
      <c r="Q19" s="405"/>
      <c r="R19" s="405"/>
      <c r="S19" s="406"/>
      <c r="T19" s="407"/>
      <c r="U19" s="406"/>
      <c r="V19" s="408">
        <f>IF(D19="","",VLOOKUP(B19,Data!$B$5:$J$404,9,FALSE)*D19)</f>
        <v>23</v>
      </c>
      <c r="W19" s="386"/>
      <c r="X19" s="386"/>
      <c r="Y19" s="386"/>
      <c r="Z19" s="386"/>
      <c r="AA19" s="386"/>
      <c r="AB19" s="386"/>
      <c r="AC19" s="386"/>
      <c r="AD19" s="386"/>
    </row>
    <row r="20" spans="1:30" s="340" customFormat="1" ht="17" customHeight="1">
      <c r="A20" s="272"/>
      <c r="B20" s="420"/>
      <c r="C20" s="187" t="str">
        <f>IF(D20="","",VLOOKUP(B20,Data!$B$5:$L$404,2,FALSE))</f>
        <v/>
      </c>
      <c r="D20" s="274"/>
      <c r="E20" s="277"/>
      <c r="F20" s="185" t="str">
        <f>IF(D20="","",VLOOKUP(B20,Data!$B$5:$L$404,11,FALSE))</f>
        <v/>
      </c>
      <c r="G20" s="188" t="str">
        <f>IF(D20&gt;0,D20*F20,"-")</f>
        <v>-</v>
      </c>
      <c r="H20" s="182" t="str">
        <f>IF(D20="","",VLOOKUP(B20,Data!$B$5:$D$404,3,FALSE))</f>
        <v/>
      </c>
      <c r="I20" s="182" t="str">
        <f>IF(D20="","",VLOOKUP(B20,Data!$B$5:$M$404,12,FALSE))</f>
        <v/>
      </c>
      <c r="J20" s="280"/>
      <c r="K20" s="183" t="str">
        <f>IF(D20="","",VLOOKUP(B20,Data!$B$5:$E$404,4,FALSE)*D20)</f>
        <v/>
      </c>
      <c r="L20" s="183" t="str">
        <f>IF(D20="","",VLOOKUP(B20,Data!$B$5:$F$404,5,FALSE)*D20)</f>
        <v/>
      </c>
      <c r="M20" s="189" t="e">
        <f>IF(B20=Data!B134,Data!G134,(IF(B20=Data!B140,Data!G140,(IF(B20=Data!B142,Data!G142,(IF(B20=Data!#REF!,Data!#REF!,(IF(B20=Data!#REF!,Data!#REF!,(IF(B20=Data!B125,Data!G125,(IF(B20=Data!#REF!,Data!#REF!,(IF(B20=Data!#REF!,Data!#REF!,Data!#REF!)))))))))))))))&amp;IF(B20=Data!B260,Data!G260,(IF(B20=Data!B261,Data!G261,(IF(B20=Data!#REF!,Data!#REF!,(IF(B20=Data!B256,Data!G256,(IF(B20=Data!B257,Data!G257,(IF(B20=Data!#REF!,Data!G952,(IF(B20=Data!#REF!,Data!#REF!,(IF(B20=Data!B312,Data!G312,Data!#REF!)))))))))))))))&amp;IF(B20=Data!#REF!,Data!#REF!,(IF(B20=Data!#REF!,Data!#REF!,(IF(B20=Data!#REF!,Data!#REF!,(IF(B20=Data!#REF!,Data!#REF!,(IF(B20=Data!#REF!,Data!#REF!,Data!#REF!)))))))))</f>
        <v>#REF!</v>
      </c>
      <c r="N20" s="377"/>
      <c r="O20" s="378"/>
      <c r="P20" s="186" t="e">
        <f>IF(B20=Data!B134,Data!H134,(IF(B20=Data!B140,Data!H140,(IF(B20=Data!B142,Data!H142,(IF(B20=Data!#REF!,Data!#REF!,(IF(B20=Data!#REF!,Data!#REF!,(IF(B20=Data!B125,Data!H125,(IF(B20=Data!#REF!,Data!#REF!,(IF(B20=Data!#REF!,Data!#REF!,Data!#REF!)))))))))))))))&amp;IF(B20=Data!B260,Data!H260,(IF(B20=Data!B261,Data!H261,(IF(B20=Data!#REF!,Data!#REF!,(IF(B20=Data!B256,Data!H256,(IF(B20=Data!B257,Data!H257,(IF(B20=Data!#REF!,Data!H952,(IF(B20=Data!#REF!,Data!#REF!,(IF(B20=Data!B312,Data!H312,Data!#REF!)))))))))))))))&amp;IF(B20=Data!#REF!,Data!#REF!,(IF(B20=Data!#REF!,Data!#REF!,(IF(B20=Data!#REF!,Data!#REF!,(IF(B20=Data!#REF!,Data!#REF!,(IF(B20=Data!#REF!,Data!#REF!,Data!#REF!)))))))))</f>
        <v>#REF!</v>
      </c>
      <c r="Q20" s="378"/>
      <c r="R20" s="378"/>
      <c r="S20" s="186" t="e">
        <f>IF(B20=Data!B134,Data!I134,(IF(B20=Data!B140,Data!I140,(IF(B20=Data!B142,Data!I142,(IF(B20=Data!#REF!,Data!#REF!,(IF(B20=Data!#REF!,Data!#REF!,(IF(B20=Data!B125,Data!I125,(IF(B20=Data!#REF!,Data!#REF!,(IF(B20=Data!#REF!,Data!#REF!,Data!#REF!)))))))))))))))&amp;IF(B20=Data!B260,Data!I260,(IF(B20=Data!B261,Data!I261,(IF(B20=Data!#REF!,Data!#REF!,(IF(B20=Data!B256,Data!I256,(IF(B20=Data!B257,Data!I257,(IF(B20=Data!#REF!,Data!I952,(IF(B20=Data!#REF!,Data!#REF!,(IF(B20=Data!B312,Data!I312,Data!#REF!)))))))))))))))&amp;IF(B20=Data!#REF!,Data!#REF!,(IF(B20=Data!#REF!,Data!#REF!,(IF(B20=Data!#REF!,Data!#REF!,(IF(B20=Data!#REF!,Data!#REF!,(IF(B20=Data!#REF!,Data!#REF!,Data!#REF!)))))))))</f>
        <v>#REF!</v>
      </c>
      <c r="T20" s="379"/>
      <c r="U20" s="186" t="e">
        <f>IF(B20=Data!B134,Data!J134,(IF(B20=Data!B140,Data!J140,(IF(B20=Data!B142,Data!J142,(IF(B20=Data!#REF!,Data!#REF!,(IF(B20=Data!#REF!,Data!#REF!,(IF(B20=Data!B125,Data!J125,(IF(B20=Data!#REF!,Data!#REF!,(IF(B20=Data!#REF!,Data!#REF!,Data!#REF!)))))))))))))))&amp;IF(B20=Data!B260,Data!J260,(IF(B20=Data!B261,Data!J261,(IF(B20=Data!#REF!,Data!#REF!,(IF(B20=Data!B256,Data!J256,(IF(B20=Data!B257,Data!J257,(IF(B20=Data!#REF!,Data!J952,(IF(B20=Data!#REF!,Data!#REF!,(IF(B20=Data!B312,Data!J312,Data!#REF!)))))))))))))))&amp;IF(B20=Data!#REF!,Data!#REF!,(IF(B20=Data!#REF!,Data!#REF!,(IF(B20=Data!#REF!,Data!#REF!,(IF(B20=Data!#REF!,Data!#REF!,(IF(B20=Data!#REF!,Data!#REF!,Data!#REF!)))))))))</f>
        <v>#REF!</v>
      </c>
      <c r="V20" s="184" t="str">
        <f>IF(D20="","",VLOOKUP(B20,Data!$B$5:$J$404,9,FALSE)*D20)</f>
        <v/>
      </c>
    </row>
    <row r="21" spans="1:30" s="340" customFormat="1" ht="17" customHeight="1">
      <c r="A21" s="272"/>
      <c r="B21" s="419"/>
      <c r="C21" s="187" t="str">
        <f>IF(D21="","",VLOOKUP(B21,Data!$B$5:$L$404,2,FALSE))</f>
        <v/>
      </c>
      <c r="D21" s="274"/>
      <c r="E21" s="277"/>
      <c r="F21" s="185" t="str">
        <f>IF(D21="","",VLOOKUP(B21,Data!$B$5:$L$404,11,FALSE))</f>
        <v/>
      </c>
      <c r="G21" s="188" t="str">
        <f>IF(D21&gt;0,D21*F21,"-")</f>
        <v>-</v>
      </c>
      <c r="H21" s="182" t="str">
        <f>IF(D21="","",VLOOKUP(B21,Data!$B$5:$D$404,3,FALSE))</f>
        <v/>
      </c>
      <c r="I21" s="182" t="str">
        <f>IF(D21="","",VLOOKUP(B21,Data!$B$5:$M$404,12,FALSE))</f>
        <v/>
      </c>
      <c r="J21" s="402"/>
      <c r="K21" s="183" t="str">
        <f>IF(D21="","",VLOOKUP(B21,Data!$B$5:$E$404,4,FALSE)*D21)</f>
        <v/>
      </c>
      <c r="L21" s="183" t="str">
        <f>IF(D21="","",VLOOKUP(B21,Data!$B$5:$F$404,5,FALSE)*D21)</f>
        <v/>
      </c>
      <c r="M21" s="189" t="e">
        <f>IF(B21=Data!B87,Data!G87,(IF(B21=Data!B93,Data!G93,(IF(B21=Data!B95,Data!G95,(IF(B21=Data!#REF!,Data!#REF!,(IF(B21=Data!#REF!,Data!#REF!,(IF(B21=Data!B78,Data!G78,(IF(B21=Data!#REF!,Data!#REF!,(IF(B21=Data!#REF!,Data!#REF!,Data!#REF!)))))))))))))))&amp;IF(B21=Data!B212,Data!G212,(IF(B21=Data!B213,Data!G213,(IF(B21=Data!#REF!,Data!#REF!,(IF(B21=Data!B208,Data!G208,(IF(B21=Data!B209,Data!G209,(IF(B21=Data!#REF!,Data!G905,(IF(B21=Data!#REF!,Data!#REF!,(IF(B21=Data!B265,Data!G265,Data!#REF!)))))))))))))))&amp;IF(B21=Data!#REF!,Data!#REF!,(IF(B21=Data!#REF!,Data!#REF!,(IF(B21=Data!#REF!,Data!#REF!,(IF(B21=Data!#REF!,Data!#REF!,(IF(B21=Data!#REF!,Data!#REF!,Data!#REF!)))))))))</f>
        <v>#REF!</v>
      </c>
      <c r="N21" s="377"/>
      <c r="O21" s="378"/>
      <c r="P21" s="186" t="e">
        <f>IF(B21=Data!B87,Data!H87,(IF(B21=Data!B93,Data!H93,(IF(B21=Data!B95,Data!H95,(IF(B21=Data!#REF!,Data!#REF!,(IF(B21=Data!#REF!,Data!#REF!,(IF(B21=Data!B78,Data!H78,(IF(B21=Data!#REF!,Data!#REF!,(IF(B21=Data!#REF!,Data!#REF!,Data!#REF!)))))))))))))))&amp;IF(B21=Data!B212,Data!H212,(IF(B21=Data!B213,Data!H213,(IF(B21=Data!#REF!,Data!#REF!,(IF(B21=Data!B208,Data!H208,(IF(B21=Data!B209,Data!H209,(IF(B21=Data!#REF!,Data!H905,(IF(B21=Data!#REF!,Data!#REF!,(IF(B21=Data!B265,Data!H265,Data!#REF!)))))))))))))))&amp;IF(B21=Data!#REF!,Data!#REF!,(IF(B21=Data!#REF!,Data!#REF!,(IF(B21=Data!#REF!,Data!#REF!,(IF(B21=Data!#REF!,Data!#REF!,(IF(B21=Data!#REF!,Data!#REF!,Data!#REF!)))))))))</f>
        <v>#REF!</v>
      </c>
      <c r="Q21" s="378"/>
      <c r="R21" s="378"/>
      <c r="S21" s="186" t="e">
        <f>IF(B21=Data!B87,Data!I87,(IF(B21=Data!B93,Data!I93,(IF(B21=Data!B95,Data!I95,(IF(B21=Data!#REF!,Data!#REF!,(IF(B21=Data!#REF!,Data!#REF!,(IF(B21=Data!B78,Data!I78,(IF(B21=Data!#REF!,Data!#REF!,(IF(B21=Data!#REF!,Data!#REF!,Data!#REF!)))))))))))))))&amp;IF(B21=Data!B212,Data!I212,(IF(B21=Data!B213,Data!I213,(IF(B21=Data!#REF!,Data!#REF!,(IF(B21=Data!B208,Data!I208,(IF(B21=Data!B209,Data!I209,(IF(B21=Data!#REF!,Data!I905,(IF(B21=Data!#REF!,Data!#REF!,(IF(B21=Data!B265,Data!I265,Data!#REF!)))))))))))))))&amp;IF(B21=Data!#REF!,Data!#REF!,(IF(B21=Data!#REF!,Data!#REF!,(IF(B21=Data!#REF!,Data!#REF!,(IF(B21=Data!#REF!,Data!#REF!,(IF(B21=Data!#REF!,Data!#REF!,Data!#REF!)))))))))</f>
        <v>#REF!</v>
      </c>
      <c r="T21" s="379"/>
      <c r="U21" s="186" t="e">
        <f>IF(B21=Data!B87,Data!J87,(IF(B21=Data!B93,Data!J93,(IF(B21=Data!B95,Data!J95,(IF(B21=Data!#REF!,Data!#REF!,(IF(B21=Data!#REF!,Data!#REF!,(IF(B21=Data!B78,Data!J78,(IF(B21=Data!#REF!,Data!#REF!,(IF(B21=Data!#REF!,Data!#REF!,Data!#REF!)))))))))))))))&amp;IF(B21=Data!B212,Data!J212,(IF(B21=Data!B213,Data!J213,(IF(B21=Data!#REF!,Data!#REF!,(IF(B21=Data!B208,Data!J208,(IF(B21=Data!B209,Data!J209,(IF(B21=Data!#REF!,Data!J905,(IF(B21=Data!#REF!,Data!#REF!,(IF(B21=Data!B265,Data!J265,Data!#REF!)))))))))))))))&amp;IF(B21=Data!#REF!,Data!#REF!,(IF(B21=Data!#REF!,Data!#REF!,(IF(B21=Data!#REF!,Data!#REF!,(IF(B21=Data!#REF!,Data!#REF!,(IF(B21=Data!#REF!,Data!#REF!,Data!#REF!)))))))))</f>
        <v>#REF!</v>
      </c>
      <c r="V21" s="184" t="str">
        <f>IF(D21="","",VLOOKUP(B21,Data!$B$5:$J$404,9,FALSE)*D21)</f>
        <v/>
      </c>
    </row>
    <row r="22" spans="1:30" s="340" customFormat="1" ht="17" customHeight="1">
      <c r="A22" s="272"/>
      <c r="B22" s="368"/>
      <c r="C22" s="187" t="str">
        <f>IF(D22="","",VLOOKUP(B22,Data!$B$5:$L$404,2,FALSE))</f>
        <v/>
      </c>
      <c r="D22" s="274"/>
      <c r="E22" s="181"/>
      <c r="F22" s="185" t="str">
        <f>IF(D22="","",VLOOKUP(B22,Data!$B$5:$L$404,11,FALSE))</f>
        <v/>
      </c>
      <c r="G22" s="188" t="str">
        <f t="shared" si="0"/>
        <v>-</v>
      </c>
      <c r="H22" s="182" t="str">
        <f>IF(D22="","",VLOOKUP(B22,Data!$B$5:$D$404,3,FALSE))</f>
        <v/>
      </c>
      <c r="I22" s="182" t="str">
        <f>IF(D22="","",VLOOKUP(B22,Data!$B$5:$M$404,12,FALSE))</f>
        <v/>
      </c>
      <c r="J22" s="402"/>
      <c r="K22" s="183" t="str">
        <f>IF(D22="","",VLOOKUP(B22,Data!$B$5:$E$404,4,FALSE)*D22)</f>
        <v/>
      </c>
      <c r="L22" s="183" t="str">
        <f>IF(D22="","",VLOOKUP(B22,Data!$B$5:$F$404,5,FALSE)*D22)</f>
        <v/>
      </c>
      <c r="M22" s="189" t="e">
        <f>IF(B22=Data!B93,Data!G93,(IF(B22=Data!B99,Data!G99,(IF(B22=Data!B101,Data!G101,(IF(B22=Data!#REF!,Data!#REF!,(IF(B22=Data!#REF!,Data!#REF!,(IF(B22=Data!B84,Data!G84,(IF(B22=Data!#REF!,Data!#REF!,(IF(B22=Data!#REF!,Data!#REF!,Data!#REF!)))))))))))))))&amp;IF(B22=Data!B219,Data!G219,(IF(B22=Data!B220,Data!G220,(IF(B22=Data!#REF!,Data!#REF!,(IF(B22=Data!B214,Data!G214,(IF(B22=Data!B216,Data!G216,(IF(B22=Data!#REF!,Data!G911,(IF(B22=Data!#REF!,Data!#REF!,(IF(B22=Data!B271,Data!G271,Data!#REF!)))))))))))))))&amp;IF(B22=Data!#REF!,Data!#REF!,(IF(B22=Data!#REF!,Data!#REF!,(IF(B22=Data!#REF!,Data!#REF!,(IF(B22=Data!#REF!,Data!#REF!,(IF(B22=Data!#REF!,Data!#REF!,Data!#REF!)))))))))</f>
        <v>#REF!</v>
      </c>
      <c r="N22" s="377"/>
      <c r="O22" s="378"/>
      <c r="P22" s="186" t="e">
        <f>IF(B22=Data!B93,Data!H93,(IF(B22=Data!B99,Data!H99,(IF(B22=Data!B101,Data!H101,(IF(B22=Data!#REF!,Data!#REF!,(IF(B22=Data!#REF!,Data!#REF!,(IF(B22=Data!B84,Data!H84,(IF(B22=Data!#REF!,Data!#REF!,(IF(B22=Data!#REF!,Data!#REF!,Data!#REF!)))))))))))))))&amp;IF(B22=Data!B219,Data!H219,(IF(B22=Data!B220,Data!H220,(IF(B22=Data!#REF!,Data!#REF!,(IF(B22=Data!B214,Data!H214,(IF(B22=Data!B216,Data!H216,(IF(B22=Data!#REF!,Data!H911,(IF(B22=Data!#REF!,Data!#REF!,(IF(B22=Data!B271,Data!H271,Data!#REF!)))))))))))))))&amp;IF(B22=Data!#REF!,Data!#REF!,(IF(B22=Data!#REF!,Data!#REF!,(IF(B22=Data!#REF!,Data!#REF!,(IF(B22=Data!#REF!,Data!#REF!,(IF(B22=Data!#REF!,Data!#REF!,Data!#REF!)))))))))</f>
        <v>#REF!</v>
      </c>
      <c r="Q22" s="378"/>
      <c r="R22" s="378"/>
      <c r="S22" s="186" t="e">
        <f>IF(B22=Data!B93,Data!I93,(IF(B22=Data!B99,Data!I99,(IF(B22=Data!B101,Data!I101,(IF(B22=Data!#REF!,Data!#REF!,(IF(B22=Data!#REF!,Data!#REF!,(IF(B22=Data!B84,Data!I84,(IF(B22=Data!#REF!,Data!#REF!,(IF(B22=Data!#REF!,Data!#REF!,Data!#REF!)))))))))))))))&amp;IF(B22=Data!B219,Data!I219,(IF(B22=Data!B220,Data!I220,(IF(B22=Data!#REF!,Data!#REF!,(IF(B22=Data!B214,Data!I214,(IF(B22=Data!B216,Data!I216,(IF(B22=Data!#REF!,Data!I911,(IF(B22=Data!#REF!,Data!#REF!,(IF(B22=Data!B271,Data!I271,Data!#REF!)))))))))))))))&amp;IF(B22=Data!#REF!,Data!#REF!,(IF(B22=Data!#REF!,Data!#REF!,(IF(B22=Data!#REF!,Data!#REF!,(IF(B22=Data!#REF!,Data!#REF!,(IF(B22=Data!#REF!,Data!#REF!,Data!#REF!)))))))))</f>
        <v>#REF!</v>
      </c>
      <c r="T22" s="379"/>
      <c r="U22" s="186" t="e">
        <f>IF(B22=Data!B93,Data!J93,(IF(B22=Data!B99,Data!J99,(IF(B22=Data!B101,Data!J101,(IF(B22=Data!#REF!,Data!#REF!,(IF(B22=Data!#REF!,Data!#REF!,(IF(B22=Data!B84,Data!J84,(IF(B22=Data!#REF!,Data!#REF!,(IF(B22=Data!#REF!,Data!#REF!,Data!#REF!)))))))))))))))&amp;IF(B22=Data!B219,Data!J219,(IF(B22=Data!B220,Data!J220,(IF(B22=Data!#REF!,Data!#REF!,(IF(B22=Data!B214,Data!J214,(IF(B22=Data!B216,Data!J216,(IF(B22=Data!#REF!,Data!J911,(IF(B22=Data!#REF!,Data!#REF!,(IF(B22=Data!B271,Data!J271,Data!#REF!)))))))))))))))&amp;IF(B22=Data!#REF!,Data!#REF!,(IF(B22=Data!#REF!,Data!#REF!,(IF(B22=Data!#REF!,Data!#REF!,(IF(B22=Data!#REF!,Data!#REF!,(IF(B22=Data!#REF!,Data!#REF!,Data!#REF!)))))))))</f>
        <v>#REF!</v>
      </c>
      <c r="V22" s="184" t="str">
        <f>IF(D22="","",VLOOKUP(B22,Data!$B$5:$J$404,9,FALSE)*D22)</f>
        <v/>
      </c>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409" customFormat="1" ht="17" customHeight="1">
      <c r="A24" s="410"/>
      <c r="B24" s="368"/>
      <c r="C24" s="187" t="str">
        <f>IF(D24="","",VLOOKUP(B24,Data!$B$5:$L$404,2,FALSE))</f>
        <v/>
      </c>
      <c r="D24" s="274"/>
      <c r="E24" s="273"/>
      <c r="F24" s="376" t="str">
        <f>IF(D24="","",VLOOKUP(B24,Data!$B$5:$L$404,11,FALSE))</f>
        <v/>
      </c>
      <c r="G24" s="400" t="str">
        <f t="shared" si="0"/>
        <v>-</v>
      </c>
      <c r="H24" s="401" t="str">
        <f>IF(D24="","",VLOOKUP(B24,Data!$B$5:$D$404,3,FALSE))</f>
        <v/>
      </c>
      <c r="I24" s="401" t="str">
        <f>IF(D24="","",VLOOKUP(B24,Data!$B$5:$M$404,12,FALSE))</f>
        <v/>
      </c>
      <c r="J24" s="402"/>
      <c r="K24" s="187" t="str">
        <f>IF(D24="","",VLOOKUP(B24,Data!$B$5:$E$404,4,FALSE)*D24)</f>
        <v/>
      </c>
      <c r="L24" s="187" t="str">
        <f>IF(D24="","",VLOOKUP(B24,Data!$B$5:$F$404,5,FALSE)*D24)</f>
        <v/>
      </c>
      <c r="M24" s="403"/>
      <c r="N24" s="404"/>
      <c r="O24" s="405"/>
      <c r="P24" s="406"/>
      <c r="Q24" s="405"/>
      <c r="R24" s="405"/>
      <c r="S24" s="406"/>
      <c r="T24" s="407"/>
      <c r="U24" s="406"/>
      <c r="V24" s="408" t="str">
        <f>IF(D24="","",VLOOKUP(B24,Data!$B$5:$J$404,9,FALSE)*D24)</f>
        <v/>
      </c>
      <c r="W24" s="386"/>
      <c r="X24" s="386"/>
      <c r="Y24" s="386"/>
      <c r="Z24" s="386"/>
      <c r="AA24" s="386"/>
      <c r="AB24" s="386"/>
      <c r="AC24" s="386"/>
      <c r="AD24" s="386"/>
    </row>
    <row r="25" spans="1:30" s="340" customFormat="1" ht="17" customHeight="1">
      <c r="A25" s="410"/>
      <c r="B25" s="342" t="s">
        <v>871</v>
      </c>
      <c r="C25" s="187" t="str">
        <f>IF(D25="","",VLOOKUP(B25,Data!$B$5:$L$404,2,FALSE))</f>
        <v/>
      </c>
      <c r="D25" s="274"/>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399"/>
      <c r="B26" s="342" t="s">
        <v>1008</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410"/>
      <c r="B27" s="385"/>
      <c r="C27" s="187"/>
      <c r="D27" s="339"/>
      <c r="E27" s="276"/>
      <c r="F27" s="185"/>
      <c r="G27" s="188" t="str">
        <f t="shared" si="0"/>
        <v>-</v>
      </c>
      <c r="H27" s="182"/>
      <c r="I27" s="182"/>
      <c r="J27" s="246"/>
      <c r="K27" s="183"/>
      <c r="L27" s="183"/>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c r="W27" s="282"/>
      <c r="X27" s="282"/>
      <c r="Y27" s="282"/>
      <c r="Z27" s="282"/>
      <c r="AA27" s="282"/>
      <c r="AB27" s="282"/>
      <c r="AC27" s="282"/>
      <c r="AD27" s="282"/>
    </row>
    <row r="28" spans="1:30" s="340" customFormat="1" ht="19.5" customHeight="1">
      <c r="A28" s="272"/>
      <c r="B28" s="678" t="s">
        <v>1013</v>
      </c>
      <c r="C28" s="679"/>
      <c r="D28" s="269">
        <f>SUM(D16:D27)</f>
        <v>20</v>
      </c>
      <c r="E28" s="374"/>
      <c r="F28" s="380"/>
      <c r="G28" s="191">
        <f>SUM(G16:G27)</f>
        <v>35029</v>
      </c>
      <c r="H28" s="191"/>
      <c r="I28" s="383"/>
      <c r="J28" s="343"/>
      <c r="K28" s="191">
        <f>SUM(K16:K27)</f>
        <v>4020</v>
      </c>
      <c r="L28" s="191">
        <f>SUM(L16:L27)</f>
        <v>3620</v>
      </c>
      <c r="M28" s="191" t="e">
        <f>SUM(M16:M27)</f>
        <v>#REF!</v>
      </c>
      <c r="N28" s="190">
        <f>SUM(N14:N15)</f>
        <v>0</v>
      </c>
      <c r="O28" s="190" t="e">
        <f>SUM(#REF!)</f>
        <v>#REF!</v>
      </c>
      <c r="P28" s="190">
        <f>SUM(P14:P15)</f>
        <v>0</v>
      </c>
      <c r="Q28" s="190">
        <f>SUM(Q14:Q15)</f>
        <v>0</v>
      </c>
      <c r="R28" s="190" t="e">
        <f>SUM(#REF!)</f>
        <v>#REF!</v>
      </c>
      <c r="S28" s="190">
        <f>SUM(S14:S15)</f>
        <v>0</v>
      </c>
      <c r="T28" s="190">
        <f>SUM(T14:T15)</f>
        <v>0</v>
      </c>
      <c r="U28" s="190"/>
      <c r="V28" s="192">
        <f>SUM(V16:V27)</f>
        <v>23</v>
      </c>
      <c r="W28" s="282"/>
    </row>
    <row r="29" spans="1:30" ht="10.5" customHeight="1">
      <c r="A29" s="272"/>
      <c r="B29" s="680"/>
      <c r="C29" s="681"/>
      <c r="D29" s="395"/>
      <c r="E29" s="375"/>
      <c r="F29" s="311"/>
      <c r="G29" s="160" t="s">
        <v>523</v>
      </c>
      <c r="H29" s="157"/>
      <c r="I29" s="344"/>
      <c r="J29" s="344"/>
      <c r="K29" s="344"/>
      <c r="L29" s="161"/>
      <c r="M29" s="151"/>
      <c r="N29" s="298"/>
      <c r="U29" s="298"/>
      <c r="V29" s="298"/>
    </row>
    <row r="30" spans="1:30"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386" t="s">
        <v>87</v>
      </c>
      <c r="F31" s="685"/>
      <c r="G31" s="686"/>
      <c r="H31" s="297" t="s">
        <v>88</v>
      </c>
      <c r="I31" s="350"/>
      <c r="J31" s="154" t="s">
        <v>89</v>
      </c>
      <c r="K31" s="154"/>
      <c r="L31" s="150"/>
      <c r="V31" s="155"/>
    </row>
    <row r="32" spans="1:30">
      <c r="A32" s="297" t="s">
        <v>526</v>
      </c>
      <c r="B32" s="297"/>
      <c r="C32" s="298"/>
      <c r="D32" s="386"/>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1003</v>
      </c>
      <c r="G36" s="674"/>
      <c r="H36" s="673" t="s">
        <v>1002</v>
      </c>
      <c r="I36" s="674"/>
      <c r="J36" s="158" t="s">
        <v>104</v>
      </c>
      <c r="K36" s="158"/>
      <c r="L36" s="675" t="s">
        <v>105</v>
      </c>
      <c r="M36" s="676"/>
      <c r="N36" s="676"/>
      <c r="O36" s="676"/>
      <c r="P36" s="676"/>
      <c r="Q36" s="676"/>
      <c r="R36" s="676"/>
      <c r="S36" s="676"/>
      <c r="T36" s="676"/>
      <c r="U36" s="676"/>
      <c r="V36" s="677"/>
    </row>
    <row r="37" spans="1:22">
      <c r="B37" s="305"/>
    </row>
    <row r="43" spans="1:22" s="354" customFormat="1" ht="26.25" customHeight="1">
      <c r="A43" s="163" t="s">
        <v>886</v>
      </c>
      <c r="B43" s="146"/>
      <c r="C43" s="163" t="s">
        <v>569</v>
      </c>
      <c r="D43" s="362"/>
      <c r="E43" s="362"/>
      <c r="F43" s="363"/>
      <c r="G43" s="163" t="s">
        <v>880</v>
      </c>
      <c r="H43" s="146"/>
      <c r="I43" s="163" t="s">
        <v>569</v>
      </c>
      <c r="K43" s="265"/>
      <c r="L43" s="265"/>
      <c r="V43" s="264"/>
    </row>
    <row r="44" spans="1:22" s="354" customFormat="1" ht="19.25" customHeight="1">
      <c r="A44" s="163" t="s">
        <v>887</v>
      </c>
      <c r="B44" s="146"/>
      <c r="C44" s="163" t="s">
        <v>891</v>
      </c>
      <c r="D44" s="362"/>
      <c r="E44" s="362"/>
      <c r="F44" s="363"/>
      <c r="G44" s="247" t="s">
        <v>881</v>
      </c>
      <c r="H44" s="381"/>
      <c r="I44" s="247" t="s">
        <v>891</v>
      </c>
      <c r="K44" s="265"/>
      <c r="L44" s="265"/>
      <c r="V44" s="264"/>
    </row>
    <row r="45" spans="1:22" s="354" customFormat="1" ht="19.25" customHeight="1">
      <c r="A45" s="163" t="s">
        <v>888</v>
      </c>
      <c r="B45" s="146"/>
      <c r="C45" s="163" t="s">
        <v>891</v>
      </c>
      <c r="D45" s="362"/>
      <c r="E45" s="362"/>
      <c r="F45" s="363"/>
      <c r="G45" s="163" t="s">
        <v>882</v>
      </c>
      <c r="H45" s="146"/>
      <c r="I45" s="163" t="s">
        <v>569</v>
      </c>
      <c r="K45" s="265"/>
      <c r="L45" s="265"/>
      <c r="V45" s="264"/>
    </row>
    <row r="46" spans="1:22" s="354" customFormat="1" ht="19.25" customHeight="1">
      <c r="A46" s="163" t="s">
        <v>889</v>
      </c>
      <c r="B46" s="146"/>
      <c r="C46" s="163" t="s">
        <v>569</v>
      </c>
      <c r="D46" s="362"/>
      <c r="E46" s="362"/>
      <c r="F46" s="363"/>
      <c r="G46" s="163" t="s">
        <v>883</v>
      </c>
      <c r="H46" s="146"/>
      <c r="I46" s="163" t="s">
        <v>569</v>
      </c>
      <c r="K46" s="265"/>
      <c r="L46" s="265"/>
      <c r="V46" s="264"/>
    </row>
    <row r="47" spans="1:22" s="354" customFormat="1" ht="19.25" customHeight="1">
      <c r="A47" s="163" t="s">
        <v>890</v>
      </c>
      <c r="B47" s="146"/>
      <c r="C47" s="163" t="s">
        <v>569</v>
      </c>
      <c r="D47" s="362"/>
      <c r="E47" s="362"/>
      <c r="F47" s="363"/>
      <c r="G47" s="163" t="s">
        <v>885</v>
      </c>
      <c r="H47" s="146"/>
      <c r="I47" s="163" t="s">
        <v>569</v>
      </c>
      <c r="K47" s="265"/>
      <c r="L47" s="265"/>
      <c r="V47" s="264"/>
    </row>
    <row r="48" spans="1:22" ht="18.75" customHeight="1">
      <c r="A48" s="411"/>
      <c r="B48" s="411"/>
      <c r="C48" s="411"/>
      <c r="D48" s="411"/>
      <c r="E48" s="411"/>
      <c r="F48" s="266"/>
      <c r="G48" s="163" t="s">
        <v>884</v>
      </c>
      <c r="H48" s="146"/>
      <c r="I48" s="163" t="s">
        <v>569</v>
      </c>
    </row>
    <row r="52" spans="1:12">
      <c r="L52" s="355"/>
    </row>
    <row r="53" spans="1:12" ht="14">
      <c r="A53" s="356"/>
      <c r="C53" s="334"/>
      <c r="D53" s="357"/>
      <c r="L53" s="358"/>
    </row>
    <row r="54" spans="1:12" ht="14">
      <c r="A54" s="359"/>
      <c r="C54" s="334"/>
      <c r="D54" s="357"/>
      <c r="L54" s="358"/>
    </row>
    <row r="55" spans="1:12" ht="14">
      <c r="A55" s="359"/>
      <c r="C55" s="334"/>
      <c r="D55" s="357"/>
      <c r="L55" s="358"/>
    </row>
    <row r="56" spans="1:12" ht="14">
      <c r="A56" s="359"/>
      <c r="B56" s="334"/>
      <c r="C56" s="334"/>
      <c r="D56" s="357"/>
      <c r="L56" s="358"/>
    </row>
    <row r="57" spans="1:12" ht="14">
      <c r="A57" s="359"/>
      <c r="B57" s="334"/>
      <c r="C57" s="334"/>
      <c r="D57" s="357"/>
      <c r="L57" s="358"/>
    </row>
    <row r="58" spans="1:12" ht="14">
      <c r="A58" s="359"/>
      <c r="B58" s="334"/>
      <c r="C58" s="334"/>
      <c r="D58" s="357"/>
      <c r="L58" s="358"/>
    </row>
    <row r="59" spans="1:12" ht="14">
      <c r="A59" s="334"/>
      <c r="B59" s="334"/>
      <c r="C59" s="334"/>
      <c r="D59" s="357"/>
      <c r="L59" s="360"/>
    </row>
    <row r="60" spans="1:12" ht="14">
      <c r="A60" s="359"/>
      <c r="B60" s="334"/>
      <c r="C60" s="334"/>
      <c r="D60" s="357"/>
    </row>
    <row r="61" spans="1:12" ht="14">
      <c r="A61" s="334"/>
      <c r="B61" s="334"/>
      <c r="C61" s="334"/>
      <c r="D61" s="357"/>
    </row>
    <row r="62" spans="1:12" ht="14">
      <c r="A62" s="334"/>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34"/>
      <c r="B73" s="334"/>
      <c r="C73" s="334"/>
      <c r="D73" s="357"/>
    </row>
    <row r="74" spans="1:4" ht="14">
      <c r="B74" s="334"/>
    </row>
    <row r="75" spans="1:4" ht="14">
      <c r="B75" s="334"/>
    </row>
    <row r="76" spans="1:4" ht="14">
      <c r="B76"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4" firstPageNumber="4294963191" orientation="landscape" r:id="rId1"/>
  <headerFooter alignWithMargins="0">
    <oddHeader>&amp;R&amp;"Calibri"&amp;10&amp;K000000 Confidential&amp;1#_x000D_</oddHead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FFFF00"/>
    <pageSetUpPr fitToPage="1"/>
  </sheetPr>
  <dimension ref="A1:AD73"/>
  <sheetViews>
    <sheetView topLeftCell="A7" zoomScale="87" zoomScaleNormal="87" zoomScaleSheetLayoutView="85" workbookViewId="0">
      <selection activeCell="B18" sqref="B18"/>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61"/>
      <c r="I10" s="46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1005</v>
      </c>
      <c r="C18" s="187" t="str">
        <f>IF(D18="","",VLOOKUP(B18,Data!$B$5:$L$404,2,FALSE))</f>
        <v/>
      </c>
      <c r="D18" s="339"/>
      <c r="E18" s="275"/>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8</v>
      </c>
      <c r="B19" s="419" t="s">
        <v>196</v>
      </c>
      <c r="C19" s="187" t="str">
        <f>IF(D19="","",VLOOKUP(B19,Data!$B$5:$L$404,2,FALSE))</f>
        <v>WH50350</v>
      </c>
      <c r="D19" s="339">
        <v>10</v>
      </c>
      <c r="E19" s="277"/>
      <c r="F19" s="185">
        <f>IF(D19="","",VLOOKUP(B19,Data!$B$5:$L$404,11,FALSE))</f>
        <v>1751.45</v>
      </c>
      <c r="G19" s="188">
        <f t="shared" ref="G19:G26" si="0">IF(D19&gt;0,D19*F19,"-")</f>
        <v>17514.5</v>
      </c>
      <c r="H19" s="182" t="str">
        <f>IF(D19="","",VLOOKUP(B19,Data!$B$5:$D$404,3,FALSE))</f>
        <v>C/T</v>
      </c>
      <c r="I19" s="182" t="str">
        <f>IF(D19="","",VLOOKUP(B19,Data!$B$5:$M$404,12,FALSE))</f>
        <v>Indonesia</v>
      </c>
      <c r="J19" s="280" t="s">
        <v>1004</v>
      </c>
      <c r="K19" s="183">
        <f>IF(D19="","",VLOOKUP(B19,Data!$B$5:$E$404,4,FALSE)*D19)</f>
        <v>2010</v>
      </c>
      <c r="L19" s="183">
        <f>IF(D19="","",VLOOKUP(B19,Data!$B$5:$F$404,5,FALSE)*D19)</f>
        <v>1810</v>
      </c>
      <c r="M19" s="189"/>
      <c r="N19" s="377"/>
      <c r="O19" s="378"/>
      <c r="P19" s="186"/>
      <c r="Q19" s="378"/>
      <c r="R19" s="378"/>
      <c r="S19" s="186"/>
      <c r="T19" s="379"/>
      <c r="U19" s="186"/>
      <c r="V19" s="184">
        <f>IF(D19="","",VLOOKUP(B19,Data!$B$5:$J$404,9,FALSE)*D19)</f>
        <v>11.5</v>
      </c>
      <c r="W19" s="282"/>
      <c r="X19" s="282"/>
      <c r="Y19" s="282"/>
      <c r="Z19" s="282"/>
      <c r="AA19" s="282"/>
      <c r="AB19" s="282"/>
      <c r="AC19" s="282"/>
      <c r="AD19" s="282"/>
    </row>
    <row r="20" spans="1:30" s="340" customFormat="1" ht="17" customHeight="1">
      <c r="A20" s="272"/>
      <c r="B20" s="419"/>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1008</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78" t="s">
        <v>1014</v>
      </c>
      <c r="C27" s="679"/>
      <c r="D27" s="193">
        <f>SUM(D18:D26)</f>
        <v>10</v>
      </c>
      <c r="E27" s="380"/>
      <c r="F27" s="190"/>
      <c r="G27" s="191">
        <f>SUM(G18:G26)</f>
        <v>17514.5</v>
      </c>
      <c r="H27" s="343"/>
      <c r="I27" s="343"/>
      <c r="J27" s="343"/>
      <c r="K27" s="191">
        <f>SUM(K18:K26)</f>
        <v>2010</v>
      </c>
      <c r="L27" s="191">
        <f>SUM(L18:L26)</f>
        <v>1810</v>
      </c>
      <c r="M27" s="190">
        <f>SUM(M16:M17)</f>
        <v>0</v>
      </c>
      <c r="N27" s="190" t="e">
        <f>SUM(#REF!)</f>
        <v>#REF!</v>
      </c>
      <c r="O27" s="190">
        <f>SUM(O16:O17)</f>
        <v>0</v>
      </c>
      <c r="P27" s="190">
        <f>SUM(P16:P17)</f>
        <v>0</v>
      </c>
      <c r="Q27" s="190" t="e">
        <f>SUM(#REF!)</f>
        <v>#REF!</v>
      </c>
      <c r="R27" s="190">
        <f>SUM(R16:R17)</f>
        <v>0</v>
      </c>
      <c r="S27" s="190">
        <f>SUM(S16:S17)</f>
        <v>0</v>
      </c>
      <c r="T27" s="190"/>
      <c r="U27" s="190">
        <f>SUM(U16:U17)</f>
        <v>0</v>
      </c>
      <c r="V27" s="192">
        <f>SUM(V18:V26)</f>
        <v>11.5</v>
      </c>
    </row>
    <row r="28" spans="1:30" ht="10.25" customHeight="1">
      <c r="A28" s="272"/>
      <c r="B28" s="680"/>
      <c r="C28" s="681"/>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1003</v>
      </c>
      <c r="G35" s="674"/>
      <c r="H35" s="673" t="s">
        <v>1002</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00FFFF"/>
    <pageSetUpPr fitToPage="1"/>
  </sheetPr>
  <dimension ref="A1:V74"/>
  <sheetViews>
    <sheetView topLeftCell="A13" zoomScale="80" zoomScaleNormal="80" zoomScaleSheetLayoutView="75" workbookViewId="0">
      <selection activeCell="B18" sqref="B18"/>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2"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457"/>
      <c r="I10" s="458"/>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1009</v>
      </c>
      <c r="C18" s="187" t="str">
        <f>IF(D18="","",VLOOKUP(B18,Data!$B$5:$L$404,2,FALSE))</f>
        <v/>
      </c>
      <c r="D18" s="274"/>
      <c r="E18" s="277"/>
      <c r="F18" s="185" t="str">
        <f>IF(D18="","",VLOOKUP(B18,Data!$B$5:$L$404,11,FALSE))</f>
        <v/>
      </c>
      <c r="G18" s="188" t="str">
        <f t="shared" ref="G18:G26"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132,Data!G132,(IF(B18=Data!B138,Data!G138,(IF(B18=Data!B140,Data!G140,(IF(B18=Data!#REF!,Data!#REF!,(IF(B18=Data!#REF!,Data!#REF!,(IF(B18=Data!B123,Data!G123,(IF(B18=Data!#REF!,Data!#REF!,(IF(B18=Data!#REF!,Data!#REF!,Data!#REF!)))))))))))))))&amp;IF(B18=Data!B258,Data!G258,(IF(B18=Data!B259,Data!G259,(IF(B18=Data!#REF!,Data!#REF!,(IF(B18=Data!B254,Data!G254,(IF(B18=Data!B255,Data!G255,(IF(B18=Data!#REF!,Data!G950,(IF(B18=Data!#REF!,Data!#REF!,(IF(B18=Data!B310,Data!G310,Data!#REF!)))))))))))))))&amp;IF(B18=Data!#REF!,Data!#REF!,(IF(B18=Data!#REF!,Data!#REF!,(IF(B18=Data!#REF!,Data!#REF!,(IF(B18=Data!#REF!,Data!#REF!,(IF(B18=Data!#REF!,Data!#REF!,Data!#REF!)))))))))</f>
        <v>#REF!</v>
      </c>
      <c r="N18" s="377"/>
      <c r="O18" s="378"/>
      <c r="P18" s="186" t="e">
        <f>IF(B18=Data!B132,Data!H132,(IF(B18=Data!B138,Data!H138,(IF(B18=Data!B140,Data!H140,(IF(B18=Data!#REF!,Data!#REF!,(IF(B18=Data!#REF!,Data!#REF!,(IF(B18=Data!B123,Data!H123,(IF(B18=Data!#REF!,Data!#REF!,(IF(B18=Data!#REF!,Data!#REF!,Data!#REF!)))))))))))))))&amp;IF(B18=Data!B258,Data!H258,(IF(B18=Data!B259,Data!H259,(IF(B18=Data!#REF!,Data!#REF!,(IF(B18=Data!B254,Data!H254,(IF(B18=Data!B255,Data!H255,(IF(B18=Data!#REF!,Data!H950,(IF(B18=Data!#REF!,Data!#REF!,(IF(B18=Data!B310,Data!H310,Data!#REF!)))))))))))))))&amp;IF(B18=Data!#REF!,Data!#REF!,(IF(B18=Data!#REF!,Data!#REF!,(IF(B18=Data!#REF!,Data!#REF!,(IF(B18=Data!#REF!,Data!#REF!,(IF(B18=Data!#REF!,Data!#REF!,Data!#REF!)))))))))</f>
        <v>#REF!</v>
      </c>
      <c r="Q18" s="378"/>
      <c r="R18" s="378"/>
      <c r="S18" s="186" t="e">
        <f>IF(B18=Data!B132,Data!I132,(IF(B18=Data!B138,Data!I138,(IF(B18=Data!B140,Data!I140,(IF(B18=Data!#REF!,Data!#REF!,(IF(B18=Data!#REF!,Data!#REF!,(IF(B18=Data!B123,Data!I123,(IF(B18=Data!#REF!,Data!#REF!,(IF(B18=Data!#REF!,Data!#REF!,Data!#REF!)))))))))))))))&amp;IF(B18=Data!B258,Data!I258,(IF(B18=Data!B259,Data!I259,(IF(B18=Data!#REF!,Data!#REF!,(IF(B18=Data!B254,Data!I254,(IF(B18=Data!B255,Data!I255,(IF(B18=Data!#REF!,Data!I950,(IF(B18=Data!#REF!,Data!#REF!,(IF(B18=Data!B310,Data!I310,Data!#REF!)))))))))))))))&amp;IF(B18=Data!#REF!,Data!#REF!,(IF(B18=Data!#REF!,Data!#REF!,(IF(B18=Data!#REF!,Data!#REF!,(IF(B18=Data!#REF!,Data!#REF!,(IF(B18=Data!#REF!,Data!#REF!,Data!#REF!)))))))))</f>
        <v>#REF!</v>
      </c>
      <c r="T18" s="379"/>
      <c r="U18" s="186" t="e">
        <f>IF(B18=Data!B132,Data!J132,(IF(B18=Data!B138,Data!J138,(IF(B18=Data!B140,Data!J140,(IF(B18=Data!#REF!,Data!#REF!,(IF(B18=Data!#REF!,Data!#REF!,(IF(B18=Data!B123,Data!J123,(IF(B18=Data!#REF!,Data!#REF!,(IF(B18=Data!#REF!,Data!#REF!,Data!#REF!)))))))))))))))&amp;IF(B18=Data!B258,Data!J258,(IF(B18=Data!B259,Data!J259,(IF(B18=Data!#REF!,Data!#REF!,(IF(B18=Data!B254,Data!J254,(IF(B18=Data!B255,Data!J255,(IF(B18=Data!#REF!,Data!J950,(IF(B18=Data!#REF!,Data!#REF!,(IF(B18=Data!B310,Data!J310,Data!#REF!)))))))))))))))&amp;IF(B18=Data!#REF!,Data!#REF!,(IF(B18=Data!#REF!,Data!#REF!,(IF(B18=Data!#REF!,Data!#REF!,(IF(B18=Data!#REF!,Data!#REF!,(IF(B18=Data!#REF!,Data!#REF!,Data!#REF!)))))))))</f>
        <v>#REF!</v>
      </c>
      <c r="V18" s="184" t="str">
        <f>IF(D18="","",VLOOKUP(B18,Data!$B$5:$J$404,9,FALSE)*D18)</f>
        <v/>
      </c>
    </row>
    <row r="19" spans="1:22" s="340" customFormat="1" ht="17" customHeight="1">
      <c r="A19" s="272">
        <v>1</v>
      </c>
      <c r="B19" s="419" t="s">
        <v>196</v>
      </c>
      <c r="C19" s="187" t="str">
        <f>IF(D19="","",VLOOKUP(B19,Data!$B$5:$L$404,2,FALSE))</f>
        <v>WH50350</v>
      </c>
      <c r="D19" s="274">
        <v>81</v>
      </c>
      <c r="E19" s="277" t="s">
        <v>521</v>
      </c>
      <c r="F19" s="185">
        <f>IF(D19="","",VLOOKUP(B19,Data!$B$5:$L$404,11,FALSE))</f>
        <v>1751.45</v>
      </c>
      <c r="G19" s="188">
        <f t="shared" si="0"/>
        <v>141867.45000000001</v>
      </c>
      <c r="H19" s="182" t="str">
        <f>IF(D19="","",VLOOKUP(B19,Data!$B$5:$D$404,3,FALSE))</f>
        <v>C/T</v>
      </c>
      <c r="I19" s="182" t="str">
        <f>IF(D19="","",VLOOKUP(B19,Data!$B$5:$M$404,12,FALSE))</f>
        <v>Indonesia</v>
      </c>
      <c r="J19" s="280" t="s">
        <v>1010</v>
      </c>
      <c r="K19" s="183">
        <f>IF(D19="","",VLOOKUP(B19,Data!$B$5:$E$404,4,FALSE)*D19)</f>
        <v>16281</v>
      </c>
      <c r="L19" s="183">
        <f>IF(D19="","",VLOOKUP(B19,Data!$B$5:$F$404,5,FALSE)*D19)</f>
        <v>14661</v>
      </c>
      <c r="M19" s="189" t="e">
        <f>IF(B19=Data!B91,Data!G91,(IF(B19=Data!B97,Data!G97,(IF(B19=Data!B99,Data!G99,(IF(B19=Data!#REF!,Data!#REF!,(IF(B19=Data!#REF!,Data!#REF!,(IF(B19=Data!B82,Data!G82,(IF(B19=Data!#REF!,Data!#REF!,(IF(B19=Data!#REF!,Data!#REF!,Data!#REF!)))))))))))))))&amp;IF(B19=Data!B217,Data!G217,(IF(B19=Data!B218,Data!G218,(IF(B19=Data!#REF!,Data!#REF!,(IF(B19=Data!B212,Data!G212,(IF(B19=Data!B214,Data!G214,(IF(B19=Data!#REF!,Data!G909,(IF(B19=Data!#REF!,Data!#REF!,(IF(B19=Data!B269,Data!G269,Data!#REF!)))))))))))))))&amp;IF(B19=Data!#REF!,Data!#REF!,(IF(B19=Data!#REF!,Data!#REF!,(IF(B19=Data!#REF!,Data!#REF!,(IF(B19=Data!#REF!,Data!#REF!,(IF(B19=Data!#REF!,Data!#REF!,Data!#REF!)))))))))</f>
        <v>#REF!</v>
      </c>
      <c r="N19" s="377"/>
      <c r="O19" s="378"/>
      <c r="P19" s="186" t="e">
        <f>IF(B19=Data!B91,Data!H91,(IF(B19=Data!B97,Data!H97,(IF(B19=Data!B99,Data!H99,(IF(B19=Data!#REF!,Data!#REF!,(IF(B19=Data!#REF!,Data!#REF!,(IF(B19=Data!B82,Data!H82,(IF(B19=Data!#REF!,Data!#REF!,(IF(B19=Data!#REF!,Data!#REF!,Data!#REF!)))))))))))))))&amp;IF(B19=Data!B217,Data!H217,(IF(B19=Data!B218,Data!H218,(IF(B19=Data!#REF!,Data!#REF!,(IF(B19=Data!B212,Data!H212,(IF(B19=Data!B214,Data!H214,(IF(B19=Data!#REF!,Data!H909,(IF(B19=Data!#REF!,Data!#REF!,(IF(B19=Data!B269,Data!H269,Data!#REF!)))))))))))))))&amp;IF(B19=Data!#REF!,Data!#REF!,(IF(B19=Data!#REF!,Data!#REF!,(IF(B19=Data!#REF!,Data!#REF!,(IF(B19=Data!#REF!,Data!#REF!,(IF(B19=Data!#REF!,Data!#REF!,Data!#REF!)))))))))</f>
        <v>#REF!</v>
      </c>
      <c r="Q19" s="378"/>
      <c r="R19" s="378"/>
      <c r="S19" s="186" t="e">
        <f>IF(B19=Data!B91,Data!I91,(IF(B19=Data!B97,Data!I97,(IF(B19=Data!B99,Data!I99,(IF(B19=Data!#REF!,Data!#REF!,(IF(B19=Data!#REF!,Data!#REF!,(IF(B19=Data!B82,Data!I82,(IF(B19=Data!#REF!,Data!#REF!,(IF(B19=Data!#REF!,Data!#REF!,Data!#REF!)))))))))))))))&amp;IF(B19=Data!B217,Data!I217,(IF(B19=Data!B218,Data!I218,(IF(B19=Data!#REF!,Data!#REF!,(IF(B19=Data!B212,Data!I212,(IF(B19=Data!B214,Data!I214,(IF(B19=Data!#REF!,Data!I909,(IF(B19=Data!#REF!,Data!#REF!,(IF(B19=Data!B269,Data!I269,Data!#REF!)))))))))))))))&amp;IF(B19=Data!#REF!,Data!#REF!,(IF(B19=Data!#REF!,Data!#REF!,(IF(B19=Data!#REF!,Data!#REF!,(IF(B19=Data!#REF!,Data!#REF!,(IF(B19=Data!#REF!,Data!#REF!,Data!#REF!)))))))))</f>
        <v>#REF!</v>
      </c>
      <c r="T19" s="379"/>
      <c r="U19" s="186" t="e">
        <f>IF(B19=Data!B91,Data!J91,(IF(B19=Data!B97,Data!J97,(IF(B19=Data!B99,Data!J99,(IF(B19=Data!#REF!,Data!#REF!,(IF(B19=Data!#REF!,Data!#REF!,(IF(B19=Data!B82,Data!J82,(IF(B19=Data!#REF!,Data!#REF!,(IF(B19=Data!#REF!,Data!#REF!,Data!#REF!)))))))))))))))&amp;IF(B19=Data!B217,Data!J217,(IF(B19=Data!B218,Data!J218,(IF(B19=Data!#REF!,Data!#REF!,(IF(B19=Data!B212,Data!J212,(IF(B19=Data!B214,Data!J214,(IF(B19=Data!#REF!,Data!J909,(IF(B19=Data!#REF!,Data!#REF!,(IF(B19=Data!B269,Data!J269,Data!#REF!)))))))))))))))&amp;IF(B19=Data!#REF!,Data!#REF!,(IF(B19=Data!#REF!,Data!#REF!,(IF(B19=Data!#REF!,Data!#REF!,(IF(B19=Data!#REF!,Data!#REF!,(IF(B19=Data!#REF!,Data!#REF!,Data!#REF!)))))))))</f>
        <v>#REF!</v>
      </c>
      <c r="V19" s="184">
        <f>IF(D19="","",VLOOKUP(B19,Data!$B$5:$J$404,9,FALSE)*D19)</f>
        <v>93.149999999999991</v>
      </c>
    </row>
    <row r="20" spans="1:22" s="340" customFormat="1" ht="17" customHeight="1">
      <c r="A20" s="272">
        <v>2</v>
      </c>
      <c r="B20" s="419" t="s">
        <v>199</v>
      </c>
      <c r="C20" s="187" t="str">
        <f>IF(D20="","",VLOOKUP(B20,Data!$B$5:$L$404,2,FALSE))</f>
        <v>WH50360</v>
      </c>
      <c r="D20" s="274">
        <v>5</v>
      </c>
      <c r="E20" s="277"/>
      <c r="F20" s="185">
        <f>IF(D20="","",VLOOKUP(B20,Data!$B$5:$L$404,11,FALSE))</f>
        <v>1751.45</v>
      </c>
      <c r="G20" s="188">
        <f t="shared" si="0"/>
        <v>8757.25</v>
      </c>
      <c r="H20" s="182" t="str">
        <f>IF(D20="","",VLOOKUP(B20,Data!$B$5:$D$404,3,FALSE))</f>
        <v>C/T</v>
      </c>
      <c r="I20" s="182" t="str">
        <f>IF(D20="","",VLOOKUP(B20,Data!$B$5:$M$404,12,FALSE))</f>
        <v>Indonesia</v>
      </c>
      <c r="J20" s="280" t="s">
        <v>1010</v>
      </c>
      <c r="K20" s="183">
        <f>IF(D20="","",VLOOKUP(B20,Data!$B$5:$E$404,4,FALSE)*D20)</f>
        <v>1005</v>
      </c>
      <c r="L20" s="183">
        <f>IF(D20="","",VLOOKUP(B20,Data!$B$5:$F$404,5,FALSE)*D20)</f>
        <v>905</v>
      </c>
      <c r="M20" s="189" t="e">
        <f>IF(B20=Data!B92,Data!G92,(IF(B20=Data!B98,Data!G98,(IF(B20=Data!B100,Data!G100,(IF(B20=Data!#REF!,Data!#REF!,(IF(B20=Data!#REF!,Data!#REF!,(IF(B20=Data!B83,Data!G83,(IF(B20=Data!#REF!,Data!#REF!,(IF(B20=Data!#REF!,Data!#REF!,Data!#REF!)))))))))))))))&amp;IF(B20=Data!B218,Data!G218,(IF(B20=Data!B219,Data!G219,(IF(B20=Data!#REF!,Data!#REF!,(IF(B20=Data!B213,Data!G213,(IF(B20=Data!B215,Data!G215,(IF(B20=Data!#REF!,Data!G910,(IF(B20=Data!#REF!,Data!#REF!,(IF(B20=Data!B270,Data!G270,Data!#REF!)))))))))))))))&amp;IF(B20=Data!#REF!,Data!#REF!,(IF(B20=Data!#REF!,Data!#REF!,(IF(B20=Data!#REF!,Data!#REF!,(IF(B20=Data!#REF!,Data!#REF!,(IF(B20=Data!#REF!,Data!#REF!,Data!#REF!)))))))))</f>
        <v>#REF!</v>
      </c>
      <c r="N20" s="377"/>
      <c r="O20" s="378"/>
      <c r="P20" s="186" t="e">
        <f>IF(B20=Data!B92,Data!H92,(IF(B20=Data!B98,Data!H98,(IF(B20=Data!B100,Data!H100,(IF(B20=Data!#REF!,Data!#REF!,(IF(B20=Data!#REF!,Data!#REF!,(IF(B20=Data!B83,Data!H83,(IF(B20=Data!#REF!,Data!#REF!,(IF(B20=Data!#REF!,Data!#REF!,Data!#REF!)))))))))))))))&amp;IF(B20=Data!B218,Data!H218,(IF(B20=Data!B219,Data!H219,(IF(B20=Data!#REF!,Data!#REF!,(IF(B20=Data!B213,Data!H213,(IF(B20=Data!B215,Data!H215,(IF(B20=Data!#REF!,Data!H910,(IF(B20=Data!#REF!,Data!#REF!,(IF(B20=Data!B270,Data!H270,Data!#REF!)))))))))))))))&amp;IF(B20=Data!#REF!,Data!#REF!,(IF(B20=Data!#REF!,Data!#REF!,(IF(B20=Data!#REF!,Data!#REF!,(IF(B20=Data!#REF!,Data!#REF!,(IF(B20=Data!#REF!,Data!#REF!,Data!#REF!)))))))))</f>
        <v>#REF!</v>
      </c>
      <c r="Q20" s="378"/>
      <c r="R20" s="378"/>
      <c r="S20" s="186" t="e">
        <f>IF(B20=Data!B92,Data!I92,(IF(B20=Data!B98,Data!I98,(IF(B20=Data!B100,Data!I100,(IF(B20=Data!#REF!,Data!#REF!,(IF(B20=Data!#REF!,Data!#REF!,(IF(B20=Data!B83,Data!I83,(IF(B20=Data!#REF!,Data!#REF!,(IF(B20=Data!#REF!,Data!#REF!,Data!#REF!)))))))))))))))&amp;IF(B20=Data!B218,Data!I218,(IF(B20=Data!B219,Data!I219,(IF(B20=Data!#REF!,Data!#REF!,(IF(B20=Data!B213,Data!I213,(IF(B20=Data!B215,Data!I215,(IF(B20=Data!#REF!,Data!I910,(IF(B20=Data!#REF!,Data!#REF!,(IF(B20=Data!B270,Data!I270,Data!#REF!)))))))))))))))&amp;IF(B20=Data!#REF!,Data!#REF!,(IF(B20=Data!#REF!,Data!#REF!,(IF(B20=Data!#REF!,Data!#REF!,(IF(B20=Data!#REF!,Data!#REF!,(IF(B20=Data!#REF!,Data!#REF!,Data!#REF!)))))))))</f>
        <v>#REF!</v>
      </c>
      <c r="T20" s="379"/>
      <c r="U20" s="186" t="e">
        <f>IF(B20=Data!B92,Data!J92,(IF(B20=Data!B98,Data!J98,(IF(B20=Data!B100,Data!J100,(IF(B20=Data!#REF!,Data!#REF!,(IF(B20=Data!#REF!,Data!#REF!,(IF(B20=Data!B83,Data!J83,(IF(B20=Data!#REF!,Data!#REF!,(IF(B20=Data!#REF!,Data!#REF!,Data!#REF!)))))))))))))))&amp;IF(B20=Data!B218,Data!J218,(IF(B20=Data!B219,Data!J219,(IF(B20=Data!#REF!,Data!#REF!,(IF(B20=Data!B213,Data!J213,(IF(B20=Data!B215,Data!J215,(IF(B20=Data!#REF!,Data!J910,(IF(B20=Data!#REF!,Data!#REF!,(IF(B20=Data!B270,Data!J270,Data!#REF!)))))))))))))))&amp;IF(B20=Data!#REF!,Data!#REF!,(IF(B20=Data!#REF!,Data!#REF!,(IF(B20=Data!#REF!,Data!#REF!,(IF(B20=Data!#REF!,Data!#REF!,(IF(B20=Data!#REF!,Data!#REF!,Data!#REF!)))))))))</f>
        <v>#REF!</v>
      </c>
      <c r="V20" s="184">
        <f>IF(D20="","",VLOOKUP(B20,Data!$B$5:$J$404,9,FALSE)*D20)</f>
        <v>5.75</v>
      </c>
    </row>
    <row r="21" spans="1:22" s="340" customFormat="1" ht="17" customHeight="1">
      <c r="A21" s="272">
        <v>3</v>
      </c>
      <c r="B21" s="419" t="s">
        <v>215</v>
      </c>
      <c r="C21" s="187" t="str">
        <f>IF(D21="","",VLOOKUP(B21,Data!$B$5:$L$404,2,FALSE))</f>
        <v>WH50420</v>
      </c>
      <c r="D21" s="274">
        <v>2</v>
      </c>
      <c r="E21" s="277" t="s">
        <v>522</v>
      </c>
      <c r="F21" s="185">
        <f>IF(D21="","",VLOOKUP(B21,Data!$B$5:$L$404,11,FALSE))</f>
        <v>1897.4</v>
      </c>
      <c r="G21" s="188">
        <f t="shared" si="0"/>
        <v>3794.8</v>
      </c>
      <c r="H21" s="182" t="str">
        <f>IF(D21="","",VLOOKUP(B21,Data!$B$5:$D$404,3,FALSE))</f>
        <v>C/T</v>
      </c>
      <c r="I21" s="182" t="str">
        <f>IF(D21="","",VLOOKUP(B21,Data!$B$5:$M$404,12,FALSE))</f>
        <v>Indonesia</v>
      </c>
      <c r="J21" s="280" t="s">
        <v>1010</v>
      </c>
      <c r="K21" s="183">
        <f>IF(D21="","",VLOOKUP(B21,Data!$B$5:$E$404,4,FALSE)*D21)</f>
        <v>444</v>
      </c>
      <c r="L21" s="183">
        <f>IF(D21="","",VLOOKUP(B21,Data!$B$5:$F$404,5,FALSE)*D21)</f>
        <v>402</v>
      </c>
      <c r="M21" s="189" t="e">
        <f>IF(B21=Data!B93,Data!G93,(IF(B21=Data!B99,Data!G99,(IF(B21=Data!B101,Data!G101,(IF(B21=Data!#REF!,Data!#REF!,(IF(B21=Data!#REF!,Data!#REF!,(IF(B21=Data!B84,Data!G84,(IF(B21=Data!#REF!,Data!#REF!,(IF(B21=Data!#REF!,Data!#REF!,Data!#REF!)))))))))))))))&amp;IF(B21=Data!B219,Data!G219,(IF(B21=Data!B220,Data!G220,(IF(B21=Data!#REF!,Data!#REF!,(IF(B21=Data!B214,Data!G214,(IF(B21=Data!B216,Data!G216,(IF(B21=Data!#REF!,Data!G911,(IF(B21=Data!#REF!,Data!#REF!,(IF(B21=Data!B271,Data!G271,Data!#REF!)))))))))))))))&amp;IF(B21=Data!#REF!,Data!#REF!,(IF(B21=Data!#REF!,Data!#REF!,(IF(B21=Data!#REF!,Data!#REF!,(IF(B21=Data!#REF!,Data!#REF!,(IF(B21=Data!#REF!,Data!#REF!,Data!#REF!)))))))))</f>
        <v>#REF!</v>
      </c>
      <c r="N21" s="377"/>
      <c r="O21" s="378"/>
      <c r="P21" s="186" t="e">
        <f>IF(B21=Data!B93,Data!H93,(IF(B21=Data!B99,Data!H99,(IF(B21=Data!B101,Data!H101,(IF(B21=Data!#REF!,Data!#REF!,(IF(B21=Data!#REF!,Data!#REF!,(IF(B21=Data!B84,Data!H84,(IF(B21=Data!#REF!,Data!#REF!,(IF(B21=Data!#REF!,Data!#REF!,Data!#REF!)))))))))))))))&amp;IF(B21=Data!B219,Data!H219,(IF(B21=Data!B220,Data!H220,(IF(B21=Data!#REF!,Data!#REF!,(IF(B21=Data!B214,Data!H214,(IF(B21=Data!B216,Data!H216,(IF(B21=Data!#REF!,Data!H911,(IF(B21=Data!#REF!,Data!#REF!,(IF(B21=Data!B271,Data!H271,Data!#REF!)))))))))))))))&amp;IF(B21=Data!#REF!,Data!#REF!,(IF(B21=Data!#REF!,Data!#REF!,(IF(B21=Data!#REF!,Data!#REF!,(IF(B21=Data!#REF!,Data!#REF!,(IF(B21=Data!#REF!,Data!#REF!,Data!#REF!)))))))))</f>
        <v>#REF!</v>
      </c>
      <c r="Q21" s="378"/>
      <c r="R21" s="378"/>
      <c r="S21" s="186" t="e">
        <f>IF(B21=Data!B93,Data!I93,(IF(B21=Data!B99,Data!I99,(IF(B21=Data!B101,Data!I101,(IF(B21=Data!#REF!,Data!#REF!,(IF(B21=Data!#REF!,Data!#REF!,(IF(B21=Data!B84,Data!I84,(IF(B21=Data!#REF!,Data!#REF!,(IF(B21=Data!#REF!,Data!#REF!,Data!#REF!)))))))))))))))&amp;IF(B21=Data!B219,Data!I219,(IF(B21=Data!B220,Data!I220,(IF(B21=Data!#REF!,Data!#REF!,(IF(B21=Data!B214,Data!I214,(IF(B21=Data!B216,Data!I216,(IF(B21=Data!#REF!,Data!I911,(IF(B21=Data!#REF!,Data!#REF!,(IF(B21=Data!B271,Data!I271,Data!#REF!)))))))))))))))&amp;IF(B21=Data!#REF!,Data!#REF!,(IF(B21=Data!#REF!,Data!#REF!,(IF(B21=Data!#REF!,Data!#REF!,(IF(B21=Data!#REF!,Data!#REF!,(IF(B21=Data!#REF!,Data!#REF!,Data!#REF!)))))))))</f>
        <v>#REF!</v>
      </c>
      <c r="T21" s="379"/>
      <c r="U21" s="186" t="e">
        <f>IF(B21=Data!B93,Data!J93,(IF(B21=Data!B99,Data!J99,(IF(B21=Data!B101,Data!J101,(IF(B21=Data!#REF!,Data!#REF!,(IF(B21=Data!#REF!,Data!#REF!,(IF(B21=Data!B84,Data!J84,(IF(B21=Data!#REF!,Data!#REF!,(IF(B21=Data!#REF!,Data!#REF!,Data!#REF!)))))))))))))))&amp;IF(B21=Data!B219,Data!J219,(IF(B21=Data!B220,Data!J220,(IF(B21=Data!#REF!,Data!#REF!,(IF(B21=Data!B214,Data!J214,(IF(B21=Data!B216,Data!J216,(IF(B21=Data!#REF!,Data!J911,(IF(B21=Data!#REF!,Data!#REF!,(IF(B21=Data!B271,Data!J271,Data!#REF!)))))))))))))))&amp;IF(B21=Data!#REF!,Data!#REF!,(IF(B21=Data!#REF!,Data!#REF!,(IF(B21=Data!#REF!,Data!#REF!,(IF(B21=Data!#REF!,Data!#REF!,(IF(B21=Data!#REF!,Data!#REF!,Data!#REF!)))))))))</f>
        <v>#REF!</v>
      </c>
      <c r="V21" s="184">
        <f>IF(D21="","",VLOOKUP(B21,Data!$B$5:$J$404,9,FALSE)*D21)</f>
        <v>2.3980000000000001</v>
      </c>
    </row>
    <row r="22" spans="1:22" s="340" customFormat="1" ht="17" customHeight="1">
      <c r="A22" s="272"/>
      <c r="B22" s="419"/>
      <c r="C22" s="187" t="str">
        <f>IF(D22="","",VLOOKUP(B22,Data!$B$5:$L$404,2,FALSE))</f>
        <v/>
      </c>
      <c r="D22" s="274"/>
      <c r="E22" s="277"/>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t="e">
        <f>IF(B22=Data!B95,Data!G95,(IF(B22=Data!B101,Data!G101,(IF(B22=Data!B103,Data!G103,(IF(B22=Data!#REF!,Data!#REF!,(IF(B22=Data!#REF!,Data!#REF!,(IF(B22=Data!B86,Data!G86,(IF(B22=Data!#REF!,Data!#REF!,(IF(B22=Data!#REF!,Data!#REF!,Data!#REF!)))))))))))))))&amp;IF(B22=Data!B221,Data!G221,(IF(B22=Data!B222,Data!G222,(IF(B22=Data!#REF!,Data!#REF!,(IF(B22=Data!B216,Data!G216,(IF(B22=Data!B218,Data!G218,(IF(B22=Data!#REF!,Data!G913,(IF(B22=Data!#REF!,Data!#REF!,(IF(B22=Data!B273,Data!G273,Data!#REF!)))))))))))))))&amp;IF(B22=Data!#REF!,Data!#REF!,(IF(B22=Data!#REF!,Data!#REF!,(IF(B22=Data!#REF!,Data!#REF!,(IF(B22=Data!#REF!,Data!#REF!,(IF(B22=Data!#REF!,Data!#REF!,Data!#REF!)))))))))</f>
        <v>#REF!</v>
      </c>
      <c r="N22" s="377"/>
      <c r="O22" s="378"/>
      <c r="P22" s="186" t="e">
        <f>IF(B22=Data!B95,Data!H95,(IF(B22=Data!B101,Data!H101,(IF(B22=Data!B103,Data!H103,(IF(B22=Data!#REF!,Data!#REF!,(IF(B22=Data!#REF!,Data!#REF!,(IF(B22=Data!B86,Data!H86,(IF(B22=Data!#REF!,Data!#REF!,(IF(B22=Data!#REF!,Data!#REF!,Data!#REF!)))))))))))))))&amp;IF(B22=Data!B221,Data!H221,(IF(B22=Data!B222,Data!H222,(IF(B22=Data!#REF!,Data!#REF!,(IF(B22=Data!B216,Data!H216,(IF(B22=Data!B218,Data!H218,(IF(B22=Data!#REF!,Data!H913,(IF(B22=Data!#REF!,Data!#REF!,(IF(B22=Data!B273,Data!H273,Data!#REF!)))))))))))))))&amp;IF(B22=Data!#REF!,Data!#REF!,(IF(B22=Data!#REF!,Data!#REF!,(IF(B22=Data!#REF!,Data!#REF!,(IF(B22=Data!#REF!,Data!#REF!,(IF(B22=Data!#REF!,Data!#REF!,Data!#REF!)))))))))</f>
        <v>#REF!</v>
      </c>
      <c r="Q22" s="378"/>
      <c r="R22" s="378"/>
      <c r="S22" s="186" t="e">
        <f>IF(B22=Data!B95,Data!I95,(IF(B22=Data!B101,Data!I101,(IF(B22=Data!B103,Data!I103,(IF(B22=Data!#REF!,Data!#REF!,(IF(B22=Data!#REF!,Data!#REF!,(IF(B22=Data!B86,Data!I86,(IF(B22=Data!#REF!,Data!#REF!,(IF(B22=Data!#REF!,Data!#REF!,Data!#REF!)))))))))))))))&amp;IF(B22=Data!B221,Data!I221,(IF(B22=Data!B222,Data!I222,(IF(B22=Data!#REF!,Data!#REF!,(IF(B22=Data!B216,Data!I216,(IF(B22=Data!B218,Data!I218,(IF(B22=Data!#REF!,Data!I913,(IF(B22=Data!#REF!,Data!#REF!,(IF(B22=Data!B273,Data!I273,Data!#REF!)))))))))))))))&amp;IF(B22=Data!#REF!,Data!#REF!,(IF(B22=Data!#REF!,Data!#REF!,(IF(B22=Data!#REF!,Data!#REF!,(IF(B22=Data!#REF!,Data!#REF!,(IF(B22=Data!#REF!,Data!#REF!,Data!#REF!)))))))))</f>
        <v>#REF!</v>
      </c>
      <c r="T22" s="379"/>
      <c r="U22" s="186" t="e">
        <f>IF(B22=Data!B95,Data!J95,(IF(B22=Data!B101,Data!J101,(IF(B22=Data!B103,Data!J103,(IF(B22=Data!#REF!,Data!#REF!,(IF(B22=Data!#REF!,Data!#REF!,(IF(B22=Data!B86,Data!J86,(IF(B22=Data!#REF!,Data!#REF!,(IF(B22=Data!#REF!,Data!#REF!,Data!#REF!)))))))))))))))&amp;IF(B22=Data!B221,Data!J221,(IF(B22=Data!B222,Data!J222,(IF(B22=Data!#REF!,Data!#REF!,(IF(B22=Data!B216,Data!J216,(IF(B22=Data!B218,Data!J218,(IF(B22=Data!#REF!,Data!J913,(IF(B22=Data!#REF!,Data!#REF!,(IF(B22=Data!B273,Data!J273,Data!#REF!)))))))))))))))&amp;IF(B22=Data!#REF!,Data!#REF!,(IF(B22=Data!#REF!,Data!#REF!,(IF(B22=Data!#REF!,Data!#REF!,(IF(B22=Data!#REF!,Data!#REF!,(IF(B22=Data!#REF!,Data!#REF!,Data!#REF!)))))))))</f>
        <v>#REF!</v>
      </c>
      <c r="V22" s="184" t="str">
        <f>IF(D22="","",VLOOKUP(B22,Data!$B$5:$J$404,9,FALSE)*D22)</f>
        <v/>
      </c>
    </row>
    <row r="23" spans="1:22" s="340" customFormat="1" ht="17" customHeight="1">
      <c r="A23" s="272"/>
      <c r="B23" s="419"/>
      <c r="C23" s="187" t="str">
        <f>IF(D23="","",VLOOKUP(B23,Data!$B$5:$L$404,2,FALSE))</f>
        <v/>
      </c>
      <c r="D23" s="274"/>
      <c r="E23" s="270" t="s">
        <v>531</v>
      </c>
      <c r="F23" s="185" t="str">
        <f>IF(D23="","",VLOOKUP(B23,Data!$B$5:$L$404,11,FALSE))</f>
        <v/>
      </c>
      <c r="G23" s="188" t="str">
        <f t="shared" si="0"/>
        <v>-</v>
      </c>
      <c r="H23" s="182" t="str">
        <f>IF(D23="","",VLOOKUP(B23,Data!$B$5:$D$404,3,FALSE))</f>
        <v/>
      </c>
      <c r="I23" s="182" t="str">
        <f>IF(D23="","",VLOOKUP(B23,Data!$B$5:$M$404,12,FALSE))</f>
        <v/>
      </c>
      <c r="J23" s="280"/>
      <c r="K23" s="183" t="str">
        <f>IF(D23="","",VLOOKUP(B23,Data!$B$5:$E$404,4,FALSE)*D23)</f>
        <v/>
      </c>
      <c r="L23" s="183" t="str">
        <f>IF(D23="","",VLOOKUP(B23,Data!$B$5:$F$404,5,FALSE)*D23)</f>
        <v/>
      </c>
      <c r="M23" s="189" t="e">
        <f>IF(B23=Data!B96,Data!G96,(IF(B23=Data!B102,Data!G102,(IF(B23=Data!B104,Data!G104,(IF(B23=Data!#REF!,Data!#REF!,(IF(B23=Data!#REF!,Data!#REF!,(IF(B23=Data!B87,Data!G87,(IF(B23=Data!#REF!,Data!#REF!,(IF(B23=Data!#REF!,Data!#REF!,Data!#REF!)))))))))))))))&amp;IF(B23=Data!B222,Data!G222,(IF(B23=Data!B223,Data!G223,(IF(B23=Data!#REF!,Data!#REF!,(IF(B23=Data!B217,Data!G217,(IF(B23=Data!B219,Data!G219,(IF(B23=Data!#REF!,Data!G914,(IF(B23=Data!#REF!,Data!#REF!,(IF(B23=Data!B274,Data!G274,Data!#REF!)))))))))))))))&amp;IF(B23=Data!#REF!,Data!#REF!,(IF(B23=Data!#REF!,Data!#REF!,(IF(B23=Data!#REF!,Data!#REF!,(IF(B23=Data!#REF!,Data!#REF!,(IF(B23=Data!#REF!,Data!#REF!,Data!#REF!)))))))))</f>
        <v>#REF!</v>
      </c>
      <c r="N23" s="377"/>
      <c r="O23" s="378"/>
      <c r="P23" s="186" t="e">
        <f>IF(B23=Data!B96,Data!H96,(IF(B23=Data!B102,Data!H102,(IF(B23=Data!B104,Data!H104,(IF(B23=Data!#REF!,Data!#REF!,(IF(B23=Data!#REF!,Data!#REF!,(IF(B23=Data!B87,Data!H87,(IF(B23=Data!#REF!,Data!#REF!,(IF(B23=Data!#REF!,Data!#REF!,Data!#REF!)))))))))))))))&amp;IF(B23=Data!B222,Data!H222,(IF(B23=Data!B223,Data!H223,(IF(B23=Data!#REF!,Data!#REF!,(IF(B23=Data!B217,Data!H217,(IF(B23=Data!B219,Data!H219,(IF(B23=Data!#REF!,Data!H914,(IF(B23=Data!#REF!,Data!#REF!,(IF(B23=Data!B274,Data!H274,Data!#REF!)))))))))))))))&amp;IF(B23=Data!#REF!,Data!#REF!,(IF(B23=Data!#REF!,Data!#REF!,(IF(B23=Data!#REF!,Data!#REF!,(IF(B23=Data!#REF!,Data!#REF!,(IF(B23=Data!#REF!,Data!#REF!,Data!#REF!)))))))))</f>
        <v>#REF!</v>
      </c>
      <c r="Q23" s="378"/>
      <c r="R23" s="378"/>
      <c r="S23" s="186" t="e">
        <f>IF(B23=Data!B96,Data!I96,(IF(B23=Data!B102,Data!I102,(IF(B23=Data!B104,Data!I104,(IF(B23=Data!#REF!,Data!#REF!,(IF(B23=Data!#REF!,Data!#REF!,(IF(B23=Data!B87,Data!I87,(IF(B23=Data!#REF!,Data!#REF!,(IF(B23=Data!#REF!,Data!#REF!,Data!#REF!)))))))))))))))&amp;IF(B23=Data!B222,Data!I222,(IF(B23=Data!B223,Data!I223,(IF(B23=Data!#REF!,Data!#REF!,(IF(B23=Data!B217,Data!I217,(IF(B23=Data!B219,Data!I219,(IF(B23=Data!#REF!,Data!I914,(IF(B23=Data!#REF!,Data!#REF!,(IF(B23=Data!B274,Data!I274,Data!#REF!)))))))))))))))&amp;IF(B23=Data!#REF!,Data!#REF!,(IF(B23=Data!#REF!,Data!#REF!,(IF(B23=Data!#REF!,Data!#REF!,(IF(B23=Data!#REF!,Data!#REF!,(IF(B23=Data!#REF!,Data!#REF!,Data!#REF!)))))))))</f>
        <v>#REF!</v>
      </c>
      <c r="T23" s="379"/>
      <c r="U23" s="186" t="e">
        <f>IF(B23=Data!B96,Data!J96,(IF(B23=Data!B102,Data!J102,(IF(B23=Data!B104,Data!J104,(IF(B23=Data!#REF!,Data!#REF!,(IF(B23=Data!#REF!,Data!#REF!,(IF(B23=Data!B87,Data!J87,(IF(B23=Data!#REF!,Data!#REF!,(IF(B23=Data!#REF!,Data!#REF!,Data!#REF!)))))))))))))))&amp;IF(B23=Data!B222,Data!J222,(IF(B23=Data!B223,Data!J223,(IF(B23=Data!#REF!,Data!#REF!,(IF(B23=Data!B217,Data!J217,(IF(B23=Data!B219,Data!J219,(IF(B23=Data!#REF!,Data!J914,(IF(B23=Data!#REF!,Data!#REF!,(IF(B23=Data!B274,Data!J274,Data!#REF!)))))))))))))))&amp;IF(B23=Data!#REF!,Data!#REF!,(IF(B23=Data!#REF!,Data!#REF!,(IF(B23=Data!#REF!,Data!#REF!,(IF(B23=Data!#REF!,Data!#REF!,(IF(B23=Data!#REF!,Data!#REF!,Data!#REF!)))))))))</f>
        <v>#REF!</v>
      </c>
      <c r="V23" s="184" t="str">
        <f>IF(D23="","",VLOOKUP(B23,Data!$B$5:$J$404,9,FALSE)*D23)</f>
        <v/>
      </c>
    </row>
    <row r="24" spans="1:22" s="340" customFormat="1" ht="17" customHeight="1">
      <c r="A24" s="272"/>
      <c r="B24" s="419"/>
      <c r="C24" s="187" t="str">
        <f>IF(D24="","",VLOOKUP(B24,Data!$B$5:$L$404,2,FALSE))</f>
        <v/>
      </c>
      <c r="D24" s="274"/>
      <c r="E24" s="341"/>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125,Data!G125,(IF(B24=Data!B131,Data!G131,(IF(B24=Data!B133,Data!G133,(IF(B24=Data!#REF!,Data!#REF!,(IF(B24=Data!#REF!,Data!#REF!,(IF(B24=Data!B116,Data!G116,(IF(B24=Data!#REF!,Data!#REF!,(IF(B24=Data!#REF!,Data!#REF!,Data!#REF!)))))))))))))))&amp;IF(B24=Data!B251,Data!G251,(IF(B24=Data!B252,Data!G252,(IF(B24=Data!#REF!,Data!#REF!,(IF(B24=Data!B247,Data!G247,(IF(B24=Data!B248,Data!G248,(IF(B24=Data!#REF!,Data!G943,(IF(B24=Data!#REF!,Data!#REF!,(IF(B24=Data!B303,Data!G303,Data!#REF!)))))))))))))))&amp;IF(B24=Data!#REF!,Data!#REF!,(IF(B24=Data!#REF!,Data!#REF!,(IF(B24=Data!#REF!,Data!#REF!,(IF(B24=Data!#REF!,Data!#REF!,(IF(B24=Data!#REF!,Data!#REF!,Data!#REF!)))))))))</f>
        <v>#REF!</v>
      </c>
      <c r="N24" s="377"/>
      <c r="O24" s="378"/>
      <c r="P24" s="186" t="e">
        <f>IF(B24=Data!B125,Data!H125,(IF(B24=Data!B131,Data!H131,(IF(B24=Data!B133,Data!H133,(IF(B24=Data!#REF!,Data!#REF!,(IF(B24=Data!#REF!,Data!#REF!,(IF(B24=Data!B116,Data!H116,(IF(B24=Data!#REF!,Data!#REF!,(IF(B24=Data!#REF!,Data!#REF!,Data!#REF!)))))))))))))))&amp;IF(B24=Data!B251,Data!H251,(IF(B24=Data!B252,Data!H252,(IF(B24=Data!#REF!,Data!#REF!,(IF(B24=Data!B247,Data!H247,(IF(B24=Data!B248,Data!H248,(IF(B24=Data!#REF!,Data!H943,(IF(B24=Data!#REF!,Data!#REF!,(IF(B24=Data!B303,Data!H303,Data!#REF!)))))))))))))))&amp;IF(B24=Data!#REF!,Data!#REF!,(IF(B24=Data!#REF!,Data!#REF!,(IF(B24=Data!#REF!,Data!#REF!,(IF(B24=Data!#REF!,Data!#REF!,(IF(B24=Data!#REF!,Data!#REF!,Data!#REF!)))))))))</f>
        <v>#REF!</v>
      </c>
      <c r="Q24" s="378"/>
      <c r="R24" s="378"/>
      <c r="S24" s="186" t="e">
        <f>IF(B24=Data!B125,Data!I125,(IF(B24=Data!B131,Data!I131,(IF(B24=Data!B133,Data!I133,(IF(B24=Data!#REF!,Data!#REF!,(IF(B24=Data!#REF!,Data!#REF!,(IF(B24=Data!B116,Data!I116,(IF(B24=Data!#REF!,Data!#REF!,(IF(B24=Data!#REF!,Data!#REF!,Data!#REF!)))))))))))))))&amp;IF(B24=Data!B251,Data!I251,(IF(B24=Data!B252,Data!I252,(IF(B24=Data!#REF!,Data!#REF!,(IF(B24=Data!B247,Data!I247,(IF(B24=Data!B248,Data!I248,(IF(B24=Data!#REF!,Data!I943,(IF(B24=Data!#REF!,Data!#REF!,(IF(B24=Data!B303,Data!I303,Data!#REF!)))))))))))))))&amp;IF(B24=Data!#REF!,Data!#REF!,(IF(B24=Data!#REF!,Data!#REF!,(IF(B24=Data!#REF!,Data!#REF!,(IF(B24=Data!#REF!,Data!#REF!,(IF(B24=Data!#REF!,Data!#REF!,Data!#REF!)))))))))</f>
        <v>#REF!</v>
      </c>
      <c r="T24" s="379"/>
      <c r="U24" s="186" t="e">
        <f>IF(B24=Data!B125,Data!J125,(IF(B24=Data!B131,Data!J131,(IF(B24=Data!B133,Data!J133,(IF(B24=Data!#REF!,Data!#REF!,(IF(B24=Data!#REF!,Data!#REF!,(IF(B24=Data!B116,Data!J116,(IF(B24=Data!#REF!,Data!#REF!,(IF(B24=Data!#REF!,Data!#REF!,Data!#REF!)))))))))))))))&amp;IF(B24=Data!B251,Data!J251,(IF(B24=Data!B252,Data!J252,(IF(B24=Data!#REF!,Data!#REF!,(IF(B24=Data!B247,Data!J247,(IF(B24=Data!B248,Data!J248,(IF(B24=Data!#REF!,Data!J943,(IF(B24=Data!#REF!,Data!#REF!,(IF(B24=Data!B303,Data!J303,Data!#REF!)))))))))))))))&amp;IF(B24=Data!#REF!,Data!#REF!,(IF(B24=Data!#REF!,Data!#REF!,(IF(B24=Data!#REF!,Data!#REF!,(IF(B24=Data!#REF!,Data!#REF!,(IF(B24=Data!#REF!,Data!#REF!,Data!#REF!)))))))))</f>
        <v>#REF!</v>
      </c>
      <c r="V24" s="184" t="str">
        <f>IF(D24="","",VLOOKUP(B24,Data!$B$5:$J$404,9,FALSE)*D24)</f>
        <v/>
      </c>
    </row>
    <row r="25" spans="1:22" s="340" customFormat="1" ht="17" customHeight="1">
      <c r="A25" s="272"/>
      <c r="B25" s="368"/>
      <c r="C25" s="187" t="str">
        <f>IF(D25="","",VLOOKUP(B25,Data!$B$5:$L$404,2,FALSE))</f>
        <v/>
      </c>
      <c r="D25" s="274"/>
      <c r="E25" s="341"/>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126,Data!G126,(IF(B25=Data!B132,Data!G132,(IF(B25=Data!B134,Data!G134,(IF(B25=Data!#REF!,Data!#REF!,(IF(B25=Data!#REF!,Data!#REF!,(IF(B25=Data!B117,Data!G117,(IF(B25=Data!#REF!,Data!#REF!,(IF(B25=Data!#REF!,Data!#REF!,Data!#REF!)))))))))))))))&amp;IF(B25=Data!B252,Data!G252,(IF(B25=Data!B253,Data!G253,(IF(B25=Data!#REF!,Data!#REF!,(IF(B25=Data!B248,Data!G248,(IF(B25=Data!B249,Data!G249,(IF(B25=Data!#REF!,Data!G944,(IF(B25=Data!#REF!,Data!#REF!,(IF(B25=Data!B304,Data!G304,Data!#REF!)))))))))))))))&amp;IF(B25=Data!#REF!,Data!#REF!,(IF(B25=Data!#REF!,Data!#REF!,(IF(B25=Data!#REF!,Data!#REF!,(IF(B25=Data!#REF!,Data!#REF!,(IF(B25=Data!#REF!,Data!#REF!,Data!#REF!)))))))))</f>
        <v>#REF!</v>
      </c>
      <c r="N25" s="377"/>
      <c r="O25" s="378"/>
      <c r="P25" s="186" t="e">
        <f>IF(B25=Data!B126,Data!H126,(IF(B25=Data!B132,Data!H132,(IF(B25=Data!B134,Data!H134,(IF(B25=Data!#REF!,Data!#REF!,(IF(B25=Data!#REF!,Data!#REF!,(IF(B25=Data!B117,Data!H117,(IF(B25=Data!#REF!,Data!#REF!,(IF(B25=Data!#REF!,Data!#REF!,Data!#REF!)))))))))))))))&amp;IF(B25=Data!B252,Data!H252,(IF(B25=Data!B253,Data!H253,(IF(B25=Data!#REF!,Data!#REF!,(IF(B25=Data!B248,Data!H248,(IF(B25=Data!B249,Data!H249,(IF(B25=Data!#REF!,Data!H944,(IF(B25=Data!#REF!,Data!#REF!,(IF(B25=Data!B304,Data!H304,Data!#REF!)))))))))))))))&amp;IF(B25=Data!#REF!,Data!#REF!,(IF(B25=Data!#REF!,Data!#REF!,(IF(B25=Data!#REF!,Data!#REF!,(IF(B25=Data!#REF!,Data!#REF!,(IF(B25=Data!#REF!,Data!#REF!,Data!#REF!)))))))))</f>
        <v>#REF!</v>
      </c>
      <c r="Q25" s="378"/>
      <c r="R25" s="378"/>
      <c r="S25" s="186" t="e">
        <f>IF(B25=Data!B126,Data!I126,(IF(B25=Data!B132,Data!I132,(IF(B25=Data!B134,Data!I134,(IF(B25=Data!#REF!,Data!#REF!,(IF(B25=Data!#REF!,Data!#REF!,(IF(B25=Data!B117,Data!I117,(IF(B25=Data!#REF!,Data!#REF!,(IF(B25=Data!#REF!,Data!#REF!,Data!#REF!)))))))))))))))&amp;IF(B25=Data!B252,Data!I252,(IF(B25=Data!B253,Data!I253,(IF(B25=Data!#REF!,Data!#REF!,(IF(B25=Data!B248,Data!I248,(IF(B25=Data!B249,Data!I249,(IF(B25=Data!#REF!,Data!I944,(IF(B25=Data!#REF!,Data!#REF!,(IF(B25=Data!B304,Data!I304,Data!#REF!)))))))))))))))&amp;IF(B25=Data!#REF!,Data!#REF!,(IF(B25=Data!#REF!,Data!#REF!,(IF(B25=Data!#REF!,Data!#REF!,(IF(B25=Data!#REF!,Data!#REF!,(IF(B25=Data!#REF!,Data!#REF!,Data!#REF!)))))))))</f>
        <v>#REF!</v>
      </c>
      <c r="T25" s="379"/>
      <c r="U25" s="186" t="e">
        <f>IF(B25=Data!B126,Data!J126,(IF(B25=Data!B132,Data!J132,(IF(B25=Data!B134,Data!J134,(IF(B25=Data!#REF!,Data!#REF!,(IF(B25=Data!#REF!,Data!#REF!,(IF(B25=Data!B117,Data!J117,(IF(B25=Data!#REF!,Data!#REF!,(IF(B25=Data!#REF!,Data!#REF!,Data!#REF!)))))))))))))))&amp;IF(B25=Data!B252,Data!J252,(IF(B25=Data!B253,Data!J253,(IF(B25=Data!#REF!,Data!#REF!,(IF(B25=Data!B248,Data!J248,(IF(B25=Data!B249,Data!J249,(IF(B25=Data!#REF!,Data!J944,(IF(B25=Data!#REF!,Data!#REF!,(IF(B25=Data!B304,Data!J304,Data!#REF!)))))))))))))))&amp;IF(B25=Data!#REF!,Data!#REF!,(IF(B25=Data!#REF!,Data!#REF!,(IF(B25=Data!#REF!,Data!#REF!,(IF(B25=Data!#REF!,Data!#REF!,(IF(B25=Data!#REF!,Data!#REF!,Data!#REF!)))))))))</f>
        <v>#REF!</v>
      </c>
      <c r="V25" s="184" t="str">
        <f>IF(D25="","",VLOOKUP(B25,Data!$B$5:$J$404,9,FALSE)*D25)</f>
        <v/>
      </c>
    </row>
    <row r="26" spans="1:22" s="340" customFormat="1" ht="17" customHeight="1">
      <c r="A26" s="272"/>
      <c r="B26" s="419"/>
      <c r="C26" s="187" t="str">
        <f>IF(D26="","",VLOOKUP(B26,Data!$B$5:$L$404,2,FALSE))</f>
        <v/>
      </c>
      <c r="D26" s="274"/>
      <c r="E26" s="341"/>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126,Data!G126,(IF(B26=Data!B132,Data!G132,(IF(B26=Data!B134,Data!G134,(IF(B26=Data!#REF!,Data!#REF!,(IF(B26=Data!#REF!,Data!#REF!,(IF(B26=Data!B117,Data!G117,(IF(B26=Data!#REF!,Data!#REF!,(IF(B26=Data!#REF!,Data!#REF!,Data!#REF!)))))))))))))))&amp;IF(B26=Data!B252,Data!G252,(IF(B26=Data!B253,Data!G253,(IF(B26=Data!#REF!,Data!#REF!,(IF(B26=Data!B248,Data!G248,(IF(B26=Data!B249,Data!G249,(IF(B26=Data!#REF!,Data!G944,(IF(B26=Data!#REF!,Data!#REF!,(IF(B26=Data!B304,Data!G304,Data!#REF!)))))))))))))))&amp;IF(B26=Data!#REF!,Data!#REF!,(IF(B26=Data!#REF!,Data!#REF!,(IF(B26=Data!#REF!,Data!#REF!,(IF(B26=Data!#REF!,Data!#REF!,(IF(B26=Data!#REF!,Data!#REF!,Data!#REF!)))))))))</f>
        <v>#REF!</v>
      </c>
      <c r="N26" s="377"/>
      <c r="O26" s="378"/>
      <c r="P26" s="186" t="e">
        <f>IF(B26=Data!B126,Data!H126,(IF(B26=Data!B132,Data!H132,(IF(B26=Data!B134,Data!H134,(IF(B26=Data!#REF!,Data!#REF!,(IF(B26=Data!#REF!,Data!#REF!,(IF(B26=Data!B117,Data!H117,(IF(B26=Data!#REF!,Data!#REF!,(IF(B26=Data!#REF!,Data!#REF!,Data!#REF!)))))))))))))))&amp;IF(B26=Data!B252,Data!H252,(IF(B26=Data!B253,Data!H253,(IF(B26=Data!#REF!,Data!#REF!,(IF(B26=Data!B248,Data!H248,(IF(B26=Data!B249,Data!H249,(IF(B26=Data!#REF!,Data!H944,(IF(B26=Data!#REF!,Data!#REF!,(IF(B26=Data!B304,Data!H304,Data!#REF!)))))))))))))))&amp;IF(B26=Data!#REF!,Data!#REF!,(IF(B26=Data!#REF!,Data!#REF!,(IF(B26=Data!#REF!,Data!#REF!,(IF(B26=Data!#REF!,Data!#REF!,(IF(B26=Data!#REF!,Data!#REF!,Data!#REF!)))))))))</f>
        <v>#REF!</v>
      </c>
      <c r="Q26" s="378"/>
      <c r="R26" s="378"/>
      <c r="S26" s="186" t="e">
        <f>IF(B26=Data!B126,Data!I126,(IF(B26=Data!B132,Data!I132,(IF(B26=Data!B134,Data!I134,(IF(B26=Data!#REF!,Data!#REF!,(IF(B26=Data!#REF!,Data!#REF!,(IF(B26=Data!B117,Data!I117,(IF(B26=Data!#REF!,Data!#REF!,(IF(B26=Data!#REF!,Data!#REF!,Data!#REF!)))))))))))))))&amp;IF(B26=Data!B252,Data!I252,(IF(B26=Data!B253,Data!I253,(IF(B26=Data!#REF!,Data!#REF!,(IF(B26=Data!B248,Data!I248,(IF(B26=Data!B249,Data!I249,(IF(B26=Data!#REF!,Data!I944,(IF(B26=Data!#REF!,Data!#REF!,(IF(B26=Data!B304,Data!I304,Data!#REF!)))))))))))))))&amp;IF(B26=Data!#REF!,Data!#REF!,(IF(B26=Data!#REF!,Data!#REF!,(IF(B26=Data!#REF!,Data!#REF!,(IF(B26=Data!#REF!,Data!#REF!,(IF(B26=Data!#REF!,Data!#REF!,Data!#REF!)))))))))</f>
        <v>#REF!</v>
      </c>
      <c r="T26" s="379"/>
      <c r="U26" s="186" t="e">
        <f>IF(B26=Data!B126,Data!J126,(IF(B26=Data!B132,Data!J132,(IF(B26=Data!B134,Data!J134,(IF(B26=Data!#REF!,Data!#REF!,(IF(B26=Data!#REF!,Data!#REF!,(IF(B26=Data!B117,Data!J117,(IF(B26=Data!#REF!,Data!#REF!,(IF(B26=Data!#REF!,Data!#REF!,Data!#REF!)))))))))))))))&amp;IF(B26=Data!B252,Data!J252,(IF(B26=Data!B253,Data!J253,(IF(B26=Data!#REF!,Data!#REF!,(IF(B26=Data!B248,Data!J248,(IF(B26=Data!B249,Data!J249,(IF(B26=Data!#REF!,Data!J944,(IF(B26=Data!#REF!,Data!#REF!,(IF(B26=Data!B304,Data!J304,Data!#REF!)))))))))))))))&amp;IF(B26=Data!#REF!,Data!#REF!,(IF(B26=Data!#REF!,Data!#REF!,(IF(B26=Data!#REF!,Data!#REF!,(IF(B26=Data!#REF!,Data!#REF!,(IF(B26=Data!#REF!,Data!#REF!,Data!#REF!)))))))))</f>
        <v>#REF!</v>
      </c>
      <c r="V26" s="184" t="str">
        <f>IF(D26="","",VLOOKUP(B26,Data!$B$5:$J$404,9,FALSE)*D26)</f>
        <v/>
      </c>
    </row>
    <row r="27" spans="1:22" s="340" customFormat="1" ht="19.5" customHeight="1">
      <c r="A27" s="272"/>
      <c r="B27" s="678" t="s">
        <v>1015</v>
      </c>
      <c r="C27" s="679"/>
      <c r="D27" s="454">
        <f>SUM(D18:D26)</f>
        <v>88</v>
      </c>
      <c r="E27" s="191"/>
      <c r="F27" s="191"/>
      <c r="G27" s="455">
        <f>SUM(G18:G26)</f>
        <v>154419.5</v>
      </c>
      <c r="H27" s="383"/>
      <c r="I27" s="191"/>
      <c r="J27" s="191"/>
      <c r="K27" s="455">
        <f>SUM(K18:K26)</f>
        <v>17730</v>
      </c>
      <c r="L27" s="455">
        <f>SUM(L18:L26)</f>
        <v>15968</v>
      </c>
      <c r="M27" s="190">
        <f>SUM(M16:M17)</f>
        <v>0</v>
      </c>
      <c r="N27" s="190"/>
      <c r="O27" s="190"/>
      <c r="P27" s="190"/>
      <c r="Q27" s="190"/>
      <c r="R27" s="190">
        <f>SUM(R16:R17)</f>
        <v>0</v>
      </c>
      <c r="S27" s="190">
        <f>SUM(S16:S17)</f>
        <v>0</v>
      </c>
      <c r="T27" s="190"/>
      <c r="U27" s="190">
        <f>SUM(U16:U17)</f>
        <v>0</v>
      </c>
      <c r="V27" s="456">
        <f>SUM(V18:V26)</f>
        <v>101.29799999999999</v>
      </c>
    </row>
    <row r="28" spans="1:22" ht="10.25" customHeight="1">
      <c r="A28" s="272"/>
      <c r="B28" s="680"/>
      <c r="C28" s="681"/>
      <c r="D28" s="395"/>
      <c r="E28" s="311"/>
      <c r="F28" s="160" t="s">
        <v>523</v>
      </c>
      <c r="G28" s="157"/>
      <c r="H28" s="344"/>
      <c r="I28" s="344"/>
      <c r="J28" s="344"/>
      <c r="K28" s="161"/>
      <c r="L28" s="151"/>
      <c r="M28" s="298"/>
      <c r="T28" s="298"/>
      <c r="U28" s="298"/>
      <c r="V28" s="155"/>
    </row>
    <row r="29" spans="1:22" ht="14">
      <c r="A29" s="290" t="s">
        <v>524</v>
      </c>
      <c r="B29" s="346"/>
      <c r="C29" s="347"/>
      <c r="D29"/>
      <c r="E29" s="305"/>
      <c r="F29" s="68" t="s">
        <v>82</v>
      </c>
      <c r="G29" s="72"/>
      <c r="H29" s="322" t="s">
        <v>83</v>
      </c>
      <c r="I29" s="349"/>
      <c r="J29" s="152" t="s">
        <v>84</v>
      </c>
      <c r="K29" s="152"/>
      <c r="L29" s="682" t="s">
        <v>85</v>
      </c>
      <c r="M29" s="683"/>
      <c r="N29" s="683"/>
      <c r="O29" s="683"/>
      <c r="P29" s="683"/>
      <c r="Q29" s="683"/>
      <c r="R29" s="683"/>
      <c r="S29" s="683"/>
      <c r="T29" s="683"/>
      <c r="U29" s="683"/>
      <c r="V29" s="684"/>
    </row>
    <row r="30" spans="1:22" ht="14">
      <c r="A30" s="297" t="s">
        <v>525</v>
      </c>
      <c r="B30" s="334"/>
      <c r="C30" s="308"/>
      <c r="D30" s="386" t="s">
        <v>87</v>
      </c>
      <c r="F30" s="685"/>
      <c r="G30" s="686"/>
      <c r="H30" s="297" t="s">
        <v>88</v>
      </c>
      <c r="I30" s="350"/>
      <c r="J30" s="154" t="s">
        <v>89</v>
      </c>
      <c r="K30" s="154"/>
      <c r="L30" s="150"/>
      <c r="V30" s="155"/>
    </row>
    <row r="31" spans="1:22">
      <c r="A31" s="297" t="s">
        <v>526</v>
      </c>
      <c r="B31" s="297"/>
      <c r="C31" s="298"/>
      <c r="F31" s="685"/>
      <c r="G31" s="686"/>
      <c r="H31" s="297"/>
      <c r="I31" s="350"/>
      <c r="J31" s="154" t="s">
        <v>93</v>
      </c>
      <c r="K31" s="154"/>
      <c r="L31" s="150"/>
      <c r="V31" s="155"/>
    </row>
    <row r="32" spans="1:22"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1003</v>
      </c>
      <c r="G35" s="674"/>
      <c r="H35" s="673" t="s">
        <v>1002</v>
      </c>
      <c r="I35" s="674"/>
      <c r="J35" s="158" t="s">
        <v>104</v>
      </c>
      <c r="K35" s="158"/>
      <c r="L35" s="675" t="s">
        <v>105</v>
      </c>
      <c r="M35" s="676"/>
      <c r="N35" s="676"/>
      <c r="O35" s="676"/>
      <c r="P35" s="676"/>
      <c r="Q35" s="676"/>
      <c r="R35" s="676"/>
      <c r="S35" s="676"/>
      <c r="T35" s="676"/>
      <c r="U35" s="676"/>
      <c r="V35" s="677"/>
    </row>
    <row r="36" spans="1:22">
      <c r="B36" s="305"/>
    </row>
    <row r="39" spans="1:22" ht="19.25" customHeight="1"/>
    <row r="40" spans="1:22" ht="19.25" customHeight="1"/>
    <row r="41" spans="1:22" s="354" customFormat="1" ht="17.75" customHeight="1">
      <c r="A41" s="163" t="s">
        <v>886</v>
      </c>
      <c r="B41" s="146"/>
      <c r="C41" s="163" t="s">
        <v>569</v>
      </c>
      <c r="D41" s="382"/>
      <c r="E41" s="363"/>
      <c r="F41" s="163" t="s">
        <v>880</v>
      </c>
      <c r="G41" s="146"/>
      <c r="H41" s="163" t="s">
        <v>569</v>
      </c>
      <c r="K41" s="265"/>
      <c r="L41" s="265"/>
      <c r="V41" s="264"/>
    </row>
    <row r="42" spans="1:22" s="354" customFormat="1" ht="17.75" customHeight="1">
      <c r="A42" s="163" t="s">
        <v>887</v>
      </c>
      <c r="B42" s="146"/>
      <c r="C42" s="163" t="s">
        <v>891</v>
      </c>
      <c r="D42" s="382"/>
      <c r="E42" s="363"/>
      <c r="F42" s="247" t="s">
        <v>881</v>
      </c>
      <c r="G42" s="381"/>
      <c r="H42" s="247" t="s">
        <v>891</v>
      </c>
      <c r="K42" s="265"/>
      <c r="L42" s="265"/>
      <c r="V42" s="264"/>
    </row>
    <row r="43" spans="1:22" s="354" customFormat="1" ht="17.75" customHeight="1">
      <c r="A43" s="163" t="s">
        <v>888</v>
      </c>
      <c r="B43" s="146"/>
      <c r="C43" s="163" t="s">
        <v>891</v>
      </c>
      <c r="D43" s="382"/>
      <c r="E43" s="363"/>
      <c r="F43" s="163" t="s">
        <v>882</v>
      </c>
      <c r="G43" s="146"/>
      <c r="H43" s="163" t="s">
        <v>569</v>
      </c>
      <c r="K43" s="265"/>
      <c r="L43" s="265"/>
      <c r="V43" s="264"/>
    </row>
    <row r="44" spans="1:22" s="354" customFormat="1" ht="17.75" customHeight="1">
      <c r="A44" s="163" t="s">
        <v>889</v>
      </c>
      <c r="B44" s="146"/>
      <c r="C44" s="163" t="s">
        <v>569</v>
      </c>
      <c r="D44" s="382"/>
      <c r="E44" s="363"/>
      <c r="F44" s="163" t="s">
        <v>883</v>
      </c>
      <c r="G44" s="146"/>
      <c r="H44" s="163" t="s">
        <v>569</v>
      </c>
      <c r="K44" s="265"/>
      <c r="L44" s="265"/>
      <c r="V44" s="264"/>
    </row>
    <row r="45" spans="1:22" s="354" customFormat="1" ht="17.75" customHeight="1">
      <c r="A45" s="163" t="s">
        <v>890</v>
      </c>
      <c r="B45" s="146"/>
      <c r="C45" s="163" t="s">
        <v>569</v>
      </c>
      <c r="D45" s="382"/>
      <c r="E45" s="363"/>
      <c r="F45" s="163" t="s">
        <v>885</v>
      </c>
      <c r="G45" s="146"/>
      <c r="H45" s="163" t="s">
        <v>569</v>
      </c>
      <c r="K45" s="265"/>
      <c r="L45" s="265"/>
      <c r="V45" s="264"/>
    </row>
    <row r="46" spans="1:22" ht="18.75" customHeight="1">
      <c r="A46" s="411"/>
      <c r="B46" s="411"/>
      <c r="C46" s="411"/>
      <c r="D46" s="384"/>
      <c r="E46" s="266"/>
      <c r="F46" s="163" t="s">
        <v>884</v>
      </c>
      <c r="H46" s="163" t="s">
        <v>569</v>
      </c>
    </row>
    <row r="47" spans="1:22" ht="17.5">
      <c r="A47" s="268"/>
      <c r="B47" s="411"/>
      <c r="C47" s="411"/>
      <c r="D47" s="384"/>
      <c r="E47" s="411"/>
      <c r="F47" s="267"/>
      <c r="G47" s="267"/>
      <c r="H47" s="411"/>
    </row>
    <row r="49" spans="1:12">
      <c r="D49" s="386" t="s">
        <v>872</v>
      </c>
    </row>
    <row r="50" spans="1:12">
      <c r="L50" s="355"/>
    </row>
    <row r="51" spans="1:12" ht="14">
      <c r="A51" s="356"/>
      <c r="C51" s="334"/>
      <c r="D51" s="398"/>
      <c r="L51" s="358"/>
    </row>
    <row r="52" spans="1:12" ht="14">
      <c r="A52" s="359"/>
      <c r="C52" s="334"/>
      <c r="D52" s="398"/>
      <c r="L52" s="358"/>
    </row>
    <row r="53" spans="1:12" ht="14">
      <c r="A53" s="359"/>
      <c r="C53" s="334"/>
      <c r="D53" s="398"/>
      <c r="L53" s="358"/>
    </row>
    <row r="54" spans="1:12" ht="14">
      <c r="A54" s="359"/>
      <c r="B54" s="334"/>
      <c r="C54" s="334"/>
      <c r="D54" s="398"/>
      <c r="L54" s="358"/>
    </row>
    <row r="55" spans="1:12" ht="14">
      <c r="A55" s="359"/>
      <c r="B55" s="334"/>
      <c r="C55" s="334"/>
      <c r="D55" s="398"/>
      <c r="L55" s="358"/>
    </row>
    <row r="56" spans="1:12" ht="14">
      <c r="A56" s="359"/>
      <c r="B56" s="334"/>
      <c r="C56" s="334"/>
      <c r="D56" s="398"/>
      <c r="L56" s="358"/>
    </row>
    <row r="57" spans="1:12" ht="14">
      <c r="A57" s="334"/>
      <c r="B57" s="334"/>
      <c r="C57" s="334"/>
      <c r="D57" s="398"/>
      <c r="L57" s="360"/>
    </row>
    <row r="58" spans="1:12" ht="14">
      <c r="A58" s="359"/>
      <c r="B58" s="334"/>
      <c r="C58" s="334"/>
      <c r="D58" s="398"/>
    </row>
    <row r="59" spans="1:12" ht="14">
      <c r="A59" s="334"/>
      <c r="B59" s="334"/>
      <c r="C59" s="334"/>
      <c r="D59" s="398"/>
    </row>
    <row r="60" spans="1:12" ht="14">
      <c r="A60" s="334"/>
      <c r="B60" s="334"/>
      <c r="C60" s="334"/>
      <c r="D60" s="398"/>
    </row>
    <row r="61" spans="1:12" ht="14">
      <c r="A61" s="359"/>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34"/>
      <c r="B71" s="334"/>
      <c r="C71" s="334"/>
      <c r="D71" s="398"/>
    </row>
    <row r="72" spans="1:4" ht="14">
      <c r="B72" s="334"/>
    </row>
    <row r="73" spans="1:4" ht="14">
      <c r="B73" s="334"/>
    </row>
    <row r="74" spans="1:4" ht="14">
      <c r="B74"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5" max="21" man="1"/>
  </rowBreaks>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00FFFF"/>
    <pageSetUpPr fitToPage="1"/>
  </sheetPr>
  <dimension ref="A1:AD76"/>
  <sheetViews>
    <sheetView topLeftCell="A10" zoomScale="85" zoomScaleNormal="85" zoomScaleSheetLayoutView="85" workbookViewId="0">
      <selection activeCell="B18" sqref="B18"/>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57"/>
      <c r="I10" s="458"/>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1006</v>
      </c>
      <c r="C18" s="187" t="str">
        <f>IF(D18="","",VLOOKUP(B18,Data!$B$5:$L$404,2,FALSE))</f>
        <v/>
      </c>
      <c r="D18" s="274"/>
      <c r="E18" s="276"/>
      <c r="F18" s="185" t="str">
        <f>IF(D18="","",VLOOKUP(B18,Data!$B$5:$L$404,11,FALSE))</f>
        <v/>
      </c>
      <c r="G18" s="188" t="str">
        <f t="shared" ref="G18:G27"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410">
        <v>4</v>
      </c>
      <c r="B19" s="419" t="s">
        <v>213</v>
      </c>
      <c r="C19" s="187" t="str">
        <f>IF(D19="","",VLOOKUP(B19,Data!$B$5:$L$404,2,FALSE))</f>
        <v>WH50410</v>
      </c>
      <c r="D19" s="274">
        <v>1</v>
      </c>
      <c r="E19" s="273"/>
      <c r="F19" s="376">
        <f>IF(D19="","",VLOOKUP(B19,Data!$B$5:$L$404,11,FALSE))</f>
        <v>1897.4</v>
      </c>
      <c r="G19" s="400">
        <f t="shared" si="0"/>
        <v>1897.4</v>
      </c>
      <c r="H19" s="401" t="str">
        <f>IF(D19="","",VLOOKUP(B19,Data!$B$5:$D$404,3,FALSE))</f>
        <v>C/T</v>
      </c>
      <c r="I19" s="401" t="str">
        <f>IF(D19="","",VLOOKUP(B19,Data!$B$5:$M$404,12,FALSE))</f>
        <v>Indonesia</v>
      </c>
      <c r="J19" s="402" t="s">
        <v>1007</v>
      </c>
      <c r="K19" s="187">
        <f>IF(D19="","",VLOOKUP(B19,Data!$B$5:$E$404,4,FALSE)*D19)</f>
        <v>222</v>
      </c>
      <c r="L19" s="187">
        <f>IF(D19="","",VLOOKUP(B19,Data!$B$5:$F$404,5,FALSE)*D19)</f>
        <v>201</v>
      </c>
      <c r="M19" s="403"/>
      <c r="N19" s="404"/>
      <c r="O19" s="405"/>
      <c r="P19" s="406"/>
      <c r="Q19" s="405"/>
      <c r="R19" s="405"/>
      <c r="S19" s="406"/>
      <c r="T19" s="407"/>
      <c r="U19" s="406"/>
      <c r="V19" s="408">
        <f>IF(D19="","",VLOOKUP(B19,Data!$B$5:$J$404,9,FALSE)*D19)</f>
        <v>1.1990000000000001</v>
      </c>
      <c r="W19" s="386"/>
      <c r="X19" s="386"/>
      <c r="Y19" s="386"/>
      <c r="Z19" s="386"/>
      <c r="AA19" s="386"/>
      <c r="AB19" s="386"/>
      <c r="AC19" s="386"/>
      <c r="AD19" s="386"/>
    </row>
    <row r="20" spans="1:30" s="340" customFormat="1" ht="17" customHeight="1">
      <c r="A20" s="272"/>
      <c r="B20" s="420"/>
      <c r="C20" s="187" t="str">
        <f>IF(D20="","",VLOOKUP(B20,Data!$B$5:$L$404,2,FALSE))</f>
        <v/>
      </c>
      <c r="D20" s="274"/>
      <c r="E20" s="277"/>
      <c r="F20" s="185" t="str">
        <f>IF(D20="","",VLOOKUP(B20,Data!$B$5:$L$404,11,FALSE))</f>
        <v/>
      </c>
      <c r="G20" s="188" t="str">
        <f>IF(D20&gt;0,D20*F20,"-")</f>
        <v>-</v>
      </c>
      <c r="H20" s="182" t="str">
        <f>IF(D20="","",VLOOKUP(B20,Data!$B$5:$D$404,3,FALSE))</f>
        <v/>
      </c>
      <c r="I20" s="182" t="str">
        <f>IF(D20="","",VLOOKUP(B20,Data!$B$5:$M$404,12,FALSE))</f>
        <v/>
      </c>
      <c r="J20" s="280"/>
      <c r="K20" s="183" t="str">
        <f>IF(D20="","",VLOOKUP(B20,Data!$B$5:$E$404,4,FALSE)*D20)</f>
        <v/>
      </c>
      <c r="L20" s="183" t="str">
        <f>IF(D20="","",VLOOKUP(B20,Data!$B$5:$F$404,5,FALSE)*D20)</f>
        <v/>
      </c>
      <c r="M20" s="189" t="e">
        <f>IF(B20=Data!B134,Data!G134,(IF(B20=Data!B140,Data!G140,(IF(B20=Data!B142,Data!G142,(IF(B20=Data!#REF!,Data!#REF!,(IF(B20=Data!#REF!,Data!#REF!,(IF(B20=Data!B125,Data!G125,(IF(B20=Data!#REF!,Data!#REF!,(IF(B20=Data!#REF!,Data!#REF!,Data!#REF!)))))))))))))))&amp;IF(B20=Data!B260,Data!G260,(IF(B20=Data!B261,Data!G261,(IF(B20=Data!#REF!,Data!#REF!,(IF(B20=Data!B256,Data!G256,(IF(B20=Data!B257,Data!G257,(IF(B20=Data!#REF!,Data!G952,(IF(B20=Data!#REF!,Data!#REF!,(IF(B20=Data!B312,Data!G312,Data!#REF!)))))))))))))))&amp;IF(B20=Data!#REF!,Data!#REF!,(IF(B20=Data!#REF!,Data!#REF!,(IF(B20=Data!#REF!,Data!#REF!,(IF(B20=Data!#REF!,Data!#REF!,(IF(B20=Data!#REF!,Data!#REF!,Data!#REF!)))))))))</f>
        <v>#REF!</v>
      </c>
      <c r="N20" s="377"/>
      <c r="O20" s="378"/>
      <c r="P20" s="186" t="e">
        <f>IF(B20=Data!B134,Data!H134,(IF(B20=Data!B140,Data!H140,(IF(B20=Data!B142,Data!H142,(IF(B20=Data!#REF!,Data!#REF!,(IF(B20=Data!#REF!,Data!#REF!,(IF(B20=Data!B125,Data!H125,(IF(B20=Data!#REF!,Data!#REF!,(IF(B20=Data!#REF!,Data!#REF!,Data!#REF!)))))))))))))))&amp;IF(B20=Data!B260,Data!H260,(IF(B20=Data!B261,Data!H261,(IF(B20=Data!#REF!,Data!#REF!,(IF(B20=Data!B256,Data!H256,(IF(B20=Data!B257,Data!H257,(IF(B20=Data!#REF!,Data!H952,(IF(B20=Data!#REF!,Data!#REF!,(IF(B20=Data!B312,Data!H312,Data!#REF!)))))))))))))))&amp;IF(B20=Data!#REF!,Data!#REF!,(IF(B20=Data!#REF!,Data!#REF!,(IF(B20=Data!#REF!,Data!#REF!,(IF(B20=Data!#REF!,Data!#REF!,(IF(B20=Data!#REF!,Data!#REF!,Data!#REF!)))))))))</f>
        <v>#REF!</v>
      </c>
      <c r="Q20" s="378"/>
      <c r="R20" s="378"/>
      <c r="S20" s="186" t="e">
        <f>IF(B20=Data!B134,Data!I134,(IF(B20=Data!B140,Data!I140,(IF(B20=Data!B142,Data!I142,(IF(B20=Data!#REF!,Data!#REF!,(IF(B20=Data!#REF!,Data!#REF!,(IF(B20=Data!B125,Data!I125,(IF(B20=Data!#REF!,Data!#REF!,(IF(B20=Data!#REF!,Data!#REF!,Data!#REF!)))))))))))))))&amp;IF(B20=Data!B260,Data!I260,(IF(B20=Data!B261,Data!I261,(IF(B20=Data!#REF!,Data!#REF!,(IF(B20=Data!B256,Data!I256,(IF(B20=Data!B257,Data!I257,(IF(B20=Data!#REF!,Data!I952,(IF(B20=Data!#REF!,Data!#REF!,(IF(B20=Data!B312,Data!I312,Data!#REF!)))))))))))))))&amp;IF(B20=Data!#REF!,Data!#REF!,(IF(B20=Data!#REF!,Data!#REF!,(IF(B20=Data!#REF!,Data!#REF!,(IF(B20=Data!#REF!,Data!#REF!,(IF(B20=Data!#REF!,Data!#REF!,Data!#REF!)))))))))</f>
        <v>#REF!</v>
      </c>
      <c r="T20" s="379"/>
      <c r="U20" s="186" t="e">
        <f>IF(B20=Data!B134,Data!J134,(IF(B20=Data!B140,Data!J140,(IF(B20=Data!B142,Data!J142,(IF(B20=Data!#REF!,Data!#REF!,(IF(B20=Data!#REF!,Data!#REF!,(IF(B20=Data!B125,Data!J125,(IF(B20=Data!#REF!,Data!#REF!,(IF(B20=Data!#REF!,Data!#REF!,Data!#REF!)))))))))))))))&amp;IF(B20=Data!B260,Data!J260,(IF(B20=Data!B261,Data!J261,(IF(B20=Data!#REF!,Data!#REF!,(IF(B20=Data!B256,Data!J256,(IF(B20=Data!B257,Data!J257,(IF(B20=Data!#REF!,Data!J952,(IF(B20=Data!#REF!,Data!#REF!,(IF(B20=Data!B312,Data!J312,Data!#REF!)))))))))))))))&amp;IF(B20=Data!#REF!,Data!#REF!,(IF(B20=Data!#REF!,Data!#REF!,(IF(B20=Data!#REF!,Data!#REF!,(IF(B20=Data!#REF!,Data!#REF!,(IF(B20=Data!#REF!,Data!#REF!,Data!#REF!)))))))))</f>
        <v>#REF!</v>
      </c>
      <c r="V20" s="184" t="str">
        <f>IF(D20="","",VLOOKUP(B20,Data!$B$5:$J$404,9,FALSE)*D20)</f>
        <v/>
      </c>
    </row>
    <row r="21" spans="1:30" s="340" customFormat="1" ht="17" customHeight="1">
      <c r="A21" s="272"/>
      <c r="B21" s="419"/>
      <c r="C21" s="187" t="str">
        <f>IF(D21="","",VLOOKUP(B21,Data!$B$5:$L$404,2,FALSE))</f>
        <v/>
      </c>
      <c r="D21" s="274"/>
      <c r="E21" s="277"/>
      <c r="F21" s="185" t="str">
        <f>IF(D21="","",VLOOKUP(B21,Data!$B$5:$L$404,11,FALSE))</f>
        <v/>
      </c>
      <c r="G21" s="188" t="str">
        <f>IF(D21&gt;0,D21*F21,"-")</f>
        <v>-</v>
      </c>
      <c r="H21" s="182" t="str">
        <f>IF(D21="","",VLOOKUP(B21,Data!$B$5:$D$404,3,FALSE))</f>
        <v/>
      </c>
      <c r="I21" s="182" t="str">
        <f>IF(D21="","",VLOOKUP(B21,Data!$B$5:$M$404,12,FALSE))</f>
        <v/>
      </c>
      <c r="J21" s="402"/>
      <c r="K21" s="183" t="str">
        <f>IF(D21="","",VLOOKUP(B21,Data!$B$5:$E$404,4,FALSE)*D21)</f>
        <v/>
      </c>
      <c r="L21" s="183" t="str">
        <f>IF(D21="","",VLOOKUP(B21,Data!$B$5:$F$404,5,FALSE)*D21)</f>
        <v/>
      </c>
      <c r="M21" s="189" t="e">
        <f>IF(B21=Data!B87,Data!G87,(IF(B21=Data!B93,Data!G93,(IF(B21=Data!B95,Data!G95,(IF(B21=Data!#REF!,Data!#REF!,(IF(B21=Data!#REF!,Data!#REF!,(IF(B21=Data!B78,Data!G78,(IF(B21=Data!#REF!,Data!#REF!,(IF(B21=Data!#REF!,Data!#REF!,Data!#REF!)))))))))))))))&amp;IF(B21=Data!B212,Data!G212,(IF(B21=Data!B213,Data!G213,(IF(B21=Data!#REF!,Data!#REF!,(IF(B21=Data!B208,Data!G208,(IF(B21=Data!B209,Data!G209,(IF(B21=Data!#REF!,Data!G905,(IF(B21=Data!#REF!,Data!#REF!,(IF(B21=Data!B265,Data!G265,Data!#REF!)))))))))))))))&amp;IF(B21=Data!#REF!,Data!#REF!,(IF(B21=Data!#REF!,Data!#REF!,(IF(B21=Data!#REF!,Data!#REF!,(IF(B21=Data!#REF!,Data!#REF!,(IF(B21=Data!#REF!,Data!#REF!,Data!#REF!)))))))))</f>
        <v>#REF!</v>
      </c>
      <c r="N21" s="377"/>
      <c r="O21" s="378"/>
      <c r="P21" s="186" t="e">
        <f>IF(B21=Data!B87,Data!H87,(IF(B21=Data!B93,Data!H93,(IF(B21=Data!B95,Data!H95,(IF(B21=Data!#REF!,Data!#REF!,(IF(B21=Data!#REF!,Data!#REF!,(IF(B21=Data!B78,Data!H78,(IF(B21=Data!#REF!,Data!#REF!,(IF(B21=Data!#REF!,Data!#REF!,Data!#REF!)))))))))))))))&amp;IF(B21=Data!B212,Data!H212,(IF(B21=Data!B213,Data!H213,(IF(B21=Data!#REF!,Data!#REF!,(IF(B21=Data!B208,Data!H208,(IF(B21=Data!B209,Data!H209,(IF(B21=Data!#REF!,Data!H905,(IF(B21=Data!#REF!,Data!#REF!,(IF(B21=Data!B265,Data!H265,Data!#REF!)))))))))))))))&amp;IF(B21=Data!#REF!,Data!#REF!,(IF(B21=Data!#REF!,Data!#REF!,(IF(B21=Data!#REF!,Data!#REF!,(IF(B21=Data!#REF!,Data!#REF!,(IF(B21=Data!#REF!,Data!#REF!,Data!#REF!)))))))))</f>
        <v>#REF!</v>
      </c>
      <c r="Q21" s="378"/>
      <c r="R21" s="378"/>
      <c r="S21" s="186" t="e">
        <f>IF(B21=Data!B87,Data!I87,(IF(B21=Data!B93,Data!I93,(IF(B21=Data!B95,Data!I95,(IF(B21=Data!#REF!,Data!#REF!,(IF(B21=Data!#REF!,Data!#REF!,(IF(B21=Data!B78,Data!I78,(IF(B21=Data!#REF!,Data!#REF!,(IF(B21=Data!#REF!,Data!#REF!,Data!#REF!)))))))))))))))&amp;IF(B21=Data!B212,Data!I212,(IF(B21=Data!B213,Data!I213,(IF(B21=Data!#REF!,Data!#REF!,(IF(B21=Data!B208,Data!I208,(IF(B21=Data!B209,Data!I209,(IF(B21=Data!#REF!,Data!I905,(IF(B21=Data!#REF!,Data!#REF!,(IF(B21=Data!B265,Data!I265,Data!#REF!)))))))))))))))&amp;IF(B21=Data!#REF!,Data!#REF!,(IF(B21=Data!#REF!,Data!#REF!,(IF(B21=Data!#REF!,Data!#REF!,(IF(B21=Data!#REF!,Data!#REF!,(IF(B21=Data!#REF!,Data!#REF!,Data!#REF!)))))))))</f>
        <v>#REF!</v>
      </c>
      <c r="T21" s="379"/>
      <c r="U21" s="186" t="e">
        <f>IF(B21=Data!B87,Data!J87,(IF(B21=Data!B93,Data!J93,(IF(B21=Data!B95,Data!J95,(IF(B21=Data!#REF!,Data!#REF!,(IF(B21=Data!#REF!,Data!#REF!,(IF(B21=Data!B78,Data!J78,(IF(B21=Data!#REF!,Data!#REF!,(IF(B21=Data!#REF!,Data!#REF!,Data!#REF!)))))))))))))))&amp;IF(B21=Data!B212,Data!J212,(IF(B21=Data!B213,Data!J213,(IF(B21=Data!#REF!,Data!#REF!,(IF(B21=Data!B208,Data!J208,(IF(B21=Data!B209,Data!J209,(IF(B21=Data!#REF!,Data!J905,(IF(B21=Data!#REF!,Data!#REF!,(IF(B21=Data!B265,Data!J265,Data!#REF!)))))))))))))))&amp;IF(B21=Data!#REF!,Data!#REF!,(IF(B21=Data!#REF!,Data!#REF!,(IF(B21=Data!#REF!,Data!#REF!,(IF(B21=Data!#REF!,Data!#REF!,(IF(B21=Data!#REF!,Data!#REF!,Data!#REF!)))))))))</f>
        <v>#REF!</v>
      </c>
      <c r="V21" s="184" t="str">
        <f>IF(D21="","",VLOOKUP(B21,Data!$B$5:$J$404,9,FALSE)*D21)</f>
        <v/>
      </c>
    </row>
    <row r="22" spans="1:30" s="340" customFormat="1" ht="17" customHeight="1">
      <c r="A22" s="272"/>
      <c r="B22" s="368"/>
      <c r="C22" s="187" t="str">
        <f>IF(D22="","",VLOOKUP(B22,Data!$B$5:$L$404,2,FALSE))</f>
        <v/>
      </c>
      <c r="D22" s="274"/>
      <c r="E22" s="181"/>
      <c r="F22" s="185" t="str">
        <f>IF(D22="","",VLOOKUP(B22,Data!$B$5:$L$404,11,FALSE))</f>
        <v/>
      </c>
      <c r="G22" s="188" t="str">
        <f t="shared" si="0"/>
        <v>-</v>
      </c>
      <c r="H22" s="182" t="str">
        <f>IF(D22="","",VLOOKUP(B22,Data!$B$5:$D$404,3,FALSE))</f>
        <v/>
      </c>
      <c r="I22" s="182" t="str">
        <f>IF(D22="","",VLOOKUP(B22,Data!$B$5:$M$404,12,FALSE))</f>
        <v/>
      </c>
      <c r="J22" s="402"/>
      <c r="K22" s="183" t="str">
        <f>IF(D22="","",VLOOKUP(B22,Data!$B$5:$E$404,4,FALSE)*D22)</f>
        <v/>
      </c>
      <c r="L22" s="183" t="str">
        <f>IF(D22="","",VLOOKUP(B22,Data!$B$5:$F$404,5,FALSE)*D22)</f>
        <v/>
      </c>
      <c r="M22" s="189" t="e">
        <f>IF(B22=Data!B93,Data!G93,(IF(B22=Data!B99,Data!G99,(IF(B22=Data!B101,Data!G101,(IF(B22=Data!#REF!,Data!#REF!,(IF(B22=Data!#REF!,Data!#REF!,(IF(B22=Data!B84,Data!G84,(IF(B22=Data!#REF!,Data!#REF!,(IF(B22=Data!#REF!,Data!#REF!,Data!#REF!)))))))))))))))&amp;IF(B22=Data!B219,Data!G219,(IF(B22=Data!B220,Data!G220,(IF(B22=Data!#REF!,Data!#REF!,(IF(B22=Data!B214,Data!G214,(IF(B22=Data!B216,Data!G216,(IF(B22=Data!#REF!,Data!G911,(IF(B22=Data!#REF!,Data!#REF!,(IF(B22=Data!B271,Data!G271,Data!#REF!)))))))))))))))&amp;IF(B22=Data!#REF!,Data!#REF!,(IF(B22=Data!#REF!,Data!#REF!,(IF(B22=Data!#REF!,Data!#REF!,(IF(B22=Data!#REF!,Data!#REF!,(IF(B22=Data!#REF!,Data!#REF!,Data!#REF!)))))))))</f>
        <v>#REF!</v>
      </c>
      <c r="N22" s="377"/>
      <c r="O22" s="378"/>
      <c r="P22" s="186" t="e">
        <f>IF(B22=Data!B93,Data!H93,(IF(B22=Data!B99,Data!H99,(IF(B22=Data!B101,Data!H101,(IF(B22=Data!#REF!,Data!#REF!,(IF(B22=Data!#REF!,Data!#REF!,(IF(B22=Data!B84,Data!H84,(IF(B22=Data!#REF!,Data!#REF!,(IF(B22=Data!#REF!,Data!#REF!,Data!#REF!)))))))))))))))&amp;IF(B22=Data!B219,Data!H219,(IF(B22=Data!B220,Data!H220,(IF(B22=Data!#REF!,Data!#REF!,(IF(B22=Data!B214,Data!H214,(IF(B22=Data!B216,Data!H216,(IF(B22=Data!#REF!,Data!H911,(IF(B22=Data!#REF!,Data!#REF!,(IF(B22=Data!B271,Data!H271,Data!#REF!)))))))))))))))&amp;IF(B22=Data!#REF!,Data!#REF!,(IF(B22=Data!#REF!,Data!#REF!,(IF(B22=Data!#REF!,Data!#REF!,(IF(B22=Data!#REF!,Data!#REF!,(IF(B22=Data!#REF!,Data!#REF!,Data!#REF!)))))))))</f>
        <v>#REF!</v>
      </c>
      <c r="Q22" s="378"/>
      <c r="R22" s="378"/>
      <c r="S22" s="186" t="e">
        <f>IF(B22=Data!B93,Data!I93,(IF(B22=Data!B99,Data!I99,(IF(B22=Data!B101,Data!I101,(IF(B22=Data!#REF!,Data!#REF!,(IF(B22=Data!#REF!,Data!#REF!,(IF(B22=Data!B84,Data!I84,(IF(B22=Data!#REF!,Data!#REF!,(IF(B22=Data!#REF!,Data!#REF!,Data!#REF!)))))))))))))))&amp;IF(B22=Data!B219,Data!I219,(IF(B22=Data!B220,Data!I220,(IF(B22=Data!#REF!,Data!#REF!,(IF(B22=Data!B214,Data!I214,(IF(B22=Data!B216,Data!I216,(IF(B22=Data!#REF!,Data!I911,(IF(B22=Data!#REF!,Data!#REF!,(IF(B22=Data!B271,Data!I271,Data!#REF!)))))))))))))))&amp;IF(B22=Data!#REF!,Data!#REF!,(IF(B22=Data!#REF!,Data!#REF!,(IF(B22=Data!#REF!,Data!#REF!,(IF(B22=Data!#REF!,Data!#REF!,(IF(B22=Data!#REF!,Data!#REF!,Data!#REF!)))))))))</f>
        <v>#REF!</v>
      </c>
      <c r="T22" s="379"/>
      <c r="U22" s="186" t="e">
        <f>IF(B22=Data!B93,Data!J93,(IF(B22=Data!B99,Data!J99,(IF(B22=Data!B101,Data!J101,(IF(B22=Data!#REF!,Data!#REF!,(IF(B22=Data!#REF!,Data!#REF!,(IF(B22=Data!B84,Data!J84,(IF(B22=Data!#REF!,Data!#REF!,(IF(B22=Data!#REF!,Data!#REF!,Data!#REF!)))))))))))))))&amp;IF(B22=Data!B219,Data!J219,(IF(B22=Data!B220,Data!J220,(IF(B22=Data!#REF!,Data!#REF!,(IF(B22=Data!B214,Data!J214,(IF(B22=Data!B216,Data!J216,(IF(B22=Data!#REF!,Data!J911,(IF(B22=Data!#REF!,Data!#REF!,(IF(B22=Data!B271,Data!J271,Data!#REF!)))))))))))))))&amp;IF(B22=Data!#REF!,Data!#REF!,(IF(B22=Data!#REF!,Data!#REF!,(IF(B22=Data!#REF!,Data!#REF!,(IF(B22=Data!#REF!,Data!#REF!,(IF(B22=Data!#REF!,Data!#REF!,Data!#REF!)))))))))</f>
        <v>#REF!</v>
      </c>
      <c r="V22" s="184" t="str">
        <f>IF(D22="","",VLOOKUP(B22,Data!$B$5:$J$404,9,FALSE)*D22)</f>
        <v/>
      </c>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409" customFormat="1" ht="17" customHeight="1">
      <c r="A24" s="410"/>
      <c r="B24" s="368"/>
      <c r="C24" s="187" t="str">
        <f>IF(D24="","",VLOOKUP(B24,Data!$B$5:$L$404,2,FALSE))</f>
        <v/>
      </c>
      <c r="D24" s="274"/>
      <c r="E24" s="273"/>
      <c r="F24" s="376" t="str">
        <f>IF(D24="","",VLOOKUP(B24,Data!$B$5:$L$404,11,FALSE))</f>
        <v/>
      </c>
      <c r="G24" s="400" t="str">
        <f t="shared" si="0"/>
        <v>-</v>
      </c>
      <c r="H24" s="401" t="str">
        <f>IF(D24="","",VLOOKUP(B24,Data!$B$5:$D$404,3,FALSE))</f>
        <v/>
      </c>
      <c r="I24" s="401" t="str">
        <f>IF(D24="","",VLOOKUP(B24,Data!$B$5:$M$404,12,FALSE))</f>
        <v/>
      </c>
      <c r="J24" s="402"/>
      <c r="K24" s="187" t="str">
        <f>IF(D24="","",VLOOKUP(B24,Data!$B$5:$E$404,4,FALSE)*D24)</f>
        <v/>
      </c>
      <c r="L24" s="187" t="str">
        <f>IF(D24="","",VLOOKUP(B24,Data!$B$5:$F$404,5,FALSE)*D24)</f>
        <v/>
      </c>
      <c r="M24" s="403"/>
      <c r="N24" s="404"/>
      <c r="O24" s="405"/>
      <c r="P24" s="406"/>
      <c r="Q24" s="405"/>
      <c r="R24" s="405"/>
      <c r="S24" s="406"/>
      <c r="T24" s="407"/>
      <c r="U24" s="406"/>
      <c r="V24" s="408" t="str">
        <f>IF(D24="","",VLOOKUP(B24,Data!$B$5:$J$404,9,FALSE)*D24)</f>
        <v/>
      </c>
      <c r="W24" s="386"/>
      <c r="X24" s="386"/>
      <c r="Y24" s="386"/>
      <c r="Z24" s="386"/>
      <c r="AA24" s="386"/>
      <c r="AB24" s="386"/>
      <c r="AC24" s="386"/>
      <c r="AD24" s="386"/>
    </row>
    <row r="25" spans="1:30" s="340" customFormat="1" ht="17" customHeight="1">
      <c r="A25" s="410"/>
      <c r="B25" s="342" t="s">
        <v>871</v>
      </c>
      <c r="C25" s="187" t="str">
        <f>IF(D25="","",VLOOKUP(B25,Data!$B$5:$L$404,2,FALSE))</f>
        <v/>
      </c>
      <c r="D25" s="274"/>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399"/>
      <c r="B26" s="342" t="s">
        <v>1011</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410"/>
      <c r="B27" s="385"/>
      <c r="C27" s="187"/>
      <c r="D27" s="339"/>
      <c r="E27" s="276"/>
      <c r="F27" s="185"/>
      <c r="G27" s="188" t="str">
        <f t="shared" si="0"/>
        <v>-</v>
      </c>
      <c r="H27" s="182"/>
      <c r="I27" s="182"/>
      <c r="J27" s="246"/>
      <c r="K27" s="183"/>
      <c r="L27" s="183"/>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c r="W27" s="282"/>
      <c r="X27" s="282"/>
      <c r="Y27" s="282"/>
      <c r="Z27" s="282"/>
      <c r="AA27" s="282"/>
      <c r="AB27" s="282"/>
      <c r="AC27" s="282"/>
      <c r="AD27" s="282"/>
    </row>
    <row r="28" spans="1:30" s="340" customFormat="1" ht="19.5" customHeight="1">
      <c r="A28" s="272"/>
      <c r="B28" s="678" t="s">
        <v>1016</v>
      </c>
      <c r="C28" s="679"/>
      <c r="D28" s="269">
        <f>SUM(D16:D27)</f>
        <v>1</v>
      </c>
      <c r="E28" s="374"/>
      <c r="F28" s="380"/>
      <c r="G28" s="191">
        <f>SUM(G16:G27)</f>
        <v>1897.4</v>
      </c>
      <c r="H28" s="191"/>
      <c r="I28" s="383"/>
      <c r="J28" s="343"/>
      <c r="K28" s="191">
        <f>SUM(K16:K27)</f>
        <v>222</v>
      </c>
      <c r="L28" s="191">
        <f>SUM(L16:L27)</f>
        <v>201</v>
      </c>
      <c r="M28" s="191" t="e">
        <f>SUM(M16:M27)</f>
        <v>#REF!</v>
      </c>
      <c r="N28" s="190">
        <f>SUM(N14:N15)</f>
        <v>0</v>
      </c>
      <c r="O28" s="190" t="e">
        <f>SUM(#REF!)</f>
        <v>#REF!</v>
      </c>
      <c r="P28" s="190">
        <f>SUM(P14:P15)</f>
        <v>0</v>
      </c>
      <c r="Q28" s="190">
        <f>SUM(Q14:Q15)</f>
        <v>0</v>
      </c>
      <c r="R28" s="190" t="e">
        <f>SUM(#REF!)</f>
        <v>#REF!</v>
      </c>
      <c r="S28" s="190">
        <f>SUM(S14:S15)</f>
        <v>0</v>
      </c>
      <c r="T28" s="190">
        <f>SUM(T14:T15)</f>
        <v>0</v>
      </c>
      <c r="U28" s="190"/>
      <c r="V28" s="192">
        <f>SUM(V16:V27)</f>
        <v>1.1990000000000001</v>
      </c>
      <c r="W28" s="282"/>
    </row>
    <row r="29" spans="1:30" ht="10.5" customHeight="1">
      <c r="A29" s="272"/>
      <c r="B29" s="680"/>
      <c r="C29" s="681"/>
      <c r="D29" s="395"/>
      <c r="E29" s="375"/>
      <c r="F29" s="311"/>
      <c r="G29" s="160" t="s">
        <v>523</v>
      </c>
      <c r="H29" s="157"/>
      <c r="I29" s="344"/>
      <c r="J29" s="344"/>
      <c r="K29" s="344"/>
      <c r="L29" s="161"/>
      <c r="M29" s="151"/>
      <c r="N29" s="298"/>
      <c r="U29" s="298"/>
      <c r="V29" s="298"/>
    </row>
    <row r="30" spans="1:30"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386" t="s">
        <v>87</v>
      </c>
      <c r="F31" s="685"/>
      <c r="G31" s="686"/>
      <c r="H31" s="297" t="s">
        <v>88</v>
      </c>
      <c r="I31" s="350"/>
      <c r="J31" s="154" t="s">
        <v>89</v>
      </c>
      <c r="K31" s="154"/>
      <c r="L31" s="150"/>
      <c r="V31" s="155"/>
    </row>
    <row r="32" spans="1:30">
      <c r="A32" s="297" t="s">
        <v>526</v>
      </c>
      <c r="B32" s="297"/>
      <c r="C32" s="298"/>
      <c r="D32" s="386"/>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1003</v>
      </c>
      <c r="G36" s="674"/>
      <c r="H36" s="673" t="s">
        <v>1002</v>
      </c>
      <c r="I36" s="674"/>
      <c r="J36" s="158" t="s">
        <v>104</v>
      </c>
      <c r="K36" s="158"/>
      <c r="L36" s="675" t="s">
        <v>105</v>
      </c>
      <c r="M36" s="676"/>
      <c r="N36" s="676"/>
      <c r="O36" s="676"/>
      <c r="P36" s="676"/>
      <c r="Q36" s="676"/>
      <c r="R36" s="676"/>
      <c r="S36" s="676"/>
      <c r="T36" s="676"/>
      <c r="U36" s="676"/>
      <c r="V36" s="677"/>
    </row>
    <row r="37" spans="1:22">
      <c r="B37" s="305"/>
    </row>
    <row r="43" spans="1:22" s="354" customFormat="1" ht="26.25" customHeight="1">
      <c r="A43" s="163" t="s">
        <v>886</v>
      </c>
      <c r="B43" s="146"/>
      <c r="C43" s="163" t="s">
        <v>569</v>
      </c>
      <c r="D43" s="362"/>
      <c r="E43" s="362"/>
      <c r="F43" s="363"/>
      <c r="G43" s="163" t="s">
        <v>880</v>
      </c>
      <c r="H43" s="146"/>
      <c r="I43" s="163" t="s">
        <v>569</v>
      </c>
      <c r="K43" s="265"/>
      <c r="L43" s="265"/>
      <c r="V43" s="264"/>
    </row>
    <row r="44" spans="1:22" s="354" customFormat="1" ht="19.25" customHeight="1">
      <c r="A44" s="163" t="s">
        <v>887</v>
      </c>
      <c r="B44" s="146"/>
      <c r="C44" s="163" t="s">
        <v>891</v>
      </c>
      <c r="D44" s="362"/>
      <c r="E44" s="362"/>
      <c r="F44" s="363"/>
      <c r="G44" s="247" t="s">
        <v>881</v>
      </c>
      <c r="H44" s="381"/>
      <c r="I44" s="247" t="s">
        <v>891</v>
      </c>
      <c r="K44" s="265"/>
      <c r="L44" s="265"/>
      <c r="V44" s="264"/>
    </row>
    <row r="45" spans="1:22" s="354" customFormat="1" ht="19.25" customHeight="1">
      <c r="A45" s="163" t="s">
        <v>888</v>
      </c>
      <c r="B45" s="146"/>
      <c r="C45" s="163" t="s">
        <v>891</v>
      </c>
      <c r="D45" s="362"/>
      <c r="E45" s="362"/>
      <c r="F45" s="363"/>
      <c r="G45" s="163" t="s">
        <v>882</v>
      </c>
      <c r="H45" s="146"/>
      <c r="I45" s="163" t="s">
        <v>569</v>
      </c>
      <c r="K45" s="265"/>
      <c r="L45" s="265"/>
      <c r="V45" s="264"/>
    </row>
    <row r="46" spans="1:22" s="354" customFormat="1" ht="19.25" customHeight="1">
      <c r="A46" s="163" t="s">
        <v>889</v>
      </c>
      <c r="B46" s="146"/>
      <c r="C46" s="163" t="s">
        <v>569</v>
      </c>
      <c r="D46" s="362"/>
      <c r="E46" s="362"/>
      <c r="F46" s="363"/>
      <c r="G46" s="163" t="s">
        <v>883</v>
      </c>
      <c r="H46" s="146"/>
      <c r="I46" s="163" t="s">
        <v>569</v>
      </c>
      <c r="K46" s="265"/>
      <c r="L46" s="265"/>
      <c r="V46" s="264"/>
    </row>
    <row r="47" spans="1:22" s="354" customFormat="1" ht="19.25" customHeight="1">
      <c r="A47" s="163" t="s">
        <v>890</v>
      </c>
      <c r="B47" s="146"/>
      <c r="C47" s="163" t="s">
        <v>569</v>
      </c>
      <c r="D47" s="362"/>
      <c r="E47" s="362"/>
      <c r="F47" s="363"/>
      <c r="G47" s="163" t="s">
        <v>885</v>
      </c>
      <c r="H47" s="146"/>
      <c r="I47" s="163" t="s">
        <v>569</v>
      </c>
      <c r="K47" s="265"/>
      <c r="L47" s="265"/>
      <c r="V47" s="264"/>
    </row>
    <row r="48" spans="1:22" ht="18.75" customHeight="1">
      <c r="A48" s="411"/>
      <c r="B48" s="411"/>
      <c r="C48" s="411"/>
      <c r="D48" s="411"/>
      <c r="E48" s="411"/>
      <c r="F48" s="266"/>
      <c r="G48" s="163" t="s">
        <v>884</v>
      </c>
      <c r="H48" s="146"/>
      <c r="I48" s="163" t="s">
        <v>569</v>
      </c>
    </row>
    <row r="52" spans="1:12">
      <c r="L52" s="355"/>
    </row>
    <row r="53" spans="1:12" ht="14">
      <c r="A53" s="356"/>
      <c r="C53" s="334"/>
      <c r="D53" s="357"/>
      <c r="L53" s="358"/>
    </row>
    <row r="54" spans="1:12" ht="14">
      <c r="A54" s="359"/>
      <c r="C54" s="334"/>
      <c r="D54" s="357"/>
      <c r="L54" s="358"/>
    </row>
    <row r="55" spans="1:12" ht="14">
      <c r="A55" s="359"/>
      <c r="C55" s="334"/>
      <c r="D55" s="357"/>
      <c r="L55" s="358"/>
    </row>
    <row r="56" spans="1:12" ht="14">
      <c r="A56" s="359"/>
      <c r="B56" s="334"/>
      <c r="C56" s="334"/>
      <c r="D56" s="357"/>
      <c r="L56" s="358"/>
    </row>
    <row r="57" spans="1:12" ht="14">
      <c r="A57" s="359"/>
      <c r="B57" s="334"/>
      <c r="C57" s="334"/>
      <c r="D57" s="357"/>
      <c r="L57" s="358"/>
    </row>
    <row r="58" spans="1:12" ht="14">
      <c r="A58" s="359"/>
      <c r="B58" s="334"/>
      <c r="C58" s="334"/>
      <c r="D58" s="357"/>
      <c r="L58" s="358"/>
    </row>
    <row r="59" spans="1:12" ht="14">
      <c r="A59" s="334"/>
      <c r="B59" s="334"/>
      <c r="C59" s="334"/>
      <c r="D59" s="357"/>
      <c r="L59" s="360"/>
    </row>
    <row r="60" spans="1:12" ht="14">
      <c r="A60" s="359"/>
      <c r="B60" s="334"/>
      <c r="C60" s="334"/>
      <c r="D60" s="357"/>
    </row>
    <row r="61" spans="1:12" ht="14">
      <c r="A61" s="334"/>
      <c r="B61" s="334"/>
      <c r="C61" s="334"/>
      <c r="D61" s="357"/>
    </row>
    <row r="62" spans="1:12" ht="14">
      <c r="A62" s="334"/>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34"/>
      <c r="B73" s="334"/>
      <c r="C73" s="334"/>
      <c r="D73" s="357"/>
    </row>
    <row r="74" spans="1:4" ht="14">
      <c r="B74" s="334"/>
    </row>
    <row r="75" spans="1:4" ht="14">
      <c r="B75" s="334"/>
    </row>
    <row r="76" spans="1:4" ht="14">
      <c r="B76"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4" firstPageNumber="4294963191" orientation="landscape" r:id="rId1"/>
  <headerFooter alignWithMargins="0">
    <oddHeader>&amp;R&amp;"Calibri"&amp;10&amp;K000000 Confidential&amp;1#_x000D_</oddHead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00FFFF"/>
    <pageSetUpPr fitToPage="1"/>
  </sheetPr>
  <dimension ref="A1:AD73"/>
  <sheetViews>
    <sheetView topLeftCell="A13" zoomScale="87" zoomScaleNormal="87" zoomScaleSheetLayoutView="85" workbookViewId="0">
      <selection activeCell="B18" sqref="B18"/>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57"/>
      <c r="I10" s="458"/>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1005</v>
      </c>
      <c r="C18" s="187" t="str">
        <f>IF(D18="","",VLOOKUP(B18,Data!$B$5:$L$404,2,FALSE))</f>
        <v/>
      </c>
      <c r="D18" s="339"/>
      <c r="E18" s="275"/>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5</v>
      </c>
      <c r="B19" s="419" t="s">
        <v>196</v>
      </c>
      <c r="C19" s="187" t="str">
        <f>IF(D19="","",VLOOKUP(B19,Data!$B$5:$L$404,2,FALSE))</f>
        <v>WH50350</v>
      </c>
      <c r="D19" s="339">
        <v>10</v>
      </c>
      <c r="E19" s="277"/>
      <c r="F19" s="185">
        <f>IF(D19="","",VLOOKUP(B19,Data!$B$5:$L$404,11,FALSE))</f>
        <v>1751.45</v>
      </c>
      <c r="G19" s="188">
        <f t="shared" ref="G19:G26" si="0">IF(D19&gt;0,D19*F19,"-")</f>
        <v>17514.5</v>
      </c>
      <c r="H19" s="182" t="str">
        <f>IF(D19="","",VLOOKUP(B19,Data!$B$5:$D$404,3,FALSE))</f>
        <v>C/T</v>
      </c>
      <c r="I19" s="182" t="str">
        <f>IF(D19="","",VLOOKUP(B19,Data!$B$5:$M$404,12,FALSE))</f>
        <v>Indonesia</v>
      </c>
      <c r="J19" s="280" t="s">
        <v>1004</v>
      </c>
      <c r="K19" s="183">
        <f>IF(D19="","",VLOOKUP(B19,Data!$B$5:$E$404,4,FALSE)*D19)</f>
        <v>2010</v>
      </c>
      <c r="L19" s="183">
        <f>IF(D19="","",VLOOKUP(B19,Data!$B$5:$F$404,5,FALSE)*D19)</f>
        <v>1810</v>
      </c>
      <c r="M19" s="189"/>
      <c r="N19" s="377"/>
      <c r="O19" s="378"/>
      <c r="P19" s="186"/>
      <c r="Q19" s="378"/>
      <c r="R19" s="378"/>
      <c r="S19" s="186"/>
      <c r="T19" s="379"/>
      <c r="U19" s="186"/>
      <c r="V19" s="184">
        <f>IF(D19="","",VLOOKUP(B19,Data!$B$5:$J$404,9,FALSE)*D19)</f>
        <v>11.5</v>
      </c>
      <c r="W19" s="282"/>
      <c r="X19" s="282"/>
      <c r="Y19" s="282"/>
      <c r="Z19" s="282"/>
      <c r="AA19" s="282"/>
      <c r="AB19" s="282"/>
      <c r="AC19" s="282"/>
      <c r="AD19" s="282"/>
    </row>
    <row r="20" spans="1:30" s="340" customFormat="1" ht="17" customHeight="1">
      <c r="A20" s="272"/>
      <c r="B20" s="419"/>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1011</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78" t="s">
        <v>1017</v>
      </c>
      <c r="C27" s="679"/>
      <c r="D27" s="193">
        <f>SUM(D18:D26)</f>
        <v>10</v>
      </c>
      <c r="E27" s="380"/>
      <c r="F27" s="190"/>
      <c r="G27" s="191">
        <f>SUM(G18:G26)</f>
        <v>17514.5</v>
      </c>
      <c r="H27" s="343"/>
      <c r="I27" s="343"/>
      <c r="J27" s="343"/>
      <c r="K27" s="191">
        <f>SUM(K18:K26)</f>
        <v>2010</v>
      </c>
      <c r="L27" s="191">
        <f>SUM(L18:L26)</f>
        <v>1810</v>
      </c>
      <c r="M27" s="190">
        <f>SUM(M16:M17)</f>
        <v>0</v>
      </c>
      <c r="N27" s="190" t="e">
        <f>SUM(#REF!)</f>
        <v>#REF!</v>
      </c>
      <c r="O27" s="190">
        <f>SUM(O16:O17)</f>
        <v>0</v>
      </c>
      <c r="P27" s="190">
        <f>SUM(P16:P17)</f>
        <v>0</v>
      </c>
      <c r="Q27" s="190" t="e">
        <f>SUM(#REF!)</f>
        <v>#REF!</v>
      </c>
      <c r="R27" s="190">
        <f>SUM(R16:R17)</f>
        <v>0</v>
      </c>
      <c r="S27" s="190">
        <f>SUM(S16:S17)</f>
        <v>0</v>
      </c>
      <c r="T27" s="190"/>
      <c r="U27" s="190">
        <f>SUM(U16:U17)</f>
        <v>0</v>
      </c>
      <c r="V27" s="192">
        <f>SUM(V18:V26)</f>
        <v>11.5</v>
      </c>
    </row>
    <row r="28" spans="1:30" ht="10.25" customHeight="1">
      <c r="A28" s="272"/>
      <c r="B28" s="680"/>
      <c r="C28" s="681"/>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1003</v>
      </c>
      <c r="G35" s="674"/>
      <c r="H35" s="673" t="s">
        <v>1002</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V74"/>
  <sheetViews>
    <sheetView zoomScale="80" zoomScaleNormal="80" zoomScaleSheetLayoutView="75" workbookViewId="0">
      <selection activeCell="B18" sqref="B18"/>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2"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459"/>
      <c r="I10" s="460"/>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1009</v>
      </c>
      <c r="C18" s="187" t="str">
        <f>IF(D18="","",VLOOKUP(B18,Data!$B$5:$L$404,2,FALSE))</f>
        <v/>
      </c>
      <c r="D18" s="274"/>
      <c r="E18" s="277"/>
      <c r="F18" s="185" t="str">
        <f>IF(D18="","",VLOOKUP(B18,Data!$B$5:$L$404,11,FALSE))</f>
        <v/>
      </c>
      <c r="G18" s="188" t="str">
        <f t="shared" ref="G18:G26"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132,Data!G132,(IF(B18=Data!B138,Data!G138,(IF(B18=Data!B140,Data!G140,(IF(B18=Data!#REF!,Data!#REF!,(IF(B18=Data!#REF!,Data!#REF!,(IF(B18=Data!B123,Data!G123,(IF(B18=Data!#REF!,Data!#REF!,(IF(B18=Data!#REF!,Data!#REF!,Data!#REF!)))))))))))))))&amp;IF(B18=Data!B258,Data!G258,(IF(B18=Data!B259,Data!G259,(IF(B18=Data!#REF!,Data!#REF!,(IF(B18=Data!B254,Data!G254,(IF(B18=Data!B255,Data!G255,(IF(B18=Data!#REF!,Data!G950,(IF(B18=Data!#REF!,Data!#REF!,(IF(B18=Data!B310,Data!G310,Data!#REF!)))))))))))))))&amp;IF(B18=Data!#REF!,Data!#REF!,(IF(B18=Data!#REF!,Data!#REF!,(IF(B18=Data!#REF!,Data!#REF!,(IF(B18=Data!#REF!,Data!#REF!,(IF(B18=Data!#REF!,Data!#REF!,Data!#REF!)))))))))</f>
        <v>#REF!</v>
      </c>
      <c r="N18" s="377"/>
      <c r="O18" s="378"/>
      <c r="P18" s="186" t="e">
        <f>IF(B18=Data!B132,Data!H132,(IF(B18=Data!B138,Data!H138,(IF(B18=Data!B140,Data!H140,(IF(B18=Data!#REF!,Data!#REF!,(IF(B18=Data!#REF!,Data!#REF!,(IF(B18=Data!B123,Data!H123,(IF(B18=Data!#REF!,Data!#REF!,(IF(B18=Data!#REF!,Data!#REF!,Data!#REF!)))))))))))))))&amp;IF(B18=Data!B258,Data!H258,(IF(B18=Data!B259,Data!H259,(IF(B18=Data!#REF!,Data!#REF!,(IF(B18=Data!B254,Data!H254,(IF(B18=Data!B255,Data!H255,(IF(B18=Data!#REF!,Data!H950,(IF(B18=Data!#REF!,Data!#REF!,(IF(B18=Data!B310,Data!H310,Data!#REF!)))))))))))))))&amp;IF(B18=Data!#REF!,Data!#REF!,(IF(B18=Data!#REF!,Data!#REF!,(IF(B18=Data!#REF!,Data!#REF!,(IF(B18=Data!#REF!,Data!#REF!,(IF(B18=Data!#REF!,Data!#REF!,Data!#REF!)))))))))</f>
        <v>#REF!</v>
      </c>
      <c r="Q18" s="378"/>
      <c r="R18" s="378"/>
      <c r="S18" s="186" t="e">
        <f>IF(B18=Data!B132,Data!I132,(IF(B18=Data!B138,Data!I138,(IF(B18=Data!B140,Data!I140,(IF(B18=Data!#REF!,Data!#REF!,(IF(B18=Data!#REF!,Data!#REF!,(IF(B18=Data!B123,Data!I123,(IF(B18=Data!#REF!,Data!#REF!,(IF(B18=Data!#REF!,Data!#REF!,Data!#REF!)))))))))))))))&amp;IF(B18=Data!B258,Data!I258,(IF(B18=Data!B259,Data!I259,(IF(B18=Data!#REF!,Data!#REF!,(IF(B18=Data!B254,Data!I254,(IF(B18=Data!B255,Data!I255,(IF(B18=Data!#REF!,Data!I950,(IF(B18=Data!#REF!,Data!#REF!,(IF(B18=Data!B310,Data!I310,Data!#REF!)))))))))))))))&amp;IF(B18=Data!#REF!,Data!#REF!,(IF(B18=Data!#REF!,Data!#REF!,(IF(B18=Data!#REF!,Data!#REF!,(IF(B18=Data!#REF!,Data!#REF!,(IF(B18=Data!#REF!,Data!#REF!,Data!#REF!)))))))))</f>
        <v>#REF!</v>
      </c>
      <c r="T18" s="379"/>
      <c r="U18" s="186" t="e">
        <f>IF(B18=Data!B132,Data!J132,(IF(B18=Data!B138,Data!J138,(IF(B18=Data!B140,Data!J140,(IF(B18=Data!#REF!,Data!#REF!,(IF(B18=Data!#REF!,Data!#REF!,(IF(B18=Data!B123,Data!J123,(IF(B18=Data!#REF!,Data!#REF!,(IF(B18=Data!#REF!,Data!#REF!,Data!#REF!)))))))))))))))&amp;IF(B18=Data!B258,Data!J258,(IF(B18=Data!B259,Data!J259,(IF(B18=Data!#REF!,Data!#REF!,(IF(B18=Data!B254,Data!J254,(IF(B18=Data!B255,Data!J255,(IF(B18=Data!#REF!,Data!J950,(IF(B18=Data!#REF!,Data!#REF!,(IF(B18=Data!B310,Data!J310,Data!#REF!)))))))))))))))&amp;IF(B18=Data!#REF!,Data!#REF!,(IF(B18=Data!#REF!,Data!#REF!,(IF(B18=Data!#REF!,Data!#REF!,(IF(B18=Data!#REF!,Data!#REF!,(IF(B18=Data!#REF!,Data!#REF!,Data!#REF!)))))))))</f>
        <v>#REF!</v>
      </c>
      <c r="V18" s="184" t="str">
        <f>IF(D18="","",VLOOKUP(B18,Data!$B$5:$J$404,9,FALSE)*D18)</f>
        <v/>
      </c>
    </row>
    <row r="19" spans="1:22" s="340" customFormat="1" ht="17" customHeight="1">
      <c r="A19" s="272"/>
      <c r="B19" s="419" t="s">
        <v>357</v>
      </c>
      <c r="C19" s="187" t="str">
        <f>IF(D19="","",VLOOKUP(B19,Data!$B$5:$L$404,2,FALSE))</f>
        <v>WQ78290</v>
      </c>
      <c r="D19" s="274">
        <v>1</v>
      </c>
      <c r="E19" s="277" t="s">
        <v>521</v>
      </c>
      <c r="F19" s="185">
        <f>IF(D19="","",VLOOKUP(B19,Data!$B$5:$L$404,11,FALSE))</f>
        <v>4283.7299999999996</v>
      </c>
      <c r="G19" s="188">
        <f t="shared" si="0"/>
        <v>4283.7299999999996</v>
      </c>
      <c r="H19" s="182" t="str">
        <f>IF(D19="","",VLOOKUP(B19,Data!$B$5:$D$404,3,FALSE))</f>
        <v>C/T</v>
      </c>
      <c r="I19" s="182" t="str">
        <f>IF(D19="","",VLOOKUP(B19,Data!$B$5:$M$404,12,FALSE))</f>
        <v>Indonesia</v>
      </c>
      <c r="J19" s="280" t="s">
        <v>1010</v>
      </c>
      <c r="K19" s="183">
        <f>IF(D19="","",VLOOKUP(B19,Data!$B$5:$E$404,4,FALSE)*D19)</f>
        <v>305</v>
      </c>
      <c r="L19" s="183">
        <f>IF(D19="","",VLOOKUP(B19,Data!$B$5:$F$404,5,FALSE)*D19)</f>
        <v>269</v>
      </c>
      <c r="M19" s="189" t="e">
        <f>IF(B19=Data!B91,Data!G91,(IF(B19=Data!B97,Data!G97,(IF(B19=Data!B99,Data!G99,(IF(B19=Data!#REF!,Data!#REF!,(IF(B19=Data!#REF!,Data!#REF!,(IF(B19=Data!B82,Data!G82,(IF(B19=Data!#REF!,Data!#REF!,(IF(B19=Data!#REF!,Data!#REF!,Data!#REF!)))))))))))))))&amp;IF(B19=Data!B217,Data!G217,(IF(B19=Data!B218,Data!G218,(IF(B19=Data!#REF!,Data!#REF!,(IF(B19=Data!B212,Data!G212,(IF(B19=Data!B214,Data!G214,(IF(B19=Data!#REF!,Data!G909,(IF(B19=Data!#REF!,Data!#REF!,(IF(B19=Data!B269,Data!G269,Data!#REF!)))))))))))))))&amp;IF(B19=Data!#REF!,Data!#REF!,(IF(B19=Data!#REF!,Data!#REF!,(IF(B19=Data!#REF!,Data!#REF!,(IF(B19=Data!#REF!,Data!#REF!,(IF(B19=Data!#REF!,Data!#REF!,Data!#REF!)))))))))</f>
        <v>#REF!</v>
      </c>
      <c r="N19" s="377"/>
      <c r="O19" s="378"/>
      <c r="P19" s="186" t="e">
        <f>IF(B19=Data!B91,Data!H91,(IF(B19=Data!B97,Data!H97,(IF(B19=Data!B99,Data!H99,(IF(B19=Data!#REF!,Data!#REF!,(IF(B19=Data!#REF!,Data!#REF!,(IF(B19=Data!B82,Data!H82,(IF(B19=Data!#REF!,Data!#REF!,(IF(B19=Data!#REF!,Data!#REF!,Data!#REF!)))))))))))))))&amp;IF(B19=Data!B217,Data!H217,(IF(B19=Data!B218,Data!H218,(IF(B19=Data!#REF!,Data!#REF!,(IF(B19=Data!B212,Data!H212,(IF(B19=Data!B214,Data!H214,(IF(B19=Data!#REF!,Data!H909,(IF(B19=Data!#REF!,Data!#REF!,(IF(B19=Data!B269,Data!H269,Data!#REF!)))))))))))))))&amp;IF(B19=Data!#REF!,Data!#REF!,(IF(B19=Data!#REF!,Data!#REF!,(IF(B19=Data!#REF!,Data!#REF!,(IF(B19=Data!#REF!,Data!#REF!,(IF(B19=Data!#REF!,Data!#REF!,Data!#REF!)))))))))</f>
        <v>#REF!</v>
      </c>
      <c r="Q19" s="378"/>
      <c r="R19" s="378"/>
      <c r="S19" s="186" t="e">
        <f>IF(B19=Data!B91,Data!I91,(IF(B19=Data!B97,Data!I97,(IF(B19=Data!B99,Data!I99,(IF(B19=Data!#REF!,Data!#REF!,(IF(B19=Data!#REF!,Data!#REF!,(IF(B19=Data!B82,Data!I82,(IF(B19=Data!#REF!,Data!#REF!,(IF(B19=Data!#REF!,Data!#REF!,Data!#REF!)))))))))))))))&amp;IF(B19=Data!B217,Data!I217,(IF(B19=Data!B218,Data!I218,(IF(B19=Data!#REF!,Data!#REF!,(IF(B19=Data!B212,Data!I212,(IF(B19=Data!B214,Data!I214,(IF(B19=Data!#REF!,Data!I909,(IF(B19=Data!#REF!,Data!#REF!,(IF(B19=Data!B269,Data!I269,Data!#REF!)))))))))))))))&amp;IF(B19=Data!#REF!,Data!#REF!,(IF(B19=Data!#REF!,Data!#REF!,(IF(B19=Data!#REF!,Data!#REF!,(IF(B19=Data!#REF!,Data!#REF!,(IF(B19=Data!#REF!,Data!#REF!,Data!#REF!)))))))))</f>
        <v>#REF!</v>
      </c>
      <c r="T19" s="379"/>
      <c r="U19" s="186" t="e">
        <f>IF(B19=Data!B91,Data!J91,(IF(B19=Data!B97,Data!J97,(IF(B19=Data!B99,Data!J99,(IF(B19=Data!#REF!,Data!#REF!,(IF(B19=Data!#REF!,Data!#REF!,(IF(B19=Data!B82,Data!J82,(IF(B19=Data!#REF!,Data!#REF!,(IF(B19=Data!#REF!,Data!#REF!,Data!#REF!)))))))))))))))&amp;IF(B19=Data!B217,Data!J217,(IF(B19=Data!B218,Data!J218,(IF(B19=Data!#REF!,Data!#REF!,(IF(B19=Data!B212,Data!J212,(IF(B19=Data!B214,Data!J214,(IF(B19=Data!#REF!,Data!J909,(IF(B19=Data!#REF!,Data!#REF!,(IF(B19=Data!B269,Data!J269,Data!#REF!)))))))))))))))&amp;IF(B19=Data!#REF!,Data!#REF!,(IF(B19=Data!#REF!,Data!#REF!,(IF(B19=Data!#REF!,Data!#REF!,(IF(B19=Data!#REF!,Data!#REF!,(IF(B19=Data!#REF!,Data!#REF!,Data!#REF!)))))))))</f>
        <v>#REF!</v>
      </c>
      <c r="V19" s="184">
        <f>IF(D19="","",VLOOKUP(B19,Data!$B$5:$J$404,9,FALSE)*D19)</f>
        <v>1.534</v>
      </c>
    </row>
    <row r="20" spans="1:22" s="340" customFormat="1" ht="17" customHeight="1">
      <c r="A20" s="272"/>
      <c r="B20" s="419" t="s">
        <v>241</v>
      </c>
      <c r="C20" s="187" t="str">
        <f>IF(D20="","",VLOOKUP(B20,Data!$B$5:$L$404,2,FALSE))</f>
        <v>AAC7368</v>
      </c>
      <c r="D20" s="274">
        <v>5</v>
      </c>
      <c r="E20" s="277"/>
      <c r="F20" s="185">
        <f>IF(D20="","",VLOOKUP(B20,Data!$B$5:$L$404,11,FALSE))</f>
        <v>2618.06</v>
      </c>
      <c r="G20" s="188">
        <f t="shared" si="0"/>
        <v>13090.3</v>
      </c>
      <c r="H20" s="182" t="str">
        <f>IF(D20="","",VLOOKUP(B20,Data!$B$5:$D$404,3,FALSE))</f>
        <v>C/T</v>
      </c>
      <c r="I20" s="182" t="str">
        <f>IF(D20="","",VLOOKUP(B20,Data!$B$5:$M$404,12,FALSE))</f>
        <v>Indonesia</v>
      </c>
      <c r="J20" s="280" t="s">
        <v>1010</v>
      </c>
      <c r="K20" s="183">
        <f>IF(D20="","",VLOOKUP(B20,Data!$B$5:$E$404,4,FALSE)*D20)</f>
        <v>1330</v>
      </c>
      <c r="L20" s="183">
        <f>IF(D20="","",VLOOKUP(B20,Data!$B$5:$F$404,5,FALSE)*D20)</f>
        <v>1230</v>
      </c>
      <c r="M20" s="189" t="e">
        <f>IF(B20=Data!B92,Data!G92,(IF(B20=Data!B98,Data!G98,(IF(B20=Data!B100,Data!G100,(IF(B20=Data!#REF!,Data!#REF!,(IF(B20=Data!#REF!,Data!#REF!,(IF(B20=Data!B83,Data!G83,(IF(B20=Data!#REF!,Data!#REF!,(IF(B20=Data!#REF!,Data!#REF!,Data!#REF!)))))))))))))))&amp;IF(B20=Data!B218,Data!G218,(IF(B20=Data!B219,Data!G219,(IF(B20=Data!#REF!,Data!#REF!,(IF(B20=Data!B213,Data!G213,(IF(B20=Data!B215,Data!G215,(IF(B20=Data!#REF!,Data!G910,(IF(B20=Data!#REF!,Data!#REF!,(IF(B20=Data!B270,Data!G270,Data!#REF!)))))))))))))))&amp;IF(B20=Data!#REF!,Data!#REF!,(IF(B20=Data!#REF!,Data!#REF!,(IF(B20=Data!#REF!,Data!#REF!,(IF(B20=Data!#REF!,Data!#REF!,(IF(B20=Data!#REF!,Data!#REF!,Data!#REF!)))))))))</f>
        <v>#REF!</v>
      </c>
      <c r="N20" s="377"/>
      <c r="O20" s="378"/>
      <c r="P20" s="186" t="e">
        <f>IF(B20=Data!B92,Data!H92,(IF(B20=Data!B98,Data!H98,(IF(B20=Data!B100,Data!H100,(IF(B20=Data!#REF!,Data!#REF!,(IF(B20=Data!#REF!,Data!#REF!,(IF(B20=Data!B83,Data!H83,(IF(B20=Data!#REF!,Data!#REF!,(IF(B20=Data!#REF!,Data!#REF!,Data!#REF!)))))))))))))))&amp;IF(B20=Data!B218,Data!H218,(IF(B20=Data!B219,Data!H219,(IF(B20=Data!#REF!,Data!#REF!,(IF(B20=Data!B213,Data!H213,(IF(B20=Data!B215,Data!H215,(IF(B20=Data!#REF!,Data!H910,(IF(B20=Data!#REF!,Data!#REF!,(IF(B20=Data!B270,Data!H270,Data!#REF!)))))))))))))))&amp;IF(B20=Data!#REF!,Data!#REF!,(IF(B20=Data!#REF!,Data!#REF!,(IF(B20=Data!#REF!,Data!#REF!,(IF(B20=Data!#REF!,Data!#REF!,(IF(B20=Data!#REF!,Data!#REF!,Data!#REF!)))))))))</f>
        <v>#REF!</v>
      </c>
      <c r="Q20" s="378"/>
      <c r="R20" s="378"/>
      <c r="S20" s="186" t="e">
        <f>IF(B20=Data!B92,Data!I92,(IF(B20=Data!B98,Data!I98,(IF(B20=Data!B100,Data!I100,(IF(B20=Data!#REF!,Data!#REF!,(IF(B20=Data!#REF!,Data!#REF!,(IF(B20=Data!B83,Data!I83,(IF(B20=Data!#REF!,Data!#REF!,(IF(B20=Data!#REF!,Data!#REF!,Data!#REF!)))))))))))))))&amp;IF(B20=Data!B218,Data!I218,(IF(B20=Data!B219,Data!I219,(IF(B20=Data!#REF!,Data!#REF!,(IF(B20=Data!B213,Data!I213,(IF(B20=Data!B215,Data!I215,(IF(B20=Data!#REF!,Data!I910,(IF(B20=Data!#REF!,Data!#REF!,(IF(B20=Data!B270,Data!I270,Data!#REF!)))))))))))))))&amp;IF(B20=Data!#REF!,Data!#REF!,(IF(B20=Data!#REF!,Data!#REF!,(IF(B20=Data!#REF!,Data!#REF!,(IF(B20=Data!#REF!,Data!#REF!,(IF(B20=Data!#REF!,Data!#REF!,Data!#REF!)))))))))</f>
        <v>#REF!</v>
      </c>
      <c r="T20" s="379"/>
      <c r="U20" s="186" t="e">
        <f>IF(B20=Data!B92,Data!J92,(IF(B20=Data!B98,Data!J98,(IF(B20=Data!B100,Data!J100,(IF(B20=Data!#REF!,Data!#REF!,(IF(B20=Data!#REF!,Data!#REF!,(IF(B20=Data!B83,Data!J83,(IF(B20=Data!#REF!,Data!#REF!,(IF(B20=Data!#REF!,Data!#REF!,Data!#REF!)))))))))))))))&amp;IF(B20=Data!B218,Data!J218,(IF(B20=Data!B219,Data!J219,(IF(B20=Data!#REF!,Data!#REF!,(IF(B20=Data!B213,Data!J213,(IF(B20=Data!B215,Data!J215,(IF(B20=Data!#REF!,Data!J910,(IF(B20=Data!#REF!,Data!#REF!,(IF(B20=Data!B270,Data!J270,Data!#REF!)))))))))))))))&amp;IF(B20=Data!#REF!,Data!#REF!,(IF(B20=Data!#REF!,Data!#REF!,(IF(B20=Data!#REF!,Data!#REF!,(IF(B20=Data!#REF!,Data!#REF!,(IF(B20=Data!#REF!,Data!#REF!,Data!#REF!)))))))))</f>
        <v>#REF!</v>
      </c>
      <c r="V20" s="184">
        <f>IF(D20="","",VLOOKUP(B20,Data!$B$5:$J$404,9,FALSE)*D20)</f>
        <v>7.4399999999999995</v>
      </c>
    </row>
    <row r="21" spans="1:22" s="340" customFormat="1" ht="17" customHeight="1">
      <c r="A21" s="272"/>
      <c r="B21" s="419"/>
      <c r="C21" s="187" t="str">
        <f>IF(D21="","",VLOOKUP(B21,Data!$B$5:$L$404,2,FALSE))</f>
        <v/>
      </c>
      <c r="D21" s="274"/>
      <c r="E21" s="277" t="s">
        <v>522</v>
      </c>
      <c r="F21" s="185" t="str">
        <f>IF(D21="","",VLOOKUP(B21,Data!$B$5:$L$404,11,FALSE))</f>
        <v/>
      </c>
      <c r="G21" s="188" t="str">
        <f t="shared" si="0"/>
        <v>-</v>
      </c>
      <c r="H21" s="182" t="str">
        <f>IF(D21="","",VLOOKUP(B21,Data!$B$5:$D$404,3,FALSE))</f>
        <v/>
      </c>
      <c r="I21" s="182" t="str">
        <f>IF(D21="","",VLOOKUP(B21,Data!$B$5:$M$404,12,FALSE))</f>
        <v/>
      </c>
      <c r="J21" s="280" t="s">
        <v>1010</v>
      </c>
      <c r="K21" s="183" t="str">
        <f>IF(D21="","",VLOOKUP(B21,Data!$B$5:$E$404,4,FALSE)*D21)</f>
        <v/>
      </c>
      <c r="L21" s="183" t="str">
        <f>IF(D21="","",VLOOKUP(B21,Data!$B$5:$F$404,5,FALSE)*D21)</f>
        <v/>
      </c>
      <c r="M21" s="189" t="e">
        <f>IF(B21=Data!B93,Data!G93,(IF(B21=Data!B99,Data!G99,(IF(B21=Data!B101,Data!G101,(IF(B21=Data!#REF!,Data!#REF!,(IF(B21=Data!#REF!,Data!#REF!,(IF(B21=Data!B84,Data!G84,(IF(B21=Data!#REF!,Data!#REF!,(IF(B21=Data!#REF!,Data!#REF!,Data!#REF!)))))))))))))))&amp;IF(B21=Data!B219,Data!G219,(IF(B21=Data!B220,Data!G220,(IF(B21=Data!#REF!,Data!#REF!,(IF(B21=Data!B214,Data!G214,(IF(B21=Data!B216,Data!G216,(IF(B21=Data!#REF!,Data!G911,(IF(B21=Data!#REF!,Data!#REF!,(IF(B21=Data!B271,Data!G271,Data!#REF!)))))))))))))))&amp;IF(B21=Data!#REF!,Data!#REF!,(IF(B21=Data!#REF!,Data!#REF!,(IF(B21=Data!#REF!,Data!#REF!,(IF(B21=Data!#REF!,Data!#REF!,(IF(B21=Data!#REF!,Data!#REF!,Data!#REF!)))))))))</f>
        <v>#REF!</v>
      </c>
      <c r="N21" s="377"/>
      <c r="O21" s="378"/>
      <c r="P21" s="186" t="e">
        <f>IF(B21=Data!B93,Data!H93,(IF(B21=Data!B99,Data!H99,(IF(B21=Data!B101,Data!H101,(IF(B21=Data!#REF!,Data!#REF!,(IF(B21=Data!#REF!,Data!#REF!,(IF(B21=Data!B84,Data!H84,(IF(B21=Data!#REF!,Data!#REF!,(IF(B21=Data!#REF!,Data!#REF!,Data!#REF!)))))))))))))))&amp;IF(B21=Data!B219,Data!H219,(IF(B21=Data!B220,Data!H220,(IF(B21=Data!#REF!,Data!#REF!,(IF(B21=Data!B214,Data!H214,(IF(B21=Data!B216,Data!H216,(IF(B21=Data!#REF!,Data!H911,(IF(B21=Data!#REF!,Data!#REF!,(IF(B21=Data!B271,Data!H271,Data!#REF!)))))))))))))))&amp;IF(B21=Data!#REF!,Data!#REF!,(IF(B21=Data!#REF!,Data!#REF!,(IF(B21=Data!#REF!,Data!#REF!,(IF(B21=Data!#REF!,Data!#REF!,(IF(B21=Data!#REF!,Data!#REF!,Data!#REF!)))))))))</f>
        <v>#REF!</v>
      </c>
      <c r="Q21" s="378"/>
      <c r="R21" s="378"/>
      <c r="S21" s="186" t="e">
        <f>IF(B21=Data!B93,Data!I93,(IF(B21=Data!B99,Data!I99,(IF(B21=Data!B101,Data!I101,(IF(B21=Data!#REF!,Data!#REF!,(IF(B21=Data!#REF!,Data!#REF!,(IF(B21=Data!B84,Data!I84,(IF(B21=Data!#REF!,Data!#REF!,(IF(B21=Data!#REF!,Data!#REF!,Data!#REF!)))))))))))))))&amp;IF(B21=Data!B219,Data!I219,(IF(B21=Data!B220,Data!I220,(IF(B21=Data!#REF!,Data!#REF!,(IF(B21=Data!B214,Data!I214,(IF(B21=Data!B216,Data!I216,(IF(B21=Data!#REF!,Data!I911,(IF(B21=Data!#REF!,Data!#REF!,(IF(B21=Data!B271,Data!I271,Data!#REF!)))))))))))))))&amp;IF(B21=Data!#REF!,Data!#REF!,(IF(B21=Data!#REF!,Data!#REF!,(IF(B21=Data!#REF!,Data!#REF!,(IF(B21=Data!#REF!,Data!#REF!,(IF(B21=Data!#REF!,Data!#REF!,Data!#REF!)))))))))</f>
        <v>#REF!</v>
      </c>
      <c r="T21" s="379"/>
      <c r="U21" s="186" t="e">
        <f>IF(B21=Data!B93,Data!J93,(IF(B21=Data!B99,Data!J99,(IF(B21=Data!B101,Data!J101,(IF(B21=Data!#REF!,Data!#REF!,(IF(B21=Data!#REF!,Data!#REF!,(IF(B21=Data!B84,Data!J84,(IF(B21=Data!#REF!,Data!#REF!,(IF(B21=Data!#REF!,Data!#REF!,Data!#REF!)))))))))))))))&amp;IF(B21=Data!B219,Data!J219,(IF(B21=Data!B220,Data!J220,(IF(B21=Data!#REF!,Data!#REF!,(IF(B21=Data!B214,Data!J214,(IF(B21=Data!B216,Data!J216,(IF(B21=Data!#REF!,Data!J911,(IF(B21=Data!#REF!,Data!#REF!,(IF(B21=Data!B271,Data!J271,Data!#REF!)))))))))))))))&amp;IF(B21=Data!#REF!,Data!#REF!,(IF(B21=Data!#REF!,Data!#REF!,(IF(B21=Data!#REF!,Data!#REF!,(IF(B21=Data!#REF!,Data!#REF!,(IF(B21=Data!#REF!,Data!#REF!,Data!#REF!)))))))))</f>
        <v>#REF!</v>
      </c>
      <c r="V21" s="184" t="str">
        <f>IF(D21="","",VLOOKUP(B21,Data!$B$5:$J$404,9,FALSE)*D21)</f>
        <v/>
      </c>
    </row>
    <row r="22" spans="1:22" s="340" customFormat="1" ht="17" customHeight="1">
      <c r="A22" s="272"/>
      <c r="B22" s="419"/>
      <c r="C22" s="187" t="str">
        <f>IF(D22="","",VLOOKUP(B22,Data!$B$5:$L$404,2,FALSE))</f>
        <v/>
      </c>
      <c r="D22" s="274"/>
      <c r="E22" s="277"/>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t="e">
        <f>IF(B22=Data!B95,Data!G95,(IF(B22=Data!B101,Data!G101,(IF(B22=Data!B103,Data!G103,(IF(B22=Data!#REF!,Data!#REF!,(IF(B22=Data!#REF!,Data!#REF!,(IF(B22=Data!B86,Data!G86,(IF(B22=Data!#REF!,Data!#REF!,(IF(B22=Data!#REF!,Data!#REF!,Data!#REF!)))))))))))))))&amp;IF(B22=Data!B221,Data!G221,(IF(B22=Data!B222,Data!G222,(IF(B22=Data!#REF!,Data!#REF!,(IF(B22=Data!B216,Data!G216,(IF(B22=Data!B218,Data!G218,(IF(B22=Data!#REF!,Data!G913,(IF(B22=Data!#REF!,Data!#REF!,(IF(B22=Data!B273,Data!G273,Data!#REF!)))))))))))))))&amp;IF(B22=Data!#REF!,Data!#REF!,(IF(B22=Data!#REF!,Data!#REF!,(IF(B22=Data!#REF!,Data!#REF!,(IF(B22=Data!#REF!,Data!#REF!,(IF(B22=Data!#REF!,Data!#REF!,Data!#REF!)))))))))</f>
        <v>#REF!</v>
      </c>
      <c r="N22" s="377"/>
      <c r="O22" s="378"/>
      <c r="P22" s="186" t="e">
        <f>IF(B22=Data!B95,Data!H95,(IF(B22=Data!B101,Data!H101,(IF(B22=Data!B103,Data!H103,(IF(B22=Data!#REF!,Data!#REF!,(IF(B22=Data!#REF!,Data!#REF!,(IF(B22=Data!B86,Data!H86,(IF(B22=Data!#REF!,Data!#REF!,(IF(B22=Data!#REF!,Data!#REF!,Data!#REF!)))))))))))))))&amp;IF(B22=Data!B221,Data!H221,(IF(B22=Data!B222,Data!H222,(IF(B22=Data!#REF!,Data!#REF!,(IF(B22=Data!B216,Data!H216,(IF(B22=Data!B218,Data!H218,(IF(B22=Data!#REF!,Data!H913,(IF(B22=Data!#REF!,Data!#REF!,(IF(B22=Data!B273,Data!H273,Data!#REF!)))))))))))))))&amp;IF(B22=Data!#REF!,Data!#REF!,(IF(B22=Data!#REF!,Data!#REF!,(IF(B22=Data!#REF!,Data!#REF!,(IF(B22=Data!#REF!,Data!#REF!,(IF(B22=Data!#REF!,Data!#REF!,Data!#REF!)))))))))</f>
        <v>#REF!</v>
      </c>
      <c r="Q22" s="378"/>
      <c r="R22" s="378"/>
      <c r="S22" s="186" t="e">
        <f>IF(B22=Data!B95,Data!I95,(IF(B22=Data!B101,Data!I101,(IF(B22=Data!B103,Data!I103,(IF(B22=Data!#REF!,Data!#REF!,(IF(B22=Data!#REF!,Data!#REF!,(IF(B22=Data!B86,Data!I86,(IF(B22=Data!#REF!,Data!#REF!,(IF(B22=Data!#REF!,Data!#REF!,Data!#REF!)))))))))))))))&amp;IF(B22=Data!B221,Data!I221,(IF(B22=Data!B222,Data!I222,(IF(B22=Data!#REF!,Data!#REF!,(IF(B22=Data!B216,Data!I216,(IF(B22=Data!B218,Data!I218,(IF(B22=Data!#REF!,Data!I913,(IF(B22=Data!#REF!,Data!#REF!,(IF(B22=Data!B273,Data!I273,Data!#REF!)))))))))))))))&amp;IF(B22=Data!#REF!,Data!#REF!,(IF(B22=Data!#REF!,Data!#REF!,(IF(B22=Data!#REF!,Data!#REF!,(IF(B22=Data!#REF!,Data!#REF!,(IF(B22=Data!#REF!,Data!#REF!,Data!#REF!)))))))))</f>
        <v>#REF!</v>
      </c>
      <c r="T22" s="379"/>
      <c r="U22" s="186" t="e">
        <f>IF(B22=Data!B95,Data!J95,(IF(B22=Data!B101,Data!J101,(IF(B22=Data!B103,Data!J103,(IF(B22=Data!#REF!,Data!#REF!,(IF(B22=Data!#REF!,Data!#REF!,(IF(B22=Data!B86,Data!J86,(IF(B22=Data!#REF!,Data!#REF!,(IF(B22=Data!#REF!,Data!#REF!,Data!#REF!)))))))))))))))&amp;IF(B22=Data!B221,Data!J221,(IF(B22=Data!B222,Data!J222,(IF(B22=Data!#REF!,Data!#REF!,(IF(B22=Data!B216,Data!J216,(IF(B22=Data!B218,Data!J218,(IF(B22=Data!#REF!,Data!J913,(IF(B22=Data!#REF!,Data!#REF!,(IF(B22=Data!B273,Data!J273,Data!#REF!)))))))))))))))&amp;IF(B22=Data!#REF!,Data!#REF!,(IF(B22=Data!#REF!,Data!#REF!,(IF(B22=Data!#REF!,Data!#REF!,(IF(B22=Data!#REF!,Data!#REF!,(IF(B22=Data!#REF!,Data!#REF!,Data!#REF!)))))))))</f>
        <v>#REF!</v>
      </c>
      <c r="V22" s="184" t="str">
        <f>IF(D22="","",VLOOKUP(B22,Data!$B$5:$J$404,9,FALSE)*D22)</f>
        <v/>
      </c>
    </row>
    <row r="23" spans="1:22" s="340" customFormat="1" ht="17" customHeight="1">
      <c r="A23" s="272"/>
      <c r="B23" s="419"/>
      <c r="C23" s="187" t="str">
        <f>IF(D23="","",VLOOKUP(B23,Data!$B$5:$L$404,2,FALSE))</f>
        <v/>
      </c>
      <c r="D23" s="274"/>
      <c r="E23" s="270" t="s">
        <v>972</v>
      </c>
      <c r="F23" s="185" t="str">
        <f>IF(D23="","",VLOOKUP(B23,Data!$B$5:$L$404,11,FALSE))</f>
        <v/>
      </c>
      <c r="G23" s="188" t="str">
        <f t="shared" si="0"/>
        <v>-</v>
      </c>
      <c r="H23" s="182" t="str">
        <f>IF(D23="","",VLOOKUP(B23,Data!$B$5:$D$404,3,FALSE))</f>
        <v/>
      </c>
      <c r="I23" s="182" t="str">
        <f>IF(D23="","",VLOOKUP(B23,Data!$B$5:$M$404,12,FALSE))</f>
        <v/>
      </c>
      <c r="J23" s="280"/>
      <c r="K23" s="183" t="str">
        <f>IF(D23="","",VLOOKUP(B23,Data!$B$5:$E$404,4,FALSE)*D23)</f>
        <v/>
      </c>
      <c r="L23" s="183" t="str">
        <f>IF(D23="","",VLOOKUP(B23,Data!$B$5:$F$404,5,FALSE)*D23)</f>
        <v/>
      </c>
      <c r="M23" s="189" t="e">
        <f>IF(B23=Data!B96,Data!G96,(IF(B23=Data!B102,Data!G102,(IF(B23=Data!B104,Data!G104,(IF(B23=Data!#REF!,Data!#REF!,(IF(B23=Data!#REF!,Data!#REF!,(IF(B23=Data!B87,Data!G87,(IF(B23=Data!#REF!,Data!#REF!,(IF(B23=Data!#REF!,Data!#REF!,Data!#REF!)))))))))))))))&amp;IF(B23=Data!B222,Data!G222,(IF(B23=Data!B223,Data!G223,(IF(B23=Data!#REF!,Data!#REF!,(IF(B23=Data!B217,Data!G217,(IF(B23=Data!B219,Data!G219,(IF(B23=Data!#REF!,Data!G914,(IF(B23=Data!#REF!,Data!#REF!,(IF(B23=Data!B274,Data!G274,Data!#REF!)))))))))))))))&amp;IF(B23=Data!#REF!,Data!#REF!,(IF(B23=Data!#REF!,Data!#REF!,(IF(B23=Data!#REF!,Data!#REF!,(IF(B23=Data!#REF!,Data!#REF!,(IF(B23=Data!#REF!,Data!#REF!,Data!#REF!)))))))))</f>
        <v>#REF!</v>
      </c>
      <c r="N23" s="377"/>
      <c r="O23" s="378"/>
      <c r="P23" s="186" t="e">
        <f>IF(B23=Data!B96,Data!H96,(IF(B23=Data!B102,Data!H102,(IF(B23=Data!B104,Data!H104,(IF(B23=Data!#REF!,Data!#REF!,(IF(B23=Data!#REF!,Data!#REF!,(IF(B23=Data!B87,Data!H87,(IF(B23=Data!#REF!,Data!#REF!,(IF(B23=Data!#REF!,Data!#REF!,Data!#REF!)))))))))))))))&amp;IF(B23=Data!B222,Data!H222,(IF(B23=Data!B223,Data!H223,(IF(B23=Data!#REF!,Data!#REF!,(IF(B23=Data!B217,Data!H217,(IF(B23=Data!B219,Data!H219,(IF(B23=Data!#REF!,Data!H914,(IF(B23=Data!#REF!,Data!#REF!,(IF(B23=Data!B274,Data!H274,Data!#REF!)))))))))))))))&amp;IF(B23=Data!#REF!,Data!#REF!,(IF(B23=Data!#REF!,Data!#REF!,(IF(B23=Data!#REF!,Data!#REF!,(IF(B23=Data!#REF!,Data!#REF!,(IF(B23=Data!#REF!,Data!#REF!,Data!#REF!)))))))))</f>
        <v>#REF!</v>
      </c>
      <c r="Q23" s="378"/>
      <c r="R23" s="378"/>
      <c r="S23" s="186" t="e">
        <f>IF(B23=Data!B96,Data!I96,(IF(B23=Data!B102,Data!I102,(IF(B23=Data!B104,Data!I104,(IF(B23=Data!#REF!,Data!#REF!,(IF(B23=Data!#REF!,Data!#REF!,(IF(B23=Data!B87,Data!I87,(IF(B23=Data!#REF!,Data!#REF!,(IF(B23=Data!#REF!,Data!#REF!,Data!#REF!)))))))))))))))&amp;IF(B23=Data!B222,Data!I222,(IF(B23=Data!B223,Data!I223,(IF(B23=Data!#REF!,Data!#REF!,(IF(B23=Data!B217,Data!I217,(IF(B23=Data!B219,Data!I219,(IF(B23=Data!#REF!,Data!I914,(IF(B23=Data!#REF!,Data!#REF!,(IF(B23=Data!B274,Data!I274,Data!#REF!)))))))))))))))&amp;IF(B23=Data!#REF!,Data!#REF!,(IF(B23=Data!#REF!,Data!#REF!,(IF(B23=Data!#REF!,Data!#REF!,(IF(B23=Data!#REF!,Data!#REF!,(IF(B23=Data!#REF!,Data!#REF!,Data!#REF!)))))))))</f>
        <v>#REF!</v>
      </c>
      <c r="T23" s="379"/>
      <c r="U23" s="186" t="e">
        <f>IF(B23=Data!B96,Data!J96,(IF(B23=Data!B102,Data!J102,(IF(B23=Data!B104,Data!J104,(IF(B23=Data!#REF!,Data!#REF!,(IF(B23=Data!#REF!,Data!#REF!,(IF(B23=Data!B87,Data!J87,(IF(B23=Data!#REF!,Data!#REF!,(IF(B23=Data!#REF!,Data!#REF!,Data!#REF!)))))))))))))))&amp;IF(B23=Data!B222,Data!J222,(IF(B23=Data!B223,Data!J223,(IF(B23=Data!#REF!,Data!#REF!,(IF(B23=Data!B217,Data!J217,(IF(B23=Data!B219,Data!J219,(IF(B23=Data!#REF!,Data!J914,(IF(B23=Data!#REF!,Data!#REF!,(IF(B23=Data!B274,Data!J274,Data!#REF!)))))))))))))))&amp;IF(B23=Data!#REF!,Data!#REF!,(IF(B23=Data!#REF!,Data!#REF!,(IF(B23=Data!#REF!,Data!#REF!,(IF(B23=Data!#REF!,Data!#REF!,(IF(B23=Data!#REF!,Data!#REF!,Data!#REF!)))))))))</f>
        <v>#REF!</v>
      </c>
      <c r="V23" s="184" t="str">
        <f>IF(D23="","",VLOOKUP(B23,Data!$B$5:$J$404,9,FALSE)*D23)</f>
        <v/>
      </c>
    </row>
    <row r="24" spans="1:22" s="340" customFormat="1" ht="17" customHeight="1">
      <c r="A24" s="272"/>
      <c r="B24" s="419"/>
      <c r="C24" s="187" t="str">
        <f>IF(D24="","",VLOOKUP(B24,Data!$B$5:$L$404,2,FALSE))</f>
        <v/>
      </c>
      <c r="D24" s="274"/>
      <c r="E24" s="341"/>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125,Data!G125,(IF(B24=Data!B131,Data!G131,(IF(B24=Data!B133,Data!G133,(IF(B24=Data!#REF!,Data!#REF!,(IF(B24=Data!#REF!,Data!#REF!,(IF(B24=Data!B116,Data!G116,(IF(B24=Data!#REF!,Data!#REF!,(IF(B24=Data!#REF!,Data!#REF!,Data!#REF!)))))))))))))))&amp;IF(B24=Data!B251,Data!G251,(IF(B24=Data!B252,Data!G252,(IF(B24=Data!#REF!,Data!#REF!,(IF(B24=Data!B247,Data!G247,(IF(B24=Data!B248,Data!G248,(IF(B24=Data!#REF!,Data!G943,(IF(B24=Data!#REF!,Data!#REF!,(IF(B24=Data!B303,Data!G303,Data!#REF!)))))))))))))))&amp;IF(B24=Data!#REF!,Data!#REF!,(IF(B24=Data!#REF!,Data!#REF!,(IF(B24=Data!#REF!,Data!#REF!,(IF(B24=Data!#REF!,Data!#REF!,(IF(B24=Data!#REF!,Data!#REF!,Data!#REF!)))))))))</f>
        <v>#REF!</v>
      </c>
      <c r="N24" s="377"/>
      <c r="O24" s="378"/>
      <c r="P24" s="186" t="e">
        <f>IF(B24=Data!B125,Data!H125,(IF(B24=Data!B131,Data!H131,(IF(B24=Data!B133,Data!H133,(IF(B24=Data!#REF!,Data!#REF!,(IF(B24=Data!#REF!,Data!#REF!,(IF(B24=Data!B116,Data!H116,(IF(B24=Data!#REF!,Data!#REF!,(IF(B24=Data!#REF!,Data!#REF!,Data!#REF!)))))))))))))))&amp;IF(B24=Data!B251,Data!H251,(IF(B24=Data!B252,Data!H252,(IF(B24=Data!#REF!,Data!#REF!,(IF(B24=Data!B247,Data!H247,(IF(B24=Data!B248,Data!H248,(IF(B24=Data!#REF!,Data!H943,(IF(B24=Data!#REF!,Data!#REF!,(IF(B24=Data!B303,Data!H303,Data!#REF!)))))))))))))))&amp;IF(B24=Data!#REF!,Data!#REF!,(IF(B24=Data!#REF!,Data!#REF!,(IF(B24=Data!#REF!,Data!#REF!,(IF(B24=Data!#REF!,Data!#REF!,(IF(B24=Data!#REF!,Data!#REF!,Data!#REF!)))))))))</f>
        <v>#REF!</v>
      </c>
      <c r="Q24" s="378"/>
      <c r="R24" s="378"/>
      <c r="S24" s="186" t="e">
        <f>IF(B24=Data!B125,Data!I125,(IF(B24=Data!B131,Data!I131,(IF(B24=Data!B133,Data!I133,(IF(B24=Data!#REF!,Data!#REF!,(IF(B24=Data!#REF!,Data!#REF!,(IF(B24=Data!B116,Data!I116,(IF(B24=Data!#REF!,Data!#REF!,(IF(B24=Data!#REF!,Data!#REF!,Data!#REF!)))))))))))))))&amp;IF(B24=Data!B251,Data!I251,(IF(B24=Data!B252,Data!I252,(IF(B24=Data!#REF!,Data!#REF!,(IF(B24=Data!B247,Data!I247,(IF(B24=Data!B248,Data!I248,(IF(B24=Data!#REF!,Data!I943,(IF(B24=Data!#REF!,Data!#REF!,(IF(B24=Data!B303,Data!I303,Data!#REF!)))))))))))))))&amp;IF(B24=Data!#REF!,Data!#REF!,(IF(B24=Data!#REF!,Data!#REF!,(IF(B24=Data!#REF!,Data!#REF!,(IF(B24=Data!#REF!,Data!#REF!,(IF(B24=Data!#REF!,Data!#REF!,Data!#REF!)))))))))</f>
        <v>#REF!</v>
      </c>
      <c r="T24" s="379"/>
      <c r="U24" s="186" t="e">
        <f>IF(B24=Data!B125,Data!J125,(IF(B24=Data!B131,Data!J131,(IF(B24=Data!B133,Data!J133,(IF(B24=Data!#REF!,Data!#REF!,(IF(B24=Data!#REF!,Data!#REF!,(IF(B24=Data!B116,Data!J116,(IF(B24=Data!#REF!,Data!#REF!,(IF(B24=Data!#REF!,Data!#REF!,Data!#REF!)))))))))))))))&amp;IF(B24=Data!B251,Data!J251,(IF(B24=Data!B252,Data!J252,(IF(B24=Data!#REF!,Data!#REF!,(IF(B24=Data!B247,Data!J247,(IF(B24=Data!B248,Data!J248,(IF(B24=Data!#REF!,Data!J943,(IF(B24=Data!#REF!,Data!#REF!,(IF(B24=Data!B303,Data!J303,Data!#REF!)))))))))))))))&amp;IF(B24=Data!#REF!,Data!#REF!,(IF(B24=Data!#REF!,Data!#REF!,(IF(B24=Data!#REF!,Data!#REF!,(IF(B24=Data!#REF!,Data!#REF!,(IF(B24=Data!#REF!,Data!#REF!,Data!#REF!)))))))))</f>
        <v>#REF!</v>
      </c>
      <c r="V24" s="184" t="str">
        <f>IF(D24="","",VLOOKUP(B24,Data!$B$5:$J$404,9,FALSE)*D24)</f>
        <v/>
      </c>
    </row>
    <row r="25" spans="1:22" s="340" customFormat="1" ht="17" customHeight="1">
      <c r="A25" s="272"/>
      <c r="B25" s="368"/>
      <c r="C25" s="187" t="str">
        <f>IF(D25="","",VLOOKUP(B25,Data!$B$5:$L$404,2,FALSE))</f>
        <v/>
      </c>
      <c r="D25" s="274"/>
      <c r="E25" s="341"/>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126,Data!G126,(IF(B25=Data!B132,Data!G132,(IF(B25=Data!B134,Data!G134,(IF(B25=Data!#REF!,Data!#REF!,(IF(B25=Data!#REF!,Data!#REF!,(IF(B25=Data!B117,Data!G117,(IF(B25=Data!#REF!,Data!#REF!,(IF(B25=Data!#REF!,Data!#REF!,Data!#REF!)))))))))))))))&amp;IF(B25=Data!B252,Data!G252,(IF(B25=Data!B253,Data!G253,(IF(B25=Data!#REF!,Data!#REF!,(IF(B25=Data!B248,Data!G248,(IF(B25=Data!B249,Data!G249,(IF(B25=Data!#REF!,Data!G944,(IF(B25=Data!#REF!,Data!#REF!,(IF(B25=Data!B304,Data!G304,Data!#REF!)))))))))))))))&amp;IF(B25=Data!#REF!,Data!#REF!,(IF(B25=Data!#REF!,Data!#REF!,(IF(B25=Data!#REF!,Data!#REF!,(IF(B25=Data!#REF!,Data!#REF!,(IF(B25=Data!#REF!,Data!#REF!,Data!#REF!)))))))))</f>
        <v>#REF!</v>
      </c>
      <c r="N25" s="377"/>
      <c r="O25" s="378"/>
      <c r="P25" s="186" t="e">
        <f>IF(B25=Data!B126,Data!H126,(IF(B25=Data!B132,Data!H132,(IF(B25=Data!B134,Data!H134,(IF(B25=Data!#REF!,Data!#REF!,(IF(B25=Data!#REF!,Data!#REF!,(IF(B25=Data!B117,Data!H117,(IF(B25=Data!#REF!,Data!#REF!,(IF(B25=Data!#REF!,Data!#REF!,Data!#REF!)))))))))))))))&amp;IF(B25=Data!B252,Data!H252,(IF(B25=Data!B253,Data!H253,(IF(B25=Data!#REF!,Data!#REF!,(IF(B25=Data!B248,Data!H248,(IF(B25=Data!B249,Data!H249,(IF(B25=Data!#REF!,Data!H944,(IF(B25=Data!#REF!,Data!#REF!,(IF(B25=Data!B304,Data!H304,Data!#REF!)))))))))))))))&amp;IF(B25=Data!#REF!,Data!#REF!,(IF(B25=Data!#REF!,Data!#REF!,(IF(B25=Data!#REF!,Data!#REF!,(IF(B25=Data!#REF!,Data!#REF!,(IF(B25=Data!#REF!,Data!#REF!,Data!#REF!)))))))))</f>
        <v>#REF!</v>
      </c>
      <c r="Q25" s="378"/>
      <c r="R25" s="378"/>
      <c r="S25" s="186" t="e">
        <f>IF(B25=Data!B126,Data!I126,(IF(B25=Data!B132,Data!I132,(IF(B25=Data!B134,Data!I134,(IF(B25=Data!#REF!,Data!#REF!,(IF(B25=Data!#REF!,Data!#REF!,(IF(B25=Data!B117,Data!I117,(IF(B25=Data!#REF!,Data!#REF!,(IF(B25=Data!#REF!,Data!#REF!,Data!#REF!)))))))))))))))&amp;IF(B25=Data!B252,Data!I252,(IF(B25=Data!B253,Data!I253,(IF(B25=Data!#REF!,Data!#REF!,(IF(B25=Data!B248,Data!I248,(IF(B25=Data!B249,Data!I249,(IF(B25=Data!#REF!,Data!I944,(IF(B25=Data!#REF!,Data!#REF!,(IF(B25=Data!B304,Data!I304,Data!#REF!)))))))))))))))&amp;IF(B25=Data!#REF!,Data!#REF!,(IF(B25=Data!#REF!,Data!#REF!,(IF(B25=Data!#REF!,Data!#REF!,(IF(B25=Data!#REF!,Data!#REF!,(IF(B25=Data!#REF!,Data!#REF!,Data!#REF!)))))))))</f>
        <v>#REF!</v>
      </c>
      <c r="T25" s="379"/>
      <c r="U25" s="186" t="e">
        <f>IF(B25=Data!B126,Data!J126,(IF(B25=Data!B132,Data!J132,(IF(B25=Data!B134,Data!J134,(IF(B25=Data!#REF!,Data!#REF!,(IF(B25=Data!#REF!,Data!#REF!,(IF(B25=Data!B117,Data!J117,(IF(B25=Data!#REF!,Data!#REF!,(IF(B25=Data!#REF!,Data!#REF!,Data!#REF!)))))))))))))))&amp;IF(B25=Data!B252,Data!J252,(IF(B25=Data!B253,Data!J253,(IF(B25=Data!#REF!,Data!#REF!,(IF(B25=Data!B248,Data!J248,(IF(B25=Data!B249,Data!J249,(IF(B25=Data!#REF!,Data!J944,(IF(B25=Data!#REF!,Data!#REF!,(IF(B25=Data!B304,Data!J304,Data!#REF!)))))))))))))))&amp;IF(B25=Data!#REF!,Data!#REF!,(IF(B25=Data!#REF!,Data!#REF!,(IF(B25=Data!#REF!,Data!#REF!,(IF(B25=Data!#REF!,Data!#REF!,(IF(B25=Data!#REF!,Data!#REF!,Data!#REF!)))))))))</f>
        <v>#REF!</v>
      </c>
      <c r="V25" s="184" t="str">
        <f>IF(D25="","",VLOOKUP(B25,Data!$B$5:$J$404,9,FALSE)*D25)</f>
        <v/>
      </c>
    </row>
    <row r="26" spans="1:22" s="340" customFormat="1" ht="17" customHeight="1">
      <c r="A26" s="272"/>
      <c r="B26" s="419"/>
      <c r="C26" s="187" t="str">
        <f>IF(D26="","",VLOOKUP(B26,Data!$B$5:$L$404,2,FALSE))</f>
        <v/>
      </c>
      <c r="D26" s="274"/>
      <c r="E26" s="341"/>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126,Data!G126,(IF(B26=Data!B132,Data!G132,(IF(B26=Data!B134,Data!G134,(IF(B26=Data!#REF!,Data!#REF!,(IF(B26=Data!#REF!,Data!#REF!,(IF(B26=Data!B117,Data!G117,(IF(B26=Data!#REF!,Data!#REF!,(IF(B26=Data!#REF!,Data!#REF!,Data!#REF!)))))))))))))))&amp;IF(B26=Data!B252,Data!G252,(IF(B26=Data!B253,Data!G253,(IF(B26=Data!#REF!,Data!#REF!,(IF(B26=Data!B248,Data!G248,(IF(B26=Data!B249,Data!G249,(IF(B26=Data!#REF!,Data!G944,(IF(B26=Data!#REF!,Data!#REF!,(IF(B26=Data!B304,Data!G304,Data!#REF!)))))))))))))))&amp;IF(B26=Data!#REF!,Data!#REF!,(IF(B26=Data!#REF!,Data!#REF!,(IF(B26=Data!#REF!,Data!#REF!,(IF(B26=Data!#REF!,Data!#REF!,(IF(B26=Data!#REF!,Data!#REF!,Data!#REF!)))))))))</f>
        <v>#REF!</v>
      </c>
      <c r="N26" s="377"/>
      <c r="O26" s="378"/>
      <c r="P26" s="186" t="e">
        <f>IF(B26=Data!B126,Data!H126,(IF(B26=Data!B132,Data!H132,(IF(B26=Data!B134,Data!H134,(IF(B26=Data!#REF!,Data!#REF!,(IF(B26=Data!#REF!,Data!#REF!,(IF(B26=Data!B117,Data!H117,(IF(B26=Data!#REF!,Data!#REF!,(IF(B26=Data!#REF!,Data!#REF!,Data!#REF!)))))))))))))))&amp;IF(B26=Data!B252,Data!H252,(IF(B26=Data!B253,Data!H253,(IF(B26=Data!#REF!,Data!#REF!,(IF(B26=Data!B248,Data!H248,(IF(B26=Data!B249,Data!H249,(IF(B26=Data!#REF!,Data!H944,(IF(B26=Data!#REF!,Data!#REF!,(IF(B26=Data!B304,Data!H304,Data!#REF!)))))))))))))))&amp;IF(B26=Data!#REF!,Data!#REF!,(IF(B26=Data!#REF!,Data!#REF!,(IF(B26=Data!#REF!,Data!#REF!,(IF(B26=Data!#REF!,Data!#REF!,(IF(B26=Data!#REF!,Data!#REF!,Data!#REF!)))))))))</f>
        <v>#REF!</v>
      </c>
      <c r="Q26" s="378"/>
      <c r="R26" s="378"/>
      <c r="S26" s="186" t="e">
        <f>IF(B26=Data!B126,Data!I126,(IF(B26=Data!B132,Data!I132,(IF(B26=Data!B134,Data!I134,(IF(B26=Data!#REF!,Data!#REF!,(IF(B26=Data!#REF!,Data!#REF!,(IF(B26=Data!B117,Data!I117,(IF(B26=Data!#REF!,Data!#REF!,(IF(B26=Data!#REF!,Data!#REF!,Data!#REF!)))))))))))))))&amp;IF(B26=Data!B252,Data!I252,(IF(B26=Data!B253,Data!I253,(IF(B26=Data!#REF!,Data!#REF!,(IF(B26=Data!B248,Data!I248,(IF(B26=Data!B249,Data!I249,(IF(B26=Data!#REF!,Data!I944,(IF(B26=Data!#REF!,Data!#REF!,(IF(B26=Data!B304,Data!I304,Data!#REF!)))))))))))))))&amp;IF(B26=Data!#REF!,Data!#REF!,(IF(B26=Data!#REF!,Data!#REF!,(IF(B26=Data!#REF!,Data!#REF!,(IF(B26=Data!#REF!,Data!#REF!,(IF(B26=Data!#REF!,Data!#REF!,Data!#REF!)))))))))</f>
        <v>#REF!</v>
      </c>
      <c r="T26" s="379"/>
      <c r="U26" s="186" t="e">
        <f>IF(B26=Data!B126,Data!J126,(IF(B26=Data!B132,Data!J132,(IF(B26=Data!B134,Data!J134,(IF(B26=Data!#REF!,Data!#REF!,(IF(B26=Data!#REF!,Data!#REF!,(IF(B26=Data!B117,Data!J117,(IF(B26=Data!#REF!,Data!#REF!,(IF(B26=Data!#REF!,Data!#REF!,Data!#REF!)))))))))))))))&amp;IF(B26=Data!B252,Data!J252,(IF(B26=Data!B253,Data!J253,(IF(B26=Data!#REF!,Data!#REF!,(IF(B26=Data!B248,Data!J248,(IF(B26=Data!B249,Data!J249,(IF(B26=Data!#REF!,Data!J944,(IF(B26=Data!#REF!,Data!#REF!,(IF(B26=Data!B304,Data!J304,Data!#REF!)))))))))))))))&amp;IF(B26=Data!#REF!,Data!#REF!,(IF(B26=Data!#REF!,Data!#REF!,(IF(B26=Data!#REF!,Data!#REF!,(IF(B26=Data!#REF!,Data!#REF!,(IF(B26=Data!#REF!,Data!#REF!,Data!#REF!)))))))))</f>
        <v>#REF!</v>
      </c>
      <c r="V26" s="184" t="str">
        <f>IF(D26="","",VLOOKUP(B26,Data!$B$5:$J$404,9,FALSE)*D26)</f>
        <v/>
      </c>
    </row>
    <row r="27" spans="1:22" s="340" customFormat="1" ht="19.5" customHeight="1">
      <c r="A27" s="272"/>
      <c r="B27" s="678"/>
      <c r="C27" s="679"/>
      <c r="D27" s="454">
        <f>SUM(D18:D26)</f>
        <v>6</v>
      </c>
      <c r="E27" s="191"/>
      <c r="F27" s="191"/>
      <c r="G27" s="455">
        <f>SUM(G18:G26)</f>
        <v>17374.03</v>
      </c>
      <c r="H27" s="383"/>
      <c r="I27" s="191"/>
      <c r="J27" s="191"/>
      <c r="K27" s="455">
        <f>SUM(K18:K26)</f>
        <v>1635</v>
      </c>
      <c r="L27" s="455">
        <f>SUM(L18:L26)</f>
        <v>1499</v>
      </c>
      <c r="M27" s="190">
        <f>SUM(M16:M17)</f>
        <v>0</v>
      </c>
      <c r="N27" s="190"/>
      <c r="O27" s="190"/>
      <c r="P27" s="190"/>
      <c r="Q27" s="190"/>
      <c r="R27" s="190">
        <f>SUM(R16:R17)</f>
        <v>0</v>
      </c>
      <c r="S27" s="190">
        <f>SUM(S16:S17)</f>
        <v>0</v>
      </c>
      <c r="T27" s="190"/>
      <c r="U27" s="190">
        <f>SUM(U16:U17)</f>
        <v>0</v>
      </c>
      <c r="V27" s="456">
        <f>SUM(V18:V26)</f>
        <v>8.9740000000000002</v>
      </c>
    </row>
    <row r="28" spans="1:22" ht="10.25" customHeight="1">
      <c r="A28" s="272"/>
      <c r="B28" s="680"/>
      <c r="C28" s="681"/>
      <c r="D28" s="395"/>
      <c r="E28" s="311"/>
      <c r="F28" s="160" t="s">
        <v>523</v>
      </c>
      <c r="G28" s="157"/>
      <c r="H28" s="344"/>
      <c r="I28" s="344"/>
      <c r="J28" s="344"/>
      <c r="K28" s="161"/>
      <c r="L28" s="151"/>
      <c r="M28" s="298"/>
      <c r="T28" s="298"/>
      <c r="U28" s="298"/>
      <c r="V28" s="155"/>
    </row>
    <row r="29" spans="1:22" ht="14">
      <c r="A29" s="290" t="s">
        <v>524</v>
      </c>
      <c r="B29" s="346"/>
      <c r="C29" s="347"/>
      <c r="D29"/>
      <c r="E29" s="305"/>
      <c r="F29" s="68" t="s">
        <v>82</v>
      </c>
      <c r="G29" s="72"/>
      <c r="H29" s="322" t="s">
        <v>83</v>
      </c>
      <c r="I29" s="349"/>
      <c r="J29" s="152" t="s">
        <v>84</v>
      </c>
      <c r="K29" s="152"/>
      <c r="L29" s="682" t="s">
        <v>85</v>
      </c>
      <c r="M29" s="683"/>
      <c r="N29" s="683"/>
      <c r="O29" s="683"/>
      <c r="P29" s="683"/>
      <c r="Q29" s="683"/>
      <c r="R29" s="683"/>
      <c r="S29" s="683"/>
      <c r="T29" s="683"/>
      <c r="U29" s="683"/>
      <c r="V29" s="684"/>
    </row>
    <row r="30" spans="1:22" ht="14">
      <c r="A30" s="297" t="s">
        <v>525</v>
      </c>
      <c r="B30" s="334"/>
      <c r="C30" s="308"/>
      <c r="D30" s="386" t="s">
        <v>87</v>
      </c>
      <c r="F30" s="685"/>
      <c r="G30" s="686"/>
      <c r="H30" s="297" t="s">
        <v>88</v>
      </c>
      <c r="I30" s="350"/>
      <c r="J30" s="154" t="s">
        <v>89</v>
      </c>
      <c r="K30" s="154"/>
      <c r="L30" s="150"/>
      <c r="V30" s="155"/>
    </row>
    <row r="31" spans="1:22">
      <c r="A31" s="297" t="s">
        <v>526</v>
      </c>
      <c r="B31" s="297"/>
      <c r="C31" s="298"/>
      <c r="F31" s="685"/>
      <c r="G31" s="686"/>
      <c r="H31" s="297"/>
      <c r="I31" s="350"/>
      <c r="J31" s="154" t="s">
        <v>93</v>
      </c>
      <c r="K31" s="154"/>
      <c r="L31" s="150"/>
      <c r="V31" s="155"/>
    </row>
    <row r="32" spans="1:22"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1019</v>
      </c>
      <c r="G35" s="674"/>
      <c r="H35" s="673" t="s">
        <v>1018</v>
      </c>
      <c r="I35" s="674"/>
      <c r="J35" s="158" t="s">
        <v>104</v>
      </c>
      <c r="K35" s="158"/>
      <c r="L35" s="675" t="s">
        <v>105</v>
      </c>
      <c r="M35" s="676"/>
      <c r="N35" s="676"/>
      <c r="O35" s="676"/>
      <c r="P35" s="676"/>
      <c r="Q35" s="676"/>
      <c r="R35" s="676"/>
      <c r="S35" s="676"/>
      <c r="T35" s="676"/>
      <c r="U35" s="676"/>
      <c r="V35" s="677"/>
    </row>
    <row r="36" spans="1:22">
      <c r="B36" s="305"/>
    </row>
    <row r="39" spans="1:22" ht="19.25" customHeight="1"/>
    <row r="40" spans="1:22" ht="19.25" customHeight="1"/>
    <row r="41" spans="1:22" s="354" customFormat="1" ht="17.75" customHeight="1">
      <c r="A41" s="163" t="s">
        <v>886</v>
      </c>
      <c r="B41" s="146"/>
      <c r="C41" s="163" t="s">
        <v>569</v>
      </c>
      <c r="D41" s="382"/>
      <c r="E41" s="363"/>
      <c r="F41" s="163" t="s">
        <v>880</v>
      </c>
      <c r="G41" s="146"/>
      <c r="H41" s="163" t="s">
        <v>569</v>
      </c>
      <c r="K41" s="265"/>
      <c r="L41" s="265"/>
      <c r="V41" s="264"/>
    </row>
    <row r="42" spans="1:22" s="354" customFormat="1" ht="17.75" customHeight="1">
      <c r="A42" s="163" t="s">
        <v>887</v>
      </c>
      <c r="B42" s="146"/>
      <c r="C42" s="163" t="s">
        <v>891</v>
      </c>
      <c r="D42" s="382"/>
      <c r="E42" s="363"/>
      <c r="F42" s="247" t="s">
        <v>881</v>
      </c>
      <c r="G42" s="381"/>
      <c r="H42" s="247" t="s">
        <v>891</v>
      </c>
      <c r="K42" s="265"/>
      <c r="L42" s="265"/>
      <c r="V42" s="264"/>
    </row>
    <row r="43" spans="1:22" s="354" customFormat="1" ht="17.75" customHeight="1">
      <c r="A43" s="163" t="s">
        <v>888</v>
      </c>
      <c r="B43" s="146"/>
      <c r="C43" s="163" t="s">
        <v>891</v>
      </c>
      <c r="D43" s="382"/>
      <c r="E43" s="363"/>
      <c r="F43" s="163" t="s">
        <v>882</v>
      </c>
      <c r="G43" s="146"/>
      <c r="H43" s="163" t="s">
        <v>569</v>
      </c>
      <c r="K43" s="265"/>
      <c r="L43" s="265"/>
      <c r="V43" s="264"/>
    </row>
    <row r="44" spans="1:22" s="354" customFormat="1" ht="17.75" customHeight="1">
      <c r="A44" s="163" t="s">
        <v>889</v>
      </c>
      <c r="B44" s="146"/>
      <c r="C44" s="163" t="s">
        <v>569</v>
      </c>
      <c r="D44" s="382"/>
      <c r="E44" s="363"/>
      <c r="F44" s="163" t="s">
        <v>883</v>
      </c>
      <c r="G44" s="146"/>
      <c r="H44" s="163" t="s">
        <v>569</v>
      </c>
      <c r="K44" s="265"/>
      <c r="L44" s="265"/>
      <c r="V44" s="264"/>
    </row>
    <row r="45" spans="1:22" s="354" customFormat="1" ht="17.75" customHeight="1">
      <c r="A45" s="163" t="s">
        <v>890</v>
      </c>
      <c r="B45" s="146"/>
      <c r="C45" s="163" t="s">
        <v>569</v>
      </c>
      <c r="D45" s="382"/>
      <c r="E45" s="363"/>
      <c r="F45" s="163" t="s">
        <v>885</v>
      </c>
      <c r="G45" s="146"/>
      <c r="H45" s="163" t="s">
        <v>569</v>
      </c>
      <c r="K45" s="265"/>
      <c r="L45" s="265"/>
      <c r="V45" s="264"/>
    </row>
    <row r="46" spans="1:22" ht="18.75" customHeight="1">
      <c r="A46" s="411"/>
      <c r="B46" s="411"/>
      <c r="C46" s="411"/>
      <c r="D46" s="384"/>
      <c r="E46" s="266"/>
      <c r="F46" s="163" t="s">
        <v>884</v>
      </c>
      <c r="H46" s="163" t="s">
        <v>569</v>
      </c>
    </row>
    <row r="47" spans="1:22" ht="17.5">
      <c r="A47" s="268"/>
      <c r="B47" s="411"/>
      <c r="C47" s="411"/>
      <c r="D47" s="384"/>
      <c r="E47" s="411"/>
      <c r="F47" s="267"/>
      <c r="G47" s="267"/>
      <c r="H47" s="411"/>
    </row>
    <row r="49" spans="1:12">
      <c r="D49" s="386" t="s">
        <v>872</v>
      </c>
    </row>
    <row r="50" spans="1:12">
      <c r="L50" s="355"/>
    </row>
    <row r="51" spans="1:12" ht="14">
      <c r="A51" s="356"/>
      <c r="C51" s="334"/>
      <c r="D51" s="398"/>
      <c r="L51" s="358"/>
    </row>
    <row r="52" spans="1:12" ht="14">
      <c r="A52" s="359"/>
      <c r="C52" s="334"/>
      <c r="D52" s="398"/>
      <c r="L52" s="358"/>
    </row>
    <row r="53" spans="1:12" ht="14">
      <c r="A53" s="359"/>
      <c r="C53" s="334"/>
      <c r="D53" s="398"/>
      <c r="L53" s="358"/>
    </row>
    <row r="54" spans="1:12" ht="14">
      <c r="A54" s="359"/>
      <c r="B54" s="334"/>
      <c r="C54" s="334"/>
      <c r="D54" s="398"/>
      <c r="L54" s="358"/>
    </row>
    <row r="55" spans="1:12" ht="14">
      <c r="A55" s="359"/>
      <c r="B55" s="334"/>
      <c r="C55" s="334"/>
      <c r="D55" s="398"/>
      <c r="L55" s="358"/>
    </row>
    <row r="56" spans="1:12" ht="14">
      <c r="A56" s="359"/>
      <c r="B56" s="334"/>
      <c r="C56" s="334"/>
      <c r="D56" s="398"/>
      <c r="L56" s="358"/>
    </row>
    <row r="57" spans="1:12" ht="14">
      <c r="A57" s="334"/>
      <c r="B57" s="334"/>
      <c r="C57" s="334"/>
      <c r="D57" s="398"/>
      <c r="L57" s="360"/>
    </row>
    <row r="58" spans="1:12" ht="14">
      <c r="A58" s="359"/>
      <c r="B58" s="334"/>
      <c r="C58" s="334"/>
      <c r="D58" s="398"/>
    </row>
    <row r="59" spans="1:12" ht="14">
      <c r="A59" s="334"/>
      <c r="B59" s="334"/>
      <c r="C59" s="334"/>
      <c r="D59" s="398"/>
    </row>
    <row r="60" spans="1:12" ht="14">
      <c r="A60" s="334"/>
      <c r="B60" s="334"/>
      <c r="C60" s="334"/>
      <c r="D60" s="398"/>
    </row>
    <row r="61" spans="1:12" ht="14">
      <c r="A61" s="359"/>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34"/>
      <c r="B71" s="334"/>
      <c r="C71" s="334"/>
      <c r="D71" s="398"/>
    </row>
    <row r="72" spans="1:4" ht="14">
      <c r="B72" s="334"/>
    </row>
    <row r="73" spans="1:4" ht="14">
      <c r="B73" s="334"/>
    </row>
    <row r="74" spans="1:4" ht="14">
      <c r="B74"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5" max="21" man="1"/>
  </row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D77"/>
  <sheetViews>
    <sheetView zoomScale="85" zoomScaleNormal="85" zoomScaleSheetLayoutView="85" workbookViewId="0">
      <selection activeCell="B18" sqref="B18"/>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59"/>
      <c r="I10" s="460"/>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2"/>
      <c r="B18" s="420" t="s">
        <v>999</v>
      </c>
      <c r="C18" s="187" t="str">
        <f>IF(D18="","",VLOOKUP(B18,Data!$B$5:$L$404,2,FALSE))</f>
        <v/>
      </c>
      <c r="D18" s="274"/>
      <c r="E18" s="277"/>
      <c r="F18" s="185" t="str">
        <f>IF(D18="","",VLOOKUP(B18,Data!$B$5:$L$404,11,FALSE))</f>
        <v/>
      </c>
      <c r="G18" s="188" t="str">
        <f t="shared" ref="G18:G28"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136,Data!G136,(IF(B18=Data!B142,Data!G142,(IF(B18=Data!B144,Data!G144,(IF(B18=Data!#REF!,Data!#REF!,(IF(B18=Data!#REF!,Data!#REF!,(IF(B18=Data!B127,Data!G127,(IF(B18=Data!#REF!,Data!#REF!,(IF(B18=Data!#REF!,Data!#REF!,Data!#REF!)))))))))))))))&amp;IF(B18=Data!B262,Data!G262,(IF(B18=Data!B263,Data!G263,(IF(B18=Data!#REF!,Data!#REF!,(IF(B18=Data!B258,Data!G258,(IF(B18=Data!B259,Data!G259,(IF(B18=Data!#REF!,Data!G954,(IF(B18=Data!#REF!,Data!#REF!,(IF(B18=Data!B314,Data!G314,Data!#REF!)))))))))))))))&amp;IF(B18=Data!#REF!,Data!#REF!,(IF(B18=Data!#REF!,Data!#REF!,(IF(B18=Data!#REF!,Data!#REF!,(IF(B18=Data!#REF!,Data!#REF!,(IF(B18=Data!#REF!,Data!#REF!,Data!#REF!)))))))))</f>
        <v>#REF!</v>
      </c>
      <c r="N18" s="377"/>
      <c r="O18" s="378"/>
      <c r="P18" s="186" t="e">
        <f>IF(B18=Data!B136,Data!H136,(IF(B18=Data!B142,Data!H142,(IF(B18=Data!B144,Data!H144,(IF(B18=Data!#REF!,Data!#REF!,(IF(B18=Data!#REF!,Data!#REF!,(IF(B18=Data!B127,Data!H127,(IF(B18=Data!#REF!,Data!#REF!,(IF(B18=Data!#REF!,Data!#REF!,Data!#REF!)))))))))))))))&amp;IF(B18=Data!B262,Data!H262,(IF(B18=Data!B263,Data!H263,(IF(B18=Data!#REF!,Data!#REF!,(IF(B18=Data!B258,Data!H258,(IF(B18=Data!B259,Data!H259,(IF(B18=Data!#REF!,Data!H954,(IF(B18=Data!#REF!,Data!#REF!,(IF(B18=Data!B314,Data!H314,Data!#REF!)))))))))))))))&amp;IF(B18=Data!#REF!,Data!#REF!,(IF(B18=Data!#REF!,Data!#REF!,(IF(B18=Data!#REF!,Data!#REF!,(IF(B18=Data!#REF!,Data!#REF!,(IF(B18=Data!#REF!,Data!#REF!,Data!#REF!)))))))))</f>
        <v>#REF!</v>
      </c>
      <c r="Q18" s="378"/>
      <c r="R18" s="378"/>
      <c r="S18" s="186" t="e">
        <f>IF(B18=Data!B136,Data!I136,(IF(B18=Data!B142,Data!I142,(IF(B18=Data!B144,Data!I144,(IF(B18=Data!#REF!,Data!#REF!,(IF(B18=Data!#REF!,Data!#REF!,(IF(B18=Data!B127,Data!I127,(IF(B18=Data!#REF!,Data!#REF!,(IF(B18=Data!#REF!,Data!#REF!,Data!#REF!)))))))))))))))&amp;IF(B18=Data!B262,Data!I262,(IF(B18=Data!B263,Data!I263,(IF(B18=Data!#REF!,Data!#REF!,(IF(B18=Data!B258,Data!I258,(IF(B18=Data!B259,Data!I259,(IF(B18=Data!#REF!,Data!I954,(IF(B18=Data!#REF!,Data!#REF!,(IF(B18=Data!B314,Data!I314,Data!#REF!)))))))))))))))&amp;IF(B18=Data!#REF!,Data!#REF!,(IF(B18=Data!#REF!,Data!#REF!,(IF(B18=Data!#REF!,Data!#REF!,(IF(B18=Data!#REF!,Data!#REF!,(IF(B18=Data!#REF!,Data!#REF!,Data!#REF!)))))))))</f>
        <v>#REF!</v>
      </c>
      <c r="T18" s="379"/>
      <c r="U18" s="186" t="e">
        <f>IF(B18=Data!B136,Data!J136,(IF(B18=Data!B142,Data!J142,(IF(B18=Data!B144,Data!J144,(IF(B18=Data!#REF!,Data!#REF!,(IF(B18=Data!#REF!,Data!#REF!,(IF(B18=Data!B127,Data!J127,(IF(B18=Data!#REF!,Data!#REF!,(IF(B18=Data!#REF!,Data!#REF!,Data!#REF!)))))))))))))))&amp;IF(B18=Data!B262,Data!J262,(IF(B18=Data!B263,Data!J263,(IF(B18=Data!#REF!,Data!#REF!,(IF(B18=Data!B258,Data!J258,(IF(B18=Data!B259,Data!J259,(IF(B18=Data!#REF!,Data!J954,(IF(B18=Data!#REF!,Data!#REF!,(IF(B18=Data!B314,Data!J314,Data!#REF!)))))))))))))))&amp;IF(B18=Data!#REF!,Data!#REF!,(IF(B18=Data!#REF!,Data!#REF!,(IF(B18=Data!#REF!,Data!#REF!,(IF(B18=Data!#REF!,Data!#REF!,(IF(B18=Data!#REF!,Data!#REF!,Data!#REF!)))))))))</f>
        <v>#REF!</v>
      </c>
      <c r="V18" s="184" t="str">
        <f>IF(D18="","",VLOOKUP(B18,Data!$B$5:$J$404,9,FALSE)*D18)</f>
        <v/>
      </c>
    </row>
    <row r="19" spans="1:30" s="340" customFormat="1" ht="17" customHeight="1">
      <c r="A19" s="272"/>
      <c r="B19" s="419" t="s">
        <v>296</v>
      </c>
      <c r="C19" s="187" t="str">
        <f>IF(D19="","",VLOOKUP(B19,Data!$B$5:$L$404,2,FALSE))</f>
        <v>WY44100</v>
      </c>
      <c r="D19" s="274">
        <v>1</v>
      </c>
      <c r="E19" s="277"/>
      <c r="F19" s="185">
        <f>IF(D19="","",VLOOKUP(B19,Data!$B$5:$L$404,11,FALSE))</f>
        <v>2895.95</v>
      </c>
      <c r="G19" s="188">
        <f t="shared" si="0"/>
        <v>2895.95</v>
      </c>
      <c r="H19" s="182" t="str">
        <f>IF(D19="","",VLOOKUP(B19,Data!$B$5:$D$404,3,FALSE))</f>
        <v>C/T</v>
      </c>
      <c r="I19" s="182" t="str">
        <f>IF(D19="","",VLOOKUP(B19,Data!$B$5:$M$404,12,FALSE))</f>
        <v>Indonesia</v>
      </c>
      <c r="J19" s="402" t="s">
        <v>998</v>
      </c>
      <c r="K19" s="183">
        <f>IF(D19="","",VLOOKUP(B19,Data!$B$5:$E$404,4,FALSE)*D19)</f>
        <v>266</v>
      </c>
      <c r="L19" s="183">
        <f>IF(D19="","",VLOOKUP(B19,Data!$B$5:$F$404,5,FALSE)*D19)</f>
        <v>246</v>
      </c>
      <c r="M19" s="189" t="e">
        <f>IF(B19=Data!B89,Data!G89,(IF(B19=Data!B95,Data!G95,(IF(B19=Data!B97,Data!G97,(IF(B19=Data!#REF!,Data!#REF!,(IF(B19=Data!#REF!,Data!#REF!,(IF(B19=Data!B80,Data!G80,(IF(B19=Data!#REF!,Data!#REF!,(IF(B19=Data!#REF!,Data!#REF!,Data!#REF!)))))))))))))))&amp;IF(B19=Data!B214,Data!G214,(IF(B19=Data!B215,Data!G215,(IF(B19=Data!#REF!,Data!#REF!,(IF(B19=Data!B210,Data!G210,(IF(B19=Data!B211,Data!G211,(IF(B19=Data!#REF!,Data!G907,(IF(B19=Data!#REF!,Data!#REF!,(IF(B19=Data!B267,Data!G267,Data!#REF!)))))))))))))))&amp;IF(B19=Data!#REF!,Data!#REF!,(IF(B19=Data!#REF!,Data!#REF!,(IF(B19=Data!#REF!,Data!#REF!,(IF(B19=Data!#REF!,Data!#REF!,(IF(B19=Data!#REF!,Data!#REF!,Data!#REF!)))))))))</f>
        <v>#REF!</v>
      </c>
      <c r="N19" s="377"/>
      <c r="O19" s="378"/>
      <c r="P19" s="186" t="e">
        <f>IF(B19=Data!B89,Data!H89,(IF(B19=Data!B95,Data!H95,(IF(B19=Data!B97,Data!H97,(IF(B19=Data!#REF!,Data!#REF!,(IF(B19=Data!#REF!,Data!#REF!,(IF(B19=Data!B80,Data!H80,(IF(B19=Data!#REF!,Data!#REF!,(IF(B19=Data!#REF!,Data!#REF!,Data!#REF!)))))))))))))))&amp;IF(B19=Data!B214,Data!H214,(IF(B19=Data!B215,Data!H215,(IF(B19=Data!#REF!,Data!#REF!,(IF(B19=Data!B210,Data!H210,(IF(B19=Data!B211,Data!H211,(IF(B19=Data!#REF!,Data!H907,(IF(B19=Data!#REF!,Data!#REF!,(IF(B19=Data!B267,Data!H267,Data!#REF!)))))))))))))))&amp;IF(B19=Data!#REF!,Data!#REF!,(IF(B19=Data!#REF!,Data!#REF!,(IF(B19=Data!#REF!,Data!#REF!,(IF(B19=Data!#REF!,Data!#REF!,(IF(B19=Data!#REF!,Data!#REF!,Data!#REF!)))))))))</f>
        <v>#REF!</v>
      </c>
      <c r="Q19" s="378"/>
      <c r="R19" s="378"/>
      <c r="S19" s="186" t="e">
        <f>IF(B19=Data!B89,Data!I89,(IF(B19=Data!B95,Data!I95,(IF(B19=Data!B97,Data!I97,(IF(B19=Data!#REF!,Data!#REF!,(IF(B19=Data!#REF!,Data!#REF!,(IF(B19=Data!B80,Data!I80,(IF(B19=Data!#REF!,Data!#REF!,(IF(B19=Data!#REF!,Data!#REF!,Data!#REF!)))))))))))))))&amp;IF(B19=Data!B214,Data!I214,(IF(B19=Data!B215,Data!I215,(IF(B19=Data!#REF!,Data!#REF!,(IF(B19=Data!B210,Data!I210,(IF(B19=Data!B211,Data!I211,(IF(B19=Data!#REF!,Data!I907,(IF(B19=Data!#REF!,Data!#REF!,(IF(B19=Data!B267,Data!I267,Data!#REF!)))))))))))))))&amp;IF(B19=Data!#REF!,Data!#REF!,(IF(B19=Data!#REF!,Data!#REF!,(IF(B19=Data!#REF!,Data!#REF!,(IF(B19=Data!#REF!,Data!#REF!,(IF(B19=Data!#REF!,Data!#REF!,Data!#REF!)))))))))</f>
        <v>#REF!</v>
      </c>
      <c r="T19" s="379"/>
      <c r="U19" s="186" t="e">
        <f>IF(B19=Data!B89,Data!J89,(IF(B19=Data!B95,Data!J95,(IF(B19=Data!B97,Data!J97,(IF(B19=Data!#REF!,Data!#REF!,(IF(B19=Data!#REF!,Data!#REF!,(IF(B19=Data!B80,Data!J80,(IF(B19=Data!#REF!,Data!#REF!,(IF(B19=Data!#REF!,Data!#REF!,Data!#REF!)))))))))))))))&amp;IF(B19=Data!B214,Data!J214,(IF(B19=Data!B215,Data!J215,(IF(B19=Data!#REF!,Data!#REF!,(IF(B19=Data!B210,Data!J210,(IF(B19=Data!B211,Data!J211,(IF(B19=Data!#REF!,Data!J907,(IF(B19=Data!#REF!,Data!#REF!,(IF(B19=Data!B267,Data!J267,Data!#REF!)))))))))))))))&amp;IF(B19=Data!#REF!,Data!#REF!,(IF(B19=Data!#REF!,Data!#REF!,(IF(B19=Data!#REF!,Data!#REF!,(IF(B19=Data!#REF!,Data!#REF!,(IF(B19=Data!#REF!,Data!#REF!,Data!#REF!)))))))))</f>
        <v>#REF!</v>
      </c>
      <c r="V19" s="184">
        <f>IF(D19="","",VLOOKUP(B19,Data!$B$5:$J$404,9,FALSE)*D19)</f>
        <v>1.488</v>
      </c>
    </row>
    <row r="20" spans="1:30" s="340" customFormat="1" ht="17" customHeight="1">
      <c r="A20" s="271"/>
      <c r="B20" s="369" t="s">
        <v>1006</v>
      </c>
      <c r="C20" s="187" t="str">
        <f>IF(D20="","",VLOOKUP(B20,Data!$B$5:$L$404,2,FALSE))</f>
        <v/>
      </c>
      <c r="D20" s="274"/>
      <c r="E20" s="276"/>
      <c r="F20" s="185" t="str">
        <f>IF(D20="","",VLOOKUP(B20,Data!$B$5:$L$404,11,FALSE))</f>
        <v/>
      </c>
      <c r="G20" s="188" t="str">
        <f>IF(D20&gt;0,D20*F20,"-")</f>
        <v>-</v>
      </c>
      <c r="H20" s="182" t="str">
        <f>IF(D20="","",VLOOKUP(B20,Data!$B$5:$D$404,3,FALSE))</f>
        <v/>
      </c>
      <c r="I20" s="182" t="str">
        <f>IF(D20="","",VLOOKUP(B20,Data!$B$5:$M$404,12,FALSE))</f>
        <v/>
      </c>
      <c r="J20" s="279"/>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409" customFormat="1" ht="17" customHeight="1">
      <c r="A21" s="410"/>
      <c r="B21" s="419" t="s">
        <v>353</v>
      </c>
      <c r="C21" s="187" t="str">
        <f>IF(D21="","",VLOOKUP(B21,Data!$B$5:$L$404,2,FALSE))</f>
        <v>WQ78260</v>
      </c>
      <c r="D21" s="274">
        <v>2</v>
      </c>
      <c r="E21" s="273"/>
      <c r="F21" s="376">
        <f>IF(D21="","",VLOOKUP(B21,Data!$B$5:$L$404,11,FALSE))</f>
        <v>4283.6499999999996</v>
      </c>
      <c r="G21" s="400">
        <f>IF(D21&gt;0,D21*F21,"-")</f>
        <v>8567.2999999999993</v>
      </c>
      <c r="H21" s="401" t="str">
        <f>IF(D21="","",VLOOKUP(B21,Data!$B$5:$D$404,3,FALSE))</f>
        <v>C/T</v>
      </c>
      <c r="I21" s="401" t="str">
        <f>IF(D21="","",VLOOKUP(B21,Data!$B$5:$M$404,12,FALSE))</f>
        <v>Indonesia</v>
      </c>
      <c r="J21" s="402" t="s">
        <v>1007</v>
      </c>
      <c r="K21" s="187">
        <f>IF(D21="","",VLOOKUP(B21,Data!$B$5:$E$404,4,FALSE)*D21)</f>
        <v>610</v>
      </c>
      <c r="L21" s="187">
        <f>IF(D21="","",VLOOKUP(B21,Data!$B$5:$F$404,5,FALSE)*D21)</f>
        <v>538</v>
      </c>
      <c r="M21" s="403"/>
      <c r="N21" s="404"/>
      <c r="O21" s="405"/>
      <c r="P21" s="406"/>
      <c r="Q21" s="405"/>
      <c r="R21" s="405"/>
      <c r="S21" s="406"/>
      <c r="T21" s="407"/>
      <c r="U21" s="406"/>
      <c r="V21" s="408">
        <f>IF(D21="","",VLOOKUP(B21,Data!$B$5:$J$404,9,FALSE)*D21)</f>
        <v>3.0680000000000001</v>
      </c>
      <c r="W21" s="386"/>
      <c r="X21" s="386"/>
      <c r="Y21" s="386"/>
      <c r="Z21" s="386"/>
      <c r="AA21" s="386"/>
      <c r="AB21" s="386"/>
      <c r="AC21" s="386"/>
      <c r="AD21" s="386"/>
    </row>
    <row r="22" spans="1:30" s="340" customFormat="1" ht="17" customHeight="1">
      <c r="A22" s="272"/>
      <c r="B22" s="419" t="s">
        <v>239</v>
      </c>
      <c r="C22" s="187" t="str">
        <f>IF(D22="","",VLOOKUP(B22,Data!$B$5:$L$404,2,FALSE))</f>
        <v>AAC7366</v>
      </c>
      <c r="D22" s="274">
        <v>33</v>
      </c>
      <c r="E22" s="277"/>
      <c r="F22" s="185">
        <f>IF(D22="","",VLOOKUP(B22,Data!$B$5:$L$404,11,FALSE))</f>
        <v>2618.06</v>
      </c>
      <c r="G22" s="188">
        <f>IF(D22&gt;0,D22*F22,"-")</f>
        <v>86395.98</v>
      </c>
      <c r="H22" s="182" t="str">
        <f>IF(D22="","",VLOOKUP(B22,Data!$B$5:$D$404,3,FALSE))</f>
        <v>C/T</v>
      </c>
      <c r="I22" s="182" t="str">
        <f>IF(D22="","",VLOOKUP(B22,Data!$B$5:$M$404,12,FALSE))</f>
        <v>Indonesia</v>
      </c>
      <c r="J22" s="402" t="s">
        <v>1007</v>
      </c>
      <c r="K22" s="183">
        <f>IF(D22="","",VLOOKUP(B22,Data!$B$5:$E$404,4,FALSE)*D22)</f>
        <v>8778</v>
      </c>
      <c r="L22" s="183">
        <f>IF(D22="","",VLOOKUP(B22,Data!$B$5:$F$404,5,FALSE)*D22)</f>
        <v>8118</v>
      </c>
      <c r="M22" s="189" t="e">
        <f>IF(B22=Data!B134,Data!G134,(IF(B22=Data!B140,Data!G140,(IF(B22=Data!B142,Data!G142,(IF(B22=Data!#REF!,Data!#REF!,(IF(B22=Data!#REF!,Data!#REF!,(IF(B22=Data!B125,Data!G125,(IF(B22=Data!#REF!,Data!#REF!,(IF(B22=Data!#REF!,Data!#REF!,Data!#REF!)))))))))))))))&amp;IF(B22=Data!B260,Data!G260,(IF(B22=Data!B261,Data!G261,(IF(B22=Data!#REF!,Data!#REF!,(IF(B22=Data!B256,Data!G256,(IF(B22=Data!B257,Data!G257,(IF(B22=Data!#REF!,Data!G952,(IF(B22=Data!#REF!,Data!#REF!,(IF(B22=Data!B312,Data!G312,Data!#REF!)))))))))))))))&amp;IF(B22=Data!#REF!,Data!#REF!,(IF(B22=Data!#REF!,Data!#REF!,(IF(B22=Data!#REF!,Data!#REF!,(IF(B22=Data!#REF!,Data!#REF!,(IF(B22=Data!#REF!,Data!#REF!,Data!#REF!)))))))))</f>
        <v>#REF!</v>
      </c>
      <c r="N22" s="377"/>
      <c r="O22" s="378"/>
      <c r="P22" s="186" t="e">
        <f>IF(B22=Data!B134,Data!H134,(IF(B22=Data!B140,Data!H140,(IF(B22=Data!B142,Data!H142,(IF(B22=Data!#REF!,Data!#REF!,(IF(B22=Data!#REF!,Data!#REF!,(IF(B22=Data!B125,Data!H125,(IF(B22=Data!#REF!,Data!#REF!,(IF(B22=Data!#REF!,Data!#REF!,Data!#REF!)))))))))))))))&amp;IF(B22=Data!B260,Data!H260,(IF(B22=Data!B261,Data!H261,(IF(B22=Data!#REF!,Data!#REF!,(IF(B22=Data!B256,Data!H256,(IF(B22=Data!B257,Data!H257,(IF(B22=Data!#REF!,Data!H952,(IF(B22=Data!#REF!,Data!#REF!,(IF(B22=Data!B312,Data!H312,Data!#REF!)))))))))))))))&amp;IF(B22=Data!#REF!,Data!#REF!,(IF(B22=Data!#REF!,Data!#REF!,(IF(B22=Data!#REF!,Data!#REF!,(IF(B22=Data!#REF!,Data!#REF!,(IF(B22=Data!#REF!,Data!#REF!,Data!#REF!)))))))))</f>
        <v>#REF!</v>
      </c>
      <c r="Q22" s="378"/>
      <c r="R22" s="378"/>
      <c r="S22" s="186" t="e">
        <f>IF(B22=Data!B134,Data!I134,(IF(B22=Data!B140,Data!I140,(IF(B22=Data!B142,Data!I142,(IF(B22=Data!#REF!,Data!#REF!,(IF(B22=Data!#REF!,Data!#REF!,(IF(B22=Data!B125,Data!I125,(IF(B22=Data!#REF!,Data!#REF!,(IF(B22=Data!#REF!,Data!#REF!,Data!#REF!)))))))))))))))&amp;IF(B22=Data!B260,Data!I260,(IF(B22=Data!B261,Data!I261,(IF(B22=Data!#REF!,Data!#REF!,(IF(B22=Data!B256,Data!I256,(IF(B22=Data!B257,Data!I257,(IF(B22=Data!#REF!,Data!I952,(IF(B22=Data!#REF!,Data!#REF!,(IF(B22=Data!B312,Data!I312,Data!#REF!)))))))))))))))&amp;IF(B22=Data!#REF!,Data!#REF!,(IF(B22=Data!#REF!,Data!#REF!,(IF(B22=Data!#REF!,Data!#REF!,(IF(B22=Data!#REF!,Data!#REF!,(IF(B22=Data!#REF!,Data!#REF!,Data!#REF!)))))))))</f>
        <v>#REF!</v>
      </c>
      <c r="T22" s="379"/>
      <c r="U22" s="186" t="e">
        <f>IF(B22=Data!B134,Data!J134,(IF(B22=Data!B140,Data!J140,(IF(B22=Data!B142,Data!J142,(IF(B22=Data!#REF!,Data!#REF!,(IF(B22=Data!#REF!,Data!#REF!,(IF(B22=Data!B125,Data!J125,(IF(B22=Data!#REF!,Data!#REF!,(IF(B22=Data!#REF!,Data!#REF!,Data!#REF!)))))))))))))))&amp;IF(B22=Data!B260,Data!J260,(IF(B22=Data!B261,Data!J261,(IF(B22=Data!#REF!,Data!#REF!,(IF(B22=Data!B256,Data!J256,(IF(B22=Data!B257,Data!J257,(IF(B22=Data!#REF!,Data!J952,(IF(B22=Data!#REF!,Data!#REF!,(IF(B22=Data!B312,Data!J312,Data!#REF!)))))))))))))))&amp;IF(B22=Data!#REF!,Data!#REF!,(IF(B22=Data!#REF!,Data!#REF!,(IF(B22=Data!#REF!,Data!#REF!,(IF(B22=Data!#REF!,Data!#REF!,(IF(B22=Data!#REF!,Data!#REF!,Data!#REF!)))))))))</f>
        <v>#REF!</v>
      </c>
      <c r="V22" s="184">
        <f>IF(D22="","",VLOOKUP(B22,Data!$B$5:$J$404,9,FALSE)*D22)</f>
        <v>49.103999999999999</v>
      </c>
    </row>
    <row r="23" spans="1:30" s="340" customFormat="1" ht="17" customHeight="1">
      <c r="A23" s="272"/>
      <c r="B23" s="419" t="s">
        <v>413</v>
      </c>
      <c r="C23" s="187" t="str">
        <f>IF(D23="","",VLOOKUP(B23,Data!$B$5:$L$404,2,FALSE))</f>
        <v>ZH56750</v>
      </c>
      <c r="D23" s="274">
        <v>2</v>
      </c>
      <c r="E23" s="277"/>
      <c r="F23" s="185">
        <f>IF(D23="","",VLOOKUP(B23,Data!$B$5:$L$404,11,FALSE))</f>
        <v>2658.38</v>
      </c>
      <c r="G23" s="188">
        <f>IF(D23&gt;0,D23*F23,"-")</f>
        <v>5316.76</v>
      </c>
      <c r="H23" s="182" t="str">
        <f>IF(D23="","",VLOOKUP(B23,Data!$B$5:$D$404,3,FALSE))</f>
        <v>C/T</v>
      </c>
      <c r="I23" s="182" t="str">
        <f>IF(D23="","",VLOOKUP(B23,Data!$B$5:$M$404,12,FALSE))</f>
        <v>Indonesia</v>
      </c>
      <c r="J23" s="402" t="s">
        <v>1007</v>
      </c>
      <c r="K23" s="183">
        <f>IF(D23="","",VLOOKUP(B23,Data!$B$5:$E$404,4,FALSE)*D23)</f>
        <v>532</v>
      </c>
      <c r="L23" s="183">
        <f>IF(D23="","",VLOOKUP(B23,Data!$B$5:$F$404,5,FALSE)*D23)</f>
        <v>492</v>
      </c>
      <c r="M23" s="189" t="e">
        <f>IF(B23=Data!B87,Data!G87,(IF(B23=Data!B93,Data!G93,(IF(B23=Data!B95,Data!G95,(IF(B23=Data!#REF!,Data!#REF!,(IF(B23=Data!#REF!,Data!#REF!,(IF(B23=Data!B78,Data!G78,(IF(B23=Data!#REF!,Data!#REF!,(IF(B23=Data!#REF!,Data!#REF!,Data!#REF!)))))))))))))))&amp;IF(B23=Data!B212,Data!G212,(IF(B23=Data!B213,Data!G213,(IF(B23=Data!#REF!,Data!#REF!,(IF(B23=Data!B208,Data!G208,(IF(B23=Data!B209,Data!G209,(IF(B23=Data!#REF!,Data!G905,(IF(B23=Data!#REF!,Data!#REF!,(IF(B23=Data!B265,Data!G265,Data!#REF!)))))))))))))))&amp;IF(B23=Data!#REF!,Data!#REF!,(IF(B23=Data!#REF!,Data!#REF!,(IF(B23=Data!#REF!,Data!#REF!,(IF(B23=Data!#REF!,Data!#REF!,(IF(B23=Data!#REF!,Data!#REF!,Data!#REF!)))))))))</f>
        <v>#REF!</v>
      </c>
      <c r="N23" s="377"/>
      <c r="O23" s="378"/>
      <c r="P23" s="186" t="e">
        <f>IF(B23=Data!B87,Data!H87,(IF(B23=Data!B93,Data!H93,(IF(B23=Data!B95,Data!H95,(IF(B23=Data!#REF!,Data!#REF!,(IF(B23=Data!#REF!,Data!#REF!,(IF(B23=Data!B78,Data!H78,(IF(B23=Data!#REF!,Data!#REF!,(IF(B23=Data!#REF!,Data!#REF!,Data!#REF!)))))))))))))))&amp;IF(B23=Data!B212,Data!H212,(IF(B23=Data!B213,Data!H213,(IF(B23=Data!#REF!,Data!#REF!,(IF(B23=Data!B208,Data!H208,(IF(B23=Data!B209,Data!H209,(IF(B23=Data!#REF!,Data!H905,(IF(B23=Data!#REF!,Data!#REF!,(IF(B23=Data!B265,Data!H265,Data!#REF!)))))))))))))))&amp;IF(B23=Data!#REF!,Data!#REF!,(IF(B23=Data!#REF!,Data!#REF!,(IF(B23=Data!#REF!,Data!#REF!,(IF(B23=Data!#REF!,Data!#REF!,(IF(B23=Data!#REF!,Data!#REF!,Data!#REF!)))))))))</f>
        <v>#REF!</v>
      </c>
      <c r="Q23" s="378"/>
      <c r="R23" s="378"/>
      <c r="S23" s="186" t="e">
        <f>IF(B23=Data!B87,Data!I87,(IF(B23=Data!B93,Data!I93,(IF(B23=Data!B95,Data!I95,(IF(B23=Data!#REF!,Data!#REF!,(IF(B23=Data!#REF!,Data!#REF!,(IF(B23=Data!B78,Data!I78,(IF(B23=Data!#REF!,Data!#REF!,(IF(B23=Data!#REF!,Data!#REF!,Data!#REF!)))))))))))))))&amp;IF(B23=Data!B212,Data!I212,(IF(B23=Data!B213,Data!I213,(IF(B23=Data!#REF!,Data!#REF!,(IF(B23=Data!B208,Data!I208,(IF(B23=Data!B209,Data!I209,(IF(B23=Data!#REF!,Data!I905,(IF(B23=Data!#REF!,Data!#REF!,(IF(B23=Data!B265,Data!I265,Data!#REF!)))))))))))))))&amp;IF(B23=Data!#REF!,Data!#REF!,(IF(B23=Data!#REF!,Data!#REF!,(IF(B23=Data!#REF!,Data!#REF!,(IF(B23=Data!#REF!,Data!#REF!,(IF(B23=Data!#REF!,Data!#REF!,Data!#REF!)))))))))</f>
        <v>#REF!</v>
      </c>
      <c r="T23" s="379"/>
      <c r="U23" s="186" t="e">
        <f>IF(B23=Data!B87,Data!J87,(IF(B23=Data!B93,Data!J93,(IF(B23=Data!B95,Data!J95,(IF(B23=Data!#REF!,Data!#REF!,(IF(B23=Data!#REF!,Data!#REF!,(IF(B23=Data!B78,Data!J78,(IF(B23=Data!#REF!,Data!#REF!,(IF(B23=Data!#REF!,Data!#REF!,Data!#REF!)))))))))))))))&amp;IF(B23=Data!B212,Data!J212,(IF(B23=Data!B213,Data!J213,(IF(B23=Data!#REF!,Data!#REF!,(IF(B23=Data!B208,Data!J208,(IF(B23=Data!B209,Data!J209,(IF(B23=Data!#REF!,Data!J905,(IF(B23=Data!#REF!,Data!#REF!,(IF(B23=Data!B265,Data!J265,Data!#REF!)))))))))))))))&amp;IF(B23=Data!#REF!,Data!#REF!,(IF(B23=Data!#REF!,Data!#REF!,(IF(B23=Data!#REF!,Data!#REF!,(IF(B23=Data!#REF!,Data!#REF!,(IF(B23=Data!#REF!,Data!#REF!,Data!#REF!)))))))))</f>
        <v>#REF!</v>
      </c>
      <c r="V23" s="184">
        <f>IF(D23="","",VLOOKUP(B23,Data!$B$5:$J$404,9,FALSE)*D23)</f>
        <v>2.976</v>
      </c>
    </row>
    <row r="24" spans="1:30" s="340" customFormat="1" ht="17" customHeight="1">
      <c r="A24" s="272"/>
      <c r="B24" s="368"/>
      <c r="C24" s="187" t="str">
        <f>IF(D24="","",VLOOKUP(B24,Data!$B$5:$L$404,2,FALSE))</f>
        <v/>
      </c>
      <c r="D24" s="274"/>
      <c r="E24" s="181"/>
      <c r="F24" s="185" t="str">
        <f>IF(D24="","",VLOOKUP(B24,Data!$B$5:$L$404,11,FALSE))</f>
        <v/>
      </c>
      <c r="G24" s="188" t="str">
        <f t="shared" si="0"/>
        <v>-</v>
      </c>
      <c r="H24" s="182" t="str">
        <f>IF(D24="","",VLOOKUP(B24,Data!$B$5:$D$404,3,FALSE))</f>
        <v/>
      </c>
      <c r="I24" s="182" t="str">
        <f>IF(D24="","",VLOOKUP(B24,Data!$B$5:$M$404,12,FALSE))</f>
        <v/>
      </c>
      <c r="J24" s="402"/>
      <c r="K24" s="183" t="str">
        <f>IF(D24="","",VLOOKUP(B24,Data!$B$5:$E$404,4,FALSE)*D24)</f>
        <v/>
      </c>
      <c r="L24" s="183" t="str">
        <f>IF(D24="","",VLOOKUP(B24,Data!$B$5:$F$404,5,FALSE)*D24)</f>
        <v/>
      </c>
      <c r="M24" s="189" t="e">
        <f>IF(B24=Data!B93,Data!G93,(IF(B24=Data!B99,Data!G99,(IF(B24=Data!B101,Data!G101,(IF(B24=Data!#REF!,Data!#REF!,(IF(B24=Data!#REF!,Data!#REF!,(IF(B24=Data!B84,Data!G84,(IF(B24=Data!#REF!,Data!#REF!,(IF(B24=Data!#REF!,Data!#REF!,Data!#REF!)))))))))))))))&amp;IF(B24=Data!B219,Data!G219,(IF(B24=Data!B220,Data!G220,(IF(B24=Data!#REF!,Data!#REF!,(IF(B24=Data!B214,Data!G214,(IF(B24=Data!B216,Data!G216,(IF(B24=Data!#REF!,Data!G911,(IF(B24=Data!#REF!,Data!#REF!,(IF(B24=Data!B271,Data!G271,Data!#REF!)))))))))))))))&amp;IF(B24=Data!#REF!,Data!#REF!,(IF(B24=Data!#REF!,Data!#REF!,(IF(B24=Data!#REF!,Data!#REF!,(IF(B24=Data!#REF!,Data!#REF!,(IF(B24=Data!#REF!,Data!#REF!,Data!#REF!)))))))))</f>
        <v>#REF!</v>
      </c>
      <c r="N24" s="377"/>
      <c r="O24" s="378"/>
      <c r="P24" s="186" t="e">
        <f>IF(B24=Data!B93,Data!H93,(IF(B24=Data!B99,Data!H99,(IF(B24=Data!B101,Data!H101,(IF(B24=Data!#REF!,Data!#REF!,(IF(B24=Data!#REF!,Data!#REF!,(IF(B24=Data!B84,Data!H84,(IF(B24=Data!#REF!,Data!#REF!,(IF(B24=Data!#REF!,Data!#REF!,Data!#REF!)))))))))))))))&amp;IF(B24=Data!B219,Data!H219,(IF(B24=Data!B220,Data!H220,(IF(B24=Data!#REF!,Data!#REF!,(IF(B24=Data!B214,Data!H214,(IF(B24=Data!B216,Data!H216,(IF(B24=Data!#REF!,Data!H911,(IF(B24=Data!#REF!,Data!#REF!,(IF(B24=Data!B271,Data!H271,Data!#REF!)))))))))))))))&amp;IF(B24=Data!#REF!,Data!#REF!,(IF(B24=Data!#REF!,Data!#REF!,(IF(B24=Data!#REF!,Data!#REF!,(IF(B24=Data!#REF!,Data!#REF!,(IF(B24=Data!#REF!,Data!#REF!,Data!#REF!)))))))))</f>
        <v>#REF!</v>
      </c>
      <c r="Q24" s="378"/>
      <c r="R24" s="378"/>
      <c r="S24" s="186" t="e">
        <f>IF(B24=Data!B93,Data!I93,(IF(B24=Data!B99,Data!I99,(IF(B24=Data!B101,Data!I101,(IF(B24=Data!#REF!,Data!#REF!,(IF(B24=Data!#REF!,Data!#REF!,(IF(B24=Data!B84,Data!I84,(IF(B24=Data!#REF!,Data!#REF!,(IF(B24=Data!#REF!,Data!#REF!,Data!#REF!)))))))))))))))&amp;IF(B24=Data!B219,Data!I219,(IF(B24=Data!B220,Data!I220,(IF(B24=Data!#REF!,Data!#REF!,(IF(B24=Data!B214,Data!I214,(IF(B24=Data!B216,Data!I216,(IF(B24=Data!#REF!,Data!I911,(IF(B24=Data!#REF!,Data!#REF!,(IF(B24=Data!B271,Data!I271,Data!#REF!)))))))))))))))&amp;IF(B24=Data!#REF!,Data!#REF!,(IF(B24=Data!#REF!,Data!#REF!,(IF(B24=Data!#REF!,Data!#REF!,(IF(B24=Data!#REF!,Data!#REF!,(IF(B24=Data!#REF!,Data!#REF!,Data!#REF!)))))))))</f>
        <v>#REF!</v>
      </c>
      <c r="T24" s="379"/>
      <c r="U24" s="186" t="e">
        <f>IF(B24=Data!B93,Data!J93,(IF(B24=Data!B99,Data!J99,(IF(B24=Data!B101,Data!J101,(IF(B24=Data!#REF!,Data!#REF!,(IF(B24=Data!#REF!,Data!#REF!,(IF(B24=Data!B84,Data!J84,(IF(B24=Data!#REF!,Data!#REF!,(IF(B24=Data!#REF!,Data!#REF!,Data!#REF!)))))))))))))))&amp;IF(B24=Data!B219,Data!J219,(IF(B24=Data!B220,Data!J220,(IF(B24=Data!#REF!,Data!#REF!,(IF(B24=Data!B214,Data!J214,(IF(B24=Data!B216,Data!J216,(IF(B24=Data!#REF!,Data!J911,(IF(B24=Data!#REF!,Data!#REF!,(IF(B24=Data!B271,Data!J271,Data!#REF!)))))))))))))))&amp;IF(B24=Data!#REF!,Data!#REF!,(IF(B24=Data!#REF!,Data!#REF!,(IF(B24=Data!#REF!,Data!#REF!,(IF(B24=Data!#REF!,Data!#REF!,(IF(B24=Data!#REF!,Data!#REF!,Data!#REF!)))))))))</f>
        <v>#REF!</v>
      </c>
      <c r="V24" s="184" t="str">
        <f>IF(D24="","",VLOOKUP(B24,Data!$B$5:$J$404,9,FALSE)*D24)</f>
        <v/>
      </c>
    </row>
    <row r="25" spans="1:30" s="409" customFormat="1" ht="17" customHeight="1">
      <c r="A25" s="410"/>
      <c r="B25" s="368"/>
      <c r="C25" s="187" t="str">
        <f>IF(D25="","",VLOOKUP(B25,Data!$B$5:$L$404,2,FALSE))</f>
        <v/>
      </c>
      <c r="D25" s="274"/>
      <c r="E25" s="273"/>
      <c r="F25" s="376" t="str">
        <f>IF(D25="","",VLOOKUP(B25,Data!$B$5:$L$404,11,FALSE))</f>
        <v/>
      </c>
      <c r="G25" s="400" t="str">
        <f t="shared" si="0"/>
        <v>-</v>
      </c>
      <c r="H25" s="401" t="str">
        <f>IF(D25="","",VLOOKUP(B25,Data!$B$5:$D$404,3,FALSE))</f>
        <v/>
      </c>
      <c r="I25" s="401" t="str">
        <f>IF(D25="","",VLOOKUP(B25,Data!$B$5:$M$404,12,FALSE))</f>
        <v/>
      </c>
      <c r="J25" s="402"/>
      <c r="K25" s="187" t="str">
        <f>IF(D25="","",VLOOKUP(B25,Data!$B$5:$E$404,4,FALSE)*D25)</f>
        <v/>
      </c>
      <c r="L25" s="187" t="str">
        <f>IF(D25="","",VLOOKUP(B25,Data!$B$5:$F$404,5,FALSE)*D25)</f>
        <v/>
      </c>
      <c r="M25" s="403"/>
      <c r="N25" s="404"/>
      <c r="O25" s="405"/>
      <c r="P25" s="406"/>
      <c r="Q25" s="405"/>
      <c r="R25" s="405"/>
      <c r="S25" s="406"/>
      <c r="T25" s="407"/>
      <c r="U25" s="406"/>
      <c r="V25" s="408" t="str">
        <f>IF(D25="","",VLOOKUP(B25,Data!$B$5:$J$404,9,FALSE)*D25)</f>
        <v/>
      </c>
      <c r="W25" s="386"/>
      <c r="X25" s="386"/>
      <c r="Y25" s="386"/>
      <c r="Z25" s="386"/>
      <c r="AA25" s="386"/>
      <c r="AB25" s="386"/>
      <c r="AC25" s="386"/>
      <c r="AD25" s="386"/>
    </row>
    <row r="26" spans="1:30" s="340" customFormat="1" ht="17" customHeight="1">
      <c r="A26" s="410"/>
      <c r="B26" s="342" t="s">
        <v>871</v>
      </c>
      <c r="C26" s="187" t="str">
        <f>IF(D26="","",VLOOKUP(B26,Data!$B$5:$L$404,2,FALSE))</f>
        <v/>
      </c>
      <c r="D26" s="274"/>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399"/>
      <c r="B27" s="342" t="s">
        <v>1020</v>
      </c>
      <c r="C27" s="187" t="str">
        <f>IF(D27="","",VLOOKUP(B27,Data!$B$5:$L$404,2,FALSE))</f>
        <v/>
      </c>
      <c r="D27" s="339"/>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410"/>
      <c r="B28" s="385"/>
      <c r="C28" s="187"/>
      <c r="D28" s="339"/>
      <c r="E28" s="276"/>
      <c r="F28" s="185"/>
      <c r="G28" s="188" t="str">
        <f t="shared" si="0"/>
        <v>-</v>
      </c>
      <c r="H28" s="182"/>
      <c r="I28" s="182"/>
      <c r="J28" s="246"/>
      <c r="K28" s="183"/>
      <c r="L28" s="183"/>
      <c r="M28" s="189" t="e">
        <f>IF(B28=Data!B87,Data!G87,(IF(B28=Data!B93,Data!G93,(IF(B28=Data!B95,Data!G95,(IF(B28=Data!#REF!,Data!#REF!,(IF(B28=Data!#REF!,Data!#REF!,(IF(B28=Data!B78,Data!G78,(IF(B28=Data!#REF!,Data!#REF!,(IF(B28=Data!#REF!,Data!#REF!,Data!#REF!)))))))))))))))&amp;IF(B28=Data!B212,Data!G212,(IF(B28=Data!B213,Data!G213,(IF(B28=Data!#REF!,Data!#REF!,(IF(B28=Data!B208,Data!G208,(IF(B28=Data!B209,Data!G209,(IF(B28=Data!#REF!,Data!G905,(IF(B28=Data!#REF!,Data!#REF!,(IF(B28=Data!B265,Data!G265,Data!#REF!)))))))))))))))&amp;IF(B28=Data!#REF!,Data!#REF!,(IF(B28=Data!#REF!,Data!#REF!,(IF(B28=Data!#REF!,Data!#REF!,(IF(B28=Data!#REF!,Data!#REF!,(IF(B28=Data!#REF!,Data!#REF!,Data!#REF!)))))))))</f>
        <v>#REF!</v>
      </c>
      <c r="N28" s="377"/>
      <c r="O28" s="378"/>
      <c r="P28" s="186" t="e">
        <f>IF(B28=Data!B87,Data!H87,(IF(B28=Data!B93,Data!H93,(IF(B28=Data!B95,Data!H95,(IF(B28=Data!#REF!,Data!#REF!,(IF(B28=Data!#REF!,Data!#REF!,(IF(B28=Data!B78,Data!H78,(IF(B28=Data!#REF!,Data!#REF!,(IF(B28=Data!#REF!,Data!#REF!,Data!#REF!)))))))))))))))&amp;IF(B28=Data!B212,Data!H212,(IF(B28=Data!B213,Data!H213,(IF(B28=Data!#REF!,Data!#REF!,(IF(B28=Data!B208,Data!H208,(IF(B28=Data!B209,Data!H209,(IF(B28=Data!#REF!,Data!H905,(IF(B28=Data!#REF!,Data!#REF!,(IF(B28=Data!B265,Data!H265,Data!#REF!)))))))))))))))&amp;IF(B28=Data!#REF!,Data!#REF!,(IF(B28=Data!#REF!,Data!#REF!,(IF(B28=Data!#REF!,Data!#REF!,(IF(B28=Data!#REF!,Data!#REF!,(IF(B28=Data!#REF!,Data!#REF!,Data!#REF!)))))))))</f>
        <v>#REF!</v>
      </c>
      <c r="Q28" s="378"/>
      <c r="R28" s="378"/>
      <c r="S28" s="186" t="e">
        <f>IF(B28=Data!B87,Data!I87,(IF(B28=Data!B93,Data!I93,(IF(B28=Data!B95,Data!I95,(IF(B28=Data!#REF!,Data!#REF!,(IF(B28=Data!#REF!,Data!#REF!,(IF(B28=Data!B78,Data!I78,(IF(B28=Data!#REF!,Data!#REF!,(IF(B28=Data!#REF!,Data!#REF!,Data!#REF!)))))))))))))))&amp;IF(B28=Data!B212,Data!I212,(IF(B28=Data!B213,Data!I213,(IF(B28=Data!#REF!,Data!#REF!,(IF(B28=Data!B208,Data!I208,(IF(B28=Data!B209,Data!I209,(IF(B28=Data!#REF!,Data!I905,(IF(B28=Data!#REF!,Data!#REF!,(IF(B28=Data!B265,Data!I265,Data!#REF!)))))))))))))))&amp;IF(B28=Data!#REF!,Data!#REF!,(IF(B28=Data!#REF!,Data!#REF!,(IF(B28=Data!#REF!,Data!#REF!,(IF(B28=Data!#REF!,Data!#REF!,(IF(B28=Data!#REF!,Data!#REF!,Data!#REF!)))))))))</f>
        <v>#REF!</v>
      </c>
      <c r="T28" s="379"/>
      <c r="U28" s="186" t="e">
        <f>IF(B28=Data!B87,Data!J87,(IF(B28=Data!B93,Data!J93,(IF(B28=Data!B95,Data!J95,(IF(B28=Data!#REF!,Data!#REF!,(IF(B28=Data!#REF!,Data!#REF!,(IF(B28=Data!B78,Data!J78,(IF(B28=Data!#REF!,Data!#REF!,(IF(B28=Data!#REF!,Data!#REF!,Data!#REF!)))))))))))))))&amp;IF(B28=Data!B212,Data!J212,(IF(B28=Data!B213,Data!J213,(IF(B28=Data!#REF!,Data!#REF!,(IF(B28=Data!B208,Data!J208,(IF(B28=Data!B209,Data!J209,(IF(B28=Data!#REF!,Data!J905,(IF(B28=Data!#REF!,Data!#REF!,(IF(B28=Data!B265,Data!J265,Data!#REF!)))))))))))))))&amp;IF(B28=Data!#REF!,Data!#REF!,(IF(B28=Data!#REF!,Data!#REF!,(IF(B28=Data!#REF!,Data!#REF!,(IF(B28=Data!#REF!,Data!#REF!,(IF(B28=Data!#REF!,Data!#REF!,Data!#REF!)))))))))</f>
        <v>#REF!</v>
      </c>
      <c r="V28" s="184"/>
      <c r="W28" s="282"/>
      <c r="X28" s="282"/>
      <c r="Y28" s="282"/>
      <c r="Z28" s="282"/>
      <c r="AA28" s="282"/>
      <c r="AB28" s="282"/>
      <c r="AC28" s="282"/>
      <c r="AD28" s="282"/>
    </row>
    <row r="29" spans="1:30" s="340" customFormat="1" ht="19.5" customHeight="1">
      <c r="A29" s="272"/>
      <c r="B29" s="678"/>
      <c r="C29" s="679"/>
      <c r="D29" s="269">
        <f>SUM(D16:D28)</f>
        <v>38</v>
      </c>
      <c r="E29" s="374"/>
      <c r="F29" s="380"/>
      <c r="G29" s="191">
        <f>SUM(G16:G28)</f>
        <v>103175.98999999999</v>
      </c>
      <c r="H29" s="191"/>
      <c r="I29" s="383"/>
      <c r="J29" s="343"/>
      <c r="K29" s="191">
        <f>SUM(K16:K28)</f>
        <v>10186</v>
      </c>
      <c r="L29" s="191">
        <f>SUM(L16:L28)</f>
        <v>9394</v>
      </c>
      <c r="M29" s="191" t="e">
        <f>SUM(M16:M28)</f>
        <v>#REF!</v>
      </c>
      <c r="N29" s="190">
        <f>SUM(N14:N15)</f>
        <v>0</v>
      </c>
      <c r="O29" s="190" t="e">
        <f>SUM(#REF!)</f>
        <v>#REF!</v>
      </c>
      <c r="P29" s="190">
        <f>SUM(P14:P15)</f>
        <v>0</v>
      </c>
      <c r="Q29" s="190">
        <f>SUM(Q14:Q15)</f>
        <v>0</v>
      </c>
      <c r="R29" s="190" t="e">
        <f>SUM(#REF!)</f>
        <v>#REF!</v>
      </c>
      <c r="S29" s="190">
        <f>SUM(S14:S15)</f>
        <v>0</v>
      </c>
      <c r="T29" s="190">
        <f>SUM(T14:T15)</f>
        <v>0</v>
      </c>
      <c r="U29" s="190"/>
      <c r="V29" s="192">
        <f>SUM(V16:V28)</f>
        <v>56.635999999999996</v>
      </c>
      <c r="W29" s="282"/>
    </row>
    <row r="30" spans="1:30" ht="10.5" customHeight="1">
      <c r="A30" s="272"/>
      <c r="B30" s="680"/>
      <c r="C30" s="681"/>
      <c r="D30" s="395"/>
      <c r="E30" s="375"/>
      <c r="F30" s="311"/>
      <c r="G30" s="160" t="s">
        <v>523</v>
      </c>
      <c r="H30" s="157"/>
      <c r="I30" s="344"/>
      <c r="J30" s="344"/>
      <c r="K30" s="344"/>
      <c r="L30" s="161"/>
      <c r="M30" s="151"/>
      <c r="N30" s="298"/>
      <c r="U30" s="298"/>
      <c r="V30" s="298"/>
    </row>
    <row r="31" spans="1:30" ht="14">
      <c r="A31" s="290" t="s">
        <v>524</v>
      </c>
      <c r="B31" s="346"/>
      <c r="C31" s="347"/>
      <c r="D31" s="396" t="s">
        <v>81</v>
      </c>
      <c r="E31" s="305"/>
      <c r="F31" s="68" t="s">
        <v>82</v>
      </c>
      <c r="G31" s="72"/>
      <c r="H31" s="322" t="s">
        <v>83</v>
      </c>
      <c r="I31" s="349"/>
      <c r="J31" s="152" t="s">
        <v>84</v>
      </c>
      <c r="K31" s="152"/>
      <c r="L31" s="682" t="s">
        <v>85</v>
      </c>
      <c r="M31" s="683"/>
      <c r="N31" s="683"/>
      <c r="O31" s="683"/>
      <c r="P31" s="683"/>
      <c r="Q31" s="683"/>
      <c r="R31" s="683"/>
      <c r="S31" s="683"/>
      <c r="T31" s="683"/>
      <c r="U31" s="683"/>
      <c r="V31" s="684"/>
    </row>
    <row r="32" spans="1:30" ht="14">
      <c r="A32" s="297" t="s">
        <v>525</v>
      </c>
      <c r="B32" s="334"/>
      <c r="C32" s="308"/>
      <c r="D32" s="386" t="s">
        <v>87</v>
      </c>
      <c r="F32" s="685"/>
      <c r="G32" s="686"/>
      <c r="H32" s="297" t="s">
        <v>88</v>
      </c>
      <c r="I32" s="350"/>
      <c r="J32" s="154" t="s">
        <v>89</v>
      </c>
      <c r="K32" s="154"/>
      <c r="L32" s="150"/>
      <c r="V32" s="155"/>
    </row>
    <row r="33" spans="1:22">
      <c r="A33" s="297" t="s">
        <v>526</v>
      </c>
      <c r="B33" s="297"/>
      <c r="C33" s="298"/>
      <c r="D33" s="386"/>
      <c r="F33" s="685"/>
      <c r="G33" s="686"/>
      <c r="H33" s="297"/>
      <c r="I33" s="350"/>
      <c r="J33" s="154" t="s">
        <v>93</v>
      </c>
      <c r="K33" s="154"/>
      <c r="L33" s="150"/>
      <c r="V33" s="155"/>
    </row>
    <row r="34" spans="1:22" ht="10.5" customHeight="1">
      <c r="A34" s="311"/>
      <c r="B34" s="351"/>
      <c r="C34" s="352"/>
      <c r="D34" s="386" t="s">
        <v>94</v>
      </c>
      <c r="F34" s="685"/>
      <c r="G34" s="686"/>
      <c r="H34" s="297" t="s">
        <v>95</v>
      </c>
      <c r="I34" s="350"/>
      <c r="J34" s="154"/>
      <c r="K34" s="154"/>
      <c r="L34" s="150"/>
      <c r="V34" s="155"/>
    </row>
    <row r="35" spans="1:22" ht="13">
      <c r="A35" s="290" t="s">
        <v>96</v>
      </c>
      <c r="C35" s="292"/>
      <c r="D35" s="386" t="s">
        <v>97</v>
      </c>
      <c r="F35" s="76" t="s">
        <v>98</v>
      </c>
      <c r="G35" s="73"/>
      <c r="H35" s="297" t="s">
        <v>88</v>
      </c>
      <c r="I35" s="350"/>
      <c r="J35" s="154" t="s">
        <v>99</v>
      </c>
      <c r="K35" s="154"/>
      <c r="L35" s="150"/>
      <c r="V35" s="155"/>
    </row>
    <row r="36" spans="1:22" ht="10.5" customHeight="1">
      <c r="A36" s="297" t="s">
        <v>527</v>
      </c>
      <c r="C36" s="298"/>
      <c r="D36" s="386" t="s">
        <v>100</v>
      </c>
      <c r="F36" s="77"/>
      <c r="G36" s="162"/>
      <c r="H36" s="297" t="s">
        <v>101</v>
      </c>
      <c r="I36" s="350"/>
      <c r="J36" s="154" t="s">
        <v>528</v>
      </c>
      <c r="K36" s="154"/>
      <c r="L36" s="687" t="s">
        <v>103</v>
      </c>
      <c r="M36" s="688"/>
      <c r="N36" s="688"/>
      <c r="O36" s="688"/>
      <c r="P36" s="688"/>
      <c r="Q36" s="688"/>
      <c r="R36" s="688"/>
      <c r="S36" s="688"/>
      <c r="T36" s="688"/>
      <c r="U36" s="688"/>
      <c r="V36" s="689"/>
    </row>
    <row r="37" spans="1:22">
      <c r="A37" s="311"/>
      <c r="B37" s="312"/>
      <c r="C37" s="313"/>
      <c r="D37" s="397"/>
      <c r="E37" s="312"/>
      <c r="F37" s="673" t="s">
        <v>1019</v>
      </c>
      <c r="G37" s="674"/>
      <c r="H37" s="673" t="s">
        <v>1018</v>
      </c>
      <c r="I37" s="674"/>
      <c r="J37" s="158" t="s">
        <v>104</v>
      </c>
      <c r="K37" s="158"/>
      <c r="L37" s="675" t="s">
        <v>105</v>
      </c>
      <c r="M37" s="676"/>
      <c r="N37" s="676"/>
      <c r="O37" s="676"/>
      <c r="P37" s="676"/>
      <c r="Q37" s="676"/>
      <c r="R37" s="676"/>
      <c r="S37" s="676"/>
      <c r="T37" s="676"/>
      <c r="U37" s="676"/>
      <c r="V37" s="677"/>
    </row>
    <row r="38" spans="1:22">
      <c r="B38" s="305"/>
    </row>
    <row r="44" spans="1:22" s="354" customFormat="1" ht="26.25" customHeight="1">
      <c r="A44" s="163" t="s">
        <v>886</v>
      </c>
      <c r="B44" s="146"/>
      <c r="C44" s="163" t="s">
        <v>569</v>
      </c>
      <c r="D44" s="362"/>
      <c r="E44" s="362"/>
      <c r="F44" s="363"/>
      <c r="G44" s="163" t="s">
        <v>880</v>
      </c>
      <c r="H44" s="146"/>
      <c r="I44" s="163" t="s">
        <v>569</v>
      </c>
      <c r="K44" s="265"/>
      <c r="L44" s="265"/>
      <c r="V44" s="264"/>
    </row>
    <row r="45" spans="1:22" s="354" customFormat="1" ht="19.25" customHeight="1">
      <c r="A45" s="163" t="s">
        <v>887</v>
      </c>
      <c r="B45" s="146"/>
      <c r="C45" s="163" t="s">
        <v>891</v>
      </c>
      <c r="D45" s="362"/>
      <c r="E45" s="362"/>
      <c r="F45" s="363"/>
      <c r="G45" s="247" t="s">
        <v>881</v>
      </c>
      <c r="H45" s="381"/>
      <c r="I45" s="247" t="s">
        <v>891</v>
      </c>
      <c r="K45" s="265"/>
      <c r="L45" s="265"/>
      <c r="V45" s="264"/>
    </row>
    <row r="46" spans="1:22" s="354" customFormat="1" ht="19.25" customHeight="1">
      <c r="A46" s="163" t="s">
        <v>888</v>
      </c>
      <c r="B46" s="146"/>
      <c r="C46" s="163" t="s">
        <v>891</v>
      </c>
      <c r="D46" s="362"/>
      <c r="E46" s="362"/>
      <c r="F46" s="363"/>
      <c r="G46" s="163" t="s">
        <v>882</v>
      </c>
      <c r="H46" s="146"/>
      <c r="I46" s="163" t="s">
        <v>569</v>
      </c>
      <c r="K46" s="265"/>
      <c r="L46" s="265"/>
      <c r="V46" s="264"/>
    </row>
    <row r="47" spans="1:22" s="354" customFormat="1" ht="19.25" customHeight="1">
      <c r="A47" s="163" t="s">
        <v>889</v>
      </c>
      <c r="B47" s="146"/>
      <c r="C47" s="163" t="s">
        <v>569</v>
      </c>
      <c r="D47" s="362"/>
      <c r="E47" s="362"/>
      <c r="F47" s="363"/>
      <c r="G47" s="163" t="s">
        <v>883</v>
      </c>
      <c r="H47" s="146"/>
      <c r="I47" s="163" t="s">
        <v>569</v>
      </c>
      <c r="K47" s="265"/>
      <c r="L47" s="265"/>
      <c r="V47" s="264"/>
    </row>
    <row r="48" spans="1:22" s="354" customFormat="1" ht="19.25" customHeight="1">
      <c r="A48" s="163" t="s">
        <v>890</v>
      </c>
      <c r="B48" s="146"/>
      <c r="C48" s="163" t="s">
        <v>569</v>
      </c>
      <c r="D48" s="362"/>
      <c r="E48" s="362"/>
      <c r="F48" s="363"/>
      <c r="G48" s="163" t="s">
        <v>885</v>
      </c>
      <c r="H48" s="146"/>
      <c r="I48" s="163" t="s">
        <v>569</v>
      </c>
      <c r="K48" s="265"/>
      <c r="L48" s="265"/>
      <c r="V48" s="264"/>
    </row>
    <row r="49" spans="1:12" ht="18.75" customHeight="1">
      <c r="A49" s="411"/>
      <c r="B49" s="411"/>
      <c r="C49" s="411"/>
      <c r="D49" s="411"/>
      <c r="E49" s="411"/>
      <c r="F49" s="266"/>
      <c r="G49" s="163" t="s">
        <v>884</v>
      </c>
      <c r="H49" s="146"/>
      <c r="I49" s="163" t="s">
        <v>569</v>
      </c>
    </row>
    <row r="53" spans="1:12">
      <c r="L53" s="355"/>
    </row>
    <row r="54" spans="1:12" ht="14">
      <c r="A54" s="356"/>
      <c r="C54" s="334"/>
      <c r="D54" s="357"/>
      <c r="L54" s="358"/>
    </row>
    <row r="55" spans="1:12" ht="14">
      <c r="A55" s="359"/>
      <c r="C55" s="334"/>
      <c r="D55" s="357"/>
      <c r="L55" s="358"/>
    </row>
    <row r="56" spans="1:12" ht="14">
      <c r="A56" s="359"/>
      <c r="C56" s="334"/>
      <c r="D56" s="357"/>
      <c r="L56" s="358"/>
    </row>
    <row r="57" spans="1:12" ht="14">
      <c r="A57" s="359"/>
      <c r="B57" s="334"/>
      <c r="C57" s="334"/>
      <c r="D57" s="357"/>
      <c r="L57" s="358"/>
    </row>
    <row r="58" spans="1:12" ht="14">
      <c r="A58" s="359"/>
      <c r="B58" s="334"/>
      <c r="C58" s="334"/>
      <c r="D58" s="357"/>
      <c r="L58" s="358"/>
    </row>
    <row r="59" spans="1:12" ht="14">
      <c r="A59" s="359"/>
      <c r="B59" s="334"/>
      <c r="C59" s="334"/>
      <c r="D59" s="357"/>
      <c r="L59" s="358"/>
    </row>
    <row r="60" spans="1:12" ht="14">
      <c r="A60" s="334"/>
      <c r="B60" s="334"/>
      <c r="C60" s="334"/>
      <c r="D60" s="357"/>
      <c r="L60" s="360"/>
    </row>
    <row r="61" spans="1:12" ht="14">
      <c r="A61" s="359"/>
      <c r="B61" s="334"/>
      <c r="C61" s="334"/>
      <c r="D61" s="357"/>
    </row>
    <row r="62" spans="1:12" ht="14">
      <c r="A62" s="334"/>
      <c r="B62" s="334"/>
      <c r="C62" s="334"/>
      <c r="D62" s="357"/>
    </row>
    <row r="63" spans="1:12" ht="14">
      <c r="A63" s="334"/>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34"/>
      <c r="B74" s="334"/>
      <c r="C74" s="334"/>
      <c r="D74" s="357"/>
    </row>
    <row r="75" spans="1:4" ht="14">
      <c r="B75" s="334"/>
    </row>
    <row r="76" spans="1:4" ht="14">
      <c r="B76" s="334"/>
    </row>
    <row r="77" spans="1:4" ht="14">
      <c r="B77" s="334"/>
    </row>
  </sheetData>
  <mergeCells count="9">
    <mergeCell ref="F37:G37"/>
    <mergeCell ref="H37:I37"/>
    <mergeCell ref="L37:V37"/>
    <mergeCell ref="B29:C30"/>
    <mergeCell ref="L31:V31"/>
    <mergeCell ref="F32:G32"/>
    <mergeCell ref="F33:G33"/>
    <mergeCell ref="F34:G34"/>
    <mergeCell ref="L36:V36"/>
  </mergeCells>
  <printOptions horizontalCentered="1"/>
  <pageMargins left="0" right="0" top="0.23622047244094491" bottom="0.15748031496062992" header="8.0708661417322833" footer="0"/>
  <pageSetup paperSize="9" scale="74" firstPageNumber="4294963191" orientation="landscape" r:id="rId1"/>
  <headerFooter alignWithMargins="0">
    <oddHeader>&amp;R&amp;"Calibri"&amp;10&amp;K000000 Confidential&amp;1#_x000D_</oddHead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rgb="FFFFFF00"/>
    <pageSetUpPr fitToPage="1"/>
  </sheetPr>
  <dimension ref="A1:V80"/>
  <sheetViews>
    <sheetView zoomScale="70" zoomScaleNormal="70" zoomScaleSheetLayoutView="75" workbookViewId="0">
      <selection activeCell="B18" sqref="B18"/>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461"/>
      <c r="I10" s="462"/>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1001</v>
      </c>
      <c r="C18" s="187" t="str">
        <f>IF(D18="","",VLOOKUP(B18,Data!$B$5:$L$404,2,FALSE))</f>
        <v/>
      </c>
      <c r="D18" s="274"/>
      <c r="E18" s="277"/>
      <c r="F18" s="185" t="str">
        <f>IF(D18="","",VLOOKUP(B18,Data!$B$5:$L$404,11,FALSE))</f>
        <v/>
      </c>
      <c r="G18" s="188" t="str">
        <f t="shared" ref="G18:G32"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132,Data!G132,(IF(B18=Data!B138,Data!G138,(IF(B18=Data!B140,Data!G140,(IF(B18=Data!#REF!,Data!#REF!,(IF(B18=Data!#REF!,Data!#REF!,(IF(B18=Data!B123,Data!G123,(IF(B18=Data!#REF!,Data!#REF!,(IF(B18=Data!#REF!,Data!#REF!,Data!#REF!)))))))))))))))&amp;IF(B18=Data!B258,Data!G258,(IF(B18=Data!B259,Data!G259,(IF(B18=Data!#REF!,Data!#REF!,(IF(B18=Data!B254,Data!G254,(IF(B18=Data!B255,Data!G255,(IF(B18=Data!#REF!,Data!G950,(IF(B18=Data!#REF!,Data!#REF!,(IF(B18=Data!B310,Data!G310,Data!#REF!)))))))))))))))&amp;IF(B18=Data!#REF!,Data!#REF!,(IF(B18=Data!#REF!,Data!#REF!,(IF(B18=Data!#REF!,Data!#REF!,(IF(B18=Data!#REF!,Data!#REF!,(IF(B18=Data!#REF!,Data!#REF!,Data!#REF!)))))))))</f>
        <v>#REF!</v>
      </c>
      <c r="N18" s="377"/>
      <c r="O18" s="378"/>
      <c r="P18" s="186" t="e">
        <f>IF(B18=Data!B132,Data!H132,(IF(B18=Data!B138,Data!H138,(IF(B18=Data!B140,Data!H140,(IF(B18=Data!#REF!,Data!#REF!,(IF(B18=Data!#REF!,Data!#REF!,(IF(B18=Data!B123,Data!H123,(IF(B18=Data!#REF!,Data!#REF!,(IF(B18=Data!#REF!,Data!#REF!,Data!#REF!)))))))))))))))&amp;IF(B18=Data!B258,Data!H258,(IF(B18=Data!B259,Data!H259,(IF(B18=Data!#REF!,Data!#REF!,(IF(B18=Data!B254,Data!H254,(IF(B18=Data!B255,Data!H255,(IF(B18=Data!#REF!,Data!H950,(IF(B18=Data!#REF!,Data!#REF!,(IF(B18=Data!B310,Data!H310,Data!#REF!)))))))))))))))&amp;IF(B18=Data!#REF!,Data!#REF!,(IF(B18=Data!#REF!,Data!#REF!,(IF(B18=Data!#REF!,Data!#REF!,(IF(B18=Data!#REF!,Data!#REF!,(IF(B18=Data!#REF!,Data!#REF!,Data!#REF!)))))))))</f>
        <v>#REF!</v>
      </c>
      <c r="Q18" s="378"/>
      <c r="R18" s="378"/>
      <c r="S18" s="186" t="e">
        <f>IF(B18=Data!B132,Data!I132,(IF(B18=Data!B138,Data!I138,(IF(B18=Data!B140,Data!I140,(IF(B18=Data!#REF!,Data!#REF!,(IF(B18=Data!#REF!,Data!#REF!,(IF(B18=Data!B123,Data!I123,(IF(B18=Data!#REF!,Data!#REF!,(IF(B18=Data!#REF!,Data!#REF!,Data!#REF!)))))))))))))))&amp;IF(B18=Data!B258,Data!I258,(IF(B18=Data!B259,Data!I259,(IF(B18=Data!#REF!,Data!#REF!,(IF(B18=Data!B254,Data!I254,(IF(B18=Data!B255,Data!I255,(IF(B18=Data!#REF!,Data!I950,(IF(B18=Data!#REF!,Data!#REF!,(IF(B18=Data!B310,Data!I310,Data!#REF!)))))))))))))))&amp;IF(B18=Data!#REF!,Data!#REF!,(IF(B18=Data!#REF!,Data!#REF!,(IF(B18=Data!#REF!,Data!#REF!,(IF(B18=Data!#REF!,Data!#REF!,(IF(B18=Data!#REF!,Data!#REF!,Data!#REF!)))))))))</f>
        <v>#REF!</v>
      </c>
      <c r="T18" s="379"/>
      <c r="U18" s="186" t="e">
        <f>IF(B18=Data!B132,Data!J132,(IF(B18=Data!B138,Data!J138,(IF(B18=Data!B140,Data!J140,(IF(B18=Data!#REF!,Data!#REF!,(IF(B18=Data!#REF!,Data!#REF!,(IF(B18=Data!B123,Data!J123,(IF(B18=Data!#REF!,Data!#REF!,(IF(B18=Data!#REF!,Data!#REF!,Data!#REF!)))))))))))))))&amp;IF(B18=Data!B258,Data!J258,(IF(B18=Data!B259,Data!J259,(IF(B18=Data!#REF!,Data!#REF!,(IF(B18=Data!B254,Data!J254,(IF(B18=Data!B255,Data!J255,(IF(B18=Data!#REF!,Data!J950,(IF(B18=Data!#REF!,Data!#REF!,(IF(B18=Data!B310,Data!J310,Data!#REF!)))))))))))))))&amp;IF(B18=Data!#REF!,Data!#REF!,(IF(B18=Data!#REF!,Data!#REF!,(IF(B18=Data!#REF!,Data!#REF!,(IF(B18=Data!#REF!,Data!#REF!,(IF(B18=Data!#REF!,Data!#REF!,Data!#REF!)))))))))</f>
        <v>#REF!</v>
      </c>
      <c r="V18" s="184" t="str">
        <f>IF(D18="","",VLOOKUP(B18,Data!$B$5:$J$404,9,FALSE)*D18)</f>
        <v/>
      </c>
    </row>
    <row r="19" spans="1:22" s="340" customFormat="1" ht="17" customHeight="1">
      <c r="A19" s="272">
        <v>1</v>
      </c>
      <c r="B19" s="419" t="s">
        <v>245</v>
      </c>
      <c r="C19" s="187" t="str">
        <f>IF(D19="","",VLOOKUP(B19,Data!$B$5:$L$404,2,FALSE))</f>
        <v>AAC7370</v>
      </c>
      <c r="D19" s="274">
        <v>1</v>
      </c>
      <c r="E19" s="277" t="s">
        <v>521</v>
      </c>
      <c r="F19" s="185">
        <f>IF(D19="","",VLOOKUP(B19,Data!$B$5:$L$404,11,FALSE))</f>
        <v>3015.47</v>
      </c>
      <c r="G19" s="188">
        <f t="shared" si="0"/>
        <v>3015.47</v>
      </c>
      <c r="H19" s="182" t="str">
        <f>IF(D19="","",VLOOKUP(B19,Data!$B$5:$D$404,3,FALSE))</f>
        <v>C/T</v>
      </c>
      <c r="I19" s="182" t="str">
        <f>IF(D19="","",VLOOKUP(B19,Data!$B$5:$M$404,12,FALSE))</f>
        <v>Indonesia</v>
      </c>
      <c r="J19" s="280" t="s">
        <v>1000</v>
      </c>
      <c r="K19" s="183">
        <f>IF(D19="","",VLOOKUP(B19,Data!$B$5:$E$404,4,FALSE)*D19)</f>
        <v>266</v>
      </c>
      <c r="L19" s="183">
        <f>IF(D19="","",VLOOKUP(B19,Data!$B$5:$F$404,5,FALSE)*D19)</f>
        <v>246</v>
      </c>
      <c r="M19" s="189" t="e">
        <f>IF(B19=Data!B91,Data!G91,(IF(B19=Data!B97,Data!G97,(IF(B19=Data!B99,Data!G99,(IF(B19=Data!#REF!,Data!#REF!,(IF(B19=Data!#REF!,Data!#REF!,(IF(B19=Data!B82,Data!G82,(IF(B19=Data!#REF!,Data!#REF!,(IF(B19=Data!#REF!,Data!#REF!,Data!#REF!)))))))))))))))&amp;IF(B19=Data!B217,Data!G217,(IF(B19=Data!B218,Data!G218,(IF(B19=Data!#REF!,Data!#REF!,(IF(B19=Data!B212,Data!G212,(IF(B19=Data!B214,Data!G214,(IF(B19=Data!#REF!,Data!G909,(IF(B19=Data!#REF!,Data!#REF!,(IF(B19=Data!B269,Data!G269,Data!#REF!)))))))))))))))&amp;IF(B19=Data!#REF!,Data!#REF!,(IF(B19=Data!#REF!,Data!#REF!,(IF(B19=Data!#REF!,Data!#REF!,(IF(B19=Data!#REF!,Data!#REF!,(IF(B19=Data!#REF!,Data!#REF!,Data!#REF!)))))))))</f>
        <v>#REF!</v>
      </c>
      <c r="N19" s="377"/>
      <c r="O19" s="378"/>
      <c r="P19" s="186" t="e">
        <f>IF(B19=Data!B91,Data!H91,(IF(B19=Data!B97,Data!H97,(IF(B19=Data!B99,Data!H99,(IF(B19=Data!#REF!,Data!#REF!,(IF(B19=Data!#REF!,Data!#REF!,(IF(B19=Data!B82,Data!H82,(IF(B19=Data!#REF!,Data!#REF!,(IF(B19=Data!#REF!,Data!#REF!,Data!#REF!)))))))))))))))&amp;IF(B19=Data!B217,Data!H217,(IF(B19=Data!B218,Data!H218,(IF(B19=Data!#REF!,Data!#REF!,(IF(B19=Data!B212,Data!H212,(IF(B19=Data!B214,Data!H214,(IF(B19=Data!#REF!,Data!H909,(IF(B19=Data!#REF!,Data!#REF!,(IF(B19=Data!B269,Data!H269,Data!#REF!)))))))))))))))&amp;IF(B19=Data!#REF!,Data!#REF!,(IF(B19=Data!#REF!,Data!#REF!,(IF(B19=Data!#REF!,Data!#REF!,(IF(B19=Data!#REF!,Data!#REF!,(IF(B19=Data!#REF!,Data!#REF!,Data!#REF!)))))))))</f>
        <v>#REF!</v>
      </c>
      <c r="Q19" s="378"/>
      <c r="R19" s="378"/>
      <c r="S19" s="186" t="e">
        <f>IF(B19=Data!B91,Data!I91,(IF(B19=Data!B97,Data!I97,(IF(B19=Data!B99,Data!I99,(IF(B19=Data!#REF!,Data!#REF!,(IF(B19=Data!#REF!,Data!#REF!,(IF(B19=Data!B82,Data!I82,(IF(B19=Data!#REF!,Data!#REF!,(IF(B19=Data!#REF!,Data!#REF!,Data!#REF!)))))))))))))))&amp;IF(B19=Data!B217,Data!I217,(IF(B19=Data!B218,Data!I218,(IF(B19=Data!#REF!,Data!#REF!,(IF(B19=Data!B212,Data!I212,(IF(B19=Data!B214,Data!I214,(IF(B19=Data!#REF!,Data!I909,(IF(B19=Data!#REF!,Data!#REF!,(IF(B19=Data!B269,Data!I269,Data!#REF!)))))))))))))))&amp;IF(B19=Data!#REF!,Data!#REF!,(IF(B19=Data!#REF!,Data!#REF!,(IF(B19=Data!#REF!,Data!#REF!,(IF(B19=Data!#REF!,Data!#REF!,(IF(B19=Data!#REF!,Data!#REF!,Data!#REF!)))))))))</f>
        <v>#REF!</v>
      </c>
      <c r="T19" s="379"/>
      <c r="U19" s="186" t="e">
        <f>IF(B19=Data!B91,Data!J91,(IF(B19=Data!B97,Data!J97,(IF(B19=Data!B99,Data!J99,(IF(B19=Data!#REF!,Data!#REF!,(IF(B19=Data!#REF!,Data!#REF!,(IF(B19=Data!B82,Data!J82,(IF(B19=Data!#REF!,Data!#REF!,(IF(B19=Data!#REF!,Data!#REF!,Data!#REF!)))))))))))))))&amp;IF(B19=Data!B217,Data!J217,(IF(B19=Data!B218,Data!J218,(IF(B19=Data!#REF!,Data!#REF!,(IF(B19=Data!B212,Data!J212,(IF(B19=Data!B214,Data!J214,(IF(B19=Data!#REF!,Data!J909,(IF(B19=Data!#REF!,Data!#REF!,(IF(B19=Data!B269,Data!J269,Data!#REF!)))))))))))))))&amp;IF(B19=Data!#REF!,Data!#REF!,(IF(B19=Data!#REF!,Data!#REF!,(IF(B19=Data!#REF!,Data!#REF!,(IF(B19=Data!#REF!,Data!#REF!,(IF(B19=Data!#REF!,Data!#REF!,Data!#REF!)))))))))</f>
        <v>#REF!</v>
      </c>
      <c r="V19" s="184">
        <f>IF(D19="","",VLOOKUP(B19,Data!$B$5:$J$404,9,FALSE)*D19)</f>
        <v>1.488</v>
      </c>
    </row>
    <row r="20" spans="1:22" s="340" customFormat="1" ht="17" customHeight="1">
      <c r="A20" s="272">
        <v>2</v>
      </c>
      <c r="B20" s="419" t="s">
        <v>203</v>
      </c>
      <c r="C20" s="187" t="str">
        <f>IF(D20="","",VLOOKUP(B20,Data!$B$5:$L$404,2,FALSE))</f>
        <v>WH50380</v>
      </c>
      <c r="D20" s="274">
        <v>1</v>
      </c>
      <c r="E20" s="277"/>
      <c r="F20" s="185">
        <f>IF(D20="","",VLOOKUP(B20,Data!$B$5:$L$404,11,FALSE))</f>
        <v>2134.0100000000002</v>
      </c>
      <c r="G20" s="188">
        <f t="shared" si="0"/>
        <v>2134.0100000000002</v>
      </c>
      <c r="H20" s="182" t="str">
        <f>IF(D20="","",VLOOKUP(B20,Data!$B$5:$D$404,3,FALSE))</f>
        <v>C/T</v>
      </c>
      <c r="I20" s="182" t="str">
        <f>IF(D20="","",VLOOKUP(B20,Data!$B$5:$M$404,12,FALSE))</f>
        <v>Indonesia</v>
      </c>
      <c r="J20" s="280" t="s">
        <v>1000</v>
      </c>
      <c r="K20" s="183">
        <f>IF(D20="","",VLOOKUP(B20,Data!$B$5:$E$404,4,FALSE)*D20)</f>
        <v>201</v>
      </c>
      <c r="L20" s="183">
        <f>IF(D20="","",VLOOKUP(B20,Data!$B$5:$F$404,5,FALSE)*D20)</f>
        <v>181</v>
      </c>
      <c r="M20" s="189" t="e">
        <f>IF(B20=Data!B92,Data!G92,(IF(B20=Data!B98,Data!G98,(IF(B20=Data!B100,Data!G100,(IF(B20=Data!#REF!,Data!#REF!,(IF(B20=Data!#REF!,Data!#REF!,(IF(B20=Data!B83,Data!G83,(IF(B20=Data!#REF!,Data!#REF!,(IF(B20=Data!#REF!,Data!#REF!,Data!#REF!)))))))))))))))&amp;IF(B20=Data!B218,Data!G218,(IF(B20=Data!B219,Data!G219,(IF(B20=Data!#REF!,Data!#REF!,(IF(B20=Data!B213,Data!G213,(IF(B20=Data!B215,Data!G215,(IF(B20=Data!#REF!,Data!G910,(IF(B20=Data!#REF!,Data!#REF!,(IF(B20=Data!B270,Data!G270,Data!#REF!)))))))))))))))&amp;IF(B20=Data!#REF!,Data!#REF!,(IF(B20=Data!#REF!,Data!#REF!,(IF(B20=Data!#REF!,Data!#REF!,(IF(B20=Data!#REF!,Data!#REF!,(IF(B20=Data!#REF!,Data!#REF!,Data!#REF!)))))))))</f>
        <v>#REF!</v>
      </c>
      <c r="N20" s="377"/>
      <c r="O20" s="378"/>
      <c r="P20" s="186" t="e">
        <f>IF(B20=Data!B92,Data!H92,(IF(B20=Data!B98,Data!H98,(IF(B20=Data!B100,Data!H100,(IF(B20=Data!#REF!,Data!#REF!,(IF(B20=Data!#REF!,Data!#REF!,(IF(B20=Data!B83,Data!H83,(IF(B20=Data!#REF!,Data!#REF!,(IF(B20=Data!#REF!,Data!#REF!,Data!#REF!)))))))))))))))&amp;IF(B20=Data!B218,Data!H218,(IF(B20=Data!B219,Data!H219,(IF(B20=Data!#REF!,Data!#REF!,(IF(B20=Data!B213,Data!H213,(IF(B20=Data!B215,Data!H215,(IF(B20=Data!#REF!,Data!H910,(IF(B20=Data!#REF!,Data!#REF!,(IF(B20=Data!B270,Data!H270,Data!#REF!)))))))))))))))&amp;IF(B20=Data!#REF!,Data!#REF!,(IF(B20=Data!#REF!,Data!#REF!,(IF(B20=Data!#REF!,Data!#REF!,(IF(B20=Data!#REF!,Data!#REF!,(IF(B20=Data!#REF!,Data!#REF!,Data!#REF!)))))))))</f>
        <v>#REF!</v>
      </c>
      <c r="Q20" s="378"/>
      <c r="R20" s="378"/>
      <c r="S20" s="186" t="e">
        <f>IF(B20=Data!B92,Data!I92,(IF(B20=Data!B98,Data!I98,(IF(B20=Data!B100,Data!I100,(IF(B20=Data!#REF!,Data!#REF!,(IF(B20=Data!#REF!,Data!#REF!,(IF(B20=Data!B83,Data!I83,(IF(B20=Data!#REF!,Data!#REF!,(IF(B20=Data!#REF!,Data!#REF!,Data!#REF!)))))))))))))))&amp;IF(B20=Data!B218,Data!I218,(IF(B20=Data!B219,Data!I219,(IF(B20=Data!#REF!,Data!#REF!,(IF(B20=Data!B213,Data!I213,(IF(B20=Data!B215,Data!I215,(IF(B20=Data!#REF!,Data!I910,(IF(B20=Data!#REF!,Data!#REF!,(IF(B20=Data!B270,Data!I270,Data!#REF!)))))))))))))))&amp;IF(B20=Data!#REF!,Data!#REF!,(IF(B20=Data!#REF!,Data!#REF!,(IF(B20=Data!#REF!,Data!#REF!,(IF(B20=Data!#REF!,Data!#REF!,(IF(B20=Data!#REF!,Data!#REF!,Data!#REF!)))))))))</f>
        <v>#REF!</v>
      </c>
      <c r="T20" s="379"/>
      <c r="U20" s="186" t="e">
        <f>IF(B20=Data!B92,Data!J92,(IF(B20=Data!B98,Data!J98,(IF(B20=Data!B100,Data!J100,(IF(B20=Data!#REF!,Data!#REF!,(IF(B20=Data!#REF!,Data!#REF!,(IF(B20=Data!B83,Data!J83,(IF(B20=Data!#REF!,Data!#REF!,(IF(B20=Data!#REF!,Data!#REF!,Data!#REF!)))))))))))))))&amp;IF(B20=Data!B218,Data!J218,(IF(B20=Data!B219,Data!J219,(IF(B20=Data!#REF!,Data!#REF!,(IF(B20=Data!B213,Data!J213,(IF(B20=Data!B215,Data!J215,(IF(B20=Data!#REF!,Data!J910,(IF(B20=Data!#REF!,Data!#REF!,(IF(B20=Data!B270,Data!J270,Data!#REF!)))))))))))))))&amp;IF(B20=Data!#REF!,Data!#REF!,(IF(B20=Data!#REF!,Data!#REF!,(IF(B20=Data!#REF!,Data!#REF!,(IF(B20=Data!#REF!,Data!#REF!,(IF(B20=Data!#REF!,Data!#REF!,Data!#REF!)))))))))</f>
        <v>#REF!</v>
      </c>
      <c r="V20" s="184">
        <f>IF(D20="","",VLOOKUP(B20,Data!$B$5:$J$404,9,FALSE)*D20)</f>
        <v>1.1499999999999999</v>
      </c>
    </row>
    <row r="21" spans="1:22" s="340" customFormat="1" ht="17" customHeight="1">
      <c r="A21" s="272">
        <v>3</v>
      </c>
      <c r="B21" s="419" t="s">
        <v>219</v>
      </c>
      <c r="C21" s="187" t="str">
        <f>IF(D21="","",VLOOKUP(B21,Data!$B$5:$L$404,2,FALSE))</f>
        <v>WH50440</v>
      </c>
      <c r="D21" s="274">
        <v>1</v>
      </c>
      <c r="E21" s="277" t="s">
        <v>522</v>
      </c>
      <c r="F21" s="185">
        <f>IF(D21="","",VLOOKUP(B21,Data!$B$5:$L$404,11,FALSE))</f>
        <v>2347.6799999999998</v>
      </c>
      <c r="G21" s="188">
        <f t="shared" si="0"/>
        <v>2347.6799999999998</v>
      </c>
      <c r="H21" s="182" t="str">
        <f>IF(D21="","",VLOOKUP(B21,Data!$B$5:$D$404,3,FALSE))</f>
        <v>C/T</v>
      </c>
      <c r="I21" s="182" t="str">
        <f>IF(D21="","",VLOOKUP(B21,Data!$B$5:$M$404,12,FALSE))</f>
        <v>Indonesia</v>
      </c>
      <c r="J21" s="280" t="s">
        <v>1000</v>
      </c>
      <c r="K21" s="183">
        <f>IF(D21="","",VLOOKUP(B21,Data!$B$5:$E$404,4,FALSE)*D21)</f>
        <v>222</v>
      </c>
      <c r="L21" s="183">
        <f>IF(D21="","",VLOOKUP(B21,Data!$B$5:$F$404,5,FALSE)*D21)</f>
        <v>201</v>
      </c>
      <c r="M21" s="189" t="e">
        <f>IF(B21=Data!B93,Data!G93,(IF(B21=Data!B99,Data!G99,(IF(B21=Data!B101,Data!G101,(IF(B21=Data!#REF!,Data!#REF!,(IF(B21=Data!#REF!,Data!#REF!,(IF(B21=Data!B84,Data!G84,(IF(B21=Data!#REF!,Data!#REF!,(IF(B21=Data!#REF!,Data!#REF!,Data!#REF!)))))))))))))))&amp;IF(B21=Data!B219,Data!G219,(IF(B21=Data!B220,Data!G220,(IF(B21=Data!#REF!,Data!#REF!,(IF(B21=Data!B214,Data!G214,(IF(B21=Data!B216,Data!G216,(IF(B21=Data!#REF!,Data!G911,(IF(B21=Data!#REF!,Data!#REF!,(IF(B21=Data!B271,Data!G271,Data!#REF!)))))))))))))))&amp;IF(B21=Data!#REF!,Data!#REF!,(IF(B21=Data!#REF!,Data!#REF!,(IF(B21=Data!#REF!,Data!#REF!,(IF(B21=Data!#REF!,Data!#REF!,(IF(B21=Data!#REF!,Data!#REF!,Data!#REF!)))))))))</f>
        <v>#REF!</v>
      </c>
      <c r="N21" s="377"/>
      <c r="O21" s="378"/>
      <c r="P21" s="186" t="e">
        <f>IF(B21=Data!B93,Data!H93,(IF(B21=Data!B99,Data!H99,(IF(B21=Data!B101,Data!H101,(IF(B21=Data!#REF!,Data!#REF!,(IF(B21=Data!#REF!,Data!#REF!,(IF(B21=Data!B84,Data!H84,(IF(B21=Data!#REF!,Data!#REF!,(IF(B21=Data!#REF!,Data!#REF!,Data!#REF!)))))))))))))))&amp;IF(B21=Data!B219,Data!H219,(IF(B21=Data!B220,Data!H220,(IF(B21=Data!#REF!,Data!#REF!,(IF(B21=Data!B214,Data!H214,(IF(B21=Data!B216,Data!H216,(IF(B21=Data!#REF!,Data!H911,(IF(B21=Data!#REF!,Data!#REF!,(IF(B21=Data!B271,Data!H271,Data!#REF!)))))))))))))))&amp;IF(B21=Data!#REF!,Data!#REF!,(IF(B21=Data!#REF!,Data!#REF!,(IF(B21=Data!#REF!,Data!#REF!,(IF(B21=Data!#REF!,Data!#REF!,(IF(B21=Data!#REF!,Data!#REF!,Data!#REF!)))))))))</f>
        <v>#REF!</v>
      </c>
      <c r="Q21" s="378"/>
      <c r="R21" s="378"/>
      <c r="S21" s="186" t="e">
        <f>IF(B21=Data!B93,Data!I93,(IF(B21=Data!B99,Data!I99,(IF(B21=Data!B101,Data!I101,(IF(B21=Data!#REF!,Data!#REF!,(IF(B21=Data!#REF!,Data!#REF!,(IF(B21=Data!B84,Data!I84,(IF(B21=Data!#REF!,Data!#REF!,(IF(B21=Data!#REF!,Data!#REF!,Data!#REF!)))))))))))))))&amp;IF(B21=Data!B219,Data!I219,(IF(B21=Data!B220,Data!I220,(IF(B21=Data!#REF!,Data!#REF!,(IF(B21=Data!B214,Data!I214,(IF(B21=Data!B216,Data!I216,(IF(B21=Data!#REF!,Data!I911,(IF(B21=Data!#REF!,Data!#REF!,(IF(B21=Data!B271,Data!I271,Data!#REF!)))))))))))))))&amp;IF(B21=Data!#REF!,Data!#REF!,(IF(B21=Data!#REF!,Data!#REF!,(IF(B21=Data!#REF!,Data!#REF!,(IF(B21=Data!#REF!,Data!#REF!,(IF(B21=Data!#REF!,Data!#REF!,Data!#REF!)))))))))</f>
        <v>#REF!</v>
      </c>
      <c r="T21" s="379"/>
      <c r="U21" s="186" t="e">
        <f>IF(B21=Data!B93,Data!J93,(IF(B21=Data!B99,Data!J99,(IF(B21=Data!B101,Data!J101,(IF(B21=Data!#REF!,Data!#REF!,(IF(B21=Data!#REF!,Data!#REF!,(IF(B21=Data!B84,Data!J84,(IF(B21=Data!#REF!,Data!#REF!,(IF(B21=Data!#REF!,Data!#REF!,Data!#REF!)))))))))))))))&amp;IF(B21=Data!B219,Data!J219,(IF(B21=Data!B220,Data!J220,(IF(B21=Data!#REF!,Data!#REF!,(IF(B21=Data!B214,Data!J214,(IF(B21=Data!B216,Data!J216,(IF(B21=Data!#REF!,Data!J911,(IF(B21=Data!#REF!,Data!#REF!,(IF(B21=Data!B271,Data!J271,Data!#REF!)))))))))))))))&amp;IF(B21=Data!#REF!,Data!#REF!,(IF(B21=Data!#REF!,Data!#REF!,(IF(B21=Data!#REF!,Data!#REF!,(IF(B21=Data!#REF!,Data!#REF!,(IF(B21=Data!#REF!,Data!#REF!,Data!#REF!)))))))))</f>
        <v>#REF!</v>
      </c>
      <c r="V21" s="184">
        <f>IF(D21="","",VLOOKUP(B21,Data!$B$5:$J$404,9,FALSE)*D21)</f>
        <v>1.1990000000000001</v>
      </c>
    </row>
    <row r="22" spans="1:22" s="340" customFormat="1" ht="17" customHeight="1">
      <c r="A22" s="272">
        <v>4</v>
      </c>
      <c r="B22" s="419" t="s">
        <v>265</v>
      </c>
      <c r="C22" s="187" t="str">
        <f>IF(D22="","",VLOOKUP(B22,Data!$B$5:$L$404,2,FALSE))</f>
        <v>WN67630</v>
      </c>
      <c r="D22" s="274">
        <v>1</v>
      </c>
      <c r="E22" s="277"/>
      <c r="F22" s="185">
        <f>IF(D22="","",VLOOKUP(B22,Data!$B$5:$L$404,11,FALSE))</f>
        <v>3082.41</v>
      </c>
      <c r="G22" s="188">
        <f t="shared" si="0"/>
        <v>3082.41</v>
      </c>
      <c r="H22" s="182" t="str">
        <f>IF(D22="","",VLOOKUP(B22,Data!$B$5:$D$404,3,FALSE))</f>
        <v>C/T</v>
      </c>
      <c r="I22" s="182" t="str">
        <f>IF(D22="","",VLOOKUP(B22,Data!$B$5:$M$404,12,FALSE))</f>
        <v>Indonesia</v>
      </c>
      <c r="J22" s="280" t="s">
        <v>1000</v>
      </c>
      <c r="K22" s="183">
        <f>IF(D22="","",VLOOKUP(B22,Data!$B$5:$E$404,4,FALSE)*D22)</f>
        <v>262</v>
      </c>
      <c r="L22" s="183">
        <f>IF(D22="","",VLOOKUP(B22,Data!$B$5:$F$404,5,FALSE)*D22)</f>
        <v>242</v>
      </c>
      <c r="M22" s="189" t="e">
        <f>IF(B22=Data!B95,Data!G95,(IF(B22=Data!B101,Data!G101,(IF(B22=Data!B103,Data!G103,(IF(B22=Data!#REF!,Data!#REF!,(IF(B22=Data!#REF!,Data!#REF!,(IF(B22=Data!B86,Data!G86,(IF(B22=Data!#REF!,Data!#REF!,(IF(B22=Data!#REF!,Data!#REF!,Data!#REF!)))))))))))))))&amp;IF(B22=Data!B221,Data!G221,(IF(B22=Data!B222,Data!G222,(IF(B22=Data!#REF!,Data!#REF!,(IF(B22=Data!B216,Data!G216,(IF(B22=Data!B218,Data!G218,(IF(B22=Data!#REF!,Data!G913,(IF(B22=Data!#REF!,Data!#REF!,(IF(B22=Data!B273,Data!G273,Data!#REF!)))))))))))))))&amp;IF(B22=Data!#REF!,Data!#REF!,(IF(B22=Data!#REF!,Data!#REF!,(IF(B22=Data!#REF!,Data!#REF!,(IF(B22=Data!#REF!,Data!#REF!,(IF(B22=Data!#REF!,Data!#REF!,Data!#REF!)))))))))</f>
        <v>#REF!</v>
      </c>
      <c r="N22" s="377"/>
      <c r="O22" s="378"/>
      <c r="P22" s="186" t="e">
        <f>IF(B22=Data!B95,Data!H95,(IF(B22=Data!B101,Data!H101,(IF(B22=Data!B103,Data!H103,(IF(B22=Data!#REF!,Data!#REF!,(IF(B22=Data!#REF!,Data!#REF!,(IF(B22=Data!B86,Data!H86,(IF(B22=Data!#REF!,Data!#REF!,(IF(B22=Data!#REF!,Data!#REF!,Data!#REF!)))))))))))))))&amp;IF(B22=Data!B221,Data!H221,(IF(B22=Data!B222,Data!H222,(IF(B22=Data!#REF!,Data!#REF!,(IF(B22=Data!B216,Data!H216,(IF(B22=Data!B218,Data!H218,(IF(B22=Data!#REF!,Data!H913,(IF(B22=Data!#REF!,Data!#REF!,(IF(B22=Data!B273,Data!H273,Data!#REF!)))))))))))))))&amp;IF(B22=Data!#REF!,Data!#REF!,(IF(B22=Data!#REF!,Data!#REF!,(IF(B22=Data!#REF!,Data!#REF!,(IF(B22=Data!#REF!,Data!#REF!,(IF(B22=Data!#REF!,Data!#REF!,Data!#REF!)))))))))</f>
        <v>#REF!</v>
      </c>
      <c r="Q22" s="378"/>
      <c r="R22" s="378"/>
      <c r="S22" s="186" t="e">
        <f>IF(B22=Data!B95,Data!I95,(IF(B22=Data!B101,Data!I101,(IF(B22=Data!B103,Data!I103,(IF(B22=Data!#REF!,Data!#REF!,(IF(B22=Data!#REF!,Data!#REF!,(IF(B22=Data!B86,Data!I86,(IF(B22=Data!#REF!,Data!#REF!,(IF(B22=Data!#REF!,Data!#REF!,Data!#REF!)))))))))))))))&amp;IF(B22=Data!B221,Data!I221,(IF(B22=Data!B222,Data!I222,(IF(B22=Data!#REF!,Data!#REF!,(IF(B22=Data!B216,Data!I216,(IF(B22=Data!B218,Data!I218,(IF(B22=Data!#REF!,Data!I913,(IF(B22=Data!#REF!,Data!#REF!,(IF(B22=Data!B273,Data!I273,Data!#REF!)))))))))))))))&amp;IF(B22=Data!#REF!,Data!#REF!,(IF(B22=Data!#REF!,Data!#REF!,(IF(B22=Data!#REF!,Data!#REF!,(IF(B22=Data!#REF!,Data!#REF!,(IF(B22=Data!#REF!,Data!#REF!,Data!#REF!)))))))))</f>
        <v>#REF!</v>
      </c>
      <c r="T22" s="379"/>
      <c r="U22" s="186" t="e">
        <f>IF(B22=Data!B95,Data!J95,(IF(B22=Data!B101,Data!J101,(IF(B22=Data!B103,Data!J103,(IF(B22=Data!#REF!,Data!#REF!,(IF(B22=Data!#REF!,Data!#REF!,(IF(B22=Data!B86,Data!J86,(IF(B22=Data!#REF!,Data!#REF!,(IF(B22=Data!#REF!,Data!#REF!,Data!#REF!)))))))))))))))&amp;IF(B22=Data!B221,Data!J221,(IF(B22=Data!B222,Data!J222,(IF(B22=Data!#REF!,Data!#REF!,(IF(B22=Data!B216,Data!J216,(IF(B22=Data!B218,Data!J218,(IF(B22=Data!#REF!,Data!J913,(IF(B22=Data!#REF!,Data!#REF!,(IF(B22=Data!B273,Data!J273,Data!#REF!)))))))))))))))&amp;IF(B22=Data!#REF!,Data!#REF!,(IF(B22=Data!#REF!,Data!#REF!,(IF(B22=Data!#REF!,Data!#REF!,(IF(B22=Data!#REF!,Data!#REF!,(IF(B22=Data!#REF!,Data!#REF!,Data!#REF!)))))))))</f>
        <v>#REF!</v>
      </c>
      <c r="V22" s="184">
        <f>IF(D22="","",VLOOKUP(B22,Data!$B$5:$J$404,9,FALSE)*D22)</f>
        <v>1.518</v>
      </c>
    </row>
    <row r="23" spans="1:22" s="340" customFormat="1" ht="17" customHeight="1">
      <c r="A23" s="272">
        <v>5</v>
      </c>
      <c r="B23" s="419" t="s">
        <v>371</v>
      </c>
      <c r="C23" s="187" t="str">
        <f>IF(D23="","",VLOOKUP(B23,Data!$B$5:$L$404,2,FALSE))</f>
        <v>WQ78270</v>
      </c>
      <c r="D23" s="274">
        <v>1</v>
      </c>
      <c r="E23" s="270" t="s">
        <v>531</v>
      </c>
      <c r="F23" s="185">
        <f>IF(D23="","",VLOOKUP(B23,Data!$B$5:$L$404,11,FALSE))</f>
        <v>5429.44</v>
      </c>
      <c r="G23" s="188">
        <f t="shared" si="0"/>
        <v>5429.44</v>
      </c>
      <c r="H23" s="182" t="str">
        <f>IF(D23="","",VLOOKUP(B23,Data!$B$5:$D$404,3,FALSE))</f>
        <v>C/T</v>
      </c>
      <c r="I23" s="182" t="str">
        <f>IF(D23="","",VLOOKUP(B23,Data!$B$5:$M$404,12,FALSE))</f>
        <v>Indonesia</v>
      </c>
      <c r="J23" s="280" t="s">
        <v>1000</v>
      </c>
      <c r="K23" s="183">
        <f>IF(D23="","",VLOOKUP(B23,Data!$B$5:$E$404,4,FALSE)*D23)</f>
        <v>305</v>
      </c>
      <c r="L23" s="183">
        <f>IF(D23="","",VLOOKUP(B23,Data!$B$5:$F$404,5,FALSE)*D23)</f>
        <v>269</v>
      </c>
      <c r="M23" s="189" t="e">
        <f>IF(B23=Data!B96,Data!G96,(IF(B23=Data!B102,Data!G102,(IF(B23=Data!B104,Data!G104,(IF(B23=Data!#REF!,Data!#REF!,(IF(B23=Data!#REF!,Data!#REF!,(IF(B23=Data!B87,Data!G87,(IF(B23=Data!#REF!,Data!#REF!,(IF(B23=Data!#REF!,Data!#REF!,Data!#REF!)))))))))))))))&amp;IF(B23=Data!B222,Data!G222,(IF(B23=Data!B223,Data!G223,(IF(B23=Data!#REF!,Data!#REF!,(IF(B23=Data!B217,Data!G217,(IF(B23=Data!B219,Data!G219,(IF(B23=Data!#REF!,Data!G914,(IF(B23=Data!#REF!,Data!#REF!,(IF(B23=Data!B274,Data!G274,Data!#REF!)))))))))))))))&amp;IF(B23=Data!#REF!,Data!#REF!,(IF(B23=Data!#REF!,Data!#REF!,(IF(B23=Data!#REF!,Data!#REF!,(IF(B23=Data!#REF!,Data!#REF!,(IF(B23=Data!#REF!,Data!#REF!,Data!#REF!)))))))))</f>
        <v>#REF!</v>
      </c>
      <c r="N23" s="377"/>
      <c r="O23" s="378"/>
      <c r="P23" s="186" t="e">
        <f>IF(B23=Data!B96,Data!H96,(IF(B23=Data!B102,Data!H102,(IF(B23=Data!B104,Data!H104,(IF(B23=Data!#REF!,Data!#REF!,(IF(B23=Data!#REF!,Data!#REF!,(IF(B23=Data!B87,Data!H87,(IF(B23=Data!#REF!,Data!#REF!,(IF(B23=Data!#REF!,Data!#REF!,Data!#REF!)))))))))))))))&amp;IF(B23=Data!B222,Data!H222,(IF(B23=Data!B223,Data!H223,(IF(B23=Data!#REF!,Data!#REF!,(IF(B23=Data!B217,Data!H217,(IF(B23=Data!B219,Data!H219,(IF(B23=Data!#REF!,Data!H914,(IF(B23=Data!#REF!,Data!#REF!,(IF(B23=Data!B274,Data!H274,Data!#REF!)))))))))))))))&amp;IF(B23=Data!#REF!,Data!#REF!,(IF(B23=Data!#REF!,Data!#REF!,(IF(B23=Data!#REF!,Data!#REF!,(IF(B23=Data!#REF!,Data!#REF!,(IF(B23=Data!#REF!,Data!#REF!,Data!#REF!)))))))))</f>
        <v>#REF!</v>
      </c>
      <c r="Q23" s="378"/>
      <c r="R23" s="378"/>
      <c r="S23" s="186" t="e">
        <f>IF(B23=Data!B96,Data!I96,(IF(B23=Data!B102,Data!I102,(IF(B23=Data!B104,Data!I104,(IF(B23=Data!#REF!,Data!#REF!,(IF(B23=Data!#REF!,Data!#REF!,(IF(B23=Data!B87,Data!I87,(IF(B23=Data!#REF!,Data!#REF!,(IF(B23=Data!#REF!,Data!#REF!,Data!#REF!)))))))))))))))&amp;IF(B23=Data!B222,Data!I222,(IF(B23=Data!B223,Data!I223,(IF(B23=Data!#REF!,Data!#REF!,(IF(B23=Data!B217,Data!I217,(IF(B23=Data!B219,Data!I219,(IF(B23=Data!#REF!,Data!I914,(IF(B23=Data!#REF!,Data!#REF!,(IF(B23=Data!B274,Data!I274,Data!#REF!)))))))))))))))&amp;IF(B23=Data!#REF!,Data!#REF!,(IF(B23=Data!#REF!,Data!#REF!,(IF(B23=Data!#REF!,Data!#REF!,(IF(B23=Data!#REF!,Data!#REF!,(IF(B23=Data!#REF!,Data!#REF!,Data!#REF!)))))))))</f>
        <v>#REF!</v>
      </c>
      <c r="T23" s="379"/>
      <c r="U23" s="186" t="e">
        <f>IF(B23=Data!B96,Data!J96,(IF(B23=Data!B102,Data!J102,(IF(B23=Data!B104,Data!J104,(IF(B23=Data!#REF!,Data!#REF!,(IF(B23=Data!#REF!,Data!#REF!,(IF(B23=Data!B87,Data!J87,(IF(B23=Data!#REF!,Data!#REF!,(IF(B23=Data!#REF!,Data!#REF!,Data!#REF!)))))))))))))))&amp;IF(B23=Data!B222,Data!J222,(IF(B23=Data!B223,Data!J223,(IF(B23=Data!#REF!,Data!#REF!,(IF(B23=Data!B217,Data!J217,(IF(B23=Data!B219,Data!J219,(IF(B23=Data!#REF!,Data!J914,(IF(B23=Data!#REF!,Data!#REF!,(IF(B23=Data!B274,Data!J274,Data!#REF!)))))))))))))))&amp;IF(B23=Data!#REF!,Data!#REF!,(IF(B23=Data!#REF!,Data!#REF!,(IF(B23=Data!#REF!,Data!#REF!,(IF(B23=Data!#REF!,Data!#REF!,(IF(B23=Data!#REF!,Data!#REF!,Data!#REF!)))))))))</f>
        <v>#REF!</v>
      </c>
      <c r="V23" s="184">
        <f>IF(D23="","",VLOOKUP(B23,Data!$B$5:$J$404,9,FALSE)*D23)</f>
        <v>1.534</v>
      </c>
    </row>
    <row r="24" spans="1:22" s="340" customFormat="1" ht="17" customHeight="1">
      <c r="A24" s="272"/>
      <c r="B24" s="420" t="s">
        <v>1009</v>
      </c>
      <c r="C24" s="187" t="str">
        <f>IF(D24="","",VLOOKUP(B24,Data!$B$5:$L$404,2,FALSE))</f>
        <v/>
      </c>
      <c r="D24" s="274"/>
      <c r="E24" s="277"/>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138,Data!G138,(IF(B24=Data!B144,Data!G144,(IF(B24=Data!B146,Data!G146,(IF(B24=Data!#REF!,Data!#REF!,(IF(B24=Data!#REF!,Data!#REF!,(IF(B24=Data!B129,Data!G129,(IF(B24=Data!#REF!,Data!#REF!,(IF(B24=Data!#REF!,Data!#REF!,Data!#REF!)))))))))))))))&amp;IF(B24=Data!B264,Data!G264,(IF(B24=Data!B265,Data!G265,(IF(B24=Data!#REF!,Data!#REF!,(IF(B24=Data!B260,Data!G260,(IF(B24=Data!B261,Data!G261,(IF(B24=Data!#REF!,Data!G956,(IF(B24=Data!#REF!,Data!#REF!,(IF(B24=Data!B316,Data!G316,Data!#REF!)))))))))))))))&amp;IF(B24=Data!#REF!,Data!#REF!,(IF(B24=Data!#REF!,Data!#REF!,(IF(B24=Data!#REF!,Data!#REF!,(IF(B24=Data!#REF!,Data!#REF!,(IF(B24=Data!#REF!,Data!#REF!,Data!#REF!)))))))))</f>
        <v>#REF!</v>
      </c>
      <c r="N24" s="377"/>
      <c r="O24" s="378"/>
      <c r="P24" s="186" t="e">
        <f>IF(B24=Data!B138,Data!H138,(IF(B24=Data!B144,Data!H144,(IF(B24=Data!B146,Data!H146,(IF(B24=Data!#REF!,Data!#REF!,(IF(B24=Data!#REF!,Data!#REF!,(IF(B24=Data!B129,Data!H129,(IF(B24=Data!#REF!,Data!#REF!,(IF(B24=Data!#REF!,Data!#REF!,Data!#REF!)))))))))))))))&amp;IF(B24=Data!B264,Data!H264,(IF(B24=Data!B265,Data!H265,(IF(B24=Data!#REF!,Data!#REF!,(IF(B24=Data!B260,Data!H260,(IF(B24=Data!B261,Data!H261,(IF(B24=Data!#REF!,Data!H956,(IF(B24=Data!#REF!,Data!#REF!,(IF(B24=Data!B316,Data!H316,Data!#REF!)))))))))))))))&amp;IF(B24=Data!#REF!,Data!#REF!,(IF(B24=Data!#REF!,Data!#REF!,(IF(B24=Data!#REF!,Data!#REF!,(IF(B24=Data!#REF!,Data!#REF!,(IF(B24=Data!#REF!,Data!#REF!,Data!#REF!)))))))))</f>
        <v>#REF!</v>
      </c>
      <c r="Q24" s="378"/>
      <c r="R24" s="378"/>
      <c r="S24" s="186" t="e">
        <f>IF(B24=Data!B138,Data!I138,(IF(B24=Data!B144,Data!I144,(IF(B24=Data!B146,Data!I146,(IF(B24=Data!#REF!,Data!#REF!,(IF(B24=Data!#REF!,Data!#REF!,(IF(B24=Data!B129,Data!I129,(IF(B24=Data!#REF!,Data!#REF!,(IF(B24=Data!#REF!,Data!#REF!,Data!#REF!)))))))))))))))&amp;IF(B24=Data!B264,Data!I264,(IF(B24=Data!B265,Data!I265,(IF(B24=Data!#REF!,Data!#REF!,(IF(B24=Data!B260,Data!I260,(IF(B24=Data!B261,Data!I261,(IF(B24=Data!#REF!,Data!I956,(IF(B24=Data!#REF!,Data!#REF!,(IF(B24=Data!B316,Data!I316,Data!#REF!)))))))))))))))&amp;IF(B24=Data!#REF!,Data!#REF!,(IF(B24=Data!#REF!,Data!#REF!,(IF(B24=Data!#REF!,Data!#REF!,(IF(B24=Data!#REF!,Data!#REF!,(IF(B24=Data!#REF!,Data!#REF!,Data!#REF!)))))))))</f>
        <v>#REF!</v>
      </c>
      <c r="T24" s="379"/>
      <c r="U24" s="186" t="e">
        <f>IF(B24=Data!B138,Data!J138,(IF(B24=Data!B144,Data!J144,(IF(B24=Data!B146,Data!J146,(IF(B24=Data!#REF!,Data!#REF!,(IF(B24=Data!#REF!,Data!#REF!,(IF(B24=Data!B129,Data!J129,(IF(B24=Data!#REF!,Data!#REF!,(IF(B24=Data!#REF!,Data!#REF!,Data!#REF!)))))))))))))))&amp;IF(B24=Data!B264,Data!J264,(IF(B24=Data!B265,Data!J265,(IF(B24=Data!#REF!,Data!#REF!,(IF(B24=Data!B260,Data!J260,(IF(B24=Data!B261,Data!J261,(IF(B24=Data!#REF!,Data!J956,(IF(B24=Data!#REF!,Data!#REF!,(IF(B24=Data!B316,Data!J316,Data!#REF!)))))))))))))))&amp;IF(B24=Data!#REF!,Data!#REF!,(IF(B24=Data!#REF!,Data!#REF!,(IF(B24=Data!#REF!,Data!#REF!,(IF(B24=Data!#REF!,Data!#REF!,(IF(B24=Data!#REF!,Data!#REF!,Data!#REF!)))))))))</f>
        <v>#REF!</v>
      </c>
      <c r="V24" s="184" t="str">
        <f>IF(D24="","",VLOOKUP(B24,Data!$B$5:$J$404,9,FALSE)*D24)</f>
        <v/>
      </c>
    </row>
    <row r="25" spans="1:22" s="340" customFormat="1" ht="17" customHeight="1">
      <c r="A25" s="272">
        <v>6</v>
      </c>
      <c r="B25" s="419" t="s">
        <v>241</v>
      </c>
      <c r="C25" s="187" t="str">
        <f>IF(D25="","",VLOOKUP(B25,Data!$B$5:$L$404,2,FALSE))</f>
        <v>AAC7368</v>
      </c>
      <c r="D25" s="274">
        <v>10</v>
      </c>
      <c r="E25" s="341"/>
      <c r="F25" s="185">
        <f>IF(D25="","",VLOOKUP(B25,Data!$B$5:$L$404,11,FALSE))</f>
        <v>2618.06</v>
      </c>
      <c r="G25" s="188">
        <f t="shared" ref="G25:G31" si="1">IF(D25&gt;0,D25*F25,"-")</f>
        <v>26180.6</v>
      </c>
      <c r="H25" s="182" t="str">
        <f>IF(D25="","",VLOOKUP(B25,Data!$B$5:$D$404,3,FALSE))</f>
        <v>C/T</v>
      </c>
      <c r="I25" s="182" t="str">
        <f>IF(D25="","",VLOOKUP(B25,Data!$B$5:$M$404,12,FALSE))</f>
        <v>Indonesia</v>
      </c>
      <c r="J25" s="280" t="s">
        <v>1010</v>
      </c>
      <c r="K25" s="183">
        <f>IF(D25="","",VLOOKUP(B25,Data!$B$5:$E$404,4,FALSE)*D25)</f>
        <v>2660</v>
      </c>
      <c r="L25" s="183">
        <f>IF(D25="","",VLOOKUP(B25,Data!$B$5:$F$404,5,FALSE)*D25)</f>
        <v>2460</v>
      </c>
      <c r="M25" s="189" t="e">
        <f>IF(B25=Data!B119,Data!G119,(IF(B25=Data!B125,Data!G125,(IF(B25=Data!B127,Data!G127,(IF(B25=Data!#REF!,Data!#REF!,(IF(B25=Data!#REF!,Data!#REF!,(IF(B25=Data!B110,Data!G110,(IF(B25=Data!#REF!,Data!#REF!,(IF(B25=Data!#REF!,Data!#REF!,Data!#REF!)))))))))))))))&amp;IF(B25=Data!B245,Data!G245,(IF(B25=Data!B246,Data!G246,(IF(B25=Data!#REF!,Data!#REF!,(IF(B25=Data!B241,Data!G241,(IF(B25=Data!B242,Data!G242,(IF(B25=Data!#REF!,Data!G937,(IF(B25=Data!#REF!,Data!#REF!,(IF(B25=Data!B297,Data!G297,Data!#REF!)))))))))))))))&amp;IF(B25=Data!#REF!,Data!#REF!,(IF(B25=Data!#REF!,Data!#REF!,(IF(B25=Data!#REF!,Data!#REF!,(IF(B25=Data!#REF!,Data!#REF!,(IF(B25=Data!#REF!,Data!#REF!,Data!#REF!)))))))))</f>
        <v>#REF!</v>
      </c>
      <c r="N25" s="377"/>
      <c r="O25" s="378"/>
      <c r="P25" s="186" t="e">
        <f>IF(B25=Data!B119,Data!H119,(IF(B25=Data!B125,Data!H125,(IF(B25=Data!B127,Data!H127,(IF(B25=Data!#REF!,Data!#REF!,(IF(B25=Data!#REF!,Data!#REF!,(IF(B25=Data!B110,Data!H110,(IF(B25=Data!#REF!,Data!#REF!,(IF(B25=Data!#REF!,Data!#REF!,Data!#REF!)))))))))))))))&amp;IF(B25=Data!B245,Data!H245,(IF(B25=Data!B246,Data!H246,(IF(B25=Data!#REF!,Data!#REF!,(IF(B25=Data!B241,Data!H241,(IF(B25=Data!B242,Data!H242,(IF(B25=Data!#REF!,Data!H937,(IF(B25=Data!#REF!,Data!#REF!,(IF(B25=Data!B297,Data!H297,Data!#REF!)))))))))))))))&amp;IF(B25=Data!#REF!,Data!#REF!,(IF(B25=Data!#REF!,Data!#REF!,(IF(B25=Data!#REF!,Data!#REF!,(IF(B25=Data!#REF!,Data!#REF!,(IF(B25=Data!#REF!,Data!#REF!,Data!#REF!)))))))))</f>
        <v>#REF!</v>
      </c>
      <c r="Q25" s="378"/>
      <c r="R25" s="378"/>
      <c r="S25" s="186" t="e">
        <f>IF(B25=Data!B119,Data!I119,(IF(B25=Data!B125,Data!I125,(IF(B25=Data!B127,Data!I127,(IF(B25=Data!#REF!,Data!#REF!,(IF(B25=Data!#REF!,Data!#REF!,(IF(B25=Data!B110,Data!I110,(IF(B25=Data!#REF!,Data!#REF!,(IF(B25=Data!#REF!,Data!#REF!,Data!#REF!)))))))))))))))&amp;IF(B25=Data!B245,Data!I245,(IF(B25=Data!B246,Data!I246,(IF(B25=Data!#REF!,Data!#REF!,(IF(B25=Data!B241,Data!I241,(IF(B25=Data!B242,Data!I242,(IF(B25=Data!#REF!,Data!I937,(IF(B25=Data!#REF!,Data!#REF!,(IF(B25=Data!B297,Data!I297,Data!#REF!)))))))))))))))&amp;IF(B25=Data!#REF!,Data!#REF!,(IF(B25=Data!#REF!,Data!#REF!,(IF(B25=Data!#REF!,Data!#REF!,(IF(B25=Data!#REF!,Data!#REF!,(IF(B25=Data!#REF!,Data!#REF!,Data!#REF!)))))))))</f>
        <v>#REF!</v>
      </c>
      <c r="T25" s="379"/>
      <c r="U25" s="186" t="e">
        <f>IF(B25=Data!B119,Data!J119,(IF(B25=Data!B125,Data!J125,(IF(B25=Data!B127,Data!J127,(IF(B25=Data!#REF!,Data!#REF!,(IF(B25=Data!#REF!,Data!#REF!,(IF(B25=Data!B110,Data!J110,(IF(B25=Data!#REF!,Data!#REF!,(IF(B25=Data!#REF!,Data!#REF!,Data!#REF!)))))))))))))))&amp;IF(B25=Data!B245,Data!J245,(IF(B25=Data!B246,Data!J246,(IF(B25=Data!#REF!,Data!#REF!,(IF(B25=Data!B241,Data!J241,(IF(B25=Data!B242,Data!J242,(IF(B25=Data!#REF!,Data!J937,(IF(B25=Data!#REF!,Data!#REF!,(IF(B25=Data!B297,Data!J297,Data!#REF!)))))))))))))))&amp;IF(B25=Data!#REF!,Data!#REF!,(IF(B25=Data!#REF!,Data!#REF!,(IF(B25=Data!#REF!,Data!#REF!,(IF(B25=Data!#REF!,Data!#REF!,(IF(B25=Data!#REF!,Data!#REF!,Data!#REF!)))))))))</f>
        <v>#REF!</v>
      </c>
      <c r="V25" s="184">
        <f>IF(D25="","",VLOOKUP(B25,Data!$B$5:$J$404,9,FALSE)*D25)</f>
        <v>14.879999999999999</v>
      </c>
    </row>
    <row r="26" spans="1:22" s="340" customFormat="1" ht="17" customHeight="1">
      <c r="A26" s="272">
        <v>7</v>
      </c>
      <c r="B26" s="419" t="s">
        <v>199</v>
      </c>
      <c r="C26" s="187" t="str">
        <f>IF(D26="","",VLOOKUP(B26,Data!$B$5:$L$404,2,FALSE))</f>
        <v>WH50360</v>
      </c>
      <c r="D26" s="274">
        <v>10</v>
      </c>
      <c r="E26" s="341"/>
      <c r="F26" s="185">
        <f>IF(D26="","",VLOOKUP(B26,Data!$B$5:$L$404,11,FALSE))</f>
        <v>1751.45</v>
      </c>
      <c r="G26" s="188">
        <f t="shared" si="1"/>
        <v>17514.5</v>
      </c>
      <c r="H26" s="182" t="str">
        <f>IF(D26="","",VLOOKUP(B26,Data!$B$5:$D$404,3,FALSE))</f>
        <v>C/T</v>
      </c>
      <c r="I26" s="182" t="str">
        <f>IF(D26="","",VLOOKUP(B26,Data!$B$5:$M$404,12,FALSE))</f>
        <v>Indonesia</v>
      </c>
      <c r="J26" s="280" t="s">
        <v>1010</v>
      </c>
      <c r="K26" s="183">
        <f>IF(D26="","",VLOOKUP(B26,Data!$B$5:$E$404,4,FALSE)*D26)</f>
        <v>2010</v>
      </c>
      <c r="L26" s="183">
        <f>IF(D26="","",VLOOKUP(B26,Data!$B$5:$F$404,5,FALSE)*D26)</f>
        <v>1810</v>
      </c>
      <c r="M26" s="189" t="e">
        <f>IF(B26=Data!B120,Data!G120,(IF(B26=Data!B126,Data!G126,(IF(B26=Data!B128,Data!G128,(IF(B26=Data!#REF!,Data!#REF!,(IF(B26=Data!#REF!,Data!#REF!,(IF(B26=Data!B111,Data!G111,(IF(B26=Data!#REF!,Data!#REF!,(IF(B26=Data!#REF!,Data!#REF!,Data!#REF!)))))))))))))))&amp;IF(B26=Data!B246,Data!G246,(IF(B26=Data!B247,Data!G247,(IF(B26=Data!#REF!,Data!#REF!,(IF(B26=Data!B242,Data!G242,(IF(B26=Data!B243,Data!G243,(IF(B26=Data!#REF!,Data!G938,(IF(B26=Data!#REF!,Data!#REF!,(IF(B26=Data!B298,Data!G298,Data!#REF!)))))))))))))))&amp;IF(B26=Data!#REF!,Data!#REF!,(IF(B26=Data!#REF!,Data!#REF!,(IF(B26=Data!#REF!,Data!#REF!,(IF(B26=Data!#REF!,Data!#REF!,(IF(B26=Data!#REF!,Data!#REF!,Data!#REF!)))))))))</f>
        <v>#REF!</v>
      </c>
      <c r="N26" s="377"/>
      <c r="O26" s="378"/>
      <c r="P26" s="186" t="e">
        <f>IF(B26=Data!B120,Data!H120,(IF(B26=Data!B126,Data!H126,(IF(B26=Data!B128,Data!H128,(IF(B26=Data!#REF!,Data!#REF!,(IF(B26=Data!#REF!,Data!#REF!,(IF(B26=Data!B111,Data!H111,(IF(B26=Data!#REF!,Data!#REF!,(IF(B26=Data!#REF!,Data!#REF!,Data!#REF!)))))))))))))))&amp;IF(B26=Data!B246,Data!H246,(IF(B26=Data!B247,Data!H247,(IF(B26=Data!#REF!,Data!#REF!,(IF(B26=Data!B242,Data!H242,(IF(B26=Data!B243,Data!H243,(IF(B26=Data!#REF!,Data!H938,(IF(B26=Data!#REF!,Data!#REF!,(IF(B26=Data!B298,Data!H298,Data!#REF!)))))))))))))))&amp;IF(B26=Data!#REF!,Data!#REF!,(IF(B26=Data!#REF!,Data!#REF!,(IF(B26=Data!#REF!,Data!#REF!,(IF(B26=Data!#REF!,Data!#REF!,(IF(B26=Data!#REF!,Data!#REF!,Data!#REF!)))))))))</f>
        <v>#REF!</v>
      </c>
      <c r="Q26" s="378"/>
      <c r="R26" s="378"/>
      <c r="S26" s="186" t="e">
        <f>IF(B26=Data!B120,Data!I120,(IF(B26=Data!B126,Data!I126,(IF(B26=Data!B128,Data!I128,(IF(B26=Data!#REF!,Data!#REF!,(IF(B26=Data!#REF!,Data!#REF!,(IF(B26=Data!B111,Data!I111,(IF(B26=Data!#REF!,Data!#REF!,(IF(B26=Data!#REF!,Data!#REF!,Data!#REF!)))))))))))))))&amp;IF(B26=Data!B246,Data!I246,(IF(B26=Data!B247,Data!I247,(IF(B26=Data!#REF!,Data!#REF!,(IF(B26=Data!B242,Data!I242,(IF(B26=Data!B243,Data!I243,(IF(B26=Data!#REF!,Data!I938,(IF(B26=Data!#REF!,Data!#REF!,(IF(B26=Data!B298,Data!I298,Data!#REF!)))))))))))))))&amp;IF(B26=Data!#REF!,Data!#REF!,(IF(B26=Data!#REF!,Data!#REF!,(IF(B26=Data!#REF!,Data!#REF!,(IF(B26=Data!#REF!,Data!#REF!,(IF(B26=Data!#REF!,Data!#REF!,Data!#REF!)))))))))</f>
        <v>#REF!</v>
      </c>
      <c r="T26" s="379"/>
      <c r="U26" s="186" t="e">
        <f>IF(B26=Data!B120,Data!J120,(IF(B26=Data!B126,Data!J126,(IF(B26=Data!B128,Data!J128,(IF(B26=Data!#REF!,Data!#REF!,(IF(B26=Data!#REF!,Data!#REF!,(IF(B26=Data!B111,Data!J111,(IF(B26=Data!#REF!,Data!#REF!,(IF(B26=Data!#REF!,Data!#REF!,Data!#REF!)))))))))))))))&amp;IF(B26=Data!B246,Data!J246,(IF(B26=Data!B247,Data!J247,(IF(B26=Data!#REF!,Data!#REF!,(IF(B26=Data!B242,Data!J242,(IF(B26=Data!B243,Data!J243,(IF(B26=Data!#REF!,Data!J938,(IF(B26=Data!#REF!,Data!#REF!,(IF(B26=Data!B298,Data!J298,Data!#REF!)))))))))))))))&amp;IF(B26=Data!#REF!,Data!#REF!,(IF(B26=Data!#REF!,Data!#REF!,(IF(B26=Data!#REF!,Data!#REF!,(IF(B26=Data!#REF!,Data!#REF!,(IF(B26=Data!#REF!,Data!#REF!,Data!#REF!)))))))))</f>
        <v>#REF!</v>
      </c>
      <c r="V26" s="184">
        <f>IF(D26="","",VLOOKUP(B26,Data!$B$5:$J$404,9,FALSE)*D26)</f>
        <v>11.5</v>
      </c>
    </row>
    <row r="27" spans="1:22" s="340" customFormat="1" ht="17" customHeight="1">
      <c r="A27" s="272">
        <v>8</v>
      </c>
      <c r="B27" s="419" t="s">
        <v>213</v>
      </c>
      <c r="C27" s="187" t="str">
        <f>IF(D27="","",VLOOKUP(B27,Data!$B$5:$L$404,2,FALSE))</f>
        <v>WH50410</v>
      </c>
      <c r="D27" s="274">
        <v>9</v>
      </c>
      <c r="E27" s="341"/>
      <c r="F27" s="185">
        <f>IF(D27="","",VLOOKUP(B27,Data!$B$5:$L$404,11,FALSE))</f>
        <v>1897.4</v>
      </c>
      <c r="G27" s="188">
        <f t="shared" si="1"/>
        <v>17076.600000000002</v>
      </c>
      <c r="H27" s="182" t="str">
        <f>IF(D27="","",VLOOKUP(B27,Data!$B$5:$D$404,3,FALSE))</f>
        <v>C/T</v>
      </c>
      <c r="I27" s="182" t="str">
        <f>IF(D27="","",VLOOKUP(B27,Data!$B$5:$M$404,12,FALSE))</f>
        <v>Indonesia</v>
      </c>
      <c r="J27" s="280" t="s">
        <v>1010</v>
      </c>
      <c r="K27" s="183">
        <f>IF(D27="","",VLOOKUP(B27,Data!$B$5:$E$404,4,FALSE)*D27)</f>
        <v>1998</v>
      </c>
      <c r="L27" s="183">
        <f>IF(D27="","",VLOOKUP(B27,Data!$B$5:$F$404,5,FALSE)*D27)</f>
        <v>1809</v>
      </c>
      <c r="M27" s="189" t="e">
        <f>IF(B27=Data!B121,Data!G121,(IF(B27=Data!B127,Data!G127,(IF(B27=Data!B129,Data!G129,(IF(B27=Data!#REF!,Data!#REF!,(IF(B27=Data!#REF!,Data!#REF!,(IF(B27=Data!B112,Data!G112,(IF(B27=Data!#REF!,Data!#REF!,(IF(B27=Data!#REF!,Data!#REF!,Data!#REF!)))))))))))))))&amp;IF(B27=Data!B247,Data!G247,(IF(B27=Data!B248,Data!G248,(IF(B27=Data!#REF!,Data!#REF!,(IF(B27=Data!B243,Data!G243,(IF(B27=Data!B244,Data!G244,(IF(B27=Data!#REF!,Data!G939,(IF(B27=Data!#REF!,Data!#REF!,(IF(B27=Data!B299,Data!G299,Data!#REF!)))))))))))))))&amp;IF(B27=Data!#REF!,Data!#REF!,(IF(B27=Data!#REF!,Data!#REF!,(IF(B27=Data!#REF!,Data!#REF!,(IF(B27=Data!#REF!,Data!#REF!,(IF(B27=Data!#REF!,Data!#REF!,Data!#REF!)))))))))</f>
        <v>#REF!</v>
      </c>
      <c r="N27" s="377"/>
      <c r="O27" s="378"/>
      <c r="P27" s="186" t="e">
        <f>IF(B27=Data!B121,Data!H121,(IF(B27=Data!B127,Data!H127,(IF(B27=Data!B129,Data!H129,(IF(B27=Data!#REF!,Data!#REF!,(IF(B27=Data!#REF!,Data!#REF!,(IF(B27=Data!B112,Data!H112,(IF(B27=Data!#REF!,Data!#REF!,(IF(B27=Data!#REF!,Data!#REF!,Data!#REF!)))))))))))))))&amp;IF(B27=Data!B247,Data!H247,(IF(B27=Data!B248,Data!H248,(IF(B27=Data!#REF!,Data!#REF!,(IF(B27=Data!B243,Data!H243,(IF(B27=Data!B244,Data!H244,(IF(B27=Data!#REF!,Data!H939,(IF(B27=Data!#REF!,Data!#REF!,(IF(B27=Data!B299,Data!H299,Data!#REF!)))))))))))))))&amp;IF(B27=Data!#REF!,Data!#REF!,(IF(B27=Data!#REF!,Data!#REF!,(IF(B27=Data!#REF!,Data!#REF!,(IF(B27=Data!#REF!,Data!#REF!,(IF(B27=Data!#REF!,Data!#REF!,Data!#REF!)))))))))</f>
        <v>#REF!</v>
      </c>
      <c r="Q27" s="378"/>
      <c r="R27" s="378"/>
      <c r="S27" s="186" t="e">
        <f>IF(B27=Data!B121,Data!I121,(IF(B27=Data!B127,Data!I127,(IF(B27=Data!B129,Data!I129,(IF(B27=Data!#REF!,Data!#REF!,(IF(B27=Data!#REF!,Data!#REF!,(IF(B27=Data!B112,Data!I112,(IF(B27=Data!#REF!,Data!#REF!,(IF(B27=Data!#REF!,Data!#REF!,Data!#REF!)))))))))))))))&amp;IF(B27=Data!B247,Data!I247,(IF(B27=Data!B248,Data!I248,(IF(B27=Data!#REF!,Data!#REF!,(IF(B27=Data!B243,Data!I243,(IF(B27=Data!B244,Data!I244,(IF(B27=Data!#REF!,Data!I939,(IF(B27=Data!#REF!,Data!#REF!,(IF(B27=Data!B299,Data!I299,Data!#REF!)))))))))))))))&amp;IF(B27=Data!#REF!,Data!#REF!,(IF(B27=Data!#REF!,Data!#REF!,(IF(B27=Data!#REF!,Data!#REF!,(IF(B27=Data!#REF!,Data!#REF!,(IF(B27=Data!#REF!,Data!#REF!,Data!#REF!)))))))))</f>
        <v>#REF!</v>
      </c>
      <c r="T27" s="379"/>
      <c r="U27" s="186" t="e">
        <f>IF(B27=Data!B121,Data!J121,(IF(B27=Data!B127,Data!J127,(IF(B27=Data!B129,Data!J129,(IF(B27=Data!#REF!,Data!#REF!,(IF(B27=Data!#REF!,Data!#REF!,(IF(B27=Data!B112,Data!J112,(IF(B27=Data!#REF!,Data!#REF!,(IF(B27=Data!#REF!,Data!#REF!,Data!#REF!)))))))))))))))&amp;IF(B27=Data!B247,Data!J247,(IF(B27=Data!B248,Data!J248,(IF(B27=Data!#REF!,Data!#REF!,(IF(B27=Data!B243,Data!J243,(IF(B27=Data!B244,Data!J244,(IF(B27=Data!#REF!,Data!J939,(IF(B27=Data!#REF!,Data!#REF!,(IF(B27=Data!B299,Data!J299,Data!#REF!)))))))))))))))&amp;IF(B27=Data!#REF!,Data!#REF!,(IF(B27=Data!#REF!,Data!#REF!,(IF(B27=Data!#REF!,Data!#REF!,(IF(B27=Data!#REF!,Data!#REF!,(IF(B27=Data!#REF!,Data!#REF!,Data!#REF!)))))))))</f>
        <v>#REF!</v>
      </c>
      <c r="V27" s="184">
        <f>IF(D27="","",VLOOKUP(B27,Data!$B$5:$J$404,9,FALSE)*D27)</f>
        <v>10.791</v>
      </c>
    </row>
    <row r="28" spans="1:22" s="340" customFormat="1" ht="17" customHeight="1">
      <c r="A28" s="272">
        <v>9</v>
      </c>
      <c r="B28" s="419" t="s">
        <v>215</v>
      </c>
      <c r="C28" s="187" t="str">
        <f>IF(D28="","",VLOOKUP(B28,Data!$B$5:$L$404,2,FALSE))</f>
        <v>WH50420</v>
      </c>
      <c r="D28" s="274">
        <v>18</v>
      </c>
      <c r="E28" s="341"/>
      <c r="F28" s="185">
        <f>IF(D28="","",VLOOKUP(B28,Data!$B$5:$L$404,11,FALSE))</f>
        <v>1897.4</v>
      </c>
      <c r="G28" s="188">
        <f t="shared" si="1"/>
        <v>34153.200000000004</v>
      </c>
      <c r="H28" s="182" t="str">
        <f>IF(D28="","",VLOOKUP(B28,Data!$B$5:$D$404,3,FALSE))</f>
        <v>C/T</v>
      </c>
      <c r="I28" s="182" t="str">
        <f>IF(D28="","",VLOOKUP(B28,Data!$B$5:$M$404,12,FALSE))</f>
        <v>Indonesia</v>
      </c>
      <c r="J28" s="280" t="s">
        <v>1010</v>
      </c>
      <c r="K28" s="183">
        <f>IF(D28="","",VLOOKUP(B28,Data!$B$5:$E$404,4,FALSE)*D28)</f>
        <v>3996</v>
      </c>
      <c r="L28" s="183">
        <f>IF(D28="","",VLOOKUP(B28,Data!$B$5:$F$404,5,FALSE)*D28)</f>
        <v>3618</v>
      </c>
      <c r="M28" s="189" t="e">
        <f>IF(B28=Data!B122,Data!G122,(IF(B28=Data!B128,Data!G128,(IF(B28=Data!B130,Data!G130,(IF(B28=Data!#REF!,Data!#REF!,(IF(B28=Data!#REF!,Data!#REF!,(IF(B28=Data!B113,Data!G113,(IF(B28=Data!#REF!,Data!#REF!,(IF(B28=Data!#REF!,Data!#REF!,Data!#REF!)))))))))))))))&amp;IF(B28=Data!B248,Data!G248,(IF(B28=Data!B249,Data!G249,(IF(B28=Data!#REF!,Data!#REF!,(IF(B28=Data!B244,Data!G244,(IF(B28=Data!B245,Data!G245,(IF(B28=Data!#REF!,Data!G940,(IF(B28=Data!#REF!,Data!#REF!,(IF(B28=Data!B300,Data!G300,Data!#REF!)))))))))))))))&amp;IF(B28=Data!#REF!,Data!#REF!,(IF(B28=Data!#REF!,Data!#REF!,(IF(B28=Data!#REF!,Data!#REF!,(IF(B28=Data!#REF!,Data!#REF!,(IF(B28=Data!#REF!,Data!#REF!,Data!#REF!)))))))))</f>
        <v>#REF!</v>
      </c>
      <c r="N28" s="377"/>
      <c r="O28" s="378"/>
      <c r="P28" s="186" t="e">
        <f>IF(B28=Data!B122,Data!H122,(IF(B28=Data!B128,Data!H128,(IF(B28=Data!B130,Data!H130,(IF(B28=Data!#REF!,Data!#REF!,(IF(B28=Data!#REF!,Data!#REF!,(IF(B28=Data!B113,Data!H113,(IF(B28=Data!#REF!,Data!#REF!,(IF(B28=Data!#REF!,Data!#REF!,Data!#REF!)))))))))))))))&amp;IF(B28=Data!B248,Data!H248,(IF(B28=Data!B249,Data!H249,(IF(B28=Data!#REF!,Data!#REF!,(IF(B28=Data!B244,Data!H244,(IF(B28=Data!B245,Data!H245,(IF(B28=Data!#REF!,Data!H940,(IF(B28=Data!#REF!,Data!#REF!,(IF(B28=Data!B300,Data!H300,Data!#REF!)))))))))))))))&amp;IF(B28=Data!#REF!,Data!#REF!,(IF(B28=Data!#REF!,Data!#REF!,(IF(B28=Data!#REF!,Data!#REF!,(IF(B28=Data!#REF!,Data!#REF!,(IF(B28=Data!#REF!,Data!#REF!,Data!#REF!)))))))))</f>
        <v>#REF!</v>
      </c>
      <c r="Q28" s="378"/>
      <c r="R28" s="378"/>
      <c r="S28" s="186" t="e">
        <f>IF(B28=Data!B122,Data!I122,(IF(B28=Data!B128,Data!I128,(IF(B28=Data!B130,Data!I130,(IF(B28=Data!#REF!,Data!#REF!,(IF(B28=Data!#REF!,Data!#REF!,(IF(B28=Data!B113,Data!I113,(IF(B28=Data!#REF!,Data!#REF!,(IF(B28=Data!#REF!,Data!#REF!,Data!#REF!)))))))))))))))&amp;IF(B28=Data!B248,Data!I248,(IF(B28=Data!B249,Data!I249,(IF(B28=Data!#REF!,Data!#REF!,(IF(B28=Data!B244,Data!I244,(IF(B28=Data!B245,Data!I245,(IF(B28=Data!#REF!,Data!I940,(IF(B28=Data!#REF!,Data!#REF!,(IF(B28=Data!B300,Data!I300,Data!#REF!)))))))))))))))&amp;IF(B28=Data!#REF!,Data!#REF!,(IF(B28=Data!#REF!,Data!#REF!,(IF(B28=Data!#REF!,Data!#REF!,(IF(B28=Data!#REF!,Data!#REF!,(IF(B28=Data!#REF!,Data!#REF!,Data!#REF!)))))))))</f>
        <v>#REF!</v>
      </c>
      <c r="T28" s="379"/>
      <c r="U28" s="186" t="e">
        <f>IF(B28=Data!B122,Data!J122,(IF(B28=Data!B128,Data!J128,(IF(B28=Data!B130,Data!J130,(IF(B28=Data!#REF!,Data!#REF!,(IF(B28=Data!#REF!,Data!#REF!,(IF(B28=Data!B113,Data!J113,(IF(B28=Data!#REF!,Data!#REF!,(IF(B28=Data!#REF!,Data!#REF!,Data!#REF!)))))))))))))))&amp;IF(B28=Data!B248,Data!J248,(IF(B28=Data!B249,Data!J249,(IF(B28=Data!#REF!,Data!#REF!,(IF(B28=Data!B244,Data!J244,(IF(B28=Data!B245,Data!J245,(IF(B28=Data!#REF!,Data!J940,(IF(B28=Data!#REF!,Data!#REF!,(IF(B28=Data!B300,Data!J300,Data!#REF!)))))))))))))))&amp;IF(B28=Data!#REF!,Data!#REF!,(IF(B28=Data!#REF!,Data!#REF!,(IF(B28=Data!#REF!,Data!#REF!,(IF(B28=Data!#REF!,Data!#REF!,(IF(B28=Data!#REF!,Data!#REF!,Data!#REF!)))))))))</f>
        <v>#REF!</v>
      </c>
      <c r="V28" s="184">
        <f>IF(D28="","",VLOOKUP(B28,Data!$B$5:$J$404,9,FALSE)*D28)</f>
        <v>21.582000000000001</v>
      </c>
    </row>
    <row r="29" spans="1:22" s="340" customFormat="1" ht="17" customHeight="1">
      <c r="A29" s="272">
        <v>10</v>
      </c>
      <c r="B29" s="419" t="s">
        <v>209</v>
      </c>
      <c r="C29" s="187" t="str">
        <f>IF(D29="","",VLOOKUP(B29,Data!$B$5:$L$404,2,FALSE))</f>
        <v>WN49700</v>
      </c>
      <c r="D29" s="274">
        <v>2</v>
      </c>
      <c r="E29" s="341"/>
      <c r="F29" s="185">
        <f>IF(D29="","",VLOOKUP(B29,Data!$B$5:$L$404,11,FALSE))</f>
        <v>1870.77</v>
      </c>
      <c r="G29" s="188">
        <f t="shared" si="1"/>
        <v>3741.54</v>
      </c>
      <c r="H29" s="182" t="str">
        <f>IF(D29="","",VLOOKUP(B29,Data!$B$5:$D$404,3,FALSE))</f>
        <v>C/T</v>
      </c>
      <c r="I29" s="182" t="str">
        <f>IF(D29="","",VLOOKUP(B29,Data!$B$5:$M$404,12,FALSE))</f>
        <v>Indonesia</v>
      </c>
      <c r="J29" s="280" t="s">
        <v>1010</v>
      </c>
      <c r="K29" s="183">
        <f>IF(D29="","",VLOOKUP(B29,Data!$B$5:$E$404,4,FALSE)*D29)</f>
        <v>402</v>
      </c>
      <c r="L29" s="183">
        <f>IF(D29="","",VLOOKUP(B29,Data!$B$5:$F$404,5,FALSE)*D29)</f>
        <v>362</v>
      </c>
      <c r="M29" s="189" t="e">
        <f>IF(B29=Data!B123,Data!G123,(IF(B29=Data!B129,Data!G129,(IF(B29=Data!B131,Data!G131,(IF(B29=Data!#REF!,Data!#REF!,(IF(B29=Data!#REF!,Data!#REF!,(IF(B29=Data!B114,Data!G114,(IF(B29=Data!#REF!,Data!#REF!,(IF(B29=Data!#REF!,Data!#REF!,Data!#REF!)))))))))))))))&amp;IF(B29=Data!B249,Data!G249,(IF(B29=Data!B250,Data!G250,(IF(B29=Data!#REF!,Data!#REF!,(IF(B29=Data!B245,Data!G245,(IF(B29=Data!B246,Data!G246,(IF(B29=Data!#REF!,Data!G941,(IF(B29=Data!#REF!,Data!#REF!,(IF(B29=Data!B301,Data!G301,Data!#REF!)))))))))))))))&amp;IF(B29=Data!#REF!,Data!#REF!,(IF(B29=Data!#REF!,Data!#REF!,(IF(B29=Data!#REF!,Data!#REF!,(IF(B29=Data!#REF!,Data!#REF!,(IF(B29=Data!#REF!,Data!#REF!,Data!#REF!)))))))))</f>
        <v>#REF!</v>
      </c>
      <c r="N29" s="377"/>
      <c r="O29" s="378"/>
      <c r="P29" s="186" t="e">
        <f>IF(B29=Data!B123,Data!H123,(IF(B29=Data!B129,Data!H129,(IF(B29=Data!B131,Data!H131,(IF(B29=Data!#REF!,Data!#REF!,(IF(B29=Data!#REF!,Data!#REF!,(IF(B29=Data!B114,Data!H114,(IF(B29=Data!#REF!,Data!#REF!,(IF(B29=Data!#REF!,Data!#REF!,Data!#REF!)))))))))))))))&amp;IF(B29=Data!B249,Data!H249,(IF(B29=Data!B250,Data!H250,(IF(B29=Data!#REF!,Data!#REF!,(IF(B29=Data!B245,Data!H245,(IF(B29=Data!B246,Data!H246,(IF(B29=Data!#REF!,Data!H941,(IF(B29=Data!#REF!,Data!#REF!,(IF(B29=Data!B301,Data!H301,Data!#REF!)))))))))))))))&amp;IF(B29=Data!#REF!,Data!#REF!,(IF(B29=Data!#REF!,Data!#REF!,(IF(B29=Data!#REF!,Data!#REF!,(IF(B29=Data!#REF!,Data!#REF!,(IF(B29=Data!#REF!,Data!#REF!,Data!#REF!)))))))))</f>
        <v>#REF!</v>
      </c>
      <c r="Q29" s="378"/>
      <c r="R29" s="378"/>
      <c r="S29" s="186" t="e">
        <f>IF(B29=Data!B123,Data!I123,(IF(B29=Data!B129,Data!I129,(IF(B29=Data!B131,Data!I131,(IF(B29=Data!#REF!,Data!#REF!,(IF(B29=Data!#REF!,Data!#REF!,(IF(B29=Data!B114,Data!I114,(IF(B29=Data!#REF!,Data!#REF!,(IF(B29=Data!#REF!,Data!#REF!,Data!#REF!)))))))))))))))&amp;IF(B29=Data!B249,Data!I249,(IF(B29=Data!B250,Data!I250,(IF(B29=Data!#REF!,Data!#REF!,(IF(B29=Data!B245,Data!I245,(IF(B29=Data!B246,Data!I246,(IF(B29=Data!#REF!,Data!I941,(IF(B29=Data!#REF!,Data!#REF!,(IF(B29=Data!B301,Data!I301,Data!#REF!)))))))))))))))&amp;IF(B29=Data!#REF!,Data!#REF!,(IF(B29=Data!#REF!,Data!#REF!,(IF(B29=Data!#REF!,Data!#REF!,(IF(B29=Data!#REF!,Data!#REF!,(IF(B29=Data!#REF!,Data!#REF!,Data!#REF!)))))))))</f>
        <v>#REF!</v>
      </c>
      <c r="T29" s="379"/>
      <c r="U29" s="186" t="e">
        <f>IF(B29=Data!B123,Data!J123,(IF(B29=Data!B129,Data!J129,(IF(B29=Data!B131,Data!J131,(IF(B29=Data!#REF!,Data!#REF!,(IF(B29=Data!#REF!,Data!#REF!,(IF(B29=Data!B114,Data!J114,(IF(B29=Data!#REF!,Data!#REF!,(IF(B29=Data!#REF!,Data!#REF!,Data!#REF!)))))))))))))))&amp;IF(B29=Data!B249,Data!J249,(IF(B29=Data!B250,Data!J250,(IF(B29=Data!#REF!,Data!#REF!,(IF(B29=Data!B245,Data!J245,(IF(B29=Data!B246,Data!J246,(IF(B29=Data!#REF!,Data!J941,(IF(B29=Data!#REF!,Data!#REF!,(IF(B29=Data!B301,Data!J301,Data!#REF!)))))))))))))))&amp;IF(B29=Data!#REF!,Data!#REF!,(IF(B29=Data!#REF!,Data!#REF!,(IF(B29=Data!#REF!,Data!#REF!,(IF(B29=Data!#REF!,Data!#REF!,(IF(B29=Data!#REF!,Data!#REF!,Data!#REF!)))))))))</f>
        <v>#REF!</v>
      </c>
      <c r="V29" s="184">
        <f>IF(D29="","",VLOOKUP(B29,Data!$B$5:$J$404,9,FALSE)*D29)</f>
        <v>2.2999999999999998</v>
      </c>
    </row>
    <row r="30" spans="1:22" s="340" customFormat="1" ht="17" customHeight="1">
      <c r="A30" s="272">
        <v>11</v>
      </c>
      <c r="B30" s="419" t="s">
        <v>296</v>
      </c>
      <c r="C30" s="187" t="str">
        <f>IF(D30="","",VLOOKUP(B30,Data!$B$5:$L$404,2,FALSE))</f>
        <v>WY44100</v>
      </c>
      <c r="D30" s="274">
        <v>1</v>
      </c>
      <c r="E30" s="341"/>
      <c r="F30" s="185">
        <f>IF(D30="","",VLOOKUP(B30,Data!$B$5:$L$404,11,FALSE))</f>
        <v>2895.95</v>
      </c>
      <c r="G30" s="188">
        <f t="shared" si="1"/>
        <v>2895.95</v>
      </c>
      <c r="H30" s="182" t="str">
        <f>IF(D30="","",VLOOKUP(B30,Data!$B$5:$D$404,3,FALSE))</f>
        <v>C/T</v>
      </c>
      <c r="I30" s="182" t="str">
        <f>IF(D30="","",VLOOKUP(B30,Data!$B$5:$M$404,12,FALSE))</f>
        <v>Indonesia</v>
      </c>
      <c r="J30" s="280" t="s">
        <v>1010</v>
      </c>
      <c r="K30" s="183">
        <f>IF(D30="","",VLOOKUP(B30,Data!$B$5:$E$404,4,FALSE)*D30)</f>
        <v>266</v>
      </c>
      <c r="L30" s="183">
        <f>IF(D30="","",VLOOKUP(B30,Data!$B$5:$F$404,5,FALSE)*D30)</f>
        <v>246</v>
      </c>
      <c r="M30" s="189" t="e">
        <f>IF(B30=Data!B124,Data!G124,(IF(B30=Data!B130,Data!G130,(IF(B30=Data!B132,Data!G132,(IF(B30=Data!#REF!,Data!#REF!,(IF(B30=Data!#REF!,Data!#REF!,(IF(B30=Data!B115,Data!G115,(IF(B30=Data!#REF!,Data!#REF!,(IF(B30=Data!#REF!,Data!#REF!,Data!#REF!)))))))))))))))&amp;IF(B30=Data!B250,Data!G250,(IF(B30=Data!B251,Data!G251,(IF(B30=Data!#REF!,Data!#REF!,(IF(B30=Data!B246,Data!G246,(IF(B30=Data!B247,Data!G247,(IF(B30=Data!#REF!,Data!G942,(IF(B30=Data!#REF!,Data!#REF!,(IF(B30=Data!B302,Data!G302,Data!#REF!)))))))))))))))&amp;IF(B30=Data!#REF!,Data!#REF!,(IF(B30=Data!#REF!,Data!#REF!,(IF(B30=Data!#REF!,Data!#REF!,(IF(B30=Data!#REF!,Data!#REF!,(IF(B30=Data!#REF!,Data!#REF!,Data!#REF!)))))))))</f>
        <v>#REF!</v>
      </c>
      <c r="N30" s="377"/>
      <c r="O30" s="378"/>
      <c r="P30" s="186" t="e">
        <f>IF(B30=Data!B124,Data!H124,(IF(B30=Data!B130,Data!H130,(IF(B30=Data!B132,Data!H132,(IF(B30=Data!#REF!,Data!#REF!,(IF(B30=Data!#REF!,Data!#REF!,(IF(B30=Data!B115,Data!H115,(IF(B30=Data!#REF!,Data!#REF!,(IF(B30=Data!#REF!,Data!#REF!,Data!#REF!)))))))))))))))&amp;IF(B30=Data!B250,Data!H250,(IF(B30=Data!B251,Data!H251,(IF(B30=Data!#REF!,Data!#REF!,(IF(B30=Data!B246,Data!H246,(IF(B30=Data!B247,Data!H247,(IF(B30=Data!#REF!,Data!H942,(IF(B30=Data!#REF!,Data!#REF!,(IF(B30=Data!B302,Data!H302,Data!#REF!)))))))))))))))&amp;IF(B30=Data!#REF!,Data!#REF!,(IF(B30=Data!#REF!,Data!#REF!,(IF(B30=Data!#REF!,Data!#REF!,(IF(B30=Data!#REF!,Data!#REF!,(IF(B30=Data!#REF!,Data!#REF!,Data!#REF!)))))))))</f>
        <v>#REF!</v>
      </c>
      <c r="Q30" s="378"/>
      <c r="R30" s="378"/>
      <c r="S30" s="186" t="e">
        <f>IF(B30=Data!B124,Data!I124,(IF(B30=Data!B130,Data!I130,(IF(B30=Data!B132,Data!I132,(IF(B30=Data!#REF!,Data!#REF!,(IF(B30=Data!#REF!,Data!#REF!,(IF(B30=Data!B115,Data!I115,(IF(B30=Data!#REF!,Data!#REF!,(IF(B30=Data!#REF!,Data!#REF!,Data!#REF!)))))))))))))))&amp;IF(B30=Data!B250,Data!I250,(IF(B30=Data!B251,Data!I251,(IF(B30=Data!#REF!,Data!#REF!,(IF(B30=Data!B246,Data!I246,(IF(B30=Data!B247,Data!I247,(IF(B30=Data!#REF!,Data!I942,(IF(B30=Data!#REF!,Data!#REF!,(IF(B30=Data!B302,Data!I302,Data!#REF!)))))))))))))))&amp;IF(B30=Data!#REF!,Data!#REF!,(IF(B30=Data!#REF!,Data!#REF!,(IF(B30=Data!#REF!,Data!#REF!,(IF(B30=Data!#REF!,Data!#REF!,(IF(B30=Data!#REF!,Data!#REF!,Data!#REF!)))))))))</f>
        <v>#REF!</v>
      </c>
      <c r="T30" s="379"/>
      <c r="U30" s="186" t="e">
        <f>IF(B30=Data!B124,Data!J124,(IF(B30=Data!B130,Data!J130,(IF(B30=Data!B132,Data!J132,(IF(B30=Data!#REF!,Data!#REF!,(IF(B30=Data!#REF!,Data!#REF!,(IF(B30=Data!B115,Data!J115,(IF(B30=Data!#REF!,Data!#REF!,(IF(B30=Data!#REF!,Data!#REF!,Data!#REF!)))))))))))))))&amp;IF(B30=Data!B250,Data!J250,(IF(B30=Data!B251,Data!J251,(IF(B30=Data!#REF!,Data!#REF!,(IF(B30=Data!B246,Data!J246,(IF(B30=Data!B247,Data!J247,(IF(B30=Data!#REF!,Data!J942,(IF(B30=Data!#REF!,Data!#REF!,(IF(B30=Data!B302,Data!J302,Data!#REF!)))))))))))))))&amp;IF(B30=Data!#REF!,Data!#REF!,(IF(B30=Data!#REF!,Data!#REF!,(IF(B30=Data!#REF!,Data!#REF!,(IF(B30=Data!#REF!,Data!#REF!,(IF(B30=Data!#REF!,Data!#REF!,Data!#REF!)))))))))</f>
        <v>#REF!</v>
      </c>
      <c r="V30" s="184">
        <f>IF(D30="","",VLOOKUP(B30,Data!$B$5:$J$404,9,FALSE)*D30)</f>
        <v>1.488</v>
      </c>
    </row>
    <row r="31" spans="1:22" s="340" customFormat="1" ht="17" customHeight="1">
      <c r="A31" s="272"/>
      <c r="B31" s="419"/>
      <c r="C31" s="187" t="str">
        <f>IF(D31="","",VLOOKUP(B31,Data!$B$5:$L$404,2,FALSE))</f>
        <v/>
      </c>
      <c r="D31" s="274"/>
      <c r="E31" s="341"/>
      <c r="F31" s="185" t="str">
        <f>IF(D31="","",VLOOKUP(B31,Data!$B$5:$L$404,11,FALSE))</f>
        <v/>
      </c>
      <c r="G31" s="188" t="str">
        <f t="shared" si="1"/>
        <v>-</v>
      </c>
      <c r="H31" s="182" t="str">
        <f>IF(D31="","",VLOOKUP(B31,Data!$B$5:$D$404,3,FALSE))</f>
        <v/>
      </c>
      <c r="I31" s="182" t="str">
        <f>IF(D31="","",VLOOKUP(B31,Data!$B$5:$M$404,12,FALSE))</f>
        <v/>
      </c>
      <c r="J31" s="280"/>
      <c r="K31" s="183" t="str">
        <f>IF(D31="","",VLOOKUP(B31,Data!$B$5:$E$404,4,FALSE)*D31)</f>
        <v/>
      </c>
      <c r="L31" s="183" t="str">
        <f>IF(D31="","",VLOOKUP(B31,Data!$B$5:$F$404,5,FALSE)*D31)</f>
        <v/>
      </c>
      <c r="M31" s="189" t="e">
        <f>IF(B31=Data!B125,Data!G125,(IF(B31=Data!B131,Data!G131,(IF(B31=Data!B133,Data!G133,(IF(B31=Data!#REF!,Data!#REF!,(IF(B31=Data!#REF!,Data!#REF!,(IF(B31=Data!B116,Data!G116,(IF(B31=Data!#REF!,Data!#REF!,(IF(B31=Data!#REF!,Data!#REF!,Data!#REF!)))))))))))))))&amp;IF(B31=Data!B251,Data!G251,(IF(B31=Data!B252,Data!G252,(IF(B31=Data!#REF!,Data!#REF!,(IF(B31=Data!B247,Data!G247,(IF(B31=Data!B248,Data!G248,(IF(B31=Data!#REF!,Data!G943,(IF(B31=Data!#REF!,Data!#REF!,(IF(B31=Data!B303,Data!G303,Data!#REF!)))))))))))))))&amp;IF(B31=Data!#REF!,Data!#REF!,(IF(B31=Data!#REF!,Data!#REF!,(IF(B31=Data!#REF!,Data!#REF!,(IF(B31=Data!#REF!,Data!#REF!,(IF(B31=Data!#REF!,Data!#REF!,Data!#REF!)))))))))</f>
        <v>#REF!</v>
      </c>
      <c r="N31" s="377"/>
      <c r="O31" s="378"/>
      <c r="P31" s="186" t="e">
        <f>IF(B31=Data!B125,Data!H125,(IF(B31=Data!B131,Data!H131,(IF(B31=Data!B133,Data!H133,(IF(B31=Data!#REF!,Data!#REF!,(IF(B31=Data!#REF!,Data!#REF!,(IF(B31=Data!B116,Data!H116,(IF(B31=Data!#REF!,Data!#REF!,(IF(B31=Data!#REF!,Data!#REF!,Data!#REF!)))))))))))))))&amp;IF(B31=Data!B251,Data!H251,(IF(B31=Data!B252,Data!H252,(IF(B31=Data!#REF!,Data!#REF!,(IF(B31=Data!B247,Data!H247,(IF(B31=Data!B248,Data!H248,(IF(B31=Data!#REF!,Data!H943,(IF(B31=Data!#REF!,Data!#REF!,(IF(B31=Data!B303,Data!H303,Data!#REF!)))))))))))))))&amp;IF(B31=Data!#REF!,Data!#REF!,(IF(B31=Data!#REF!,Data!#REF!,(IF(B31=Data!#REF!,Data!#REF!,(IF(B31=Data!#REF!,Data!#REF!,(IF(B31=Data!#REF!,Data!#REF!,Data!#REF!)))))))))</f>
        <v>#REF!</v>
      </c>
      <c r="Q31" s="378"/>
      <c r="R31" s="378"/>
      <c r="S31" s="186" t="e">
        <f>IF(B31=Data!B125,Data!I125,(IF(B31=Data!B131,Data!I131,(IF(B31=Data!B133,Data!I133,(IF(B31=Data!#REF!,Data!#REF!,(IF(B31=Data!#REF!,Data!#REF!,(IF(B31=Data!B116,Data!I116,(IF(B31=Data!#REF!,Data!#REF!,(IF(B31=Data!#REF!,Data!#REF!,Data!#REF!)))))))))))))))&amp;IF(B31=Data!B251,Data!I251,(IF(B31=Data!B252,Data!I252,(IF(B31=Data!#REF!,Data!#REF!,(IF(B31=Data!B247,Data!I247,(IF(B31=Data!B248,Data!I248,(IF(B31=Data!#REF!,Data!I943,(IF(B31=Data!#REF!,Data!#REF!,(IF(B31=Data!B303,Data!I303,Data!#REF!)))))))))))))))&amp;IF(B31=Data!#REF!,Data!#REF!,(IF(B31=Data!#REF!,Data!#REF!,(IF(B31=Data!#REF!,Data!#REF!,(IF(B31=Data!#REF!,Data!#REF!,(IF(B31=Data!#REF!,Data!#REF!,Data!#REF!)))))))))</f>
        <v>#REF!</v>
      </c>
      <c r="T31" s="379"/>
      <c r="U31" s="186" t="e">
        <f>IF(B31=Data!B125,Data!J125,(IF(B31=Data!B131,Data!J131,(IF(B31=Data!B133,Data!J133,(IF(B31=Data!#REF!,Data!#REF!,(IF(B31=Data!#REF!,Data!#REF!,(IF(B31=Data!B116,Data!J116,(IF(B31=Data!#REF!,Data!#REF!,(IF(B31=Data!#REF!,Data!#REF!,Data!#REF!)))))))))))))))&amp;IF(B31=Data!B251,Data!J251,(IF(B31=Data!B252,Data!J252,(IF(B31=Data!#REF!,Data!#REF!,(IF(B31=Data!B247,Data!J247,(IF(B31=Data!B248,Data!J248,(IF(B31=Data!#REF!,Data!J943,(IF(B31=Data!#REF!,Data!#REF!,(IF(B31=Data!B303,Data!J303,Data!#REF!)))))))))))))))&amp;IF(B31=Data!#REF!,Data!#REF!,(IF(B31=Data!#REF!,Data!#REF!,(IF(B31=Data!#REF!,Data!#REF!,(IF(B31=Data!#REF!,Data!#REF!,(IF(B31=Data!#REF!,Data!#REF!,Data!#REF!)))))))))</f>
        <v>#REF!</v>
      </c>
      <c r="V31" s="184" t="str">
        <f>IF(D31="","",VLOOKUP(B31,Data!$B$5:$J$404,9,FALSE)*D31)</f>
        <v/>
      </c>
    </row>
    <row r="32" spans="1:22" s="340" customFormat="1" ht="17" customHeight="1">
      <c r="A32" s="272"/>
      <c r="B32" s="419"/>
      <c r="C32" s="187" t="str">
        <f>IF(D32="","",VLOOKUP(B32,Data!$B$5:$L$404,2,FALSE))</f>
        <v/>
      </c>
      <c r="D32" s="274"/>
      <c r="E32" s="341"/>
      <c r="F32" s="185" t="str">
        <f>IF(D32="","",VLOOKUP(B32,Data!$B$5:$L$404,11,FALSE))</f>
        <v/>
      </c>
      <c r="G32" s="188" t="str">
        <f t="shared" si="0"/>
        <v>-</v>
      </c>
      <c r="H32" s="182" t="str">
        <f>IF(D32="","",VLOOKUP(B32,Data!$B$5:$D$404,3,FALSE))</f>
        <v/>
      </c>
      <c r="I32" s="182" t="str">
        <f>IF(D32="","",VLOOKUP(B32,Data!$B$5:$M$404,12,FALSE))</f>
        <v/>
      </c>
      <c r="J32" s="280"/>
      <c r="K32" s="183" t="str">
        <f>IF(D32="","",VLOOKUP(B32,Data!$B$5:$E$404,4,FALSE)*D32)</f>
        <v/>
      </c>
      <c r="L32" s="183" t="str">
        <f>IF(D32="","",VLOOKUP(B32,Data!$B$5:$F$404,5,FALSE)*D32)</f>
        <v/>
      </c>
      <c r="M32" s="189" t="e">
        <f>IF(B32=Data!B126,Data!G126,(IF(B32=Data!B132,Data!G132,(IF(B32=Data!B134,Data!G134,(IF(B32=Data!#REF!,Data!#REF!,(IF(B32=Data!#REF!,Data!#REF!,(IF(B32=Data!B117,Data!G117,(IF(B32=Data!#REF!,Data!#REF!,(IF(B32=Data!#REF!,Data!#REF!,Data!#REF!)))))))))))))))&amp;IF(B32=Data!B252,Data!G252,(IF(B32=Data!B253,Data!G253,(IF(B32=Data!#REF!,Data!#REF!,(IF(B32=Data!B248,Data!G248,(IF(B32=Data!B249,Data!G249,(IF(B32=Data!#REF!,Data!G944,(IF(B32=Data!#REF!,Data!#REF!,(IF(B32=Data!B304,Data!G304,Data!#REF!)))))))))))))))&amp;IF(B32=Data!#REF!,Data!#REF!,(IF(B32=Data!#REF!,Data!#REF!,(IF(B32=Data!#REF!,Data!#REF!,(IF(B32=Data!#REF!,Data!#REF!,(IF(B32=Data!#REF!,Data!#REF!,Data!#REF!)))))))))</f>
        <v>#REF!</v>
      </c>
      <c r="N32" s="377"/>
      <c r="O32" s="378"/>
      <c r="P32" s="186" t="e">
        <f>IF(B32=Data!B126,Data!H126,(IF(B32=Data!B132,Data!H132,(IF(B32=Data!B134,Data!H134,(IF(B32=Data!#REF!,Data!#REF!,(IF(B32=Data!#REF!,Data!#REF!,(IF(B32=Data!B117,Data!H117,(IF(B32=Data!#REF!,Data!#REF!,(IF(B32=Data!#REF!,Data!#REF!,Data!#REF!)))))))))))))))&amp;IF(B32=Data!B252,Data!H252,(IF(B32=Data!B253,Data!H253,(IF(B32=Data!#REF!,Data!#REF!,(IF(B32=Data!B248,Data!H248,(IF(B32=Data!B249,Data!H249,(IF(B32=Data!#REF!,Data!H944,(IF(B32=Data!#REF!,Data!#REF!,(IF(B32=Data!B304,Data!H304,Data!#REF!)))))))))))))))&amp;IF(B32=Data!#REF!,Data!#REF!,(IF(B32=Data!#REF!,Data!#REF!,(IF(B32=Data!#REF!,Data!#REF!,(IF(B32=Data!#REF!,Data!#REF!,(IF(B32=Data!#REF!,Data!#REF!,Data!#REF!)))))))))</f>
        <v>#REF!</v>
      </c>
      <c r="Q32" s="378"/>
      <c r="R32" s="378"/>
      <c r="S32" s="186" t="e">
        <f>IF(B32=Data!B126,Data!I126,(IF(B32=Data!B132,Data!I132,(IF(B32=Data!B134,Data!I134,(IF(B32=Data!#REF!,Data!#REF!,(IF(B32=Data!#REF!,Data!#REF!,(IF(B32=Data!B117,Data!I117,(IF(B32=Data!#REF!,Data!#REF!,(IF(B32=Data!#REF!,Data!#REF!,Data!#REF!)))))))))))))))&amp;IF(B32=Data!B252,Data!I252,(IF(B32=Data!B253,Data!I253,(IF(B32=Data!#REF!,Data!#REF!,(IF(B32=Data!B248,Data!I248,(IF(B32=Data!B249,Data!I249,(IF(B32=Data!#REF!,Data!I944,(IF(B32=Data!#REF!,Data!#REF!,(IF(B32=Data!B304,Data!I304,Data!#REF!)))))))))))))))&amp;IF(B32=Data!#REF!,Data!#REF!,(IF(B32=Data!#REF!,Data!#REF!,(IF(B32=Data!#REF!,Data!#REF!,(IF(B32=Data!#REF!,Data!#REF!,(IF(B32=Data!#REF!,Data!#REF!,Data!#REF!)))))))))</f>
        <v>#REF!</v>
      </c>
      <c r="T32" s="379"/>
      <c r="U32" s="186" t="e">
        <f>IF(B32=Data!B126,Data!J126,(IF(B32=Data!B132,Data!J132,(IF(B32=Data!B134,Data!J134,(IF(B32=Data!#REF!,Data!#REF!,(IF(B32=Data!#REF!,Data!#REF!,(IF(B32=Data!B117,Data!J117,(IF(B32=Data!#REF!,Data!#REF!,(IF(B32=Data!#REF!,Data!#REF!,Data!#REF!)))))))))))))))&amp;IF(B32=Data!B252,Data!J252,(IF(B32=Data!B253,Data!J253,(IF(B32=Data!#REF!,Data!#REF!,(IF(B32=Data!B248,Data!J248,(IF(B32=Data!B249,Data!J249,(IF(B32=Data!#REF!,Data!J944,(IF(B32=Data!#REF!,Data!#REF!,(IF(B32=Data!B304,Data!J304,Data!#REF!)))))))))))))))&amp;IF(B32=Data!#REF!,Data!#REF!,(IF(B32=Data!#REF!,Data!#REF!,(IF(B32=Data!#REF!,Data!#REF!,(IF(B32=Data!#REF!,Data!#REF!,(IF(B32=Data!#REF!,Data!#REF!,Data!#REF!)))))))))</f>
        <v>#REF!</v>
      </c>
      <c r="V32" s="184" t="str">
        <f>IF(D32="","",VLOOKUP(B32,Data!$B$5:$J$404,9,FALSE)*D32)</f>
        <v/>
      </c>
    </row>
    <row r="33" spans="1:22" s="340" customFormat="1" ht="19.5" customHeight="1">
      <c r="A33" s="272"/>
      <c r="B33" s="678" t="s">
        <v>1023</v>
      </c>
      <c r="C33" s="679"/>
      <c r="D33" s="454">
        <f>SUM(D18:D32)</f>
        <v>55</v>
      </c>
      <c r="E33" s="191"/>
      <c r="F33" s="191"/>
      <c r="G33" s="455">
        <f>SUM(G18:G32)</f>
        <v>117571.4</v>
      </c>
      <c r="H33" s="383"/>
      <c r="I33" s="191"/>
      <c r="J33" s="191"/>
      <c r="K33" s="455">
        <f>SUM(K18:K32)</f>
        <v>12588</v>
      </c>
      <c r="L33" s="455">
        <f>SUM(L18:L32)</f>
        <v>11444</v>
      </c>
      <c r="M33" s="190">
        <f>SUM(M16:M17)</f>
        <v>0</v>
      </c>
      <c r="N33" s="190"/>
      <c r="O33" s="190"/>
      <c r="P33" s="190"/>
      <c r="Q33" s="190"/>
      <c r="R33" s="190">
        <f>SUM(R16:R17)</f>
        <v>0</v>
      </c>
      <c r="S33" s="190">
        <f>SUM(S16:S17)</f>
        <v>0</v>
      </c>
      <c r="T33" s="190"/>
      <c r="U33" s="190">
        <f>SUM(U16:U17)</f>
        <v>0</v>
      </c>
      <c r="V33" s="456">
        <f>SUM(V18:V32)</f>
        <v>69.429999999999993</v>
      </c>
    </row>
    <row r="34" spans="1:22" ht="10.25" customHeight="1">
      <c r="A34" s="272"/>
      <c r="B34" s="680"/>
      <c r="C34" s="681"/>
      <c r="D34" s="395"/>
      <c r="E34" s="311"/>
      <c r="F34" s="160" t="s">
        <v>523</v>
      </c>
      <c r="G34" s="157"/>
      <c r="H34" s="344"/>
      <c r="I34" s="344"/>
      <c r="J34" s="344"/>
      <c r="K34" s="161"/>
      <c r="L34" s="151"/>
      <c r="M34" s="298"/>
      <c r="T34" s="298"/>
      <c r="U34" s="298"/>
      <c r="V34" s="155"/>
    </row>
    <row r="35" spans="1:22" ht="14">
      <c r="A35" s="290" t="s">
        <v>524</v>
      </c>
      <c r="B35" s="346"/>
      <c r="C35" s="347"/>
      <c r="D35" s="396" t="s">
        <v>81</v>
      </c>
      <c r="E35" s="305"/>
      <c r="F35" s="68" t="s">
        <v>82</v>
      </c>
      <c r="G35" s="72"/>
      <c r="H35" s="322" t="s">
        <v>83</v>
      </c>
      <c r="I35" s="349"/>
      <c r="J35" s="152" t="s">
        <v>84</v>
      </c>
      <c r="K35" s="152"/>
      <c r="L35" s="682" t="s">
        <v>85</v>
      </c>
      <c r="M35" s="683"/>
      <c r="N35" s="683"/>
      <c r="O35" s="683"/>
      <c r="P35" s="683"/>
      <c r="Q35" s="683"/>
      <c r="R35" s="683"/>
      <c r="S35" s="683"/>
      <c r="T35" s="683"/>
      <c r="U35" s="683"/>
      <c r="V35" s="684"/>
    </row>
    <row r="36" spans="1:22" ht="14">
      <c r="A36" s="297" t="s">
        <v>525</v>
      </c>
      <c r="B36" s="334"/>
      <c r="C36" s="308"/>
      <c r="D36" s="386" t="s">
        <v>87</v>
      </c>
      <c r="F36" s="685"/>
      <c r="G36" s="686"/>
      <c r="H36" s="297" t="s">
        <v>88</v>
      </c>
      <c r="I36" s="350"/>
      <c r="J36" s="154" t="s">
        <v>89</v>
      </c>
      <c r="K36" s="154"/>
      <c r="L36" s="150"/>
      <c r="V36" s="155"/>
    </row>
    <row r="37" spans="1:22">
      <c r="A37" s="297" t="s">
        <v>526</v>
      </c>
      <c r="B37" s="297"/>
      <c r="C37" s="298"/>
      <c r="F37" s="685"/>
      <c r="G37" s="686"/>
      <c r="H37" s="297"/>
      <c r="I37" s="350"/>
      <c r="J37" s="154" t="s">
        <v>93</v>
      </c>
      <c r="K37" s="154"/>
      <c r="L37" s="150"/>
      <c r="V37" s="155"/>
    </row>
    <row r="38" spans="1:22" ht="10.5" customHeight="1">
      <c r="A38" s="311"/>
      <c r="B38" s="351"/>
      <c r="C38" s="352"/>
      <c r="D38" s="386" t="s">
        <v>94</v>
      </c>
      <c r="F38" s="685"/>
      <c r="G38" s="686"/>
      <c r="H38" s="297" t="s">
        <v>95</v>
      </c>
      <c r="I38" s="350"/>
      <c r="J38" s="154"/>
      <c r="K38" s="154"/>
      <c r="L38" s="150"/>
      <c r="V38" s="155"/>
    </row>
    <row r="39" spans="1:22" ht="13">
      <c r="A39" s="290" t="s">
        <v>96</v>
      </c>
      <c r="C39" s="292"/>
      <c r="D39" s="386" t="s">
        <v>97</v>
      </c>
      <c r="F39" s="76" t="s">
        <v>98</v>
      </c>
      <c r="G39" s="73"/>
      <c r="H39" s="297" t="s">
        <v>88</v>
      </c>
      <c r="I39" s="350"/>
      <c r="J39" s="154" t="s">
        <v>99</v>
      </c>
      <c r="K39" s="154"/>
      <c r="L39" s="150"/>
      <c r="V39" s="155"/>
    </row>
    <row r="40" spans="1:22" ht="10.5" customHeight="1">
      <c r="A40" s="297" t="s">
        <v>527</v>
      </c>
      <c r="C40" s="298"/>
      <c r="D40" s="386" t="s">
        <v>100</v>
      </c>
      <c r="F40" s="77"/>
      <c r="G40" s="162"/>
      <c r="H40" s="297" t="s">
        <v>101</v>
      </c>
      <c r="I40" s="350"/>
      <c r="J40" s="154" t="s">
        <v>528</v>
      </c>
      <c r="K40" s="154"/>
      <c r="L40" s="687" t="s">
        <v>103</v>
      </c>
      <c r="M40" s="688"/>
      <c r="N40" s="688"/>
      <c r="O40" s="688"/>
      <c r="P40" s="688"/>
      <c r="Q40" s="688"/>
      <c r="R40" s="688"/>
      <c r="S40" s="688"/>
      <c r="T40" s="688"/>
      <c r="U40" s="688"/>
      <c r="V40" s="689"/>
    </row>
    <row r="41" spans="1:22">
      <c r="A41" s="311"/>
      <c r="B41" s="312"/>
      <c r="C41" s="313"/>
      <c r="D41" s="397"/>
      <c r="E41" s="312"/>
      <c r="F41" s="673" t="s">
        <v>1021</v>
      </c>
      <c r="G41" s="674"/>
      <c r="H41" s="673" t="s">
        <v>1022</v>
      </c>
      <c r="I41" s="674"/>
      <c r="J41" s="158" t="s">
        <v>104</v>
      </c>
      <c r="K41" s="158"/>
      <c r="L41" s="675" t="s">
        <v>105</v>
      </c>
      <c r="M41" s="676"/>
      <c r="N41" s="676"/>
      <c r="O41" s="676"/>
      <c r="P41" s="676"/>
      <c r="Q41" s="676"/>
      <c r="R41" s="676"/>
      <c r="S41" s="676"/>
      <c r="T41" s="676"/>
      <c r="U41" s="676"/>
      <c r="V41" s="677"/>
    </row>
    <row r="42" spans="1:22">
      <c r="B42" s="305"/>
    </row>
    <row r="45" spans="1:22" ht="19.25" customHeight="1"/>
    <row r="46" spans="1:22" ht="19.25" customHeight="1"/>
    <row r="47" spans="1:22" s="354" customFormat="1" ht="17.75" customHeight="1">
      <c r="A47" s="163" t="s">
        <v>886</v>
      </c>
      <c r="B47" s="146"/>
      <c r="C47" s="163" t="s">
        <v>569</v>
      </c>
      <c r="D47" s="382"/>
      <c r="E47" s="363"/>
      <c r="F47" s="163" t="s">
        <v>880</v>
      </c>
      <c r="G47" s="146"/>
      <c r="H47" s="163" t="s">
        <v>569</v>
      </c>
      <c r="K47" s="265"/>
      <c r="L47" s="265"/>
      <c r="V47" s="264"/>
    </row>
    <row r="48" spans="1:22" s="354" customFormat="1" ht="17.75" customHeight="1">
      <c r="A48" s="163" t="s">
        <v>887</v>
      </c>
      <c r="B48" s="146"/>
      <c r="C48" s="163" t="s">
        <v>891</v>
      </c>
      <c r="D48" s="382"/>
      <c r="E48" s="363"/>
      <c r="F48" s="247" t="s">
        <v>881</v>
      </c>
      <c r="G48" s="381"/>
      <c r="H48" s="247" t="s">
        <v>891</v>
      </c>
      <c r="K48" s="265"/>
      <c r="L48" s="265"/>
      <c r="V48" s="264"/>
    </row>
    <row r="49" spans="1:22" s="354" customFormat="1" ht="17.75" customHeight="1">
      <c r="A49" s="163" t="s">
        <v>888</v>
      </c>
      <c r="B49" s="146"/>
      <c r="C49" s="163" t="s">
        <v>891</v>
      </c>
      <c r="D49" s="382"/>
      <c r="E49" s="363"/>
      <c r="F49" s="163" t="s">
        <v>882</v>
      </c>
      <c r="G49" s="146"/>
      <c r="H49" s="163" t="s">
        <v>569</v>
      </c>
      <c r="K49" s="265"/>
      <c r="L49" s="265"/>
      <c r="V49" s="264"/>
    </row>
    <row r="50" spans="1:22" s="354" customFormat="1" ht="17.75" customHeight="1">
      <c r="A50" s="163" t="s">
        <v>889</v>
      </c>
      <c r="B50" s="146"/>
      <c r="C50" s="163" t="s">
        <v>569</v>
      </c>
      <c r="D50" s="382"/>
      <c r="E50" s="363"/>
      <c r="F50" s="163" t="s">
        <v>883</v>
      </c>
      <c r="G50" s="146"/>
      <c r="H50" s="163" t="s">
        <v>569</v>
      </c>
      <c r="K50" s="265"/>
      <c r="L50" s="265"/>
      <c r="V50" s="264"/>
    </row>
    <row r="51" spans="1:22" s="354" customFormat="1" ht="17.75" customHeight="1">
      <c r="A51" s="163" t="s">
        <v>890</v>
      </c>
      <c r="B51" s="146"/>
      <c r="C51" s="163" t="s">
        <v>569</v>
      </c>
      <c r="D51" s="382"/>
      <c r="E51" s="363"/>
      <c r="F51" s="163" t="s">
        <v>885</v>
      </c>
      <c r="G51" s="146"/>
      <c r="H51" s="163" t="s">
        <v>569</v>
      </c>
      <c r="K51" s="265"/>
      <c r="L51" s="265"/>
      <c r="V51" s="264"/>
    </row>
    <row r="52" spans="1:22" ht="18.75" customHeight="1">
      <c r="A52" s="411"/>
      <c r="B52" s="411"/>
      <c r="C52" s="411"/>
      <c r="D52" s="384"/>
      <c r="E52" s="266"/>
      <c r="F52" s="163" t="s">
        <v>884</v>
      </c>
      <c r="H52" s="163" t="s">
        <v>569</v>
      </c>
    </row>
    <row r="53" spans="1:22" ht="17.5">
      <c r="A53" s="268"/>
      <c r="B53" s="411"/>
      <c r="C53" s="411"/>
      <c r="D53" s="384"/>
      <c r="E53" s="411"/>
      <c r="F53" s="267"/>
      <c r="G53" s="267"/>
      <c r="H53" s="411"/>
    </row>
    <row r="55" spans="1:22">
      <c r="D55" s="386" t="s">
        <v>872</v>
      </c>
    </row>
    <row r="56" spans="1:22">
      <c r="L56" s="355"/>
    </row>
    <row r="57" spans="1:22" ht="14">
      <c r="A57" s="356"/>
      <c r="C57" s="334"/>
      <c r="D57" s="398"/>
      <c r="L57" s="358"/>
    </row>
    <row r="58" spans="1:22" ht="14">
      <c r="A58" s="359"/>
      <c r="C58" s="334"/>
      <c r="D58" s="398"/>
      <c r="L58" s="358"/>
    </row>
    <row r="59" spans="1:22" ht="14">
      <c r="A59" s="359"/>
      <c r="C59" s="334"/>
      <c r="D59" s="398"/>
      <c r="L59" s="358"/>
    </row>
    <row r="60" spans="1:22" ht="14">
      <c r="A60" s="359"/>
      <c r="B60" s="334"/>
      <c r="C60" s="334"/>
      <c r="D60" s="398"/>
      <c r="L60" s="358"/>
    </row>
    <row r="61" spans="1:22" ht="14">
      <c r="A61" s="359"/>
      <c r="B61" s="334"/>
      <c r="C61" s="334"/>
      <c r="D61" s="398"/>
      <c r="L61" s="358"/>
    </row>
    <row r="62" spans="1:22" ht="14">
      <c r="A62" s="359"/>
      <c r="B62" s="334"/>
      <c r="C62" s="334"/>
      <c r="D62" s="398"/>
      <c r="L62" s="358"/>
    </row>
    <row r="63" spans="1:22" ht="14">
      <c r="A63" s="334"/>
      <c r="B63" s="334"/>
      <c r="C63" s="334"/>
      <c r="D63" s="398"/>
      <c r="L63" s="360"/>
    </row>
    <row r="64" spans="1:22" ht="14">
      <c r="A64" s="359"/>
      <c r="B64" s="334"/>
      <c r="C64" s="334"/>
      <c r="D64" s="398"/>
    </row>
    <row r="65" spans="1:4" ht="14">
      <c r="A65" s="334"/>
      <c r="B65" s="334"/>
      <c r="C65" s="334"/>
      <c r="D65" s="398"/>
    </row>
    <row r="66" spans="1:4" ht="14">
      <c r="A66" s="334"/>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59"/>
      <c r="B75" s="334"/>
      <c r="C75" s="334"/>
      <c r="D75" s="398"/>
    </row>
    <row r="76" spans="1:4" ht="14">
      <c r="A76" s="359"/>
      <c r="B76" s="334"/>
      <c r="C76" s="334"/>
      <c r="D76" s="398"/>
    </row>
    <row r="77" spans="1:4" ht="14">
      <c r="A77" s="334"/>
      <c r="B77" s="334"/>
      <c r="C77" s="334"/>
      <c r="D77" s="398"/>
    </row>
    <row r="78" spans="1:4" ht="14">
      <c r="B78" s="334"/>
    </row>
    <row r="79" spans="1:4" ht="14">
      <c r="B79" s="334"/>
    </row>
    <row r="80" spans="1:4" ht="14">
      <c r="B80" s="334"/>
    </row>
  </sheetData>
  <mergeCells count="9">
    <mergeCell ref="F41:G41"/>
    <mergeCell ref="H41:I41"/>
    <mergeCell ref="L41:V41"/>
    <mergeCell ref="B33:C34"/>
    <mergeCell ref="L35:V35"/>
    <mergeCell ref="F36:G36"/>
    <mergeCell ref="F37:G37"/>
    <mergeCell ref="F38:G38"/>
    <mergeCell ref="L40:V40"/>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41" max="21" man="1"/>
  </row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FFFF00"/>
    <pageSetUpPr fitToPage="1"/>
  </sheetPr>
  <dimension ref="A1:AD76"/>
  <sheetViews>
    <sheetView zoomScale="70" zoomScaleNormal="70" zoomScaleSheetLayoutView="85" workbookViewId="0">
      <selection activeCell="B18" sqref="B18"/>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61"/>
      <c r="I10" s="46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1006</v>
      </c>
      <c r="C18" s="187" t="str">
        <f>IF(D18="","",VLOOKUP(B18,Data!$B$5:$L$404,2,FALSE))</f>
        <v/>
      </c>
      <c r="D18" s="274"/>
      <c r="E18" s="276"/>
      <c r="F18" s="185" t="str">
        <f>IF(D18="","",VLOOKUP(B18,Data!$B$5:$L$404,11,FALSE))</f>
        <v/>
      </c>
      <c r="G18" s="188" t="str">
        <f t="shared" ref="G18:G27"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410">
        <v>12</v>
      </c>
      <c r="B19" s="419" t="s">
        <v>353</v>
      </c>
      <c r="C19" s="187" t="str">
        <f>IF(D19="","",VLOOKUP(B19,Data!$B$5:$L$404,2,FALSE))</f>
        <v>WQ78260</v>
      </c>
      <c r="D19" s="274">
        <v>5</v>
      </c>
      <c r="E19" s="273"/>
      <c r="F19" s="376">
        <f>IF(D19="","",VLOOKUP(B19,Data!$B$5:$L$404,11,FALSE))</f>
        <v>4283.6499999999996</v>
      </c>
      <c r="G19" s="400">
        <f t="shared" si="0"/>
        <v>21418.25</v>
      </c>
      <c r="H19" s="401" t="str">
        <f>IF(D19="","",VLOOKUP(B19,Data!$B$5:$D$404,3,FALSE))</f>
        <v>C/T</v>
      </c>
      <c r="I19" s="401" t="str">
        <f>IF(D19="","",VLOOKUP(B19,Data!$B$5:$M$404,12,FALSE))</f>
        <v>Indonesia</v>
      </c>
      <c r="J19" s="402" t="s">
        <v>1007</v>
      </c>
      <c r="K19" s="187">
        <f>IF(D19="","",VLOOKUP(B19,Data!$B$5:$E$404,4,FALSE)*D19)</f>
        <v>1525</v>
      </c>
      <c r="L19" s="187">
        <f>IF(D19="","",VLOOKUP(B19,Data!$B$5:$F$404,5,FALSE)*D19)</f>
        <v>1345</v>
      </c>
      <c r="M19" s="403"/>
      <c r="N19" s="404"/>
      <c r="O19" s="405"/>
      <c r="P19" s="406"/>
      <c r="Q19" s="405"/>
      <c r="R19" s="405"/>
      <c r="S19" s="406"/>
      <c r="T19" s="407"/>
      <c r="U19" s="406"/>
      <c r="V19" s="408">
        <f>IF(D19="","",VLOOKUP(B19,Data!$B$5:$J$404,9,FALSE)*D19)</f>
        <v>7.67</v>
      </c>
      <c r="W19" s="386"/>
      <c r="X19" s="386"/>
      <c r="Y19" s="386"/>
      <c r="Z19" s="386"/>
      <c r="AA19" s="386"/>
      <c r="AB19" s="386"/>
      <c r="AC19" s="386"/>
      <c r="AD19" s="386"/>
    </row>
    <row r="20" spans="1:30" s="340" customFormat="1" ht="17" customHeight="1">
      <c r="A20" s="272">
        <v>13</v>
      </c>
      <c r="B20" s="419" t="s">
        <v>547</v>
      </c>
      <c r="C20" s="187" t="str">
        <f>IF(D20="","",VLOOKUP(B20,Data!$B$5:$L$404,2,FALSE))</f>
        <v>ZG04870</v>
      </c>
      <c r="D20" s="274">
        <v>2</v>
      </c>
      <c r="E20" s="277"/>
      <c r="F20" s="185">
        <f>IF(D20="","",VLOOKUP(B20,Data!$B$5:$L$404,11,FALSE))</f>
        <v>1870.76</v>
      </c>
      <c r="G20" s="188">
        <f>IF(D20&gt;0,D20*F20,"-")</f>
        <v>3741.52</v>
      </c>
      <c r="H20" s="182" t="str">
        <f>IF(D20="","",VLOOKUP(B20,Data!$B$5:$D$404,3,FALSE))</f>
        <v>C/T</v>
      </c>
      <c r="I20" s="182" t="str">
        <f>IF(D20="","",VLOOKUP(B20,Data!$B$5:$M$404,12,FALSE))</f>
        <v>Indonesia</v>
      </c>
      <c r="J20" s="402" t="s">
        <v>1007</v>
      </c>
      <c r="K20" s="183">
        <f>IF(D20="","",VLOOKUP(B20,Data!$B$5:$E$404,4,FALSE)*D20)</f>
        <v>402</v>
      </c>
      <c r="L20" s="183">
        <f>IF(D20="","",VLOOKUP(B20,Data!$B$5:$F$404,5,FALSE)*D20)</f>
        <v>362</v>
      </c>
      <c r="M20" s="189" t="e">
        <f>IF(B20=Data!B134,Data!G134,(IF(B20=Data!B140,Data!G140,(IF(B20=Data!B142,Data!G142,(IF(B20=Data!#REF!,Data!#REF!,(IF(B20=Data!#REF!,Data!#REF!,(IF(B20=Data!B125,Data!G125,(IF(B20=Data!#REF!,Data!#REF!,(IF(B20=Data!#REF!,Data!#REF!,Data!#REF!)))))))))))))))&amp;IF(B20=Data!B260,Data!G260,(IF(B20=Data!B261,Data!G261,(IF(B20=Data!#REF!,Data!#REF!,(IF(B20=Data!B256,Data!G256,(IF(B20=Data!B257,Data!G257,(IF(B20=Data!#REF!,Data!G952,(IF(B20=Data!#REF!,Data!#REF!,(IF(B20=Data!B312,Data!G312,Data!#REF!)))))))))))))))&amp;IF(B20=Data!#REF!,Data!#REF!,(IF(B20=Data!#REF!,Data!#REF!,(IF(B20=Data!#REF!,Data!#REF!,(IF(B20=Data!#REF!,Data!#REF!,(IF(B20=Data!#REF!,Data!#REF!,Data!#REF!)))))))))</f>
        <v>#REF!</v>
      </c>
      <c r="N20" s="377"/>
      <c r="O20" s="378"/>
      <c r="P20" s="186" t="e">
        <f>IF(B20=Data!B134,Data!H134,(IF(B20=Data!B140,Data!H140,(IF(B20=Data!B142,Data!H142,(IF(B20=Data!#REF!,Data!#REF!,(IF(B20=Data!#REF!,Data!#REF!,(IF(B20=Data!B125,Data!H125,(IF(B20=Data!#REF!,Data!#REF!,(IF(B20=Data!#REF!,Data!#REF!,Data!#REF!)))))))))))))))&amp;IF(B20=Data!B260,Data!H260,(IF(B20=Data!B261,Data!H261,(IF(B20=Data!#REF!,Data!#REF!,(IF(B20=Data!B256,Data!H256,(IF(B20=Data!B257,Data!H257,(IF(B20=Data!#REF!,Data!H952,(IF(B20=Data!#REF!,Data!#REF!,(IF(B20=Data!B312,Data!H312,Data!#REF!)))))))))))))))&amp;IF(B20=Data!#REF!,Data!#REF!,(IF(B20=Data!#REF!,Data!#REF!,(IF(B20=Data!#REF!,Data!#REF!,(IF(B20=Data!#REF!,Data!#REF!,(IF(B20=Data!#REF!,Data!#REF!,Data!#REF!)))))))))</f>
        <v>#REF!</v>
      </c>
      <c r="Q20" s="378"/>
      <c r="R20" s="378"/>
      <c r="S20" s="186" t="e">
        <f>IF(B20=Data!B134,Data!I134,(IF(B20=Data!B140,Data!I140,(IF(B20=Data!B142,Data!I142,(IF(B20=Data!#REF!,Data!#REF!,(IF(B20=Data!#REF!,Data!#REF!,(IF(B20=Data!B125,Data!I125,(IF(B20=Data!#REF!,Data!#REF!,(IF(B20=Data!#REF!,Data!#REF!,Data!#REF!)))))))))))))))&amp;IF(B20=Data!B260,Data!I260,(IF(B20=Data!B261,Data!I261,(IF(B20=Data!#REF!,Data!#REF!,(IF(B20=Data!B256,Data!I256,(IF(B20=Data!B257,Data!I257,(IF(B20=Data!#REF!,Data!I952,(IF(B20=Data!#REF!,Data!#REF!,(IF(B20=Data!B312,Data!I312,Data!#REF!)))))))))))))))&amp;IF(B20=Data!#REF!,Data!#REF!,(IF(B20=Data!#REF!,Data!#REF!,(IF(B20=Data!#REF!,Data!#REF!,(IF(B20=Data!#REF!,Data!#REF!,(IF(B20=Data!#REF!,Data!#REF!,Data!#REF!)))))))))</f>
        <v>#REF!</v>
      </c>
      <c r="T20" s="379"/>
      <c r="U20" s="186" t="e">
        <f>IF(B20=Data!B134,Data!J134,(IF(B20=Data!B140,Data!J140,(IF(B20=Data!B142,Data!J142,(IF(B20=Data!#REF!,Data!#REF!,(IF(B20=Data!#REF!,Data!#REF!,(IF(B20=Data!B125,Data!J125,(IF(B20=Data!#REF!,Data!#REF!,(IF(B20=Data!#REF!,Data!#REF!,Data!#REF!)))))))))))))))&amp;IF(B20=Data!B260,Data!J260,(IF(B20=Data!B261,Data!J261,(IF(B20=Data!#REF!,Data!#REF!,(IF(B20=Data!B256,Data!J256,(IF(B20=Data!B257,Data!J257,(IF(B20=Data!#REF!,Data!J952,(IF(B20=Data!#REF!,Data!#REF!,(IF(B20=Data!B312,Data!J312,Data!#REF!)))))))))))))))&amp;IF(B20=Data!#REF!,Data!#REF!,(IF(B20=Data!#REF!,Data!#REF!,(IF(B20=Data!#REF!,Data!#REF!,(IF(B20=Data!#REF!,Data!#REF!,(IF(B20=Data!#REF!,Data!#REF!,Data!#REF!)))))))))</f>
        <v>#REF!</v>
      </c>
      <c r="V20" s="184">
        <f>IF(D20="","",VLOOKUP(B20,Data!$B$5:$J$404,9,FALSE)*D20)</f>
        <v>2.2999999999999998</v>
      </c>
    </row>
    <row r="21" spans="1:30" s="340" customFormat="1" ht="17" customHeight="1">
      <c r="A21" s="272"/>
      <c r="B21" s="419"/>
      <c r="C21" s="187" t="str">
        <f>IF(D21="","",VLOOKUP(B21,Data!$B$5:$L$404,2,FALSE))</f>
        <v/>
      </c>
      <c r="D21" s="274"/>
      <c r="E21" s="277"/>
      <c r="F21" s="185" t="str">
        <f>IF(D21="","",VLOOKUP(B21,Data!$B$5:$L$404,11,FALSE))</f>
        <v/>
      </c>
      <c r="G21" s="188" t="str">
        <f>IF(D21&gt;0,D21*F21,"-")</f>
        <v>-</v>
      </c>
      <c r="H21" s="182" t="str">
        <f>IF(D21="","",VLOOKUP(B21,Data!$B$5:$D$404,3,FALSE))</f>
        <v/>
      </c>
      <c r="I21" s="182" t="str">
        <f>IF(D21="","",VLOOKUP(B21,Data!$B$5:$M$404,12,FALSE))</f>
        <v/>
      </c>
      <c r="J21" s="402"/>
      <c r="K21" s="183" t="str">
        <f>IF(D21="","",VLOOKUP(B21,Data!$B$5:$E$404,4,FALSE)*D21)</f>
        <v/>
      </c>
      <c r="L21" s="183" t="str">
        <f>IF(D21="","",VLOOKUP(B21,Data!$B$5:$F$404,5,FALSE)*D21)</f>
        <v/>
      </c>
      <c r="M21" s="189" t="e">
        <f>IF(B21=Data!B87,Data!G87,(IF(B21=Data!B93,Data!G93,(IF(B21=Data!B95,Data!G95,(IF(B21=Data!#REF!,Data!#REF!,(IF(B21=Data!#REF!,Data!#REF!,(IF(B21=Data!B78,Data!G78,(IF(B21=Data!#REF!,Data!#REF!,(IF(B21=Data!#REF!,Data!#REF!,Data!#REF!)))))))))))))))&amp;IF(B21=Data!B212,Data!G212,(IF(B21=Data!B213,Data!G213,(IF(B21=Data!#REF!,Data!#REF!,(IF(B21=Data!B208,Data!G208,(IF(B21=Data!B209,Data!G209,(IF(B21=Data!#REF!,Data!G905,(IF(B21=Data!#REF!,Data!#REF!,(IF(B21=Data!B265,Data!G265,Data!#REF!)))))))))))))))&amp;IF(B21=Data!#REF!,Data!#REF!,(IF(B21=Data!#REF!,Data!#REF!,(IF(B21=Data!#REF!,Data!#REF!,(IF(B21=Data!#REF!,Data!#REF!,(IF(B21=Data!#REF!,Data!#REF!,Data!#REF!)))))))))</f>
        <v>#REF!</v>
      </c>
      <c r="N21" s="377"/>
      <c r="O21" s="378"/>
      <c r="P21" s="186" t="e">
        <f>IF(B21=Data!B87,Data!H87,(IF(B21=Data!B93,Data!H93,(IF(B21=Data!B95,Data!H95,(IF(B21=Data!#REF!,Data!#REF!,(IF(B21=Data!#REF!,Data!#REF!,(IF(B21=Data!B78,Data!H78,(IF(B21=Data!#REF!,Data!#REF!,(IF(B21=Data!#REF!,Data!#REF!,Data!#REF!)))))))))))))))&amp;IF(B21=Data!B212,Data!H212,(IF(B21=Data!B213,Data!H213,(IF(B21=Data!#REF!,Data!#REF!,(IF(B21=Data!B208,Data!H208,(IF(B21=Data!B209,Data!H209,(IF(B21=Data!#REF!,Data!H905,(IF(B21=Data!#REF!,Data!#REF!,(IF(B21=Data!B265,Data!H265,Data!#REF!)))))))))))))))&amp;IF(B21=Data!#REF!,Data!#REF!,(IF(B21=Data!#REF!,Data!#REF!,(IF(B21=Data!#REF!,Data!#REF!,(IF(B21=Data!#REF!,Data!#REF!,(IF(B21=Data!#REF!,Data!#REF!,Data!#REF!)))))))))</f>
        <v>#REF!</v>
      </c>
      <c r="Q21" s="378"/>
      <c r="R21" s="378"/>
      <c r="S21" s="186" t="e">
        <f>IF(B21=Data!B87,Data!I87,(IF(B21=Data!B93,Data!I93,(IF(B21=Data!B95,Data!I95,(IF(B21=Data!#REF!,Data!#REF!,(IF(B21=Data!#REF!,Data!#REF!,(IF(B21=Data!B78,Data!I78,(IF(B21=Data!#REF!,Data!#REF!,(IF(B21=Data!#REF!,Data!#REF!,Data!#REF!)))))))))))))))&amp;IF(B21=Data!B212,Data!I212,(IF(B21=Data!B213,Data!I213,(IF(B21=Data!#REF!,Data!#REF!,(IF(B21=Data!B208,Data!I208,(IF(B21=Data!B209,Data!I209,(IF(B21=Data!#REF!,Data!I905,(IF(B21=Data!#REF!,Data!#REF!,(IF(B21=Data!B265,Data!I265,Data!#REF!)))))))))))))))&amp;IF(B21=Data!#REF!,Data!#REF!,(IF(B21=Data!#REF!,Data!#REF!,(IF(B21=Data!#REF!,Data!#REF!,(IF(B21=Data!#REF!,Data!#REF!,(IF(B21=Data!#REF!,Data!#REF!,Data!#REF!)))))))))</f>
        <v>#REF!</v>
      </c>
      <c r="T21" s="379"/>
      <c r="U21" s="186" t="e">
        <f>IF(B21=Data!B87,Data!J87,(IF(B21=Data!B93,Data!J93,(IF(B21=Data!B95,Data!J95,(IF(B21=Data!#REF!,Data!#REF!,(IF(B21=Data!#REF!,Data!#REF!,(IF(B21=Data!B78,Data!J78,(IF(B21=Data!#REF!,Data!#REF!,(IF(B21=Data!#REF!,Data!#REF!,Data!#REF!)))))))))))))))&amp;IF(B21=Data!B212,Data!J212,(IF(B21=Data!B213,Data!J213,(IF(B21=Data!#REF!,Data!#REF!,(IF(B21=Data!B208,Data!J208,(IF(B21=Data!B209,Data!J209,(IF(B21=Data!#REF!,Data!J905,(IF(B21=Data!#REF!,Data!#REF!,(IF(B21=Data!B265,Data!J265,Data!#REF!)))))))))))))))&amp;IF(B21=Data!#REF!,Data!#REF!,(IF(B21=Data!#REF!,Data!#REF!,(IF(B21=Data!#REF!,Data!#REF!,(IF(B21=Data!#REF!,Data!#REF!,(IF(B21=Data!#REF!,Data!#REF!,Data!#REF!)))))))))</f>
        <v>#REF!</v>
      </c>
      <c r="V21" s="184" t="str">
        <f>IF(D21="","",VLOOKUP(B21,Data!$B$5:$J$404,9,FALSE)*D21)</f>
        <v/>
      </c>
    </row>
    <row r="22" spans="1:30" s="340" customFormat="1" ht="17" customHeight="1">
      <c r="A22" s="272"/>
      <c r="B22" s="368"/>
      <c r="C22" s="187" t="str">
        <f>IF(D22="","",VLOOKUP(B22,Data!$B$5:$L$404,2,FALSE))</f>
        <v/>
      </c>
      <c r="D22" s="274"/>
      <c r="E22" s="181"/>
      <c r="F22" s="185" t="str">
        <f>IF(D22="","",VLOOKUP(B22,Data!$B$5:$L$404,11,FALSE))</f>
        <v/>
      </c>
      <c r="G22" s="188" t="str">
        <f t="shared" si="0"/>
        <v>-</v>
      </c>
      <c r="H22" s="182" t="str">
        <f>IF(D22="","",VLOOKUP(B22,Data!$B$5:$D$404,3,FALSE))</f>
        <v/>
      </c>
      <c r="I22" s="182" t="str">
        <f>IF(D22="","",VLOOKUP(B22,Data!$B$5:$M$404,12,FALSE))</f>
        <v/>
      </c>
      <c r="J22" s="402"/>
      <c r="K22" s="183" t="str">
        <f>IF(D22="","",VLOOKUP(B22,Data!$B$5:$E$404,4,FALSE)*D22)</f>
        <v/>
      </c>
      <c r="L22" s="183" t="str">
        <f>IF(D22="","",VLOOKUP(B22,Data!$B$5:$F$404,5,FALSE)*D22)</f>
        <v/>
      </c>
      <c r="M22" s="189" t="e">
        <f>IF(B22=Data!B93,Data!G93,(IF(B22=Data!B99,Data!G99,(IF(B22=Data!B101,Data!G101,(IF(B22=Data!#REF!,Data!#REF!,(IF(B22=Data!#REF!,Data!#REF!,(IF(B22=Data!B84,Data!G84,(IF(B22=Data!#REF!,Data!#REF!,(IF(B22=Data!#REF!,Data!#REF!,Data!#REF!)))))))))))))))&amp;IF(B22=Data!B219,Data!G219,(IF(B22=Data!B220,Data!G220,(IF(B22=Data!#REF!,Data!#REF!,(IF(B22=Data!B214,Data!G214,(IF(B22=Data!B216,Data!G216,(IF(B22=Data!#REF!,Data!G911,(IF(B22=Data!#REF!,Data!#REF!,(IF(B22=Data!B271,Data!G271,Data!#REF!)))))))))))))))&amp;IF(B22=Data!#REF!,Data!#REF!,(IF(B22=Data!#REF!,Data!#REF!,(IF(B22=Data!#REF!,Data!#REF!,(IF(B22=Data!#REF!,Data!#REF!,(IF(B22=Data!#REF!,Data!#REF!,Data!#REF!)))))))))</f>
        <v>#REF!</v>
      </c>
      <c r="N22" s="377"/>
      <c r="O22" s="378"/>
      <c r="P22" s="186" t="e">
        <f>IF(B22=Data!B93,Data!H93,(IF(B22=Data!B99,Data!H99,(IF(B22=Data!B101,Data!H101,(IF(B22=Data!#REF!,Data!#REF!,(IF(B22=Data!#REF!,Data!#REF!,(IF(B22=Data!B84,Data!H84,(IF(B22=Data!#REF!,Data!#REF!,(IF(B22=Data!#REF!,Data!#REF!,Data!#REF!)))))))))))))))&amp;IF(B22=Data!B219,Data!H219,(IF(B22=Data!B220,Data!H220,(IF(B22=Data!#REF!,Data!#REF!,(IF(B22=Data!B214,Data!H214,(IF(B22=Data!B216,Data!H216,(IF(B22=Data!#REF!,Data!H911,(IF(B22=Data!#REF!,Data!#REF!,(IF(B22=Data!B271,Data!H271,Data!#REF!)))))))))))))))&amp;IF(B22=Data!#REF!,Data!#REF!,(IF(B22=Data!#REF!,Data!#REF!,(IF(B22=Data!#REF!,Data!#REF!,(IF(B22=Data!#REF!,Data!#REF!,(IF(B22=Data!#REF!,Data!#REF!,Data!#REF!)))))))))</f>
        <v>#REF!</v>
      </c>
      <c r="Q22" s="378"/>
      <c r="R22" s="378"/>
      <c r="S22" s="186" t="e">
        <f>IF(B22=Data!B93,Data!I93,(IF(B22=Data!B99,Data!I99,(IF(B22=Data!B101,Data!I101,(IF(B22=Data!#REF!,Data!#REF!,(IF(B22=Data!#REF!,Data!#REF!,(IF(B22=Data!B84,Data!I84,(IF(B22=Data!#REF!,Data!#REF!,(IF(B22=Data!#REF!,Data!#REF!,Data!#REF!)))))))))))))))&amp;IF(B22=Data!B219,Data!I219,(IF(B22=Data!B220,Data!I220,(IF(B22=Data!#REF!,Data!#REF!,(IF(B22=Data!B214,Data!I214,(IF(B22=Data!B216,Data!I216,(IF(B22=Data!#REF!,Data!I911,(IF(B22=Data!#REF!,Data!#REF!,(IF(B22=Data!B271,Data!I271,Data!#REF!)))))))))))))))&amp;IF(B22=Data!#REF!,Data!#REF!,(IF(B22=Data!#REF!,Data!#REF!,(IF(B22=Data!#REF!,Data!#REF!,(IF(B22=Data!#REF!,Data!#REF!,(IF(B22=Data!#REF!,Data!#REF!,Data!#REF!)))))))))</f>
        <v>#REF!</v>
      </c>
      <c r="T22" s="379"/>
      <c r="U22" s="186" t="e">
        <f>IF(B22=Data!B93,Data!J93,(IF(B22=Data!B99,Data!J99,(IF(B22=Data!B101,Data!J101,(IF(B22=Data!#REF!,Data!#REF!,(IF(B22=Data!#REF!,Data!#REF!,(IF(B22=Data!B84,Data!J84,(IF(B22=Data!#REF!,Data!#REF!,(IF(B22=Data!#REF!,Data!#REF!,Data!#REF!)))))))))))))))&amp;IF(B22=Data!B219,Data!J219,(IF(B22=Data!B220,Data!J220,(IF(B22=Data!#REF!,Data!#REF!,(IF(B22=Data!B214,Data!J214,(IF(B22=Data!B216,Data!J216,(IF(B22=Data!#REF!,Data!J911,(IF(B22=Data!#REF!,Data!#REF!,(IF(B22=Data!B271,Data!J271,Data!#REF!)))))))))))))))&amp;IF(B22=Data!#REF!,Data!#REF!,(IF(B22=Data!#REF!,Data!#REF!,(IF(B22=Data!#REF!,Data!#REF!,(IF(B22=Data!#REF!,Data!#REF!,(IF(B22=Data!#REF!,Data!#REF!,Data!#REF!)))))))))</f>
        <v>#REF!</v>
      </c>
      <c r="V22" s="184" t="str">
        <f>IF(D22="","",VLOOKUP(B22,Data!$B$5:$J$404,9,FALSE)*D22)</f>
        <v/>
      </c>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409" customFormat="1" ht="17" customHeight="1">
      <c r="A24" s="410"/>
      <c r="B24" s="368"/>
      <c r="C24" s="187" t="str">
        <f>IF(D24="","",VLOOKUP(B24,Data!$B$5:$L$404,2,FALSE))</f>
        <v/>
      </c>
      <c r="D24" s="274"/>
      <c r="E24" s="273"/>
      <c r="F24" s="376" t="str">
        <f>IF(D24="","",VLOOKUP(B24,Data!$B$5:$L$404,11,FALSE))</f>
        <v/>
      </c>
      <c r="G24" s="400" t="str">
        <f t="shared" si="0"/>
        <v>-</v>
      </c>
      <c r="H24" s="401" t="str">
        <f>IF(D24="","",VLOOKUP(B24,Data!$B$5:$D$404,3,FALSE))</f>
        <v/>
      </c>
      <c r="I24" s="401" t="str">
        <f>IF(D24="","",VLOOKUP(B24,Data!$B$5:$M$404,12,FALSE))</f>
        <v/>
      </c>
      <c r="J24" s="402"/>
      <c r="K24" s="187" t="str">
        <f>IF(D24="","",VLOOKUP(B24,Data!$B$5:$E$404,4,FALSE)*D24)</f>
        <v/>
      </c>
      <c r="L24" s="187" t="str">
        <f>IF(D24="","",VLOOKUP(B24,Data!$B$5:$F$404,5,FALSE)*D24)</f>
        <v/>
      </c>
      <c r="M24" s="403"/>
      <c r="N24" s="404"/>
      <c r="O24" s="405"/>
      <c r="P24" s="406"/>
      <c r="Q24" s="405"/>
      <c r="R24" s="405"/>
      <c r="S24" s="406"/>
      <c r="T24" s="407"/>
      <c r="U24" s="406"/>
      <c r="V24" s="408" t="str">
        <f>IF(D24="","",VLOOKUP(B24,Data!$B$5:$J$404,9,FALSE)*D24)</f>
        <v/>
      </c>
      <c r="W24" s="386"/>
      <c r="X24" s="386"/>
      <c r="Y24" s="386"/>
      <c r="Z24" s="386"/>
      <c r="AA24" s="386"/>
      <c r="AB24" s="386"/>
      <c r="AC24" s="386"/>
      <c r="AD24" s="386"/>
    </row>
    <row r="25" spans="1:30" s="340" customFormat="1" ht="17" customHeight="1">
      <c r="A25" s="410"/>
      <c r="B25" s="342" t="s">
        <v>871</v>
      </c>
      <c r="C25" s="187" t="str">
        <f>IF(D25="","",VLOOKUP(B25,Data!$B$5:$L$404,2,FALSE))</f>
        <v/>
      </c>
      <c r="D25" s="274"/>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399"/>
      <c r="B26" s="342" t="s">
        <v>1026</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410"/>
      <c r="B27" s="385"/>
      <c r="C27" s="187"/>
      <c r="D27" s="339"/>
      <c r="E27" s="276"/>
      <c r="F27" s="185"/>
      <c r="G27" s="188" t="str">
        <f t="shared" si="0"/>
        <v>-</v>
      </c>
      <c r="H27" s="182"/>
      <c r="I27" s="182"/>
      <c r="J27" s="246"/>
      <c r="K27" s="183"/>
      <c r="L27" s="183"/>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c r="W27" s="282"/>
      <c r="X27" s="282"/>
      <c r="Y27" s="282"/>
      <c r="Z27" s="282"/>
      <c r="AA27" s="282"/>
      <c r="AB27" s="282"/>
      <c r="AC27" s="282"/>
      <c r="AD27" s="282"/>
    </row>
    <row r="28" spans="1:30" s="340" customFormat="1" ht="19.5" customHeight="1">
      <c r="A28" s="272"/>
      <c r="B28" s="678" t="s">
        <v>1024</v>
      </c>
      <c r="C28" s="679"/>
      <c r="D28" s="269">
        <f>SUM(D16:D27)</f>
        <v>7</v>
      </c>
      <c r="E28" s="374"/>
      <c r="F28" s="380"/>
      <c r="G28" s="191">
        <f>SUM(G16:G27)</f>
        <v>25159.77</v>
      </c>
      <c r="H28" s="191"/>
      <c r="I28" s="383"/>
      <c r="J28" s="343"/>
      <c r="K28" s="191">
        <f>SUM(K16:K27)</f>
        <v>1927</v>
      </c>
      <c r="L28" s="191">
        <f>SUM(L16:L27)</f>
        <v>1707</v>
      </c>
      <c r="M28" s="191" t="e">
        <f>SUM(M16:M27)</f>
        <v>#REF!</v>
      </c>
      <c r="N28" s="190">
        <f>SUM(N14:N15)</f>
        <v>0</v>
      </c>
      <c r="O28" s="190" t="e">
        <f>SUM(#REF!)</f>
        <v>#REF!</v>
      </c>
      <c r="P28" s="190">
        <f>SUM(P14:P15)</f>
        <v>0</v>
      </c>
      <c r="Q28" s="190">
        <f>SUM(Q14:Q15)</f>
        <v>0</v>
      </c>
      <c r="R28" s="190" t="e">
        <f>SUM(#REF!)</f>
        <v>#REF!</v>
      </c>
      <c r="S28" s="190">
        <f>SUM(S14:S15)</f>
        <v>0</v>
      </c>
      <c r="T28" s="190">
        <f>SUM(T14:T15)</f>
        <v>0</v>
      </c>
      <c r="U28" s="190"/>
      <c r="V28" s="192">
        <f>SUM(V16:V27)</f>
        <v>9.9699999999999989</v>
      </c>
      <c r="W28" s="282"/>
    </row>
    <row r="29" spans="1:30" ht="10.5" customHeight="1">
      <c r="A29" s="272"/>
      <c r="B29" s="680"/>
      <c r="C29" s="681"/>
      <c r="D29" s="395"/>
      <c r="E29" s="375"/>
      <c r="F29" s="311"/>
      <c r="G29" s="160" t="s">
        <v>523</v>
      </c>
      <c r="H29" s="157"/>
      <c r="I29" s="344"/>
      <c r="J29" s="344"/>
      <c r="K29" s="344"/>
      <c r="L29" s="161"/>
      <c r="M29" s="151"/>
      <c r="N29" s="298"/>
      <c r="U29" s="298"/>
      <c r="V29" s="298"/>
    </row>
    <row r="30" spans="1:30"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386" t="s">
        <v>87</v>
      </c>
      <c r="F31" s="685"/>
      <c r="G31" s="686"/>
      <c r="H31" s="297" t="s">
        <v>88</v>
      </c>
      <c r="I31" s="350"/>
      <c r="J31" s="154" t="s">
        <v>89</v>
      </c>
      <c r="K31" s="154"/>
      <c r="L31" s="150"/>
      <c r="V31" s="155"/>
    </row>
    <row r="32" spans="1:30">
      <c r="A32" s="297" t="s">
        <v>526</v>
      </c>
      <c r="B32" s="297"/>
      <c r="C32" s="298"/>
      <c r="D32" s="386"/>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1021</v>
      </c>
      <c r="G36" s="674"/>
      <c r="H36" s="673" t="s">
        <v>1022</v>
      </c>
      <c r="I36" s="674"/>
      <c r="J36" s="158" t="s">
        <v>104</v>
      </c>
      <c r="K36" s="158"/>
      <c r="L36" s="675" t="s">
        <v>105</v>
      </c>
      <c r="M36" s="676"/>
      <c r="N36" s="676"/>
      <c r="O36" s="676"/>
      <c r="P36" s="676"/>
      <c r="Q36" s="676"/>
      <c r="R36" s="676"/>
      <c r="S36" s="676"/>
      <c r="T36" s="676"/>
      <c r="U36" s="676"/>
      <c r="V36" s="677"/>
    </row>
    <row r="37" spans="1:22">
      <c r="B37" s="305"/>
    </row>
    <row r="43" spans="1:22" s="354" customFormat="1" ht="26.25" customHeight="1">
      <c r="A43" s="163" t="s">
        <v>886</v>
      </c>
      <c r="B43" s="146"/>
      <c r="C43" s="163" t="s">
        <v>569</v>
      </c>
      <c r="D43" s="362"/>
      <c r="E43" s="362"/>
      <c r="F43" s="363"/>
      <c r="G43" s="163" t="s">
        <v>880</v>
      </c>
      <c r="H43" s="146"/>
      <c r="I43" s="163" t="s">
        <v>569</v>
      </c>
      <c r="K43" s="265"/>
      <c r="L43" s="265"/>
      <c r="V43" s="264"/>
    </row>
    <row r="44" spans="1:22" s="354" customFormat="1" ht="19.25" customHeight="1">
      <c r="A44" s="163" t="s">
        <v>887</v>
      </c>
      <c r="B44" s="146"/>
      <c r="C44" s="163" t="s">
        <v>891</v>
      </c>
      <c r="D44" s="362"/>
      <c r="E44" s="362"/>
      <c r="F44" s="363"/>
      <c r="G44" s="247" t="s">
        <v>881</v>
      </c>
      <c r="H44" s="381"/>
      <c r="I44" s="247" t="s">
        <v>891</v>
      </c>
      <c r="K44" s="265"/>
      <c r="L44" s="265"/>
      <c r="V44" s="264"/>
    </row>
    <row r="45" spans="1:22" s="354" customFormat="1" ht="19.25" customHeight="1">
      <c r="A45" s="163" t="s">
        <v>888</v>
      </c>
      <c r="B45" s="146"/>
      <c r="C45" s="163" t="s">
        <v>891</v>
      </c>
      <c r="D45" s="362"/>
      <c r="E45" s="362"/>
      <c r="F45" s="363"/>
      <c r="G45" s="163" t="s">
        <v>882</v>
      </c>
      <c r="H45" s="146"/>
      <c r="I45" s="163" t="s">
        <v>569</v>
      </c>
      <c r="K45" s="265"/>
      <c r="L45" s="265"/>
      <c r="V45" s="264"/>
    </row>
    <row r="46" spans="1:22" s="354" customFormat="1" ht="19.25" customHeight="1">
      <c r="A46" s="163" t="s">
        <v>889</v>
      </c>
      <c r="B46" s="146"/>
      <c r="C46" s="163" t="s">
        <v>569</v>
      </c>
      <c r="D46" s="362"/>
      <c r="E46" s="362"/>
      <c r="F46" s="363"/>
      <c r="G46" s="163" t="s">
        <v>883</v>
      </c>
      <c r="H46" s="146"/>
      <c r="I46" s="163" t="s">
        <v>569</v>
      </c>
      <c r="K46" s="265"/>
      <c r="L46" s="265"/>
      <c r="V46" s="264"/>
    </row>
    <row r="47" spans="1:22" s="354" customFormat="1" ht="19.25" customHeight="1">
      <c r="A47" s="163" t="s">
        <v>890</v>
      </c>
      <c r="B47" s="146"/>
      <c r="C47" s="163" t="s">
        <v>569</v>
      </c>
      <c r="D47" s="362"/>
      <c r="E47" s="362"/>
      <c r="F47" s="363"/>
      <c r="G47" s="163" t="s">
        <v>885</v>
      </c>
      <c r="H47" s="146"/>
      <c r="I47" s="163" t="s">
        <v>569</v>
      </c>
      <c r="K47" s="265"/>
      <c r="L47" s="265"/>
      <c r="V47" s="264"/>
    </row>
    <row r="48" spans="1:22" ht="18.75" customHeight="1">
      <c r="A48" s="411"/>
      <c r="B48" s="411"/>
      <c r="C48" s="411"/>
      <c r="D48" s="411"/>
      <c r="E48" s="411"/>
      <c r="F48" s="266"/>
      <c r="G48" s="163" t="s">
        <v>884</v>
      </c>
      <c r="H48" s="146"/>
      <c r="I48" s="163" t="s">
        <v>569</v>
      </c>
    </row>
    <row r="52" spans="1:12">
      <c r="L52" s="355"/>
    </row>
    <row r="53" spans="1:12" ht="14">
      <c r="A53" s="356"/>
      <c r="C53" s="334"/>
      <c r="D53" s="357"/>
      <c r="L53" s="358"/>
    </row>
    <row r="54" spans="1:12" ht="14">
      <c r="A54" s="359"/>
      <c r="C54" s="334"/>
      <c r="D54" s="357"/>
      <c r="L54" s="358"/>
    </row>
    <row r="55" spans="1:12" ht="14">
      <c r="A55" s="359"/>
      <c r="C55" s="334"/>
      <c r="D55" s="357"/>
      <c r="L55" s="358"/>
    </row>
    <row r="56" spans="1:12" ht="14">
      <c r="A56" s="359"/>
      <c r="B56" s="334"/>
      <c r="C56" s="334"/>
      <c r="D56" s="357"/>
      <c r="L56" s="358"/>
    </row>
    <row r="57" spans="1:12" ht="14">
      <c r="A57" s="359"/>
      <c r="B57" s="334"/>
      <c r="C57" s="334"/>
      <c r="D57" s="357"/>
      <c r="L57" s="358"/>
    </row>
    <row r="58" spans="1:12" ht="14">
      <c r="A58" s="359"/>
      <c r="B58" s="334"/>
      <c r="C58" s="334"/>
      <c r="D58" s="357"/>
      <c r="L58" s="358"/>
    </row>
    <row r="59" spans="1:12" ht="14">
      <c r="A59" s="334"/>
      <c r="B59" s="334"/>
      <c r="C59" s="334"/>
      <c r="D59" s="357"/>
      <c r="L59" s="360"/>
    </row>
    <row r="60" spans="1:12" ht="14">
      <c r="A60" s="359"/>
      <c r="B60" s="334"/>
      <c r="C60" s="334"/>
      <c r="D60" s="357"/>
    </row>
    <row r="61" spans="1:12" ht="14">
      <c r="A61" s="334"/>
      <c r="B61" s="334"/>
      <c r="C61" s="334"/>
      <c r="D61" s="357"/>
    </row>
    <row r="62" spans="1:12" ht="14">
      <c r="A62" s="334"/>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34"/>
      <c r="B73" s="334"/>
      <c r="C73" s="334"/>
      <c r="D73" s="357"/>
    </row>
    <row r="74" spans="1:4" ht="14">
      <c r="B74" s="334"/>
    </row>
    <row r="75" spans="1:4" ht="14">
      <c r="B75" s="334"/>
    </row>
    <row r="76" spans="1:4" ht="14">
      <c r="B76"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4" firstPageNumber="4294963191" orientation="landscape" r:id="rId1"/>
  <headerFooter alignWithMargins="0">
    <oddHeader>&amp;R&amp;"Calibri"&amp;10&amp;K000000 Confidential&amp;1#_x000D_</oddHead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FFFF00"/>
    <pageSetUpPr fitToPage="1"/>
  </sheetPr>
  <dimension ref="A1:AD73"/>
  <sheetViews>
    <sheetView topLeftCell="A10" zoomScale="70" zoomScaleNormal="70" zoomScaleSheetLayoutView="85" workbookViewId="0">
      <selection activeCell="B18" sqref="B18"/>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57"/>
      <c r="I10" s="458"/>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1005</v>
      </c>
      <c r="C18" s="187" t="str">
        <f>IF(D18="","",VLOOKUP(B18,Data!$B$5:$L$404,2,FALSE))</f>
        <v/>
      </c>
      <c r="D18" s="339"/>
      <c r="E18" s="275"/>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14</v>
      </c>
      <c r="B19" s="419" t="s">
        <v>239</v>
      </c>
      <c r="C19" s="187" t="str">
        <f>IF(D19="","",VLOOKUP(B19,Data!$B$5:$L$404,2,FALSE))</f>
        <v>AAC7366</v>
      </c>
      <c r="D19" s="339">
        <v>12</v>
      </c>
      <c r="E19" s="277"/>
      <c r="F19" s="185">
        <f>IF(D19="","",VLOOKUP(B19,Data!$B$5:$L$404,11,FALSE))</f>
        <v>2618.06</v>
      </c>
      <c r="G19" s="188">
        <f t="shared" ref="G19:G26" si="0">IF(D19&gt;0,D19*F19,"-")</f>
        <v>31416.720000000001</v>
      </c>
      <c r="H19" s="182" t="str">
        <f>IF(D19="","",VLOOKUP(B19,Data!$B$5:$D$404,3,FALSE))</f>
        <v>C/T</v>
      </c>
      <c r="I19" s="182" t="str">
        <f>IF(D19="","",VLOOKUP(B19,Data!$B$5:$M$404,12,FALSE))</f>
        <v>Indonesia</v>
      </c>
      <c r="J19" s="280" t="s">
        <v>1004</v>
      </c>
      <c r="K19" s="183">
        <f>IF(D19="","",VLOOKUP(B19,Data!$B$5:$E$404,4,FALSE)*D19)</f>
        <v>3192</v>
      </c>
      <c r="L19" s="183">
        <f>IF(D19="","",VLOOKUP(B19,Data!$B$5:$F$404,5,FALSE)*D19)</f>
        <v>2952</v>
      </c>
      <c r="M19" s="189"/>
      <c r="N19" s="377"/>
      <c r="O19" s="378"/>
      <c r="P19" s="186"/>
      <c r="Q19" s="378"/>
      <c r="R19" s="378"/>
      <c r="S19" s="186"/>
      <c r="T19" s="379"/>
      <c r="U19" s="186"/>
      <c r="V19" s="184">
        <f>IF(D19="","",VLOOKUP(B19,Data!$B$5:$J$404,9,FALSE)*D19)</f>
        <v>17.856000000000002</v>
      </c>
      <c r="W19" s="282"/>
      <c r="X19" s="282"/>
      <c r="Y19" s="282"/>
      <c r="Z19" s="282"/>
      <c r="AA19" s="282"/>
      <c r="AB19" s="282"/>
      <c r="AC19" s="282"/>
      <c r="AD19" s="282"/>
    </row>
    <row r="20" spans="1:30" s="340" customFormat="1" ht="17" customHeight="1">
      <c r="A20" s="272">
        <v>15</v>
      </c>
      <c r="B20" s="419" t="s">
        <v>699</v>
      </c>
      <c r="C20" s="187" t="str">
        <f>IF(D20="","",VLOOKUP(B20,Data!$B$5:$L$404,2,FALSE))</f>
        <v>VAD6750</v>
      </c>
      <c r="D20" s="361">
        <v>1</v>
      </c>
      <c r="E20" s="276"/>
      <c r="F20" s="185">
        <f>IF(D20="","",VLOOKUP(B20,Data!$B$5:$L$404,11,FALSE))</f>
        <v>2090.88</v>
      </c>
      <c r="G20" s="188">
        <f t="shared" si="0"/>
        <v>2090.88</v>
      </c>
      <c r="H20" s="182" t="str">
        <f>IF(D20="","",VLOOKUP(B20,Data!$B$5:$D$404,3,FALSE))</f>
        <v>C/T</v>
      </c>
      <c r="I20" s="182" t="str">
        <f>IF(D20="","",VLOOKUP(B20,Data!$B$5:$M$404,12,FALSE))</f>
        <v>Indonesia</v>
      </c>
      <c r="J20" s="280"/>
      <c r="K20" s="183">
        <f>IF(D20="","",VLOOKUP(B20,Data!$B$5:$E$404,4,FALSE)*D20)</f>
        <v>206</v>
      </c>
      <c r="L20" s="183">
        <f>IF(D20="","",VLOOKUP(B20,Data!$B$5:$F$404,5,FALSE)*D20)</f>
        <v>186</v>
      </c>
      <c r="M20" s="189"/>
      <c r="N20" s="377"/>
      <c r="O20" s="378"/>
      <c r="P20" s="186"/>
      <c r="Q20" s="378"/>
      <c r="R20" s="378"/>
      <c r="S20" s="186"/>
      <c r="T20" s="379"/>
      <c r="U20" s="186"/>
      <c r="V20" s="184">
        <f>IF(D20="","",VLOOKUP(B20,Data!$B$5:$J$404,9,FALSE)*D20)</f>
        <v>1.1499999999999999</v>
      </c>
      <c r="W20" s="282"/>
      <c r="X20" s="282"/>
      <c r="Y20" s="282"/>
      <c r="Z20" s="282"/>
      <c r="AA20" s="282"/>
      <c r="AB20" s="282"/>
      <c r="AC20" s="282"/>
      <c r="AD20" s="282"/>
    </row>
    <row r="21" spans="1:30" s="340" customFormat="1" ht="17" customHeight="1">
      <c r="A21" s="272">
        <v>16</v>
      </c>
      <c r="B21" s="463" t="s">
        <v>213</v>
      </c>
      <c r="C21" s="187" t="str">
        <f>IF(D21="","",VLOOKUP(B21,Data!$B$5:$L$404,2,FALSE))</f>
        <v>WH50410</v>
      </c>
      <c r="D21" s="361">
        <v>3</v>
      </c>
      <c r="E21" s="276"/>
      <c r="F21" s="185">
        <f>IF(D21="","",VLOOKUP(B21,Data!$B$5:$L$404,11,FALSE))</f>
        <v>1897.4</v>
      </c>
      <c r="G21" s="188">
        <f t="shared" si="0"/>
        <v>5692.2000000000007</v>
      </c>
      <c r="H21" s="182" t="str">
        <f>IF(D21="","",VLOOKUP(B21,Data!$B$5:$D$404,3,FALSE))</f>
        <v>C/T</v>
      </c>
      <c r="I21" s="182" t="str">
        <f>IF(D21="","",VLOOKUP(B21,Data!$B$5:$M$404,12,FALSE))</f>
        <v>Indonesia</v>
      </c>
      <c r="J21" s="246"/>
      <c r="K21" s="183">
        <f>IF(D21="","",VLOOKUP(B21,Data!$B$5:$E$404,4,FALSE)*D21)</f>
        <v>666</v>
      </c>
      <c r="L21" s="183">
        <f>IF(D21="","",VLOOKUP(B21,Data!$B$5:$F$404,5,FALSE)*D21)</f>
        <v>603</v>
      </c>
      <c r="M21" s="189"/>
      <c r="N21" s="377"/>
      <c r="O21" s="378"/>
      <c r="P21" s="186"/>
      <c r="Q21" s="378"/>
      <c r="R21" s="378"/>
      <c r="S21" s="186"/>
      <c r="T21" s="379"/>
      <c r="U21" s="186"/>
      <c r="V21" s="184">
        <f>IF(D21="","",VLOOKUP(B21,Data!$B$5:$J$404,9,FALSE)*D21)</f>
        <v>3.5970000000000004</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1026</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78" t="s">
        <v>1025</v>
      </c>
      <c r="C27" s="679"/>
      <c r="D27" s="193">
        <f>SUM(D18:D26)</f>
        <v>16</v>
      </c>
      <c r="E27" s="380"/>
      <c r="F27" s="190"/>
      <c r="G27" s="191">
        <f>SUM(G18:G26)</f>
        <v>39199.800000000003</v>
      </c>
      <c r="H27" s="343"/>
      <c r="I27" s="343"/>
      <c r="J27" s="343"/>
      <c r="K27" s="191">
        <f>SUM(K18:K26)</f>
        <v>4064</v>
      </c>
      <c r="L27" s="191">
        <f>SUM(L18:L26)</f>
        <v>3741</v>
      </c>
      <c r="M27" s="190">
        <f>SUM(M16:M17)</f>
        <v>0</v>
      </c>
      <c r="N27" s="190" t="e">
        <f>SUM(#REF!)</f>
        <v>#REF!</v>
      </c>
      <c r="O27" s="190">
        <f>SUM(O16:O17)</f>
        <v>0</v>
      </c>
      <c r="P27" s="190">
        <f>SUM(P16:P17)</f>
        <v>0</v>
      </c>
      <c r="Q27" s="190" t="e">
        <f>SUM(#REF!)</f>
        <v>#REF!</v>
      </c>
      <c r="R27" s="190">
        <f>SUM(R16:R17)</f>
        <v>0</v>
      </c>
      <c r="S27" s="190">
        <f>SUM(S16:S17)</f>
        <v>0</v>
      </c>
      <c r="T27" s="190"/>
      <c r="U27" s="190">
        <f>SUM(U16:U17)</f>
        <v>0</v>
      </c>
      <c r="V27" s="192">
        <f>SUM(V18:V26)</f>
        <v>22.603000000000002</v>
      </c>
    </row>
    <row r="28" spans="1:30" ht="10.25" customHeight="1">
      <c r="A28" s="272"/>
      <c r="B28" s="680"/>
      <c r="C28" s="681"/>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1021</v>
      </c>
      <c r="G35" s="674"/>
      <c r="H35" s="673" t="s">
        <v>1022</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pageSetUpPr fitToPage="1"/>
  </sheetPr>
  <dimension ref="A1:V77"/>
  <sheetViews>
    <sheetView topLeftCell="A13" zoomScale="85" zoomScaleNormal="85" zoomScaleSheetLayoutView="75" workbookViewId="0">
      <selection activeCell="B18" sqref="B18"/>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464"/>
      <c r="I10" s="465"/>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1009</v>
      </c>
      <c r="C18" s="187" t="str">
        <f>IF(D18="","",VLOOKUP(B18,Data!$B$5:$L$404,2,FALSE))</f>
        <v/>
      </c>
      <c r="D18" s="274"/>
      <c r="E18" s="277"/>
      <c r="F18" s="185" t="str">
        <f>IF(D18="","",VLOOKUP(B18,Data!$B$5:$L$404,11,FALSE))</f>
        <v/>
      </c>
      <c r="G18" s="188" t="str">
        <f>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138,Data!G138,(IF(B18=Data!B144,Data!G144,(IF(B18=Data!B146,Data!G146,(IF(B18=Data!#REF!,Data!#REF!,(IF(B18=Data!#REF!,Data!#REF!,(IF(B18=Data!B129,Data!G129,(IF(B18=Data!#REF!,Data!#REF!,(IF(B18=Data!#REF!,Data!#REF!,Data!#REF!)))))))))))))))&amp;IF(B18=Data!B264,Data!G264,(IF(B18=Data!B265,Data!G265,(IF(B18=Data!#REF!,Data!#REF!,(IF(B18=Data!B260,Data!G260,(IF(B18=Data!B261,Data!G261,(IF(B18=Data!#REF!,Data!G956,(IF(B18=Data!#REF!,Data!#REF!,(IF(B18=Data!B316,Data!G316,Data!#REF!)))))))))))))))&amp;IF(B18=Data!#REF!,Data!#REF!,(IF(B18=Data!#REF!,Data!#REF!,(IF(B18=Data!#REF!,Data!#REF!,(IF(B18=Data!#REF!,Data!#REF!,(IF(B18=Data!#REF!,Data!#REF!,Data!#REF!)))))))))</f>
        <v>#REF!</v>
      </c>
      <c r="N18" s="377"/>
      <c r="O18" s="378"/>
      <c r="P18" s="186" t="e">
        <f>IF(B18=Data!B138,Data!H138,(IF(B18=Data!B144,Data!H144,(IF(B18=Data!B146,Data!H146,(IF(B18=Data!#REF!,Data!#REF!,(IF(B18=Data!#REF!,Data!#REF!,(IF(B18=Data!B129,Data!H129,(IF(B18=Data!#REF!,Data!#REF!,(IF(B18=Data!#REF!,Data!#REF!,Data!#REF!)))))))))))))))&amp;IF(B18=Data!B264,Data!H264,(IF(B18=Data!B265,Data!H265,(IF(B18=Data!#REF!,Data!#REF!,(IF(B18=Data!B260,Data!H260,(IF(B18=Data!B261,Data!H261,(IF(B18=Data!#REF!,Data!H956,(IF(B18=Data!#REF!,Data!#REF!,(IF(B18=Data!B316,Data!H316,Data!#REF!)))))))))))))))&amp;IF(B18=Data!#REF!,Data!#REF!,(IF(B18=Data!#REF!,Data!#REF!,(IF(B18=Data!#REF!,Data!#REF!,(IF(B18=Data!#REF!,Data!#REF!,(IF(B18=Data!#REF!,Data!#REF!,Data!#REF!)))))))))</f>
        <v>#REF!</v>
      </c>
      <c r="Q18" s="378"/>
      <c r="R18" s="378"/>
      <c r="S18" s="186" t="e">
        <f>IF(B18=Data!B138,Data!I138,(IF(B18=Data!B144,Data!I144,(IF(B18=Data!B146,Data!I146,(IF(B18=Data!#REF!,Data!#REF!,(IF(B18=Data!#REF!,Data!#REF!,(IF(B18=Data!B129,Data!I129,(IF(B18=Data!#REF!,Data!#REF!,(IF(B18=Data!#REF!,Data!#REF!,Data!#REF!)))))))))))))))&amp;IF(B18=Data!B264,Data!I264,(IF(B18=Data!B265,Data!I265,(IF(B18=Data!#REF!,Data!#REF!,(IF(B18=Data!B260,Data!I260,(IF(B18=Data!B261,Data!I261,(IF(B18=Data!#REF!,Data!I956,(IF(B18=Data!#REF!,Data!#REF!,(IF(B18=Data!B316,Data!I316,Data!#REF!)))))))))))))))&amp;IF(B18=Data!#REF!,Data!#REF!,(IF(B18=Data!#REF!,Data!#REF!,(IF(B18=Data!#REF!,Data!#REF!,(IF(B18=Data!#REF!,Data!#REF!,(IF(B18=Data!#REF!,Data!#REF!,Data!#REF!)))))))))</f>
        <v>#REF!</v>
      </c>
      <c r="T18" s="379"/>
      <c r="U18" s="186" t="e">
        <f>IF(B18=Data!B138,Data!J138,(IF(B18=Data!B144,Data!J144,(IF(B18=Data!B146,Data!J146,(IF(B18=Data!#REF!,Data!#REF!,(IF(B18=Data!#REF!,Data!#REF!,(IF(B18=Data!B129,Data!J129,(IF(B18=Data!#REF!,Data!#REF!,(IF(B18=Data!#REF!,Data!#REF!,Data!#REF!)))))))))))))))&amp;IF(B18=Data!B264,Data!J264,(IF(B18=Data!B265,Data!J265,(IF(B18=Data!#REF!,Data!#REF!,(IF(B18=Data!B260,Data!J260,(IF(B18=Data!B261,Data!J261,(IF(B18=Data!#REF!,Data!J956,(IF(B18=Data!#REF!,Data!#REF!,(IF(B18=Data!B316,Data!J316,Data!#REF!)))))))))))))))&amp;IF(B18=Data!#REF!,Data!#REF!,(IF(B18=Data!#REF!,Data!#REF!,(IF(B18=Data!#REF!,Data!#REF!,(IF(B18=Data!#REF!,Data!#REF!,(IF(B18=Data!#REF!,Data!#REF!,Data!#REF!)))))))))</f>
        <v>#REF!</v>
      </c>
      <c r="V18" s="184" t="str">
        <f>IF(D18="","",VLOOKUP(B18,Data!$B$5:$J$404,9,FALSE)*D18)</f>
        <v/>
      </c>
    </row>
    <row r="19" spans="1:22" s="340" customFormat="1" ht="17" customHeight="1">
      <c r="A19" s="272"/>
      <c r="B19" s="419" t="s">
        <v>199</v>
      </c>
      <c r="C19" s="187" t="str">
        <f>IF(D19="","",VLOOKUP(B19,Data!$B$5:$L$404,2,FALSE))</f>
        <v>WH50360</v>
      </c>
      <c r="D19" s="339">
        <v>8</v>
      </c>
      <c r="E19" s="466" t="s">
        <v>521</v>
      </c>
      <c r="F19" s="185">
        <f>IF(D19="","",VLOOKUP(B19,Data!$B$5:$L$404,11,FALSE))</f>
        <v>1751.45</v>
      </c>
      <c r="G19" s="188">
        <f t="shared" ref="G19:G27" si="0">IF(D19&gt;0,D19*F19,"-")</f>
        <v>14011.6</v>
      </c>
      <c r="H19" s="182" t="str">
        <f>IF(D19="","",VLOOKUP(B19,Data!$B$5:$D$404,3,FALSE))</f>
        <v>C/T</v>
      </c>
      <c r="I19" s="182" t="str">
        <f>IF(D19="","",VLOOKUP(B19,Data!$B$5:$M$404,12,FALSE))</f>
        <v>Indonesia</v>
      </c>
      <c r="J19" s="280" t="s">
        <v>1010</v>
      </c>
      <c r="K19" s="183">
        <f>IF(D19="","",VLOOKUP(B19,Data!$B$5:$E$404,4,FALSE)*D19)</f>
        <v>1608</v>
      </c>
      <c r="L19" s="183">
        <f>IF(D19="","",VLOOKUP(B19,Data!$B$5:$F$404,5,FALSE)*D19)</f>
        <v>1448</v>
      </c>
      <c r="M19" s="189" t="e">
        <f>IF(B19=Data!B116,Data!G116,(IF(B19=Data!B122,Data!G122,(IF(B19=Data!B124,Data!G124,(IF(B19=Data!#REF!,Data!#REF!,(IF(B19=Data!#REF!,Data!#REF!,(IF(B19=Data!B107,Data!G107,(IF(B19=Data!#REF!,Data!#REF!,(IF(B19=Data!#REF!,Data!#REF!,Data!#REF!)))))))))))))))&amp;IF(B19=Data!B242,Data!G242,(IF(B19=Data!B243,Data!G243,(IF(B19=Data!#REF!,Data!#REF!,(IF(B19=Data!B238,Data!G238,(IF(B19=Data!B239,Data!G239,(IF(B19=Data!#REF!,Data!G934,(IF(B19=Data!#REF!,Data!#REF!,(IF(B19=Data!B294,Data!G294,Data!#REF!)))))))))))))))&amp;IF(B19=Data!#REF!,Data!#REF!,(IF(B19=Data!#REF!,Data!#REF!,(IF(B19=Data!#REF!,Data!#REF!,(IF(B19=Data!#REF!,Data!#REF!,(IF(B19=Data!#REF!,Data!#REF!,Data!#REF!)))))))))</f>
        <v>#REF!</v>
      </c>
      <c r="N19" s="377"/>
      <c r="O19" s="378"/>
      <c r="P19" s="186" t="e">
        <f>IF(B19=Data!B116,Data!H116,(IF(B19=Data!B122,Data!H122,(IF(B19=Data!B124,Data!H124,(IF(B19=Data!#REF!,Data!#REF!,(IF(B19=Data!#REF!,Data!#REF!,(IF(B19=Data!B107,Data!H107,(IF(B19=Data!#REF!,Data!#REF!,(IF(B19=Data!#REF!,Data!#REF!,Data!#REF!)))))))))))))))&amp;IF(B19=Data!B242,Data!H242,(IF(B19=Data!B243,Data!H243,(IF(B19=Data!#REF!,Data!#REF!,(IF(B19=Data!B238,Data!H238,(IF(B19=Data!B239,Data!H239,(IF(B19=Data!#REF!,Data!H934,(IF(B19=Data!#REF!,Data!#REF!,(IF(B19=Data!B294,Data!H294,Data!#REF!)))))))))))))))&amp;IF(B19=Data!#REF!,Data!#REF!,(IF(B19=Data!#REF!,Data!#REF!,(IF(B19=Data!#REF!,Data!#REF!,(IF(B19=Data!#REF!,Data!#REF!,(IF(B19=Data!#REF!,Data!#REF!,Data!#REF!)))))))))</f>
        <v>#REF!</v>
      </c>
      <c r="Q19" s="378"/>
      <c r="R19" s="378"/>
      <c r="S19" s="186" t="e">
        <f>IF(B19=Data!B116,Data!I116,(IF(B19=Data!B122,Data!I122,(IF(B19=Data!B124,Data!I124,(IF(B19=Data!#REF!,Data!#REF!,(IF(B19=Data!#REF!,Data!#REF!,(IF(B19=Data!B107,Data!I107,(IF(B19=Data!#REF!,Data!#REF!,(IF(B19=Data!#REF!,Data!#REF!,Data!#REF!)))))))))))))))&amp;IF(B19=Data!B242,Data!I242,(IF(B19=Data!B243,Data!I243,(IF(B19=Data!#REF!,Data!#REF!,(IF(B19=Data!B238,Data!I238,(IF(B19=Data!B239,Data!I239,(IF(B19=Data!#REF!,Data!I934,(IF(B19=Data!#REF!,Data!#REF!,(IF(B19=Data!B294,Data!I294,Data!#REF!)))))))))))))))&amp;IF(B19=Data!#REF!,Data!#REF!,(IF(B19=Data!#REF!,Data!#REF!,(IF(B19=Data!#REF!,Data!#REF!,(IF(B19=Data!#REF!,Data!#REF!,(IF(B19=Data!#REF!,Data!#REF!,Data!#REF!)))))))))</f>
        <v>#REF!</v>
      </c>
      <c r="T19" s="379"/>
      <c r="U19" s="186" t="e">
        <f>IF(B19=Data!B116,Data!J116,(IF(B19=Data!B122,Data!J122,(IF(B19=Data!B124,Data!J124,(IF(B19=Data!#REF!,Data!#REF!,(IF(B19=Data!#REF!,Data!#REF!,(IF(B19=Data!B107,Data!J107,(IF(B19=Data!#REF!,Data!#REF!,(IF(B19=Data!#REF!,Data!#REF!,Data!#REF!)))))))))))))))&amp;IF(B19=Data!B242,Data!J242,(IF(B19=Data!B243,Data!J243,(IF(B19=Data!#REF!,Data!#REF!,(IF(B19=Data!B238,Data!J238,(IF(B19=Data!B239,Data!J239,(IF(B19=Data!#REF!,Data!J934,(IF(B19=Data!#REF!,Data!#REF!,(IF(B19=Data!B294,Data!J294,Data!#REF!)))))))))))))))&amp;IF(B19=Data!#REF!,Data!#REF!,(IF(B19=Data!#REF!,Data!#REF!,(IF(B19=Data!#REF!,Data!#REF!,(IF(B19=Data!#REF!,Data!#REF!,(IF(B19=Data!#REF!,Data!#REF!,Data!#REF!)))))))))</f>
        <v>#REF!</v>
      </c>
      <c r="V19" s="184">
        <f>IF(D19="","",VLOOKUP(B19,Data!$B$5:$J$404,9,FALSE)*D19)</f>
        <v>9.1999999999999993</v>
      </c>
    </row>
    <row r="20" spans="1:22" s="340" customFormat="1" ht="17" customHeight="1">
      <c r="A20" s="272"/>
      <c r="B20" s="419" t="s">
        <v>699</v>
      </c>
      <c r="C20" s="468" t="s">
        <v>697</v>
      </c>
      <c r="D20" s="339">
        <v>3</v>
      </c>
      <c r="E20" s="469"/>
      <c r="F20" s="470">
        <f>IF(D20="","",VLOOKUP(B20,Data!$B$5:$L$404,11,FALSE))</f>
        <v>2090.88</v>
      </c>
      <c r="G20" s="471">
        <f>IF(D20&gt;0,D20*F20,"-")</f>
        <v>6272.64</v>
      </c>
      <c r="H20" s="472" t="str">
        <f>IF(D20="","",VLOOKUP(B20,Data!$B$5:$D$404,3,FALSE))</f>
        <v>C/T</v>
      </c>
      <c r="I20" s="472" t="str">
        <f>IF(D20="","",VLOOKUP(B20,Data!$B$5:$M$404,12,FALSE))</f>
        <v>Indonesia</v>
      </c>
      <c r="J20" s="473" t="s">
        <v>1010</v>
      </c>
      <c r="K20" s="474">
        <f>IF(D20="","",VLOOKUP(B20,Data!$B$5:$E$404,4,FALSE)*D20)</f>
        <v>618</v>
      </c>
      <c r="L20" s="474">
        <f>IF(D20="","",VLOOKUP(B20,Data!$B$5:$F$404,5,FALSE)*D20)</f>
        <v>558</v>
      </c>
      <c r="M20" s="475" t="e">
        <f>IF(B20=Data!B116,Data!G116,(IF(B20=Data!B122,Data!G122,(IF(B20=Data!B124,Data!G124,(IF(B20=Data!#REF!,Data!#REF!,(IF(B20=Data!#REF!,Data!#REF!,(IF(B20=Data!B107,Data!G107,(IF(B20=Data!#REF!,Data!#REF!,(IF(B20=Data!#REF!,Data!#REF!,Data!#REF!)))))))))))))))&amp;IF(B20=Data!B242,Data!G242,(IF(B20=Data!B243,Data!G243,(IF(B20=Data!#REF!,Data!#REF!,(IF(B20=Data!B238,Data!G238,(IF(B20=Data!B239,Data!G239,(IF(B20=Data!#REF!,Data!G934,(IF(B20=Data!#REF!,Data!#REF!,(IF(B20=Data!B294,Data!G294,Data!#REF!)))))))))))))))&amp;IF(B20=Data!#REF!,Data!#REF!,(IF(B20=Data!#REF!,Data!#REF!,(IF(B20=Data!#REF!,Data!#REF!,(IF(B20=Data!#REF!,Data!#REF!,(IF(B20=Data!#REF!,Data!#REF!,Data!#REF!)))))))))</f>
        <v>#REF!</v>
      </c>
      <c r="N20" s="476"/>
      <c r="O20" s="477"/>
      <c r="P20" s="478" t="e">
        <f>IF(B20=Data!B116,Data!H116,(IF(B20=Data!B122,Data!H122,(IF(B20=Data!B124,Data!H124,(IF(B20=Data!#REF!,Data!#REF!,(IF(B20=Data!#REF!,Data!#REF!,(IF(B20=Data!B107,Data!H107,(IF(B20=Data!#REF!,Data!#REF!,(IF(B20=Data!#REF!,Data!#REF!,Data!#REF!)))))))))))))))&amp;IF(B20=Data!B242,Data!H242,(IF(B20=Data!B243,Data!H243,(IF(B20=Data!#REF!,Data!#REF!,(IF(B20=Data!B238,Data!H238,(IF(B20=Data!B239,Data!H239,(IF(B20=Data!#REF!,Data!H934,(IF(B20=Data!#REF!,Data!#REF!,(IF(B20=Data!B294,Data!H294,Data!#REF!)))))))))))))))&amp;IF(B20=Data!#REF!,Data!#REF!,(IF(B20=Data!#REF!,Data!#REF!,(IF(B20=Data!#REF!,Data!#REF!,(IF(B20=Data!#REF!,Data!#REF!,(IF(B20=Data!#REF!,Data!#REF!,Data!#REF!)))))))))</f>
        <v>#REF!</v>
      </c>
      <c r="Q20" s="477"/>
      <c r="R20" s="477"/>
      <c r="S20" s="478" t="e">
        <f>IF(B20=Data!B116,Data!I116,(IF(B20=Data!B122,Data!I122,(IF(B20=Data!B124,Data!I124,(IF(B20=Data!#REF!,Data!#REF!,(IF(B20=Data!#REF!,Data!#REF!,(IF(B20=Data!B107,Data!I107,(IF(B20=Data!#REF!,Data!#REF!,(IF(B20=Data!#REF!,Data!#REF!,Data!#REF!)))))))))))))))&amp;IF(B20=Data!B242,Data!I242,(IF(B20=Data!B243,Data!I243,(IF(B20=Data!#REF!,Data!#REF!,(IF(B20=Data!B238,Data!I238,(IF(B20=Data!B239,Data!I239,(IF(B20=Data!#REF!,Data!I934,(IF(B20=Data!#REF!,Data!#REF!,(IF(B20=Data!B294,Data!I294,Data!#REF!)))))))))))))))&amp;IF(B20=Data!#REF!,Data!#REF!,(IF(B20=Data!#REF!,Data!#REF!,(IF(B20=Data!#REF!,Data!#REF!,(IF(B20=Data!#REF!,Data!#REF!,(IF(B20=Data!#REF!,Data!#REF!,Data!#REF!)))))))))</f>
        <v>#REF!</v>
      </c>
      <c r="T20" s="479"/>
      <c r="U20" s="478" t="e">
        <f>IF(B20=Data!B116,Data!J116,(IF(B20=Data!B122,Data!J122,(IF(B20=Data!B124,Data!J124,(IF(B20=Data!#REF!,Data!#REF!,(IF(B20=Data!#REF!,Data!#REF!,(IF(B20=Data!B107,Data!J107,(IF(B20=Data!#REF!,Data!#REF!,(IF(B20=Data!#REF!,Data!#REF!,Data!#REF!)))))))))))))))&amp;IF(B20=Data!B242,Data!J242,(IF(B20=Data!B243,Data!J243,(IF(B20=Data!#REF!,Data!#REF!,(IF(B20=Data!B238,Data!J238,(IF(B20=Data!B239,Data!J239,(IF(B20=Data!#REF!,Data!J934,(IF(B20=Data!#REF!,Data!#REF!,(IF(B20=Data!B294,Data!J294,Data!#REF!)))))))))))))))&amp;IF(B20=Data!#REF!,Data!#REF!,(IF(B20=Data!#REF!,Data!#REF!,(IF(B20=Data!#REF!,Data!#REF!,(IF(B20=Data!#REF!,Data!#REF!,(IF(B20=Data!#REF!,Data!#REF!,Data!#REF!)))))))))</f>
        <v>#REF!</v>
      </c>
      <c r="V20" s="480">
        <f>IF(D20="","",VLOOKUP(B20,Data!$B$5:$J$404,9,FALSE)*D20)</f>
        <v>3.4499999999999997</v>
      </c>
    </row>
    <row r="21" spans="1:22" s="340" customFormat="1" ht="17" customHeight="1">
      <c r="A21" s="272"/>
      <c r="B21" s="419" t="s">
        <v>215</v>
      </c>
      <c r="C21" s="187" t="str">
        <f>IF(D21="","",VLOOKUP(B21,Data!$B$5:$L$404,2,FALSE))</f>
        <v>WH50420</v>
      </c>
      <c r="D21" s="339">
        <v>8</v>
      </c>
      <c r="E21" s="466" t="s">
        <v>522</v>
      </c>
      <c r="F21" s="185">
        <f>IF(D21="","",VLOOKUP(B21,Data!$B$5:$L$404,11,FALSE))</f>
        <v>1897.4</v>
      </c>
      <c r="G21" s="188">
        <f t="shared" si="0"/>
        <v>15179.2</v>
      </c>
      <c r="H21" s="182" t="str">
        <f>IF(D21="","",VLOOKUP(B21,Data!$B$5:$D$404,3,FALSE))</f>
        <v>C/T</v>
      </c>
      <c r="I21" s="182" t="str">
        <f>IF(D21="","",VLOOKUP(B21,Data!$B$5:$M$404,12,FALSE))</f>
        <v>Indonesia</v>
      </c>
      <c r="J21" s="280" t="s">
        <v>1010</v>
      </c>
      <c r="K21" s="183">
        <f>IF(D21="","",VLOOKUP(B21,Data!$B$5:$E$404,4,FALSE)*D21)</f>
        <v>1776</v>
      </c>
      <c r="L21" s="183">
        <f>IF(D21="","",VLOOKUP(B21,Data!$B$5:$F$404,5,FALSE)*D21)</f>
        <v>1608</v>
      </c>
      <c r="M21" s="189" t="e">
        <f>IF(B21=Data!B117,Data!G117,(IF(B21=Data!B123,Data!G123,(IF(B21=Data!B125,Data!G125,(IF(B21=Data!#REF!,Data!#REF!,(IF(B21=Data!#REF!,Data!#REF!,(IF(B21=Data!B108,Data!G108,(IF(B21=Data!#REF!,Data!#REF!,(IF(B21=Data!#REF!,Data!#REF!,Data!#REF!)))))))))))))))&amp;IF(B21=Data!B243,Data!G243,(IF(B21=Data!B244,Data!G244,(IF(B21=Data!#REF!,Data!#REF!,(IF(B21=Data!B239,Data!G239,(IF(B21=Data!B240,Data!G240,(IF(B21=Data!#REF!,Data!G935,(IF(B21=Data!#REF!,Data!#REF!,(IF(B21=Data!B295,Data!G295,Data!#REF!)))))))))))))))&amp;IF(B21=Data!#REF!,Data!#REF!,(IF(B21=Data!#REF!,Data!#REF!,(IF(B21=Data!#REF!,Data!#REF!,(IF(B21=Data!#REF!,Data!#REF!,(IF(B21=Data!#REF!,Data!#REF!,Data!#REF!)))))))))</f>
        <v>#REF!</v>
      </c>
      <c r="N21" s="377"/>
      <c r="O21" s="378"/>
      <c r="P21" s="186" t="e">
        <f>IF(B21=Data!B117,Data!H117,(IF(B21=Data!B123,Data!H123,(IF(B21=Data!B125,Data!H125,(IF(B21=Data!#REF!,Data!#REF!,(IF(B21=Data!#REF!,Data!#REF!,(IF(B21=Data!B108,Data!H108,(IF(B21=Data!#REF!,Data!#REF!,(IF(B21=Data!#REF!,Data!#REF!,Data!#REF!)))))))))))))))&amp;IF(B21=Data!B243,Data!H243,(IF(B21=Data!B244,Data!H244,(IF(B21=Data!#REF!,Data!#REF!,(IF(B21=Data!B239,Data!H239,(IF(B21=Data!B240,Data!H240,(IF(B21=Data!#REF!,Data!H935,(IF(B21=Data!#REF!,Data!#REF!,(IF(B21=Data!B295,Data!H295,Data!#REF!)))))))))))))))&amp;IF(B21=Data!#REF!,Data!#REF!,(IF(B21=Data!#REF!,Data!#REF!,(IF(B21=Data!#REF!,Data!#REF!,(IF(B21=Data!#REF!,Data!#REF!,(IF(B21=Data!#REF!,Data!#REF!,Data!#REF!)))))))))</f>
        <v>#REF!</v>
      </c>
      <c r="Q21" s="378"/>
      <c r="R21" s="378"/>
      <c r="S21" s="186" t="e">
        <f>IF(B21=Data!B117,Data!I117,(IF(B21=Data!B123,Data!I123,(IF(B21=Data!B125,Data!I125,(IF(B21=Data!#REF!,Data!#REF!,(IF(B21=Data!#REF!,Data!#REF!,(IF(B21=Data!B108,Data!I108,(IF(B21=Data!#REF!,Data!#REF!,(IF(B21=Data!#REF!,Data!#REF!,Data!#REF!)))))))))))))))&amp;IF(B21=Data!B243,Data!I243,(IF(B21=Data!B244,Data!I244,(IF(B21=Data!#REF!,Data!#REF!,(IF(B21=Data!B239,Data!I239,(IF(B21=Data!B240,Data!I240,(IF(B21=Data!#REF!,Data!I935,(IF(B21=Data!#REF!,Data!#REF!,(IF(B21=Data!B295,Data!I295,Data!#REF!)))))))))))))))&amp;IF(B21=Data!#REF!,Data!#REF!,(IF(B21=Data!#REF!,Data!#REF!,(IF(B21=Data!#REF!,Data!#REF!,(IF(B21=Data!#REF!,Data!#REF!,(IF(B21=Data!#REF!,Data!#REF!,Data!#REF!)))))))))</f>
        <v>#REF!</v>
      </c>
      <c r="T21" s="379"/>
      <c r="U21" s="186" t="e">
        <f>IF(B21=Data!B117,Data!J117,(IF(B21=Data!B123,Data!J123,(IF(B21=Data!B125,Data!J125,(IF(B21=Data!#REF!,Data!#REF!,(IF(B21=Data!#REF!,Data!#REF!,(IF(B21=Data!B108,Data!J108,(IF(B21=Data!#REF!,Data!#REF!,(IF(B21=Data!#REF!,Data!#REF!,Data!#REF!)))))))))))))))&amp;IF(B21=Data!B243,Data!J243,(IF(B21=Data!B244,Data!J244,(IF(B21=Data!#REF!,Data!#REF!,(IF(B21=Data!B239,Data!J239,(IF(B21=Data!B240,Data!J240,(IF(B21=Data!#REF!,Data!J935,(IF(B21=Data!#REF!,Data!#REF!,(IF(B21=Data!B295,Data!J295,Data!#REF!)))))))))))))))&amp;IF(B21=Data!#REF!,Data!#REF!,(IF(B21=Data!#REF!,Data!#REF!,(IF(B21=Data!#REF!,Data!#REF!,(IF(B21=Data!#REF!,Data!#REF!,(IF(B21=Data!#REF!,Data!#REF!,Data!#REF!)))))))))</f>
        <v>#REF!</v>
      </c>
      <c r="V21" s="184">
        <f>IF(D21="","",VLOOKUP(B21,Data!$B$5:$J$404,9,FALSE)*D21)</f>
        <v>9.5920000000000005</v>
      </c>
    </row>
    <row r="22" spans="1:22" s="340" customFormat="1" ht="17" customHeight="1">
      <c r="A22" s="272"/>
      <c r="B22" s="419" t="s">
        <v>239</v>
      </c>
      <c r="C22" s="187" t="str">
        <f>IF(D22="","",VLOOKUP(B22,Data!$B$5:$L$404,2,FALSE))</f>
        <v>AAC7366</v>
      </c>
      <c r="D22" s="339">
        <v>7</v>
      </c>
      <c r="E22" s="277"/>
      <c r="F22" s="185">
        <f>IF(D22="","",VLOOKUP(B22,Data!$B$5:$L$404,11,FALSE))</f>
        <v>2618.06</v>
      </c>
      <c r="G22" s="188">
        <f t="shared" si="0"/>
        <v>18326.419999999998</v>
      </c>
      <c r="H22" s="182" t="str">
        <f>IF(D22="","",VLOOKUP(B22,Data!$B$5:$D$404,3,FALSE))</f>
        <v>C/T</v>
      </c>
      <c r="I22" s="182" t="str">
        <f>IF(D22="","",VLOOKUP(B22,Data!$B$5:$M$404,12,FALSE))</f>
        <v>Indonesia</v>
      </c>
      <c r="J22" s="280" t="s">
        <v>1010</v>
      </c>
      <c r="K22" s="183">
        <f>IF(D22="","",VLOOKUP(B22,Data!$B$5:$E$404,4,FALSE)*D22)</f>
        <v>1862</v>
      </c>
      <c r="L22" s="183">
        <f>IF(D22="","",VLOOKUP(B22,Data!$B$5:$F$404,5,FALSE)*D22)</f>
        <v>1722</v>
      </c>
      <c r="M22" s="189" t="e">
        <f>IF(B22=Data!B118,Data!G118,(IF(B22=Data!B124,Data!G124,(IF(B22=Data!B126,Data!G126,(IF(B22=Data!#REF!,Data!#REF!,(IF(B22=Data!#REF!,Data!#REF!,(IF(B22=Data!B109,Data!G109,(IF(B22=Data!#REF!,Data!#REF!,(IF(B22=Data!#REF!,Data!#REF!,Data!#REF!)))))))))))))))&amp;IF(B22=Data!B244,Data!G244,(IF(B22=Data!B245,Data!G245,(IF(B22=Data!#REF!,Data!#REF!,(IF(B22=Data!B240,Data!G240,(IF(B22=Data!B241,Data!G241,(IF(B22=Data!#REF!,Data!G936,(IF(B22=Data!#REF!,Data!#REF!,(IF(B22=Data!B296,Data!G296,Data!#REF!)))))))))))))))&amp;IF(B22=Data!#REF!,Data!#REF!,(IF(B22=Data!#REF!,Data!#REF!,(IF(B22=Data!#REF!,Data!#REF!,(IF(B22=Data!#REF!,Data!#REF!,(IF(B22=Data!#REF!,Data!#REF!,Data!#REF!)))))))))</f>
        <v>#REF!</v>
      </c>
      <c r="N22" s="377"/>
      <c r="O22" s="378"/>
      <c r="P22" s="186" t="e">
        <f>IF(B22=Data!B118,Data!H118,(IF(B22=Data!B124,Data!H124,(IF(B22=Data!B126,Data!H126,(IF(B22=Data!#REF!,Data!#REF!,(IF(B22=Data!#REF!,Data!#REF!,(IF(B22=Data!B109,Data!H109,(IF(B22=Data!#REF!,Data!#REF!,(IF(B22=Data!#REF!,Data!#REF!,Data!#REF!)))))))))))))))&amp;IF(B22=Data!B244,Data!H244,(IF(B22=Data!B245,Data!H245,(IF(B22=Data!#REF!,Data!#REF!,(IF(B22=Data!B240,Data!H240,(IF(B22=Data!B241,Data!H241,(IF(B22=Data!#REF!,Data!H936,(IF(B22=Data!#REF!,Data!#REF!,(IF(B22=Data!B296,Data!H296,Data!#REF!)))))))))))))))&amp;IF(B22=Data!#REF!,Data!#REF!,(IF(B22=Data!#REF!,Data!#REF!,(IF(B22=Data!#REF!,Data!#REF!,(IF(B22=Data!#REF!,Data!#REF!,(IF(B22=Data!#REF!,Data!#REF!,Data!#REF!)))))))))</f>
        <v>#REF!</v>
      </c>
      <c r="Q22" s="378"/>
      <c r="R22" s="378"/>
      <c r="S22" s="186" t="e">
        <f>IF(B22=Data!B118,Data!I118,(IF(B22=Data!B124,Data!I124,(IF(B22=Data!B126,Data!I126,(IF(B22=Data!#REF!,Data!#REF!,(IF(B22=Data!#REF!,Data!#REF!,(IF(B22=Data!B109,Data!I109,(IF(B22=Data!#REF!,Data!#REF!,(IF(B22=Data!#REF!,Data!#REF!,Data!#REF!)))))))))))))))&amp;IF(B22=Data!B244,Data!I244,(IF(B22=Data!B245,Data!I245,(IF(B22=Data!#REF!,Data!#REF!,(IF(B22=Data!B240,Data!I240,(IF(B22=Data!B241,Data!I241,(IF(B22=Data!#REF!,Data!I936,(IF(B22=Data!#REF!,Data!#REF!,(IF(B22=Data!B296,Data!I296,Data!#REF!)))))))))))))))&amp;IF(B22=Data!#REF!,Data!#REF!,(IF(B22=Data!#REF!,Data!#REF!,(IF(B22=Data!#REF!,Data!#REF!,(IF(B22=Data!#REF!,Data!#REF!,(IF(B22=Data!#REF!,Data!#REF!,Data!#REF!)))))))))</f>
        <v>#REF!</v>
      </c>
      <c r="T22" s="379"/>
      <c r="U22" s="186" t="e">
        <f>IF(B22=Data!B118,Data!J118,(IF(B22=Data!B124,Data!J124,(IF(B22=Data!B126,Data!J126,(IF(B22=Data!#REF!,Data!#REF!,(IF(B22=Data!#REF!,Data!#REF!,(IF(B22=Data!B109,Data!J109,(IF(B22=Data!#REF!,Data!#REF!,(IF(B22=Data!#REF!,Data!#REF!,Data!#REF!)))))))))))))))&amp;IF(B22=Data!B244,Data!J244,(IF(B22=Data!B245,Data!J245,(IF(B22=Data!#REF!,Data!#REF!,(IF(B22=Data!B240,Data!J240,(IF(B22=Data!B241,Data!J241,(IF(B22=Data!#REF!,Data!J936,(IF(B22=Data!#REF!,Data!#REF!,(IF(B22=Data!B296,Data!J296,Data!#REF!)))))))))))))))&amp;IF(B22=Data!#REF!,Data!#REF!,(IF(B22=Data!#REF!,Data!#REF!,(IF(B22=Data!#REF!,Data!#REF!,(IF(B22=Data!#REF!,Data!#REF!,(IF(B22=Data!#REF!,Data!#REF!,Data!#REF!)))))))))</f>
        <v>#REF!</v>
      </c>
      <c r="V22" s="184">
        <f>IF(D22="","",VLOOKUP(B22,Data!$B$5:$J$404,9,FALSE)*D22)</f>
        <v>10.416</v>
      </c>
    </row>
    <row r="23" spans="1:22" s="340" customFormat="1" ht="17" customHeight="1">
      <c r="A23" s="272"/>
      <c r="B23" s="419"/>
      <c r="C23" s="187" t="str">
        <f>IF(D23="","",VLOOKUP(B23,Data!$B$5:$L$404,2,FALSE))</f>
        <v/>
      </c>
      <c r="D23" s="274"/>
      <c r="E23" s="467" t="s">
        <v>1031</v>
      </c>
      <c r="F23" s="185" t="str">
        <f>IF(D23="","",VLOOKUP(B23,Data!$B$5:$L$404,11,FALSE))</f>
        <v/>
      </c>
      <c r="G23" s="188" t="str">
        <f t="shared" si="0"/>
        <v>-</v>
      </c>
      <c r="H23" s="182" t="str">
        <f>IF(D23="","",VLOOKUP(B23,Data!$B$5:$D$404,3,FALSE))</f>
        <v/>
      </c>
      <c r="I23" s="182" t="str">
        <f>IF(D23="","",VLOOKUP(B23,Data!$B$5:$M$404,12,FALSE))</f>
        <v/>
      </c>
      <c r="J23" s="280"/>
      <c r="K23" s="183" t="str">
        <f>IF(D23="","",VLOOKUP(B23,Data!$B$5:$E$404,4,FALSE)*D23)</f>
        <v/>
      </c>
      <c r="L23" s="183" t="str">
        <f>IF(D23="","",VLOOKUP(B23,Data!$B$5:$F$404,5,FALSE)*D23)</f>
        <v/>
      </c>
      <c r="M23" s="189" t="e">
        <f>IF(B23=Data!B119,Data!G119,(IF(B23=Data!B125,Data!G125,(IF(B23=Data!B127,Data!G127,(IF(B23=Data!#REF!,Data!#REF!,(IF(B23=Data!#REF!,Data!#REF!,(IF(B23=Data!B110,Data!G110,(IF(B23=Data!#REF!,Data!#REF!,(IF(B23=Data!#REF!,Data!#REF!,Data!#REF!)))))))))))))))&amp;IF(B23=Data!B245,Data!G245,(IF(B23=Data!B246,Data!G246,(IF(B23=Data!#REF!,Data!#REF!,(IF(B23=Data!B241,Data!G241,(IF(B23=Data!B242,Data!G242,(IF(B23=Data!#REF!,Data!G937,(IF(B23=Data!#REF!,Data!#REF!,(IF(B23=Data!B297,Data!G297,Data!#REF!)))))))))))))))&amp;IF(B23=Data!#REF!,Data!#REF!,(IF(B23=Data!#REF!,Data!#REF!,(IF(B23=Data!#REF!,Data!#REF!,(IF(B23=Data!#REF!,Data!#REF!,(IF(B23=Data!#REF!,Data!#REF!,Data!#REF!)))))))))</f>
        <v>#REF!</v>
      </c>
      <c r="N23" s="377"/>
      <c r="O23" s="378"/>
      <c r="P23" s="186" t="e">
        <f>IF(B23=Data!B119,Data!H119,(IF(B23=Data!B125,Data!H125,(IF(B23=Data!B127,Data!H127,(IF(B23=Data!#REF!,Data!#REF!,(IF(B23=Data!#REF!,Data!#REF!,(IF(B23=Data!B110,Data!H110,(IF(B23=Data!#REF!,Data!#REF!,(IF(B23=Data!#REF!,Data!#REF!,Data!#REF!)))))))))))))))&amp;IF(B23=Data!B245,Data!H245,(IF(B23=Data!B246,Data!H246,(IF(B23=Data!#REF!,Data!#REF!,(IF(B23=Data!B241,Data!H241,(IF(B23=Data!B242,Data!H242,(IF(B23=Data!#REF!,Data!H937,(IF(B23=Data!#REF!,Data!#REF!,(IF(B23=Data!B297,Data!H297,Data!#REF!)))))))))))))))&amp;IF(B23=Data!#REF!,Data!#REF!,(IF(B23=Data!#REF!,Data!#REF!,(IF(B23=Data!#REF!,Data!#REF!,(IF(B23=Data!#REF!,Data!#REF!,(IF(B23=Data!#REF!,Data!#REF!,Data!#REF!)))))))))</f>
        <v>#REF!</v>
      </c>
      <c r="Q23" s="378"/>
      <c r="R23" s="378"/>
      <c r="S23" s="186" t="e">
        <f>IF(B23=Data!B119,Data!I119,(IF(B23=Data!B125,Data!I125,(IF(B23=Data!B127,Data!I127,(IF(B23=Data!#REF!,Data!#REF!,(IF(B23=Data!#REF!,Data!#REF!,(IF(B23=Data!B110,Data!I110,(IF(B23=Data!#REF!,Data!#REF!,(IF(B23=Data!#REF!,Data!#REF!,Data!#REF!)))))))))))))))&amp;IF(B23=Data!B245,Data!I245,(IF(B23=Data!B246,Data!I246,(IF(B23=Data!#REF!,Data!#REF!,(IF(B23=Data!B241,Data!I241,(IF(B23=Data!B242,Data!I242,(IF(B23=Data!#REF!,Data!I937,(IF(B23=Data!#REF!,Data!#REF!,(IF(B23=Data!B297,Data!I297,Data!#REF!)))))))))))))))&amp;IF(B23=Data!#REF!,Data!#REF!,(IF(B23=Data!#REF!,Data!#REF!,(IF(B23=Data!#REF!,Data!#REF!,(IF(B23=Data!#REF!,Data!#REF!,(IF(B23=Data!#REF!,Data!#REF!,Data!#REF!)))))))))</f>
        <v>#REF!</v>
      </c>
      <c r="T23" s="379"/>
      <c r="U23" s="186" t="e">
        <f>IF(B23=Data!B119,Data!J119,(IF(B23=Data!B125,Data!J125,(IF(B23=Data!B127,Data!J127,(IF(B23=Data!#REF!,Data!#REF!,(IF(B23=Data!#REF!,Data!#REF!,(IF(B23=Data!B110,Data!J110,(IF(B23=Data!#REF!,Data!#REF!,(IF(B23=Data!#REF!,Data!#REF!,Data!#REF!)))))))))))))))&amp;IF(B23=Data!B245,Data!J245,(IF(B23=Data!B246,Data!J246,(IF(B23=Data!#REF!,Data!#REF!,(IF(B23=Data!B241,Data!J241,(IF(B23=Data!B242,Data!J242,(IF(B23=Data!#REF!,Data!J937,(IF(B23=Data!#REF!,Data!#REF!,(IF(B23=Data!B297,Data!J297,Data!#REF!)))))))))))))))&amp;IF(B23=Data!#REF!,Data!#REF!,(IF(B23=Data!#REF!,Data!#REF!,(IF(B23=Data!#REF!,Data!#REF!,(IF(B23=Data!#REF!,Data!#REF!,(IF(B23=Data!#REF!,Data!#REF!,Data!#REF!)))))))))</f>
        <v>#REF!</v>
      </c>
      <c r="V23" s="184" t="str">
        <f>IF(D23="","",VLOOKUP(B23,Data!$B$5:$J$404,9,FALSE)*D23)</f>
        <v/>
      </c>
    </row>
    <row r="24" spans="1:22" s="340" customFormat="1" ht="17" customHeight="1">
      <c r="A24" s="272"/>
      <c r="B24" s="419"/>
      <c r="C24" s="187" t="str">
        <f>IF(D24="","",VLOOKUP(B24,Data!$B$5:$L$404,2,FALSE))</f>
        <v/>
      </c>
      <c r="D24" s="274"/>
      <c r="E24" s="467"/>
      <c r="F24" s="185" t="str">
        <f>IF(D24="","",VLOOKUP(B24,Data!$B$5:$L$404,11,FALSE))</f>
        <v/>
      </c>
      <c r="G24" s="188" t="str">
        <f>IF(D24&gt;0,D24*F24,"-")</f>
        <v>-</v>
      </c>
      <c r="H24" s="182" t="str">
        <f>IF(D24="","",VLOOKUP(B24,Data!$B$5:$D$404,3,FALSE))</f>
        <v/>
      </c>
      <c r="I24" s="182" t="str">
        <f>IF(D24="","",VLOOKUP(B24,Data!$B$5:$M$404,12,FALSE))</f>
        <v/>
      </c>
      <c r="J24" s="280"/>
      <c r="K24" s="183" t="str">
        <f>IF(D24="","",VLOOKUP(B24,Data!$B$5:$E$404,4,FALSE)*D24)</f>
        <v/>
      </c>
      <c r="L24" s="183" t="str">
        <f>IF(D24="","",VLOOKUP(B24,Data!$B$5:$F$404,5,FALSE)*D24)</f>
        <v/>
      </c>
      <c r="M24" s="189" t="e">
        <f>IF(B24=Data!B117,Data!G117,(IF(B24=Data!B123,Data!G123,(IF(B24=Data!B125,Data!G125,(IF(B24=Data!#REF!,Data!#REF!,(IF(B24=Data!#REF!,Data!#REF!,(IF(B24=Data!B108,Data!G108,(IF(B24=Data!#REF!,Data!#REF!,(IF(B24=Data!#REF!,Data!#REF!,Data!#REF!)))))))))))))))&amp;IF(B24=Data!B243,Data!G243,(IF(B24=Data!B244,Data!G244,(IF(B24=Data!#REF!,Data!#REF!,(IF(B24=Data!B239,Data!G239,(IF(B24=Data!B240,Data!G240,(IF(B24=Data!#REF!,Data!G935,(IF(B24=Data!#REF!,Data!#REF!,(IF(B24=Data!B295,Data!G295,Data!#REF!)))))))))))))))&amp;IF(B24=Data!#REF!,Data!#REF!,(IF(B24=Data!#REF!,Data!#REF!,(IF(B24=Data!#REF!,Data!#REF!,(IF(B24=Data!#REF!,Data!#REF!,(IF(B24=Data!#REF!,Data!#REF!,Data!#REF!)))))))))</f>
        <v>#REF!</v>
      </c>
      <c r="N24" s="377"/>
      <c r="O24" s="378"/>
      <c r="P24" s="186" t="e">
        <f>IF(B24=Data!B117,Data!H117,(IF(B24=Data!B123,Data!H123,(IF(B24=Data!B125,Data!H125,(IF(B24=Data!#REF!,Data!#REF!,(IF(B24=Data!#REF!,Data!#REF!,(IF(B24=Data!B108,Data!H108,(IF(B24=Data!#REF!,Data!#REF!,(IF(B24=Data!#REF!,Data!#REF!,Data!#REF!)))))))))))))))&amp;IF(B24=Data!B243,Data!H243,(IF(B24=Data!B244,Data!H244,(IF(B24=Data!#REF!,Data!#REF!,(IF(B24=Data!B239,Data!H239,(IF(B24=Data!B240,Data!H240,(IF(B24=Data!#REF!,Data!H935,(IF(B24=Data!#REF!,Data!#REF!,(IF(B24=Data!B295,Data!H295,Data!#REF!)))))))))))))))&amp;IF(B24=Data!#REF!,Data!#REF!,(IF(B24=Data!#REF!,Data!#REF!,(IF(B24=Data!#REF!,Data!#REF!,(IF(B24=Data!#REF!,Data!#REF!,(IF(B24=Data!#REF!,Data!#REF!,Data!#REF!)))))))))</f>
        <v>#REF!</v>
      </c>
      <c r="Q24" s="378"/>
      <c r="R24" s="378"/>
      <c r="S24" s="186" t="e">
        <f>IF(B24=Data!B117,Data!I117,(IF(B24=Data!B123,Data!I123,(IF(B24=Data!B125,Data!I125,(IF(B24=Data!#REF!,Data!#REF!,(IF(B24=Data!#REF!,Data!#REF!,(IF(B24=Data!B108,Data!I108,(IF(B24=Data!#REF!,Data!#REF!,(IF(B24=Data!#REF!,Data!#REF!,Data!#REF!)))))))))))))))&amp;IF(B24=Data!B243,Data!I243,(IF(B24=Data!B244,Data!I244,(IF(B24=Data!#REF!,Data!#REF!,(IF(B24=Data!B239,Data!I239,(IF(B24=Data!B240,Data!I240,(IF(B24=Data!#REF!,Data!I935,(IF(B24=Data!#REF!,Data!#REF!,(IF(B24=Data!B295,Data!I295,Data!#REF!)))))))))))))))&amp;IF(B24=Data!#REF!,Data!#REF!,(IF(B24=Data!#REF!,Data!#REF!,(IF(B24=Data!#REF!,Data!#REF!,(IF(B24=Data!#REF!,Data!#REF!,(IF(B24=Data!#REF!,Data!#REF!,Data!#REF!)))))))))</f>
        <v>#REF!</v>
      </c>
      <c r="T24" s="379"/>
      <c r="U24" s="186" t="e">
        <f>IF(B24=Data!B117,Data!J117,(IF(B24=Data!B123,Data!J123,(IF(B24=Data!B125,Data!J125,(IF(B24=Data!#REF!,Data!#REF!,(IF(B24=Data!#REF!,Data!#REF!,(IF(B24=Data!B108,Data!J108,(IF(B24=Data!#REF!,Data!#REF!,(IF(B24=Data!#REF!,Data!#REF!,Data!#REF!)))))))))))))))&amp;IF(B24=Data!B243,Data!J243,(IF(B24=Data!B244,Data!J244,(IF(B24=Data!#REF!,Data!#REF!,(IF(B24=Data!B239,Data!J239,(IF(B24=Data!B240,Data!J240,(IF(B24=Data!#REF!,Data!J935,(IF(B24=Data!#REF!,Data!#REF!,(IF(B24=Data!B295,Data!J295,Data!#REF!)))))))))))))))&amp;IF(B24=Data!#REF!,Data!#REF!,(IF(B24=Data!#REF!,Data!#REF!,(IF(B24=Data!#REF!,Data!#REF!,(IF(B24=Data!#REF!,Data!#REF!,(IF(B24=Data!#REF!,Data!#REF!,Data!#REF!)))))))))</f>
        <v>#REF!</v>
      </c>
      <c r="V24" s="184" t="str">
        <f>IF(D24="","",VLOOKUP(B24,Data!$B$5:$J$404,9,FALSE)*D24)</f>
        <v/>
      </c>
    </row>
    <row r="25" spans="1:22" s="340" customFormat="1" ht="17" customHeight="1">
      <c r="A25" s="272"/>
      <c r="B25" s="419"/>
      <c r="C25" s="187" t="str">
        <f>IF(D25="","",VLOOKUP(B25,Data!$B$5:$L$404,2,FALSE))</f>
        <v/>
      </c>
      <c r="D25" s="274"/>
      <c r="E25" s="467"/>
      <c r="F25" s="185" t="str">
        <f>IF(D25="","",VLOOKUP(B25,Data!$B$5:$L$404,11,FALSE))</f>
        <v/>
      </c>
      <c r="G25" s="188" t="str">
        <f>IF(D25&gt;0,D25*F25,"-")</f>
        <v>-</v>
      </c>
      <c r="H25" s="182" t="str">
        <f>IF(D25="","",VLOOKUP(B25,Data!$B$5:$D$404,3,FALSE))</f>
        <v/>
      </c>
      <c r="I25" s="182" t="str">
        <f>IF(D25="","",VLOOKUP(B25,Data!$B$5:$M$404,12,FALSE))</f>
        <v/>
      </c>
      <c r="J25" s="280"/>
      <c r="K25" s="183" t="str">
        <f>IF(D25="","",VLOOKUP(B25,Data!$B$5:$E$404,4,FALSE)*D25)</f>
        <v/>
      </c>
      <c r="L25" s="183" t="str">
        <f>IF(D25="","",VLOOKUP(B25,Data!$B$5:$F$404,5,FALSE)*D25)</f>
        <v/>
      </c>
      <c r="M25" s="189" t="e">
        <f>IF(B25=Data!B118,Data!G118,(IF(B25=Data!B124,Data!G124,(IF(B25=Data!B126,Data!G126,(IF(B25=Data!#REF!,Data!#REF!,(IF(B25=Data!#REF!,Data!#REF!,(IF(B25=Data!B109,Data!G109,(IF(B25=Data!#REF!,Data!#REF!,(IF(B25=Data!#REF!,Data!#REF!,Data!#REF!)))))))))))))))&amp;IF(B25=Data!B244,Data!G244,(IF(B25=Data!B245,Data!G245,(IF(B25=Data!#REF!,Data!#REF!,(IF(B25=Data!B240,Data!G240,(IF(B25=Data!B241,Data!G241,(IF(B25=Data!#REF!,Data!G936,(IF(B25=Data!#REF!,Data!#REF!,(IF(B25=Data!B296,Data!G296,Data!#REF!)))))))))))))))&amp;IF(B25=Data!#REF!,Data!#REF!,(IF(B25=Data!#REF!,Data!#REF!,(IF(B25=Data!#REF!,Data!#REF!,(IF(B25=Data!#REF!,Data!#REF!,(IF(B25=Data!#REF!,Data!#REF!,Data!#REF!)))))))))</f>
        <v>#REF!</v>
      </c>
      <c r="N25" s="377"/>
      <c r="O25" s="378"/>
      <c r="P25" s="186" t="e">
        <f>IF(B25=Data!B118,Data!H118,(IF(B25=Data!B124,Data!H124,(IF(B25=Data!B126,Data!H126,(IF(B25=Data!#REF!,Data!#REF!,(IF(B25=Data!#REF!,Data!#REF!,(IF(B25=Data!B109,Data!H109,(IF(B25=Data!#REF!,Data!#REF!,(IF(B25=Data!#REF!,Data!#REF!,Data!#REF!)))))))))))))))&amp;IF(B25=Data!B244,Data!H244,(IF(B25=Data!B245,Data!H245,(IF(B25=Data!#REF!,Data!#REF!,(IF(B25=Data!B240,Data!H240,(IF(B25=Data!B241,Data!H241,(IF(B25=Data!#REF!,Data!H936,(IF(B25=Data!#REF!,Data!#REF!,(IF(B25=Data!B296,Data!H296,Data!#REF!)))))))))))))))&amp;IF(B25=Data!#REF!,Data!#REF!,(IF(B25=Data!#REF!,Data!#REF!,(IF(B25=Data!#REF!,Data!#REF!,(IF(B25=Data!#REF!,Data!#REF!,(IF(B25=Data!#REF!,Data!#REF!,Data!#REF!)))))))))</f>
        <v>#REF!</v>
      </c>
      <c r="Q25" s="378"/>
      <c r="R25" s="378"/>
      <c r="S25" s="186" t="e">
        <f>IF(B25=Data!B118,Data!I118,(IF(B25=Data!B124,Data!I124,(IF(B25=Data!B126,Data!I126,(IF(B25=Data!#REF!,Data!#REF!,(IF(B25=Data!#REF!,Data!#REF!,(IF(B25=Data!B109,Data!I109,(IF(B25=Data!#REF!,Data!#REF!,(IF(B25=Data!#REF!,Data!#REF!,Data!#REF!)))))))))))))))&amp;IF(B25=Data!B244,Data!I244,(IF(B25=Data!B245,Data!I245,(IF(B25=Data!#REF!,Data!#REF!,(IF(B25=Data!B240,Data!I240,(IF(B25=Data!B241,Data!I241,(IF(B25=Data!#REF!,Data!I936,(IF(B25=Data!#REF!,Data!#REF!,(IF(B25=Data!B296,Data!I296,Data!#REF!)))))))))))))))&amp;IF(B25=Data!#REF!,Data!#REF!,(IF(B25=Data!#REF!,Data!#REF!,(IF(B25=Data!#REF!,Data!#REF!,(IF(B25=Data!#REF!,Data!#REF!,(IF(B25=Data!#REF!,Data!#REF!,Data!#REF!)))))))))</f>
        <v>#REF!</v>
      </c>
      <c r="T25" s="379"/>
      <c r="U25" s="186" t="e">
        <f>IF(B25=Data!B118,Data!J118,(IF(B25=Data!B124,Data!J124,(IF(B25=Data!B126,Data!J126,(IF(B25=Data!#REF!,Data!#REF!,(IF(B25=Data!#REF!,Data!#REF!,(IF(B25=Data!B109,Data!J109,(IF(B25=Data!#REF!,Data!#REF!,(IF(B25=Data!#REF!,Data!#REF!,Data!#REF!)))))))))))))))&amp;IF(B25=Data!B244,Data!J244,(IF(B25=Data!B245,Data!J245,(IF(B25=Data!#REF!,Data!#REF!,(IF(B25=Data!B240,Data!J240,(IF(B25=Data!B241,Data!J241,(IF(B25=Data!#REF!,Data!J936,(IF(B25=Data!#REF!,Data!#REF!,(IF(B25=Data!B296,Data!J296,Data!#REF!)))))))))))))))&amp;IF(B25=Data!#REF!,Data!#REF!,(IF(B25=Data!#REF!,Data!#REF!,(IF(B25=Data!#REF!,Data!#REF!,(IF(B25=Data!#REF!,Data!#REF!,(IF(B25=Data!#REF!,Data!#REF!,Data!#REF!)))))))))</f>
        <v>#REF!</v>
      </c>
      <c r="V25" s="184" t="str">
        <f>IF(D25="","",VLOOKUP(B25,Data!$B$5:$J$404,9,FALSE)*D25)</f>
        <v/>
      </c>
    </row>
    <row r="26" spans="1:22" s="340" customFormat="1" ht="17" customHeight="1">
      <c r="A26" s="272"/>
      <c r="B26" s="419"/>
      <c r="C26" s="187" t="str">
        <f>IF(D26="","",VLOOKUP(B26,Data!$B$5:$L$404,2,FALSE))</f>
        <v/>
      </c>
      <c r="D26" s="274"/>
      <c r="E26" s="467"/>
      <c r="F26" s="185" t="str">
        <f>IF(D26="","",VLOOKUP(B26,Data!$B$5:$L$404,11,FALSE))</f>
        <v/>
      </c>
      <c r="G26" s="188" t="str">
        <f>IF(D26&gt;0,D26*F26,"-")</f>
        <v>-</v>
      </c>
      <c r="H26" s="182" t="str">
        <f>IF(D26="","",VLOOKUP(B26,Data!$B$5:$D$404,3,FALSE))</f>
        <v/>
      </c>
      <c r="I26" s="182" t="str">
        <f>IF(D26="","",VLOOKUP(B26,Data!$B$5:$M$404,12,FALSE))</f>
        <v/>
      </c>
      <c r="J26" s="280"/>
      <c r="K26" s="183" t="str">
        <f>IF(D26="","",VLOOKUP(B26,Data!$B$5:$E$404,4,FALSE)*D26)</f>
        <v/>
      </c>
      <c r="L26" s="183" t="str">
        <f>IF(D26="","",VLOOKUP(B26,Data!$B$5:$F$404,5,FALSE)*D26)</f>
        <v/>
      </c>
      <c r="M26" s="189" t="e">
        <f>IF(B26=Data!B119,Data!G119,(IF(B26=Data!B125,Data!G125,(IF(B26=Data!B127,Data!G127,(IF(B26=Data!#REF!,Data!#REF!,(IF(B26=Data!#REF!,Data!#REF!,(IF(B26=Data!B110,Data!G110,(IF(B26=Data!#REF!,Data!#REF!,(IF(B26=Data!#REF!,Data!#REF!,Data!#REF!)))))))))))))))&amp;IF(B26=Data!B245,Data!G245,(IF(B26=Data!B246,Data!G246,(IF(B26=Data!#REF!,Data!#REF!,(IF(B26=Data!B241,Data!G241,(IF(B26=Data!B242,Data!G242,(IF(B26=Data!#REF!,Data!G937,(IF(B26=Data!#REF!,Data!#REF!,(IF(B26=Data!B297,Data!G297,Data!#REF!)))))))))))))))&amp;IF(B26=Data!#REF!,Data!#REF!,(IF(B26=Data!#REF!,Data!#REF!,(IF(B26=Data!#REF!,Data!#REF!,(IF(B26=Data!#REF!,Data!#REF!,(IF(B26=Data!#REF!,Data!#REF!,Data!#REF!)))))))))</f>
        <v>#REF!</v>
      </c>
      <c r="N26" s="377"/>
      <c r="O26" s="378"/>
      <c r="P26" s="186" t="e">
        <f>IF(B26=Data!B119,Data!H119,(IF(B26=Data!B125,Data!H125,(IF(B26=Data!B127,Data!H127,(IF(B26=Data!#REF!,Data!#REF!,(IF(B26=Data!#REF!,Data!#REF!,(IF(B26=Data!B110,Data!H110,(IF(B26=Data!#REF!,Data!#REF!,(IF(B26=Data!#REF!,Data!#REF!,Data!#REF!)))))))))))))))&amp;IF(B26=Data!B245,Data!H245,(IF(B26=Data!B246,Data!H246,(IF(B26=Data!#REF!,Data!#REF!,(IF(B26=Data!B241,Data!H241,(IF(B26=Data!B242,Data!H242,(IF(B26=Data!#REF!,Data!H937,(IF(B26=Data!#REF!,Data!#REF!,(IF(B26=Data!B297,Data!H297,Data!#REF!)))))))))))))))&amp;IF(B26=Data!#REF!,Data!#REF!,(IF(B26=Data!#REF!,Data!#REF!,(IF(B26=Data!#REF!,Data!#REF!,(IF(B26=Data!#REF!,Data!#REF!,(IF(B26=Data!#REF!,Data!#REF!,Data!#REF!)))))))))</f>
        <v>#REF!</v>
      </c>
      <c r="Q26" s="378"/>
      <c r="R26" s="378"/>
      <c r="S26" s="186" t="e">
        <f>IF(B26=Data!B119,Data!I119,(IF(B26=Data!B125,Data!I125,(IF(B26=Data!B127,Data!I127,(IF(B26=Data!#REF!,Data!#REF!,(IF(B26=Data!#REF!,Data!#REF!,(IF(B26=Data!B110,Data!I110,(IF(B26=Data!#REF!,Data!#REF!,(IF(B26=Data!#REF!,Data!#REF!,Data!#REF!)))))))))))))))&amp;IF(B26=Data!B245,Data!I245,(IF(B26=Data!B246,Data!I246,(IF(B26=Data!#REF!,Data!#REF!,(IF(B26=Data!B241,Data!I241,(IF(B26=Data!B242,Data!I242,(IF(B26=Data!#REF!,Data!I937,(IF(B26=Data!#REF!,Data!#REF!,(IF(B26=Data!B297,Data!I297,Data!#REF!)))))))))))))))&amp;IF(B26=Data!#REF!,Data!#REF!,(IF(B26=Data!#REF!,Data!#REF!,(IF(B26=Data!#REF!,Data!#REF!,(IF(B26=Data!#REF!,Data!#REF!,(IF(B26=Data!#REF!,Data!#REF!,Data!#REF!)))))))))</f>
        <v>#REF!</v>
      </c>
      <c r="T26" s="379"/>
      <c r="U26" s="186" t="e">
        <f>IF(B26=Data!B119,Data!J119,(IF(B26=Data!B125,Data!J125,(IF(B26=Data!B127,Data!J127,(IF(B26=Data!#REF!,Data!#REF!,(IF(B26=Data!#REF!,Data!#REF!,(IF(B26=Data!B110,Data!J110,(IF(B26=Data!#REF!,Data!#REF!,(IF(B26=Data!#REF!,Data!#REF!,Data!#REF!)))))))))))))))&amp;IF(B26=Data!B245,Data!J245,(IF(B26=Data!B246,Data!J246,(IF(B26=Data!#REF!,Data!#REF!,(IF(B26=Data!B241,Data!J241,(IF(B26=Data!B242,Data!J242,(IF(B26=Data!#REF!,Data!J937,(IF(B26=Data!#REF!,Data!#REF!,(IF(B26=Data!B297,Data!J297,Data!#REF!)))))))))))))))&amp;IF(B26=Data!#REF!,Data!#REF!,(IF(B26=Data!#REF!,Data!#REF!,(IF(B26=Data!#REF!,Data!#REF!,(IF(B26=Data!#REF!,Data!#REF!,(IF(B26=Data!#REF!,Data!#REF!,Data!#REF!)))))))))</f>
        <v>#REF!</v>
      </c>
      <c r="V26" s="184" t="str">
        <f>IF(D26="","",VLOOKUP(B26,Data!$B$5:$J$404,9,FALSE)*D26)</f>
        <v/>
      </c>
    </row>
    <row r="27" spans="1:22" s="340" customFormat="1" ht="17" customHeight="1">
      <c r="A27" s="272"/>
      <c r="B27" s="419"/>
      <c r="C27" s="187" t="str">
        <f>IF(D27="","",VLOOKUP(B27,Data!$B$5:$L$404,2,FALSE))</f>
        <v/>
      </c>
      <c r="D27" s="274"/>
      <c r="E27" s="467"/>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120,Data!G120,(IF(B27=Data!B126,Data!G126,(IF(B27=Data!B128,Data!G128,(IF(B27=Data!#REF!,Data!#REF!,(IF(B27=Data!#REF!,Data!#REF!,(IF(B27=Data!B111,Data!G111,(IF(B27=Data!#REF!,Data!#REF!,(IF(B27=Data!#REF!,Data!#REF!,Data!#REF!)))))))))))))))&amp;IF(B27=Data!B246,Data!G246,(IF(B27=Data!B247,Data!G247,(IF(B27=Data!#REF!,Data!#REF!,(IF(B27=Data!B242,Data!G242,(IF(B27=Data!B243,Data!G243,(IF(B27=Data!#REF!,Data!G938,(IF(B27=Data!#REF!,Data!#REF!,(IF(B27=Data!B298,Data!G298,Data!#REF!)))))))))))))))&amp;IF(B27=Data!#REF!,Data!#REF!,(IF(B27=Data!#REF!,Data!#REF!,(IF(B27=Data!#REF!,Data!#REF!,(IF(B27=Data!#REF!,Data!#REF!,(IF(B27=Data!#REF!,Data!#REF!,Data!#REF!)))))))))</f>
        <v>#REF!</v>
      </c>
      <c r="N27" s="377"/>
      <c r="O27" s="378"/>
      <c r="P27" s="186" t="e">
        <f>IF(B27=Data!B120,Data!H120,(IF(B27=Data!B126,Data!H126,(IF(B27=Data!B128,Data!H128,(IF(B27=Data!#REF!,Data!#REF!,(IF(B27=Data!#REF!,Data!#REF!,(IF(B27=Data!B111,Data!H111,(IF(B27=Data!#REF!,Data!#REF!,(IF(B27=Data!#REF!,Data!#REF!,Data!#REF!)))))))))))))))&amp;IF(B27=Data!B246,Data!H246,(IF(B27=Data!B247,Data!H247,(IF(B27=Data!#REF!,Data!#REF!,(IF(B27=Data!B242,Data!H242,(IF(B27=Data!B243,Data!H243,(IF(B27=Data!#REF!,Data!H938,(IF(B27=Data!#REF!,Data!#REF!,(IF(B27=Data!B298,Data!H298,Data!#REF!)))))))))))))))&amp;IF(B27=Data!#REF!,Data!#REF!,(IF(B27=Data!#REF!,Data!#REF!,(IF(B27=Data!#REF!,Data!#REF!,(IF(B27=Data!#REF!,Data!#REF!,(IF(B27=Data!#REF!,Data!#REF!,Data!#REF!)))))))))</f>
        <v>#REF!</v>
      </c>
      <c r="Q27" s="378"/>
      <c r="R27" s="378"/>
      <c r="S27" s="186" t="e">
        <f>IF(B27=Data!B120,Data!I120,(IF(B27=Data!B126,Data!I126,(IF(B27=Data!B128,Data!I128,(IF(B27=Data!#REF!,Data!#REF!,(IF(B27=Data!#REF!,Data!#REF!,(IF(B27=Data!B111,Data!I111,(IF(B27=Data!#REF!,Data!#REF!,(IF(B27=Data!#REF!,Data!#REF!,Data!#REF!)))))))))))))))&amp;IF(B27=Data!B246,Data!I246,(IF(B27=Data!B247,Data!I247,(IF(B27=Data!#REF!,Data!#REF!,(IF(B27=Data!B242,Data!I242,(IF(B27=Data!B243,Data!I243,(IF(B27=Data!#REF!,Data!I938,(IF(B27=Data!#REF!,Data!#REF!,(IF(B27=Data!B298,Data!I298,Data!#REF!)))))))))))))))&amp;IF(B27=Data!#REF!,Data!#REF!,(IF(B27=Data!#REF!,Data!#REF!,(IF(B27=Data!#REF!,Data!#REF!,(IF(B27=Data!#REF!,Data!#REF!,(IF(B27=Data!#REF!,Data!#REF!,Data!#REF!)))))))))</f>
        <v>#REF!</v>
      </c>
      <c r="T27" s="379"/>
      <c r="U27" s="186" t="e">
        <f>IF(B27=Data!B120,Data!J120,(IF(B27=Data!B126,Data!J126,(IF(B27=Data!B128,Data!J128,(IF(B27=Data!#REF!,Data!#REF!,(IF(B27=Data!#REF!,Data!#REF!,(IF(B27=Data!B111,Data!J111,(IF(B27=Data!#REF!,Data!#REF!,(IF(B27=Data!#REF!,Data!#REF!,Data!#REF!)))))))))))))))&amp;IF(B27=Data!B246,Data!J246,(IF(B27=Data!B247,Data!J247,(IF(B27=Data!#REF!,Data!#REF!,(IF(B27=Data!B242,Data!J242,(IF(B27=Data!B243,Data!J243,(IF(B27=Data!#REF!,Data!J938,(IF(B27=Data!#REF!,Data!#REF!,(IF(B27=Data!B298,Data!J298,Data!#REF!)))))))))))))))&amp;IF(B27=Data!#REF!,Data!#REF!,(IF(B27=Data!#REF!,Data!#REF!,(IF(B27=Data!#REF!,Data!#REF!,(IF(B27=Data!#REF!,Data!#REF!,(IF(B27=Data!#REF!,Data!#REF!,Data!#REF!)))))))))</f>
        <v>#REF!</v>
      </c>
      <c r="V27" s="184" t="str">
        <f>IF(D27="","",VLOOKUP(B27,Data!$B$5:$J$404,9,FALSE)*D27)</f>
        <v/>
      </c>
    </row>
    <row r="28" spans="1:22" s="340" customFormat="1" ht="17" customHeight="1">
      <c r="A28" s="272"/>
      <c r="B28" s="419"/>
      <c r="C28" s="187" t="str">
        <f>IF(D28="","",VLOOKUP(B28,Data!$B$5:$L$404,2,FALSE))</f>
        <v/>
      </c>
      <c r="D28" s="274"/>
      <c r="E28" s="341"/>
      <c r="F28" s="185" t="str">
        <f>IF(D28="","",VLOOKUP(B28,Data!$B$5:$L$404,11,FALSE))</f>
        <v/>
      </c>
      <c r="G28" s="188" t="str">
        <f>IF(D28&gt;0,D28*F28,"-")</f>
        <v>-</v>
      </c>
      <c r="H28" s="182" t="str">
        <f>IF(D28="","",VLOOKUP(B28,Data!$B$5:$D$404,3,FALSE))</f>
        <v/>
      </c>
      <c r="I28" s="182" t="str">
        <f>IF(D28="","",VLOOKUP(B28,Data!$B$5:$M$404,12,FALSE))</f>
        <v/>
      </c>
      <c r="J28" s="280"/>
      <c r="K28" s="183" t="str">
        <f>IF(D28="","",VLOOKUP(B28,Data!$B$5:$E$404,4,FALSE)*D28)</f>
        <v/>
      </c>
      <c r="L28" s="183" t="str">
        <f>IF(D28="","",VLOOKUP(B28,Data!$B$5:$F$404,5,FALSE)*D28)</f>
        <v/>
      </c>
      <c r="M28" s="189" t="e">
        <f>IF(B28=Data!B125,Data!G125,(IF(B28=Data!B131,Data!G131,(IF(B28=Data!B133,Data!G133,(IF(B28=Data!#REF!,Data!#REF!,(IF(B28=Data!#REF!,Data!#REF!,(IF(B28=Data!B116,Data!G116,(IF(B28=Data!#REF!,Data!#REF!,(IF(B28=Data!#REF!,Data!#REF!,Data!#REF!)))))))))))))))&amp;IF(B28=Data!B251,Data!G251,(IF(B28=Data!B252,Data!G252,(IF(B28=Data!#REF!,Data!#REF!,(IF(B28=Data!B247,Data!G247,(IF(B28=Data!B248,Data!G248,(IF(B28=Data!#REF!,Data!G943,(IF(B28=Data!#REF!,Data!#REF!,(IF(B28=Data!B303,Data!G303,Data!#REF!)))))))))))))))&amp;IF(B28=Data!#REF!,Data!#REF!,(IF(B28=Data!#REF!,Data!#REF!,(IF(B28=Data!#REF!,Data!#REF!,(IF(B28=Data!#REF!,Data!#REF!,(IF(B28=Data!#REF!,Data!#REF!,Data!#REF!)))))))))</f>
        <v>#REF!</v>
      </c>
      <c r="N28" s="377"/>
      <c r="O28" s="378"/>
      <c r="P28" s="186" t="e">
        <f>IF(B28=Data!B125,Data!H125,(IF(B28=Data!B131,Data!H131,(IF(B28=Data!B133,Data!H133,(IF(B28=Data!#REF!,Data!#REF!,(IF(B28=Data!#REF!,Data!#REF!,(IF(B28=Data!B116,Data!H116,(IF(B28=Data!#REF!,Data!#REF!,(IF(B28=Data!#REF!,Data!#REF!,Data!#REF!)))))))))))))))&amp;IF(B28=Data!B251,Data!H251,(IF(B28=Data!B252,Data!H252,(IF(B28=Data!#REF!,Data!#REF!,(IF(B28=Data!B247,Data!H247,(IF(B28=Data!B248,Data!H248,(IF(B28=Data!#REF!,Data!H943,(IF(B28=Data!#REF!,Data!#REF!,(IF(B28=Data!B303,Data!H303,Data!#REF!)))))))))))))))&amp;IF(B28=Data!#REF!,Data!#REF!,(IF(B28=Data!#REF!,Data!#REF!,(IF(B28=Data!#REF!,Data!#REF!,(IF(B28=Data!#REF!,Data!#REF!,(IF(B28=Data!#REF!,Data!#REF!,Data!#REF!)))))))))</f>
        <v>#REF!</v>
      </c>
      <c r="Q28" s="378"/>
      <c r="R28" s="378"/>
      <c r="S28" s="186" t="e">
        <f>IF(B28=Data!B125,Data!I125,(IF(B28=Data!B131,Data!I131,(IF(B28=Data!B133,Data!I133,(IF(B28=Data!#REF!,Data!#REF!,(IF(B28=Data!#REF!,Data!#REF!,(IF(B28=Data!B116,Data!I116,(IF(B28=Data!#REF!,Data!#REF!,(IF(B28=Data!#REF!,Data!#REF!,Data!#REF!)))))))))))))))&amp;IF(B28=Data!B251,Data!I251,(IF(B28=Data!B252,Data!I252,(IF(B28=Data!#REF!,Data!#REF!,(IF(B28=Data!B247,Data!I247,(IF(B28=Data!B248,Data!I248,(IF(B28=Data!#REF!,Data!I943,(IF(B28=Data!#REF!,Data!#REF!,(IF(B28=Data!B303,Data!I303,Data!#REF!)))))))))))))))&amp;IF(B28=Data!#REF!,Data!#REF!,(IF(B28=Data!#REF!,Data!#REF!,(IF(B28=Data!#REF!,Data!#REF!,(IF(B28=Data!#REF!,Data!#REF!,(IF(B28=Data!#REF!,Data!#REF!,Data!#REF!)))))))))</f>
        <v>#REF!</v>
      </c>
      <c r="T28" s="379"/>
      <c r="U28" s="186" t="e">
        <f>IF(B28=Data!B125,Data!J125,(IF(B28=Data!B131,Data!J131,(IF(B28=Data!B133,Data!J133,(IF(B28=Data!#REF!,Data!#REF!,(IF(B28=Data!#REF!,Data!#REF!,(IF(B28=Data!B116,Data!J116,(IF(B28=Data!#REF!,Data!#REF!,(IF(B28=Data!#REF!,Data!#REF!,Data!#REF!)))))))))))))))&amp;IF(B28=Data!B251,Data!J251,(IF(B28=Data!B252,Data!J252,(IF(B28=Data!#REF!,Data!#REF!,(IF(B28=Data!B247,Data!J247,(IF(B28=Data!B248,Data!J248,(IF(B28=Data!#REF!,Data!J943,(IF(B28=Data!#REF!,Data!#REF!,(IF(B28=Data!B303,Data!J303,Data!#REF!)))))))))))))))&amp;IF(B28=Data!#REF!,Data!#REF!,(IF(B28=Data!#REF!,Data!#REF!,(IF(B28=Data!#REF!,Data!#REF!,(IF(B28=Data!#REF!,Data!#REF!,(IF(B28=Data!#REF!,Data!#REF!,Data!#REF!)))))))))</f>
        <v>#REF!</v>
      </c>
      <c r="V28" s="184" t="str">
        <f>IF(D28="","",VLOOKUP(B28,Data!$B$5:$J$404,9,FALSE)*D28)</f>
        <v/>
      </c>
    </row>
    <row r="29" spans="1:22" s="340" customFormat="1" ht="17" customHeight="1">
      <c r="A29" s="272"/>
      <c r="B29" s="419"/>
      <c r="C29" s="187" t="str">
        <f>IF(D29="","",VLOOKUP(B29,Data!$B$5:$L$404,2,FALSE))</f>
        <v/>
      </c>
      <c r="D29" s="274"/>
      <c r="E29" s="341"/>
      <c r="F29" s="185" t="str">
        <f>IF(D29="","",VLOOKUP(B29,Data!$B$5:$L$404,11,FALSE))</f>
        <v/>
      </c>
      <c r="G29" s="188" t="str">
        <f>IF(D29&gt;0,D29*F29,"-")</f>
        <v>-</v>
      </c>
      <c r="H29" s="182" t="str">
        <f>IF(D29="","",VLOOKUP(B29,Data!$B$5:$D$404,3,FALSE))</f>
        <v/>
      </c>
      <c r="I29" s="182" t="str">
        <f>IF(D29="","",VLOOKUP(B29,Data!$B$5:$M$404,12,FALSE))</f>
        <v/>
      </c>
      <c r="J29" s="280"/>
      <c r="K29" s="183" t="str">
        <f>IF(D29="","",VLOOKUP(B29,Data!$B$5:$E$404,4,FALSE)*D29)</f>
        <v/>
      </c>
      <c r="L29" s="183" t="str">
        <f>IF(D29="","",VLOOKUP(B29,Data!$B$5:$F$404,5,FALSE)*D29)</f>
        <v/>
      </c>
      <c r="M29" s="189" t="e">
        <f>IF(B29=Data!B126,Data!G126,(IF(B29=Data!B132,Data!G132,(IF(B29=Data!B134,Data!G134,(IF(B29=Data!#REF!,Data!#REF!,(IF(B29=Data!#REF!,Data!#REF!,(IF(B29=Data!B117,Data!G117,(IF(B29=Data!#REF!,Data!#REF!,(IF(B29=Data!#REF!,Data!#REF!,Data!#REF!)))))))))))))))&amp;IF(B29=Data!B252,Data!G252,(IF(B29=Data!B253,Data!G253,(IF(B29=Data!#REF!,Data!#REF!,(IF(B29=Data!B248,Data!G248,(IF(B29=Data!B249,Data!G249,(IF(B29=Data!#REF!,Data!G944,(IF(B29=Data!#REF!,Data!#REF!,(IF(B29=Data!B304,Data!G304,Data!#REF!)))))))))))))))&amp;IF(B29=Data!#REF!,Data!#REF!,(IF(B29=Data!#REF!,Data!#REF!,(IF(B29=Data!#REF!,Data!#REF!,(IF(B29=Data!#REF!,Data!#REF!,(IF(B29=Data!#REF!,Data!#REF!,Data!#REF!)))))))))</f>
        <v>#REF!</v>
      </c>
      <c r="N29" s="377"/>
      <c r="O29" s="378"/>
      <c r="P29" s="186" t="e">
        <f>IF(B29=Data!B126,Data!H126,(IF(B29=Data!B132,Data!H132,(IF(B29=Data!B134,Data!H134,(IF(B29=Data!#REF!,Data!#REF!,(IF(B29=Data!#REF!,Data!#REF!,(IF(B29=Data!B117,Data!H117,(IF(B29=Data!#REF!,Data!#REF!,(IF(B29=Data!#REF!,Data!#REF!,Data!#REF!)))))))))))))))&amp;IF(B29=Data!B252,Data!H252,(IF(B29=Data!B253,Data!H253,(IF(B29=Data!#REF!,Data!#REF!,(IF(B29=Data!B248,Data!H248,(IF(B29=Data!B249,Data!H249,(IF(B29=Data!#REF!,Data!H944,(IF(B29=Data!#REF!,Data!#REF!,(IF(B29=Data!B304,Data!H304,Data!#REF!)))))))))))))))&amp;IF(B29=Data!#REF!,Data!#REF!,(IF(B29=Data!#REF!,Data!#REF!,(IF(B29=Data!#REF!,Data!#REF!,(IF(B29=Data!#REF!,Data!#REF!,(IF(B29=Data!#REF!,Data!#REF!,Data!#REF!)))))))))</f>
        <v>#REF!</v>
      </c>
      <c r="Q29" s="378"/>
      <c r="R29" s="378"/>
      <c r="S29" s="186" t="e">
        <f>IF(B29=Data!B126,Data!I126,(IF(B29=Data!B132,Data!I132,(IF(B29=Data!B134,Data!I134,(IF(B29=Data!#REF!,Data!#REF!,(IF(B29=Data!#REF!,Data!#REF!,(IF(B29=Data!B117,Data!I117,(IF(B29=Data!#REF!,Data!#REF!,(IF(B29=Data!#REF!,Data!#REF!,Data!#REF!)))))))))))))))&amp;IF(B29=Data!B252,Data!I252,(IF(B29=Data!B253,Data!I253,(IF(B29=Data!#REF!,Data!#REF!,(IF(B29=Data!B248,Data!I248,(IF(B29=Data!B249,Data!I249,(IF(B29=Data!#REF!,Data!I944,(IF(B29=Data!#REF!,Data!#REF!,(IF(B29=Data!B304,Data!I304,Data!#REF!)))))))))))))))&amp;IF(B29=Data!#REF!,Data!#REF!,(IF(B29=Data!#REF!,Data!#REF!,(IF(B29=Data!#REF!,Data!#REF!,(IF(B29=Data!#REF!,Data!#REF!,(IF(B29=Data!#REF!,Data!#REF!,Data!#REF!)))))))))</f>
        <v>#REF!</v>
      </c>
      <c r="T29" s="379"/>
      <c r="U29" s="186" t="e">
        <f>IF(B29=Data!B126,Data!J126,(IF(B29=Data!B132,Data!J132,(IF(B29=Data!B134,Data!J134,(IF(B29=Data!#REF!,Data!#REF!,(IF(B29=Data!#REF!,Data!#REF!,(IF(B29=Data!B117,Data!J117,(IF(B29=Data!#REF!,Data!#REF!,(IF(B29=Data!#REF!,Data!#REF!,Data!#REF!)))))))))))))))&amp;IF(B29=Data!B252,Data!J252,(IF(B29=Data!B253,Data!J253,(IF(B29=Data!#REF!,Data!#REF!,(IF(B29=Data!B248,Data!J248,(IF(B29=Data!B249,Data!J249,(IF(B29=Data!#REF!,Data!J944,(IF(B29=Data!#REF!,Data!#REF!,(IF(B29=Data!B304,Data!J304,Data!#REF!)))))))))))))))&amp;IF(B29=Data!#REF!,Data!#REF!,(IF(B29=Data!#REF!,Data!#REF!,(IF(B29=Data!#REF!,Data!#REF!,(IF(B29=Data!#REF!,Data!#REF!,(IF(B29=Data!#REF!,Data!#REF!,Data!#REF!)))))))))</f>
        <v>#REF!</v>
      </c>
      <c r="V29" s="184" t="str">
        <f>IF(D29="","",VLOOKUP(B29,Data!$B$5:$J$404,9,FALSE)*D29)</f>
        <v/>
      </c>
    </row>
    <row r="30" spans="1:22" s="340" customFormat="1" ht="19.5" customHeight="1">
      <c r="A30" s="272"/>
      <c r="B30" s="678" t="s">
        <v>1027</v>
      </c>
      <c r="C30" s="679"/>
      <c r="D30" s="454">
        <f>SUM(D18:D29)</f>
        <v>26</v>
      </c>
      <c r="E30" s="191"/>
      <c r="F30" s="191"/>
      <c r="G30" s="455">
        <f>SUM(G18:G29)</f>
        <v>53789.86</v>
      </c>
      <c r="H30" s="383"/>
      <c r="I30" s="191"/>
      <c r="J30" s="191"/>
      <c r="K30" s="455">
        <f>SUM(K18:K29)</f>
        <v>5864</v>
      </c>
      <c r="L30" s="455">
        <f>SUM(L18:L29)</f>
        <v>5336</v>
      </c>
      <c r="M30" s="190">
        <f>SUM(M16:M17)</f>
        <v>0</v>
      </c>
      <c r="N30" s="190"/>
      <c r="O30" s="190"/>
      <c r="P30" s="190"/>
      <c r="Q30" s="190"/>
      <c r="R30" s="190">
        <f>SUM(R16:R17)</f>
        <v>0</v>
      </c>
      <c r="S30" s="190">
        <f>SUM(S16:S17)</f>
        <v>0</v>
      </c>
      <c r="T30" s="190"/>
      <c r="U30" s="190">
        <f>SUM(U16:U17)</f>
        <v>0</v>
      </c>
      <c r="V30" s="456">
        <f>SUM(V18:V29)</f>
        <v>32.658000000000001</v>
      </c>
    </row>
    <row r="31" spans="1:22" ht="10.25" customHeight="1">
      <c r="A31" s="272"/>
      <c r="B31" s="680"/>
      <c r="C31" s="681"/>
      <c r="D31" s="395"/>
      <c r="E31" s="311"/>
      <c r="F31" s="160" t="s">
        <v>523</v>
      </c>
      <c r="G31" s="157"/>
      <c r="H31" s="344"/>
      <c r="I31" s="344"/>
      <c r="J31" s="344"/>
      <c r="K31" s="161"/>
      <c r="L31" s="151"/>
      <c r="M31" s="298"/>
      <c r="T31" s="298"/>
      <c r="U31" s="298"/>
      <c r="V31" s="155"/>
    </row>
    <row r="32" spans="1:22" ht="14">
      <c r="A32" s="290" t="s">
        <v>524</v>
      </c>
      <c r="B32" s="346"/>
      <c r="C32" s="347"/>
      <c r="D32" s="396" t="s">
        <v>81</v>
      </c>
      <c r="E32" s="305"/>
      <c r="F32" s="68" t="s">
        <v>82</v>
      </c>
      <c r="G32" s="72"/>
      <c r="H32" s="322" t="s">
        <v>83</v>
      </c>
      <c r="I32" s="349"/>
      <c r="J32" s="152" t="s">
        <v>84</v>
      </c>
      <c r="K32" s="152"/>
      <c r="L32" s="682" t="s">
        <v>85</v>
      </c>
      <c r="M32" s="683"/>
      <c r="N32" s="683"/>
      <c r="O32" s="683"/>
      <c r="P32" s="683"/>
      <c r="Q32" s="683"/>
      <c r="R32" s="683"/>
      <c r="S32" s="683"/>
      <c r="T32" s="683"/>
      <c r="U32" s="683"/>
      <c r="V32" s="684"/>
    </row>
    <row r="33" spans="1:22" ht="14">
      <c r="A33" s="297" t="s">
        <v>525</v>
      </c>
      <c r="B33" s="334"/>
      <c r="C33" s="308"/>
      <c r="D33" s="386" t="s">
        <v>87</v>
      </c>
      <c r="F33" s="685"/>
      <c r="G33" s="686"/>
      <c r="H33" s="297" t="s">
        <v>88</v>
      </c>
      <c r="I33" s="350"/>
      <c r="J33" s="154" t="s">
        <v>89</v>
      </c>
      <c r="K33" s="154"/>
      <c r="L33" s="150"/>
      <c r="V33" s="155"/>
    </row>
    <row r="34" spans="1:22">
      <c r="A34" s="297" t="s">
        <v>526</v>
      </c>
      <c r="B34" s="297"/>
      <c r="C34" s="298"/>
      <c r="F34" s="685"/>
      <c r="G34" s="686"/>
      <c r="H34" s="297"/>
      <c r="I34" s="350"/>
      <c r="J34" s="154" t="s">
        <v>93</v>
      </c>
      <c r="K34" s="154"/>
      <c r="L34" s="150"/>
      <c r="V34" s="155"/>
    </row>
    <row r="35" spans="1:22" ht="10.5" customHeight="1">
      <c r="A35" s="311"/>
      <c r="B35" s="351"/>
      <c r="C35" s="352"/>
      <c r="D35" s="386" t="s">
        <v>94</v>
      </c>
      <c r="F35" s="685"/>
      <c r="G35" s="686"/>
      <c r="H35" s="297" t="s">
        <v>95</v>
      </c>
      <c r="I35" s="350"/>
      <c r="J35" s="154"/>
      <c r="K35" s="154"/>
      <c r="L35" s="150"/>
      <c r="V35" s="155"/>
    </row>
    <row r="36" spans="1:22" ht="13">
      <c r="A36" s="290" t="s">
        <v>96</v>
      </c>
      <c r="C36" s="292"/>
      <c r="D36" s="386" t="s">
        <v>97</v>
      </c>
      <c r="F36" s="76" t="s">
        <v>98</v>
      </c>
      <c r="G36" s="73"/>
      <c r="H36" s="297" t="s">
        <v>88</v>
      </c>
      <c r="I36" s="350"/>
      <c r="J36" s="154" t="s">
        <v>99</v>
      </c>
      <c r="K36" s="154"/>
      <c r="L36" s="150"/>
      <c r="V36" s="155"/>
    </row>
    <row r="37" spans="1:22" ht="10.5" customHeight="1">
      <c r="A37" s="297" t="s">
        <v>527</v>
      </c>
      <c r="C37" s="298"/>
      <c r="D37" s="386" t="s">
        <v>100</v>
      </c>
      <c r="F37" s="77"/>
      <c r="G37" s="162"/>
      <c r="H37" s="297" t="s">
        <v>101</v>
      </c>
      <c r="I37" s="350"/>
      <c r="J37" s="154" t="s">
        <v>528</v>
      </c>
      <c r="K37" s="154"/>
      <c r="L37" s="687" t="s">
        <v>103</v>
      </c>
      <c r="M37" s="688"/>
      <c r="N37" s="688"/>
      <c r="O37" s="688"/>
      <c r="P37" s="688"/>
      <c r="Q37" s="688"/>
      <c r="R37" s="688"/>
      <c r="S37" s="688"/>
      <c r="T37" s="688"/>
      <c r="U37" s="688"/>
      <c r="V37" s="689"/>
    </row>
    <row r="38" spans="1:22">
      <c r="A38" s="311"/>
      <c r="B38" s="312"/>
      <c r="C38" s="313"/>
      <c r="D38" s="397"/>
      <c r="E38" s="312"/>
      <c r="F38" s="673" t="s">
        <v>1033</v>
      </c>
      <c r="G38" s="674"/>
      <c r="H38" s="673" t="s">
        <v>1032</v>
      </c>
      <c r="I38" s="674"/>
      <c r="J38" s="158" t="s">
        <v>104</v>
      </c>
      <c r="K38" s="158"/>
      <c r="L38" s="675" t="s">
        <v>105</v>
      </c>
      <c r="M38" s="676"/>
      <c r="N38" s="676"/>
      <c r="O38" s="676"/>
      <c r="P38" s="676"/>
      <c r="Q38" s="676"/>
      <c r="R38" s="676"/>
      <c r="S38" s="676"/>
      <c r="T38" s="676"/>
      <c r="U38" s="676"/>
      <c r="V38" s="677"/>
    </row>
    <row r="39" spans="1:22">
      <c r="B39" s="305"/>
    </row>
    <row r="42" spans="1:22" ht="19.25" customHeight="1"/>
    <row r="43" spans="1:22" ht="19.25" customHeight="1"/>
    <row r="44" spans="1:22" s="354" customFormat="1" ht="17.75" customHeight="1">
      <c r="A44" s="163" t="s">
        <v>886</v>
      </c>
      <c r="B44" s="146"/>
      <c r="C44" s="163" t="s">
        <v>569</v>
      </c>
      <c r="D44" s="382"/>
      <c r="E44" s="363"/>
      <c r="F44" s="163" t="s">
        <v>880</v>
      </c>
      <c r="G44" s="146"/>
      <c r="H44" s="163" t="s">
        <v>569</v>
      </c>
      <c r="K44" s="265"/>
      <c r="L44" s="265"/>
      <c r="V44" s="264"/>
    </row>
    <row r="45" spans="1:22" s="354" customFormat="1" ht="17.75" customHeight="1">
      <c r="A45" s="163" t="s">
        <v>887</v>
      </c>
      <c r="B45" s="146"/>
      <c r="C45" s="163" t="s">
        <v>891</v>
      </c>
      <c r="D45" s="382"/>
      <c r="E45" s="363"/>
      <c r="F45" s="247" t="s">
        <v>881</v>
      </c>
      <c r="G45" s="381"/>
      <c r="H45" s="247" t="s">
        <v>891</v>
      </c>
      <c r="K45" s="265"/>
      <c r="L45" s="265"/>
      <c r="V45" s="264"/>
    </row>
    <row r="46" spans="1:22" s="354" customFormat="1" ht="17.75" customHeight="1">
      <c r="A46" s="163" t="s">
        <v>888</v>
      </c>
      <c r="B46" s="146"/>
      <c r="C46" s="163" t="s">
        <v>891</v>
      </c>
      <c r="D46" s="382"/>
      <c r="E46" s="363"/>
      <c r="F46" s="163" t="s">
        <v>882</v>
      </c>
      <c r="G46" s="146"/>
      <c r="H46" s="163" t="s">
        <v>569</v>
      </c>
      <c r="K46" s="265"/>
      <c r="L46" s="265"/>
      <c r="V46" s="264"/>
    </row>
    <row r="47" spans="1:22" s="354" customFormat="1" ht="17.75" customHeight="1">
      <c r="A47" s="163" t="s">
        <v>889</v>
      </c>
      <c r="B47" s="146"/>
      <c r="C47" s="163" t="s">
        <v>569</v>
      </c>
      <c r="D47" s="382"/>
      <c r="E47" s="363"/>
      <c r="F47" s="163" t="s">
        <v>883</v>
      </c>
      <c r="G47" s="146"/>
      <c r="H47" s="163" t="s">
        <v>569</v>
      </c>
      <c r="K47" s="265"/>
      <c r="L47" s="265"/>
      <c r="V47" s="264"/>
    </row>
    <row r="48" spans="1:22" s="354" customFormat="1" ht="17.75" customHeight="1">
      <c r="A48" s="163" t="s">
        <v>890</v>
      </c>
      <c r="B48" s="146"/>
      <c r="C48" s="163" t="s">
        <v>569</v>
      </c>
      <c r="D48" s="382"/>
      <c r="E48" s="363"/>
      <c r="F48" s="163" t="s">
        <v>885</v>
      </c>
      <c r="G48" s="146"/>
      <c r="H48" s="163" t="s">
        <v>569</v>
      </c>
      <c r="K48" s="265"/>
      <c r="L48" s="265"/>
      <c r="V48" s="264"/>
    </row>
    <row r="49" spans="1:12" ht="18.75" customHeight="1">
      <c r="A49" s="411"/>
      <c r="B49" s="411"/>
      <c r="C49" s="411"/>
      <c r="D49" s="384"/>
      <c r="E49" s="266"/>
      <c r="F49" s="163" t="s">
        <v>884</v>
      </c>
      <c r="H49" s="163" t="s">
        <v>569</v>
      </c>
    </row>
    <row r="50" spans="1:12" ht="17.5">
      <c r="A50" s="268"/>
      <c r="B50" s="411"/>
      <c r="C50" s="411"/>
      <c r="D50" s="384"/>
      <c r="E50" s="411"/>
      <c r="F50" s="267"/>
      <c r="G50" s="267"/>
      <c r="H50" s="411"/>
    </row>
    <row r="52" spans="1:12">
      <c r="D52" s="386" t="s">
        <v>872</v>
      </c>
    </row>
    <row r="53" spans="1:12">
      <c r="L53" s="355"/>
    </row>
    <row r="54" spans="1:12" ht="14">
      <c r="A54" s="356"/>
      <c r="C54" s="334"/>
      <c r="D54" s="398"/>
      <c r="L54" s="358"/>
    </row>
    <row r="55" spans="1:12" ht="14">
      <c r="A55" s="359"/>
      <c r="C55" s="334"/>
      <c r="D55" s="398"/>
      <c r="L55" s="358"/>
    </row>
    <row r="56" spans="1:12" ht="14">
      <c r="A56" s="359"/>
      <c r="C56" s="334"/>
      <c r="D56" s="398"/>
      <c r="L56" s="358"/>
    </row>
    <row r="57" spans="1:12" ht="14">
      <c r="A57" s="359"/>
      <c r="B57" s="334"/>
      <c r="C57" s="334"/>
      <c r="D57" s="398"/>
      <c r="L57" s="358"/>
    </row>
    <row r="58" spans="1:12" ht="14">
      <c r="A58" s="359"/>
      <c r="B58" s="334"/>
      <c r="C58" s="334"/>
      <c r="D58" s="398"/>
      <c r="L58" s="358"/>
    </row>
    <row r="59" spans="1:12" ht="14">
      <c r="A59" s="359"/>
      <c r="B59" s="334"/>
      <c r="C59" s="334"/>
      <c r="D59" s="398"/>
      <c r="L59" s="358"/>
    </row>
    <row r="60" spans="1:12" ht="14">
      <c r="A60" s="334"/>
      <c r="B60" s="334"/>
      <c r="C60" s="334"/>
      <c r="D60" s="398"/>
      <c r="L60" s="360"/>
    </row>
    <row r="61" spans="1:12" ht="14">
      <c r="A61" s="359"/>
      <c r="B61" s="334"/>
      <c r="C61" s="334"/>
      <c r="D61" s="398"/>
    </row>
    <row r="62" spans="1:12" ht="14">
      <c r="A62" s="334"/>
      <c r="B62" s="334"/>
      <c r="C62" s="334"/>
      <c r="D62" s="398"/>
    </row>
    <row r="63" spans="1:12" ht="14">
      <c r="A63" s="334"/>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34"/>
      <c r="B74" s="334"/>
      <c r="C74" s="334"/>
      <c r="D74" s="398"/>
    </row>
    <row r="75" spans="1:4" ht="14">
      <c r="B75" s="334"/>
    </row>
    <row r="76" spans="1:4" ht="14">
      <c r="B76" s="334"/>
    </row>
    <row r="77" spans="1:4" ht="14">
      <c r="B77" s="334"/>
    </row>
  </sheetData>
  <mergeCells count="9">
    <mergeCell ref="F38:G38"/>
    <mergeCell ref="H38:I38"/>
    <mergeCell ref="L38:V38"/>
    <mergeCell ref="B30:C31"/>
    <mergeCell ref="L32:V32"/>
    <mergeCell ref="F33:G33"/>
    <mergeCell ref="F34:G34"/>
    <mergeCell ref="F35:G35"/>
    <mergeCell ref="L37:V37"/>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8" max="21" man="1"/>
  </rowBreaks>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pageSetUpPr fitToPage="1"/>
  </sheetPr>
  <dimension ref="A1:AD74"/>
  <sheetViews>
    <sheetView topLeftCell="A7" zoomScale="70" zoomScaleNormal="70" zoomScaleSheetLayoutView="85" workbookViewId="0">
      <selection activeCell="B18" sqref="B18"/>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64"/>
      <c r="I10" s="465"/>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1006</v>
      </c>
      <c r="C18" s="187" t="str">
        <f>IF(D18="","",VLOOKUP(B18,Data!$B$5:$L$404,2,FALSE))</f>
        <v/>
      </c>
      <c r="D18" s="274"/>
      <c r="E18" s="276"/>
      <c r="F18" s="185" t="str">
        <f>IF(D18="","",VLOOKUP(B18,Data!$B$5:$L$404,11,FALSE))</f>
        <v/>
      </c>
      <c r="G18" s="188" t="str">
        <f t="shared" ref="G18:G25"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c r="B19" s="419" t="s">
        <v>353</v>
      </c>
      <c r="C19" s="187" t="str">
        <f>IF(D19="","",VLOOKUP(B19,Data!$B$5:$L$404,2,FALSE))</f>
        <v>WQ78260</v>
      </c>
      <c r="D19" s="274">
        <v>5</v>
      </c>
      <c r="E19" s="277"/>
      <c r="F19" s="185">
        <f>IF(D19="","",VLOOKUP(B19,Data!$B$5:$L$404,11,FALSE))</f>
        <v>4283.6499999999996</v>
      </c>
      <c r="G19" s="188">
        <f>IF(D19&gt;0,D19*F19,"-")</f>
        <v>21418.25</v>
      </c>
      <c r="H19" s="182" t="str">
        <f>IF(D19="","",VLOOKUP(B19,Data!$B$5:$D$404,3,FALSE))</f>
        <v>C/T</v>
      </c>
      <c r="I19" s="182" t="str">
        <f>IF(D19="","",VLOOKUP(B19,Data!$B$5:$M$404,12,FALSE))</f>
        <v>Indonesia</v>
      </c>
      <c r="J19" s="402" t="s">
        <v>1007</v>
      </c>
      <c r="K19" s="183">
        <f>IF(D19="","",VLOOKUP(B19,Data!$B$5:$E$404,4,FALSE)*D19)</f>
        <v>1525</v>
      </c>
      <c r="L19" s="183">
        <f>IF(D19="","",VLOOKUP(B19,Data!$B$5:$F$404,5,FALSE)*D19)</f>
        <v>1345</v>
      </c>
      <c r="M19" s="189" t="e">
        <f>IF(B19=Data!B134,Data!G134,(IF(B19=Data!B140,Data!G140,(IF(B19=Data!B142,Data!G142,(IF(B19=Data!#REF!,Data!#REF!,(IF(B19=Data!#REF!,Data!#REF!,(IF(B19=Data!B125,Data!G125,(IF(B19=Data!#REF!,Data!#REF!,(IF(B19=Data!#REF!,Data!#REF!,Data!#REF!)))))))))))))))&amp;IF(B19=Data!B260,Data!G260,(IF(B19=Data!B261,Data!G261,(IF(B19=Data!#REF!,Data!#REF!,(IF(B19=Data!B256,Data!G256,(IF(B19=Data!B257,Data!G257,(IF(B19=Data!#REF!,Data!G952,(IF(B19=Data!#REF!,Data!#REF!,(IF(B19=Data!B312,Data!G312,Data!#REF!)))))))))))))))&amp;IF(B19=Data!#REF!,Data!#REF!,(IF(B19=Data!#REF!,Data!#REF!,(IF(B19=Data!#REF!,Data!#REF!,(IF(B19=Data!#REF!,Data!#REF!,(IF(B19=Data!#REF!,Data!#REF!,Data!#REF!)))))))))</f>
        <v>#REF!</v>
      </c>
      <c r="N19" s="377"/>
      <c r="O19" s="378"/>
      <c r="P19" s="186" t="e">
        <f>IF(B19=Data!B134,Data!H134,(IF(B19=Data!B140,Data!H140,(IF(B19=Data!B142,Data!H142,(IF(B19=Data!#REF!,Data!#REF!,(IF(B19=Data!#REF!,Data!#REF!,(IF(B19=Data!B125,Data!H125,(IF(B19=Data!#REF!,Data!#REF!,(IF(B19=Data!#REF!,Data!#REF!,Data!#REF!)))))))))))))))&amp;IF(B19=Data!B260,Data!H260,(IF(B19=Data!B261,Data!H261,(IF(B19=Data!#REF!,Data!#REF!,(IF(B19=Data!B256,Data!H256,(IF(B19=Data!B257,Data!H257,(IF(B19=Data!#REF!,Data!H952,(IF(B19=Data!#REF!,Data!#REF!,(IF(B19=Data!B312,Data!H312,Data!#REF!)))))))))))))))&amp;IF(B19=Data!#REF!,Data!#REF!,(IF(B19=Data!#REF!,Data!#REF!,(IF(B19=Data!#REF!,Data!#REF!,(IF(B19=Data!#REF!,Data!#REF!,(IF(B19=Data!#REF!,Data!#REF!,Data!#REF!)))))))))</f>
        <v>#REF!</v>
      </c>
      <c r="Q19" s="378"/>
      <c r="R19" s="378"/>
      <c r="S19" s="186" t="e">
        <f>IF(B19=Data!B134,Data!I134,(IF(B19=Data!B140,Data!I140,(IF(B19=Data!B142,Data!I142,(IF(B19=Data!#REF!,Data!#REF!,(IF(B19=Data!#REF!,Data!#REF!,(IF(B19=Data!B125,Data!I125,(IF(B19=Data!#REF!,Data!#REF!,(IF(B19=Data!#REF!,Data!#REF!,Data!#REF!)))))))))))))))&amp;IF(B19=Data!B260,Data!I260,(IF(B19=Data!B261,Data!I261,(IF(B19=Data!#REF!,Data!#REF!,(IF(B19=Data!B256,Data!I256,(IF(B19=Data!B257,Data!I257,(IF(B19=Data!#REF!,Data!I952,(IF(B19=Data!#REF!,Data!#REF!,(IF(B19=Data!B312,Data!I312,Data!#REF!)))))))))))))))&amp;IF(B19=Data!#REF!,Data!#REF!,(IF(B19=Data!#REF!,Data!#REF!,(IF(B19=Data!#REF!,Data!#REF!,(IF(B19=Data!#REF!,Data!#REF!,(IF(B19=Data!#REF!,Data!#REF!,Data!#REF!)))))))))</f>
        <v>#REF!</v>
      </c>
      <c r="T19" s="379"/>
      <c r="U19" s="186" t="e">
        <f>IF(B19=Data!B134,Data!J134,(IF(B19=Data!B140,Data!J140,(IF(B19=Data!B142,Data!J142,(IF(B19=Data!#REF!,Data!#REF!,(IF(B19=Data!#REF!,Data!#REF!,(IF(B19=Data!B125,Data!J125,(IF(B19=Data!#REF!,Data!#REF!,(IF(B19=Data!#REF!,Data!#REF!,Data!#REF!)))))))))))))))&amp;IF(B19=Data!B260,Data!J260,(IF(B19=Data!B261,Data!J261,(IF(B19=Data!#REF!,Data!#REF!,(IF(B19=Data!B256,Data!J256,(IF(B19=Data!B257,Data!J257,(IF(B19=Data!#REF!,Data!J952,(IF(B19=Data!#REF!,Data!#REF!,(IF(B19=Data!B312,Data!J312,Data!#REF!)))))))))))))))&amp;IF(B19=Data!#REF!,Data!#REF!,(IF(B19=Data!#REF!,Data!#REF!,(IF(B19=Data!#REF!,Data!#REF!,(IF(B19=Data!#REF!,Data!#REF!,(IF(B19=Data!#REF!,Data!#REF!,Data!#REF!)))))))))</f>
        <v>#REF!</v>
      </c>
      <c r="V19" s="184">
        <f>IF(D19="","",VLOOKUP(B19,Data!$B$5:$J$404,9,FALSE)*D19)</f>
        <v>7.67</v>
      </c>
    </row>
    <row r="20" spans="1:30" s="340" customFormat="1" ht="17" customHeight="1">
      <c r="A20" s="272"/>
      <c r="B20" s="368"/>
      <c r="C20" s="187" t="str">
        <f>IF(D20="","",VLOOKUP(B20,Data!$B$5:$L$404,2,FALSE))</f>
        <v/>
      </c>
      <c r="D20" s="274"/>
      <c r="E20" s="181"/>
      <c r="F20" s="185" t="str">
        <f>IF(D20="","",VLOOKUP(B20,Data!$B$5:$L$404,11,FALSE))</f>
        <v/>
      </c>
      <c r="G20" s="188" t="str">
        <f t="shared" si="0"/>
        <v>-</v>
      </c>
      <c r="H20" s="182" t="str">
        <f>IF(D20="","",VLOOKUP(B20,Data!$B$5:$D$404,3,FALSE))</f>
        <v/>
      </c>
      <c r="I20" s="182" t="str">
        <f>IF(D20="","",VLOOKUP(B20,Data!$B$5:$M$404,12,FALSE))</f>
        <v/>
      </c>
      <c r="J20" s="402"/>
      <c r="K20" s="183" t="str">
        <f>IF(D20="","",VLOOKUP(B20,Data!$B$5:$E$404,4,FALSE)*D20)</f>
        <v/>
      </c>
      <c r="L20" s="183" t="str">
        <f>IF(D20="","",VLOOKUP(B20,Data!$B$5:$F$404,5,FALSE)*D20)</f>
        <v/>
      </c>
      <c r="M20" s="189" t="e">
        <f>IF(B20=Data!B93,Data!G93,(IF(B20=Data!B99,Data!G99,(IF(B20=Data!B101,Data!G101,(IF(B20=Data!#REF!,Data!#REF!,(IF(B20=Data!#REF!,Data!#REF!,(IF(B20=Data!B84,Data!G84,(IF(B20=Data!#REF!,Data!#REF!,(IF(B20=Data!#REF!,Data!#REF!,Data!#REF!)))))))))))))))&amp;IF(B20=Data!B219,Data!G219,(IF(B20=Data!B220,Data!G220,(IF(B20=Data!#REF!,Data!#REF!,(IF(B20=Data!B214,Data!G214,(IF(B20=Data!B216,Data!G216,(IF(B20=Data!#REF!,Data!G911,(IF(B20=Data!#REF!,Data!#REF!,(IF(B20=Data!B271,Data!G271,Data!#REF!)))))))))))))))&amp;IF(B20=Data!#REF!,Data!#REF!,(IF(B20=Data!#REF!,Data!#REF!,(IF(B20=Data!#REF!,Data!#REF!,(IF(B20=Data!#REF!,Data!#REF!,(IF(B20=Data!#REF!,Data!#REF!,Data!#REF!)))))))))</f>
        <v>#REF!</v>
      </c>
      <c r="N20" s="377"/>
      <c r="O20" s="378"/>
      <c r="P20" s="186" t="e">
        <f>IF(B20=Data!B93,Data!H93,(IF(B20=Data!B99,Data!H99,(IF(B20=Data!B101,Data!H101,(IF(B20=Data!#REF!,Data!#REF!,(IF(B20=Data!#REF!,Data!#REF!,(IF(B20=Data!B84,Data!H84,(IF(B20=Data!#REF!,Data!#REF!,(IF(B20=Data!#REF!,Data!#REF!,Data!#REF!)))))))))))))))&amp;IF(B20=Data!B219,Data!H219,(IF(B20=Data!B220,Data!H220,(IF(B20=Data!#REF!,Data!#REF!,(IF(B20=Data!B214,Data!H214,(IF(B20=Data!B216,Data!H216,(IF(B20=Data!#REF!,Data!H911,(IF(B20=Data!#REF!,Data!#REF!,(IF(B20=Data!B271,Data!H271,Data!#REF!)))))))))))))))&amp;IF(B20=Data!#REF!,Data!#REF!,(IF(B20=Data!#REF!,Data!#REF!,(IF(B20=Data!#REF!,Data!#REF!,(IF(B20=Data!#REF!,Data!#REF!,(IF(B20=Data!#REF!,Data!#REF!,Data!#REF!)))))))))</f>
        <v>#REF!</v>
      </c>
      <c r="Q20" s="378"/>
      <c r="R20" s="378"/>
      <c r="S20" s="186" t="e">
        <f>IF(B20=Data!B93,Data!I93,(IF(B20=Data!B99,Data!I99,(IF(B20=Data!B101,Data!I101,(IF(B20=Data!#REF!,Data!#REF!,(IF(B20=Data!#REF!,Data!#REF!,(IF(B20=Data!B84,Data!I84,(IF(B20=Data!#REF!,Data!#REF!,(IF(B20=Data!#REF!,Data!#REF!,Data!#REF!)))))))))))))))&amp;IF(B20=Data!B219,Data!I219,(IF(B20=Data!B220,Data!I220,(IF(B20=Data!#REF!,Data!#REF!,(IF(B20=Data!B214,Data!I214,(IF(B20=Data!B216,Data!I216,(IF(B20=Data!#REF!,Data!I911,(IF(B20=Data!#REF!,Data!#REF!,(IF(B20=Data!B271,Data!I271,Data!#REF!)))))))))))))))&amp;IF(B20=Data!#REF!,Data!#REF!,(IF(B20=Data!#REF!,Data!#REF!,(IF(B20=Data!#REF!,Data!#REF!,(IF(B20=Data!#REF!,Data!#REF!,(IF(B20=Data!#REF!,Data!#REF!,Data!#REF!)))))))))</f>
        <v>#REF!</v>
      </c>
      <c r="T20" s="379"/>
      <c r="U20" s="186" t="e">
        <f>IF(B20=Data!B93,Data!J93,(IF(B20=Data!B99,Data!J99,(IF(B20=Data!B101,Data!J101,(IF(B20=Data!#REF!,Data!#REF!,(IF(B20=Data!#REF!,Data!#REF!,(IF(B20=Data!B84,Data!J84,(IF(B20=Data!#REF!,Data!#REF!,(IF(B20=Data!#REF!,Data!#REF!,Data!#REF!)))))))))))))))&amp;IF(B20=Data!B219,Data!J219,(IF(B20=Data!B220,Data!J220,(IF(B20=Data!#REF!,Data!#REF!,(IF(B20=Data!B214,Data!J214,(IF(B20=Data!B216,Data!J216,(IF(B20=Data!#REF!,Data!J911,(IF(B20=Data!#REF!,Data!#REF!,(IF(B20=Data!B271,Data!J271,Data!#REF!)))))))))))))))&amp;IF(B20=Data!#REF!,Data!#REF!,(IF(B20=Data!#REF!,Data!#REF!,(IF(B20=Data!#REF!,Data!#REF!,(IF(B20=Data!#REF!,Data!#REF!,(IF(B20=Data!#REF!,Data!#REF!,Data!#REF!)))))))))</f>
        <v>#REF!</v>
      </c>
      <c r="V20" s="184" t="str">
        <f>IF(D20="","",VLOOKUP(B20,Data!$B$5:$J$404,9,FALSE)*D20)</f>
        <v/>
      </c>
    </row>
    <row r="21" spans="1:30" s="409" customFormat="1" ht="17" customHeight="1">
      <c r="A21" s="410"/>
      <c r="B21" s="368"/>
      <c r="C21" s="187" t="str">
        <f>IF(D21="","",VLOOKUP(B21,Data!$B$5:$L$404,2,FALSE))</f>
        <v/>
      </c>
      <c r="D21" s="274"/>
      <c r="E21" s="273"/>
      <c r="F21" s="376" t="str">
        <f>IF(D21="","",VLOOKUP(B21,Data!$B$5:$L$404,11,FALSE))</f>
        <v/>
      </c>
      <c r="G21" s="400" t="str">
        <f t="shared" si="0"/>
        <v>-</v>
      </c>
      <c r="H21" s="401" t="str">
        <f>IF(D21="","",VLOOKUP(B21,Data!$B$5:$D$404,3,FALSE))</f>
        <v/>
      </c>
      <c r="I21" s="401" t="str">
        <f>IF(D21="","",VLOOKUP(B21,Data!$B$5:$M$404,12,FALSE))</f>
        <v/>
      </c>
      <c r="J21" s="402"/>
      <c r="K21" s="187" t="str">
        <f>IF(D21="","",VLOOKUP(B21,Data!$B$5:$E$404,4,FALSE)*D21)</f>
        <v/>
      </c>
      <c r="L21" s="187" t="str">
        <f>IF(D21="","",VLOOKUP(B21,Data!$B$5:$F$404,5,FALSE)*D21)</f>
        <v/>
      </c>
      <c r="M21" s="403"/>
      <c r="N21" s="404"/>
      <c r="O21" s="405"/>
      <c r="P21" s="406"/>
      <c r="Q21" s="405"/>
      <c r="R21" s="405"/>
      <c r="S21" s="406"/>
      <c r="T21" s="407"/>
      <c r="U21" s="406"/>
      <c r="V21" s="408" t="str">
        <f>IF(D21="","",VLOOKUP(B21,Data!$B$5:$J$404,9,FALSE)*D21)</f>
        <v/>
      </c>
      <c r="W21" s="386"/>
      <c r="X21" s="386"/>
      <c r="Y21" s="386"/>
      <c r="Z21" s="386"/>
      <c r="AA21" s="386"/>
      <c r="AB21" s="386"/>
      <c r="AC21" s="386"/>
      <c r="AD21" s="386"/>
    </row>
    <row r="22" spans="1:30" s="409" customFormat="1" ht="17" customHeight="1">
      <c r="A22" s="410"/>
      <c r="B22" s="368"/>
      <c r="C22" s="187" t="str">
        <f>IF(D22="","",VLOOKUP(B22,Data!$B$5:$L$404,2,FALSE))</f>
        <v/>
      </c>
      <c r="D22" s="274"/>
      <c r="E22" s="273"/>
      <c r="F22" s="376" t="str">
        <f>IF(D22="","",VLOOKUP(B22,Data!$B$5:$L$404,11,FALSE))</f>
        <v/>
      </c>
      <c r="G22" s="400" t="str">
        <f t="shared" si="0"/>
        <v>-</v>
      </c>
      <c r="H22" s="401" t="str">
        <f>IF(D22="","",VLOOKUP(B22,Data!$B$5:$D$404,3,FALSE))</f>
        <v/>
      </c>
      <c r="I22" s="401" t="str">
        <f>IF(D22="","",VLOOKUP(B22,Data!$B$5:$M$404,12,FALSE))</f>
        <v/>
      </c>
      <c r="J22" s="402"/>
      <c r="K22" s="187" t="str">
        <f>IF(D22="","",VLOOKUP(B22,Data!$B$5:$E$404,4,FALSE)*D22)</f>
        <v/>
      </c>
      <c r="L22" s="187" t="str">
        <f>IF(D22="","",VLOOKUP(B22,Data!$B$5:$F$404,5,FALSE)*D22)</f>
        <v/>
      </c>
      <c r="M22" s="403"/>
      <c r="N22" s="404"/>
      <c r="O22" s="405"/>
      <c r="P22" s="406"/>
      <c r="Q22" s="405"/>
      <c r="R22" s="405"/>
      <c r="S22" s="406"/>
      <c r="T22" s="407"/>
      <c r="U22" s="406"/>
      <c r="V22" s="408" t="str">
        <f>IF(D22="","",VLOOKUP(B22,Data!$B$5:$J$404,9,FALSE)*D22)</f>
        <v/>
      </c>
      <c r="W22" s="386"/>
      <c r="X22" s="386"/>
      <c r="Y22" s="386"/>
      <c r="Z22" s="386"/>
      <c r="AA22" s="386"/>
      <c r="AB22" s="386"/>
      <c r="AC22" s="386"/>
      <c r="AD22" s="386"/>
    </row>
    <row r="23" spans="1:30" s="340" customFormat="1" ht="17" customHeight="1">
      <c r="A23" s="410"/>
      <c r="B23" s="342" t="s">
        <v>871</v>
      </c>
      <c r="C23" s="187" t="str">
        <f>IF(D23="","",VLOOKUP(B23,Data!$B$5:$L$404,2,FALSE))</f>
        <v/>
      </c>
      <c r="D23" s="274"/>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399"/>
      <c r="B24" s="342" t="s">
        <v>1030</v>
      </c>
      <c r="C24" s="187" t="str">
        <f>IF(D24="","",VLOOKUP(B24,Data!$B$5:$L$404,2,FALSE))</f>
        <v/>
      </c>
      <c r="D24" s="339"/>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410"/>
      <c r="B25" s="385"/>
      <c r="C25" s="187"/>
      <c r="D25" s="339"/>
      <c r="E25" s="276"/>
      <c r="F25" s="185"/>
      <c r="G25" s="188" t="str">
        <f t="shared" si="0"/>
        <v>-</v>
      </c>
      <c r="H25" s="182"/>
      <c r="I25" s="182"/>
      <c r="J25" s="246"/>
      <c r="K25" s="183"/>
      <c r="L25" s="183"/>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c r="W25" s="282"/>
      <c r="X25" s="282"/>
      <c r="Y25" s="282"/>
      <c r="Z25" s="282"/>
      <c r="AA25" s="282"/>
      <c r="AB25" s="282"/>
      <c r="AC25" s="282"/>
      <c r="AD25" s="282"/>
    </row>
    <row r="26" spans="1:30" s="340" customFormat="1" ht="19.5" customHeight="1">
      <c r="A26" s="272"/>
      <c r="B26" s="678" t="s">
        <v>1028</v>
      </c>
      <c r="C26" s="679"/>
      <c r="D26" s="269">
        <f>SUM(D16:D25)</f>
        <v>5</v>
      </c>
      <c r="E26" s="374"/>
      <c r="F26" s="380"/>
      <c r="G26" s="191">
        <f>SUM(G16:G25)</f>
        <v>21418.25</v>
      </c>
      <c r="H26" s="191"/>
      <c r="I26" s="383"/>
      <c r="J26" s="343"/>
      <c r="K26" s="191">
        <f>SUM(K16:K25)</f>
        <v>1525</v>
      </c>
      <c r="L26" s="191">
        <f>SUM(L16:L25)</f>
        <v>1345</v>
      </c>
      <c r="M26" s="191" t="e">
        <f>SUM(M16:M25)</f>
        <v>#REF!</v>
      </c>
      <c r="N26" s="190">
        <f>SUM(N14:N15)</f>
        <v>0</v>
      </c>
      <c r="O26" s="190" t="e">
        <f>SUM(#REF!)</f>
        <v>#REF!</v>
      </c>
      <c r="P26" s="190">
        <f>SUM(P14:P15)</f>
        <v>0</v>
      </c>
      <c r="Q26" s="190">
        <f>SUM(Q14:Q15)</f>
        <v>0</v>
      </c>
      <c r="R26" s="190" t="e">
        <f>SUM(#REF!)</f>
        <v>#REF!</v>
      </c>
      <c r="S26" s="190">
        <f>SUM(S14:S15)</f>
        <v>0</v>
      </c>
      <c r="T26" s="190">
        <f>SUM(T14:T15)</f>
        <v>0</v>
      </c>
      <c r="U26" s="190"/>
      <c r="V26" s="192">
        <f>SUM(V16:V25)</f>
        <v>7.67</v>
      </c>
      <c r="W26" s="282"/>
    </row>
    <row r="27" spans="1:30" ht="10.5" customHeight="1">
      <c r="A27" s="272"/>
      <c r="B27" s="680"/>
      <c r="C27" s="681"/>
      <c r="D27" s="395"/>
      <c r="E27" s="375"/>
      <c r="F27" s="311"/>
      <c r="G27" s="160" t="s">
        <v>523</v>
      </c>
      <c r="H27" s="157"/>
      <c r="I27" s="344"/>
      <c r="J27" s="344"/>
      <c r="K27" s="344"/>
      <c r="L27" s="161"/>
      <c r="M27" s="151"/>
      <c r="N27" s="298"/>
      <c r="U27" s="298"/>
      <c r="V27" s="298"/>
    </row>
    <row r="28" spans="1:30"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30" ht="14">
      <c r="A29" s="297" t="s">
        <v>525</v>
      </c>
      <c r="B29" s="334"/>
      <c r="C29" s="308"/>
      <c r="D29" s="386" t="s">
        <v>87</v>
      </c>
      <c r="F29" s="685"/>
      <c r="G29" s="686"/>
      <c r="H29" s="297" t="s">
        <v>88</v>
      </c>
      <c r="I29" s="350"/>
      <c r="J29" s="154" t="s">
        <v>89</v>
      </c>
      <c r="K29" s="154"/>
      <c r="L29" s="150"/>
      <c r="V29" s="155"/>
    </row>
    <row r="30" spans="1:30">
      <c r="A30" s="297" t="s">
        <v>526</v>
      </c>
      <c r="B30" s="297"/>
      <c r="C30" s="298"/>
      <c r="D30" s="386"/>
      <c r="F30" s="685"/>
      <c r="G30" s="686"/>
      <c r="H30" s="297"/>
      <c r="I30" s="350"/>
      <c r="J30" s="154" t="s">
        <v>93</v>
      </c>
      <c r="K30" s="154"/>
      <c r="L30" s="150"/>
      <c r="V30" s="155"/>
    </row>
    <row r="31" spans="1:30" ht="10.5" customHeight="1">
      <c r="A31" s="311"/>
      <c r="B31" s="351"/>
      <c r="C31" s="352"/>
      <c r="D31" s="386" t="s">
        <v>94</v>
      </c>
      <c r="F31" s="685"/>
      <c r="G31" s="686"/>
      <c r="H31" s="297" t="s">
        <v>95</v>
      </c>
      <c r="I31" s="350"/>
      <c r="J31" s="154"/>
      <c r="K31" s="154"/>
      <c r="L31" s="150"/>
      <c r="V31" s="155"/>
    </row>
    <row r="32" spans="1:30"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1033</v>
      </c>
      <c r="G34" s="674"/>
      <c r="H34" s="673" t="s">
        <v>1032</v>
      </c>
      <c r="I34" s="674"/>
      <c r="J34" s="158" t="s">
        <v>104</v>
      </c>
      <c r="K34" s="158"/>
      <c r="L34" s="675" t="s">
        <v>105</v>
      </c>
      <c r="M34" s="676"/>
      <c r="N34" s="676"/>
      <c r="O34" s="676"/>
      <c r="P34" s="676"/>
      <c r="Q34" s="676"/>
      <c r="R34" s="676"/>
      <c r="S34" s="676"/>
      <c r="T34" s="676"/>
      <c r="U34" s="676"/>
      <c r="V34" s="677"/>
    </row>
    <row r="35" spans="1:22">
      <c r="B35" s="305"/>
    </row>
    <row r="41" spans="1:22" s="354" customFormat="1" ht="26.25"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74" firstPageNumber="4294963191" orientation="landscape" r:id="rId1"/>
  <headerFooter alignWithMargins="0">
    <oddHeader>&amp;R&amp;"Calibri"&amp;10&amp;K000000 Confidential&amp;1#_x000D_</oddHead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pageSetUpPr fitToPage="1"/>
  </sheetPr>
  <dimension ref="A1:AD73"/>
  <sheetViews>
    <sheetView topLeftCell="A13" zoomScale="70" zoomScaleNormal="70" zoomScaleSheetLayoutView="85" workbookViewId="0">
      <selection activeCell="B18" sqref="B18"/>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64"/>
      <c r="I10" s="465"/>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1005</v>
      </c>
      <c r="C18" s="187" t="str">
        <f>IF(D18="","",VLOOKUP(B18,Data!$B$5:$L$404,2,FALSE))</f>
        <v/>
      </c>
      <c r="D18" s="339"/>
      <c r="E18" s="275"/>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c r="B19" s="419" t="s">
        <v>213</v>
      </c>
      <c r="C19" s="187" t="str">
        <f>IF(D19="","",VLOOKUP(B19,Data!$B$5:$L$404,2,FALSE))</f>
        <v>WH50410</v>
      </c>
      <c r="D19" s="339">
        <v>11</v>
      </c>
      <c r="E19" s="277"/>
      <c r="F19" s="185">
        <f>IF(D19="","",VLOOKUP(B19,Data!$B$5:$L$404,11,FALSE))</f>
        <v>1897.4</v>
      </c>
      <c r="G19" s="188">
        <f t="shared" ref="G19:G26" si="0">IF(D19&gt;0,D19*F19,"-")</f>
        <v>20871.400000000001</v>
      </c>
      <c r="H19" s="182" t="str">
        <f>IF(D19="","",VLOOKUP(B19,Data!$B$5:$D$404,3,FALSE))</f>
        <v>C/T</v>
      </c>
      <c r="I19" s="182" t="str">
        <f>IF(D19="","",VLOOKUP(B19,Data!$B$5:$M$404,12,FALSE))</f>
        <v>Indonesia</v>
      </c>
      <c r="J19" s="280" t="s">
        <v>1004</v>
      </c>
      <c r="K19" s="183">
        <f>IF(D19="","",VLOOKUP(B19,Data!$B$5:$E$404,4,FALSE)*D19)</f>
        <v>2442</v>
      </c>
      <c r="L19" s="183">
        <f>IF(D19="","",VLOOKUP(B19,Data!$B$5:$F$404,5,FALSE)*D19)</f>
        <v>2211</v>
      </c>
      <c r="M19" s="189"/>
      <c r="N19" s="377"/>
      <c r="O19" s="378"/>
      <c r="P19" s="186"/>
      <c r="Q19" s="378"/>
      <c r="R19" s="378"/>
      <c r="S19" s="186"/>
      <c r="T19" s="379"/>
      <c r="U19" s="186"/>
      <c r="V19" s="184">
        <f>IF(D19="","",VLOOKUP(B19,Data!$B$5:$J$404,9,FALSE)*D19)</f>
        <v>13.189</v>
      </c>
      <c r="W19" s="282"/>
      <c r="X19" s="282"/>
      <c r="Y19" s="282"/>
      <c r="Z19" s="282"/>
      <c r="AA19" s="282"/>
      <c r="AB19" s="282"/>
      <c r="AC19" s="282"/>
      <c r="AD19" s="282"/>
    </row>
    <row r="20" spans="1:30" s="340" customFormat="1" ht="17" customHeight="1">
      <c r="A20" s="272"/>
      <c r="B20" s="419"/>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419"/>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80"/>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1030</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78" t="s">
        <v>1029</v>
      </c>
      <c r="C27" s="679"/>
      <c r="D27" s="193">
        <f>SUM(D18:D26)</f>
        <v>11</v>
      </c>
      <c r="E27" s="380"/>
      <c r="F27" s="190"/>
      <c r="G27" s="191">
        <f>SUM(G18:G26)</f>
        <v>20871.400000000001</v>
      </c>
      <c r="H27" s="343"/>
      <c r="I27" s="343"/>
      <c r="J27" s="343"/>
      <c r="K27" s="191">
        <f>SUM(K18:K26)</f>
        <v>2442</v>
      </c>
      <c r="L27" s="191">
        <f>SUM(L18:L26)</f>
        <v>2211</v>
      </c>
      <c r="M27" s="190">
        <f>SUM(M16:M17)</f>
        <v>0</v>
      </c>
      <c r="N27" s="190" t="e">
        <f>SUM(#REF!)</f>
        <v>#REF!</v>
      </c>
      <c r="O27" s="190">
        <f>SUM(O16:O17)</f>
        <v>0</v>
      </c>
      <c r="P27" s="190">
        <f>SUM(P16:P17)</f>
        <v>0</v>
      </c>
      <c r="Q27" s="190" t="e">
        <f>SUM(#REF!)</f>
        <v>#REF!</v>
      </c>
      <c r="R27" s="190">
        <f>SUM(R16:R17)</f>
        <v>0</v>
      </c>
      <c r="S27" s="190">
        <f>SUM(S16:S17)</f>
        <v>0</v>
      </c>
      <c r="T27" s="190"/>
      <c r="U27" s="190">
        <f>SUM(U16:U17)</f>
        <v>0</v>
      </c>
      <c r="V27" s="192">
        <f>SUM(V18:V26)</f>
        <v>13.189</v>
      </c>
    </row>
    <row r="28" spans="1:30" ht="10.25" customHeight="1">
      <c r="A28" s="272"/>
      <c r="B28" s="680"/>
      <c r="C28" s="681"/>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1033</v>
      </c>
      <c r="G35" s="674"/>
      <c r="H35" s="673" t="s">
        <v>1032</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8A284-3A56-4337-89DE-0462FAF2BC6E}">
  <sheetPr>
    <tabColor rgb="FFFFFF00"/>
    <pageSetUpPr fitToPage="1"/>
  </sheetPr>
  <dimension ref="A1:V79"/>
  <sheetViews>
    <sheetView topLeftCell="A16" zoomScale="85" zoomScaleNormal="85" zoomScaleSheetLayoutView="75" workbookViewId="0">
      <selection activeCell="B18" sqref="B18"/>
    </sheetView>
  </sheetViews>
  <sheetFormatPr defaultColWidth="9.1796875" defaultRowHeight="12.5"/>
  <cols>
    <col min="1" max="1" width="6.453125" style="282" customWidth="1"/>
    <col min="2" max="2" width="30.1796875" style="282" bestFit="1" customWidth="1"/>
    <col min="3" max="3" width="13.81640625" style="282" customWidth="1"/>
    <col min="4" max="4" width="9.1796875" style="283" customWidth="1"/>
    <col min="5" max="5" width="14" style="282" customWidth="1"/>
    <col min="6" max="6" width="14.90625" style="495" customWidth="1"/>
    <col min="7" max="7" width="16.81640625" style="495" customWidth="1"/>
    <col min="8" max="8" width="6.453125" style="282" customWidth="1"/>
    <col min="9" max="9" width="12.81640625" style="282" customWidth="1"/>
    <col min="10" max="10" width="14.1796875" style="282" customWidth="1"/>
    <col min="11" max="11" width="15.453125" style="495" customWidth="1"/>
    <col min="12" max="12" width="15.1796875" style="495"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496"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497"/>
      <c r="G3" s="497"/>
      <c r="H3" s="286"/>
      <c r="I3" s="286"/>
      <c r="J3" s="286"/>
      <c r="K3" s="497"/>
      <c r="L3" s="497"/>
      <c r="M3" s="286"/>
      <c r="N3" s="286"/>
      <c r="O3" s="286"/>
      <c r="P3" s="286"/>
      <c r="Q3" s="286"/>
      <c r="R3" s="286"/>
      <c r="S3" s="286"/>
      <c r="T3" s="286"/>
      <c r="U3" s="286"/>
      <c r="V3" s="498"/>
    </row>
    <row r="4" spans="1:22" ht="3.75" customHeight="1"/>
    <row r="5" spans="1:22">
      <c r="A5" s="282" t="s">
        <v>500</v>
      </c>
      <c r="H5" s="288" t="s">
        <v>43</v>
      </c>
      <c r="I5" s="289">
        <f>TODAY()</f>
        <v>44763</v>
      </c>
      <c r="J5" s="289"/>
      <c r="K5" s="499"/>
      <c r="L5" s="500"/>
      <c r="M5" s="288"/>
      <c r="N5" s="288"/>
      <c r="O5" s="288"/>
      <c r="P5" s="288"/>
      <c r="Q5" s="288"/>
      <c r="R5" s="288"/>
      <c r="S5" s="288"/>
      <c r="T5" s="288"/>
      <c r="U5" s="288"/>
    </row>
    <row r="6" spans="1:22" ht="13">
      <c r="A6" s="290" t="s">
        <v>44</v>
      </c>
      <c r="B6" s="291"/>
      <c r="C6" s="292"/>
      <c r="D6" s="293"/>
      <c r="E6" s="291"/>
      <c r="F6" s="501" t="s">
        <v>45</v>
      </c>
      <c r="G6" s="502"/>
      <c r="H6" s="294" t="s">
        <v>46</v>
      </c>
      <c r="I6" s="295"/>
      <c r="J6" s="296"/>
      <c r="K6" s="501" t="s">
        <v>47</v>
      </c>
      <c r="L6" s="502"/>
      <c r="M6" s="296"/>
      <c r="N6" s="296"/>
      <c r="O6" s="290"/>
      <c r="P6" s="296"/>
      <c r="Q6" s="296"/>
      <c r="R6" s="296"/>
      <c r="S6" s="296"/>
      <c r="T6" s="291"/>
      <c r="U6" s="291"/>
      <c r="V6" s="503"/>
    </row>
    <row r="7" spans="1:22" ht="13">
      <c r="A7" s="297" t="s">
        <v>601</v>
      </c>
      <c r="C7" s="298"/>
      <c r="D7" s="299" t="s">
        <v>48</v>
      </c>
      <c r="E7" s="300"/>
      <c r="F7" s="504" t="s">
        <v>49</v>
      </c>
      <c r="G7" s="505"/>
      <c r="H7" s="301" t="s">
        <v>50</v>
      </c>
      <c r="I7" s="302"/>
      <c r="J7" s="300"/>
      <c r="K7" s="504" t="s">
        <v>51</v>
      </c>
      <c r="L7" s="505"/>
      <c r="M7" s="300"/>
      <c r="N7" s="300"/>
      <c r="O7" s="301" t="s">
        <v>52</v>
      </c>
      <c r="P7" s="300"/>
      <c r="Q7" s="300"/>
      <c r="R7" s="300"/>
      <c r="S7" s="300"/>
      <c r="T7" s="300"/>
      <c r="U7" s="300"/>
      <c r="V7" s="506"/>
    </row>
    <row r="8" spans="1:22" ht="13">
      <c r="A8" s="303" t="s">
        <v>619</v>
      </c>
      <c r="C8" s="298"/>
      <c r="D8" s="304"/>
      <c r="F8" s="507"/>
      <c r="G8" s="508"/>
      <c r="H8" s="297"/>
      <c r="J8" s="292"/>
      <c r="K8" s="507"/>
      <c r="L8" s="509"/>
      <c r="N8" s="292"/>
      <c r="T8" s="305"/>
      <c r="U8" s="305"/>
      <c r="V8" s="510"/>
    </row>
    <row r="9" spans="1:22">
      <c r="A9" s="297" t="s">
        <v>394</v>
      </c>
      <c r="C9" s="298"/>
      <c r="D9" s="304" t="s">
        <v>53</v>
      </c>
      <c r="F9" s="507" t="s">
        <v>54</v>
      </c>
      <c r="G9" s="508"/>
      <c r="H9" s="297" t="s">
        <v>55</v>
      </c>
      <c r="J9" s="298"/>
      <c r="K9" s="507" t="s">
        <v>56</v>
      </c>
      <c r="L9" s="511"/>
      <c r="N9" s="298"/>
      <c r="O9" s="282" t="s">
        <v>57</v>
      </c>
      <c r="V9" s="512"/>
    </row>
    <row r="10" spans="1:22">
      <c r="A10" s="306" t="s">
        <v>620</v>
      </c>
      <c r="C10" s="298"/>
      <c r="D10" s="304" t="s">
        <v>58</v>
      </c>
      <c r="F10" s="507"/>
      <c r="G10" s="508"/>
      <c r="H10" s="491"/>
      <c r="I10" s="492"/>
      <c r="J10" s="307"/>
      <c r="K10" s="507"/>
      <c r="L10" s="511"/>
      <c r="N10" s="298"/>
      <c r="V10" s="512"/>
    </row>
    <row r="11" spans="1:22" ht="13">
      <c r="A11" s="297" t="s">
        <v>621</v>
      </c>
      <c r="C11" s="308" t="s">
        <v>393</v>
      </c>
      <c r="D11" s="309"/>
      <c r="E11" s="310"/>
      <c r="F11" s="507" t="s">
        <v>59</v>
      </c>
      <c r="G11" s="508"/>
      <c r="H11" s="297" t="s">
        <v>60</v>
      </c>
      <c r="J11" s="298"/>
      <c r="K11" s="507" t="s">
        <v>501</v>
      </c>
      <c r="L11" s="511"/>
      <c r="N11" s="298"/>
      <c r="O11" s="282" t="s">
        <v>62</v>
      </c>
      <c r="V11" s="512"/>
    </row>
    <row r="12" spans="1:22">
      <c r="A12" s="297" t="s">
        <v>63</v>
      </c>
      <c r="C12" s="298"/>
      <c r="D12" s="304" t="s">
        <v>64</v>
      </c>
      <c r="F12" s="507"/>
      <c r="G12" s="508"/>
      <c r="H12" s="297"/>
      <c r="J12" s="298"/>
      <c r="K12" s="507"/>
      <c r="L12" s="511"/>
      <c r="N12" s="298"/>
      <c r="V12" s="512"/>
    </row>
    <row r="13" spans="1:22">
      <c r="A13" s="311"/>
      <c r="B13" s="312"/>
      <c r="C13" s="313"/>
      <c r="D13" s="304" t="s">
        <v>65</v>
      </c>
      <c r="F13" s="513"/>
      <c r="G13" s="514"/>
      <c r="H13" s="311"/>
      <c r="I13" s="312"/>
      <c r="J13" s="313"/>
      <c r="K13" s="513"/>
      <c r="L13" s="515"/>
      <c r="M13" s="312"/>
      <c r="N13" s="313"/>
      <c r="O13" s="312"/>
      <c r="P13" s="312"/>
      <c r="Q13" s="312"/>
      <c r="R13" s="312"/>
      <c r="S13" s="312"/>
      <c r="T13" s="312"/>
      <c r="U13" s="312"/>
      <c r="V13" s="516"/>
    </row>
    <row r="14" spans="1:22">
      <c r="A14" s="314" t="s">
        <v>502</v>
      </c>
      <c r="B14" s="315" t="s">
        <v>503</v>
      </c>
      <c r="C14" s="315"/>
      <c r="D14" s="316" t="s">
        <v>12</v>
      </c>
      <c r="E14" s="317" t="s">
        <v>504</v>
      </c>
      <c r="F14" s="517" t="s">
        <v>505</v>
      </c>
      <c r="G14" s="517" t="s">
        <v>71</v>
      </c>
      <c r="H14" s="318" t="s">
        <v>506</v>
      </c>
      <c r="I14" s="318" t="s">
        <v>507</v>
      </c>
      <c r="J14" s="319" t="s">
        <v>508</v>
      </c>
      <c r="K14" s="518" t="s">
        <v>509</v>
      </c>
      <c r="L14" s="518" t="s">
        <v>510</v>
      </c>
      <c r="M14" s="320"/>
      <c r="N14" s="320" t="s">
        <v>511</v>
      </c>
      <c r="O14" s="314"/>
      <c r="P14" s="314"/>
      <c r="Q14" s="314"/>
      <c r="R14" s="314"/>
      <c r="S14" s="314"/>
      <c r="T14" s="314"/>
      <c r="U14" s="314"/>
      <c r="V14" s="519" t="s">
        <v>512</v>
      </c>
    </row>
    <row r="15" spans="1:22">
      <c r="A15" s="321"/>
      <c r="B15" s="322"/>
      <c r="C15" s="292"/>
      <c r="D15" s="323" t="s">
        <v>513</v>
      </c>
      <c r="E15" s="324" t="s">
        <v>516</v>
      </c>
      <c r="F15" s="520" t="s">
        <v>517</v>
      </c>
      <c r="G15" s="520" t="s">
        <v>517</v>
      </c>
      <c r="H15" s="317"/>
      <c r="I15" s="317"/>
      <c r="J15" s="317"/>
      <c r="K15" s="520" t="s">
        <v>518</v>
      </c>
      <c r="L15" s="521" t="s">
        <v>518</v>
      </c>
      <c r="M15" s="325"/>
      <c r="N15" s="326" t="s">
        <v>519</v>
      </c>
      <c r="O15" s="327"/>
      <c r="P15" s="327"/>
      <c r="Q15" s="327"/>
      <c r="R15" s="327"/>
      <c r="S15" s="327"/>
      <c r="T15" s="328"/>
      <c r="U15" s="328"/>
      <c r="V15" s="522" t="s">
        <v>75</v>
      </c>
    </row>
    <row r="16" spans="1:22" ht="14" customHeight="1">
      <c r="A16" s="329"/>
      <c r="B16" s="330" t="s">
        <v>520</v>
      </c>
      <c r="C16" s="331"/>
      <c r="D16" s="332"/>
      <c r="E16" s="283"/>
      <c r="F16" s="523"/>
      <c r="G16" s="523"/>
      <c r="H16" s="329"/>
      <c r="I16" s="329"/>
      <c r="J16" s="329"/>
      <c r="K16" s="523"/>
      <c r="L16" s="524"/>
      <c r="M16" s="333"/>
      <c r="N16" s="334"/>
      <c r="O16" s="334"/>
      <c r="P16" s="334"/>
      <c r="Q16" s="334"/>
      <c r="R16" s="334"/>
      <c r="S16" s="334"/>
      <c r="T16" s="333"/>
      <c r="U16" s="333"/>
      <c r="V16" s="525"/>
    </row>
    <row r="17" spans="1:22" ht="4" customHeight="1">
      <c r="A17" s="329"/>
      <c r="B17" s="335"/>
      <c r="C17" s="334"/>
      <c r="D17" s="332"/>
      <c r="E17" s="329"/>
      <c r="F17" s="523"/>
      <c r="G17" s="523"/>
      <c r="H17" s="336"/>
      <c r="I17" s="336"/>
      <c r="J17" s="336"/>
      <c r="K17" s="526"/>
      <c r="L17" s="527"/>
      <c r="M17" s="337"/>
      <c r="N17" s="338"/>
      <c r="O17" s="338"/>
      <c r="P17" s="338"/>
      <c r="Q17" s="338"/>
      <c r="R17" s="338"/>
      <c r="S17" s="338"/>
      <c r="T17" s="337"/>
      <c r="U17" s="337"/>
      <c r="V17" s="528"/>
    </row>
    <row r="18" spans="1:22" s="340" customFormat="1" ht="17" customHeight="1">
      <c r="A18" s="272"/>
      <c r="B18" s="420" t="s">
        <v>1001</v>
      </c>
      <c r="C18" s="468" t="s">
        <v>481</v>
      </c>
      <c r="D18" s="339"/>
      <c r="E18" s="277"/>
      <c r="F18" s="470" t="str">
        <f>IF(D18="","",VLOOKUP(B18,Data!$B$5:$L$404,11,FALSE))</f>
        <v/>
      </c>
      <c r="G18" s="471" t="str">
        <f t="shared" ref="G18:G29" si="0">IF(D18&gt;0,D18*F18,"-")</f>
        <v>-</v>
      </c>
      <c r="H18" s="472" t="str">
        <f>IF(D18="","",VLOOKUP(B18,Data!$B$5:$D$404,3,FALSE))</f>
        <v/>
      </c>
      <c r="I18" s="472" t="str">
        <f>IF(D18="","",VLOOKUP(B18,Data!$B$5:$M$404,12,FALSE))</f>
        <v/>
      </c>
      <c r="J18" s="473"/>
      <c r="K18" s="474" t="str">
        <f>IF(D18="","",VLOOKUP(B18,Data!$B$5:$E$404,4,FALSE)*D18)</f>
        <v/>
      </c>
      <c r="L18" s="474" t="str">
        <f>IF(D18="","",VLOOKUP(B18,Data!$B$5:$F$404,5,FALSE)*D18)</f>
        <v/>
      </c>
      <c r="M18" s="475" t="e">
        <f>IF(B18=Data!B132,Data!G132,(IF(B18=Data!B138,Data!G138,(IF(B18=Data!B140,Data!G140,(IF(B18=Data!#REF!,Data!#REF!,(IF(B18=Data!#REF!,Data!#REF!,(IF(B18=Data!B123,Data!G123,(IF(B18=Data!#REF!,Data!#REF!,(IF(B18=Data!#REF!,Data!#REF!,Data!#REF!)))))))))))))))&amp;IF(B18=Data!B258,Data!G258,(IF(B18=Data!B259,Data!G259,(IF(B18=Data!#REF!,Data!#REF!,(IF(B18=Data!B254,Data!G254,(IF(B18=Data!B255,Data!G255,(IF(B18=Data!#REF!,Data!G950,(IF(B18=Data!#REF!,Data!#REF!,(IF(B18=Data!B310,Data!G310,Data!#REF!)))))))))))))))&amp;IF(B18=Data!#REF!,Data!#REF!,(IF(B18=Data!#REF!,Data!#REF!,(IF(B18=Data!#REF!,Data!#REF!,(IF(B18=Data!#REF!,Data!#REF!,(IF(B18=Data!#REF!,Data!#REF!,Data!#REF!)))))))))</f>
        <v>#REF!</v>
      </c>
      <c r="N18" s="476"/>
      <c r="O18" s="477"/>
      <c r="P18" s="478" t="e">
        <f>IF(B18=Data!B132,Data!H132,(IF(B18=Data!B138,Data!H138,(IF(B18=Data!B140,Data!H140,(IF(B18=Data!#REF!,Data!#REF!,(IF(B18=Data!#REF!,Data!#REF!,(IF(B18=Data!B123,Data!H123,(IF(B18=Data!#REF!,Data!#REF!,(IF(B18=Data!#REF!,Data!#REF!,Data!#REF!)))))))))))))))&amp;IF(B18=Data!B258,Data!H258,(IF(B18=Data!B259,Data!H259,(IF(B18=Data!#REF!,Data!#REF!,(IF(B18=Data!B254,Data!H254,(IF(B18=Data!B255,Data!H255,(IF(B18=Data!#REF!,Data!H950,(IF(B18=Data!#REF!,Data!#REF!,(IF(B18=Data!B310,Data!H310,Data!#REF!)))))))))))))))&amp;IF(B18=Data!#REF!,Data!#REF!,(IF(B18=Data!#REF!,Data!#REF!,(IF(B18=Data!#REF!,Data!#REF!,(IF(B18=Data!#REF!,Data!#REF!,(IF(B18=Data!#REF!,Data!#REF!,Data!#REF!)))))))))</f>
        <v>#REF!</v>
      </c>
      <c r="Q18" s="477"/>
      <c r="R18" s="477"/>
      <c r="S18" s="478" t="e">
        <f>IF(B18=Data!B132,Data!I132,(IF(B18=Data!B138,Data!I138,(IF(B18=Data!B140,Data!I140,(IF(B18=Data!#REF!,Data!#REF!,(IF(B18=Data!#REF!,Data!#REF!,(IF(B18=Data!B123,Data!I123,(IF(B18=Data!#REF!,Data!#REF!,(IF(B18=Data!#REF!,Data!#REF!,Data!#REF!)))))))))))))))&amp;IF(B18=Data!B258,Data!I258,(IF(B18=Data!B259,Data!I259,(IF(B18=Data!#REF!,Data!#REF!,(IF(B18=Data!B254,Data!I254,(IF(B18=Data!B255,Data!I255,(IF(B18=Data!#REF!,Data!I950,(IF(B18=Data!#REF!,Data!#REF!,(IF(B18=Data!B310,Data!I310,Data!#REF!)))))))))))))))&amp;IF(B18=Data!#REF!,Data!#REF!,(IF(B18=Data!#REF!,Data!#REF!,(IF(B18=Data!#REF!,Data!#REF!,(IF(B18=Data!#REF!,Data!#REF!,(IF(B18=Data!#REF!,Data!#REF!,Data!#REF!)))))))))</f>
        <v>#REF!</v>
      </c>
      <c r="T18" s="479"/>
      <c r="U18" s="478" t="e">
        <f>IF(B18=Data!B132,Data!J132,(IF(B18=Data!B138,Data!J138,(IF(B18=Data!B140,Data!J140,(IF(B18=Data!#REF!,Data!#REF!,(IF(B18=Data!#REF!,Data!#REF!,(IF(B18=Data!B123,Data!J123,(IF(B18=Data!#REF!,Data!#REF!,(IF(B18=Data!#REF!,Data!#REF!,Data!#REF!)))))))))))))))&amp;IF(B18=Data!B258,Data!J258,(IF(B18=Data!B259,Data!J259,(IF(B18=Data!#REF!,Data!#REF!,(IF(B18=Data!B254,Data!J254,(IF(B18=Data!B255,Data!J255,(IF(B18=Data!#REF!,Data!J950,(IF(B18=Data!#REF!,Data!#REF!,(IF(B18=Data!B310,Data!J310,Data!#REF!)))))))))))))))&amp;IF(B18=Data!#REF!,Data!#REF!,(IF(B18=Data!#REF!,Data!#REF!,(IF(B18=Data!#REF!,Data!#REF!,(IF(B18=Data!#REF!,Data!#REF!,(IF(B18=Data!#REF!,Data!#REF!,Data!#REF!)))))))))</f>
        <v>#REF!</v>
      </c>
      <c r="V18" s="480" t="str">
        <f>IF(D18="","",VLOOKUP(B18,Data!$B$5:$J$404,9,FALSE)*D18)</f>
        <v/>
      </c>
    </row>
    <row r="19" spans="1:22" s="340" customFormat="1" ht="17" customHeight="1">
      <c r="A19" s="272">
        <v>1</v>
      </c>
      <c r="B19" s="419" t="s">
        <v>219</v>
      </c>
      <c r="C19" s="468" t="s">
        <v>220</v>
      </c>
      <c r="D19" s="339">
        <v>1</v>
      </c>
      <c r="E19" s="469" t="s">
        <v>521</v>
      </c>
      <c r="F19" s="470">
        <f>IF(D19="","",VLOOKUP(B19,Data!$B$5:$L$404,11,FALSE))</f>
        <v>2347.6799999999998</v>
      </c>
      <c r="G19" s="471">
        <f t="shared" si="0"/>
        <v>2347.6799999999998</v>
      </c>
      <c r="H19" s="472" t="str">
        <f>IF(D19="","",VLOOKUP(B19,Data!$B$5:$D$404,3,FALSE))</f>
        <v>C/T</v>
      </c>
      <c r="I19" s="472" t="str">
        <f>IF(D19="","",VLOOKUP(B19,Data!$B$5:$M$404,12,FALSE))</f>
        <v>Indonesia</v>
      </c>
      <c r="J19" s="473" t="s">
        <v>1000</v>
      </c>
      <c r="K19" s="474">
        <f>IF(D19="","",VLOOKUP(B19,Data!$B$5:$E$404,4,FALSE)*D19)</f>
        <v>222</v>
      </c>
      <c r="L19" s="474">
        <f>IF(D19="","",VLOOKUP(B19,Data!$B$5:$F$404,5,FALSE)*D19)</f>
        <v>201</v>
      </c>
      <c r="M19" s="475" t="e">
        <f>IF(B19=Data!B91,Data!G91,(IF(B19=Data!B97,Data!G97,(IF(B19=Data!B99,Data!G99,(IF(B19=Data!#REF!,Data!#REF!,(IF(B19=Data!#REF!,Data!#REF!,(IF(B19=Data!B82,Data!G82,(IF(B19=Data!#REF!,Data!#REF!,(IF(B19=Data!#REF!,Data!#REF!,Data!#REF!)))))))))))))))&amp;IF(B19=Data!B217,Data!G217,(IF(B19=Data!B218,Data!G218,(IF(B19=Data!#REF!,Data!#REF!,(IF(B19=Data!B212,Data!G212,(IF(B19=Data!B214,Data!G214,(IF(B19=Data!#REF!,Data!G909,(IF(B19=Data!#REF!,Data!#REF!,(IF(B19=Data!B269,Data!G269,Data!#REF!)))))))))))))))&amp;IF(B19=Data!#REF!,Data!#REF!,(IF(B19=Data!#REF!,Data!#REF!,(IF(B19=Data!#REF!,Data!#REF!,(IF(B19=Data!#REF!,Data!#REF!,(IF(B19=Data!#REF!,Data!#REF!,Data!#REF!)))))))))</f>
        <v>#REF!</v>
      </c>
      <c r="N19" s="476"/>
      <c r="O19" s="477"/>
      <c r="P19" s="478" t="e">
        <f>IF(B19=Data!B91,Data!H91,(IF(B19=Data!B97,Data!H97,(IF(B19=Data!B99,Data!H99,(IF(B19=Data!#REF!,Data!#REF!,(IF(B19=Data!#REF!,Data!#REF!,(IF(B19=Data!B82,Data!H82,(IF(B19=Data!#REF!,Data!#REF!,(IF(B19=Data!#REF!,Data!#REF!,Data!#REF!)))))))))))))))&amp;IF(B19=Data!B217,Data!H217,(IF(B19=Data!B218,Data!H218,(IF(B19=Data!#REF!,Data!#REF!,(IF(B19=Data!B212,Data!H212,(IF(B19=Data!B214,Data!H214,(IF(B19=Data!#REF!,Data!H909,(IF(B19=Data!#REF!,Data!#REF!,(IF(B19=Data!B269,Data!H269,Data!#REF!)))))))))))))))&amp;IF(B19=Data!#REF!,Data!#REF!,(IF(B19=Data!#REF!,Data!#REF!,(IF(B19=Data!#REF!,Data!#REF!,(IF(B19=Data!#REF!,Data!#REF!,(IF(B19=Data!#REF!,Data!#REF!,Data!#REF!)))))))))</f>
        <v>#REF!</v>
      </c>
      <c r="Q19" s="477"/>
      <c r="R19" s="477"/>
      <c r="S19" s="478" t="e">
        <f>IF(B19=Data!B91,Data!I91,(IF(B19=Data!B97,Data!I97,(IF(B19=Data!B99,Data!I99,(IF(B19=Data!#REF!,Data!#REF!,(IF(B19=Data!#REF!,Data!#REF!,(IF(B19=Data!B82,Data!I82,(IF(B19=Data!#REF!,Data!#REF!,(IF(B19=Data!#REF!,Data!#REF!,Data!#REF!)))))))))))))))&amp;IF(B19=Data!B217,Data!I217,(IF(B19=Data!B218,Data!I218,(IF(B19=Data!#REF!,Data!#REF!,(IF(B19=Data!B212,Data!I212,(IF(B19=Data!B214,Data!I214,(IF(B19=Data!#REF!,Data!I909,(IF(B19=Data!#REF!,Data!#REF!,(IF(B19=Data!B269,Data!I269,Data!#REF!)))))))))))))))&amp;IF(B19=Data!#REF!,Data!#REF!,(IF(B19=Data!#REF!,Data!#REF!,(IF(B19=Data!#REF!,Data!#REF!,(IF(B19=Data!#REF!,Data!#REF!,(IF(B19=Data!#REF!,Data!#REF!,Data!#REF!)))))))))</f>
        <v>#REF!</v>
      </c>
      <c r="T19" s="479"/>
      <c r="U19" s="478" t="e">
        <f>IF(B19=Data!B91,Data!J91,(IF(B19=Data!B97,Data!J97,(IF(B19=Data!B99,Data!J99,(IF(B19=Data!#REF!,Data!#REF!,(IF(B19=Data!#REF!,Data!#REF!,(IF(B19=Data!B82,Data!J82,(IF(B19=Data!#REF!,Data!#REF!,(IF(B19=Data!#REF!,Data!#REF!,Data!#REF!)))))))))))))))&amp;IF(B19=Data!B217,Data!J217,(IF(B19=Data!B218,Data!J218,(IF(B19=Data!#REF!,Data!#REF!,(IF(B19=Data!B212,Data!J212,(IF(B19=Data!B214,Data!J214,(IF(B19=Data!#REF!,Data!J909,(IF(B19=Data!#REF!,Data!#REF!,(IF(B19=Data!B269,Data!J269,Data!#REF!)))))))))))))))&amp;IF(B19=Data!#REF!,Data!#REF!,(IF(B19=Data!#REF!,Data!#REF!,(IF(B19=Data!#REF!,Data!#REF!,(IF(B19=Data!#REF!,Data!#REF!,(IF(B19=Data!#REF!,Data!#REF!,Data!#REF!)))))))))</f>
        <v>#REF!</v>
      </c>
      <c r="V19" s="480">
        <f>IF(D19="","",VLOOKUP(B19,Data!$B$5:$J$404,9,FALSE)*D19)</f>
        <v>1.1990000000000001</v>
      </c>
    </row>
    <row r="20" spans="1:22" s="340" customFormat="1" ht="17" customHeight="1">
      <c r="A20" s="272">
        <v>2</v>
      </c>
      <c r="B20" s="419" t="s">
        <v>245</v>
      </c>
      <c r="C20" s="468" t="s">
        <v>246</v>
      </c>
      <c r="D20" s="339">
        <v>1</v>
      </c>
      <c r="E20" s="469"/>
      <c r="F20" s="470">
        <f>IF(D20="","",VLOOKUP(B20,Data!$B$5:$L$404,11,FALSE))</f>
        <v>3015.47</v>
      </c>
      <c r="G20" s="471">
        <f t="shared" si="0"/>
        <v>3015.47</v>
      </c>
      <c r="H20" s="472" t="str">
        <f>IF(D20="","",VLOOKUP(B20,Data!$B$5:$D$404,3,FALSE))</f>
        <v>C/T</v>
      </c>
      <c r="I20" s="472" t="str">
        <f>IF(D20="","",VLOOKUP(B20,Data!$B$5:$M$404,12,FALSE))</f>
        <v>Indonesia</v>
      </c>
      <c r="J20" s="473" t="s">
        <v>1000</v>
      </c>
      <c r="K20" s="474">
        <f>IF(D20="","",VLOOKUP(B20,Data!$B$5:$E$404,4,FALSE)*D20)</f>
        <v>266</v>
      </c>
      <c r="L20" s="474">
        <f>IF(D20="","",VLOOKUP(B20,Data!$B$5:$F$404,5,FALSE)*D20)</f>
        <v>246</v>
      </c>
      <c r="M20" s="475" t="e">
        <f>IF(B20=Data!B92,Data!G92,(IF(B20=Data!B98,Data!G98,(IF(B20=Data!B100,Data!G100,(IF(B20=Data!#REF!,Data!#REF!,(IF(B20=Data!#REF!,Data!#REF!,(IF(B20=Data!B83,Data!G83,(IF(B20=Data!#REF!,Data!#REF!,(IF(B20=Data!#REF!,Data!#REF!,Data!#REF!)))))))))))))))&amp;IF(B20=Data!B218,Data!G218,(IF(B20=Data!B219,Data!G219,(IF(B20=Data!#REF!,Data!#REF!,(IF(B20=Data!B213,Data!G213,(IF(B20=Data!B215,Data!G215,(IF(B20=Data!#REF!,Data!G910,(IF(B20=Data!#REF!,Data!#REF!,(IF(B20=Data!B270,Data!G270,Data!#REF!)))))))))))))))&amp;IF(B20=Data!#REF!,Data!#REF!,(IF(B20=Data!#REF!,Data!#REF!,(IF(B20=Data!#REF!,Data!#REF!,(IF(B20=Data!#REF!,Data!#REF!,(IF(B20=Data!#REF!,Data!#REF!,Data!#REF!)))))))))</f>
        <v>#REF!</v>
      </c>
      <c r="N20" s="476"/>
      <c r="O20" s="477"/>
      <c r="P20" s="478" t="e">
        <f>IF(B20=Data!B92,Data!H92,(IF(B20=Data!B98,Data!H98,(IF(B20=Data!B100,Data!H100,(IF(B20=Data!#REF!,Data!#REF!,(IF(B20=Data!#REF!,Data!#REF!,(IF(B20=Data!B83,Data!H83,(IF(B20=Data!#REF!,Data!#REF!,(IF(B20=Data!#REF!,Data!#REF!,Data!#REF!)))))))))))))))&amp;IF(B20=Data!B218,Data!H218,(IF(B20=Data!B219,Data!H219,(IF(B20=Data!#REF!,Data!#REF!,(IF(B20=Data!B213,Data!H213,(IF(B20=Data!B215,Data!H215,(IF(B20=Data!#REF!,Data!H910,(IF(B20=Data!#REF!,Data!#REF!,(IF(B20=Data!B270,Data!H270,Data!#REF!)))))))))))))))&amp;IF(B20=Data!#REF!,Data!#REF!,(IF(B20=Data!#REF!,Data!#REF!,(IF(B20=Data!#REF!,Data!#REF!,(IF(B20=Data!#REF!,Data!#REF!,(IF(B20=Data!#REF!,Data!#REF!,Data!#REF!)))))))))</f>
        <v>#REF!</v>
      </c>
      <c r="Q20" s="477"/>
      <c r="R20" s="477"/>
      <c r="S20" s="478" t="e">
        <f>IF(B20=Data!B92,Data!I92,(IF(B20=Data!B98,Data!I98,(IF(B20=Data!B100,Data!I100,(IF(B20=Data!#REF!,Data!#REF!,(IF(B20=Data!#REF!,Data!#REF!,(IF(B20=Data!B83,Data!I83,(IF(B20=Data!#REF!,Data!#REF!,(IF(B20=Data!#REF!,Data!#REF!,Data!#REF!)))))))))))))))&amp;IF(B20=Data!B218,Data!I218,(IF(B20=Data!B219,Data!I219,(IF(B20=Data!#REF!,Data!#REF!,(IF(B20=Data!B213,Data!I213,(IF(B20=Data!B215,Data!I215,(IF(B20=Data!#REF!,Data!I910,(IF(B20=Data!#REF!,Data!#REF!,(IF(B20=Data!B270,Data!I270,Data!#REF!)))))))))))))))&amp;IF(B20=Data!#REF!,Data!#REF!,(IF(B20=Data!#REF!,Data!#REF!,(IF(B20=Data!#REF!,Data!#REF!,(IF(B20=Data!#REF!,Data!#REF!,(IF(B20=Data!#REF!,Data!#REF!,Data!#REF!)))))))))</f>
        <v>#REF!</v>
      </c>
      <c r="T20" s="479"/>
      <c r="U20" s="478" t="e">
        <f>IF(B20=Data!B92,Data!J92,(IF(B20=Data!B98,Data!J98,(IF(B20=Data!B100,Data!J100,(IF(B20=Data!#REF!,Data!#REF!,(IF(B20=Data!#REF!,Data!#REF!,(IF(B20=Data!B83,Data!J83,(IF(B20=Data!#REF!,Data!#REF!,(IF(B20=Data!#REF!,Data!#REF!,Data!#REF!)))))))))))))))&amp;IF(B20=Data!B218,Data!J218,(IF(B20=Data!B219,Data!J219,(IF(B20=Data!#REF!,Data!#REF!,(IF(B20=Data!B213,Data!J213,(IF(B20=Data!B215,Data!J215,(IF(B20=Data!#REF!,Data!J910,(IF(B20=Data!#REF!,Data!#REF!,(IF(B20=Data!B270,Data!J270,Data!#REF!)))))))))))))))&amp;IF(B20=Data!#REF!,Data!#REF!,(IF(B20=Data!#REF!,Data!#REF!,(IF(B20=Data!#REF!,Data!#REF!,(IF(B20=Data!#REF!,Data!#REF!,(IF(B20=Data!#REF!,Data!#REF!,Data!#REF!)))))))))</f>
        <v>#REF!</v>
      </c>
      <c r="V20" s="480">
        <f>IF(D20="","",VLOOKUP(B20,Data!$B$5:$J$404,9,FALSE)*D20)</f>
        <v>1.488</v>
      </c>
    </row>
    <row r="21" spans="1:22" s="340" customFormat="1" ht="17" customHeight="1">
      <c r="A21" s="272"/>
      <c r="B21" s="420" t="s">
        <v>1009</v>
      </c>
      <c r="C21" s="468" t="s">
        <v>481</v>
      </c>
      <c r="D21" s="339"/>
      <c r="E21" s="469" t="s">
        <v>522</v>
      </c>
      <c r="F21" s="470" t="str">
        <f>IF(D21="","",VLOOKUP(B21,Data!$B$5:$L$404,11,FALSE))</f>
        <v/>
      </c>
      <c r="G21" s="471" t="str">
        <f t="shared" si="0"/>
        <v>-</v>
      </c>
      <c r="H21" s="472" t="str">
        <f>IF(D21="","",VLOOKUP(B21,Data!$B$5:$D$404,3,FALSE))</f>
        <v/>
      </c>
      <c r="I21" s="472" t="str">
        <f>IF(D21="","",VLOOKUP(B21,Data!$B$5:$M$404,12,FALSE))</f>
        <v/>
      </c>
      <c r="J21" s="473"/>
      <c r="K21" s="474" t="str">
        <f>IF(D21="","",VLOOKUP(B21,Data!$B$5:$E$404,4,FALSE)*D21)</f>
        <v/>
      </c>
      <c r="L21" s="474" t="str">
        <f>IF(D21="","",VLOOKUP(B21,Data!$B$5:$F$404,5,FALSE)*D21)</f>
        <v/>
      </c>
      <c r="M21" s="475" t="e">
        <f>IF(B21=Data!B138,Data!G138,(IF(B21=Data!B144,Data!G144,(IF(B21=Data!B146,Data!G146,(IF(B21=Data!#REF!,Data!#REF!,(IF(B21=Data!#REF!,Data!#REF!,(IF(B21=Data!B129,Data!G129,(IF(B21=Data!#REF!,Data!#REF!,(IF(B21=Data!#REF!,Data!#REF!,Data!#REF!)))))))))))))))&amp;IF(B21=Data!B264,Data!G264,(IF(B21=Data!B265,Data!G265,(IF(B21=Data!#REF!,Data!#REF!,(IF(B21=Data!B260,Data!G260,(IF(B21=Data!B261,Data!G261,(IF(B21=Data!#REF!,Data!G956,(IF(B21=Data!#REF!,Data!#REF!,(IF(B21=Data!B316,Data!G316,Data!#REF!)))))))))))))))&amp;IF(B21=Data!#REF!,Data!#REF!,(IF(B21=Data!#REF!,Data!#REF!,(IF(B21=Data!#REF!,Data!#REF!,(IF(B21=Data!#REF!,Data!#REF!,(IF(B21=Data!#REF!,Data!#REF!,Data!#REF!)))))))))</f>
        <v>#REF!</v>
      </c>
      <c r="N21" s="476"/>
      <c r="O21" s="477"/>
      <c r="P21" s="478" t="e">
        <f>IF(B21=Data!B138,Data!H138,(IF(B21=Data!B144,Data!H144,(IF(B21=Data!B146,Data!H146,(IF(B21=Data!#REF!,Data!#REF!,(IF(B21=Data!#REF!,Data!#REF!,(IF(B21=Data!B129,Data!H129,(IF(B21=Data!#REF!,Data!#REF!,(IF(B21=Data!#REF!,Data!#REF!,Data!#REF!)))))))))))))))&amp;IF(B21=Data!B264,Data!H264,(IF(B21=Data!B265,Data!H265,(IF(B21=Data!#REF!,Data!#REF!,(IF(B21=Data!B260,Data!H260,(IF(B21=Data!B261,Data!H261,(IF(B21=Data!#REF!,Data!H956,(IF(B21=Data!#REF!,Data!#REF!,(IF(B21=Data!B316,Data!H316,Data!#REF!)))))))))))))))&amp;IF(B21=Data!#REF!,Data!#REF!,(IF(B21=Data!#REF!,Data!#REF!,(IF(B21=Data!#REF!,Data!#REF!,(IF(B21=Data!#REF!,Data!#REF!,(IF(B21=Data!#REF!,Data!#REF!,Data!#REF!)))))))))</f>
        <v>#REF!</v>
      </c>
      <c r="Q21" s="477"/>
      <c r="R21" s="477"/>
      <c r="S21" s="478" t="e">
        <f>IF(B21=Data!B138,Data!I138,(IF(B21=Data!B144,Data!I144,(IF(B21=Data!B146,Data!I146,(IF(B21=Data!#REF!,Data!#REF!,(IF(B21=Data!#REF!,Data!#REF!,(IF(B21=Data!B129,Data!I129,(IF(B21=Data!#REF!,Data!#REF!,(IF(B21=Data!#REF!,Data!#REF!,Data!#REF!)))))))))))))))&amp;IF(B21=Data!B264,Data!I264,(IF(B21=Data!B265,Data!I265,(IF(B21=Data!#REF!,Data!#REF!,(IF(B21=Data!B260,Data!I260,(IF(B21=Data!B261,Data!I261,(IF(B21=Data!#REF!,Data!I956,(IF(B21=Data!#REF!,Data!#REF!,(IF(B21=Data!B316,Data!I316,Data!#REF!)))))))))))))))&amp;IF(B21=Data!#REF!,Data!#REF!,(IF(B21=Data!#REF!,Data!#REF!,(IF(B21=Data!#REF!,Data!#REF!,(IF(B21=Data!#REF!,Data!#REF!,(IF(B21=Data!#REF!,Data!#REF!,Data!#REF!)))))))))</f>
        <v>#REF!</v>
      </c>
      <c r="T21" s="479"/>
      <c r="U21" s="478" t="e">
        <f>IF(B21=Data!B138,Data!J138,(IF(B21=Data!B144,Data!J144,(IF(B21=Data!B146,Data!J146,(IF(B21=Data!#REF!,Data!#REF!,(IF(B21=Data!#REF!,Data!#REF!,(IF(B21=Data!B129,Data!J129,(IF(B21=Data!#REF!,Data!#REF!,(IF(B21=Data!#REF!,Data!#REF!,Data!#REF!)))))))))))))))&amp;IF(B21=Data!B264,Data!J264,(IF(B21=Data!B265,Data!J265,(IF(B21=Data!#REF!,Data!#REF!,(IF(B21=Data!B260,Data!J260,(IF(B21=Data!B261,Data!J261,(IF(B21=Data!#REF!,Data!J956,(IF(B21=Data!#REF!,Data!#REF!,(IF(B21=Data!B316,Data!J316,Data!#REF!)))))))))))))))&amp;IF(B21=Data!#REF!,Data!#REF!,(IF(B21=Data!#REF!,Data!#REF!,(IF(B21=Data!#REF!,Data!#REF!,(IF(B21=Data!#REF!,Data!#REF!,(IF(B21=Data!#REF!,Data!#REF!,Data!#REF!)))))))))</f>
        <v>#REF!</v>
      </c>
      <c r="V21" s="480" t="str">
        <f>IF(D21="","",VLOOKUP(B21,Data!$B$5:$J$404,9,FALSE)*D21)</f>
        <v/>
      </c>
    </row>
    <row r="22" spans="1:22" s="340" customFormat="1" ht="17" customHeight="1">
      <c r="A22" s="272">
        <v>3</v>
      </c>
      <c r="B22" s="419" t="s">
        <v>353</v>
      </c>
      <c r="C22" s="468" t="s">
        <v>354</v>
      </c>
      <c r="D22" s="339">
        <v>3</v>
      </c>
      <c r="E22" s="469"/>
      <c r="F22" s="470">
        <f>IF(D22="","",VLOOKUP(B22,Data!$B$5:$L$404,11,FALSE))</f>
        <v>4283.6499999999996</v>
      </c>
      <c r="G22" s="471">
        <f t="shared" si="0"/>
        <v>12850.949999999999</v>
      </c>
      <c r="H22" s="472" t="str">
        <f>IF(D22="","",VLOOKUP(B22,Data!$B$5:$D$404,3,FALSE))</f>
        <v>C/T</v>
      </c>
      <c r="I22" s="472" t="str">
        <f>IF(D22="","",VLOOKUP(B22,Data!$B$5:$M$404,12,FALSE))</f>
        <v>Indonesia</v>
      </c>
      <c r="J22" s="473" t="s">
        <v>1010</v>
      </c>
      <c r="K22" s="474">
        <f>IF(D22="","",VLOOKUP(B22,Data!$B$5:$E$404,4,FALSE)*D22)</f>
        <v>915</v>
      </c>
      <c r="L22" s="474">
        <f>IF(D22="","",VLOOKUP(B22,Data!$B$5:$F$404,5,FALSE)*D22)</f>
        <v>807</v>
      </c>
      <c r="M22" s="475" t="e">
        <f>IF(B22=Data!B119,Data!G119,(IF(B22=Data!B125,Data!G125,(IF(B22=Data!B127,Data!G127,(IF(B22=Data!#REF!,Data!#REF!,(IF(B22=Data!#REF!,Data!#REF!,(IF(B22=Data!B110,Data!G110,(IF(B22=Data!#REF!,Data!#REF!,(IF(B22=Data!#REF!,Data!#REF!,Data!#REF!)))))))))))))))&amp;IF(B22=Data!B245,Data!G245,(IF(B22=Data!B246,Data!G246,(IF(B22=Data!#REF!,Data!#REF!,(IF(B22=Data!B241,Data!G241,(IF(B22=Data!B242,Data!G242,(IF(B22=Data!#REF!,Data!G937,(IF(B22=Data!#REF!,Data!#REF!,(IF(B22=Data!B297,Data!G297,Data!#REF!)))))))))))))))&amp;IF(B22=Data!#REF!,Data!#REF!,(IF(B22=Data!#REF!,Data!#REF!,(IF(B22=Data!#REF!,Data!#REF!,(IF(B22=Data!#REF!,Data!#REF!,(IF(B22=Data!#REF!,Data!#REF!,Data!#REF!)))))))))</f>
        <v>#REF!</v>
      </c>
      <c r="N22" s="476"/>
      <c r="O22" s="477"/>
      <c r="P22" s="478" t="e">
        <f>IF(B22=Data!B119,Data!H119,(IF(B22=Data!B125,Data!H125,(IF(B22=Data!B127,Data!H127,(IF(B22=Data!#REF!,Data!#REF!,(IF(B22=Data!#REF!,Data!#REF!,(IF(B22=Data!B110,Data!H110,(IF(B22=Data!#REF!,Data!#REF!,(IF(B22=Data!#REF!,Data!#REF!,Data!#REF!)))))))))))))))&amp;IF(B22=Data!B245,Data!H245,(IF(B22=Data!B246,Data!H246,(IF(B22=Data!#REF!,Data!#REF!,(IF(B22=Data!B241,Data!H241,(IF(B22=Data!B242,Data!H242,(IF(B22=Data!#REF!,Data!H937,(IF(B22=Data!#REF!,Data!#REF!,(IF(B22=Data!B297,Data!H297,Data!#REF!)))))))))))))))&amp;IF(B22=Data!#REF!,Data!#REF!,(IF(B22=Data!#REF!,Data!#REF!,(IF(B22=Data!#REF!,Data!#REF!,(IF(B22=Data!#REF!,Data!#REF!,(IF(B22=Data!#REF!,Data!#REF!,Data!#REF!)))))))))</f>
        <v>#REF!</v>
      </c>
      <c r="Q22" s="477"/>
      <c r="R22" s="477"/>
      <c r="S22" s="478" t="e">
        <f>IF(B22=Data!B119,Data!I119,(IF(B22=Data!B125,Data!I125,(IF(B22=Data!B127,Data!I127,(IF(B22=Data!#REF!,Data!#REF!,(IF(B22=Data!#REF!,Data!#REF!,(IF(B22=Data!B110,Data!I110,(IF(B22=Data!#REF!,Data!#REF!,(IF(B22=Data!#REF!,Data!#REF!,Data!#REF!)))))))))))))))&amp;IF(B22=Data!B245,Data!I245,(IF(B22=Data!B246,Data!I246,(IF(B22=Data!#REF!,Data!#REF!,(IF(B22=Data!B241,Data!I241,(IF(B22=Data!B242,Data!I242,(IF(B22=Data!#REF!,Data!I937,(IF(B22=Data!#REF!,Data!#REF!,(IF(B22=Data!B297,Data!I297,Data!#REF!)))))))))))))))&amp;IF(B22=Data!#REF!,Data!#REF!,(IF(B22=Data!#REF!,Data!#REF!,(IF(B22=Data!#REF!,Data!#REF!,(IF(B22=Data!#REF!,Data!#REF!,(IF(B22=Data!#REF!,Data!#REF!,Data!#REF!)))))))))</f>
        <v>#REF!</v>
      </c>
      <c r="T22" s="479"/>
      <c r="U22" s="478" t="e">
        <f>IF(B22=Data!B119,Data!J119,(IF(B22=Data!B125,Data!J125,(IF(B22=Data!B127,Data!J127,(IF(B22=Data!#REF!,Data!#REF!,(IF(B22=Data!#REF!,Data!#REF!,(IF(B22=Data!B110,Data!J110,(IF(B22=Data!#REF!,Data!#REF!,(IF(B22=Data!#REF!,Data!#REF!,Data!#REF!)))))))))))))))&amp;IF(B22=Data!B245,Data!J245,(IF(B22=Data!B246,Data!J246,(IF(B22=Data!#REF!,Data!#REF!,(IF(B22=Data!B241,Data!J241,(IF(B22=Data!B242,Data!J242,(IF(B22=Data!#REF!,Data!J937,(IF(B22=Data!#REF!,Data!#REF!,(IF(B22=Data!B297,Data!J297,Data!#REF!)))))))))))))))&amp;IF(B22=Data!#REF!,Data!#REF!,(IF(B22=Data!#REF!,Data!#REF!,(IF(B22=Data!#REF!,Data!#REF!,(IF(B22=Data!#REF!,Data!#REF!,(IF(B22=Data!#REF!,Data!#REF!,Data!#REF!)))))))))</f>
        <v>#REF!</v>
      </c>
      <c r="V22" s="480">
        <f>IF(D22="","",VLOOKUP(B22,Data!$B$5:$J$404,9,FALSE)*D22)</f>
        <v>4.6020000000000003</v>
      </c>
    </row>
    <row r="23" spans="1:22" s="340" customFormat="1" ht="17" customHeight="1">
      <c r="A23" s="272">
        <v>4</v>
      </c>
      <c r="B23" s="419" t="s">
        <v>357</v>
      </c>
      <c r="C23" s="468" t="s">
        <v>358</v>
      </c>
      <c r="D23" s="339">
        <v>1</v>
      </c>
      <c r="E23" s="529" t="s">
        <v>1031</v>
      </c>
      <c r="F23" s="470">
        <f>IF(D23="","",VLOOKUP(B23,Data!$B$5:$L$404,11,FALSE))</f>
        <v>4283.7299999999996</v>
      </c>
      <c r="G23" s="471">
        <f t="shared" si="0"/>
        <v>4283.7299999999996</v>
      </c>
      <c r="H23" s="472" t="str">
        <f>IF(D23="","",VLOOKUP(B23,Data!$B$5:$D$404,3,FALSE))</f>
        <v>C/T</v>
      </c>
      <c r="I23" s="472" t="str">
        <f>IF(D23="","",VLOOKUP(B23,Data!$B$5:$M$404,12,FALSE))</f>
        <v>Indonesia</v>
      </c>
      <c r="J23" s="473" t="s">
        <v>1010</v>
      </c>
      <c r="K23" s="474">
        <f>IF(D23="","",VLOOKUP(B23,Data!$B$5:$E$404,4,FALSE)*D23)</f>
        <v>305</v>
      </c>
      <c r="L23" s="474">
        <f>IF(D23="","",VLOOKUP(B23,Data!$B$5:$F$404,5,FALSE)*D23)</f>
        <v>269</v>
      </c>
      <c r="M23" s="475" t="e">
        <f>IF(B23=Data!B120,Data!G120,(IF(B23=Data!B126,Data!G126,(IF(B23=Data!B128,Data!G128,(IF(B23=Data!#REF!,Data!#REF!,(IF(B23=Data!#REF!,Data!#REF!,(IF(B23=Data!B111,Data!G111,(IF(B23=Data!#REF!,Data!#REF!,(IF(B23=Data!#REF!,Data!#REF!,Data!#REF!)))))))))))))))&amp;IF(B23=Data!B246,Data!G246,(IF(B23=Data!B247,Data!G247,(IF(B23=Data!#REF!,Data!#REF!,(IF(B23=Data!B242,Data!G242,(IF(B23=Data!B243,Data!G243,(IF(B23=Data!#REF!,Data!G938,(IF(B23=Data!#REF!,Data!#REF!,(IF(B23=Data!B298,Data!G298,Data!#REF!)))))))))))))))&amp;IF(B23=Data!#REF!,Data!#REF!,(IF(B23=Data!#REF!,Data!#REF!,(IF(B23=Data!#REF!,Data!#REF!,(IF(B23=Data!#REF!,Data!#REF!,(IF(B23=Data!#REF!,Data!#REF!,Data!#REF!)))))))))</f>
        <v>#REF!</v>
      </c>
      <c r="N23" s="476"/>
      <c r="O23" s="477"/>
      <c r="P23" s="478" t="e">
        <f>IF(B23=Data!B120,Data!H120,(IF(B23=Data!B126,Data!H126,(IF(B23=Data!B128,Data!H128,(IF(B23=Data!#REF!,Data!#REF!,(IF(B23=Data!#REF!,Data!#REF!,(IF(B23=Data!B111,Data!H111,(IF(B23=Data!#REF!,Data!#REF!,(IF(B23=Data!#REF!,Data!#REF!,Data!#REF!)))))))))))))))&amp;IF(B23=Data!B246,Data!H246,(IF(B23=Data!B247,Data!H247,(IF(B23=Data!#REF!,Data!#REF!,(IF(B23=Data!B242,Data!H242,(IF(B23=Data!B243,Data!H243,(IF(B23=Data!#REF!,Data!H938,(IF(B23=Data!#REF!,Data!#REF!,(IF(B23=Data!B298,Data!H298,Data!#REF!)))))))))))))))&amp;IF(B23=Data!#REF!,Data!#REF!,(IF(B23=Data!#REF!,Data!#REF!,(IF(B23=Data!#REF!,Data!#REF!,(IF(B23=Data!#REF!,Data!#REF!,(IF(B23=Data!#REF!,Data!#REF!,Data!#REF!)))))))))</f>
        <v>#REF!</v>
      </c>
      <c r="Q23" s="477"/>
      <c r="R23" s="477"/>
      <c r="S23" s="478" t="e">
        <f>IF(B23=Data!B120,Data!I120,(IF(B23=Data!B126,Data!I126,(IF(B23=Data!B128,Data!I128,(IF(B23=Data!#REF!,Data!#REF!,(IF(B23=Data!#REF!,Data!#REF!,(IF(B23=Data!B111,Data!I111,(IF(B23=Data!#REF!,Data!#REF!,(IF(B23=Data!#REF!,Data!#REF!,Data!#REF!)))))))))))))))&amp;IF(B23=Data!B246,Data!I246,(IF(B23=Data!B247,Data!I247,(IF(B23=Data!#REF!,Data!#REF!,(IF(B23=Data!B242,Data!I242,(IF(B23=Data!B243,Data!I243,(IF(B23=Data!#REF!,Data!I938,(IF(B23=Data!#REF!,Data!#REF!,(IF(B23=Data!B298,Data!I298,Data!#REF!)))))))))))))))&amp;IF(B23=Data!#REF!,Data!#REF!,(IF(B23=Data!#REF!,Data!#REF!,(IF(B23=Data!#REF!,Data!#REF!,(IF(B23=Data!#REF!,Data!#REF!,(IF(B23=Data!#REF!,Data!#REF!,Data!#REF!)))))))))</f>
        <v>#REF!</v>
      </c>
      <c r="T23" s="479"/>
      <c r="U23" s="478" t="e">
        <f>IF(B23=Data!B120,Data!J120,(IF(B23=Data!B126,Data!J126,(IF(B23=Data!B128,Data!J128,(IF(B23=Data!#REF!,Data!#REF!,(IF(B23=Data!#REF!,Data!#REF!,(IF(B23=Data!B111,Data!J111,(IF(B23=Data!#REF!,Data!#REF!,(IF(B23=Data!#REF!,Data!#REF!,Data!#REF!)))))))))))))))&amp;IF(B23=Data!B246,Data!J246,(IF(B23=Data!B247,Data!J247,(IF(B23=Data!#REF!,Data!#REF!,(IF(B23=Data!B242,Data!J242,(IF(B23=Data!B243,Data!J243,(IF(B23=Data!#REF!,Data!J938,(IF(B23=Data!#REF!,Data!#REF!,(IF(B23=Data!B298,Data!J298,Data!#REF!)))))))))))))))&amp;IF(B23=Data!#REF!,Data!#REF!,(IF(B23=Data!#REF!,Data!#REF!,(IF(B23=Data!#REF!,Data!#REF!,(IF(B23=Data!#REF!,Data!#REF!,(IF(B23=Data!#REF!,Data!#REF!,Data!#REF!)))))))))</f>
        <v>#REF!</v>
      </c>
      <c r="V23" s="480">
        <f>IF(D23="","",VLOOKUP(B23,Data!$B$5:$J$404,9,FALSE)*D23)</f>
        <v>1.534</v>
      </c>
    </row>
    <row r="24" spans="1:22" s="340" customFormat="1" ht="17" customHeight="1">
      <c r="A24" s="272">
        <v>5</v>
      </c>
      <c r="B24" s="419" t="s">
        <v>199</v>
      </c>
      <c r="C24" s="468" t="s">
        <v>200</v>
      </c>
      <c r="D24" s="339">
        <v>3</v>
      </c>
      <c r="E24" s="529"/>
      <c r="F24" s="470">
        <f>IF(D24="","",VLOOKUP(B24,Data!$B$5:$L$404,11,FALSE))</f>
        <v>1751.45</v>
      </c>
      <c r="G24" s="471">
        <f t="shared" si="0"/>
        <v>5254.35</v>
      </c>
      <c r="H24" s="472" t="str">
        <f>IF(D24="","",VLOOKUP(B24,Data!$B$5:$D$404,3,FALSE))</f>
        <v>C/T</v>
      </c>
      <c r="I24" s="472" t="str">
        <f>IF(D24="","",VLOOKUP(B24,Data!$B$5:$M$404,12,FALSE))</f>
        <v>Indonesia</v>
      </c>
      <c r="J24" s="473" t="s">
        <v>1010</v>
      </c>
      <c r="K24" s="474">
        <f>IF(D24="","",VLOOKUP(B24,Data!$B$5:$E$404,4,FALSE)*D24)</f>
        <v>603</v>
      </c>
      <c r="L24" s="474">
        <f>IF(D24="","",VLOOKUP(B24,Data!$B$5:$F$404,5,FALSE)*D24)</f>
        <v>543</v>
      </c>
      <c r="M24" s="475" t="e">
        <f>IF(B24=Data!B110,Data!G110,(IF(B24=Data!B116,Data!G116,(IF(B24=Data!B118,Data!G118,(IF(B24=Data!#REF!,Data!#REF!,(IF(B24=Data!#REF!,Data!#REF!,(IF(B24=Data!B101,Data!G101,(IF(B24=Data!#REF!,Data!#REF!,(IF(B24=Data!#REF!,Data!#REF!,Data!#REF!)))))))))))))))&amp;IF(B24=Data!B236,Data!G236,(IF(B24=Data!B237,Data!G237,(IF(B24=Data!#REF!,Data!#REF!,(IF(B24=Data!B232,Data!G232,(IF(B24=Data!B233,Data!G233,(IF(B24=Data!#REF!,Data!G928,(IF(B24=Data!#REF!,Data!#REF!,(IF(B24=Data!B288,Data!G288,Data!#REF!)))))))))))))))&amp;IF(B24=Data!#REF!,Data!#REF!,(IF(B24=Data!#REF!,Data!#REF!,(IF(B24=Data!#REF!,Data!#REF!,(IF(B24=Data!#REF!,Data!#REF!,(IF(B24=Data!#REF!,Data!#REF!,Data!#REF!)))))))))</f>
        <v>#REF!</v>
      </c>
      <c r="N24" s="476"/>
      <c r="O24" s="477"/>
      <c r="P24" s="478" t="e">
        <f>IF(B24=Data!B110,Data!H110,(IF(B24=Data!B116,Data!H116,(IF(B24=Data!B118,Data!H118,(IF(B24=Data!#REF!,Data!#REF!,(IF(B24=Data!#REF!,Data!#REF!,(IF(B24=Data!B101,Data!H101,(IF(B24=Data!#REF!,Data!#REF!,(IF(B24=Data!#REF!,Data!#REF!,Data!#REF!)))))))))))))))&amp;IF(B24=Data!B236,Data!H236,(IF(B24=Data!B237,Data!H237,(IF(B24=Data!#REF!,Data!#REF!,(IF(B24=Data!B232,Data!H232,(IF(B24=Data!B233,Data!H233,(IF(B24=Data!#REF!,Data!H928,(IF(B24=Data!#REF!,Data!#REF!,(IF(B24=Data!B288,Data!H288,Data!#REF!)))))))))))))))&amp;IF(B24=Data!#REF!,Data!#REF!,(IF(B24=Data!#REF!,Data!#REF!,(IF(B24=Data!#REF!,Data!#REF!,(IF(B24=Data!#REF!,Data!#REF!,(IF(B24=Data!#REF!,Data!#REF!,Data!#REF!)))))))))</f>
        <v>#REF!</v>
      </c>
      <c r="Q24" s="477"/>
      <c r="R24" s="477"/>
      <c r="S24" s="478" t="e">
        <f>IF(B24=Data!B110,Data!I110,(IF(B24=Data!B116,Data!I116,(IF(B24=Data!B118,Data!I118,(IF(B24=Data!#REF!,Data!#REF!,(IF(B24=Data!#REF!,Data!#REF!,(IF(B24=Data!B101,Data!I101,(IF(B24=Data!#REF!,Data!#REF!,(IF(B24=Data!#REF!,Data!#REF!,Data!#REF!)))))))))))))))&amp;IF(B24=Data!B236,Data!I236,(IF(B24=Data!B237,Data!I237,(IF(B24=Data!#REF!,Data!#REF!,(IF(B24=Data!B232,Data!I232,(IF(B24=Data!B233,Data!I233,(IF(B24=Data!#REF!,Data!I928,(IF(B24=Data!#REF!,Data!#REF!,(IF(B24=Data!B288,Data!I288,Data!#REF!)))))))))))))))&amp;IF(B24=Data!#REF!,Data!#REF!,(IF(B24=Data!#REF!,Data!#REF!,(IF(B24=Data!#REF!,Data!#REF!,(IF(B24=Data!#REF!,Data!#REF!,(IF(B24=Data!#REF!,Data!#REF!,Data!#REF!)))))))))</f>
        <v>#REF!</v>
      </c>
      <c r="T24" s="479"/>
      <c r="U24" s="478" t="e">
        <f>IF(B24=Data!B110,Data!J110,(IF(B24=Data!B116,Data!J116,(IF(B24=Data!B118,Data!J118,(IF(B24=Data!#REF!,Data!#REF!,(IF(B24=Data!#REF!,Data!#REF!,(IF(B24=Data!B101,Data!J101,(IF(B24=Data!#REF!,Data!#REF!,(IF(B24=Data!#REF!,Data!#REF!,Data!#REF!)))))))))))))))&amp;IF(B24=Data!B236,Data!J236,(IF(B24=Data!B237,Data!J237,(IF(B24=Data!#REF!,Data!#REF!,(IF(B24=Data!B232,Data!J232,(IF(B24=Data!B233,Data!J233,(IF(B24=Data!#REF!,Data!J928,(IF(B24=Data!#REF!,Data!#REF!,(IF(B24=Data!B288,Data!J288,Data!#REF!)))))))))))))))&amp;IF(B24=Data!#REF!,Data!#REF!,(IF(B24=Data!#REF!,Data!#REF!,(IF(B24=Data!#REF!,Data!#REF!,(IF(B24=Data!#REF!,Data!#REF!,(IF(B24=Data!#REF!,Data!#REF!,Data!#REF!)))))))))</f>
        <v>#REF!</v>
      </c>
      <c r="V24" s="480">
        <f>IF(D24="","",VLOOKUP(B24,Data!$B$5:$J$404,9,FALSE)*D24)</f>
        <v>3.4499999999999997</v>
      </c>
    </row>
    <row r="25" spans="1:22" s="340" customFormat="1" ht="17" customHeight="1">
      <c r="A25" s="272">
        <v>6</v>
      </c>
      <c r="B25" s="419" t="s">
        <v>201</v>
      </c>
      <c r="C25" s="468" t="s">
        <v>202</v>
      </c>
      <c r="D25" s="339">
        <v>5</v>
      </c>
      <c r="E25" s="529"/>
      <c r="F25" s="470">
        <f>IF(D25="","",VLOOKUP(B25,Data!$B$5:$L$404,11,FALSE))</f>
        <v>2134.0100000000002</v>
      </c>
      <c r="G25" s="471">
        <f t="shared" si="0"/>
        <v>10670.050000000001</v>
      </c>
      <c r="H25" s="472" t="str">
        <f>IF(D25="","",VLOOKUP(B25,Data!$B$5:$D$404,3,FALSE))</f>
        <v>C/T</v>
      </c>
      <c r="I25" s="472" t="str">
        <f>IF(D25="","",VLOOKUP(B25,Data!$B$5:$M$404,12,FALSE))</f>
        <v>Indonesia</v>
      </c>
      <c r="J25" s="473" t="s">
        <v>1010</v>
      </c>
      <c r="K25" s="474">
        <f>IF(D25="","",VLOOKUP(B25,Data!$B$5:$E$404,4,FALSE)*D25)</f>
        <v>1005</v>
      </c>
      <c r="L25" s="474">
        <f>IF(D25="","",VLOOKUP(B25,Data!$B$5:$F$404,5,FALSE)*D25)</f>
        <v>905</v>
      </c>
      <c r="M25" s="475" t="e">
        <f>IF(B25=Data!B111,Data!G111,(IF(B25=Data!B117,Data!G117,(IF(B25=Data!B119,Data!G119,(IF(B25=Data!#REF!,Data!#REF!,(IF(B25=Data!#REF!,Data!#REF!,(IF(B25=Data!B102,Data!G102,(IF(B25=Data!#REF!,Data!#REF!,(IF(B25=Data!#REF!,Data!#REF!,Data!#REF!)))))))))))))))&amp;IF(B25=Data!B237,Data!G237,(IF(B25=Data!B238,Data!G238,(IF(B25=Data!#REF!,Data!#REF!,(IF(B25=Data!B233,Data!G233,(IF(B25=Data!B234,Data!G234,(IF(B25=Data!#REF!,Data!G929,(IF(B25=Data!#REF!,Data!#REF!,(IF(B25=Data!B289,Data!G289,Data!#REF!)))))))))))))))&amp;IF(B25=Data!#REF!,Data!#REF!,(IF(B25=Data!#REF!,Data!#REF!,(IF(B25=Data!#REF!,Data!#REF!,(IF(B25=Data!#REF!,Data!#REF!,(IF(B25=Data!#REF!,Data!#REF!,Data!#REF!)))))))))</f>
        <v>#REF!</v>
      </c>
      <c r="N25" s="476"/>
      <c r="O25" s="477"/>
      <c r="P25" s="478" t="e">
        <f>IF(B25=Data!B111,Data!H111,(IF(B25=Data!B117,Data!H117,(IF(B25=Data!B119,Data!H119,(IF(B25=Data!#REF!,Data!#REF!,(IF(B25=Data!#REF!,Data!#REF!,(IF(B25=Data!B102,Data!H102,(IF(B25=Data!#REF!,Data!#REF!,(IF(B25=Data!#REF!,Data!#REF!,Data!#REF!)))))))))))))))&amp;IF(B25=Data!B237,Data!H237,(IF(B25=Data!B238,Data!H238,(IF(B25=Data!#REF!,Data!#REF!,(IF(B25=Data!B233,Data!H233,(IF(B25=Data!B234,Data!H234,(IF(B25=Data!#REF!,Data!H929,(IF(B25=Data!#REF!,Data!#REF!,(IF(B25=Data!B289,Data!H289,Data!#REF!)))))))))))))))&amp;IF(B25=Data!#REF!,Data!#REF!,(IF(B25=Data!#REF!,Data!#REF!,(IF(B25=Data!#REF!,Data!#REF!,(IF(B25=Data!#REF!,Data!#REF!,(IF(B25=Data!#REF!,Data!#REF!,Data!#REF!)))))))))</f>
        <v>#REF!</v>
      </c>
      <c r="Q25" s="477"/>
      <c r="R25" s="477"/>
      <c r="S25" s="478" t="e">
        <f>IF(B25=Data!B111,Data!I111,(IF(B25=Data!B117,Data!I117,(IF(B25=Data!B119,Data!I119,(IF(B25=Data!#REF!,Data!#REF!,(IF(B25=Data!#REF!,Data!#REF!,(IF(B25=Data!B102,Data!I102,(IF(B25=Data!#REF!,Data!#REF!,(IF(B25=Data!#REF!,Data!#REF!,Data!#REF!)))))))))))))))&amp;IF(B25=Data!B237,Data!I237,(IF(B25=Data!B238,Data!I238,(IF(B25=Data!#REF!,Data!#REF!,(IF(B25=Data!B233,Data!I233,(IF(B25=Data!B234,Data!I234,(IF(B25=Data!#REF!,Data!I929,(IF(B25=Data!#REF!,Data!#REF!,(IF(B25=Data!B289,Data!I289,Data!#REF!)))))))))))))))&amp;IF(B25=Data!#REF!,Data!#REF!,(IF(B25=Data!#REF!,Data!#REF!,(IF(B25=Data!#REF!,Data!#REF!,(IF(B25=Data!#REF!,Data!#REF!,(IF(B25=Data!#REF!,Data!#REF!,Data!#REF!)))))))))</f>
        <v>#REF!</v>
      </c>
      <c r="T25" s="479"/>
      <c r="U25" s="478" t="e">
        <f>IF(B25=Data!B111,Data!J111,(IF(B25=Data!B117,Data!J117,(IF(B25=Data!B119,Data!J119,(IF(B25=Data!#REF!,Data!#REF!,(IF(B25=Data!#REF!,Data!#REF!,(IF(B25=Data!B102,Data!J102,(IF(B25=Data!#REF!,Data!#REF!,(IF(B25=Data!#REF!,Data!#REF!,Data!#REF!)))))))))))))))&amp;IF(B25=Data!B237,Data!J237,(IF(B25=Data!B238,Data!J238,(IF(B25=Data!#REF!,Data!#REF!,(IF(B25=Data!B233,Data!J233,(IF(B25=Data!B234,Data!J234,(IF(B25=Data!#REF!,Data!J929,(IF(B25=Data!#REF!,Data!#REF!,(IF(B25=Data!B289,Data!J289,Data!#REF!)))))))))))))))&amp;IF(B25=Data!#REF!,Data!#REF!,(IF(B25=Data!#REF!,Data!#REF!,(IF(B25=Data!#REF!,Data!#REF!,(IF(B25=Data!#REF!,Data!#REF!,(IF(B25=Data!#REF!,Data!#REF!,Data!#REF!)))))))))</f>
        <v>#REF!</v>
      </c>
      <c r="V25" s="480">
        <f>IF(D25="","",VLOOKUP(B25,Data!$B$5:$J$404,9,FALSE)*D25)</f>
        <v>5.75</v>
      </c>
    </row>
    <row r="26" spans="1:22" s="340" customFormat="1" ht="17" customHeight="1">
      <c r="A26" s="272">
        <v>7</v>
      </c>
      <c r="B26" s="419" t="s">
        <v>205</v>
      </c>
      <c r="C26" s="468" t="s">
        <v>206</v>
      </c>
      <c r="D26" s="339">
        <v>1</v>
      </c>
      <c r="E26" s="341"/>
      <c r="F26" s="470">
        <f>IF(D26="","",VLOOKUP(B26,Data!$B$5:$L$404,11,FALSE))</f>
        <v>2142.8000000000002</v>
      </c>
      <c r="G26" s="471">
        <f t="shared" si="0"/>
        <v>2142.8000000000002</v>
      </c>
      <c r="H26" s="472" t="str">
        <f>IF(D26="","",VLOOKUP(B26,Data!$B$5:$D$404,3,FALSE))</f>
        <v>C/T</v>
      </c>
      <c r="I26" s="472" t="str">
        <f>IF(D26="","",VLOOKUP(B26,Data!$B$5:$M$404,12,FALSE))</f>
        <v>Indonesia</v>
      </c>
      <c r="J26" s="473" t="s">
        <v>1010</v>
      </c>
      <c r="K26" s="474">
        <f>IF(D26="","",VLOOKUP(B26,Data!$B$5:$E$404,4,FALSE)*D26)</f>
        <v>201</v>
      </c>
      <c r="L26" s="474">
        <f>IF(D26="","",VLOOKUP(B26,Data!$B$5:$F$404,5,FALSE)*D26)</f>
        <v>181</v>
      </c>
      <c r="M26" s="475" t="e">
        <f>IF(B26=Data!B112,Data!G112,(IF(B26=Data!B118,Data!G118,(IF(B26=Data!B120,Data!G120,(IF(B26=Data!#REF!,Data!#REF!,(IF(B26=Data!#REF!,Data!#REF!,(IF(B26=Data!B103,Data!G103,(IF(B26=Data!#REF!,Data!#REF!,(IF(B26=Data!#REF!,Data!#REF!,Data!#REF!)))))))))))))))&amp;IF(B26=Data!B238,Data!G238,(IF(B26=Data!B239,Data!G239,(IF(B26=Data!#REF!,Data!#REF!,(IF(B26=Data!B234,Data!G234,(IF(B26=Data!B235,Data!G235,(IF(B26=Data!#REF!,Data!G930,(IF(B26=Data!#REF!,Data!#REF!,(IF(B26=Data!B290,Data!G290,Data!#REF!)))))))))))))))&amp;IF(B26=Data!#REF!,Data!#REF!,(IF(B26=Data!#REF!,Data!#REF!,(IF(B26=Data!#REF!,Data!#REF!,(IF(B26=Data!#REF!,Data!#REF!,(IF(B26=Data!#REF!,Data!#REF!,Data!#REF!)))))))))</f>
        <v>#REF!</v>
      </c>
      <c r="N26" s="476"/>
      <c r="O26" s="477"/>
      <c r="P26" s="478" t="e">
        <f>IF(B26=Data!B112,Data!H112,(IF(B26=Data!B118,Data!H118,(IF(B26=Data!B120,Data!H120,(IF(B26=Data!#REF!,Data!#REF!,(IF(B26=Data!#REF!,Data!#REF!,(IF(B26=Data!B103,Data!H103,(IF(B26=Data!#REF!,Data!#REF!,(IF(B26=Data!#REF!,Data!#REF!,Data!#REF!)))))))))))))))&amp;IF(B26=Data!B238,Data!H238,(IF(B26=Data!B239,Data!H239,(IF(B26=Data!#REF!,Data!#REF!,(IF(B26=Data!B234,Data!H234,(IF(B26=Data!B235,Data!H235,(IF(B26=Data!#REF!,Data!H930,(IF(B26=Data!#REF!,Data!#REF!,(IF(B26=Data!B290,Data!H290,Data!#REF!)))))))))))))))&amp;IF(B26=Data!#REF!,Data!#REF!,(IF(B26=Data!#REF!,Data!#REF!,(IF(B26=Data!#REF!,Data!#REF!,(IF(B26=Data!#REF!,Data!#REF!,(IF(B26=Data!#REF!,Data!#REF!,Data!#REF!)))))))))</f>
        <v>#REF!</v>
      </c>
      <c r="Q26" s="477"/>
      <c r="R26" s="477"/>
      <c r="S26" s="478" t="e">
        <f>IF(B26=Data!B112,Data!I112,(IF(B26=Data!B118,Data!I118,(IF(B26=Data!B120,Data!I120,(IF(B26=Data!#REF!,Data!#REF!,(IF(B26=Data!#REF!,Data!#REF!,(IF(B26=Data!B103,Data!I103,(IF(B26=Data!#REF!,Data!#REF!,(IF(B26=Data!#REF!,Data!#REF!,Data!#REF!)))))))))))))))&amp;IF(B26=Data!B238,Data!I238,(IF(B26=Data!B239,Data!I239,(IF(B26=Data!#REF!,Data!#REF!,(IF(B26=Data!B234,Data!I234,(IF(B26=Data!B235,Data!I235,(IF(B26=Data!#REF!,Data!I930,(IF(B26=Data!#REF!,Data!#REF!,(IF(B26=Data!B290,Data!I290,Data!#REF!)))))))))))))))&amp;IF(B26=Data!#REF!,Data!#REF!,(IF(B26=Data!#REF!,Data!#REF!,(IF(B26=Data!#REF!,Data!#REF!,(IF(B26=Data!#REF!,Data!#REF!,(IF(B26=Data!#REF!,Data!#REF!,Data!#REF!)))))))))</f>
        <v>#REF!</v>
      </c>
      <c r="T26" s="479"/>
      <c r="U26" s="478" t="e">
        <f>IF(B26=Data!B112,Data!J112,(IF(B26=Data!B118,Data!J118,(IF(B26=Data!B120,Data!J120,(IF(B26=Data!#REF!,Data!#REF!,(IF(B26=Data!#REF!,Data!#REF!,(IF(B26=Data!B103,Data!J103,(IF(B26=Data!#REF!,Data!#REF!,(IF(B26=Data!#REF!,Data!#REF!,Data!#REF!)))))))))))))))&amp;IF(B26=Data!B238,Data!J238,(IF(B26=Data!B239,Data!J239,(IF(B26=Data!#REF!,Data!#REF!,(IF(B26=Data!B234,Data!J234,(IF(B26=Data!B235,Data!J235,(IF(B26=Data!#REF!,Data!J930,(IF(B26=Data!#REF!,Data!#REF!,(IF(B26=Data!B290,Data!J290,Data!#REF!)))))))))))))))&amp;IF(B26=Data!#REF!,Data!#REF!,(IF(B26=Data!#REF!,Data!#REF!,(IF(B26=Data!#REF!,Data!#REF!,(IF(B26=Data!#REF!,Data!#REF!,(IF(B26=Data!#REF!,Data!#REF!,Data!#REF!)))))))))</f>
        <v>#REF!</v>
      </c>
      <c r="V26" s="480">
        <f>IF(D26="","",VLOOKUP(B26,Data!$B$5:$J$404,9,FALSE)*D26)</f>
        <v>1.1499999999999999</v>
      </c>
    </row>
    <row r="27" spans="1:22" s="340" customFormat="1" ht="17" customHeight="1">
      <c r="A27" s="272">
        <v>8</v>
      </c>
      <c r="B27" s="419" t="s">
        <v>207</v>
      </c>
      <c r="C27" s="468" t="s">
        <v>208</v>
      </c>
      <c r="D27" s="339">
        <v>4</v>
      </c>
      <c r="E27" s="341"/>
      <c r="F27" s="470">
        <f>IF(D27="","",VLOOKUP(B27,Data!$B$5:$L$404,11,FALSE))</f>
        <v>2142.8000000000002</v>
      </c>
      <c r="G27" s="471">
        <f t="shared" si="0"/>
        <v>8571.2000000000007</v>
      </c>
      <c r="H27" s="472" t="str">
        <f>IF(D27="","",VLOOKUP(B27,Data!$B$5:$D$404,3,FALSE))</f>
        <v>C/T</v>
      </c>
      <c r="I27" s="472" t="str">
        <f>IF(D27="","",VLOOKUP(B27,Data!$B$5:$M$404,12,FALSE))</f>
        <v>Indonesia</v>
      </c>
      <c r="J27" s="473" t="s">
        <v>1010</v>
      </c>
      <c r="K27" s="474">
        <f>IF(D27="","",VLOOKUP(B27,Data!$B$5:$E$404,4,FALSE)*D27)</f>
        <v>804</v>
      </c>
      <c r="L27" s="474">
        <f>IF(D27="","",VLOOKUP(B27,Data!$B$5:$F$404,5,FALSE)*D27)</f>
        <v>724</v>
      </c>
      <c r="M27" s="475" t="e">
        <f>IF(B27=Data!B113,Data!G113,(IF(B27=Data!B119,Data!G119,(IF(B27=Data!B121,Data!G121,(IF(B27=Data!#REF!,Data!#REF!,(IF(B27=Data!#REF!,Data!#REF!,(IF(B27=Data!B104,Data!G104,(IF(B27=Data!#REF!,Data!#REF!,(IF(B27=Data!#REF!,Data!#REF!,Data!#REF!)))))))))))))))&amp;IF(B27=Data!B239,Data!G239,(IF(B27=Data!B240,Data!G240,(IF(B27=Data!#REF!,Data!#REF!,(IF(B27=Data!B235,Data!G235,(IF(B27=Data!B236,Data!G236,(IF(B27=Data!#REF!,Data!G931,(IF(B27=Data!#REF!,Data!#REF!,(IF(B27=Data!B291,Data!G291,Data!#REF!)))))))))))))))&amp;IF(B27=Data!#REF!,Data!#REF!,(IF(B27=Data!#REF!,Data!#REF!,(IF(B27=Data!#REF!,Data!#REF!,(IF(B27=Data!#REF!,Data!#REF!,(IF(B27=Data!#REF!,Data!#REF!,Data!#REF!)))))))))</f>
        <v>#REF!</v>
      </c>
      <c r="N27" s="476"/>
      <c r="O27" s="477"/>
      <c r="P27" s="478" t="e">
        <f>IF(B27=Data!B113,Data!H113,(IF(B27=Data!B119,Data!H119,(IF(B27=Data!B121,Data!H121,(IF(B27=Data!#REF!,Data!#REF!,(IF(B27=Data!#REF!,Data!#REF!,(IF(B27=Data!B104,Data!H104,(IF(B27=Data!#REF!,Data!#REF!,(IF(B27=Data!#REF!,Data!#REF!,Data!#REF!)))))))))))))))&amp;IF(B27=Data!B239,Data!H239,(IF(B27=Data!B240,Data!H240,(IF(B27=Data!#REF!,Data!#REF!,(IF(B27=Data!B235,Data!H235,(IF(B27=Data!B236,Data!H236,(IF(B27=Data!#REF!,Data!H931,(IF(B27=Data!#REF!,Data!#REF!,(IF(B27=Data!B291,Data!H291,Data!#REF!)))))))))))))))&amp;IF(B27=Data!#REF!,Data!#REF!,(IF(B27=Data!#REF!,Data!#REF!,(IF(B27=Data!#REF!,Data!#REF!,(IF(B27=Data!#REF!,Data!#REF!,(IF(B27=Data!#REF!,Data!#REF!,Data!#REF!)))))))))</f>
        <v>#REF!</v>
      </c>
      <c r="Q27" s="477"/>
      <c r="R27" s="477"/>
      <c r="S27" s="478" t="e">
        <f>IF(B27=Data!B113,Data!I113,(IF(B27=Data!B119,Data!I119,(IF(B27=Data!B121,Data!I121,(IF(B27=Data!#REF!,Data!#REF!,(IF(B27=Data!#REF!,Data!#REF!,(IF(B27=Data!B104,Data!I104,(IF(B27=Data!#REF!,Data!#REF!,(IF(B27=Data!#REF!,Data!#REF!,Data!#REF!)))))))))))))))&amp;IF(B27=Data!B239,Data!I239,(IF(B27=Data!B240,Data!I240,(IF(B27=Data!#REF!,Data!#REF!,(IF(B27=Data!B235,Data!I235,(IF(B27=Data!B236,Data!I236,(IF(B27=Data!#REF!,Data!I931,(IF(B27=Data!#REF!,Data!#REF!,(IF(B27=Data!B291,Data!I291,Data!#REF!)))))))))))))))&amp;IF(B27=Data!#REF!,Data!#REF!,(IF(B27=Data!#REF!,Data!#REF!,(IF(B27=Data!#REF!,Data!#REF!,(IF(B27=Data!#REF!,Data!#REF!,(IF(B27=Data!#REF!,Data!#REF!,Data!#REF!)))))))))</f>
        <v>#REF!</v>
      </c>
      <c r="T27" s="479"/>
      <c r="U27" s="478" t="e">
        <f>IF(B27=Data!B113,Data!J113,(IF(B27=Data!B119,Data!J119,(IF(B27=Data!B121,Data!J121,(IF(B27=Data!#REF!,Data!#REF!,(IF(B27=Data!#REF!,Data!#REF!,(IF(B27=Data!B104,Data!J104,(IF(B27=Data!#REF!,Data!#REF!,(IF(B27=Data!#REF!,Data!#REF!,Data!#REF!)))))))))))))))&amp;IF(B27=Data!B239,Data!J239,(IF(B27=Data!B240,Data!J240,(IF(B27=Data!#REF!,Data!#REF!,(IF(B27=Data!B235,Data!J235,(IF(B27=Data!B236,Data!J236,(IF(B27=Data!#REF!,Data!J931,(IF(B27=Data!#REF!,Data!#REF!,(IF(B27=Data!B291,Data!J291,Data!#REF!)))))))))))))))&amp;IF(B27=Data!#REF!,Data!#REF!,(IF(B27=Data!#REF!,Data!#REF!,(IF(B27=Data!#REF!,Data!#REF!,(IF(B27=Data!#REF!,Data!#REF!,(IF(B27=Data!#REF!,Data!#REF!,Data!#REF!)))))))))</f>
        <v>#REF!</v>
      </c>
      <c r="V27" s="480">
        <f>IF(D27="","",VLOOKUP(B27,Data!$B$5:$J$404,9,FALSE)*D27)</f>
        <v>4.5999999999999996</v>
      </c>
    </row>
    <row r="28" spans="1:22" s="340" customFormat="1" ht="17" customHeight="1">
      <c r="A28" s="272">
        <v>9</v>
      </c>
      <c r="B28" s="419" t="s">
        <v>239</v>
      </c>
      <c r="C28" s="468" t="s">
        <v>240</v>
      </c>
      <c r="D28" s="339">
        <v>10</v>
      </c>
      <c r="E28" s="341"/>
      <c r="F28" s="470">
        <f>IF(D28="","",VLOOKUP(B28,Data!$B$5:$L$404,11,FALSE))</f>
        <v>2618.06</v>
      </c>
      <c r="G28" s="471">
        <f t="shared" si="0"/>
        <v>26180.6</v>
      </c>
      <c r="H28" s="472" t="str">
        <f>IF(D28="","",VLOOKUP(B28,Data!$B$5:$D$404,3,FALSE))</f>
        <v>C/T</v>
      </c>
      <c r="I28" s="472" t="str">
        <f>IF(D28="","",VLOOKUP(B28,Data!$B$5:$M$404,12,FALSE))</f>
        <v>Indonesia</v>
      </c>
      <c r="J28" s="473" t="s">
        <v>1010</v>
      </c>
      <c r="K28" s="474">
        <f>IF(D28="","",VLOOKUP(B28,Data!$B$5:$E$404,4,FALSE)*D28)</f>
        <v>2660</v>
      </c>
      <c r="L28" s="474">
        <f>IF(D28="","",VLOOKUP(B28,Data!$B$5:$F$404,5,FALSE)*D28)</f>
        <v>2460</v>
      </c>
      <c r="M28" s="475" t="e">
        <f>IF(B28=Data!B125,Data!G125,(IF(B28=Data!B131,Data!G131,(IF(B28=Data!B133,Data!G133,(IF(B28=Data!#REF!,Data!#REF!,(IF(B28=Data!#REF!,Data!#REF!,(IF(B28=Data!B116,Data!G116,(IF(B28=Data!#REF!,Data!#REF!,(IF(B28=Data!#REF!,Data!#REF!,Data!#REF!)))))))))))))))&amp;IF(B28=Data!B251,Data!G251,(IF(B28=Data!B252,Data!G252,(IF(B28=Data!#REF!,Data!#REF!,(IF(B28=Data!B247,Data!G247,(IF(B28=Data!B248,Data!G248,(IF(B28=Data!#REF!,Data!G943,(IF(B28=Data!#REF!,Data!#REF!,(IF(B28=Data!B303,Data!G303,Data!#REF!)))))))))))))))&amp;IF(B28=Data!#REF!,Data!#REF!,(IF(B28=Data!#REF!,Data!#REF!,(IF(B28=Data!#REF!,Data!#REF!,(IF(B28=Data!#REF!,Data!#REF!,(IF(B28=Data!#REF!,Data!#REF!,Data!#REF!)))))))))</f>
        <v>#REF!</v>
      </c>
      <c r="N28" s="476"/>
      <c r="O28" s="477"/>
      <c r="P28" s="478" t="e">
        <f>IF(B28=Data!B125,Data!H125,(IF(B28=Data!B131,Data!H131,(IF(B28=Data!B133,Data!H133,(IF(B28=Data!#REF!,Data!#REF!,(IF(B28=Data!#REF!,Data!#REF!,(IF(B28=Data!B116,Data!H116,(IF(B28=Data!#REF!,Data!#REF!,(IF(B28=Data!#REF!,Data!#REF!,Data!#REF!)))))))))))))))&amp;IF(B28=Data!B251,Data!H251,(IF(B28=Data!B252,Data!H252,(IF(B28=Data!#REF!,Data!#REF!,(IF(B28=Data!B247,Data!H247,(IF(B28=Data!B248,Data!H248,(IF(B28=Data!#REF!,Data!H943,(IF(B28=Data!#REF!,Data!#REF!,(IF(B28=Data!B303,Data!H303,Data!#REF!)))))))))))))))&amp;IF(B28=Data!#REF!,Data!#REF!,(IF(B28=Data!#REF!,Data!#REF!,(IF(B28=Data!#REF!,Data!#REF!,(IF(B28=Data!#REF!,Data!#REF!,(IF(B28=Data!#REF!,Data!#REF!,Data!#REF!)))))))))</f>
        <v>#REF!</v>
      </c>
      <c r="Q28" s="477"/>
      <c r="R28" s="477"/>
      <c r="S28" s="478" t="e">
        <f>IF(B28=Data!B125,Data!I125,(IF(B28=Data!B131,Data!I131,(IF(B28=Data!B133,Data!I133,(IF(B28=Data!#REF!,Data!#REF!,(IF(B28=Data!#REF!,Data!#REF!,(IF(B28=Data!B116,Data!I116,(IF(B28=Data!#REF!,Data!#REF!,(IF(B28=Data!#REF!,Data!#REF!,Data!#REF!)))))))))))))))&amp;IF(B28=Data!B251,Data!I251,(IF(B28=Data!B252,Data!I252,(IF(B28=Data!#REF!,Data!#REF!,(IF(B28=Data!B247,Data!I247,(IF(B28=Data!B248,Data!I248,(IF(B28=Data!#REF!,Data!I943,(IF(B28=Data!#REF!,Data!#REF!,(IF(B28=Data!B303,Data!I303,Data!#REF!)))))))))))))))&amp;IF(B28=Data!#REF!,Data!#REF!,(IF(B28=Data!#REF!,Data!#REF!,(IF(B28=Data!#REF!,Data!#REF!,(IF(B28=Data!#REF!,Data!#REF!,(IF(B28=Data!#REF!,Data!#REF!,Data!#REF!)))))))))</f>
        <v>#REF!</v>
      </c>
      <c r="T28" s="479"/>
      <c r="U28" s="478" t="e">
        <f>IF(B28=Data!B125,Data!J125,(IF(B28=Data!B131,Data!J131,(IF(B28=Data!B133,Data!J133,(IF(B28=Data!#REF!,Data!#REF!,(IF(B28=Data!#REF!,Data!#REF!,(IF(B28=Data!B116,Data!J116,(IF(B28=Data!#REF!,Data!#REF!,(IF(B28=Data!#REF!,Data!#REF!,Data!#REF!)))))))))))))))&amp;IF(B28=Data!B251,Data!J251,(IF(B28=Data!B252,Data!J252,(IF(B28=Data!#REF!,Data!#REF!,(IF(B28=Data!B247,Data!J247,(IF(B28=Data!B248,Data!J248,(IF(B28=Data!#REF!,Data!J943,(IF(B28=Data!#REF!,Data!#REF!,(IF(B28=Data!B303,Data!J303,Data!#REF!)))))))))))))))&amp;IF(B28=Data!#REF!,Data!#REF!,(IF(B28=Data!#REF!,Data!#REF!,(IF(B28=Data!#REF!,Data!#REF!,(IF(B28=Data!#REF!,Data!#REF!,(IF(B28=Data!#REF!,Data!#REF!,Data!#REF!)))))))))</f>
        <v>#REF!</v>
      </c>
      <c r="V28" s="480">
        <f>IF(D28="","",VLOOKUP(B28,Data!$B$5:$J$404,9,FALSE)*D28)</f>
        <v>14.879999999999999</v>
      </c>
    </row>
    <row r="29" spans="1:22" s="340" customFormat="1" ht="17" customHeight="1">
      <c r="A29" s="272">
        <v>10</v>
      </c>
      <c r="B29" s="419" t="s">
        <v>241</v>
      </c>
      <c r="C29" s="468" t="s">
        <v>242</v>
      </c>
      <c r="D29" s="339">
        <v>10</v>
      </c>
      <c r="E29" s="341"/>
      <c r="F29" s="470">
        <f>IF(D29="","",VLOOKUP(B29,Data!$B$5:$L$404,11,FALSE))</f>
        <v>2618.06</v>
      </c>
      <c r="G29" s="471">
        <f t="shared" si="0"/>
        <v>26180.6</v>
      </c>
      <c r="H29" s="472" t="str">
        <f>IF(D29="","",VLOOKUP(B29,Data!$B$5:$D$404,3,FALSE))</f>
        <v>C/T</v>
      </c>
      <c r="I29" s="472" t="str">
        <f>IF(D29="","",VLOOKUP(B29,Data!$B$5:$M$404,12,FALSE))</f>
        <v>Indonesia</v>
      </c>
      <c r="J29" s="473" t="s">
        <v>1010</v>
      </c>
      <c r="K29" s="474">
        <f>IF(D29="","",VLOOKUP(B29,Data!$B$5:$E$404,4,FALSE)*D29)</f>
        <v>2660</v>
      </c>
      <c r="L29" s="474">
        <f>IF(D29="","",VLOOKUP(B29,Data!$B$5:$F$404,5,FALSE)*D29)</f>
        <v>2460</v>
      </c>
      <c r="M29" s="475" t="e">
        <f>IF(B29=Data!B125,Data!G125,(IF(B29=Data!B131,Data!G131,(IF(B29=Data!B133,Data!G133,(IF(B29=Data!#REF!,Data!#REF!,(IF(B29=Data!#REF!,Data!#REF!,(IF(B29=Data!B116,Data!G116,(IF(B29=Data!#REF!,Data!#REF!,(IF(B29=Data!#REF!,Data!#REF!,Data!#REF!)))))))))))))))&amp;IF(B29=Data!B251,Data!G251,(IF(B29=Data!B252,Data!G252,(IF(B29=Data!#REF!,Data!#REF!,(IF(B29=Data!B247,Data!G247,(IF(B29=Data!B248,Data!G248,(IF(B29=Data!#REF!,Data!G943,(IF(B29=Data!#REF!,Data!#REF!,(IF(B29=Data!B303,Data!G303,Data!#REF!)))))))))))))))&amp;IF(B29=Data!#REF!,Data!#REF!,(IF(B29=Data!#REF!,Data!#REF!,(IF(B29=Data!#REF!,Data!#REF!,(IF(B29=Data!#REF!,Data!#REF!,(IF(B29=Data!#REF!,Data!#REF!,Data!#REF!)))))))))</f>
        <v>#REF!</v>
      </c>
      <c r="N29" s="476"/>
      <c r="O29" s="477"/>
      <c r="P29" s="478" t="e">
        <f>IF(B29=Data!B125,Data!H125,(IF(B29=Data!B131,Data!H131,(IF(B29=Data!B133,Data!H133,(IF(B29=Data!#REF!,Data!#REF!,(IF(B29=Data!#REF!,Data!#REF!,(IF(B29=Data!B116,Data!H116,(IF(B29=Data!#REF!,Data!#REF!,(IF(B29=Data!#REF!,Data!#REF!,Data!#REF!)))))))))))))))&amp;IF(B29=Data!B251,Data!H251,(IF(B29=Data!B252,Data!H252,(IF(B29=Data!#REF!,Data!#REF!,(IF(B29=Data!B247,Data!H247,(IF(B29=Data!B248,Data!H248,(IF(B29=Data!#REF!,Data!H943,(IF(B29=Data!#REF!,Data!#REF!,(IF(B29=Data!B303,Data!H303,Data!#REF!)))))))))))))))&amp;IF(B29=Data!#REF!,Data!#REF!,(IF(B29=Data!#REF!,Data!#REF!,(IF(B29=Data!#REF!,Data!#REF!,(IF(B29=Data!#REF!,Data!#REF!,(IF(B29=Data!#REF!,Data!#REF!,Data!#REF!)))))))))</f>
        <v>#REF!</v>
      </c>
      <c r="Q29" s="477"/>
      <c r="R29" s="477"/>
      <c r="S29" s="478" t="e">
        <f>IF(B29=Data!B125,Data!I125,(IF(B29=Data!B131,Data!I131,(IF(B29=Data!B133,Data!I133,(IF(B29=Data!#REF!,Data!#REF!,(IF(B29=Data!#REF!,Data!#REF!,(IF(B29=Data!B116,Data!I116,(IF(B29=Data!#REF!,Data!#REF!,(IF(B29=Data!#REF!,Data!#REF!,Data!#REF!)))))))))))))))&amp;IF(B29=Data!B251,Data!I251,(IF(B29=Data!B252,Data!I252,(IF(B29=Data!#REF!,Data!#REF!,(IF(B29=Data!B247,Data!I247,(IF(B29=Data!B248,Data!I248,(IF(B29=Data!#REF!,Data!I943,(IF(B29=Data!#REF!,Data!#REF!,(IF(B29=Data!B303,Data!I303,Data!#REF!)))))))))))))))&amp;IF(B29=Data!#REF!,Data!#REF!,(IF(B29=Data!#REF!,Data!#REF!,(IF(B29=Data!#REF!,Data!#REF!,(IF(B29=Data!#REF!,Data!#REF!,(IF(B29=Data!#REF!,Data!#REF!,Data!#REF!)))))))))</f>
        <v>#REF!</v>
      </c>
      <c r="T29" s="479"/>
      <c r="U29" s="478" t="e">
        <f>IF(B29=Data!B125,Data!J125,(IF(B29=Data!B131,Data!J131,(IF(B29=Data!B133,Data!J133,(IF(B29=Data!#REF!,Data!#REF!,(IF(B29=Data!#REF!,Data!#REF!,(IF(B29=Data!B116,Data!J116,(IF(B29=Data!#REF!,Data!#REF!,(IF(B29=Data!#REF!,Data!#REF!,Data!#REF!)))))))))))))))&amp;IF(B29=Data!B251,Data!J251,(IF(B29=Data!B252,Data!J252,(IF(B29=Data!#REF!,Data!#REF!,(IF(B29=Data!B247,Data!J247,(IF(B29=Data!B248,Data!J248,(IF(B29=Data!#REF!,Data!J943,(IF(B29=Data!#REF!,Data!#REF!,(IF(B29=Data!B303,Data!J303,Data!#REF!)))))))))))))))&amp;IF(B29=Data!#REF!,Data!#REF!,(IF(B29=Data!#REF!,Data!#REF!,(IF(B29=Data!#REF!,Data!#REF!,(IF(B29=Data!#REF!,Data!#REF!,(IF(B29=Data!#REF!,Data!#REF!,Data!#REF!)))))))))</f>
        <v>#REF!</v>
      </c>
      <c r="V29" s="480">
        <f>IF(D29="","",VLOOKUP(B29,Data!$B$5:$J$404,9,FALSE)*D29)</f>
        <v>14.879999999999999</v>
      </c>
    </row>
    <row r="30" spans="1:22" s="340" customFormat="1" ht="17" customHeight="1">
      <c r="A30" s="272"/>
      <c r="B30" s="419"/>
      <c r="C30" s="468" t="s">
        <v>481</v>
      </c>
      <c r="D30" s="339"/>
      <c r="E30" s="341"/>
      <c r="F30" s="470" t="str">
        <f>IF(D30="","",VLOOKUP(B30,Data!$B$5:$L$404,11,FALSE))</f>
        <v/>
      </c>
      <c r="G30" s="471" t="str">
        <f>IF(D30&gt;0,D30*F30,"-")</f>
        <v>-</v>
      </c>
      <c r="H30" s="472" t="str">
        <f>IF(D30="","",VLOOKUP(B30,Data!$B$5:$D$404,3,FALSE))</f>
        <v/>
      </c>
      <c r="I30" s="472" t="str">
        <f>IF(D30="","",VLOOKUP(B30,Data!$B$5:$M$404,12,FALSE))</f>
        <v/>
      </c>
      <c r="J30" s="473"/>
      <c r="K30" s="474" t="str">
        <f>IF(D30="","",VLOOKUP(B30,Data!$B$5:$E$404,4,FALSE)*D30)</f>
        <v/>
      </c>
      <c r="L30" s="474" t="str">
        <f>IF(D30="","",VLOOKUP(B30,Data!$B$5:$F$404,5,FALSE)*D30)</f>
        <v/>
      </c>
      <c r="M30" s="475" t="e">
        <f>IF(B30=Data!B117,Data!G117,(IF(B30=Data!B123,Data!G123,(IF(B30=Data!B125,Data!G125,(IF(B30=Data!#REF!,Data!#REF!,(IF(B30=Data!#REF!,Data!#REF!,(IF(B30=Data!B108,Data!G108,(IF(B30=Data!#REF!,Data!#REF!,(IF(B30=Data!#REF!,Data!#REF!,Data!#REF!)))))))))))))))&amp;IF(B30=Data!B243,Data!G243,(IF(B30=Data!B244,Data!G244,(IF(B30=Data!#REF!,Data!#REF!,(IF(B30=Data!B239,Data!G239,(IF(B30=Data!B240,Data!G240,(IF(B30=Data!#REF!,Data!G935,(IF(B30=Data!#REF!,Data!#REF!,(IF(B30=Data!B295,Data!G295,Data!#REF!)))))))))))))))&amp;IF(B30=Data!#REF!,Data!#REF!,(IF(B30=Data!#REF!,Data!#REF!,(IF(B30=Data!#REF!,Data!#REF!,(IF(B30=Data!#REF!,Data!#REF!,(IF(B30=Data!#REF!,Data!#REF!,Data!#REF!)))))))))</f>
        <v>#REF!</v>
      </c>
      <c r="N30" s="476"/>
      <c r="O30" s="477"/>
      <c r="P30" s="478" t="e">
        <f>IF(B30=Data!B117,Data!H117,(IF(B30=Data!B123,Data!H123,(IF(B30=Data!B125,Data!H125,(IF(B30=Data!#REF!,Data!#REF!,(IF(B30=Data!#REF!,Data!#REF!,(IF(B30=Data!B108,Data!H108,(IF(B30=Data!#REF!,Data!#REF!,(IF(B30=Data!#REF!,Data!#REF!,Data!#REF!)))))))))))))))&amp;IF(B30=Data!B243,Data!H243,(IF(B30=Data!B244,Data!H244,(IF(B30=Data!#REF!,Data!#REF!,(IF(B30=Data!B239,Data!H239,(IF(B30=Data!B240,Data!H240,(IF(B30=Data!#REF!,Data!H935,(IF(B30=Data!#REF!,Data!#REF!,(IF(B30=Data!B295,Data!H295,Data!#REF!)))))))))))))))&amp;IF(B30=Data!#REF!,Data!#REF!,(IF(B30=Data!#REF!,Data!#REF!,(IF(B30=Data!#REF!,Data!#REF!,(IF(B30=Data!#REF!,Data!#REF!,(IF(B30=Data!#REF!,Data!#REF!,Data!#REF!)))))))))</f>
        <v>#REF!</v>
      </c>
      <c r="Q30" s="477"/>
      <c r="R30" s="477"/>
      <c r="S30" s="478" t="e">
        <f>IF(B30=Data!B117,Data!I117,(IF(B30=Data!B123,Data!I123,(IF(B30=Data!B125,Data!I125,(IF(B30=Data!#REF!,Data!#REF!,(IF(B30=Data!#REF!,Data!#REF!,(IF(B30=Data!B108,Data!I108,(IF(B30=Data!#REF!,Data!#REF!,(IF(B30=Data!#REF!,Data!#REF!,Data!#REF!)))))))))))))))&amp;IF(B30=Data!B243,Data!I243,(IF(B30=Data!B244,Data!I244,(IF(B30=Data!#REF!,Data!#REF!,(IF(B30=Data!B239,Data!I239,(IF(B30=Data!B240,Data!I240,(IF(B30=Data!#REF!,Data!I935,(IF(B30=Data!#REF!,Data!#REF!,(IF(B30=Data!B295,Data!I295,Data!#REF!)))))))))))))))&amp;IF(B30=Data!#REF!,Data!#REF!,(IF(B30=Data!#REF!,Data!#REF!,(IF(B30=Data!#REF!,Data!#REF!,(IF(B30=Data!#REF!,Data!#REF!,(IF(B30=Data!#REF!,Data!#REF!,Data!#REF!)))))))))</f>
        <v>#REF!</v>
      </c>
      <c r="T30" s="479"/>
      <c r="U30" s="478" t="e">
        <f>IF(B30=Data!B117,Data!J117,(IF(B30=Data!B123,Data!J123,(IF(B30=Data!B125,Data!J125,(IF(B30=Data!#REF!,Data!#REF!,(IF(B30=Data!#REF!,Data!#REF!,(IF(B30=Data!B108,Data!J108,(IF(B30=Data!#REF!,Data!#REF!,(IF(B30=Data!#REF!,Data!#REF!,Data!#REF!)))))))))))))))&amp;IF(B30=Data!B243,Data!J243,(IF(B30=Data!B244,Data!J244,(IF(B30=Data!#REF!,Data!#REF!,(IF(B30=Data!B239,Data!J239,(IF(B30=Data!B240,Data!J240,(IF(B30=Data!#REF!,Data!J935,(IF(B30=Data!#REF!,Data!#REF!,(IF(B30=Data!B295,Data!J295,Data!#REF!)))))))))))))))&amp;IF(B30=Data!#REF!,Data!#REF!,(IF(B30=Data!#REF!,Data!#REF!,(IF(B30=Data!#REF!,Data!#REF!,(IF(B30=Data!#REF!,Data!#REF!,(IF(B30=Data!#REF!,Data!#REF!,Data!#REF!)))))))))</f>
        <v>#REF!</v>
      </c>
      <c r="V30" s="480" t="str">
        <f>IF(D30="","",VLOOKUP(B30,Data!$B$5:$J$404,9,FALSE)*D30)</f>
        <v/>
      </c>
    </row>
    <row r="31" spans="1:22" s="340" customFormat="1" ht="17" customHeight="1">
      <c r="A31" s="272"/>
      <c r="B31" s="419"/>
      <c r="C31" s="468" t="str">
        <f>IF(D31="","",VLOOKUP(B31,Data!$B$5:$L$404,2,FALSE))</f>
        <v/>
      </c>
      <c r="D31" s="339"/>
      <c r="E31" s="341"/>
      <c r="F31" s="470" t="str">
        <f>IF(D31="","",VLOOKUP(B31,Data!$B$5:$L$404,11,FALSE))</f>
        <v/>
      </c>
      <c r="G31" s="471" t="str">
        <f>IF(D31&gt;0,D31*F31,"-")</f>
        <v>-</v>
      </c>
      <c r="H31" s="472" t="str">
        <f>IF(D31="","",VLOOKUP(B31,Data!$B$5:$D$404,3,FALSE))</f>
        <v/>
      </c>
      <c r="I31" s="472" t="str">
        <f>IF(D31="","",VLOOKUP(B31,Data!$B$5:$M$404,12,FALSE))</f>
        <v/>
      </c>
      <c r="J31" s="473"/>
      <c r="K31" s="474" t="str">
        <f>IF(D31="","",VLOOKUP(B31,Data!$B$5:$E$404,4,FALSE)*D31)</f>
        <v/>
      </c>
      <c r="L31" s="474" t="str">
        <f>IF(D31="","",VLOOKUP(B31,Data!$B$5:$F$404,5,FALSE)*D31)</f>
        <v/>
      </c>
      <c r="M31" s="475" t="e">
        <f>IF(B31=Data!B118,Data!G118,(IF(B31=Data!B124,Data!G124,(IF(B31=Data!B126,Data!G126,(IF(B31=Data!#REF!,Data!#REF!,(IF(B31=Data!#REF!,Data!#REF!,(IF(B31=Data!B109,Data!G109,(IF(B31=Data!#REF!,Data!#REF!,(IF(B31=Data!#REF!,Data!#REF!,Data!#REF!)))))))))))))))&amp;IF(B31=Data!B244,Data!G244,(IF(B31=Data!B245,Data!G245,(IF(B31=Data!#REF!,Data!#REF!,(IF(B31=Data!B240,Data!G240,(IF(B31=Data!B241,Data!G241,(IF(B31=Data!#REF!,Data!G936,(IF(B31=Data!#REF!,Data!#REF!,(IF(B31=Data!B296,Data!G296,Data!#REF!)))))))))))))))&amp;IF(B31=Data!#REF!,Data!#REF!,(IF(B31=Data!#REF!,Data!#REF!,(IF(B31=Data!#REF!,Data!#REF!,(IF(B31=Data!#REF!,Data!#REF!,(IF(B31=Data!#REF!,Data!#REF!,Data!#REF!)))))))))</f>
        <v>#REF!</v>
      </c>
      <c r="N31" s="476"/>
      <c r="O31" s="477"/>
      <c r="P31" s="478" t="e">
        <f>IF(B31=Data!B118,Data!H118,(IF(B31=Data!B124,Data!H124,(IF(B31=Data!B126,Data!H126,(IF(B31=Data!#REF!,Data!#REF!,(IF(B31=Data!#REF!,Data!#REF!,(IF(B31=Data!B109,Data!H109,(IF(B31=Data!#REF!,Data!#REF!,(IF(B31=Data!#REF!,Data!#REF!,Data!#REF!)))))))))))))))&amp;IF(B31=Data!B244,Data!H244,(IF(B31=Data!B245,Data!H245,(IF(B31=Data!#REF!,Data!#REF!,(IF(B31=Data!B240,Data!H240,(IF(B31=Data!B241,Data!H241,(IF(B31=Data!#REF!,Data!H936,(IF(B31=Data!#REF!,Data!#REF!,(IF(B31=Data!B296,Data!H296,Data!#REF!)))))))))))))))&amp;IF(B31=Data!#REF!,Data!#REF!,(IF(B31=Data!#REF!,Data!#REF!,(IF(B31=Data!#REF!,Data!#REF!,(IF(B31=Data!#REF!,Data!#REF!,(IF(B31=Data!#REF!,Data!#REF!,Data!#REF!)))))))))</f>
        <v>#REF!</v>
      </c>
      <c r="Q31" s="477"/>
      <c r="R31" s="477"/>
      <c r="S31" s="478" t="e">
        <f>IF(B31=Data!B118,Data!I118,(IF(B31=Data!B124,Data!I124,(IF(B31=Data!B126,Data!I126,(IF(B31=Data!#REF!,Data!#REF!,(IF(B31=Data!#REF!,Data!#REF!,(IF(B31=Data!B109,Data!I109,(IF(B31=Data!#REF!,Data!#REF!,(IF(B31=Data!#REF!,Data!#REF!,Data!#REF!)))))))))))))))&amp;IF(B31=Data!B244,Data!I244,(IF(B31=Data!B245,Data!I245,(IF(B31=Data!#REF!,Data!#REF!,(IF(B31=Data!B240,Data!I240,(IF(B31=Data!B241,Data!I241,(IF(B31=Data!#REF!,Data!I936,(IF(B31=Data!#REF!,Data!#REF!,(IF(B31=Data!B296,Data!I296,Data!#REF!)))))))))))))))&amp;IF(B31=Data!#REF!,Data!#REF!,(IF(B31=Data!#REF!,Data!#REF!,(IF(B31=Data!#REF!,Data!#REF!,(IF(B31=Data!#REF!,Data!#REF!,(IF(B31=Data!#REF!,Data!#REF!,Data!#REF!)))))))))</f>
        <v>#REF!</v>
      </c>
      <c r="T31" s="479"/>
      <c r="U31" s="478" t="e">
        <f>IF(B31=Data!B118,Data!J118,(IF(B31=Data!B124,Data!J124,(IF(B31=Data!B126,Data!J126,(IF(B31=Data!#REF!,Data!#REF!,(IF(B31=Data!#REF!,Data!#REF!,(IF(B31=Data!B109,Data!J109,(IF(B31=Data!#REF!,Data!#REF!,(IF(B31=Data!#REF!,Data!#REF!,Data!#REF!)))))))))))))))&amp;IF(B31=Data!B244,Data!J244,(IF(B31=Data!B245,Data!J245,(IF(B31=Data!#REF!,Data!#REF!,(IF(B31=Data!B240,Data!J240,(IF(B31=Data!B241,Data!J241,(IF(B31=Data!#REF!,Data!J936,(IF(B31=Data!#REF!,Data!#REF!,(IF(B31=Data!B296,Data!J296,Data!#REF!)))))))))))))))&amp;IF(B31=Data!#REF!,Data!#REF!,(IF(B31=Data!#REF!,Data!#REF!,(IF(B31=Data!#REF!,Data!#REF!,(IF(B31=Data!#REF!,Data!#REF!,(IF(B31=Data!#REF!,Data!#REF!,Data!#REF!)))))))))</f>
        <v>#REF!</v>
      </c>
      <c r="V31" s="480" t="str">
        <f>IF(D31="","",VLOOKUP(B31,Data!$B$5:$J$404,9,FALSE)*D31)</f>
        <v/>
      </c>
    </row>
    <row r="32" spans="1:22" s="340" customFormat="1" ht="19.5" customHeight="1">
      <c r="A32" s="272"/>
      <c r="B32" s="678" t="s">
        <v>1034</v>
      </c>
      <c r="C32" s="679"/>
      <c r="D32" s="530">
        <f>SUM(D18:D29)</f>
        <v>39</v>
      </c>
      <c r="E32" s="531"/>
      <c r="F32" s="531"/>
      <c r="G32" s="532">
        <f>SUM(G18:G29)</f>
        <v>101497.43000000002</v>
      </c>
      <c r="H32" s="383"/>
      <c r="I32" s="531"/>
      <c r="J32" s="531"/>
      <c r="K32" s="532">
        <f>SUM(K18:K29)</f>
        <v>9641</v>
      </c>
      <c r="L32" s="532">
        <f>SUM(L18:L29)</f>
        <v>8796</v>
      </c>
      <c r="M32" s="533">
        <f>SUM(M16:M17)</f>
        <v>0</v>
      </c>
      <c r="N32" s="533"/>
      <c r="O32" s="533"/>
      <c r="P32" s="533"/>
      <c r="Q32" s="533"/>
      <c r="R32" s="533">
        <f>SUM(R16:R17)</f>
        <v>0</v>
      </c>
      <c r="S32" s="533">
        <f>SUM(S16:S17)</f>
        <v>0</v>
      </c>
      <c r="T32" s="533"/>
      <c r="U32" s="533">
        <f>SUM(U16:U17)</f>
        <v>0</v>
      </c>
      <c r="V32" s="534">
        <f>SUM(V18:V29)</f>
        <v>53.532999999999987</v>
      </c>
    </row>
    <row r="33" spans="1:22" ht="10.25" customHeight="1">
      <c r="A33" s="272"/>
      <c r="B33" s="680"/>
      <c r="C33" s="681"/>
      <c r="D33" s="345"/>
      <c r="E33" s="311"/>
      <c r="F33" s="535" t="s">
        <v>523</v>
      </c>
      <c r="G33" s="514"/>
      <c r="H33" s="344"/>
      <c r="I33" s="344"/>
      <c r="J33" s="344"/>
      <c r="K33" s="536"/>
      <c r="L33" s="508"/>
      <c r="M33" s="298"/>
      <c r="T33" s="298"/>
      <c r="U33" s="298"/>
      <c r="V33" s="512"/>
    </row>
    <row r="34" spans="1:22" ht="14">
      <c r="A34" s="290" t="s">
        <v>524</v>
      </c>
      <c r="B34" s="346"/>
      <c r="C34" s="347"/>
      <c r="D34" s="348" t="s">
        <v>81</v>
      </c>
      <c r="E34" s="305"/>
      <c r="F34" s="501" t="s">
        <v>82</v>
      </c>
      <c r="G34" s="537"/>
      <c r="H34" s="322" t="s">
        <v>83</v>
      </c>
      <c r="I34" s="349"/>
      <c r="J34" s="509" t="s">
        <v>84</v>
      </c>
      <c r="K34" s="509"/>
      <c r="L34" s="682" t="s">
        <v>85</v>
      </c>
      <c r="M34" s="683"/>
      <c r="N34" s="683"/>
      <c r="O34" s="683"/>
      <c r="P34" s="683"/>
      <c r="Q34" s="683"/>
      <c r="R34" s="683"/>
      <c r="S34" s="683"/>
      <c r="T34" s="683"/>
      <c r="U34" s="683"/>
      <c r="V34" s="684"/>
    </row>
    <row r="35" spans="1:22" ht="14">
      <c r="A35" s="297" t="s">
        <v>525</v>
      </c>
      <c r="B35" s="334"/>
      <c r="C35" s="308"/>
      <c r="D35" s="283" t="s">
        <v>87</v>
      </c>
      <c r="F35" s="691"/>
      <c r="G35" s="692"/>
      <c r="H35" s="297" t="s">
        <v>88</v>
      </c>
      <c r="I35" s="350"/>
      <c r="J35" s="511" t="s">
        <v>89</v>
      </c>
      <c r="K35" s="511"/>
      <c r="L35" s="507"/>
      <c r="V35" s="512"/>
    </row>
    <row r="36" spans="1:22">
      <c r="A36" s="297" t="s">
        <v>526</v>
      </c>
      <c r="B36" s="297"/>
      <c r="C36" s="298"/>
      <c r="F36" s="691"/>
      <c r="G36" s="692"/>
      <c r="H36" s="297"/>
      <c r="I36" s="350"/>
      <c r="J36" s="511" t="s">
        <v>93</v>
      </c>
      <c r="K36" s="511"/>
      <c r="L36" s="507"/>
      <c r="V36" s="512"/>
    </row>
    <row r="37" spans="1:22" ht="10.5" customHeight="1">
      <c r="A37" s="311"/>
      <c r="B37" s="351"/>
      <c r="C37" s="352"/>
      <c r="D37" s="283" t="s">
        <v>94</v>
      </c>
      <c r="F37" s="691"/>
      <c r="G37" s="692"/>
      <c r="H37" s="297" t="s">
        <v>95</v>
      </c>
      <c r="I37" s="350"/>
      <c r="J37" s="511"/>
      <c r="K37" s="511"/>
      <c r="L37" s="507"/>
      <c r="V37" s="512"/>
    </row>
    <row r="38" spans="1:22" ht="13">
      <c r="A38" s="290" t="s">
        <v>96</v>
      </c>
      <c r="C38" s="292"/>
      <c r="D38" s="283" t="s">
        <v>97</v>
      </c>
      <c r="F38" s="538" t="s">
        <v>98</v>
      </c>
      <c r="G38" s="539"/>
      <c r="H38" s="297" t="s">
        <v>88</v>
      </c>
      <c r="I38" s="350"/>
      <c r="J38" s="511" t="s">
        <v>99</v>
      </c>
      <c r="K38" s="511"/>
      <c r="L38" s="507"/>
      <c r="V38" s="512"/>
    </row>
    <row r="39" spans="1:22" ht="10.5" customHeight="1">
      <c r="A39" s="297" t="s">
        <v>527</v>
      </c>
      <c r="C39" s="298"/>
      <c r="D39" s="283" t="s">
        <v>100</v>
      </c>
      <c r="F39" s="540"/>
      <c r="G39" s="541"/>
      <c r="H39" s="297" t="s">
        <v>101</v>
      </c>
      <c r="I39" s="350"/>
      <c r="J39" s="511" t="s">
        <v>528</v>
      </c>
      <c r="K39" s="511"/>
      <c r="L39" s="687" t="s">
        <v>103</v>
      </c>
      <c r="M39" s="688"/>
      <c r="N39" s="688"/>
      <c r="O39" s="688"/>
      <c r="P39" s="688"/>
      <c r="Q39" s="688"/>
      <c r="R39" s="688"/>
      <c r="S39" s="688"/>
      <c r="T39" s="688"/>
      <c r="U39" s="688"/>
      <c r="V39" s="693"/>
    </row>
    <row r="40" spans="1:22">
      <c r="A40" s="311"/>
      <c r="B40" s="312"/>
      <c r="C40" s="313"/>
      <c r="D40" s="353"/>
      <c r="E40" s="312"/>
      <c r="F40" s="673" t="s">
        <v>1062</v>
      </c>
      <c r="G40" s="674"/>
      <c r="H40" s="673" t="s">
        <v>1033</v>
      </c>
      <c r="I40" s="674"/>
      <c r="J40" s="515" t="s">
        <v>104</v>
      </c>
      <c r="K40" s="515"/>
      <c r="L40" s="675" t="s">
        <v>105</v>
      </c>
      <c r="M40" s="676"/>
      <c r="N40" s="676"/>
      <c r="O40" s="676"/>
      <c r="P40" s="676"/>
      <c r="Q40" s="676"/>
      <c r="R40" s="676"/>
      <c r="S40" s="676"/>
      <c r="T40" s="676"/>
      <c r="U40" s="676"/>
      <c r="V40" s="690"/>
    </row>
    <row r="41" spans="1:22">
      <c r="B41" s="305"/>
    </row>
    <row r="44" spans="1:22" ht="19.25" customHeight="1"/>
    <row r="45" spans="1:22" ht="19.25" customHeight="1"/>
    <row r="46" spans="1:22" s="354" customFormat="1" ht="17.75" customHeight="1">
      <c r="A46" s="542" t="s">
        <v>886</v>
      </c>
      <c r="B46" s="495"/>
      <c r="C46" s="542" t="s">
        <v>569</v>
      </c>
      <c r="D46" s="543"/>
      <c r="E46" s="544"/>
      <c r="F46" s="542" t="s">
        <v>880</v>
      </c>
      <c r="G46" s="495"/>
      <c r="H46" s="542" t="s">
        <v>569</v>
      </c>
      <c r="K46" s="545"/>
      <c r="L46" s="545"/>
      <c r="V46" s="546"/>
    </row>
    <row r="47" spans="1:22" s="354" customFormat="1" ht="17.75" customHeight="1">
      <c r="A47" s="542" t="s">
        <v>887</v>
      </c>
      <c r="B47" s="495"/>
      <c r="C47" s="542" t="s">
        <v>891</v>
      </c>
      <c r="D47" s="543"/>
      <c r="E47" s="544"/>
      <c r="F47" s="547" t="s">
        <v>881</v>
      </c>
      <c r="G47" s="548"/>
      <c r="H47" s="547" t="s">
        <v>891</v>
      </c>
      <c r="K47" s="545"/>
      <c r="L47" s="545"/>
      <c r="V47" s="546"/>
    </row>
    <row r="48" spans="1:22" s="354" customFormat="1" ht="17.75" customHeight="1">
      <c r="A48" s="542" t="s">
        <v>888</v>
      </c>
      <c r="B48" s="495"/>
      <c r="C48" s="542" t="s">
        <v>891</v>
      </c>
      <c r="D48" s="543"/>
      <c r="E48" s="544"/>
      <c r="F48" s="542" t="s">
        <v>882</v>
      </c>
      <c r="G48" s="495"/>
      <c r="H48" s="542" t="s">
        <v>569</v>
      </c>
      <c r="K48" s="545"/>
      <c r="L48" s="545"/>
      <c r="V48" s="546"/>
    </row>
    <row r="49" spans="1:22" s="354" customFormat="1" ht="17.75" customHeight="1">
      <c r="A49" s="542" t="s">
        <v>889</v>
      </c>
      <c r="B49" s="495"/>
      <c r="C49" s="542" t="s">
        <v>569</v>
      </c>
      <c r="D49" s="543"/>
      <c r="E49" s="544"/>
      <c r="F49" s="542" t="s">
        <v>883</v>
      </c>
      <c r="G49" s="495"/>
      <c r="H49" s="542" t="s">
        <v>569</v>
      </c>
      <c r="K49" s="545"/>
      <c r="L49" s="545"/>
      <c r="V49" s="546"/>
    </row>
    <row r="50" spans="1:22" s="354" customFormat="1" ht="17.75" customHeight="1">
      <c r="A50" s="542" t="s">
        <v>890</v>
      </c>
      <c r="B50" s="495"/>
      <c r="C50" s="542" t="s">
        <v>569</v>
      </c>
      <c r="D50" s="543"/>
      <c r="E50" s="544"/>
      <c r="F50" s="542" t="s">
        <v>885</v>
      </c>
      <c r="G50" s="495"/>
      <c r="H50" s="542" t="s">
        <v>569</v>
      </c>
      <c r="K50" s="545"/>
      <c r="L50" s="545"/>
      <c r="V50" s="546"/>
    </row>
    <row r="51" spans="1:22" ht="18.75" customHeight="1">
      <c r="A51" s="429"/>
      <c r="B51" s="429"/>
      <c r="C51" s="429"/>
      <c r="E51" s="549"/>
      <c r="F51" s="542" t="s">
        <v>884</v>
      </c>
      <c r="H51" s="542" t="s">
        <v>569</v>
      </c>
    </row>
    <row r="52" spans="1:22" ht="17.5">
      <c r="A52" s="550"/>
      <c r="B52" s="429"/>
      <c r="C52" s="429"/>
      <c r="E52" s="429"/>
      <c r="F52" s="551"/>
      <c r="G52" s="551"/>
      <c r="H52" s="429"/>
    </row>
    <row r="54" spans="1:22">
      <c r="D54" s="283" t="s">
        <v>872</v>
      </c>
    </row>
    <row r="55" spans="1:22">
      <c r="L55" s="355"/>
    </row>
    <row r="56" spans="1:22" ht="14">
      <c r="A56" s="356"/>
      <c r="C56" s="334"/>
      <c r="D56" s="357"/>
      <c r="L56" s="358"/>
    </row>
    <row r="57" spans="1:22" ht="14">
      <c r="A57" s="359"/>
      <c r="C57" s="334"/>
      <c r="D57" s="357"/>
      <c r="L57" s="358"/>
    </row>
    <row r="58" spans="1:22" ht="14">
      <c r="A58" s="359"/>
      <c r="C58" s="334"/>
      <c r="D58" s="357"/>
      <c r="L58" s="358"/>
    </row>
    <row r="59" spans="1:22" ht="14">
      <c r="A59" s="359"/>
      <c r="B59" s="334"/>
      <c r="C59" s="334"/>
      <c r="D59" s="357"/>
      <c r="L59" s="358"/>
    </row>
    <row r="60" spans="1:22" ht="14">
      <c r="A60" s="359"/>
      <c r="B60" s="334"/>
      <c r="C60" s="334"/>
      <c r="D60" s="357"/>
      <c r="L60" s="358"/>
    </row>
    <row r="61" spans="1:22" ht="14">
      <c r="A61" s="359"/>
      <c r="B61" s="334"/>
      <c r="C61" s="334"/>
      <c r="D61" s="357"/>
      <c r="L61" s="358"/>
    </row>
    <row r="62" spans="1:22" ht="14">
      <c r="A62" s="334"/>
      <c r="B62" s="334"/>
      <c r="C62" s="334"/>
      <c r="D62" s="357"/>
      <c r="L62" s="360"/>
    </row>
    <row r="63" spans="1:22" ht="14">
      <c r="A63" s="359"/>
      <c r="B63" s="334"/>
      <c r="C63" s="334"/>
      <c r="D63" s="357"/>
    </row>
    <row r="64" spans="1:22" ht="14">
      <c r="A64" s="334"/>
      <c r="B64" s="334"/>
      <c r="C64" s="334"/>
      <c r="D64" s="357"/>
    </row>
    <row r="65" spans="1:4" ht="14">
      <c r="A65" s="334"/>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59"/>
      <c r="B75" s="334"/>
      <c r="C75" s="334"/>
      <c r="D75" s="357"/>
    </row>
    <row r="76" spans="1:4" ht="14">
      <c r="A76" s="334"/>
      <c r="B76" s="334"/>
      <c r="C76" s="334"/>
      <c r="D76" s="357"/>
    </row>
    <row r="77" spans="1:4" ht="14">
      <c r="B77" s="334"/>
    </row>
    <row r="78" spans="1:4" ht="14">
      <c r="B78" s="334"/>
    </row>
    <row r="79" spans="1:4" ht="14">
      <c r="B79" s="334"/>
    </row>
  </sheetData>
  <mergeCells count="9">
    <mergeCell ref="F40:G40"/>
    <mergeCell ref="H40:I40"/>
    <mergeCell ref="L40:V40"/>
    <mergeCell ref="B32:C33"/>
    <mergeCell ref="L34:V34"/>
    <mergeCell ref="F35:G35"/>
    <mergeCell ref="F36:G36"/>
    <mergeCell ref="F37:G37"/>
    <mergeCell ref="L39:V39"/>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40" max="21" man="1"/>
  </rowBreaks>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E6E19-FB89-4FB8-98C4-F12C55F313B3}">
  <sheetPr>
    <tabColor rgb="FF92D050"/>
    <pageSetUpPr fitToPage="1"/>
  </sheetPr>
  <dimension ref="A1:AD75"/>
  <sheetViews>
    <sheetView zoomScale="70" zoomScaleNormal="70" zoomScaleSheetLayoutView="85" workbookViewId="0">
      <selection activeCell="E23" sqref="E23"/>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495" customWidth="1"/>
    <col min="7" max="7" width="16.81640625" style="495" customWidth="1"/>
    <col min="8" max="8" width="7.453125" style="282" customWidth="1"/>
    <col min="9" max="9" width="12.81640625" style="282" customWidth="1"/>
    <col min="10" max="10" width="11.54296875" style="282" customWidth="1"/>
    <col min="11" max="11" width="15.453125" style="495" customWidth="1"/>
    <col min="12" max="12" width="15.1796875" style="495"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496"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497"/>
      <c r="G3" s="497"/>
      <c r="H3" s="286"/>
      <c r="I3" s="286"/>
      <c r="J3" s="286"/>
      <c r="K3" s="497"/>
      <c r="L3" s="497"/>
      <c r="M3" s="286"/>
      <c r="N3" s="286"/>
      <c r="O3" s="286"/>
      <c r="P3" s="286"/>
      <c r="Q3" s="286"/>
      <c r="R3" s="286"/>
      <c r="S3" s="286"/>
      <c r="T3" s="286"/>
      <c r="U3" s="286"/>
      <c r="V3" s="498"/>
    </row>
    <row r="4" spans="1:22" ht="3.75" customHeight="1"/>
    <row r="5" spans="1:22">
      <c r="A5" s="282" t="s">
        <v>500</v>
      </c>
      <c r="H5" s="288" t="s">
        <v>43</v>
      </c>
      <c r="I5" s="289">
        <f>TODAY()</f>
        <v>44763</v>
      </c>
      <c r="J5" s="289"/>
      <c r="K5" s="499"/>
      <c r="L5" s="500"/>
      <c r="M5" s="288"/>
      <c r="N5" s="288"/>
      <c r="O5" s="288"/>
      <c r="P5" s="288"/>
      <c r="Q5" s="288"/>
      <c r="R5" s="288"/>
      <c r="S5" s="288"/>
      <c r="T5" s="288"/>
      <c r="U5" s="288"/>
    </row>
    <row r="6" spans="1:22" ht="13">
      <c r="A6" s="290" t="s">
        <v>44</v>
      </c>
      <c r="B6" s="291"/>
      <c r="C6" s="292"/>
      <c r="D6" s="293"/>
      <c r="E6" s="291"/>
      <c r="F6" s="501" t="s">
        <v>45</v>
      </c>
      <c r="G6" s="502"/>
      <c r="H6" s="294" t="s">
        <v>46</v>
      </c>
      <c r="I6" s="295"/>
      <c r="J6" s="296"/>
      <c r="K6" s="501" t="s">
        <v>47</v>
      </c>
      <c r="L6" s="502"/>
      <c r="M6" s="296"/>
      <c r="N6" s="296"/>
      <c r="O6" s="290"/>
      <c r="P6" s="296"/>
      <c r="Q6" s="296"/>
      <c r="R6" s="296"/>
      <c r="S6" s="296"/>
      <c r="T6" s="291"/>
      <c r="U6" s="291"/>
      <c r="V6" s="503"/>
    </row>
    <row r="7" spans="1:22" ht="13">
      <c r="A7" s="297" t="s">
        <v>601</v>
      </c>
      <c r="C7" s="298"/>
      <c r="D7" s="299" t="s">
        <v>48</v>
      </c>
      <c r="E7" s="300"/>
      <c r="F7" s="504" t="s">
        <v>49</v>
      </c>
      <c r="G7" s="505"/>
      <c r="H7" s="301" t="s">
        <v>50</v>
      </c>
      <c r="I7" s="302"/>
      <c r="J7" s="300"/>
      <c r="K7" s="504" t="s">
        <v>51</v>
      </c>
      <c r="L7" s="505"/>
      <c r="M7" s="300"/>
      <c r="N7" s="300"/>
      <c r="O7" s="301" t="s">
        <v>52</v>
      </c>
      <c r="P7" s="300"/>
      <c r="Q7" s="300"/>
      <c r="R7" s="300"/>
      <c r="S7" s="300"/>
      <c r="T7" s="300"/>
      <c r="U7" s="300"/>
      <c r="V7" s="506"/>
    </row>
    <row r="8" spans="1:22" ht="13">
      <c r="A8" s="303" t="s">
        <v>619</v>
      </c>
      <c r="C8" s="298"/>
      <c r="D8" s="304"/>
      <c r="F8" s="507"/>
      <c r="G8" s="508"/>
      <c r="H8" s="297"/>
      <c r="J8" s="292"/>
      <c r="K8" s="507"/>
      <c r="L8" s="509"/>
      <c r="N8" s="292"/>
      <c r="T8" s="305"/>
      <c r="U8" s="305"/>
      <c r="V8" s="510"/>
    </row>
    <row r="9" spans="1:22">
      <c r="A9" s="297" t="s">
        <v>394</v>
      </c>
      <c r="C9" s="298"/>
      <c r="D9" s="304" t="s">
        <v>53</v>
      </c>
      <c r="F9" s="507" t="s">
        <v>54</v>
      </c>
      <c r="G9" s="508"/>
      <c r="H9" s="297" t="s">
        <v>55</v>
      </c>
      <c r="J9" s="298"/>
      <c r="K9" s="507" t="s">
        <v>56</v>
      </c>
      <c r="L9" s="511"/>
      <c r="N9" s="298"/>
      <c r="O9" s="282" t="s">
        <v>57</v>
      </c>
      <c r="V9" s="512"/>
    </row>
    <row r="10" spans="1:22">
      <c r="A10" s="306" t="s">
        <v>620</v>
      </c>
      <c r="C10" s="298"/>
      <c r="D10" s="304" t="s">
        <v>58</v>
      </c>
      <c r="F10" s="507"/>
      <c r="G10" s="508"/>
      <c r="H10" s="491"/>
      <c r="I10" s="492"/>
      <c r="J10" s="307"/>
      <c r="K10" s="507"/>
      <c r="L10" s="511"/>
      <c r="N10" s="298"/>
      <c r="V10" s="512"/>
    </row>
    <row r="11" spans="1:22" ht="13">
      <c r="A11" s="297" t="s">
        <v>621</v>
      </c>
      <c r="C11" s="308" t="s">
        <v>393</v>
      </c>
      <c r="D11" s="309"/>
      <c r="E11" s="310"/>
      <c r="F11" s="507" t="s">
        <v>59</v>
      </c>
      <c r="G11" s="508"/>
      <c r="H11" s="297" t="s">
        <v>60</v>
      </c>
      <c r="J11" s="298"/>
      <c r="K11" s="507" t="s">
        <v>501</v>
      </c>
      <c r="L11" s="511"/>
      <c r="N11" s="298"/>
      <c r="O11" s="282" t="s">
        <v>62</v>
      </c>
      <c r="V11" s="512"/>
    </row>
    <row r="12" spans="1:22">
      <c r="A12" s="297" t="s">
        <v>63</v>
      </c>
      <c r="C12" s="298"/>
      <c r="D12" s="304" t="s">
        <v>64</v>
      </c>
      <c r="F12" s="507"/>
      <c r="G12" s="508"/>
      <c r="H12" s="297"/>
      <c r="J12" s="298"/>
      <c r="K12" s="507"/>
      <c r="L12" s="511"/>
      <c r="N12" s="298"/>
      <c r="V12" s="512"/>
    </row>
    <row r="13" spans="1:22">
      <c r="A13" s="311"/>
      <c r="B13" s="312"/>
      <c r="C13" s="313"/>
      <c r="D13" s="304" t="s">
        <v>65</v>
      </c>
      <c r="F13" s="513"/>
      <c r="G13" s="514"/>
      <c r="H13" s="311"/>
      <c r="I13" s="312"/>
      <c r="J13" s="313"/>
      <c r="K13" s="513"/>
      <c r="L13" s="515"/>
      <c r="M13" s="312"/>
      <c r="N13" s="313"/>
      <c r="O13" s="312"/>
      <c r="P13" s="312"/>
      <c r="Q13" s="312"/>
      <c r="R13" s="312"/>
      <c r="S13" s="312"/>
      <c r="T13" s="312"/>
      <c r="U13" s="312"/>
      <c r="V13" s="516"/>
    </row>
    <row r="14" spans="1:22">
      <c r="A14" s="314" t="s">
        <v>502</v>
      </c>
      <c r="B14" s="315" t="s">
        <v>503</v>
      </c>
      <c r="C14" s="315"/>
      <c r="D14" s="316" t="s">
        <v>12</v>
      </c>
      <c r="E14" s="317" t="s">
        <v>504</v>
      </c>
      <c r="F14" s="517" t="s">
        <v>505</v>
      </c>
      <c r="G14" s="517" t="s">
        <v>71</v>
      </c>
      <c r="H14" s="318" t="s">
        <v>506</v>
      </c>
      <c r="I14" s="318" t="s">
        <v>507</v>
      </c>
      <c r="J14" s="319" t="s">
        <v>508</v>
      </c>
      <c r="K14" s="518" t="s">
        <v>509</v>
      </c>
      <c r="L14" s="518" t="s">
        <v>510</v>
      </c>
      <c r="M14" s="320"/>
      <c r="N14" s="320" t="s">
        <v>511</v>
      </c>
      <c r="O14" s="314"/>
      <c r="P14" s="314"/>
      <c r="Q14" s="314"/>
      <c r="R14" s="314"/>
      <c r="S14" s="314"/>
      <c r="T14" s="314"/>
      <c r="U14" s="314"/>
      <c r="V14" s="519" t="s">
        <v>512</v>
      </c>
    </row>
    <row r="15" spans="1:22">
      <c r="A15" s="321"/>
      <c r="B15" s="322"/>
      <c r="C15" s="292"/>
      <c r="D15" s="323" t="s">
        <v>513</v>
      </c>
      <c r="E15" s="324" t="s">
        <v>516</v>
      </c>
      <c r="F15" s="520" t="s">
        <v>517</v>
      </c>
      <c r="G15" s="520" t="s">
        <v>517</v>
      </c>
      <c r="H15" s="317"/>
      <c r="I15" s="317"/>
      <c r="J15" s="317"/>
      <c r="K15" s="520" t="s">
        <v>518</v>
      </c>
      <c r="L15" s="521" t="s">
        <v>518</v>
      </c>
      <c r="M15" s="325"/>
      <c r="N15" s="326" t="s">
        <v>519</v>
      </c>
      <c r="O15" s="327"/>
      <c r="P15" s="327"/>
      <c r="Q15" s="327"/>
      <c r="R15" s="327"/>
      <c r="S15" s="327"/>
      <c r="T15" s="328"/>
      <c r="U15" s="328"/>
      <c r="V15" s="522" t="s">
        <v>75</v>
      </c>
    </row>
    <row r="16" spans="1:22" ht="14" customHeight="1">
      <c r="A16" s="329"/>
      <c r="B16" s="330" t="s">
        <v>520</v>
      </c>
      <c r="C16" s="331"/>
      <c r="D16" s="332"/>
      <c r="E16" s="329"/>
      <c r="F16" s="523"/>
      <c r="G16" s="523"/>
      <c r="H16" s="329"/>
      <c r="I16" s="329"/>
      <c r="J16" s="329"/>
      <c r="K16" s="523"/>
      <c r="L16" s="524"/>
      <c r="M16" s="333"/>
      <c r="N16" s="334"/>
      <c r="O16" s="334"/>
      <c r="P16" s="334"/>
      <c r="Q16" s="334"/>
      <c r="R16" s="334"/>
      <c r="S16" s="334"/>
      <c r="T16" s="333"/>
      <c r="U16" s="333"/>
      <c r="V16" s="525"/>
    </row>
    <row r="17" spans="1:30" ht="4" customHeight="1">
      <c r="A17" s="329"/>
      <c r="B17" s="335"/>
      <c r="C17" s="334"/>
      <c r="D17" s="332"/>
      <c r="E17" s="329"/>
      <c r="F17" s="523"/>
      <c r="G17" s="523"/>
      <c r="H17" s="336"/>
      <c r="I17" s="336"/>
      <c r="J17" s="336"/>
      <c r="K17" s="526"/>
      <c r="L17" s="527"/>
      <c r="M17" s="337"/>
      <c r="N17" s="338"/>
      <c r="O17" s="338"/>
      <c r="P17" s="338"/>
      <c r="Q17" s="338"/>
      <c r="R17" s="338"/>
      <c r="S17" s="338"/>
      <c r="T17" s="337"/>
      <c r="U17" s="337"/>
      <c r="V17" s="528"/>
    </row>
    <row r="18" spans="1:30" s="340" customFormat="1" ht="17" customHeight="1">
      <c r="A18" s="271"/>
      <c r="B18" s="420" t="s">
        <v>1006</v>
      </c>
      <c r="C18" s="468" t="str">
        <f>IF(D18="","",VLOOKUP(B18,Data!$B$5:$L$404,2,FALSE))</f>
        <v/>
      </c>
      <c r="D18" s="339"/>
      <c r="E18" s="276"/>
      <c r="F18" s="470" t="str">
        <f>IF(D18="","",VLOOKUP(B18,Data!$B$5:$L$404,11,FALSE))</f>
        <v/>
      </c>
      <c r="G18" s="471" t="str">
        <f t="shared" ref="G18:G26" si="0">IF(D18&gt;0,D18*F18,"-")</f>
        <v>-</v>
      </c>
      <c r="H18" s="472" t="str">
        <f>IF(D18="","",VLOOKUP(B18,Data!$B$5:$D$404,3,FALSE))</f>
        <v/>
      </c>
      <c r="I18" s="472" t="str">
        <f>IF(D18="","",VLOOKUP(B18,Data!$B$5:$M$404,12,FALSE))</f>
        <v/>
      </c>
      <c r="J18" s="552"/>
      <c r="K18" s="474" t="str">
        <f>IF(D18="","",VLOOKUP(B18,Data!$B$5:$E$404,4,FALSE)*D18)</f>
        <v/>
      </c>
      <c r="L18" s="474" t="str">
        <f>IF(D18="","",VLOOKUP(B18,Data!$B$5:$F$404,5,FALSE)*D18)</f>
        <v/>
      </c>
      <c r="M18" s="475"/>
      <c r="N18" s="476"/>
      <c r="O18" s="477"/>
      <c r="P18" s="478"/>
      <c r="Q18" s="477"/>
      <c r="R18" s="477"/>
      <c r="S18" s="478"/>
      <c r="T18" s="479"/>
      <c r="U18" s="478"/>
      <c r="V18" s="480" t="str">
        <f>IF(D18="","",VLOOKUP(B18,Data!$B$5:$J$404,9,FALSE)*D18)</f>
        <v/>
      </c>
      <c r="W18" s="282"/>
      <c r="X18" s="282"/>
      <c r="Y18" s="282"/>
      <c r="Z18" s="282"/>
      <c r="AA18" s="282"/>
      <c r="AB18" s="282"/>
      <c r="AC18" s="282"/>
      <c r="AD18" s="282"/>
    </row>
    <row r="19" spans="1:30" s="340" customFormat="1" ht="17" customHeight="1">
      <c r="A19" s="272">
        <v>11</v>
      </c>
      <c r="B19" s="419" t="s">
        <v>367</v>
      </c>
      <c r="C19" s="468" t="s">
        <v>368</v>
      </c>
      <c r="D19" s="339">
        <v>1</v>
      </c>
      <c r="E19" s="277"/>
      <c r="F19" s="470">
        <f>IF(D19="","",VLOOKUP(B19,Data!$B$5:$L$404,11,FALSE))</f>
        <v>5429.35</v>
      </c>
      <c r="G19" s="471">
        <f>IF(D19&gt;0,D19*F19,"-")</f>
        <v>5429.35</v>
      </c>
      <c r="H19" s="472" t="str">
        <f>IF(D19="","",VLOOKUP(B19,Data!$B$5:$D$404,3,FALSE))</f>
        <v>C/T</v>
      </c>
      <c r="I19" s="472" t="str">
        <f>IF(D19="","",VLOOKUP(B19,Data!$B$5:$M$404,12,FALSE))</f>
        <v>Indonesia</v>
      </c>
      <c r="J19" s="553" t="s">
        <v>1007</v>
      </c>
      <c r="K19" s="474">
        <f>IF(D19="","",VLOOKUP(B19,Data!$B$5:$E$404,4,FALSE)*D19)</f>
        <v>305</v>
      </c>
      <c r="L19" s="474">
        <f>IF(D19="","",VLOOKUP(B19,Data!$B$5:$F$404,5,FALSE)*D19)</f>
        <v>269</v>
      </c>
      <c r="M19" s="475" t="e">
        <f>IF(B19=Data!B134,Data!G134,(IF(B19=Data!B140,Data!G140,(IF(B19=Data!B142,Data!G142,(IF(B19=Data!#REF!,Data!#REF!,(IF(B19=Data!#REF!,Data!#REF!,(IF(B19=Data!B125,Data!G125,(IF(B19=Data!#REF!,Data!#REF!,(IF(B19=Data!#REF!,Data!#REF!,Data!#REF!)))))))))))))))&amp;IF(B19=Data!B260,Data!G260,(IF(B19=Data!B261,Data!G261,(IF(B19=Data!#REF!,Data!#REF!,(IF(B19=Data!B256,Data!G256,(IF(B19=Data!B257,Data!G257,(IF(B19=Data!#REF!,Data!G952,(IF(B19=Data!#REF!,Data!#REF!,(IF(B19=Data!B312,Data!G312,Data!#REF!)))))))))))))))&amp;IF(B19=Data!#REF!,Data!#REF!,(IF(B19=Data!#REF!,Data!#REF!,(IF(B19=Data!#REF!,Data!#REF!,(IF(B19=Data!#REF!,Data!#REF!,(IF(B19=Data!#REF!,Data!#REF!,Data!#REF!)))))))))</f>
        <v>#REF!</v>
      </c>
      <c r="N19" s="476"/>
      <c r="O19" s="477"/>
      <c r="P19" s="478" t="e">
        <f>IF(B19=Data!B134,Data!H134,(IF(B19=Data!B140,Data!H140,(IF(B19=Data!B142,Data!H142,(IF(B19=Data!#REF!,Data!#REF!,(IF(B19=Data!#REF!,Data!#REF!,(IF(B19=Data!B125,Data!H125,(IF(B19=Data!#REF!,Data!#REF!,(IF(B19=Data!#REF!,Data!#REF!,Data!#REF!)))))))))))))))&amp;IF(B19=Data!B260,Data!H260,(IF(B19=Data!B261,Data!H261,(IF(B19=Data!#REF!,Data!#REF!,(IF(B19=Data!B256,Data!H256,(IF(B19=Data!B257,Data!H257,(IF(B19=Data!#REF!,Data!H952,(IF(B19=Data!#REF!,Data!#REF!,(IF(B19=Data!B312,Data!H312,Data!#REF!)))))))))))))))&amp;IF(B19=Data!#REF!,Data!#REF!,(IF(B19=Data!#REF!,Data!#REF!,(IF(B19=Data!#REF!,Data!#REF!,(IF(B19=Data!#REF!,Data!#REF!,(IF(B19=Data!#REF!,Data!#REF!,Data!#REF!)))))))))</f>
        <v>#REF!</v>
      </c>
      <c r="Q19" s="477"/>
      <c r="R19" s="477"/>
      <c r="S19" s="478" t="e">
        <f>IF(B19=Data!B134,Data!I134,(IF(B19=Data!B140,Data!I140,(IF(B19=Data!B142,Data!I142,(IF(B19=Data!#REF!,Data!#REF!,(IF(B19=Data!#REF!,Data!#REF!,(IF(B19=Data!B125,Data!I125,(IF(B19=Data!#REF!,Data!#REF!,(IF(B19=Data!#REF!,Data!#REF!,Data!#REF!)))))))))))))))&amp;IF(B19=Data!B260,Data!I260,(IF(B19=Data!B261,Data!I261,(IF(B19=Data!#REF!,Data!#REF!,(IF(B19=Data!B256,Data!I256,(IF(B19=Data!B257,Data!I257,(IF(B19=Data!#REF!,Data!I952,(IF(B19=Data!#REF!,Data!#REF!,(IF(B19=Data!B312,Data!I312,Data!#REF!)))))))))))))))&amp;IF(B19=Data!#REF!,Data!#REF!,(IF(B19=Data!#REF!,Data!#REF!,(IF(B19=Data!#REF!,Data!#REF!,(IF(B19=Data!#REF!,Data!#REF!,(IF(B19=Data!#REF!,Data!#REF!,Data!#REF!)))))))))</f>
        <v>#REF!</v>
      </c>
      <c r="T19" s="479"/>
      <c r="U19" s="478" t="e">
        <f>IF(B19=Data!B134,Data!J134,(IF(B19=Data!B140,Data!J140,(IF(B19=Data!B142,Data!J142,(IF(B19=Data!#REF!,Data!#REF!,(IF(B19=Data!#REF!,Data!#REF!,(IF(B19=Data!B125,Data!J125,(IF(B19=Data!#REF!,Data!#REF!,(IF(B19=Data!#REF!,Data!#REF!,Data!#REF!)))))))))))))))&amp;IF(B19=Data!B260,Data!J260,(IF(B19=Data!B261,Data!J261,(IF(B19=Data!#REF!,Data!#REF!,(IF(B19=Data!B256,Data!J256,(IF(B19=Data!B257,Data!J257,(IF(B19=Data!#REF!,Data!J952,(IF(B19=Data!#REF!,Data!#REF!,(IF(B19=Data!B312,Data!J312,Data!#REF!)))))))))))))))&amp;IF(B19=Data!#REF!,Data!#REF!,(IF(B19=Data!#REF!,Data!#REF!,(IF(B19=Data!#REF!,Data!#REF!,(IF(B19=Data!#REF!,Data!#REF!,(IF(B19=Data!#REF!,Data!#REF!,Data!#REF!)))))))))</f>
        <v>#REF!</v>
      </c>
      <c r="V19" s="480">
        <f>IF(D19="","",VLOOKUP(B19,Data!$B$5:$J$404,9,FALSE)*D19)</f>
        <v>1.534</v>
      </c>
    </row>
    <row r="20" spans="1:30" s="340" customFormat="1" ht="17" customHeight="1">
      <c r="A20" s="272">
        <v>12</v>
      </c>
      <c r="B20" s="419" t="s">
        <v>353</v>
      </c>
      <c r="C20" s="468" t="s">
        <v>354</v>
      </c>
      <c r="D20" s="339">
        <v>1</v>
      </c>
      <c r="E20" s="277"/>
      <c r="F20" s="470">
        <f>IF(D20="","",VLOOKUP(B20,Data!$B$5:$L$404,11,FALSE))</f>
        <v>4283.6499999999996</v>
      </c>
      <c r="G20" s="471">
        <f>IF(D20&gt;0,D20*F20,"-")</f>
        <v>4283.6499999999996</v>
      </c>
      <c r="H20" s="472" t="str">
        <f>IF(D20="","",VLOOKUP(B20,Data!$B$5:$D$404,3,FALSE))</f>
        <v>C/T</v>
      </c>
      <c r="I20" s="472" t="str">
        <f>IF(D20="","",VLOOKUP(B20,Data!$B$5:$M$404,12,FALSE))</f>
        <v>Indonesia</v>
      </c>
      <c r="J20" s="553" t="s">
        <v>1007</v>
      </c>
      <c r="K20" s="474">
        <f>IF(D20="","",VLOOKUP(B20,Data!$B$5:$E$404,4,FALSE)*D20)</f>
        <v>305</v>
      </c>
      <c r="L20" s="474">
        <f>IF(D20="","",VLOOKUP(B20,Data!$B$5:$F$404,5,FALSE)*D20)</f>
        <v>269</v>
      </c>
      <c r="M20" s="475" t="e">
        <f>IF(B20=Data!B87,Data!G87,(IF(B20=Data!B93,Data!G93,(IF(B20=Data!B95,Data!G95,(IF(B20=Data!#REF!,Data!#REF!,(IF(B20=Data!#REF!,Data!#REF!,(IF(B20=Data!B78,Data!G78,(IF(B20=Data!#REF!,Data!#REF!,(IF(B20=Data!#REF!,Data!#REF!,Data!#REF!)))))))))))))))&amp;IF(B20=Data!B212,Data!G212,(IF(B20=Data!B213,Data!G213,(IF(B20=Data!#REF!,Data!#REF!,(IF(B20=Data!B208,Data!G208,(IF(B20=Data!B209,Data!G209,(IF(B20=Data!#REF!,Data!G905,(IF(B20=Data!#REF!,Data!#REF!,(IF(B20=Data!B265,Data!G265,Data!#REF!)))))))))))))))&amp;IF(B20=Data!#REF!,Data!#REF!,(IF(B20=Data!#REF!,Data!#REF!,(IF(B20=Data!#REF!,Data!#REF!,(IF(B20=Data!#REF!,Data!#REF!,(IF(B20=Data!#REF!,Data!#REF!,Data!#REF!)))))))))</f>
        <v>#REF!</v>
      </c>
      <c r="N20" s="476"/>
      <c r="O20" s="477"/>
      <c r="P20" s="478" t="e">
        <f>IF(B20=Data!B87,Data!H87,(IF(B20=Data!B93,Data!H93,(IF(B20=Data!B95,Data!H95,(IF(B20=Data!#REF!,Data!#REF!,(IF(B20=Data!#REF!,Data!#REF!,(IF(B20=Data!B78,Data!H78,(IF(B20=Data!#REF!,Data!#REF!,(IF(B20=Data!#REF!,Data!#REF!,Data!#REF!)))))))))))))))&amp;IF(B20=Data!B212,Data!H212,(IF(B20=Data!B213,Data!H213,(IF(B20=Data!#REF!,Data!#REF!,(IF(B20=Data!B208,Data!H208,(IF(B20=Data!B209,Data!H209,(IF(B20=Data!#REF!,Data!H905,(IF(B20=Data!#REF!,Data!#REF!,(IF(B20=Data!B265,Data!H265,Data!#REF!)))))))))))))))&amp;IF(B20=Data!#REF!,Data!#REF!,(IF(B20=Data!#REF!,Data!#REF!,(IF(B20=Data!#REF!,Data!#REF!,(IF(B20=Data!#REF!,Data!#REF!,(IF(B20=Data!#REF!,Data!#REF!,Data!#REF!)))))))))</f>
        <v>#REF!</v>
      </c>
      <c r="Q20" s="477"/>
      <c r="R20" s="477"/>
      <c r="S20" s="478" t="e">
        <f>IF(B20=Data!B87,Data!I87,(IF(B20=Data!B93,Data!I93,(IF(B20=Data!B95,Data!I95,(IF(B20=Data!#REF!,Data!#REF!,(IF(B20=Data!#REF!,Data!#REF!,(IF(B20=Data!B78,Data!I78,(IF(B20=Data!#REF!,Data!#REF!,(IF(B20=Data!#REF!,Data!#REF!,Data!#REF!)))))))))))))))&amp;IF(B20=Data!B212,Data!I212,(IF(B20=Data!B213,Data!I213,(IF(B20=Data!#REF!,Data!#REF!,(IF(B20=Data!B208,Data!I208,(IF(B20=Data!B209,Data!I209,(IF(B20=Data!#REF!,Data!I905,(IF(B20=Data!#REF!,Data!#REF!,(IF(B20=Data!B265,Data!I265,Data!#REF!)))))))))))))))&amp;IF(B20=Data!#REF!,Data!#REF!,(IF(B20=Data!#REF!,Data!#REF!,(IF(B20=Data!#REF!,Data!#REF!,(IF(B20=Data!#REF!,Data!#REF!,(IF(B20=Data!#REF!,Data!#REF!,Data!#REF!)))))))))</f>
        <v>#REF!</v>
      </c>
      <c r="T20" s="479"/>
      <c r="U20" s="478" t="e">
        <f>IF(B20=Data!B87,Data!J87,(IF(B20=Data!B93,Data!J93,(IF(B20=Data!B95,Data!J95,(IF(B20=Data!#REF!,Data!#REF!,(IF(B20=Data!#REF!,Data!#REF!,(IF(B20=Data!B78,Data!J78,(IF(B20=Data!#REF!,Data!#REF!,(IF(B20=Data!#REF!,Data!#REF!,Data!#REF!)))))))))))))))&amp;IF(B20=Data!B212,Data!J212,(IF(B20=Data!B213,Data!J213,(IF(B20=Data!#REF!,Data!#REF!,(IF(B20=Data!B208,Data!J208,(IF(B20=Data!B209,Data!J209,(IF(B20=Data!#REF!,Data!J905,(IF(B20=Data!#REF!,Data!#REF!,(IF(B20=Data!B265,Data!J265,Data!#REF!)))))))))))))))&amp;IF(B20=Data!#REF!,Data!#REF!,(IF(B20=Data!#REF!,Data!#REF!,(IF(B20=Data!#REF!,Data!#REF!,(IF(B20=Data!#REF!,Data!#REF!,(IF(B20=Data!#REF!,Data!#REF!,Data!#REF!)))))))))</f>
        <v>#REF!</v>
      </c>
      <c r="V20" s="480">
        <f>IF(D20="","",VLOOKUP(B20,Data!$B$5:$J$404,9,FALSE)*D20)</f>
        <v>1.534</v>
      </c>
    </row>
    <row r="21" spans="1:30" s="340" customFormat="1" ht="17" customHeight="1">
      <c r="A21" s="272">
        <v>13</v>
      </c>
      <c r="B21" s="419" t="s">
        <v>205</v>
      </c>
      <c r="C21" s="468" t="s">
        <v>206</v>
      </c>
      <c r="D21" s="339">
        <v>1</v>
      </c>
      <c r="E21" s="554"/>
      <c r="F21" s="470">
        <f>IF(D21="","",VLOOKUP(B21,Data!$B$5:$L$404,11,FALSE))</f>
        <v>2142.8000000000002</v>
      </c>
      <c r="G21" s="471">
        <f t="shared" si="0"/>
        <v>2142.8000000000002</v>
      </c>
      <c r="H21" s="472" t="str">
        <f>IF(D21="","",VLOOKUP(B21,Data!$B$5:$D$404,3,FALSE))</f>
        <v>C/T</v>
      </c>
      <c r="I21" s="472" t="str">
        <f>IF(D21="","",VLOOKUP(B21,Data!$B$5:$M$404,12,FALSE))</f>
        <v>Indonesia</v>
      </c>
      <c r="J21" s="553" t="s">
        <v>1007</v>
      </c>
      <c r="K21" s="474">
        <f>IF(D21="","",VLOOKUP(B21,Data!$B$5:$E$404,4,FALSE)*D21)</f>
        <v>201</v>
      </c>
      <c r="L21" s="474">
        <f>IF(D21="","",VLOOKUP(B21,Data!$B$5:$F$404,5,FALSE)*D21)</f>
        <v>181</v>
      </c>
      <c r="M21" s="475" t="e">
        <f>IF(B21=Data!B93,Data!G93,(IF(B21=Data!B99,Data!G99,(IF(B21=Data!B101,Data!G101,(IF(B21=Data!#REF!,Data!#REF!,(IF(B21=Data!#REF!,Data!#REF!,(IF(B21=Data!B84,Data!G84,(IF(B21=Data!#REF!,Data!#REF!,(IF(B21=Data!#REF!,Data!#REF!,Data!#REF!)))))))))))))))&amp;IF(B21=Data!B219,Data!G219,(IF(B21=Data!B220,Data!G220,(IF(B21=Data!#REF!,Data!#REF!,(IF(B21=Data!B214,Data!G214,(IF(B21=Data!B216,Data!G216,(IF(B21=Data!#REF!,Data!G911,(IF(B21=Data!#REF!,Data!#REF!,(IF(B21=Data!B271,Data!G271,Data!#REF!)))))))))))))))&amp;IF(B21=Data!#REF!,Data!#REF!,(IF(B21=Data!#REF!,Data!#REF!,(IF(B21=Data!#REF!,Data!#REF!,(IF(B21=Data!#REF!,Data!#REF!,(IF(B21=Data!#REF!,Data!#REF!,Data!#REF!)))))))))</f>
        <v>#REF!</v>
      </c>
      <c r="N21" s="476"/>
      <c r="O21" s="477"/>
      <c r="P21" s="478" t="e">
        <f>IF(B21=Data!B93,Data!H93,(IF(B21=Data!B99,Data!H99,(IF(B21=Data!B101,Data!H101,(IF(B21=Data!#REF!,Data!#REF!,(IF(B21=Data!#REF!,Data!#REF!,(IF(B21=Data!B84,Data!H84,(IF(B21=Data!#REF!,Data!#REF!,(IF(B21=Data!#REF!,Data!#REF!,Data!#REF!)))))))))))))))&amp;IF(B21=Data!B219,Data!H219,(IF(B21=Data!B220,Data!H220,(IF(B21=Data!#REF!,Data!#REF!,(IF(B21=Data!B214,Data!H214,(IF(B21=Data!B216,Data!H216,(IF(B21=Data!#REF!,Data!H911,(IF(B21=Data!#REF!,Data!#REF!,(IF(B21=Data!B271,Data!H271,Data!#REF!)))))))))))))))&amp;IF(B21=Data!#REF!,Data!#REF!,(IF(B21=Data!#REF!,Data!#REF!,(IF(B21=Data!#REF!,Data!#REF!,(IF(B21=Data!#REF!,Data!#REF!,(IF(B21=Data!#REF!,Data!#REF!,Data!#REF!)))))))))</f>
        <v>#REF!</v>
      </c>
      <c r="Q21" s="477"/>
      <c r="R21" s="477"/>
      <c r="S21" s="478" t="e">
        <f>IF(B21=Data!B93,Data!I93,(IF(B21=Data!B99,Data!I99,(IF(B21=Data!B101,Data!I101,(IF(B21=Data!#REF!,Data!#REF!,(IF(B21=Data!#REF!,Data!#REF!,(IF(B21=Data!B84,Data!I84,(IF(B21=Data!#REF!,Data!#REF!,(IF(B21=Data!#REF!,Data!#REF!,Data!#REF!)))))))))))))))&amp;IF(B21=Data!B219,Data!I219,(IF(B21=Data!B220,Data!I220,(IF(B21=Data!#REF!,Data!#REF!,(IF(B21=Data!B214,Data!I214,(IF(B21=Data!B216,Data!I216,(IF(B21=Data!#REF!,Data!I911,(IF(B21=Data!#REF!,Data!#REF!,(IF(B21=Data!B271,Data!I271,Data!#REF!)))))))))))))))&amp;IF(B21=Data!#REF!,Data!#REF!,(IF(B21=Data!#REF!,Data!#REF!,(IF(B21=Data!#REF!,Data!#REF!,(IF(B21=Data!#REF!,Data!#REF!,(IF(B21=Data!#REF!,Data!#REF!,Data!#REF!)))))))))</f>
        <v>#REF!</v>
      </c>
      <c r="T21" s="479"/>
      <c r="U21" s="478" t="e">
        <f>IF(B21=Data!B93,Data!J93,(IF(B21=Data!B99,Data!J99,(IF(B21=Data!B101,Data!J101,(IF(B21=Data!#REF!,Data!#REF!,(IF(B21=Data!#REF!,Data!#REF!,(IF(B21=Data!B84,Data!J84,(IF(B21=Data!#REF!,Data!#REF!,(IF(B21=Data!#REF!,Data!#REF!,Data!#REF!)))))))))))))))&amp;IF(B21=Data!B219,Data!J219,(IF(B21=Data!B220,Data!J220,(IF(B21=Data!#REF!,Data!#REF!,(IF(B21=Data!B214,Data!J214,(IF(B21=Data!B216,Data!J216,(IF(B21=Data!#REF!,Data!J911,(IF(B21=Data!#REF!,Data!#REF!,(IF(B21=Data!B271,Data!J271,Data!#REF!)))))))))))))))&amp;IF(B21=Data!#REF!,Data!#REF!,(IF(B21=Data!#REF!,Data!#REF!,(IF(B21=Data!#REF!,Data!#REF!,(IF(B21=Data!#REF!,Data!#REF!,(IF(B21=Data!#REF!,Data!#REF!,Data!#REF!)))))))))</f>
        <v>#REF!</v>
      </c>
      <c r="V21" s="480">
        <f>IF(D21="","",VLOOKUP(B21,Data!$B$5:$J$404,9,FALSE)*D21)</f>
        <v>1.1499999999999999</v>
      </c>
    </row>
    <row r="22" spans="1:30" s="564" customFormat="1" ht="17" customHeight="1">
      <c r="A22" s="414"/>
      <c r="B22" s="419"/>
      <c r="C22" s="468" t="str">
        <f>IF(D22="","",VLOOKUP(B22,Data!$B$5:$L$404,2,FALSE))</f>
        <v/>
      </c>
      <c r="D22" s="339"/>
      <c r="E22" s="341"/>
      <c r="F22" s="555" t="str">
        <f>IF(D22="","",VLOOKUP(B22,Data!$B$5:$L$404,11,FALSE))</f>
        <v/>
      </c>
      <c r="G22" s="556" t="str">
        <f t="shared" si="0"/>
        <v>-</v>
      </c>
      <c r="H22" s="557" t="str">
        <f>IF(D22="","",VLOOKUP(B22,Data!$B$5:$D$404,3,FALSE))</f>
        <v/>
      </c>
      <c r="I22" s="557" t="str">
        <f>IF(D22="","",VLOOKUP(B22,Data!$B$5:$M$404,12,FALSE))</f>
        <v/>
      </c>
      <c r="J22" s="553"/>
      <c r="K22" s="468" t="str">
        <f>IF(D22="","",VLOOKUP(B22,Data!$B$5:$E$404,4,FALSE)*D22)</f>
        <v/>
      </c>
      <c r="L22" s="468" t="str">
        <f>IF(D22="","",VLOOKUP(B22,Data!$B$5:$F$404,5,FALSE)*D22)</f>
        <v/>
      </c>
      <c r="M22" s="558"/>
      <c r="N22" s="559"/>
      <c r="O22" s="560"/>
      <c r="P22" s="561"/>
      <c r="Q22" s="560"/>
      <c r="R22" s="560"/>
      <c r="S22" s="561"/>
      <c r="T22" s="562"/>
      <c r="U22" s="561"/>
      <c r="V22" s="563" t="str">
        <f>IF(D22="","",VLOOKUP(B22,Data!$B$5:$J$404,9,FALSE)*D22)</f>
        <v/>
      </c>
      <c r="W22" s="283"/>
      <c r="X22" s="283"/>
      <c r="Y22" s="283"/>
      <c r="Z22" s="283"/>
      <c r="AA22" s="283"/>
      <c r="AB22" s="283"/>
      <c r="AC22" s="283"/>
      <c r="AD22" s="283"/>
    </row>
    <row r="23" spans="1:30" s="564" customFormat="1" ht="17" customHeight="1">
      <c r="A23" s="414"/>
      <c r="B23" s="419"/>
      <c r="C23" s="468" t="str">
        <f>IF(D23="","",VLOOKUP(B23,Data!$B$5:$L$404,2,FALSE))</f>
        <v/>
      </c>
      <c r="D23" s="339"/>
      <c r="E23" s="341"/>
      <c r="F23" s="555" t="str">
        <f>IF(D23="","",VLOOKUP(B23,Data!$B$5:$L$404,11,FALSE))</f>
        <v/>
      </c>
      <c r="G23" s="556" t="str">
        <f t="shared" si="0"/>
        <v>-</v>
      </c>
      <c r="H23" s="557" t="str">
        <f>IF(D23="","",VLOOKUP(B23,Data!$B$5:$D$404,3,FALSE))</f>
        <v/>
      </c>
      <c r="I23" s="557" t="str">
        <f>IF(D23="","",VLOOKUP(B23,Data!$B$5:$M$404,12,FALSE))</f>
        <v/>
      </c>
      <c r="J23" s="553"/>
      <c r="K23" s="468" t="str">
        <f>IF(D23="","",VLOOKUP(B23,Data!$B$5:$E$404,4,FALSE)*D23)</f>
        <v/>
      </c>
      <c r="L23" s="468" t="str">
        <f>IF(D23="","",VLOOKUP(B23,Data!$B$5:$F$404,5,FALSE)*D23)</f>
        <v/>
      </c>
      <c r="M23" s="558"/>
      <c r="N23" s="559"/>
      <c r="O23" s="560"/>
      <c r="P23" s="561"/>
      <c r="Q23" s="560"/>
      <c r="R23" s="560"/>
      <c r="S23" s="561"/>
      <c r="T23" s="562"/>
      <c r="U23" s="561"/>
      <c r="V23" s="563" t="str">
        <f>IF(D23="","",VLOOKUP(B23,Data!$B$5:$J$404,9,FALSE)*D23)</f>
        <v/>
      </c>
      <c r="W23" s="283"/>
      <c r="X23" s="283"/>
      <c r="Y23" s="283"/>
      <c r="Z23" s="283"/>
      <c r="AA23" s="283"/>
      <c r="AB23" s="283"/>
      <c r="AC23" s="283"/>
      <c r="AD23" s="283"/>
    </row>
    <row r="24" spans="1:30" s="340" customFormat="1" ht="17" customHeight="1">
      <c r="A24" s="414"/>
      <c r="B24" s="342" t="s">
        <v>871</v>
      </c>
      <c r="C24" s="468" t="str">
        <f>IF(D24="","",VLOOKUP(B24,Data!$B$5:$L$404,2,FALSE))</f>
        <v/>
      </c>
      <c r="D24" s="339"/>
      <c r="E24" s="276"/>
      <c r="F24" s="470" t="str">
        <f>IF(D24="","",VLOOKUP(B24,Data!$B$5:$L$404,11,FALSE))</f>
        <v/>
      </c>
      <c r="G24" s="471" t="str">
        <f t="shared" si="0"/>
        <v>-</v>
      </c>
      <c r="H24" s="472" t="str">
        <f>IF(D24="","",VLOOKUP(B24,Data!$B$5:$D$404,3,FALSE))</f>
        <v/>
      </c>
      <c r="I24" s="472" t="str">
        <f>IF(D24="","",VLOOKUP(B24,Data!$B$5:$M$404,12,FALSE))</f>
        <v/>
      </c>
      <c r="J24" s="565"/>
      <c r="K24" s="474" t="str">
        <f>IF(D24="","",VLOOKUP(B24,Data!$B$5:$E$404,4,FALSE)*D24)</f>
        <v/>
      </c>
      <c r="L24" s="474" t="str">
        <f>IF(D24="","",VLOOKUP(B24,Data!$B$5:$F$404,5,FALSE)*D24)</f>
        <v/>
      </c>
      <c r="M24" s="475"/>
      <c r="N24" s="476"/>
      <c r="O24" s="477"/>
      <c r="P24" s="478"/>
      <c r="Q24" s="477"/>
      <c r="R24" s="477"/>
      <c r="S24" s="478"/>
      <c r="T24" s="479"/>
      <c r="U24" s="478"/>
      <c r="V24" s="480" t="str">
        <f>IF(D24="","",VLOOKUP(B24,Data!$B$5:$J$404,9,FALSE)*D24)</f>
        <v/>
      </c>
      <c r="W24" s="282"/>
      <c r="X24" s="282"/>
      <c r="Y24" s="282"/>
      <c r="Z24" s="282"/>
      <c r="AA24" s="282"/>
      <c r="AB24" s="282"/>
      <c r="AC24" s="282"/>
      <c r="AD24" s="282"/>
    </row>
    <row r="25" spans="1:30" s="340" customFormat="1" ht="17" customHeight="1">
      <c r="A25" s="566"/>
      <c r="B25" s="342" t="s">
        <v>1036</v>
      </c>
      <c r="C25" s="468" t="str">
        <f>IF(D25="","",VLOOKUP(B25,Data!$B$5:$L$404,2,FALSE))</f>
        <v/>
      </c>
      <c r="D25" s="339"/>
      <c r="E25" s="276"/>
      <c r="F25" s="470" t="str">
        <f>IF(D25="","",VLOOKUP(B25,Data!$B$5:$L$404,11,FALSE))</f>
        <v/>
      </c>
      <c r="G25" s="471" t="str">
        <f t="shared" si="0"/>
        <v>-</v>
      </c>
      <c r="H25" s="472" t="str">
        <f>IF(D25="","",VLOOKUP(B25,Data!$B$5:$D$404,3,FALSE))</f>
        <v/>
      </c>
      <c r="I25" s="472" t="str">
        <f>IF(D25="","",VLOOKUP(B25,Data!$B$5:$M$404,12,FALSE))</f>
        <v/>
      </c>
      <c r="J25" s="565"/>
      <c r="K25" s="474" t="str">
        <f>IF(D25="","",VLOOKUP(B25,Data!$B$5:$E$404,4,FALSE)*D25)</f>
        <v/>
      </c>
      <c r="L25" s="474" t="str">
        <f>IF(D25="","",VLOOKUP(B25,Data!$B$5:$F$404,5,FALSE)*D25)</f>
        <v/>
      </c>
      <c r="M25" s="475"/>
      <c r="N25" s="476"/>
      <c r="O25" s="477"/>
      <c r="P25" s="478"/>
      <c r="Q25" s="477"/>
      <c r="R25" s="477"/>
      <c r="S25" s="478"/>
      <c r="T25" s="479"/>
      <c r="U25" s="478"/>
      <c r="V25" s="480" t="str">
        <f>IF(D25="","",VLOOKUP(B25,Data!$B$5:$J$404,9,FALSE)*D25)</f>
        <v/>
      </c>
      <c r="W25" s="282"/>
      <c r="X25" s="282"/>
      <c r="Y25" s="282"/>
      <c r="Z25" s="282"/>
      <c r="AA25" s="282"/>
      <c r="AB25" s="282"/>
      <c r="AC25" s="282"/>
      <c r="AD25" s="282"/>
    </row>
    <row r="26" spans="1:30" s="340" customFormat="1" ht="17" customHeight="1">
      <c r="A26" s="414"/>
      <c r="B26" s="567"/>
      <c r="C26" s="468"/>
      <c r="D26" s="339"/>
      <c r="E26" s="276"/>
      <c r="F26" s="470"/>
      <c r="G26" s="471" t="str">
        <f t="shared" si="0"/>
        <v>-</v>
      </c>
      <c r="H26" s="472"/>
      <c r="I26" s="472"/>
      <c r="J26" s="565"/>
      <c r="K26" s="474"/>
      <c r="L26" s="474"/>
      <c r="M26" s="475"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476"/>
      <c r="O26" s="477"/>
      <c r="P26" s="478"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477"/>
      <c r="R26" s="477"/>
      <c r="S26" s="478"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479"/>
      <c r="U26" s="478"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480"/>
      <c r="W26" s="282"/>
      <c r="X26" s="282"/>
      <c r="Y26" s="282"/>
      <c r="Z26" s="282"/>
      <c r="AA26" s="282"/>
      <c r="AB26" s="282"/>
      <c r="AC26" s="282"/>
      <c r="AD26" s="282"/>
    </row>
    <row r="27" spans="1:30" s="340" customFormat="1" ht="19.5" customHeight="1">
      <c r="A27" s="272"/>
      <c r="B27" s="678" t="s">
        <v>1037</v>
      </c>
      <c r="C27" s="679"/>
      <c r="D27" s="568">
        <f>SUM(D16:D26)</f>
        <v>3</v>
      </c>
      <c r="E27" s="569"/>
      <c r="F27" s="380"/>
      <c r="G27" s="531">
        <f>SUM(G16:G26)</f>
        <v>11855.8</v>
      </c>
      <c r="H27" s="531"/>
      <c r="I27" s="383"/>
      <c r="J27" s="343"/>
      <c r="K27" s="531">
        <f>SUM(K16:K26)</f>
        <v>811</v>
      </c>
      <c r="L27" s="531">
        <f>SUM(L16:L26)</f>
        <v>719</v>
      </c>
      <c r="M27" s="531" t="e">
        <f>SUM(M16:M26)</f>
        <v>#REF!</v>
      </c>
      <c r="N27" s="533">
        <f>SUM(N14:N15)</f>
        <v>0</v>
      </c>
      <c r="O27" s="533" t="e">
        <f>SUM(#REF!)</f>
        <v>#REF!</v>
      </c>
      <c r="P27" s="533">
        <f>SUM(P14:P15)</f>
        <v>0</v>
      </c>
      <c r="Q27" s="533">
        <f>SUM(Q14:Q15)</f>
        <v>0</v>
      </c>
      <c r="R27" s="533" t="e">
        <f>SUM(#REF!)</f>
        <v>#REF!</v>
      </c>
      <c r="S27" s="533">
        <f>SUM(S14:S15)</f>
        <v>0</v>
      </c>
      <c r="T27" s="533">
        <f>SUM(T14:T15)</f>
        <v>0</v>
      </c>
      <c r="U27" s="533"/>
      <c r="V27" s="570">
        <f>SUM(V16:V26)</f>
        <v>4.218</v>
      </c>
      <c r="W27" s="282"/>
    </row>
    <row r="28" spans="1:30" ht="10.5" customHeight="1">
      <c r="A28" s="272"/>
      <c r="B28" s="680"/>
      <c r="C28" s="681"/>
      <c r="D28" s="345"/>
      <c r="E28" s="375"/>
      <c r="F28" s="311"/>
      <c r="G28" s="535" t="s">
        <v>523</v>
      </c>
      <c r="H28" s="514"/>
      <c r="I28" s="344"/>
      <c r="J28" s="344"/>
      <c r="K28" s="344"/>
      <c r="L28" s="536"/>
      <c r="M28" s="508"/>
      <c r="N28" s="298"/>
      <c r="U28" s="298"/>
      <c r="V28" s="298"/>
    </row>
    <row r="29" spans="1:30" ht="14">
      <c r="A29" s="290" t="s">
        <v>524</v>
      </c>
      <c r="B29" s="346"/>
      <c r="C29" s="347"/>
      <c r="D29" s="348" t="s">
        <v>81</v>
      </c>
      <c r="E29" s="305"/>
      <c r="F29" s="501" t="s">
        <v>82</v>
      </c>
      <c r="G29" s="537"/>
      <c r="H29" s="322" t="s">
        <v>83</v>
      </c>
      <c r="I29" s="349"/>
      <c r="J29" s="509" t="s">
        <v>84</v>
      </c>
      <c r="K29" s="509"/>
      <c r="L29" s="682" t="s">
        <v>85</v>
      </c>
      <c r="M29" s="683"/>
      <c r="N29" s="683"/>
      <c r="O29" s="683"/>
      <c r="P29" s="683"/>
      <c r="Q29" s="683"/>
      <c r="R29" s="683"/>
      <c r="S29" s="683"/>
      <c r="T29" s="683"/>
      <c r="U29" s="683"/>
      <c r="V29" s="684"/>
    </row>
    <row r="30" spans="1:30" ht="14">
      <c r="A30" s="297" t="s">
        <v>525</v>
      </c>
      <c r="B30" s="334"/>
      <c r="C30" s="308"/>
      <c r="D30" s="283" t="s">
        <v>87</v>
      </c>
      <c r="F30" s="691"/>
      <c r="G30" s="692"/>
      <c r="H30" s="297" t="s">
        <v>88</v>
      </c>
      <c r="I30" s="350"/>
      <c r="J30" s="511" t="s">
        <v>89</v>
      </c>
      <c r="K30" s="511"/>
      <c r="L30" s="507"/>
      <c r="V30" s="512"/>
    </row>
    <row r="31" spans="1:30">
      <c r="A31" s="297" t="s">
        <v>526</v>
      </c>
      <c r="B31" s="297"/>
      <c r="C31" s="298"/>
      <c r="F31" s="691"/>
      <c r="G31" s="692"/>
      <c r="H31" s="297"/>
      <c r="I31" s="350"/>
      <c r="J31" s="511" t="s">
        <v>93</v>
      </c>
      <c r="K31" s="511"/>
      <c r="L31" s="507"/>
      <c r="V31" s="512"/>
    </row>
    <row r="32" spans="1:30" ht="10.5" customHeight="1">
      <c r="A32" s="311"/>
      <c r="B32" s="351"/>
      <c r="C32" s="352"/>
      <c r="D32" s="283" t="s">
        <v>94</v>
      </c>
      <c r="F32" s="691"/>
      <c r="G32" s="692"/>
      <c r="H32" s="297" t="s">
        <v>95</v>
      </c>
      <c r="I32" s="350"/>
      <c r="J32" s="511"/>
      <c r="K32" s="511"/>
      <c r="L32" s="507"/>
      <c r="V32" s="512"/>
    </row>
    <row r="33" spans="1:22" ht="13">
      <c r="A33" s="290" t="s">
        <v>96</v>
      </c>
      <c r="C33" s="292"/>
      <c r="D33" s="283" t="s">
        <v>97</v>
      </c>
      <c r="F33" s="538" t="s">
        <v>98</v>
      </c>
      <c r="G33" s="539"/>
      <c r="H33" s="297" t="s">
        <v>88</v>
      </c>
      <c r="I33" s="350"/>
      <c r="J33" s="511" t="s">
        <v>99</v>
      </c>
      <c r="K33" s="511"/>
      <c r="L33" s="507"/>
      <c r="V33" s="512"/>
    </row>
    <row r="34" spans="1:22" ht="10.5" customHeight="1">
      <c r="A34" s="297" t="s">
        <v>527</v>
      </c>
      <c r="C34" s="298"/>
      <c r="D34" s="283" t="s">
        <v>100</v>
      </c>
      <c r="F34" s="540"/>
      <c r="G34" s="541"/>
      <c r="H34" s="297" t="s">
        <v>101</v>
      </c>
      <c r="I34" s="350"/>
      <c r="J34" s="511" t="s">
        <v>528</v>
      </c>
      <c r="K34" s="511"/>
      <c r="L34" s="687" t="s">
        <v>103</v>
      </c>
      <c r="M34" s="688"/>
      <c r="N34" s="688"/>
      <c r="O34" s="688"/>
      <c r="P34" s="688"/>
      <c r="Q34" s="688"/>
      <c r="R34" s="688"/>
      <c r="S34" s="688"/>
      <c r="T34" s="688"/>
      <c r="U34" s="688"/>
      <c r="V34" s="693"/>
    </row>
    <row r="35" spans="1:22">
      <c r="A35" s="311"/>
      <c r="B35" s="312"/>
      <c r="C35" s="313"/>
      <c r="D35" s="353"/>
      <c r="E35" s="312"/>
      <c r="F35" s="673" t="s">
        <v>1062</v>
      </c>
      <c r="G35" s="674"/>
      <c r="H35" s="673" t="s">
        <v>1033</v>
      </c>
      <c r="I35" s="674"/>
      <c r="J35" s="515" t="s">
        <v>104</v>
      </c>
      <c r="K35" s="515"/>
      <c r="L35" s="675" t="s">
        <v>105</v>
      </c>
      <c r="M35" s="676"/>
      <c r="N35" s="676"/>
      <c r="O35" s="676"/>
      <c r="P35" s="676"/>
      <c r="Q35" s="676"/>
      <c r="R35" s="676"/>
      <c r="S35" s="676"/>
      <c r="T35" s="676"/>
      <c r="U35" s="676"/>
      <c r="V35" s="690"/>
    </row>
    <row r="36" spans="1:22">
      <c r="B36" s="305"/>
    </row>
    <row r="42" spans="1:22" s="354" customFormat="1" ht="26.25" customHeight="1">
      <c r="A42" s="542" t="s">
        <v>886</v>
      </c>
      <c r="B42" s="495"/>
      <c r="C42" s="542" t="s">
        <v>569</v>
      </c>
      <c r="D42" s="571"/>
      <c r="E42" s="571"/>
      <c r="F42" s="544"/>
      <c r="G42" s="542" t="s">
        <v>880</v>
      </c>
      <c r="H42" s="495"/>
      <c r="I42" s="542" t="s">
        <v>569</v>
      </c>
      <c r="K42" s="545"/>
      <c r="L42" s="545"/>
      <c r="V42" s="546"/>
    </row>
    <row r="43" spans="1:22" s="354" customFormat="1" ht="19.25" customHeight="1">
      <c r="A43" s="542" t="s">
        <v>887</v>
      </c>
      <c r="B43" s="495"/>
      <c r="C43" s="542" t="s">
        <v>891</v>
      </c>
      <c r="D43" s="571"/>
      <c r="E43" s="571"/>
      <c r="F43" s="544"/>
      <c r="G43" s="547" t="s">
        <v>881</v>
      </c>
      <c r="H43" s="548"/>
      <c r="I43" s="547" t="s">
        <v>891</v>
      </c>
      <c r="K43" s="545"/>
      <c r="L43" s="545"/>
      <c r="V43" s="546"/>
    </row>
    <row r="44" spans="1:22" s="354" customFormat="1" ht="19.25" customHeight="1">
      <c r="A44" s="542" t="s">
        <v>888</v>
      </c>
      <c r="B44" s="495"/>
      <c r="C44" s="542" t="s">
        <v>891</v>
      </c>
      <c r="D44" s="571"/>
      <c r="E44" s="571"/>
      <c r="F44" s="544"/>
      <c r="G44" s="542" t="s">
        <v>882</v>
      </c>
      <c r="H44" s="495"/>
      <c r="I44" s="542" t="s">
        <v>569</v>
      </c>
      <c r="K44" s="545"/>
      <c r="L44" s="545"/>
      <c r="V44" s="546"/>
    </row>
    <row r="45" spans="1:22" s="354" customFormat="1" ht="19.25" customHeight="1">
      <c r="A45" s="542" t="s">
        <v>889</v>
      </c>
      <c r="B45" s="495"/>
      <c r="C45" s="542" t="s">
        <v>569</v>
      </c>
      <c r="D45" s="571"/>
      <c r="E45" s="571"/>
      <c r="F45" s="544"/>
      <c r="G45" s="542" t="s">
        <v>883</v>
      </c>
      <c r="H45" s="495"/>
      <c r="I45" s="542" t="s">
        <v>569</v>
      </c>
      <c r="K45" s="545"/>
      <c r="L45" s="545"/>
      <c r="V45" s="546"/>
    </row>
    <row r="46" spans="1:22" s="354" customFormat="1" ht="19.25" customHeight="1">
      <c r="A46" s="542" t="s">
        <v>890</v>
      </c>
      <c r="B46" s="495"/>
      <c r="C46" s="542" t="s">
        <v>569</v>
      </c>
      <c r="D46" s="571"/>
      <c r="E46" s="571"/>
      <c r="F46" s="544"/>
      <c r="G46" s="542" t="s">
        <v>885</v>
      </c>
      <c r="H46" s="495"/>
      <c r="I46" s="542" t="s">
        <v>569</v>
      </c>
      <c r="K46" s="545"/>
      <c r="L46" s="545"/>
      <c r="V46" s="546"/>
    </row>
    <row r="47" spans="1:22" ht="18.75" customHeight="1">
      <c r="A47" s="429"/>
      <c r="B47" s="429"/>
      <c r="C47" s="429"/>
      <c r="D47" s="429"/>
      <c r="E47" s="429"/>
      <c r="F47" s="549"/>
      <c r="G47" s="542" t="s">
        <v>884</v>
      </c>
      <c r="H47" s="495"/>
      <c r="I47" s="542" t="s">
        <v>569</v>
      </c>
    </row>
    <row r="51" spans="1:12">
      <c r="L51" s="355"/>
    </row>
    <row r="52" spans="1:12" ht="14">
      <c r="A52" s="356"/>
      <c r="C52" s="334"/>
      <c r="D52" s="357"/>
      <c r="L52" s="358"/>
    </row>
    <row r="53" spans="1:12" ht="14">
      <c r="A53" s="359"/>
      <c r="C53" s="334"/>
      <c r="D53" s="357"/>
      <c r="L53" s="358"/>
    </row>
    <row r="54" spans="1:12" ht="14">
      <c r="A54" s="359"/>
      <c r="C54" s="334"/>
      <c r="D54" s="357"/>
      <c r="L54" s="358"/>
    </row>
    <row r="55" spans="1:12" ht="14">
      <c r="A55" s="359"/>
      <c r="B55" s="334"/>
      <c r="C55" s="334"/>
      <c r="D55" s="357"/>
      <c r="L55" s="358"/>
    </row>
    <row r="56" spans="1:12" ht="14">
      <c r="A56" s="359"/>
      <c r="B56" s="334"/>
      <c r="C56" s="334"/>
      <c r="D56" s="357"/>
      <c r="L56" s="358"/>
    </row>
    <row r="57" spans="1:12" ht="14">
      <c r="A57" s="359"/>
      <c r="B57" s="334"/>
      <c r="C57" s="334"/>
      <c r="D57" s="357"/>
      <c r="L57" s="358"/>
    </row>
    <row r="58" spans="1:12" ht="14">
      <c r="A58" s="334"/>
      <c r="B58" s="334"/>
      <c r="C58" s="334"/>
      <c r="D58" s="357"/>
      <c r="L58" s="360"/>
    </row>
    <row r="59" spans="1:12" ht="14">
      <c r="A59" s="359"/>
      <c r="B59" s="334"/>
      <c r="C59" s="334"/>
      <c r="D59" s="357"/>
    </row>
    <row r="60" spans="1:12" ht="14">
      <c r="A60" s="334"/>
      <c r="B60" s="334"/>
      <c r="C60" s="334"/>
      <c r="D60" s="357"/>
    </row>
    <row r="61" spans="1:12" ht="14">
      <c r="A61" s="334"/>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34"/>
      <c r="B72" s="334"/>
      <c r="C72" s="334"/>
      <c r="D72" s="357"/>
    </row>
    <row r="73" spans="1:4" ht="14">
      <c r="B73" s="334"/>
    </row>
    <row r="74" spans="1:4" ht="14">
      <c r="B74" s="334"/>
    </row>
    <row r="75" spans="1:4" ht="14">
      <c r="B75"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4" firstPageNumber="4294963191" orientation="landscape" r:id="rId1"/>
  <headerFooter alignWithMargins="0">
    <oddHeader>&amp;R&amp;"Calibri"&amp;10&amp;K000000 Confidential&amp;1#_x000D_</oddHeader>
  </headerFooter>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pageSetUpPr fitToPage="1"/>
  </sheetPr>
  <dimension ref="A1:V78"/>
  <sheetViews>
    <sheetView topLeftCell="A13" zoomScale="85" zoomScaleNormal="85" zoomScaleSheetLayoutView="75" workbookViewId="0">
      <selection activeCell="E23" sqref="E23"/>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481"/>
      <c r="I10" s="482"/>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1009</v>
      </c>
      <c r="C18" s="187" t="str">
        <f>IF(D18="","",VLOOKUP(B18,Data!$B$5:$L$404,2,FALSE))</f>
        <v/>
      </c>
      <c r="D18" s="274"/>
      <c r="E18" s="466"/>
      <c r="F18" s="185" t="str">
        <f>IF(D18="","",VLOOKUP(B18,Data!$B$5:$L$404,11,FALSE))</f>
        <v/>
      </c>
      <c r="G18" s="188" t="str">
        <f t="shared" ref="G18:G28"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138,Data!G138,(IF(B18=Data!B144,Data!G144,(IF(B18=Data!B146,Data!G146,(IF(B18=Data!#REF!,Data!#REF!,(IF(B18=Data!#REF!,Data!#REF!,(IF(B18=Data!B129,Data!G129,(IF(B18=Data!#REF!,Data!#REF!,(IF(B18=Data!#REF!,Data!#REF!,Data!#REF!)))))))))))))))&amp;IF(B18=Data!B264,Data!G264,(IF(B18=Data!B265,Data!G265,(IF(B18=Data!#REF!,Data!#REF!,(IF(B18=Data!B260,Data!G260,(IF(B18=Data!B261,Data!G261,(IF(B18=Data!#REF!,Data!G956,(IF(B18=Data!#REF!,Data!#REF!,(IF(B18=Data!B316,Data!G316,Data!#REF!)))))))))))))))&amp;IF(B18=Data!#REF!,Data!#REF!,(IF(B18=Data!#REF!,Data!#REF!,(IF(B18=Data!#REF!,Data!#REF!,(IF(B18=Data!#REF!,Data!#REF!,(IF(B18=Data!#REF!,Data!#REF!,Data!#REF!)))))))))</f>
        <v>#REF!</v>
      </c>
      <c r="N18" s="377"/>
      <c r="O18" s="378"/>
      <c r="P18" s="186" t="e">
        <f>IF(B18=Data!B138,Data!H138,(IF(B18=Data!B144,Data!H144,(IF(B18=Data!B146,Data!H146,(IF(B18=Data!#REF!,Data!#REF!,(IF(B18=Data!#REF!,Data!#REF!,(IF(B18=Data!B129,Data!H129,(IF(B18=Data!#REF!,Data!#REF!,(IF(B18=Data!#REF!,Data!#REF!,Data!#REF!)))))))))))))))&amp;IF(B18=Data!B264,Data!H264,(IF(B18=Data!B265,Data!H265,(IF(B18=Data!#REF!,Data!#REF!,(IF(B18=Data!B260,Data!H260,(IF(B18=Data!B261,Data!H261,(IF(B18=Data!#REF!,Data!H956,(IF(B18=Data!#REF!,Data!#REF!,(IF(B18=Data!B316,Data!H316,Data!#REF!)))))))))))))))&amp;IF(B18=Data!#REF!,Data!#REF!,(IF(B18=Data!#REF!,Data!#REF!,(IF(B18=Data!#REF!,Data!#REF!,(IF(B18=Data!#REF!,Data!#REF!,(IF(B18=Data!#REF!,Data!#REF!,Data!#REF!)))))))))</f>
        <v>#REF!</v>
      </c>
      <c r="Q18" s="378"/>
      <c r="R18" s="378"/>
      <c r="S18" s="186" t="e">
        <f>IF(B18=Data!B138,Data!I138,(IF(B18=Data!B144,Data!I144,(IF(B18=Data!B146,Data!I146,(IF(B18=Data!#REF!,Data!#REF!,(IF(B18=Data!#REF!,Data!#REF!,(IF(B18=Data!B129,Data!I129,(IF(B18=Data!#REF!,Data!#REF!,(IF(B18=Data!#REF!,Data!#REF!,Data!#REF!)))))))))))))))&amp;IF(B18=Data!B264,Data!I264,(IF(B18=Data!B265,Data!I265,(IF(B18=Data!#REF!,Data!#REF!,(IF(B18=Data!B260,Data!I260,(IF(B18=Data!B261,Data!I261,(IF(B18=Data!#REF!,Data!I956,(IF(B18=Data!#REF!,Data!#REF!,(IF(B18=Data!B316,Data!I316,Data!#REF!)))))))))))))))&amp;IF(B18=Data!#REF!,Data!#REF!,(IF(B18=Data!#REF!,Data!#REF!,(IF(B18=Data!#REF!,Data!#REF!,(IF(B18=Data!#REF!,Data!#REF!,(IF(B18=Data!#REF!,Data!#REF!,Data!#REF!)))))))))</f>
        <v>#REF!</v>
      </c>
      <c r="T18" s="379"/>
      <c r="U18" s="186" t="e">
        <f>IF(B18=Data!B138,Data!J138,(IF(B18=Data!B144,Data!J144,(IF(B18=Data!B146,Data!J146,(IF(B18=Data!#REF!,Data!#REF!,(IF(B18=Data!#REF!,Data!#REF!,(IF(B18=Data!B129,Data!J129,(IF(B18=Data!#REF!,Data!#REF!,(IF(B18=Data!#REF!,Data!#REF!,Data!#REF!)))))))))))))))&amp;IF(B18=Data!B264,Data!J264,(IF(B18=Data!B265,Data!J265,(IF(B18=Data!#REF!,Data!#REF!,(IF(B18=Data!B260,Data!J260,(IF(B18=Data!B261,Data!J261,(IF(B18=Data!#REF!,Data!J956,(IF(B18=Data!#REF!,Data!#REF!,(IF(B18=Data!B316,Data!J316,Data!#REF!)))))))))))))))&amp;IF(B18=Data!#REF!,Data!#REF!,(IF(B18=Data!#REF!,Data!#REF!,(IF(B18=Data!#REF!,Data!#REF!,(IF(B18=Data!#REF!,Data!#REF!,(IF(B18=Data!#REF!,Data!#REF!,Data!#REF!)))))))))</f>
        <v>#REF!</v>
      </c>
      <c r="V18" s="184" t="str">
        <f>IF(D18="","",VLOOKUP(B18,Data!$B$5:$J$404,9,FALSE)*D18)</f>
        <v/>
      </c>
    </row>
    <row r="19" spans="1:22" s="340" customFormat="1" ht="17" customHeight="1">
      <c r="A19" s="272">
        <v>1</v>
      </c>
      <c r="B19" s="419" t="s">
        <v>353</v>
      </c>
      <c r="C19" s="187" t="str">
        <f>IF(D19="","",VLOOKUP(B19,Data!$B$5:$L$404,2,FALSE))</f>
        <v>WQ78260</v>
      </c>
      <c r="D19" s="274">
        <v>2</v>
      </c>
      <c r="E19" s="466" t="s">
        <v>521</v>
      </c>
      <c r="F19" s="185">
        <f>IF(D19="","",VLOOKUP(B19,Data!$B$5:$L$404,11,FALSE))</f>
        <v>4283.6499999999996</v>
      </c>
      <c r="G19" s="188">
        <f t="shared" si="0"/>
        <v>8567.2999999999993</v>
      </c>
      <c r="H19" s="182" t="str">
        <f>IF(D19="","",VLOOKUP(B19,Data!$B$5:$D$404,3,FALSE))</f>
        <v>C/T</v>
      </c>
      <c r="I19" s="182" t="str">
        <f>IF(D19="","",VLOOKUP(B19,Data!$B$5:$M$404,12,FALSE))</f>
        <v>Indonesia</v>
      </c>
      <c r="J19" s="280" t="s">
        <v>1010</v>
      </c>
      <c r="K19" s="183">
        <f>IF(D19="","",VLOOKUP(B19,Data!$B$5:$E$404,4,FALSE)*D19)</f>
        <v>610</v>
      </c>
      <c r="L19" s="183">
        <f>IF(D19="","",VLOOKUP(B19,Data!$B$5:$F$404,5,FALSE)*D19)</f>
        <v>538</v>
      </c>
      <c r="M19" s="189" t="e">
        <f>IF(B19=Data!B119,Data!G119,(IF(B19=Data!B125,Data!G125,(IF(B19=Data!B127,Data!G127,(IF(B19=Data!#REF!,Data!#REF!,(IF(B19=Data!#REF!,Data!#REF!,(IF(B19=Data!B110,Data!G110,(IF(B19=Data!#REF!,Data!#REF!,(IF(B19=Data!#REF!,Data!#REF!,Data!#REF!)))))))))))))))&amp;IF(B19=Data!B245,Data!G245,(IF(B19=Data!B246,Data!G246,(IF(B19=Data!#REF!,Data!#REF!,(IF(B19=Data!B241,Data!G241,(IF(B19=Data!B242,Data!G242,(IF(B19=Data!#REF!,Data!G937,(IF(B19=Data!#REF!,Data!#REF!,(IF(B19=Data!B297,Data!G297,Data!#REF!)))))))))))))))&amp;IF(B19=Data!#REF!,Data!#REF!,(IF(B19=Data!#REF!,Data!#REF!,(IF(B19=Data!#REF!,Data!#REF!,(IF(B19=Data!#REF!,Data!#REF!,(IF(B19=Data!#REF!,Data!#REF!,Data!#REF!)))))))))</f>
        <v>#REF!</v>
      </c>
      <c r="N19" s="377"/>
      <c r="O19" s="378"/>
      <c r="P19" s="186" t="e">
        <f>IF(B19=Data!B119,Data!H119,(IF(B19=Data!B125,Data!H125,(IF(B19=Data!B127,Data!H127,(IF(B19=Data!#REF!,Data!#REF!,(IF(B19=Data!#REF!,Data!#REF!,(IF(B19=Data!B110,Data!H110,(IF(B19=Data!#REF!,Data!#REF!,(IF(B19=Data!#REF!,Data!#REF!,Data!#REF!)))))))))))))))&amp;IF(B19=Data!B245,Data!H245,(IF(B19=Data!B246,Data!H246,(IF(B19=Data!#REF!,Data!#REF!,(IF(B19=Data!B241,Data!H241,(IF(B19=Data!B242,Data!H242,(IF(B19=Data!#REF!,Data!H937,(IF(B19=Data!#REF!,Data!#REF!,(IF(B19=Data!B297,Data!H297,Data!#REF!)))))))))))))))&amp;IF(B19=Data!#REF!,Data!#REF!,(IF(B19=Data!#REF!,Data!#REF!,(IF(B19=Data!#REF!,Data!#REF!,(IF(B19=Data!#REF!,Data!#REF!,(IF(B19=Data!#REF!,Data!#REF!,Data!#REF!)))))))))</f>
        <v>#REF!</v>
      </c>
      <c r="Q19" s="378"/>
      <c r="R19" s="378"/>
      <c r="S19" s="186" t="e">
        <f>IF(B19=Data!B119,Data!I119,(IF(B19=Data!B125,Data!I125,(IF(B19=Data!B127,Data!I127,(IF(B19=Data!#REF!,Data!#REF!,(IF(B19=Data!#REF!,Data!#REF!,(IF(B19=Data!B110,Data!I110,(IF(B19=Data!#REF!,Data!#REF!,(IF(B19=Data!#REF!,Data!#REF!,Data!#REF!)))))))))))))))&amp;IF(B19=Data!B245,Data!I245,(IF(B19=Data!B246,Data!I246,(IF(B19=Data!#REF!,Data!#REF!,(IF(B19=Data!B241,Data!I241,(IF(B19=Data!B242,Data!I242,(IF(B19=Data!#REF!,Data!I937,(IF(B19=Data!#REF!,Data!#REF!,(IF(B19=Data!B297,Data!I297,Data!#REF!)))))))))))))))&amp;IF(B19=Data!#REF!,Data!#REF!,(IF(B19=Data!#REF!,Data!#REF!,(IF(B19=Data!#REF!,Data!#REF!,(IF(B19=Data!#REF!,Data!#REF!,(IF(B19=Data!#REF!,Data!#REF!,Data!#REF!)))))))))</f>
        <v>#REF!</v>
      </c>
      <c r="T19" s="379"/>
      <c r="U19" s="186" t="e">
        <f>IF(B19=Data!B119,Data!J119,(IF(B19=Data!B125,Data!J125,(IF(B19=Data!B127,Data!J127,(IF(B19=Data!#REF!,Data!#REF!,(IF(B19=Data!#REF!,Data!#REF!,(IF(B19=Data!B110,Data!J110,(IF(B19=Data!#REF!,Data!#REF!,(IF(B19=Data!#REF!,Data!#REF!,Data!#REF!)))))))))))))))&amp;IF(B19=Data!B245,Data!J245,(IF(B19=Data!B246,Data!J246,(IF(B19=Data!#REF!,Data!#REF!,(IF(B19=Data!B241,Data!J241,(IF(B19=Data!B242,Data!J242,(IF(B19=Data!#REF!,Data!J937,(IF(B19=Data!#REF!,Data!#REF!,(IF(B19=Data!B297,Data!J297,Data!#REF!)))))))))))))))&amp;IF(B19=Data!#REF!,Data!#REF!,(IF(B19=Data!#REF!,Data!#REF!,(IF(B19=Data!#REF!,Data!#REF!,(IF(B19=Data!#REF!,Data!#REF!,(IF(B19=Data!#REF!,Data!#REF!,Data!#REF!)))))))))</f>
        <v>#REF!</v>
      </c>
      <c r="V19" s="184">
        <f>IF(D19="","",VLOOKUP(B19,Data!$B$5:$J$404,9,FALSE)*D19)</f>
        <v>3.0680000000000001</v>
      </c>
    </row>
    <row r="20" spans="1:22" s="340" customFormat="1" ht="17" customHeight="1">
      <c r="A20" s="272">
        <v>2</v>
      </c>
      <c r="B20" s="419" t="s">
        <v>357</v>
      </c>
      <c r="C20" s="187" t="str">
        <f>IF(D20="","",VLOOKUP(B20,Data!$B$5:$L$404,2,FALSE))</f>
        <v>WQ78290</v>
      </c>
      <c r="D20" s="274">
        <v>1</v>
      </c>
      <c r="E20" s="466"/>
      <c r="F20" s="185">
        <f>IF(D20="","",VLOOKUP(B20,Data!$B$5:$L$404,11,FALSE))</f>
        <v>4283.7299999999996</v>
      </c>
      <c r="G20" s="188">
        <f t="shared" si="0"/>
        <v>4283.7299999999996</v>
      </c>
      <c r="H20" s="182" t="str">
        <f>IF(D20="","",VLOOKUP(B20,Data!$B$5:$D$404,3,FALSE))</f>
        <v>C/T</v>
      </c>
      <c r="I20" s="182" t="str">
        <f>IF(D20="","",VLOOKUP(B20,Data!$B$5:$M$404,12,FALSE))</f>
        <v>Indonesia</v>
      </c>
      <c r="J20" s="280" t="s">
        <v>1010</v>
      </c>
      <c r="K20" s="183">
        <f>IF(D20="","",VLOOKUP(B20,Data!$B$5:$E$404,4,FALSE)*D20)</f>
        <v>305</v>
      </c>
      <c r="L20" s="183">
        <f>IF(D20="","",VLOOKUP(B20,Data!$B$5:$F$404,5,FALSE)*D20)</f>
        <v>269</v>
      </c>
      <c r="M20" s="189" t="e">
        <f>IF(B20=Data!B120,Data!G120,(IF(B20=Data!B126,Data!G126,(IF(B20=Data!B128,Data!G128,(IF(B20=Data!#REF!,Data!#REF!,(IF(B20=Data!#REF!,Data!#REF!,(IF(B20=Data!B111,Data!G111,(IF(B20=Data!#REF!,Data!#REF!,(IF(B20=Data!#REF!,Data!#REF!,Data!#REF!)))))))))))))))&amp;IF(B20=Data!B246,Data!G246,(IF(B20=Data!B247,Data!G247,(IF(B20=Data!#REF!,Data!#REF!,(IF(B20=Data!B242,Data!G242,(IF(B20=Data!B243,Data!G243,(IF(B20=Data!#REF!,Data!G938,(IF(B20=Data!#REF!,Data!#REF!,(IF(B20=Data!B298,Data!G298,Data!#REF!)))))))))))))))&amp;IF(B20=Data!#REF!,Data!#REF!,(IF(B20=Data!#REF!,Data!#REF!,(IF(B20=Data!#REF!,Data!#REF!,(IF(B20=Data!#REF!,Data!#REF!,(IF(B20=Data!#REF!,Data!#REF!,Data!#REF!)))))))))</f>
        <v>#REF!</v>
      </c>
      <c r="N20" s="377"/>
      <c r="O20" s="378"/>
      <c r="P20" s="186" t="e">
        <f>IF(B20=Data!B120,Data!H120,(IF(B20=Data!B126,Data!H126,(IF(B20=Data!B128,Data!H128,(IF(B20=Data!#REF!,Data!#REF!,(IF(B20=Data!#REF!,Data!#REF!,(IF(B20=Data!B111,Data!H111,(IF(B20=Data!#REF!,Data!#REF!,(IF(B20=Data!#REF!,Data!#REF!,Data!#REF!)))))))))))))))&amp;IF(B20=Data!B246,Data!H246,(IF(B20=Data!B247,Data!H247,(IF(B20=Data!#REF!,Data!#REF!,(IF(B20=Data!B242,Data!H242,(IF(B20=Data!B243,Data!H243,(IF(B20=Data!#REF!,Data!H938,(IF(B20=Data!#REF!,Data!#REF!,(IF(B20=Data!B298,Data!H298,Data!#REF!)))))))))))))))&amp;IF(B20=Data!#REF!,Data!#REF!,(IF(B20=Data!#REF!,Data!#REF!,(IF(B20=Data!#REF!,Data!#REF!,(IF(B20=Data!#REF!,Data!#REF!,(IF(B20=Data!#REF!,Data!#REF!,Data!#REF!)))))))))</f>
        <v>#REF!</v>
      </c>
      <c r="Q20" s="378"/>
      <c r="R20" s="378"/>
      <c r="S20" s="186" t="e">
        <f>IF(B20=Data!B120,Data!I120,(IF(B20=Data!B126,Data!I126,(IF(B20=Data!B128,Data!I128,(IF(B20=Data!#REF!,Data!#REF!,(IF(B20=Data!#REF!,Data!#REF!,(IF(B20=Data!B111,Data!I111,(IF(B20=Data!#REF!,Data!#REF!,(IF(B20=Data!#REF!,Data!#REF!,Data!#REF!)))))))))))))))&amp;IF(B20=Data!B246,Data!I246,(IF(B20=Data!B247,Data!I247,(IF(B20=Data!#REF!,Data!#REF!,(IF(B20=Data!B242,Data!I242,(IF(B20=Data!B243,Data!I243,(IF(B20=Data!#REF!,Data!I938,(IF(B20=Data!#REF!,Data!#REF!,(IF(B20=Data!B298,Data!I298,Data!#REF!)))))))))))))))&amp;IF(B20=Data!#REF!,Data!#REF!,(IF(B20=Data!#REF!,Data!#REF!,(IF(B20=Data!#REF!,Data!#REF!,(IF(B20=Data!#REF!,Data!#REF!,(IF(B20=Data!#REF!,Data!#REF!,Data!#REF!)))))))))</f>
        <v>#REF!</v>
      </c>
      <c r="T20" s="379"/>
      <c r="U20" s="186" t="e">
        <f>IF(B20=Data!B120,Data!J120,(IF(B20=Data!B126,Data!J126,(IF(B20=Data!B128,Data!J128,(IF(B20=Data!#REF!,Data!#REF!,(IF(B20=Data!#REF!,Data!#REF!,(IF(B20=Data!B111,Data!J111,(IF(B20=Data!#REF!,Data!#REF!,(IF(B20=Data!#REF!,Data!#REF!,Data!#REF!)))))))))))))))&amp;IF(B20=Data!B246,Data!J246,(IF(B20=Data!B247,Data!J247,(IF(B20=Data!#REF!,Data!#REF!,(IF(B20=Data!B242,Data!J242,(IF(B20=Data!B243,Data!J243,(IF(B20=Data!#REF!,Data!J938,(IF(B20=Data!#REF!,Data!#REF!,(IF(B20=Data!B298,Data!J298,Data!#REF!)))))))))))))))&amp;IF(B20=Data!#REF!,Data!#REF!,(IF(B20=Data!#REF!,Data!#REF!,(IF(B20=Data!#REF!,Data!#REF!,(IF(B20=Data!#REF!,Data!#REF!,(IF(B20=Data!#REF!,Data!#REF!,Data!#REF!)))))))))</f>
        <v>#REF!</v>
      </c>
      <c r="V20" s="184">
        <f>IF(D20="","",VLOOKUP(B20,Data!$B$5:$J$404,9,FALSE)*D20)</f>
        <v>1.534</v>
      </c>
    </row>
    <row r="21" spans="1:22" s="340" customFormat="1" ht="17" customHeight="1">
      <c r="A21" s="272">
        <v>3</v>
      </c>
      <c r="B21" s="419" t="s">
        <v>399</v>
      </c>
      <c r="C21" s="187" t="str">
        <f>IF(D21="","",VLOOKUP(B21,Data!$B$5:$L$404,2,FALSE))</f>
        <v>ZU62700</v>
      </c>
      <c r="D21" s="274">
        <v>2</v>
      </c>
      <c r="E21" s="466" t="s">
        <v>522</v>
      </c>
      <c r="F21" s="185">
        <f>IF(D21="","",VLOOKUP(B21,Data!$B$5:$L$404,11,FALSE))</f>
        <v>6636.37</v>
      </c>
      <c r="G21" s="188">
        <f t="shared" si="0"/>
        <v>13272.74</v>
      </c>
      <c r="H21" s="182" t="str">
        <f>IF(D21="","",VLOOKUP(B21,Data!$B$5:$D$404,3,FALSE))</f>
        <v>C/T</v>
      </c>
      <c r="I21" s="182" t="str">
        <f>IF(D21="","",VLOOKUP(B21,Data!$B$5:$M$404,12,FALSE))</f>
        <v>Indonesia</v>
      </c>
      <c r="J21" s="280" t="s">
        <v>1010</v>
      </c>
      <c r="K21" s="183">
        <f>IF(D21="","",VLOOKUP(B21,Data!$B$5:$E$404,4,FALSE)*D21)</f>
        <v>690</v>
      </c>
      <c r="L21" s="183">
        <f>IF(D21="","",VLOOKUP(B21,Data!$B$5:$F$404,5,FALSE)*D21)</f>
        <v>608</v>
      </c>
      <c r="M21" s="189" t="e">
        <f>IF(B21=Data!B109,Data!G109,(IF(B21=Data!B115,Data!G115,(IF(B21=Data!B117,Data!G117,(IF(B21=Data!#REF!,Data!#REF!,(IF(B21=Data!#REF!,Data!#REF!,(IF(B21=Data!B100,Data!G100,(IF(B21=Data!#REF!,Data!#REF!,(IF(B21=Data!#REF!,Data!#REF!,Data!#REF!)))))))))))))))&amp;IF(B21=Data!B235,Data!G235,(IF(B21=Data!B236,Data!G236,(IF(B21=Data!#REF!,Data!#REF!,(IF(B21=Data!B231,Data!G231,(IF(B21=Data!B232,Data!G232,(IF(B21=Data!#REF!,Data!G927,(IF(B21=Data!#REF!,Data!#REF!,(IF(B21=Data!B287,Data!G287,Data!#REF!)))))))))))))))&amp;IF(B21=Data!#REF!,Data!#REF!,(IF(B21=Data!#REF!,Data!#REF!,(IF(B21=Data!#REF!,Data!#REF!,(IF(B21=Data!#REF!,Data!#REF!,(IF(B21=Data!#REF!,Data!#REF!,Data!#REF!)))))))))</f>
        <v>#REF!</v>
      </c>
      <c r="N21" s="377"/>
      <c r="O21" s="378"/>
      <c r="P21" s="186" t="e">
        <f>IF(B21=Data!B109,Data!H109,(IF(B21=Data!B115,Data!H115,(IF(B21=Data!B117,Data!H117,(IF(B21=Data!#REF!,Data!#REF!,(IF(B21=Data!#REF!,Data!#REF!,(IF(B21=Data!B100,Data!H100,(IF(B21=Data!#REF!,Data!#REF!,(IF(B21=Data!#REF!,Data!#REF!,Data!#REF!)))))))))))))))&amp;IF(B21=Data!B235,Data!H235,(IF(B21=Data!B236,Data!H236,(IF(B21=Data!#REF!,Data!#REF!,(IF(B21=Data!B231,Data!H231,(IF(B21=Data!B232,Data!H232,(IF(B21=Data!#REF!,Data!H927,(IF(B21=Data!#REF!,Data!#REF!,(IF(B21=Data!B287,Data!H287,Data!#REF!)))))))))))))))&amp;IF(B21=Data!#REF!,Data!#REF!,(IF(B21=Data!#REF!,Data!#REF!,(IF(B21=Data!#REF!,Data!#REF!,(IF(B21=Data!#REF!,Data!#REF!,(IF(B21=Data!#REF!,Data!#REF!,Data!#REF!)))))))))</f>
        <v>#REF!</v>
      </c>
      <c r="Q21" s="378"/>
      <c r="R21" s="378"/>
      <c r="S21" s="186" t="e">
        <f>IF(B21=Data!B109,Data!I109,(IF(B21=Data!B115,Data!I115,(IF(B21=Data!B117,Data!I117,(IF(B21=Data!#REF!,Data!#REF!,(IF(B21=Data!#REF!,Data!#REF!,(IF(B21=Data!B100,Data!I100,(IF(B21=Data!#REF!,Data!#REF!,(IF(B21=Data!#REF!,Data!#REF!,Data!#REF!)))))))))))))))&amp;IF(B21=Data!B235,Data!I235,(IF(B21=Data!B236,Data!I236,(IF(B21=Data!#REF!,Data!#REF!,(IF(B21=Data!B231,Data!I231,(IF(B21=Data!B232,Data!I232,(IF(B21=Data!#REF!,Data!I927,(IF(B21=Data!#REF!,Data!#REF!,(IF(B21=Data!B287,Data!I287,Data!#REF!)))))))))))))))&amp;IF(B21=Data!#REF!,Data!#REF!,(IF(B21=Data!#REF!,Data!#REF!,(IF(B21=Data!#REF!,Data!#REF!,(IF(B21=Data!#REF!,Data!#REF!,(IF(B21=Data!#REF!,Data!#REF!,Data!#REF!)))))))))</f>
        <v>#REF!</v>
      </c>
      <c r="T21" s="379"/>
      <c r="U21" s="186" t="e">
        <f>IF(B21=Data!B109,Data!J109,(IF(B21=Data!B115,Data!J115,(IF(B21=Data!B117,Data!J117,(IF(B21=Data!#REF!,Data!#REF!,(IF(B21=Data!#REF!,Data!#REF!,(IF(B21=Data!B100,Data!J100,(IF(B21=Data!#REF!,Data!#REF!,(IF(B21=Data!#REF!,Data!#REF!,Data!#REF!)))))))))))))))&amp;IF(B21=Data!B235,Data!J235,(IF(B21=Data!B236,Data!J236,(IF(B21=Data!#REF!,Data!#REF!,(IF(B21=Data!B231,Data!J231,(IF(B21=Data!B232,Data!J232,(IF(B21=Data!#REF!,Data!J927,(IF(B21=Data!#REF!,Data!#REF!,(IF(B21=Data!B287,Data!J287,Data!#REF!)))))))))))))))&amp;IF(B21=Data!#REF!,Data!#REF!,(IF(B21=Data!#REF!,Data!#REF!,(IF(B21=Data!#REF!,Data!#REF!,(IF(B21=Data!#REF!,Data!#REF!,(IF(B21=Data!#REF!,Data!#REF!,Data!#REF!)))))))))</f>
        <v>#REF!</v>
      </c>
      <c r="V21" s="184">
        <f>IF(D21="","",VLOOKUP(B21,Data!$B$5:$J$404,9,FALSE)*D21)</f>
        <v>3.6120000000000001</v>
      </c>
    </row>
    <row r="22" spans="1:22" s="340" customFormat="1" ht="17" customHeight="1">
      <c r="A22" s="272">
        <v>4</v>
      </c>
      <c r="B22" s="419" t="s">
        <v>203</v>
      </c>
      <c r="C22" s="187" t="str">
        <f>IF(D22="","",VLOOKUP(B22,Data!$B$5:$L$404,2,FALSE))</f>
        <v>WH50380</v>
      </c>
      <c r="D22" s="274">
        <v>1</v>
      </c>
      <c r="E22" s="277"/>
      <c r="F22" s="185">
        <f>IF(D22="","",VLOOKUP(B22,Data!$B$5:$L$404,11,FALSE))</f>
        <v>2134.0100000000002</v>
      </c>
      <c r="G22" s="188">
        <f t="shared" si="0"/>
        <v>2134.0100000000002</v>
      </c>
      <c r="H22" s="182" t="str">
        <f>IF(D22="","",VLOOKUP(B22,Data!$B$5:$D$404,3,FALSE))</f>
        <v>C/T</v>
      </c>
      <c r="I22" s="182" t="str">
        <f>IF(D22="","",VLOOKUP(B22,Data!$B$5:$M$404,12,FALSE))</f>
        <v>Indonesia</v>
      </c>
      <c r="J22" s="280" t="s">
        <v>1010</v>
      </c>
      <c r="K22" s="183">
        <f>IF(D22="","",VLOOKUP(B22,Data!$B$5:$E$404,4,FALSE)*D22)</f>
        <v>201</v>
      </c>
      <c r="L22" s="183">
        <f>IF(D22="","",VLOOKUP(B22,Data!$B$5:$F$404,5,FALSE)*D22)</f>
        <v>181</v>
      </c>
      <c r="M22" s="189" t="e">
        <f>IF(B22=Data!B110,Data!G110,(IF(B22=Data!B116,Data!G116,(IF(B22=Data!B118,Data!G118,(IF(B22=Data!#REF!,Data!#REF!,(IF(B22=Data!#REF!,Data!#REF!,(IF(B22=Data!B101,Data!G101,(IF(B22=Data!#REF!,Data!#REF!,(IF(B22=Data!#REF!,Data!#REF!,Data!#REF!)))))))))))))))&amp;IF(B22=Data!B236,Data!G236,(IF(B22=Data!B237,Data!G237,(IF(B22=Data!#REF!,Data!#REF!,(IF(B22=Data!B232,Data!G232,(IF(B22=Data!B233,Data!G233,(IF(B22=Data!#REF!,Data!G928,(IF(B22=Data!#REF!,Data!#REF!,(IF(B22=Data!B288,Data!G288,Data!#REF!)))))))))))))))&amp;IF(B22=Data!#REF!,Data!#REF!,(IF(B22=Data!#REF!,Data!#REF!,(IF(B22=Data!#REF!,Data!#REF!,(IF(B22=Data!#REF!,Data!#REF!,(IF(B22=Data!#REF!,Data!#REF!,Data!#REF!)))))))))</f>
        <v>#REF!</v>
      </c>
      <c r="N22" s="377"/>
      <c r="O22" s="378"/>
      <c r="P22" s="186" t="e">
        <f>IF(B22=Data!B110,Data!H110,(IF(B22=Data!B116,Data!H116,(IF(B22=Data!B118,Data!H118,(IF(B22=Data!#REF!,Data!#REF!,(IF(B22=Data!#REF!,Data!#REF!,(IF(B22=Data!B101,Data!H101,(IF(B22=Data!#REF!,Data!#REF!,(IF(B22=Data!#REF!,Data!#REF!,Data!#REF!)))))))))))))))&amp;IF(B22=Data!B236,Data!H236,(IF(B22=Data!B237,Data!H237,(IF(B22=Data!#REF!,Data!#REF!,(IF(B22=Data!B232,Data!H232,(IF(B22=Data!B233,Data!H233,(IF(B22=Data!#REF!,Data!H928,(IF(B22=Data!#REF!,Data!#REF!,(IF(B22=Data!B288,Data!H288,Data!#REF!)))))))))))))))&amp;IF(B22=Data!#REF!,Data!#REF!,(IF(B22=Data!#REF!,Data!#REF!,(IF(B22=Data!#REF!,Data!#REF!,(IF(B22=Data!#REF!,Data!#REF!,(IF(B22=Data!#REF!,Data!#REF!,Data!#REF!)))))))))</f>
        <v>#REF!</v>
      </c>
      <c r="Q22" s="378"/>
      <c r="R22" s="378"/>
      <c r="S22" s="186" t="e">
        <f>IF(B22=Data!B110,Data!I110,(IF(B22=Data!B116,Data!I116,(IF(B22=Data!B118,Data!I118,(IF(B22=Data!#REF!,Data!#REF!,(IF(B22=Data!#REF!,Data!#REF!,(IF(B22=Data!B101,Data!I101,(IF(B22=Data!#REF!,Data!#REF!,(IF(B22=Data!#REF!,Data!#REF!,Data!#REF!)))))))))))))))&amp;IF(B22=Data!B236,Data!I236,(IF(B22=Data!B237,Data!I237,(IF(B22=Data!#REF!,Data!#REF!,(IF(B22=Data!B232,Data!I232,(IF(B22=Data!B233,Data!I233,(IF(B22=Data!#REF!,Data!I928,(IF(B22=Data!#REF!,Data!#REF!,(IF(B22=Data!B288,Data!I288,Data!#REF!)))))))))))))))&amp;IF(B22=Data!#REF!,Data!#REF!,(IF(B22=Data!#REF!,Data!#REF!,(IF(B22=Data!#REF!,Data!#REF!,(IF(B22=Data!#REF!,Data!#REF!,(IF(B22=Data!#REF!,Data!#REF!,Data!#REF!)))))))))</f>
        <v>#REF!</v>
      </c>
      <c r="T22" s="379"/>
      <c r="U22" s="186" t="e">
        <f>IF(B22=Data!B110,Data!J110,(IF(B22=Data!B116,Data!J116,(IF(B22=Data!B118,Data!J118,(IF(B22=Data!#REF!,Data!#REF!,(IF(B22=Data!#REF!,Data!#REF!,(IF(B22=Data!B101,Data!J101,(IF(B22=Data!#REF!,Data!#REF!,(IF(B22=Data!#REF!,Data!#REF!,Data!#REF!)))))))))))))))&amp;IF(B22=Data!B236,Data!J236,(IF(B22=Data!B237,Data!J237,(IF(B22=Data!#REF!,Data!#REF!,(IF(B22=Data!B232,Data!J232,(IF(B22=Data!B233,Data!J233,(IF(B22=Data!#REF!,Data!J928,(IF(B22=Data!#REF!,Data!#REF!,(IF(B22=Data!B288,Data!J288,Data!#REF!)))))))))))))))&amp;IF(B22=Data!#REF!,Data!#REF!,(IF(B22=Data!#REF!,Data!#REF!,(IF(B22=Data!#REF!,Data!#REF!,(IF(B22=Data!#REF!,Data!#REF!,(IF(B22=Data!#REF!,Data!#REF!,Data!#REF!)))))))))</f>
        <v>#REF!</v>
      </c>
      <c r="V22" s="184">
        <f>IF(D22="","",VLOOKUP(B22,Data!$B$5:$J$404,9,FALSE)*D22)</f>
        <v>1.1499999999999999</v>
      </c>
    </row>
    <row r="23" spans="1:22" s="340" customFormat="1" ht="17" customHeight="1">
      <c r="A23" s="272">
        <v>5</v>
      </c>
      <c r="B23" s="419" t="s">
        <v>209</v>
      </c>
      <c r="C23" s="187" t="str">
        <f>IF(D23="","",VLOOKUP(B23,Data!$B$5:$L$404,2,FALSE))</f>
        <v>WN49700</v>
      </c>
      <c r="D23" s="274">
        <v>7</v>
      </c>
      <c r="E23" s="467" t="s">
        <v>1035</v>
      </c>
      <c r="F23" s="185">
        <f>IF(D23="","",VLOOKUP(B23,Data!$B$5:$L$404,11,FALSE))</f>
        <v>1870.77</v>
      </c>
      <c r="G23" s="188">
        <f t="shared" si="0"/>
        <v>13095.39</v>
      </c>
      <c r="H23" s="182" t="str">
        <f>IF(D23="","",VLOOKUP(B23,Data!$B$5:$D$404,3,FALSE))</f>
        <v>C/T</v>
      </c>
      <c r="I23" s="182" t="str">
        <f>IF(D23="","",VLOOKUP(B23,Data!$B$5:$M$404,12,FALSE))</f>
        <v>Indonesia</v>
      </c>
      <c r="J23" s="280" t="s">
        <v>1010</v>
      </c>
      <c r="K23" s="183">
        <f>IF(D23="","",VLOOKUP(B23,Data!$B$5:$E$404,4,FALSE)*D23)</f>
        <v>1407</v>
      </c>
      <c r="L23" s="183">
        <f>IF(D23="","",VLOOKUP(B23,Data!$B$5:$F$404,5,FALSE)*D23)</f>
        <v>1267</v>
      </c>
      <c r="M23" s="189" t="e">
        <f>IF(B23=Data!B111,Data!G111,(IF(B23=Data!B117,Data!G117,(IF(B23=Data!B119,Data!G119,(IF(B23=Data!#REF!,Data!#REF!,(IF(B23=Data!#REF!,Data!#REF!,(IF(B23=Data!B102,Data!G102,(IF(B23=Data!#REF!,Data!#REF!,(IF(B23=Data!#REF!,Data!#REF!,Data!#REF!)))))))))))))))&amp;IF(B23=Data!B237,Data!G237,(IF(B23=Data!B238,Data!G238,(IF(B23=Data!#REF!,Data!#REF!,(IF(B23=Data!B233,Data!G233,(IF(B23=Data!B234,Data!G234,(IF(B23=Data!#REF!,Data!G929,(IF(B23=Data!#REF!,Data!#REF!,(IF(B23=Data!B289,Data!G289,Data!#REF!)))))))))))))))&amp;IF(B23=Data!#REF!,Data!#REF!,(IF(B23=Data!#REF!,Data!#REF!,(IF(B23=Data!#REF!,Data!#REF!,(IF(B23=Data!#REF!,Data!#REF!,(IF(B23=Data!#REF!,Data!#REF!,Data!#REF!)))))))))</f>
        <v>#REF!</v>
      </c>
      <c r="N23" s="377"/>
      <c r="O23" s="378"/>
      <c r="P23" s="186" t="e">
        <f>IF(B23=Data!B111,Data!H111,(IF(B23=Data!B117,Data!H117,(IF(B23=Data!B119,Data!H119,(IF(B23=Data!#REF!,Data!#REF!,(IF(B23=Data!#REF!,Data!#REF!,(IF(B23=Data!B102,Data!H102,(IF(B23=Data!#REF!,Data!#REF!,(IF(B23=Data!#REF!,Data!#REF!,Data!#REF!)))))))))))))))&amp;IF(B23=Data!B237,Data!H237,(IF(B23=Data!B238,Data!H238,(IF(B23=Data!#REF!,Data!#REF!,(IF(B23=Data!B233,Data!H233,(IF(B23=Data!B234,Data!H234,(IF(B23=Data!#REF!,Data!H929,(IF(B23=Data!#REF!,Data!#REF!,(IF(B23=Data!B289,Data!H289,Data!#REF!)))))))))))))))&amp;IF(B23=Data!#REF!,Data!#REF!,(IF(B23=Data!#REF!,Data!#REF!,(IF(B23=Data!#REF!,Data!#REF!,(IF(B23=Data!#REF!,Data!#REF!,(IF(B23=Data!#REF!,Data!#REF!,Data!#REF!)))))))))</f>
        <v>#REF!</v>
      </c>
      <c r="Q23" s="378"/>
      <c r="R23" s="378"/>
      <c r="S23" s="186" t="e">
        <f>IF(B23=Data!B111,Data!I111,(IF(B23=Data!B117,Data!I117,(IF(B23=Data!B119,Data!I119,(IF(B23=Data!#REF!,Data!#REF!,(IF(B23=Data!#REF!,Data!#REF!,(IF(B23=Data!B102,Data!I102,(IF(B23=Data!#REF!,Data!#REF!,(IF(B23=Data!#REF!,Data!#REF!,Data!#REF!)))))))))))))))&amp;IF(B23=Data!B237,Data!I237,(IF(B23=Data!B238,Data!I238,(IF(B23=Data!#REF!,Data!#REF!,(IF(B23=Data!B233,Data!I233,(IF(B23=Data!B234,Data!I234,(IF(B23=Data!#REF!,Data!I929,(IF(B23=Data!#REF!,Data!#REF!,(IF(B23=Data!B289,Data!I289,Data!#REF!)))))))))))))))&amp;IF(B23=Data!#REF!,Data!#REF!,(IF(B23=Data!#REF!,Data!#REF!,(IF(B23=Data!#REF!,Data!#REF!,(IF(B23=Data!#REF!,Data!#REF!,(IF(B23=Data!#REF!,Data!#REF!,Data!#REF!)))))))))</f>
        <v>#REF!</v>
      </c>
      <c r="T23" s="379"/>
      <c r="U23" s="186" t="e">
        <f>IF(B23=Data!B111,Data!J111,(IF(B23=Data!B117,Data!J117,(IF(B23=Data!B119,Data!J119,(IF(B23=Data!#REF!,Data!#REF!,(IF(B23=Data!#REF!,Data!#REF!,(IF(B23=Data!B102,Data!J102,(IF(B23=Data!#REF!,Data!#REF!,(IF(B23=Data!#REF!,Data!#REF!,Data!#REF!)))))))))))))))&amp;IF(B23=Data!B237,Data!J237,(IF(B23=Data!B238,Data!J238,(IF(B23=Data!#REF!,Data!#REF!,(IF(B23=Data!B233,Data!J233,(IF(B23=Data!B234,Data!J234,(IF(B23=Data!#REF!,Data!J929,(IF(B23=Data!#REF!,Data!#REF!,(IF(B23=Data!B289,Data!J289,Data!#REF!)))))))))))))))&amp;IF(B23=Data!#REF!,Data!#REF!,(IF(B23=Data!#REF!,Data!#REF!,(IF(B23=Data!#REF!,Data!#REF!,(IF(B23=Data!#REF!,Data!#REF!,(IF(B23=Data!#REF!,Data!#REF!,Data!#REF!)))))))))</f>
        <v>#REF!</v>
      </c>
      <c r="V23" s="184">
        <f>IF(D23="","",VLOOKUP(B23,Data!$B$5:$J$404,9,FALSE)*D23)</f>
        <v>8.0499999999999989</v>
      </c>
    </row>
    <row r="24" spans="1:22" s="340" customFormat="1" ht="17" customHeight="1">
      <c r="A24" s="272">
        <v>6</v>
      </c>
      <c r="B24" s="419" t="s">
        <v>547</v>
      </c>
      <c r="C24" s="187" t="str">
        <f>IF(D24="","",VLOOKUP(B24,Data!$B$5:$L$404,2,FALSE))</f>
        <v>ZG04870</v>
      </c>
      <c r="D24" s="274">
        <v>6</v>
      </c>
      <c r="E24" s="341"/>
      <c r="F24" s="185">
        <f>IF(D24="","",VLOOKUP(B24,Data!$B$5:$L$404,11,FALSE))</f>
        <v>1870.76</v>
      </c>
      <c r="G24" s="188">
        <f t="shared" si="0"/>
        <v>11224.56</v>
      </c>
      <c r="H24" s="182" t="str">
        <f>IF(D24="","",VLOOKUP(B24,Data!$B$5:$D$404,3,FALSE))</f>
        <v>C/T</v>
      </c>
      <c r="I24" s="182" t="str">
        <f>IF(D24="","",VLOOKUP(B24,Data!$B$5:$M$404,12,FALSE))</f>
        <v>Indonesia</v>
      </c>
      <c r="J24" s="280" t="s">
        <v>1010</v>
      </c>
      <c r="K24" s="183">
        <f>IF(D24="","",VLOOKUP(B24,Data!$B$5:$E$404,4,FALSE)*D24)</f>
        <v>1206</v>
      </c>
      <c r="L24" s="183">
        <f>IF(D24="","",VLOOKUP(B24,Data!$B$5:$F$404,5,FALSE)*D24)</f>
        <v>1086</v>
      </c>
      <c r="M24" s="189" t="e">
        <f>IF(B24=Data!B112,Data!G112,(IF(B24=Data!B118,Data!G118,(IF(B24=Data!B120,Data!G120,(IF(B24=Data!#REF!,Data!#REF!,(IF(B24=Data!#REF!,Data!#REF!,(IF(B24=Data!B103,Data!G103,(IF(B24=Data!#REF!,Data!#REF!,(IF(B24=Data!#REF!,Data!#REF!,Data!#REF!)))))))))))))))&amp;IF(B24=Data!B238,Data!G238,(IF(B24=Data!B239,Data!G239,(IF(B24=Data!#REF!,Data!#REF!,(IF(B24=Data!B234,Data!G234,(IF(B24=Data!B235,Data!G235,(IF(B24=Data!#REF!,Data!G930,(IF(B24=Data!#REF!,Data!#REF!,(IF(B24=Data!B290,Data!G290,Data!#REF!)))))))))))))))&amp;IF(B24=Data!#REF!,Data!#REF!,(IF(B24=Data!#REF!,Data!#REF!,(IF(B24=Data!#REF!,Data!#REF!,(IF(B24=Data!#REF!,Data!#REF!,(IF(B24=Data!#REF!,Data!#REF!,Data!#REF!)))))))))</f>
        <v>#REF!</v>
      </c>
      <c r="N24" s="377"/>
      <c r="O24" s="378"/>
      <c r="P24" s="186" t="e">
        <f>IF(B24=Data!B112,Data!H112,(IF(B24=Data!B118,Data!H118,(IF(B24=Data!B120,Data!H120,(IF(B24=Data!#REF!,Data!#REF!,(IF(B24=Data!#REF!,Data!#REF!,(IF(B24=Data!B103,Data!H103,(IF(B24=Data!#REF!,Data!#REF!,(IF(B24=Data!#REF!,Data!#REF!,Data!#REF!)))))))))))))))&amp;IF(B24=Data!B238,Data!H238,(IF(B24=Data!B239,Data!H239,(IF(B24=Data!#REF!,Data!#REF!,(IF(B24=Data!B234,Data!H234,(IF(B24=Data!B235,Data!H235,(IF(B24=Data!#REF!,Data!H930,(IF(B24=Data!#REF!,Data!#REF!,(IF(B24=Data!B290,Data!H290,Data!#REF!)))))))))))))))&amp;IF(B24=Data!#REF!,Data!#REF!,(IF(B24=Data!#REF!,Data!#REF!,(IF(B24=Data!#REF!,Data!#REF!,(IF(B24=Data!#REF!,Data!#REF!,(IF(B24=Data!#REF!,Data!#REF!,Data!#REF!)))))))))</f>
        <v>#REF!</v>
      </c>
      <c r="Q24" s="378"/>
      <c r="R24" s="378"/>
      <c r="S24" s="186" t="e">
        <f>IF(B24=Data!B112,Data!I112,(IF(B24=Data!B118,Data!I118,(IF(B24=Data!B120,Data!I120,(IF(B24=Data!#REF!,Data!#REF!,(IF(B24=Data!#REF!,Data!#REF!,(IF(B24=Data!B103,Data!I103,(IF(B24=Data!#REF!,Data!#REF!,(IF(B24=Data!#REF!,Data!#REF!,Data!#REF!)))))))))))))))&amp;IF(B24=Data!B238,Data!I238,(IF(B24=Data!B239,Data!I239,(IF(B24=Data!#REF!,Data!#REF!,(IF(B24=Data!B234,Data!I234,(IF(B24=Data!B235,Data!I235,(IF(B24=Data!#REF!,Data!I930,(IF(B24=Data!#REF!,Data!#REF!,(IF(B24=Data!B290,Data!I290,Data!#REF!)))))))))))))))&amp;IF(B24=Data!#REF!,Data!#REF!,(IF(B24=Data!#REF!,Data!#REF!,(IF(B24=Data!#REF!,Data!#REF!,(IF(B24=Data!#REF!,Data!#REF!,(IF(B24=Data!#REF!,Data!#REF!,Data!#REF!)))))))))</f>
        <v>#REF!</v>
      </c>
      <c r="T24" s="379"/>
      <c r="U24" s="186" t="e">
        <f>IF(B24=Data!B112,Data!J112,(IF(B24=Data!B118,Data!J118,(IF(B24=Data!B120,Data!J120,(IF(B24=Data!#REF!,Data!#REF!,(IF(B24=Data!#REF!,Data!#REF!,(IF(B24=Data!B103,Data!J103,(IF(B24=Data!#REF!,Data!#REF!,(IF(B24=Data!#REF!,Data!#REF!,Data!#REF!)))))))))))))))&amp;IF(B24=Data!B238,Data!J238,(IF(B24=Data!B239,Data!J239,(IF(B24=Data!#REF!,Data!#REF!,(IF(B24=Data!B234,Data!J234,(IF(B24=Data!B235,Data!J235,(IF(B24=Data!#REF!,Data!J930,(IF(B24=Data!#REF!,Data!#REF!,(IF(B24=Data!B290,Data!J290,Data!#REF!)))))))))))))))&amp;IF(B24=Data!#REF!,Data!#REF!,(IF(B24=Data!#REF!,Data!#REF!,(IF(B24=Data!#REF!,Data!#REF!,(IF(B24=Data!#REF!,Data!#REF!,(IF(B24=Data!#REF!,Data!#REF!,Data!#REF!)))))))))</f>
        <v>#REF!</v>
      </c>
      <c r="V24" s="184">
        <f>IF(D24="","",VLOOKUP(B24,Data!$B$5:$J$404,9,FALSE)*D24)</f>
        <v>6.8999999999999995</v>
      </c>
    </row>
    <row r="25" spans="1:22" s="340" customFormat="1" ht="17" customHeight="1">
      <c r="A25" s="272">
        <v>7</v>
      </c>
      <c r="B25" s="419" t="s">
        <v>217</v>
      </c>
      <c r="C25" s="187" t="str">
        <f>IF(D25="","",VLOOKUP(B25,Data!$B$5:$L$404,2,FALSE))</f>
        <v>WH50430</v>
      </c>
      <c r="D25" s="274">
        <v>1</v>
      </c>
      <c r="E25" s="341"/>
      <c r="F25" s="185">
        <f>IF(D25="","",VLOOKUP(B25,Data!$B$5:$L$404,11,FALSE))</f>
        <v>2347.63</v>
      </c>
      <c r="G25" s="188">
        <f t="shared" si="0"/>
        <v>2347.63</v>
      </c>
      <c r="H25" s="182" t="str">
        <f>IF(D25="","",VLOOKUP(B25,Data!$B$5:$D$404,3,FALSE))</f>
        <v>C/T</v>
      </c>
      <c r="I25" s="182" t="str">
        <f>IF(D25="","",VLOOKUP(B25,Data!$B$5:$M$404,12,FALSE))</f>
        <v>Indonesia</v>
      </c>
      <c r="J25" s="280" t="s">
        <v>1010</v>
      </c>
      <c r="K25" s="183">
        <f>IF(D25="","",VLOOKUP(B25,Data!$B$5:$E$404,4,FALSE)*D25)</f>
        <v>222</v>
      </c>
      <c r="L25" s="183">
        <f>IF(D25="","",VLOOKUP(B25,Data!$B$5:$F$404,5,FALSE)*D25)</f>
        <v>201</v>
      </c>
      <c r="M25" s="189" t="e">
        <f>IF(B25=Data!B112,Data!G112,(IF(B25=Data!B118,Data!G118,(IF(B25=Data!B120,Data!G120,(IF(B25=Data!#REF!,Data!#REF!,(IF(B25=Data!#REF!,Data!#REF!,(IF(B25=Data!B103,Data!G103,(IF(B25=Data!#REF!,Data!#REF!,(IF(B25=Data!#REF!,Data!#REF!,Data!#REF!)))))))))))))))&amp;IF(B25=Data!B238,Data!G238,(IF(B25=Data!B239,Data!G239,(IF(B25=Data!#REF!,Data!#REF!,(IF(B25=Data!B234,Data!G234,(IF(B25=Data!B235,Data!G235,(IF(B25=Data!#REF!,Data!G930,(IF(B25=Data!#REF!,Data!#REF!,(IF(B25=Data!B290,Data!G290,Data!#REF!)))))))))))))))&amp;IF(B25=Data!#REF!,Data!#REF!,(IF(B25=Data!#REF!,Data!#REF!,(IF(B25=Data!#REF!,Data!#REF!,(IF(B25=Data!#REF!,Data!#REF!,(IF(B25=Data!#REF!,Data!#REF!,Data!#REF!)))))))))</f>
        <v>#REF!</v>
      </c>
      <c r="N25" s="377"/>
      <c r="O25" s="378"/>
      <c r="P25" s="186" t="e">
        <f>IF(B25=Data!B112,Data!H112,(IF(B25=Data!B118,Data!H118,(IF(B25=Data!B120,Data!H120,(IF(B25=Data!#REF!,Data!#REF!,(IF(B25=Data!#REF!,Data!#REF!,(IF(B25=Data!B103,Data!H103,(IF(B25=Data!#REF!,Data!#REF!,(IF(B25=Data!#REF!,Data!#REF!,Data!#REF!)))))))))))))))&amp;IF(B25=Data!B238,Data!H238,(IF(B25=Data!B239,Data!H239,(IF(B25=Data!#REF!,Data!#REF!,(IF(B25=Data!B234,Data!H234,(IF(B25=Data!B235,Data!H235,(IF(B25=Data!#REF!,Data!H930,(IF(B25=Data!#REF!,Data!#REF!,(IF(B25=Data!B290,Data!H290,Data!#REF!)))))))))))))))&amp;IF(B25=Data!#REF!,Data!#REF!,(IF(B25=Data!#REF!,Data!#REF!,(IF(B25=Data!#REF!,Data!#REF!,(IF(B25=Data!#REF!,Data!#REF!,(IF(B25=Data!#REF!,Data!#REF!,Data!#REF!)))))))))</f>
        <v>#REF!</v>
      </c>
      <c r="Q25" s="378"/>
      <c r="R25" s="378"/>
      <c r="S25" s="186" t="e">
        <f>IF(B25=Data!B112,Data!I112,(IF(B25=Data!B118,Data!I118,(IF(B25=Data!B120,Data!I120,(IF(B25=Data!#REF!,Data!#REF!,(IF(B25=Data!#REF!,Data!#REF!,(IF(B25=Data!B103,Data!I103,(IF(B25=Data!#REF!,Data!#REF!,(IF(B25=Data!#REF!,Data!#REF!,Data!#REF!)))))))))))))))&amp;IF(B25=Data!B238,Data!I238,(IF(B25=Data!B239,Data!I239,(IF(B25=Data!#REF!,Data!#REF!,(IF(B25=Data!B234,Data!I234,(IF(B25=Data!B235,Data!I235,(IF(B25=Data!#REF!,Data!I930,(IF(B25=Data!#REF!,Data!#REF!,(IF(B25=Data!B290,Data!I290,Data!#REF!)))))))))))))))&amp;IF(B25=Data!#REF!,Data!#REF!,(IF(B25=Data!#REF!,Data!#REF!,(IF(B25=Data!#REF!,Data!#REF!,(IF(B25=Data!#REF!,Data!#REF!,(IF(B25=Data!#REF!,Data!#REF!,Data!#REF!)))))))))</f>
        <v>#REF!</v>
      </c>
      <c r="T25" s="379"/>
      <c r="U25" s="186" t="e">
        <f>IF(B25=Data!B112,Data!J112,(IF(B25=Data!B118,Data!J118,(IF(B25=Data!B120,Data!J120,(IF(B25=Data!#REF!,Data!#REF!,(IF(B25=Data!#REF!,Data!#REF!,(IF(B25=Data!B103,Data!J103,(IF(B25=Data!#REF!,Data!#REF!,(IF(B25=Data!#REF!,Data!#REF!,Data!#REF!)))))))))))))))&amp;IF(B25=Data!B238,Data!J238,(IF(B25=Data!B239,Data!J239,(IF(B25=Data!#REF!,Data!#REF!,(IF(B25=Data!B234,Data!J234,(IF(B25=Data!B235,Data!J235,(IF(B25=Data!#REF!,Data!J930,(IF(B25=Data!#REF!,Data!#REF!,(IF(B25=Data!B290,Data!J290,Data!#REF!)))))))))))))))&amp;IF(B25=Data!#REF!,Data!#REF!,(IF(B25=Data!#REF!,Data!#REF!,(IF(B25=Data!#REF!,Data!#REF!,(IF(B25=Data!#REF!,Data!#REF!,(IF(B25=Data!#REF!,Data!#REF!,Data!#REF!)))))))))</f>
        <v>#REF!</v>
      </c>
      <c r="V25" s="184">
        <f>IF(D25="","",VLOOKUP(B25,Data!$B$5:$J$404,9,FALSE)*D25)</f>
        <v>1.1990000000000001</v>
      </c>
    </row>
    <row r="26" spans="1:22" s="340" customFormat="1" ht="17" customHeight="1">
      <c r="A26" s="272">
        <v>8</v>
      </c>
      <c r="B26" s="419" t="s">
        <v>215</v>
      </c>
      <c r="C26" s="187" t="str">
        <f>IF(D26="","",VLOOKUP(B26,Data!$B$5:$L$404,2,FALSE))</f>
        <v>WH50420</v>
      </c>
      <c r="D26" s="274">
        <v>7</v>
      </c>
      <c r="E26" s="341"/>
      <c r="F26" s="185">
        <f>IF(D26="","",VLOOKUP(B26,Data!$B$5:$L$404,11,FALSE))</f>
        <v>1897.4</v>
      </c>
      <c r="G26" s="188">
        <f t="shared" si="0"/>
        <v>13281.800000000001</v>
      </c>
      <c r="H26" s="182" t="str">
        <f>IF(D26="","",VLOOKUP(B26,Data!$B$5:$D$404,3,FALSE))</f>
        <v>C/T</v>
      </c>
      <c r="I26" s="182" t="str">
        <f>IF(D26="","",VLOOKUP(B26,Data!$B$5:$M$404,12,FALSE))</f>
        <v>Indonesia</v>
      </c>
      <c r="J26" s="280" t="s">
        <v>1010</v>
      </c>
      <c r="K26" s="183">
        <f>IF(D26="","",VLOOKUP(B26,Data!$B$5:$E$404,4,FALSE)*D26)</f>
        <v>1554</v>
      </c>
      <c r="L26" s="183">
        <f>IF(D26="","",VLOOKUP(B26,Data!$B$5:$F$404,5,FALSE)*D26)</f>
        <v>1407</v>
      </c>
      <c r="M26" s="189" t="e">
        <f>IF(B26=Data!B113,Data!G113,(IF(B26=Data!B119,Data!G119,(IF(B26=Data!B121,Data!G121,(IF(B26=Data!#REF!,Data!#REF!,(IF(B26=Data!#REF!,Data!#REF!,(IF(B26=Data!B104,Data!G104,(IF(B26=Data!#REF!,Data!#REF!,(IF(B26=Data!#REF!,Data!#REF!,Data!#REF!)))))))))))))))&amp;IF(B26=Data!B239,Data!G239,(IF(B26=Data!B240,Data!G240,(IF(B26=Data!#REF!,Data!#REF!,(IF(B26=Data!B235,Data!G235,(IF(B26=Data!B236,Data!G236,(IF(B26=Data!#REF!,Data!G931,(IF(B26=Data!#REF!,Data!#REF!,(IF(B26=Data!B291,Data!G291,Data!#REF!)))))))))))))))&amp;IF(B26=Data!#REF!,Data!#REF!,(IF(B26=Data!#REF!,Data!#REF!,(IF(B26=Data!#REF!,Data!#REF!,(IF(B26=Data!#REF!,Data!#REF!,(IF(B26=Data!#REF!,Data!#REF!,Data!#REF!)))))))))</f>
        <v>#REF!</v>
      </c>
      <c r="N26" s="377"/>
      <c r="O26" s="378"/>
      <c r="P26" s="186" t="e">
        <f>IF(B26=Data!B113,Data!H113,(IF(B26=Data!B119,Data!H119,(IF(B26=Data!B121,Data!H121,(IF(B26=Data!#REF!,Data!#REF!,(IF(B26=Data!#REF!,Data!#REF!,(IF(B26=Data!B104,Data!H104,(IF(B26=Data!#REF!,Data!#REF!,(IF(B26=Data!#REF!,Data!#REF!,Data!#REF!)))))))))))))))&amp;IF(B26=Data!B239,Data!H239,(IF(B26=Data!B240,Data!H240,(IF(B26=Data!#REF!,Data!#REF!,(IF(B26=Data!B235,Data!H235,(IF(B26=Data!B236,Data!H236,(IF(B26=Data!#REF!,Data!H931,(IF(B26=Data!#REF!,Data!#REF!,(IF(B26=Data!B291,Data!H291,Data!#REF!)))))))))))))))&amp;IF(B26=Data!#REF!,Data!#REF!,(IF(B26=Data!#REF!,Data!#REF!,(IF(B26=Data!#REF!,Data!#REF!,(IF(B26=Data!#REF!,Data!#REF!,(IF(B26=Data!#REF!,Data!#REF!,Data!#REF!)))))))))</f>
        <v>#REF!</v>
      </c>
      <c r="Q26" s="378"/>
      <c r="R26" s="378"/>
      <c r="S26" s="186" t="e">
        <f>IF(B26=Data!B113,Data!I113,(IF(B26=Data!B119,Data!I119,(IF(B26=Data!B121,Data!I121,(IF(B26=Data!#REF!,Data!#REF!,(IF(B26=Data!#REF!,Data!#REF!,(IF(B26=Data!B104,Data!I104,(IF(B26=Data!#REF!,Data!#REF!,(IF(B26=Data!#REF!,Data!#REF!,Data!#REF!)))))))))))))))&amp;IF(B26=Data!B239,Data!I239,(IF(B26=Data!B240,Data!I240,(IF(B26=Data!#REF!,Data!#REF!,(IF(B26=Data!B235,Data!I235,(IF(B26=Data!B236,Data!I236,(IF(B26=Data!#REF!,Data!I931,(IF(B26=Data!#REF!,Data!#REF!,(IF(B26=Data!B291,Data!I291,Data!#REF!)))))))))))))))&amp;IF(B26=Data!#REF!,Data!#REF!,(IF(B26=Data!#REF!,Data!#REF!,(IF(B26=Data!#REF!,Data!#REF!,(IF(B26=Data!#REF!,Data!#REF!,(IF(B26=Data!#REF!,Data!#REF!,Data!#REF!)))))))))</f>
        <v>#REF!</v>
      </c>
      <c r="T26" s="379"/>
      <c r="U26" s="186" t="e">
        <f>IF(B26=Data!B113,Data!J113,(IF(B26=Data!B119,Data!J119,(IF(B26=Data!B121,Data!J121,(IF(B26=Data!#REF!,Data!#REF!,(IF(B26=Data!#REF!,Data!#REF!,(IF(B26=Data!B104,Data!J104,(IF(B26=Data!#REF!,Data!#REF!,(IF(B26=Data!#REF!,Data!#REF!,Data!#REF!)))))))))))))))&amp;IF(B26=Data!B239,Data!J239,(IF(B26=Data!B240,Data!J240,(IF(B26=Data!#REF!,Data!#REF!,(IF(B26=Data!B235,Data!J235,(IF(B26=Data!B236,Data!J236,(IF(B26=Data!#REF!,Data!J931,(IF(B26=Data!#REF!,Data!#REF!,(IF(B26=Data!B291,Data!J291,Data!#REF!)))))))))))))))&amp;IF(B26=Data!#REF!,Data!#REF!,(IF(B26=Data!#REF!,Data!#REF!,(IF(B26=Data!#REF!,Data!#REF!,(IF(B26=Data!#REF!,Data!#REF!,(IF(B26=Data!#REF!,Data!#REF!,Data!#REF!)))))))))</f>
        <v>#REF!</v>
      </c>
      <c r="V26" s="184">
        <f>IF(D26="","",VLOOKUP(B26,Data!$B$5:$J$404,9,FALSE)*D26)</f>
        <v>8.3930000000000007</v>
      </c>
    </row>
    <row r="27" spans="1:22" s="340" customFormat="1" ht="17" customHeight="1">
      <c r="A27" s="272">
        <v>9</v>
      </c>
      <c r="B27" s="419" t="s">
        <v>296</v>
      </c>
      <c r="C27" s="187" t="str">
        <f>IF(D27="","",VLOOKUP(B27,Data!$B$5:$L$404,2,FALSE))</f>
        <v>WY44100</v>
      </c>
      <c r="D27" s="274">
        <v>3</v>
      </c>
      <c r="E27" s="341"/>
      <c r="F27" s="185">
        <f>IF(D27="","",VLOOKUP(B27,Data!$B$5:$L$404,11,FALSE))</f>
        <v>2895.95</v>
      </c>
      <c r="G27" s="188">
        <f t="shared" si="0"/>
        <v>8687.8499999999985</v>
      </c>
      <c r="H27" s="182" t="str">
        <f>IF(D27="","",VLOOKUP(B27,Data!$B$5:$D$404,3,FALSE))</f>
        <v>C/T</v>
      </c>
      <c r="I27" s="182" t="str">
        <f>IF(D27="","",VLOOKUP(B27,Data!$B$5:$M$404,12,FALSE))</f>
        <v>Indonesia</v>
      </c>
      <c r="J27" s="280" t="s">
        <v>1010</v>
      </c>
      <c r="K27" s="183">
        <f>IF(D27="","",VLOOKUP(B27,Data!$B$5:$E$404,4,FALSE)*D27)</f>
        <v>798</v>
      </c>
      <c r="L27" s="183">
        <f>IF(D27="","",VLOOKUP(B27,Data!$B$5:$F$404,5,FALSE)*D27)</f>
        <v>738</v>
      </c>
      <c r="M27" s="189" t="e">
        <f>IF(B27=Data!B114,Data!G114,(IF(B27=Data!B120,Data!G120,(IF(B27=Data!B122,Data!G122,(IF(B27=Data!#REF!,Data!#REF!,(IF(B27=Data!#REF!,Data!#REF!,(IF(B27=Data!B105,Data!G105,(IF(B27=Data!#REF!,Data!#REF!,(IF(B27=Data!#REF!,Data!#REF!,Data!#REF!)))))))))))))))&amp;IF(B27=Data!B240,Data!G240,(IF(B27=Data!B241,Data!G241,(IF(B27=Data!#REF!,Data!#REF!,(IF(B27=Data!B236,Data!G236,(IF(B27=Data!B237,Data!G237,(IF(B27=Data!#REF!,Data!G932,(IF(B27=Data!#REF!,Data!#REF!,(IF(B27=Data!B292,Data!G292,Data!#REF!)))))))))))))))&amp;IF(B27=Data!#REF!,Data!#REF!,(IF(B27=Data!#REF!,Data!#REF!,(IF(B27=Data!#REF!,Data!#REF!,(IF(B27=Data!#REF!,Data!#REF!,(IF(B27=Data!#REF!,Data!#REF!,Data!#REF!)))))))))</f>
        <v>#REF!</v>
      </c>
      <c r="N27" s="377"/>
      <c r="O27" s="378"/>
      <c r="P27" s="186" t="e">
        <f>IF(B27=Data!B114,Data!H114,(IF(B27=Data!B120,Data!H120,(IF(B27=Data!B122,Data!H122,(IF(B27=Data!#REF!,Data!#REF!,(IF(B27=Data!#REF!,Data!#REF!,(IF(B27=Data!B105,Data!H105,(IF(B27=Data!#REF!,Data!#REF!,(IF(B27=Data!#REF!,Data!#REF!,Data!#REF!)))))))))))))))&amp;IF(B27=Data!B240,Data!H240,(IF(B27=Data!B241,Data!H241,(IF(B27=Data!#REF!,Data!#REF!,(IF(B27=Data!B236,Data!H236,(IF(B27=Data!B237,Data!H237,(IF(B27=Data!#REF!,Data!H932,(IF(B27=Data!#REF!,Data!#REF!,(IF(B27=Data!B292,Data!H292,Data!#REF!)))))))))))))))&amp;IF(B27=Data!#REF!,Data!#REF!,(IF(B27=Data!#REF!,Data!#REF!,(IF(B27=Data!#REF!,Data!#REF!,(IF(B27=Data!#REF!,Data!#REF!,(IF(B27=Data!#REF!,Data!#REF!,Data!#REF!)))))))))</f>
        <v>#REF!</v>
      </c>
      <c r="Q27" s="378"/>
      <c r="R27" s="378"/>
      <c r="S27" s="186" t="e">
        <f>IF(B27=Data!B114,Data!I114,(IF(B27=Data!B120,Data!I120,(IF(B27=Data!B122,Data!I122,(IF(B27=Data!#REF!,Data!#REF!,(IF(B27=Data!#REF!,Data!#REF!,(IF(B27=Data!B105,Data!I105,(IF(B27=Data!#REF!,Data!#REF!,(IF(B27=Data!#REF!,Data!#REF!,Data!#REF!)))))))))))))))&amp;IF(B27=Data!B240,Data!I240,(IF(B27=Data!B241,Data!I241,(IF(B27=Data!#REF!,Data!#REF!,(IF(B27=Data!B236,Data!I236,(IF(B27=Data!B237,Data!I237,(IF(B27=Data!#REF!,Data!I932,(IF(B27=Data!#REF!,Data!#REF!,(IF(B27=Data!B292,Data!I292,Data!#REF!)))))))))))))))&amp;IF(B27=Data!#REF!,Data!#REF!,(IF(B27=Data!#REF!,Data!#REF!,(IF(B27=Data!#REF!,Data!#REF!,(IF(B27=Data!#REF!,Data!#REF!,(IF(B27=Data!#REF!,Data!#REF!,Data!#REF!)))))))))</f>
        <v>#REF!</v>
      </c>
      <c r="T27" s="379"/>
      <c r="U27" s="186" t="e">
        <f>IF(B27=Data!B114,Data!J114,(IF(B27=Data!B120,Data!J120,(IF(B27=Data!B122,Data!J122,(IF(B27=Data!#REF!,Data!#REF!,(IF(B27=Data!#REF!,Data!#REF!,(IF(B27=Data!B105,Data!J105,(IF(B27=Data!#REF!,Data!#REF!,(IF(B27=Data!#REF!,Data!#REF!,Data!#REF!)))))))))))))))&amp;IF(B27=Data!B240,Data!J240,(IF(B27=Data!B241,Data!J241,(IF(B27=Data!#REF!,Data!#REF!,(IF(B27=Data!B236,Data!J236,(IF(B27=Data!B237,Data!J237,(IF(B27=Data!#REF!,Data!J932,(IF(B27=Data!#REF!,Data!#REF!,(IF(B27=Data!B292,Data!J292,Data!#REF!)))))))))))))))&amp;IF(B27=Data!#REF!,Data!#REF!,(IF(B27=Data!#REF!,Data!#REF!,(IF(B27=Data!#REF!,Data!#REF!,(IF(B27=Data!#REF!,Data!#REF!,(IF(B27=Data!#REF!,Data!#REF!,Data!#REF!)))))))))</f>
        <v>#REF!</v>
      </c>
      <c r="V27" s="184">
        <f>IF(D27="","",VLOOKUP(B27,Data!$B$5:$J$404,9,FALSE)*D27)</f>
        <v>4.4640000000000004</v>
      </c>
    </row>
    <row r="28" spans="1:22" s="340" customFormat="1" ht="17" customHeight="1">
      <c r="A28" s="272">
        <v>10</v>
      </c>
      <c r="B28" s="419" t="s">
        <v>700</v>
      </c>
      <c r="C28" s="187" t="str">
        <f>IF(D28="","",VLOOKUP(B28,Data!$B$5:$L$404,2,FALSE))</f>
        <v>VAD6760</v>
      </c>
      <c r="D28" s="274">
        <v>2</v>
      </c>
      <c r="E28" s="341"/>
      <c r="F28" s="185">
        <f>IF(D28="","",VLOOKUP(B28,Data!$B$5:$L$404,11,FALSE))</f>
        <v>2238.61</v>
      </c>
      <c r="G28" s="188">
        <f t="shared" si="0"/>
        <v>4477.22</v>
      </c>
      <c r="H28" s="182" t="str">
        <f>IF(D28="","",VLOOKUP(B28,Data!$B$5:$D$404,3,FALSE))</f>
        <v>C/T</v>
      </c>
      <c r="I28" s="182" t="str">
        <f>IF(D28="","",VLOOKUP(B28,Data!$B$5:$M$404,12,FALSE))</f>
        <v>Indonesia</v>
      </c>
      <c r="J28" s="280" t="s">
        <v>1010</v>
      </c>
      <c r="K28" s="183">
        <f>IF(D28="","",VLOOKUP(B28,Data!$B$5:$E$404,4,FALSE)*D28)</f>
        <v>454</v>
      </c>
      <c r="L28" s="183">
        <f>IF(D28="","",VLOOKUP(B28,Data!$B$5:$F$404,5,FALSE)*D28)</f>
        <v>412</v>
      </c>
      <c r="M28" s="189" t="e">
        <f>IF(B28=Data!B115,Data!G115,(IF(B28=Data!B121,Data!G121,(IF(B28=Data!B123,Data!G123,(IF(B28=Data!#REF!,Data!#REF!,(IF(B28=Data!#REF!,Data!#REF!,(IF(B28=Data!B106,Data!G106,(IF(B28=Data!#REF!,Data!#REF!,(IF(B28=Data!#REF!,Data!#REF!,Data!#REF!)))))))))))))))&amp;IF(B28=Data!B241,Data!G241,(IF(B28=Data!B242,Data!G242,(IF(B28=Data!#REF!,Data!#REF!,(IF(B28=Data!B237,Data!G237,(IF(B28=Data!B238,Data!G238,(IF(B28=Data!#REF!,Data!G933,(IF(B28=Data!#REF!,Data!#REF!,(IF(B28=Data!B293,Data!G293,Data!#REF!)))))))))))))))&amp;IF(B28=Data!#REF!,Data!#REF!,(IF(B28=Data!#REF!,Data!#REF!,(IF(B28=Data!#REF!,Data!#REF!,(IF(B28=Data!#REF!,Data!#REF!,(IF(B28=Data!#REF!,Data!#REF!,Data!#REF!)))))))))</f>
        <v>#REF!</v>
      </c>
      <c r="N28" s="377"/>
      <c r="O28" s="378"/>
      <c r="P28" s="186" t="e">
        <f>IF(B28=Data!B115,Data!H115,(IF(B28=Data!B121,Data!H121,(IF(B28=Data!B123,Data!H123,(IF(B28=Data!#REF!,Data!#REF!,(IF(B28=Data!#REF!,Data!#REF!,(IF(B28=Data!B106,Data!H106,(IF(B28=Data!#REF!,Data!#REF!,(IF(B28=Data!#REF!,Data!#REF!,Data!#REF!)))))))))))))))&amp;IF(B28=Data!B241,Data!H241,(IF(B28=Data!B242,Data!H242,(IF(B28=Data!#REF!,Data!#REF!,(IF(B28=Data!B237,Data!H237,(IF(B28=Data!B238,Data!H238,(IF(B28=Data!#REF!,Data!H933,(IF(B28=Data!#REF!,Data!#REF!,(IF(B28=Data!B293,Data!H293,Data!#REF!)))))))))))))))&amp;IF(B28=Data!#REF!,Data!#REF!,(IF(B28=Data!#REF!,Data!#REF!,(IF(B28=Data!#REF!,Data!#REF!,(IF(B28=Data!#REF!,Data!#REF!,(IF(B28=Data!#REF!,Data!#REF!,Data!#REF!)))))))))</f>
        <v>#REF!</v>
      </c>
      <c r="Q28" s="378"/>
      <c r="R28" s="378"/>
      <c r="S28" s="186" t="e">
        <f>IF(B28=Data!B115,Data!I115,(IF(B28=Data!B121,Data!I121,(IF(B28=Data!B123,Data!I123,(IF(B28=Data!#REF!,Data!#REF!,(IF(B28=Data!#REF!,Data!#REF!,(IF(B28=Data!B106,Data!I106,(IF(B28=Data!#REF!,Data!#REF!,(IF(B28=Data!#REF!,Data!#REF!,Data!#REF!)))))))))))))))&amp;IF(B28=Data!B241,Data!I241,(IF(B28=Data!B242,Data!I242,(IF(B28=Data!#REF!,Data!#REF!,(IF(B28=Data!B237,Data!I237,(IF(B28=Data!B238,Data!I238,(IF(B28=Data!#REF!,Data!I933,(IF(B28=Data!#REF!,Data!#REF!,(IF(B28=Data!B293,Data!I293,Data!#REF!)))))))))))))))&amp;IF(B28=Data!#REF!,Data!#REF!,(IF(B28=Data!#REF!,Data!#REF!,(IF(B28=Data!#REF!,Data!#REF!,(IF(B28=Data!#REF!,Data!#REF!,(IF(B28=Data!#REF!,Data!#REF!,Data!#REF!)))))))))</f>
        <v>#REF!</v>
      </c>
      <c r="T28" s="379"/>
      <c r="U28" s="186" t="e">
        <f>IF(B28=Data!B115,Data!J115,(IF(B28=Data!B121,Data!J121,(IF(B28=Data!B123,Data!J123,(IF(B28=Data!#REF!,Data!#REF!,(IF(B28=Data!#REF!,Data!#REF!,(IF(B28=Data!B106,Data!J106,(IF(B28=Data!#REF!,Data!#REF!,(IF(B28=Data!#REF!,Data!#REF!,Data!#REF!)))))))))))))))&amp;IF(B28=Data!B241,Data!J241,(IF(B28=Data!B242,Data!J242,(IF(B28=Data!#REF!,Data!#REF!,(IF(B28=Data!B237,Data!J237,(IF(B28=Data!B238,Data!J238,(IF(B28=Data!#REF!,Data!J933,(IF(B28=Data!#REF!,Data!#REF!,(IF(B28=Data!B293,Data!J293,Data!#REF!)))))))))))))))&amp;IF(B28=Data!#REF!,Data!#REF!,(IF(B28=Data!#REF!,Data!#REF!,(IF(B28=Data!#REF!,Data!#REF!,(IF(B28=Data!#REF!,Data!#REF!,(IF(B28=Data!#REF!,Data!#REF!,Data!#REF!)))))))))</f>
        <v>#REF!</v>
      </c>
      <c r="V28" s="184">
        <f>IF(D28="","",VLOOKUP(B28,Data!$B$5:$J$404,9,FALSE)*D28)</f>
        <v>2.3980000000000001</v>
      </c>
    </row>
    <row r="29" spans="1:22" s="340" customFormat="1" ht="17" customHeight="1">
      <c r="A29" s="272"/>
      <c r="B29" s="419"/>
      <c r="C29" s="187" t="str">
        <f>IF(D29="","",VLOOKUP(B29,Data!$B$5:$L$404,2,FALSE))</f>
        <v/>
      </c>
      <c r="D29" s="274"/>
      <c r="E29" s="341"/>
      <c r="F29" s="185" t="str">
        <f>IF(D29="","",VLOOKUP(B29,Data!$B$5:$L$404,11,FALSE))</f>
        <v/>
      </c>
      <c r="G29" s="188" t="str">
        <f>IF(D29&gt;0,D29*F29,"-")</f>
        <v>-</v>
      </c>
      <c r="H29" s="182" t="str">
        <f>IF(D29="","",VLOOKUP(B29,Data!$B$5:$D$404,3,FALSE))</f>
        <v/>
      </c>
      <c r="I29" s="182" t="str">
        <f>IF(D29="","",VLOOKUP(B29,Data!$B$5:$M$404,12,FALSE))</f>
        <v/>
      </c>
      <c r="J29" s="280"/>
      <c r="K29" s="183" t="str">
        <f>IF(D29="","",VLOOKUP(B29,Data!$B$5:$E$404,4,FALSE)*D29)</f>
        <v/>
      </c>
      <c r="L29" s="183" t="str">
        <f>IF(D29="","",VLOOKUP(B29,Data!$B$5:$F$404,5,FALSE)*D29)</f>
        <v/>
      </c>
      <c r="M29" s="189" t="e">
        <f>IF(B29=Data!B117,Data!G117,(IF(B29=Data!B123,Data!G123,(IF(B29=Data!B125,Data!G125,(IF(B29=Data!#REF!,Data!#REF!,(IF(B29=Data!#REF!,Data!#REF!,(IF(B29=Data!B108,Data!G108,(IF(B29=Data!#REF!,Data!#REF!,(IF(B29=Data!#REF!,Data!#REF!,Data!#REF!)))))))))))))))&amp;IF(B29=Data!B243,Data!G243,(IF(B29=Data!B244,Data!G244,(IF(B29=Data!#REF!,Data!#REF!,(IF(B29=Data!B239,Data!G239,(IF(B29=Data!B240,Data!G240,(IF(B29=Data!#REF!,Data!G935,(IF(B29=Data!#REF!,Data!#REF!,(IF(B29=Data!B295,Data!G295,Data!#REF!)))))))))))))))&amp;IF(B29=Data!#REF!,Data!#REF!,(IF(B29=Data!#REF!,Data!#REF!,(IF(B29=Data!#REF!,Data!#REF!,(IF(B29=Data!#REF!,Data!#REF!,(IF(B29=Data!#REF!,Data!#REF!,Data!#REF!)))))))))</f>
        <v>#REF!</v>
      </c>
      <c r="N29" s="377"/>
      <c r="O29" s="378"/>
      <c r="P29" s="186" t="e">
        <f>IF(B29=Data!B117,Data!H117,(IF(B29=Data!B123,Data!H123,(IF(B29=Data!B125,Data!H125,(IF(B29=Data!#REF!,Data!#REF!,(IF(B29=Data!#REF!,Data!#REF!,(IF(B29=Data!B108,Data!H108,(IF(B29=Data!#REF!,Data!#REF!,(IF(B29=Data!#REF!,Data!#REF!,Data!#REF!)))))))))))))))&amp;IF(B29=Data!B243,Data!H243,(IF(B29=Data!B244,Data!H244,(IF(B29=Data!#REF!,Data!#REF!,(IF(B29=Data!B239,Data!H239,(IF(B29=Data!B240,Data!H240,(IF(B29=Data!#REF!,Data!H935,(IF(B29=Data!#REF!,Data!#REF!,(IF(B29=Data!B295,Data!H295,Data!#REF!)))))))))))))))&amp;IF(B29=Data!#REF!,Data!#REF!,(IF(B29=Data!#REF!,Data!#REF!,(IF(B29=Data!#REF!,Data!#REF!,(IF(B29=Data!#REF!,Data!#REF!,(IF(B29=Data!#REF!,Data!#REF!,Data!#REF!)))))))))</f>
        <v>#REF!</v>
      </c>
      <c r="Q29" s="378"/>
      <c r="R29" s="378"/>
      <c r="S29" s="186" t="e">
        <f>IF(B29=Data!B117,Data!I117,(IF(B29=Data!B123,Data!I123,(IF(B29=Data!B125,Data!I125,(IF(B29=Data!#REF!,Data!#REF!,(IF(B29=Data!#REF!,Data!#REF!,(IF(B29=Data!B108,Data!I108,(IF(B29=Data!#REF!,Data!#REF!,(IF(B29=Data!#REF!,Data!#REF!,Data!#REF!)))))))))))))))&amp;IF(B29=Data!B243,Data!I243,(IF(B29=Data!B244,Data!I244,(IF(B29=Data!#REF!,Data!#REF!,(IF(B29=Data!B239,Data!I239,(IF(B29=Data!B240,Data!I240,(IF(B29=Data!#REF!,Data!I935,(IF(B29=Data!#REF!,Data!#REF!,(IF(B29=Data!B295,Data!I295,Data!#REF!)))))))))))))))&amp;IF(B29=Data!#REF!,Data!#REF!,(IF(B29=Data!#REF!,Data!#REF!,(IF(B29=Data!#REF!,Data!#REF!,(IF(B29=Data!#REF!,Data!#REF!,(IF(B29=Data!#REF!,Data!#REF!,Data!#REF!)))))))))</f>
        <v>#REF!</v>
      </c>
      <c r="T29" s="379"/>
      <c r="U29" s="186" t="e">
        <f>IF(B29=Data!B117,Data!J117,(IF(B29=Data!B123,Data!J123,(IF(B29=Data!B125,Data!J125,(IF(B29=Data!#REF!,Data!#REF!,(IF(B29=Data!#REF!,Data!#REF!,(IF(B29=Data!B108,Data!J108,(IF(B29=Data!#REF!,Data!#REF!,(IF(B29=Data!#REF!,Data!#REF!,Data!#REF!)))))))))))))))&amp;IF(B29=Data!B243,Data!J243,(IF(B29=Data!B244,Data!J244,(IF(B29=Data!#REF!,Data!#REF!,(IF(B29=Data!B239,Data!J239,(IF(B29=Data!B240,Data!J240,(IF(B29=Data!#REF!,Data!J935,(IF(B29=Data!#REF!,Data!#REF!,(IF(B29=Data!B295,Data!J295,Data!#REF!)))))))))))))))&amp;IF(B29=Data!#REF!,Data!#REF!,(IF(B29=Data!#REF!,Data!#REF!,(IF(B29=Data!#REF!,Data!#REF!,(IF(B29=Data!#REF!,Data!#REF!,(IF(B29=Data!#REF!,Data!#REF!,Data!#REF!)))))))))</f>
        <v>#REF!</v>
      </c>
      <c r="V29" s="184" t="str">
        <f>IF(D29="","",VLOOKUP(B29,Data!$B$5:$J$404,9,FALSE)*D29)</f>
        <v/>
      </c>
    </row>
    <row r="30" spans="1:22" s="340" customFormat="1" ht="17" customHeight="1">
      <c r="A30" s="272"/>
      <c r="B30" s="419"/>
      <c r="C30" s="187" t="str">
        <f>IF(D30="","",VLOOKUP(B30,Data!$B$5:$L$404,2,FALSE))</f>
        <v/>
      </c>
      <c r="D30" s="274"/>
      <c r="E30" s="341"/>
      <c r="F30" s="185" t="str">
        <f>IF(D30="","",VLOOKUP(B30,Data!$B$5:$L$404,11,FALSE))</f>
        <v/>
      </c>
      <c r="G30" s="188" t="str">
        <f>IF(D30&gt;0,D30*F30,"-")</f>
        <v>-</v>
      </c>
      <c r="H30" s="182" t="str">
        <f>IF(D30="","",VLOOKUP(B30,Data!$B$5:$D$404,3,FALSE))</f>
        <v/>
      </c>
      <c r="I30" s="182" t="str">
        <f>IF(D30="","",VLOOKUP(B30,Data!$B$5:$M$404,12,FALSE))</f>
        <v/>
      </c>
      <c r="J30" s="280"/>
      <c r="K30" s="183" t="str">
        <f>IF(D30="","",VLOOKUP(B30,Data!$B$5:$E$404,4,FALSE)*D30)</f>
        <v/>
      </c>
      <c r="L30" s="183" t="str">
        <f>IF(D30="","",VLOOKUP(B30,Data!$B$5:$F$404,5,FALSE)*D30)</f>
        <v/>
      </c>
      <c r="M30" s="189" t="e">
        <f>IF(B30=Data!B118,Data!G118,(IF(B30=Data!B124,Data!G124,(IF(B30=Data!B126,Data!G126,(IF(B30=Data!#REF!,Data!#REF!,(IF(B30=Data!#REF!,Data!#REF!,(IF(B30=Data!B109,Data!G109,(IF(B30=Data!#REF!,Data!#REF!,(IF(B30=Data!#REF!,Data!#REF!,Data!#REF!)))))))))))))))&amp;IF(B30=Data!B244,Data!G244,(IF(B30=Data!B245,Data!G245,(IF(B30=Data!#REF!,Data!#REF!,(IF(B30=Data!B240,Data!G240,(IF(B30=Data!B241,Data!G241,(IF(B30=Data!#REF!,Data!G936,(IF(B30=Data!#REF!,Data!#REF!,(IF(B30=Data!B296,Data!G296,Data!#REF!)))))))))))))))&amp;IF(B30=Data!#REF!,Data!#REF!,(IF(B30=Data!#REF!,Data!#REF!,(IF(B30=Data!#REF!,Data!#REF!,(IF(B30=Data!#REF!,Data!#REF!,(IF(B30=Data!#REF!,Data!#REF!,Data!#REF!)))))))))</f>
        <v>#REF!</v>
      </c>
      <c r="N30" s="377"/>
      <c r="O30" s="378"/>
      <c r="P30" s="186" t="e">
        <f>IF(B30=Data!B118,Data!H118,(IF(B30=Data!B124,Data!H124,(IF(B30=Data!B126,Data!H126,(IF(B30=Data!#REF!,Data!#REF!,(IF(B30=Data!#REF!,Data!#REF!,(IF(B30=Data!B109,Data!H109,(IF(B30=Data!#REF!,Data!#REF!,(IF(B30=Data!#REF!,Data!#REF!,Data!#REF!)))))))))))))))&amp;IF(B30=Data!B244,Data!H244,(IF(B30=Data!B245,Data!H245,(IF(B30=Data!#REF!,Data!#REF!,(IF(B30=Data!B240,Data!H240,(IF(B30=Data!B241,Data!H241,(IF(B30=Data!#REF!,Data!H936,(IF(B30=Data!#REF!,Data!#REF!,(IF(B30=Data!B296,Data!H296,Data!#REF!)))))))))))))))&amp;IF(B30=Data!#REF!,Data!#REF!,(IF(B30=Data!#REF!,Data!#REF!,(IF(B30=Data!#REF!,Data!#REF!,(IF(B30=Data!#REF!,Data!#REF!,(IF(B30=Data!#REF!,Data!#REF!,Data!#REF!)))))))))</f>
        <v>#REF!</v>
      </c>
      <c r="Q30" s="378"/>
      <c r="R30" s="378"/>
      <c r="S30" s="186" t="e">
        <f>IF(B30=Data!B118,Data!I118,(IF(B30=Data!B124,Data!I124,(IF(B30=Data!B126,Data!I126,(IF(B30=Data!#REF!,Data!#REF!,(IF(B30=Data!#REF!,Data!#REF!,(IF(B30=Data!B109,Data!I109,(IF(B30=Data!#REF!,Data!#REF!,(IF(B30=Data!#REF!,Data!#REF!,Data!#REF!)))))))))))))))&amp;IF(B30=Data!B244,Data!I244,(IF(B30=Data!B245,Data!I245,(IF(B30=Data!#REF!,Data!#REF!,(IF(B30=Data!B240,Data!I240,(IF(B30=Data!B241,Data!I241,(IF(B30=Data!#REF!,Data!I936,(IF(B30=Data!#REF!,Data!#REF!,(IF(B30=Data!B296,Data!I296,Data!#REF!)))))))))))))))&amp;IF(B30=Data!#REF!,Data!#REF!,(IF(B30=Data!#REF!,Data!#REF!,(IF(B30=Data!#REF!,Data!#REF!,(IF(B30=Data!#REF!,Data!#REF!,(IF(B30=Data!#REF!,Data!#REF!,Data!#REF!)))))))))</f>
        <v>#REF!</v>
      </c>
      <c r="T30" s="379"/>
      <c r="U30" s="186" t="e">
        <f>IF(B30=Data!B118,Data!J118,(IF(B30=Data!B124,Data!J124,(IF(B30=Data!B126,Data!J126,(IF(B30=Data!#REF!,Data!#REF!,(IF(B30=Data!#REF!,Data!#REF!,(IF(B30=Data!B109,Data!J109,(IF(B30=Data!#REF!,Data!#REF!,(IF(B30=Data!#REF!,Data!#REF!,Data!#REF!)))))))))))))))&amp;IF(B30=Data!B244,Data!J244,(IF(B30=Data!B245,Data!J245,(IF(B30=Data!#REF!,Data!#REF!,(IF(B30=Data!B240,Data!J240,(IF(B30=Data!B241,Data!J241,(IF(B30=Data!#REF!,Data!J936,(IF(B30=Data!#REF!,Data!#REF!,(IF(B30=Data!B296,Data!J296,Data!#REF!)))))))))))))))&amp;IF(B30=Data!#REF!,Data!#REF!,(IF(B30=Data!#REF!,Data!#REF!,(IF(B30=Data!#REF!,Data!#REF!,(IF(B30=Data!#REF!,Data!#REF!,(IF(B30=Data!#REF!,Data!#REF!,Data!#REF!)))))))))</f>
        <v>#REF!</v>
      </c>
      <c r="V30" s="184" t="str">
        <f>IF(D30="","",VLOOKUP(B30,Data!$B$5:$J$404,9,FALSE)*D30)</f>
        <v/>
      </c>
    </row>
    <row r="31" spans="1:22" s="340" customFormat="1" ht="19.5" customHeight="1">
      <c r="A31" s="272"/>
      <c r="B31" s="678" t="s">
        <v>1038</v>
      </c>
      <c r="C31" s="679"/>
      <c r="D31" s="454">
        <f>SUM(D18:D28)</f>
        <v>32</v>
      </c>
      <c r="E31" s="191"/>
      <c r="F31" s="191"/>
      <c r="G31" s="455">
        <f>SUM(G18:G28)</f>
        <v>81372.229999999981</v>
      </c>
      <c r="H31" s="383"/>
      <c r="I31" s="191"/>
      <c r="J31" s="191"/>
      <c r="K31" s="455">
        <f>SUM(K18:K28)</f>
        <v>7447</v>
      </c>
      <c r="L31" s="455">
        <f>SUM(L18:L28)</f>
        <v>6707</v>
      </c>
      <c r="M31" s="190">
        <f>SUM(M16:M17)</f>
        <v>0</v>
      </c>
      <c r="N31" s="190"/>
      <c r="O31" s="190"/>
      <c r="P31" s="190"/>
      <c r="Q31" s="190"/>
      <c r="R31" s="190">
        <f>SUM(R16:R17)</f>
        <v>0</v>
      </c>
      <c r="S31" s="190">
        <f>SUM(S16:S17)</f>
        <v>0</v>
      </c>
      <c r="T31" s="190"/>
      <c r="U31" s="190">
        <f>SUM(U16:U17)</f>
        <v>0</v>
      </c>
      <c r="V31" s="456">
        <f>SUM(V18:V28)</f>
        <v>40.768000000000008</v>
      </c>
    </row>
    <row r="32" spans="1:22" ht="10.25" customHeight="1">
      <c r="A32" s="272"/>
      <c r="B32" s="680"/>
      <c r="C32" s="681"/>
      <c r="D32" s="395"/>
      <c r="E32" s="311"/>
      <c r="F32" s="160" t="s">
        <v>523</v>
      </c>
      <c r="G32" s="157"/>
      <c r="H32" s="344"/>
      <c r="I32" s="344"/>
      <c r="J32" s="344"/>
      <c r="K32" s="161"/>
      <c r="L32" s="151"/>
      <c r="M32" s="298"/>
      <c r="T32" s="298"/>
      <c r="U32" s="298"/>
      <c r="V32" s="155"/>
    </row>
    <row r="33" spans="1:22" ht="14">
      <c r="A33" s="290" t="s">
        <v>524</v>
      </c>
      <c r="B33" s="346"/>
      <c r="C33" s="347"/>
      <c r="D33" s="396" t="s">
        <v>81</v>
      </c>
      <c r="E33" s="305"/>
      <c r="F33" s="68" t="s">
        <v>82</v>
      </c>
      <c r="G33" s="72"/>
      <c r="H33" s="322" t="s">
        <v>83</v>
      </c>
      <c r="I33" s="349"/>
      <c r="J33" s="152" t="s">
        <v>84</v>
      </c>
      <c r="K33" s="152"/>
      <c r="L33" s="682" t="s">
        <v>85</v>
      </c>
      <c r="M33" s="683"/>
      <c r="N33" s="683"/>
      <c r="O33" s="683"/>
      <c r="P33" s="683"/>
      <c r="Q33" s="683"/>
      <c r="R33" s="683"/>
      <c r="S33" s="683"/>
      <c r="T33" s="683"/>
      <c r="U33" s="683"/>
      <c r="V33" s="684"/>
    </row>
    <row r="34" spans="1:22" ht="14">
      <c r="A34" s="297" t="s">
        <v>525</v>
      </c>
      <c r="B34" s="334"/>
      <c r="C34" s="308"/>
      <c r="D34" s="386" t="s">
        <v>87</v>
      </c>
      <c r="F34" s="685"/>
      <c r="G34" s="686"/>
      <c r="H34" s="297" t="s">
        <v>88</v>
      </c>
      <c r="I34" s="350"/>
      <c r="J34" s="154" t="s">
        <v>89</v>
      </c>
      <c r="K34" s="154"/>
      <c r="L34" s="150"/>
      <c r="V34" s="155"/>
    </row>
    <row r="35" spans="1:22">
      <c r="A35" s="297" t="s">
        <v>526</v>
      </c>
      <c r="B35" s="297"/>
      <c r="C35" s="298"/>
      <c r="F35" s="685"/>
      <c r="G35" s="686"/>
      <c r="H35" s="297"/>
      <c r="I35" s="350"/>
      <c r="J35" s="154" t="s">
        <v>93</v>
      </c>
      <c r="K35" s="154"/>
      <c r="L35" s="150"/>
      <c r="V35" s="155"/>
    </row>
    <row r="36" spans="1:22" ht="10.5" customHeight="1">
      <c r="A36" s="311"/>
      <c r="B36" s="351"/>
      <c r="C36" s="352"/>
      <c r="D36" s="386" t="s">
        <v>94</v>
      </c>
      <c r="F36" s="685"/>
      <c r="G36" s="686"/>
      <c r="H36" s="297" t="s">
        <v>95</v>
      </c>
      <c r="I36" s="350"/>
      <c r="J36" s="154"/>
      <c r="K36" s="154"/>
      <c r="L36" s="150"/>
      <c r="V36" s="155"/>
    </row>
    <row r="37" spans="1:22" ht="13">
      <c r="A37" s="290" t="s">
        <v>96</v>
      </c>
      <c r="C37" s="292"/>
      <c r="D37" s="386" t="s">
        <v>97</v>
      </c>
      <c r="F37" s="76" t="s">
        <v>98</v>
      </c>
      <c r="G37" s="73"/>
      <c r="H37" s="297" t="s">
        <v>88</v>
      </c>
      <c r="I37" s="350"/>
      <c r="J37" s="154" t="s">
        <v>99</v>
      </c>
      <c r="K37" s="154"/>
      <c r="L37" s="150"/>
      <c r="V37" s="155"/>
    </row>
    <row r="38" spans="1:22" ht="10.5" customHeight="1">
      <c r="A38" s="297" t="s">
        <v>527</v>
      </c>
      <c r="C38" s="298"/>
      <c r="D38" s="386"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97"/>
      <c r="E39" s="312"/>
      <c r="F39" s="673" t="s">
        <v>1039</v>
      </c>
      <c r="G39" s="674"/>
      <c r="H39" s="673" t="s">
        <v>1040</v>
      </c>
      <c r="I39" s="674"/>
      <c r="J39" s="158" t="s">
        <v>104</v>
      </c>
      <c r="K39" s="158"/>
      <c r="L39" s="675" t="s">
        <v>105</v>
      </c>
      <c r="M39" s="676"/>
      <c r="N39" s="676"/>
      <c r="O39" s="676"/>
      <c r="P39" s="676"/>
      <c r="Q39" s="676"/>
      <c r="R39" s="676"/>
      <c r="S39" s="676"/>
      <c r="T39" s="676"/>
      <c r="U39" s="676"/>
      <c r="V39" s="677"/>
    </row>
    <row r="40" spans="1:22">
      <c r="B40" s="305"/>
    </row>
    <row r="43" spans="1:22" ht="19.25" customHeight="1"/>
    <row r="44" spans="1:22" ht="19.25" customHeight="1"/>
    <row r="45" spans="1:22" s="354" customFormat="1" ht="17.75" customHeight="1">
      <c r="A45" s="163" t="s">
        <v>886</v>
      </c>
      <c r="B45" s="146"/>
      <c r="C45" s="163" t="s">
        <v>569</v>
      </c>
      <c r="D45" s="382"/>
      <c r="E45" s="363"/>
      <c r="F45" s="163" t="s">
        <v>880</v>
      </c>
      <c r="G45" s="146"/>
      <c r="H45" s="163" t="s">
        <v>569</v>
      </c>
      <c r="K45" s="265"/>
      <c r="L45" s="265"/>
      <c r="V45" s="264"/>
    </row>
    <row r="46" spans="1:22" s="354" customFormat="1" ht="17.75" customHeight="1">
      <c r="A46" s="163" t="s">
        <v>887</v>
      </c>
      <c r="B46" s="146"/>
      <c r="C46" s="163" t="s">
        <v>891</v>
      </c>
      <c r="D46" s="382"/>
      <c r="E46" s="363"/>
      <c r="F46" s="247" t="s">
        <v>881</v>
      </c>
      <c r="G46" s="381"/>
      <c r="H46" s="247" t="s">
        <v>891</v>
      </c>
      <c r="K46" s="265"/>
      <c r="L46" s="265"/>
      <c r="V46" s="264"/>
    </row>
    <row r="47" spans="1:22" s="354" customFormat="1" ht="17.75" customHeight="1">
      <c r="A47" s="163" t="s">
        <v>888</v>
      </c>
      <c r="B47" s="146"/>
      <c r="C47" s="163" t="s">
        <v>891</v>
      </c>
      <c r="D47" s="382"/>
      <c r="E47" s="363"/>
      <c r="F47" s="163" t="s">
        <v>882</v>
      </c>
      <c r="G47" s="146"/>
      <c r="H47" s="163" t="s">
        <v>569</v>
      </c>
      <c r="K47" s="265"/>
      <c r="L47" s="265"/>
      <c r="V47" s="264"/>
    </row>
    <row r="48" spans="1:22" s="354" customFormat="1" ht="17.75" customHeight="1">
      <c r="A48" s="163" t="s">
        <v>889</v>
      </c>
      <c r="B48" s="146"/>
      <c r="C48" s="163" t="s">
        <v>569</v>
      </c>
      <c r="D48" s="382"/>
      <c r="E48" s="363"/>
      <c r="F48" s="163" t="s">
        <v>883</v>
      </c>
      <c r="G48" s="146"/>
      <c r="H48" s="163" t="s">
        <v>569</v>
      </c>
      <c r="K48" s="265"/>
      <c r="L48" s="265"/>
      <c r="V48" s="264"/>
    </row>
    <row r="49" spans="1:22" s="354" customFormat="1" ht="17.75" customHeight="1">
      <c r="A49" s="163" t="s">
        <v>890</v>
      </c>
      <c r="B49" s="146"/>
      <c r="C49" s="163" t="s">
        <v>569</v>
      </c>
      <c r="D49" s="382"/>
      <c r="E49" s="363"/>
      <c r="F49" s="163" t="s">
        <v>885</v>
      </c>
      <c r="G49" s="146"/>
      <c r="H49" s="163" t="s">
        <v>569</v>
      </c>
      <c r="K49" s="265"/>
      <c r="L49" s="265"/>
      <c r="V49" s="264"/>
    </row>
    <row r="50" spans="1:22" ht="18.75" customHeight="1">
      <c r="A50" s="411"/>
      <c r="B50" s="411"/>
      <c r="C50" s="411"/>
      <c r="D50" s="384"/>
      <c r="E50" s="266"/>
      <c r="F50" s="163" t="s">
        <v>884</v>
      </c>
      <c r="H50" s="163" t="s">
        <v>569</v>
      </c>
    </row>
    <row r="51" spans="1:22" ht="17.5">
      <c r="A51" s="268"/>
      <c r="B51" s="411"/>
      <c r="C51" s="411"/>
      <c r="D51" s="384"/>
      <c r="E51" s="411"/>
      <c r="F51" s="267"/>
      <c r="G51" s="267"/>
      <c r="H51" s="411"/>
    </row>
    <row r="53" spans="1:22">
      <c r="D53" s="386" t="s">
        <v>872</v>
      </c>
    </row>
    <row r="54" spans="1:22">
      <c r="L54" s="355"/>
    </row>
    <row r="55" spans="1:22" ht="14">
      <c r="A55" s="356"/>
      <c r="C55" s="334"/>
      <c r="D55" s="398"/>
      <c r="L55" s="358"/>
    </row>
    <row r="56" spans="1:22" ht="14">
      <c r="A56" s="359"/>
      <c r="C56" s="334"/>
      <c r="D56" s="398"/>
      <c r="L56" s="358"/>
    </row>
    <row r="57" spans="1:22" ht="14">
      <c r="A57" s="359"/>
      <c r="C57" s="334"/>
      <c r="D57" s="398"/>
      <c r="L57" s="358"/>
    </row>
    <row r="58" spans="1:22" ht="14">
      <c r="A58" s="359"/>
      <c r="B58" s="334"/>
      <c r="C58" s="334"/>
      <c r="D58" s="398"/>
      <c r="L58" s="358"/>
    </row>
    <row r="59" spans="1:22" ht="14">
      <c r="A59" s="359"/>
      <c r="B59" s="334"/>
      <c r="C59" s="334"/>
      <c r="D59" s="398"/>
      <c r="L59" s="358"/>
    </row>
    <row r="60" spans="1:22" ht="14">
      <c r="A60" s="359"/>
      <c r="B60" s="334"/>
      <c r="C60" s="334"/>
      <c r="D60" s="398"/>
      <c r="L60" s="358"/>
    </row>
    <row r="61" spans="1:22" ht="14">
      <c r="A61" s="334"/>
      <c r="B61" s="334"/>
      <c r="C61" s="334"/>
      <c r="D61" s="398"/>
      <c r="L61" s="360"/>
    </row>
    <row r="62" spans="1:22" ht="14">
      <c r="A62" s="359"/>
      <c r="B62" s="334"/>
      <c r="C62" s="334"/>
      <c r="D62" s="398"/>
    </row>
    <row r="63" spans="1:22" ht="14">
      <c r="A63" s="334"/>
      <c r="B63" s="334"/>
      <c r="C63" s="334"/>
      <c r="D63" s="398"/>
    </row>
    <row r="64" spans="1:22" ht="14">
      <c r="A64" s="334"/>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34"/>
      <c r="B75" s="334"/>
      <c r="C75" s="334"/>
      <c r="D75" s="398"/>
    </row>
    <row r="76" spans="1:4" ht="14">
      <c r="B76" s="334"/>
    </row>
    <row r="77" spans="1:4" ht="14">
      <c r="B77" s="334"/>
    </row>
    <row r="78" spans="1:4" ht="14">
      <c r="B78" s="334"/>
    </row>
  </sheetData>
  <mergeCells count="9">
    <mergeCell ref="F39:G39"/>
    <mergeCell ref="H39:I39"/>
    <mergeCell ref="L39:V39"/>
    <mergeCell ref="B31:C32"/>
    <mergeCell ref="L33:V33"/>
    <mergeCell ref="F34:G34"/>
    <mergeCell ref="F35:G35"/>
    <mergeCell ref="F36:G36"/>
    <mergeCell ref="L38:V38"/>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9" max="21" man="1"/>
  </rowBreaks>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pageSetUpPr fitToPage="1"/>
  </sheetPr>
  <dimension ref="A1:AD72"/>
  <sheetViews>
    <sheetView topLeftCell="A13" zoomScale="85" zoomScaleNormal="85" zoomScaleSheetLayoutView="85" workbookViewId="0">
      <selection activeCell="E23" sqref="E23"/>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81"/>
      <c r="I10" s="48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1005</v>
      </c>
      <c r="C18" s="187" t="str">
        <f>IF(D18="","",VLOOKUP(B18,Data!$B$5:$L$404,2,FALSE))</f>
        <v/>
      </c>
      <c r="D18" s="339"/>
      <c r="E18" s="275"/>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5">
        <v>11</v>
      </c>
      <c r="B19" s="419" t="s">
        <v>213</v>
      </c>
      <c r="C19" s="187" t="str">
        <f>IF(D19="","",VLOOKUP(B19,Data!$B$5:$L$404,2,FALSE))</f>
        <v>WH50410</v>
      </c>
      <c r="D19" s="339">
        <v>3</v>
      </c>
      <c r="E19" s="277"/>
      <c r="F19" s="185">
        <f>IF(D19="","",VLOOKUP(B19,Data!$B$5:$L$404,11,FALSE))</f>
        <v>1897.4</v>
      </c>
      <c r="G19" s="188">
        <f t="shared" ref="G19:G25" si="0">IF(D19&gt;0,D19*F19,"-")</f>
        <v>5692.2000000000007</v>
      </c>
      <c r="H19" s="182" t="str">
        <f>IF(D19="","",VLOOKUP(B19,Data!$B$5:$D$404,3,FALSE))</f>
        <v>C/T</v>
      </c>
      <c r="I19" s="182" t="str">
        <f>IF(D19="","",VLOOKUP(B19,Data!$B$5:$M$404,12,FALSE))</f>
        <v>Indonesia</v>
      </c>
      <c r="J19" s="280" t="s">
        <v>1004</v>
      </c>
      <c r="K19" s="183">
        <f>IF(D19="","",VLOOKUP(B19,Data!$B$5:$E$404,4,FALSE)*D19)</f>
        <v>666</v>
      </c>
      <c r="L19" s="183">
        <f>IF(D19="","",VLOOKUP(B19,Data!$B$5:$F$404,5,FALSE)*D19)</f>
        <v>603</v>
      </c>
      <c r="M19" s="189"/>
      <c r="N19" s="377"/>
      <c r="O19" s="378"/>
      <c r="P19" s="186"/>
      <c r="Q19" s="378"/>
      <c r="R19" s="378"/>
      <c r="S19" s="186"/>
      <c r="T19" s="379"/>
      <c r="U19" s="186"/>
      <c r="V19" s="184">
        <f>IF(D19="","",VLOOKUP(B19,Data!$B$5:$J$404,9,FALSE)*D19)</f>
        <v>3.5970000000000004</v>
      </c>
      <c r="W19" s="282"/>
      <c r="X19" s="282"/>
      <c r="Y19" s="282"/>
      <c r="Z19" s="282"/>
      <c r="AA19" s="282"/>
      <c r="AB19" s="282"/>
      <c r="AC19" s="282"/>
      <c r="AD19" s="282"/>
    </row>
    <row r="20" spans="1:30" s="340" customFormat="1" ht="17" customHeight="1">
      <c r="A20" s="485">
        <v>12</v>
      </c>
      <c r="B20" s="419" t="s">
        <v>413</v>
      </c>
      <c r="C20" s="187" t="str">
        <f>IF(D20="","",VLOOKUP(B20,Data!$B$5:$L$404,2,FALSE))</f>
        <v>ZH56750</v>
      </c>
      <c r="D20" s="361">
        <v>1</v>
      </c>
      <c r="E20" s="276"/>
      <c r="F20" s="185">
        <f>IF(D20="","",VLOOKUP(B20,Data!$B$5:$L$404,11,FALSE))</f>
        <v>2658.38</v>
      </c>
      <c r="G20" s="188">
        <f t="shared" si="0"/>
        <v>2658.38</v>
      </c>
      <c r="H20" s="182" t="str">
        <f>IF(D20="","",VLOOKUP(B20,Data!$B$5:$D$404,3,FALSE))</f>
        <v>C/T</v>
      </c>
      <c r="I20" s="182" t="str">
        <f>IF(D20="","",VLOOKUP(B20,Data!$B$5:$M$404,12,FALSE))</f>
        <v>Indonesia</v>
      </c>
      <c r="J20" s="280" t="s">
        <v>1004</v>
      </c>
      <c r="K20" s="183">
        <f>IF(D20="","",VLOOKUP(B20,Data!$B$5:$E$404,4,FALSE)*D20)</f>
        <v>266</v>
      </c>
      <c r="L20" s="183">
        <f>IF(D20="","",VLOOKUP(B20,Data!$B$5:$F$404,5,FALSE)*D20)</f>
        <v>246</v>
      </c>
      <c r="M20" s="189"/>
      <c r="N20" s="377"/>
      <c r="O20" s="378"/>
      <c r="P20" s="186"/>
      <c r="Q20" s="378"/>
      <c r="R20" s="378"/>
      <c r="S20" s="186"/>
      <c r="T20" s="379"/>
      <c r="U20" s="186"/>
      <c r="V20" s="184">
        <f>IF(D20="","",VLOOKUP(B20,Data!$B$5:$J$404,9,FALSE)*D20)</f>
        <v>1.488</v>
      </c>
      <c r="W20" s="282"/>
      <c r="X20" s="282"/>
      <c r="Y20" s="282"/>
      <c r="Z20" s="282"/>
      <c r="AA20" s="282"/>
      <c r="AB20" s="282"/>
      <c r="AC20" s="282"/>
      <c r="AD20" s="282"/>
    </row>
    <row r="21" spans="1:30" s="340" customFormat="1" ht="17" customHeight="1">
      <c r="A21" s="485">
        <v>13</v>
      </c>
      <c r="B21" s="419" t="s">
        <v>700</v>
      </c>
      <c r="C21" s="187" t="str">
        <f>IF(D21="","",VLOOKUP(B21,Data!$B$5:$L$404,2,FALSE))</f>
        <v>VAD6760</v>
      </c>
      <c r="D21" s="361">
        <v>1</v>
      </c>
      <c r="E21" s="276"/>
      <c r="F21" s="185">
        <f>IF(D21="","",VLOOKUP(B21,Data!$B$5:$L$404,11,FALSE))</f>
        <v>2238.61</v>
      </c>
      <c r="G21" s="188">
        <f t="shared" si="0"/>
        <v>2238.61</v>
      </c>
      <c r="H21" s="182" t="str">
        <f>IF(D21="","",VLOOKUP(B21,Data!$B$5:$D$404,3,FALSE))</f>
        <v>C/T</v>
      </c>
      <c r="I21" s="182" t="str">
        <f>IF(D21="","",VLOOKUP(B21,Data!$B$5:$M$404,12,FALSE))</f>
        <v>Indonesia</v>
      </c>
      <c r="J21" s="280" t="s">
        <v>1004</v>
      </c>
      <c r="K21" s="183">
        <f>IF(D21="","",VLOOKUP(B21,Data!$B$5:$E$404,4,FALSE)*D21)</f>
        <v>227</v>
      </c>
      <c r="L21" s="183">
        <f>IF(D21="","",VLOOKUP(B21,Data!$B$5:$F$404,5,FALSE)*D21)</f>
        <v>206</v>
      </c>
      <c r="M21" s="189"/>
      <c r="N21" s="377"/>
      <c r="O21" s="378"/>
      <c r="P21" s="186"/>
      <c r="Q21" s="378"/>
      <c r="R21" s="378"/>
      <c r="S21" s="186"/>
      <c r="T21" s="379"/>
      <c r="U21" s="186"/>
      <c r="V21" s="184">
        <f>IF(D21="","",VLOOKUP(B21,Data!$B$5:$J$404,9,FALSE)*D21)</f>
        <v>1.1990000000000001</v>
      </c>
      <c r="W21" s="282"/>
      <c r="X21" s="282"/>
      <c r="Y21" s="282"/>
      <c r="Z21" s="282"/>
      <c r="AA21" s="282"/>
      <c r="AB21" s="282"/>
      <c r="AC21" s="282"/>
      <c r="AD21" s="282"/>
    </row>
    <row r="22" spans="1:30" s="340" customFormat="1" ht="17" customHeight="1">
      <c r="A22" s="485">
        <v>14</v>
      </c>
      <c r="B22" s="419" t="s">
        <v>695</v>
      </c>
      <c r="C22" s="187" t="str">
        <f>IF(D22="","",VLOOKUP(B22,Data!$B$5:$L$404,2,FALSE))</f>
        <v>VAD6770</v>
      </c>
      <c r="D22" s="361">
        <v>1</v>
      </c>
      <c r="E22" s="276"/>
      <c r="F22" s="185">
        <f>IF(D22="","",VLOOKUP(B22,Data!$B$5:$L$404,11,FALSE))</f>
        <v>2978.04</v>
      </c>
      <c r="G22" s="188">
        <f t="shared" si="0"/>
        <v>2978.04</v>
      </c>
      <c r="H22" s="182" t="str">
        <f>IF(D22="","",VLOOKUP(B22,Data!$B$5:$D$404,3,FALSE))</f>
        <v>C/T</v>
      </c>
      <c r="I22" s="182" t="str">
        <f>IF(D22="","",VLOOKUP(B22,Data!$B$5:$M$404,12,FALSE))</f>
        <v>Indonesia</v>
      </c>
      <c r="J22" s="280" t="s">
        <v>1004</v>
      </c>
      <c r="K22" s="183">
        <f>IF(D22="","",VLOOKUP(B22,Data!$B$5:$E$404,4,FALSE)*D22)</f>
        <v>276</v>
      </c>
      <c r="L22" s="183">
        <f>IF(D22="","",VLOOKUP(B22,Data!$B$5:$F$404,5,FALSE)*D22)</f>
        <v>256</v>
      </c>
      <c r="M22" s="189"/>
      <c r="N22" s="377"/>
      <c r="O22" s="378"/>
      <c r="P22" s="186"/>
      <c r="Q22" s="378"/>
      <c r="R22" s="378"/>
      <c r="S22" s="186"/>
      <c r="T22" s="379"/>
      <c r="U22" s="186"/>
      <c r="V22" s="184">
        <f>IF(D22="","",VLOOKUP(B22,Data!$B$5:$J$404,9,FALSE)*D22)</f>
        <v>1.488</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871</v>
      </c>
      <c r="C24" s="187" t="str">
        <f>IF(D24="","",VLOOKUP(B24,Data!$B$5:$L$404,2,FALSE))</f>
        <v/>
      </c>
      <c r="D24" s="339"/>
      <c r="E24" s="412"/>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1036</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t="str">
        <f>IF(D25="","",VLOOKUP(B25,Data!$B$5:$J$404,9,FALSE)*D25)</f>
        <v/>
      </c>
      <c r="W25" s="282"/>
      <c r="X25" s="282"/>
      <c r="Y25" s="282"/>
      <c r="Z25" s="282"/>
      <c r="AA25" s="282"/>
      <c r="AB25" s="282"/>
      <c r="AC25" s="282"/>
      <c r="AD25" s="282"/>
    </row>
    <row r="26" spans="1:30" s="340" customFormat="1" ht="16.5" customHeight="1">
      <c r="A26" s="272"/>
      <c r="B26" s="678" t="s">
        <v>1041</v>
      </c>
      <c r="C26" s="679"/>
      <c r="D26" s="193">
        <f>SUM(D18:D25)</f>
        <v>6</v>
      </c>
      <c r="E26" s="380"/>
      <c r="F26" s="190"/>
      <c r="G26" s="191">
        <f>SUM(G18:G25)</f>
        <v>13567.230000000003</v>
      </c>
      <c r="H26" s="343"/>
      <c r="I26" s="343"/>
      <c r="J26" s="343"/>
      <c r="K26" s="191">
        <f>SUM(K18:K25)</f>
        <v>1435</v>
      </c>
      <c r="L26" s="191">
        <f>SUM(L18:L25)</f>
        <v>1311</v>
      </c>
      <c r="M26" s="190">
        <f>SUM(M16:M17)</f>
        <v>0</v>
      </c>
      <c r="N26" s="190" t="e">
        <f>SUM(#REF!)</f>
        <v>#REF!</v>
      </c>
      <c r="O26" s="190">
        <f>SUM(O16:O17)</f>
        <v>0</v>
      </c>
      <c r="P26" s="190">
        <f>SUM(P16:P17)</f>
        <v>0</v>
      </c>
      <c r="Q26" s="190" t="e">
        <f>SUM(#REF!)</f>
        <v>#REF!</v>
      </c>
      <c r="R26" s="190">
        <f>SUM(R16:R17)</f>
        <v>0</v>
      </c>
      <c r="S26" s="190">
        <f>SUM(S16:S17)</f>
        <v>0</v>
      </c>
      <c r="T26" s="190"/>
      <c r="U26" s="190">
        <f>SUM(U16:U17)</f>
        <v>0</v>
      </c>
      <c r="V26" s="192">
        <f>SUM(V18:V25)</f>
        <v>7.7720000000000002</v>
      </c>
    </row>
    <row r="27" spans="1:30" ht="10.25" customHeight="1">
      <c r="A27" s="272"/>
      <c r="B27" s="680"/>
      <c r="C27" s="681"/>
      <c r="D27" s="345"/>
      <c r="E27" s="311"/>
      <c r="F27" s="160" t="s">
        <v>523</v>
      </c>
      <c r="G27" s="157"/>
      <c r="H27" s="344"/>
      <c r="I27" s="344"/>
      <c r="J27" s="344"/>
      <c r="K27" s="161"/>
      <c r="L27" s="151"/>
      <c r="M27" s="298"/>
      <c r="T27" s="298"/>
      <c r="U27" s="298"/>
      <c r="V27" s="155"/>
    </row>
    <row r="28" spans="1:30"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30" ht="14">
      <c r="A29" s="297" t="s">
        <v>525</v>
      </c>
      <c r="B29" s="334"/>
      <c r="C29" s="308"/>
      <c r="D29" s="386" t="s">
        <v>87</v>
      </c>
      <c r="F29" s="685"/>
      <c r="G29" s="686"/>
      <c r="H29" s="297" t="s">
        <v>88</v>
      </c>
      <c r="I29" s="350"/>
      <c r="J29" s="154" t="s">
        <v>89</v>
      </c>
      <c r="K29" s="154"/>
      <c r="L29" s="150"/>
      <c r="V29" s="155"/>
    </row>
    <row r="30" spans="1:30">
      <c r="A30" s="297" t="s">
        <v>526</v>
      </c>
      <c r="B30" s="297"/>
      <c r="C30" s="298"/>
      <c r="D30" s="386"/>
      <c r="F30" s="685"/>
      <c r="G30" s="686"/>
      <c r="H30" s="297"/>
      <c r="I30" s="350"/>
      <c r="J30" s="154" t="s">
        <v>93</v>
      </c>
      <c r="K30" s="154"/>
      <c r="L30" s="150"/>
      <c r="V30" s="155"/>
    </row>
    <row r="31" spans="1:30" ht="10.5" customHeight="1">
      <c r="A31" s="311"/>
      <c r="B31" s="351"/>
      <c r="C31" s="352"/>
      <c r="D31" s="386" t="s">
        <v>94</v>
      </c>
      <c r="F31" s="685"/>
      <c r="G31" s="686"/>
      <c r="H31" s="297" t="s">
        <v>95</v>
      </c>
      <c r="I31" s="350"/>
      <c r="J31" s="154"/>
      <c r="K31" s="154"/>
      <c r="L31" s="150"/>
      <c r="V31" s="155"/>
    </row>
    <row r="32" spans="1:30"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1043</v>
      </c>
      <c r="G34" s="674"/>
      <c r="H34" s="673" t="s">
        <v>1042</v>
      </c>
      <c r="I34" s="674"/>
      <c r="J34" s="158" t="s">
        <v>104</v>
      </c>
      <c r="K34" s="158"/>
      <c r="L34" s="675" t="s">
        <v>105</v>
      </c>
      <c r="M34" s="676"/>
      <c r="N34" s="676"/>
      <c r="O34" s="676"/>
      <c r="P34" s="676"/>
      <c r="Q34" s="676"/>
      <c r="R34" s="676"/>
      <c r="S34" s="676"/>
      <c r="T34" s="676"/>
      <c r="U34" s="676"/>
      <c r="V34" s="677"/>
    </row>
    <row r="35" spans="1:22">
      <c r="B35" s="305"/>
    </row>
    <row r="39" spans="1:22" s="354" customFormat="1" ht="21" customHeight="1">
      <c r="A39" s="163" t="s">
        <v>886</v>
      </c>
      <c r="B39" s="146"/>
      <c r="C39" s="163" t="s">
        <v>569</v>
      </c>
      <c r="D39" s="362"/>
      <c r="E39" s="362"/>
      <c r="F39" s="363"/>
      <c r="G39" s="163" t="s">
        <v>880</v>
      </c>
      <c r="H39" s="146"/>
      <c r="I39" s="163" t="s">
        <v>569</v>
      </c>
      <c r="K39" s="265"/>
      <c r="L39" s="265"/>
      <c r="V39" s="264"/>
    </row>
    <row r="40" spans="1:22" s="354" customFormat="1" ht="19.25" customHeight="1">
      <c r="A40" s="163" t="s">
        <v>887</v>
      </c>
      <c r="B40" s="146"/>
      <c r="C40" s="163" t="s">
        <v>891</v>
      </c>
      <c r="D40" s="362"/>
      <c r="E40" s="362"/>
      <c r="F40" s="363"/>
      <c r="G40" s="247" t="s">
        <v>881</v>
      </c>
      <c r="H40" s="381"/>
      <c r="I40" s="247" t="s">
        <v>891</v>
      </c>
      <c r="K40" s="265"/>
      <c r="L40" s="265"/>
      <c r="V40" s="264"/>
    </row>
    <row r="41" spans="1:22" s="354" customFormat="1" ht="19.25" customHeight="1">
      <c r="A41" s="163" t="s">
        <v>888</v>
      </c>
      <c r="B41" s="146"/>
      <c r="C41" s="163" t="s">
        <v>891</v>
      </c>
      <c r="D41" s="362"/>
      <c r="E41" s="362"/>
      <c r="F41" s="363"/>
      <c r="G41" s="163" t="s">
        <v>882</v>
      </c>
      <c r="H41" s="146"/>
      <c r="I41" s="163" t="s">
        <v>569</v>
      </c>
      <c r="K41" s="265"/>
      <c r="L41" s="265"/>
      <c r="V41" s="264"/>
    </row>
    <row r="42" spans="1:22" s="354" customFormat="1" ht="19.25" customHeight="1">
      <c r="A42" s="163" t="s">
        <v>889</v>
      </c>
      <c r="B42" s="146"/>
      <c r="C42" s="163" t="s">
        <v>569</v>
      </c>
      <c r="D42" s="362"/>
      <c r="E42" s="362"/>
      <c r="F42" s="363"/>
      <c r="G42" s="163" t="s">
        <v>883</v>
      </c>
      <c r="H42" s="146"/>
      <c r="I42" s="163" t="s">
        <v>569</v>
      </c>
      <c r="K42" s="265"/>
      <c r="L42" s="265"/>
      <c r="V42" s="264"/>
    </row>
    <row r="43" spans="1:22" s="354" customFormat="1" ht="19.25" customHeight="1">
      <c r="A43" s="163" t="s">
        <v>890</v>
      </c>
      <c r="B43" s="146"/>
      <c r="C43" s="163" t="s">
        <v>569</v>
      </c>
      <c r="D43" s="362"/>
      <c r="E43" s="362"/>
      <c r="F43" s="363"/>
      <c r="G43" s="163" t="s">
        <v>885</v>
      </c>
      <c r="H43" s="146"/>
      <c r="I43" s="163" t="s">
        <v>569</v>
      </c>
      <c r="K43" s="265"/>
      <c r="L43" s="265"/>
      <c r="V43" s="264"/>
    </row>
    <row r="44" spans="1:22" ht="18.75" customHeight="1">
      <c r="A44" s="411"/>
      <c r="B44" s="411"/>
      <c r="C44" s="411"/>
      <c r="D44" s="411"/>
      <c r="E44" s="411"/>
      <c r="F44" s="266"/>
      <c r="G44" s="163" t="s">
        <v>884</v>
      </c>
      <c r="H44" s="146"/>
      <c r="I44" s="163" t="s">
        <v>569</v>
      </c>
    </row>
    <row r="48" spans="1:22">
      <c r="L48" s="355"/>
    </row>
    <row r="49" spans="1:12" ht="14">
      <c r="A49" s="356"/>
      <c r="C49" s="334"/>
      <c r="D49" s="357"/>
      <c r="L49" s="358"/>
    </row>
    <row r="50" spans="1:12" ht="14">
      <c r="A50" s="359"/>
      <c r="C50" s="334"/>
      <c r="D50" s="357"/>
      <c r="L50" s="358"/>
    </row>
    <row r="51" spans="1:12" ht="14">
      <c r="A51" s="359"/>
      <c r="C51" s="334"/>
      <c r="D51" s="357"/>
      <c r="L51" s="358"/>
    </row>
    <row r="52" spans="1:12" ht="14">
      <c r="A52" s="359"/>
      <c r="B52" s="334"/>
      <c r="C52" s="334"/>
      <c r="D52" s="357"/>
      <c r="L52" s="358"/>
    </row>
    <row r="53" spans="1:12" ht="14">
      <c r="A53" s="359"/>
      <c r="B53" s="334"/>
      <c r="C53" s="334"/>
      <c r="D53" s="357"/>
      <c r="L53" s="358"/>
    </row>
    <row r="54" spans="1:12" ht="14">
      <c r="A54" s="359"/>
      <c r="B54" s="334"/>
      <c r="C54" s="334"/>
      <c r="D54" s="357"/>
      <c r="L54" s="358"/>
    </row>
    <row r="55" spans="1:12" ht="14">
      <c r="A55" s="334"/>
      <c r="B55" s="334"/>
      <c r="C55" s="334"/>
      <c r="D55" s="357"/>
      <c r="L55" s="360"/>
    </row>
    <row r="56" spans="1:12" ht="14">
      <c r="A56" s="359"/>
      <c r="B56" s="334"/>
      <c r="C56" s="334"/>
      <c r="D56" s="357"/>
    </row>
    <row r="57" spans="1:12" ht="14">
      <c r="A57" s="334"/>
      <c r="B57" s="334"/>
      <c r="C57" s="334"/>
      <c r="D57" s="357"/>
    </row>
    <row r="58" spans="1:12" ht="14">
      <c r="A58" s="334"/>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34"/>
      <c r="B69" s="334"/>
      <c r="C69" s="334"/>
      <c r="D69" s="357"/>
    </row>
    <row r="70" spans="1:4" ht="14">
      <c r="B70" s="334"/>
    </row>
    <row r="71" spans="1:4" ht="14">
      <c r="B71" s="334"/>
    </row>
    <row r="72" spans="1:4" ht="14">
      <c r="B72"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pageSetUpPr fitToPage="1"/>
  </sheetPr>
  <dimension ref="A1:V76"/>
  <sheetViews>
    <sheetView topLeftCell="A13" zoomScale="85" zoomScaleNormal="85" zoomScaleSheetLayoutView="75" workbookViewId="0">
      <selection activeCell="E23" sqref="E23"/>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483"/>
      <c r="I10" s="484"/>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1009</v>
      </c>
      <c r="C18" s="187" t="str">
        <f>IF(D18="","",VLOOKUP(B18,Data!$B$5:$L$404,2,FALSE))</f>
        <v/>
      </c>
      <c r="D18" s="274"/>
      <c r="E18" s="466"/>
      <c r="F18" s="185" t="str">
        <f>IF(D18="","",VLOOKUP(B18,Data!$B$5:$L$404,11,FALSE))</f>
        <v/>
      </c>
      <c r="G18" s="188" t="str">
        <f t="shared" ref="G18:G26"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138,Data!G138,(IF(B18=Data!B144,Data!G144,(IF(B18=Data!B146,Data!G146,(IF(B18=Data!#REF!,Data!#REF!,(IF(B18=Data!#REF!,Data!#REF!,(IF(B18=Data!B129,Data!G129,(IF(B18=Data!#REF!,Data!#REF!,(IF(B18=Data!#REF!,Data!#REF!,Data!#REF!)))))))))))))))&amp;IF(B18=Data!B264,Data!G264,(IF(B18=Data!B265,Data!G265,(IF(B18=Data!#REF!,Data!#REF!,(IF(B18=Data!B260,Data!G260,(IF(B18=Data!B261,Data!G261,(IF(B18=Data!#REF!,Data!G956,(IF(B18=Data!#REF!,Data!#REF!,(IF(B18=Data!B316,Data!G316,Data!#REF!)))))))))))))))&amp;IF(B18=Data!#REF!,Data!#REF!,(IF(B18=Data!#REF!,Data!#REF!,(IF(B18=Data!#REF!,Data!#REF!,(IF(B18=Data!#REF!,Data!#REF!,(IF(B18=Data!#REF!,Data!#REF!,Data!#REF!)))))))))</f>
        <v>#REF!</v>
      </c>
      <c r="N18" s="377"/>
      <c r="O18" s="378"/>
      <c r="P18" s="186" t="e">
        <f>IF(B18=Data!B138,Data!H138,(IF(B18=Data!B144,Data!H144,(IF(B18=Data!B146,Data!H146,(IF(B18=Data!#REF!,Data!#REF!,(IF(B18=Data!#REF!,Data!#REF!,(IF(B18=Data!B129,Data!H129,(IF(B18=Data!#REF!,Data!#REF!,(IF(B18=Data!#REF!,Data!#REF!,Data!#REF!)))))))))))))))&amp;IF(B18=Data!B264,Data!H264,(IF(B18=Data!B265,Data!H265,(IF(B18=Data!#REF!,Data!#REF!,(IF(B18=Data!B260,Data!H260,(IF(B18=Data!B261,Data!H261,(IF(B18=Data!#REF!,Data!H956,(IF(B18=Data!#REF!,Data!#REF!,(IF(B18=Data!B316,Data!H316,Data!#REF!)))))))))))))))&amp;IF(B18=Data!#REF!,Data!#REF!,(IF(B18=Data!#REF!,Data!#REF!,(IF(B18=Data!#REF!,Data!#REF!,(IF(B18=Data!#REF!,Data!#REF!,(IF(B18=Data!#REF!,Data!#REF!,Data!#REF!)))))))))</f>
        <v>#REF!</v>
      </c>
      <c r="Q18" s="378"/>
      <c r="R18" s="378"/>
      <c r="S18" s="186" t="e">
        <f>IF(B18=Data!B138,Data!I138,(IF(B18=Data!B144,Data!I144,(IF(B18=Data!B146,Data!I146,(IF(B18=Data!#REF!,Data!#REF!,(IF(B18=Data!#REF!,Data!#REF!,(IF(B18=Data!B129,Data!I129,(IF(B18=Data!#REF!,Data!#REF!,(IF(B18=Data!#REF!,Data!#REF!,Data!#REF!)))))))))))))))&amp;IF(B18=Data!B264,Data!I264,(IF(B18=Data!B265,Data!I265,(IF(B18=Data!#REF!,Data!#REF!,(IF(B18=Data!B260,Data!I260,(IF(B18=Data!B261,Data!I261,(IF(B18=Data!#REF!,Data!I956,(IF(B18=Data!#REF!,Data!#REF!,(IF(B18=Data!B316,Data!I316,Data!#REF!)))))))))))))))&amp;IF(B18=Data!#REF!,Data!#REF!,(IF(B18=Data!#REF!,Data!#REF!,(IF(B18=Data!#REF!,Data!#REF!,(IF(B18=Data!#REF!,Data!#REF!,(IF(B18=Data!#REF!,Data!#REF!,Data!#REF!)))))))))</f>
        <v>#REF!</v>
      </c>
      <c r="T18" s="379"/>
      <c r="U18" s="186" t="e">
        <f>IF(B18=Data!B138,Data!J138,(IF(B18=Data!B144,Data!J144,(IF(B18=Data!B146,Data!J146,(IF(B18=Data!#REF!,Data!#REF!,(IF(B18=Data!#REF!,Data!#REF!,(IF(B18=Data!B129,Data!J129,(IF(B18=Data!#REF!,Data!#REF!,(IF(B18=Data!#REF!,Data!#REF!,Data!#REF!)))))))))))))))&amp;IF(B18=Data!B264,Data!J264,(IF(B18=Data!B265,Data!J265,(IF(B18=Data!#REF!,Data!#REF!,(IF(B18=Data!B260,Data!J260,(IF(B18=Data!B261,Data!J261,(IF(B18=Data!#REF!,Data!J956,(IF(B18=Data!#REF!,Data!#REF!,(IF(B18=Data!B316,Data!J316,Data!#REF!)))))))))))))))&amp;IF(B18=Data!#REF!,Data!#REF!,(IF(B18=Data!#REF!,Data!#REF!,(IF(B18=Data!#REF!,Data!#REF!,(IF(B18=Data!#REF!,Data!#REF!,(IF(B18=Data!#REF!,Data!#REF!,Data!#REF!)))))))))</f>
        <v>#REF!</v>
      </c>
      <c r="V18" s="184" t="str">
        <f>IF(D18="","",VLOOKUP(B18,Data!$B$5:$J$404,9,FALSE)*D18)</f>
        <v/>
      </c>
    </row>
    <row r="19" spans="1:22" s="340" customFormat="1" ht="17" customHeight="1">
      <c r="A19" s="272">
        <v>1</v>
      </c>
      <c r="B19" s="419" t="s">
        <v>257</v>
      </c>
      <c r="C19" s="187" t="str">
        <f>IF(D19="","",VLOOKUP(B19,Data!$B$5:$L$404,2,FALSE))</f>
        <v>WN14880</v>
      </c>
      <c r="D19" s="274">
        <v>1</v>
      </c>
      <c r="E19" s="466" t="s">
        <v>521</v>
      </c>
      <c r="F19" s="185">
        <f>IF(D19="","",VLOOKUP(B19,Data!$B$5:$L$404,11,FALSE))</f>
        <v>3025.22</v>
      </c>
      <c r="G19" s="188">
        <f t="shared" si="0"/>
        <v>3025.22</v>
      </c>
      <c r="H19" s="182" t="str">
        <f>IF(D19="","",VLOOKUP(B19,Data!$B$5:$D$404,3,FALSE))</f>
        <v>C/T</v>
      </c>
      <c r="I19" s="182" t="str">
        <f>IF(D19="","",VLOOKUP(B19,Data!$B$5:$M$404,12,FALSE))</f>
        <v>Indonesia</v>
      </c>
      <c r="J19" s="280" t="s">
        <v>1010</v>
      </c>
      <c r="K19" s="183">
        <f>IF(D19="","",VLOOKUP(B19,Data!$B$5:$E$404,4,FALSE)*D19)</f>
        <v>223</v>
      </c>
      <c r="L19" s="183">
        <f>IF(D19="","",VLOOKUP(B19,Data!$B$5:$F$404,5,FALSE)*D19)</f>
        <v>205</v>
      </c>
      <c r="M19" s="189" t="e">
        <f>IF(B19=Data!B119,Data!G119,(IF(B19=Data!B125,Data!G125,(IF(B19=Data!B127,Data!G127,(IF(B19=Data!#REF!,Data!#REF!,(IF(B19=Data!#REF!,Data!#REF!,(IF(B19=Data!B110,Data!G110,(IF(B19=Data!#REF!,Data!#REF!,(IF(B19=Data!#REF!,Data!#REF!,Data!#REF!)))))))))))))))&amp;IF(B19=Data!B245,Data!G245,(IF(B19=Data!B246,Data!G246,(IF(B19=Data!#REF!,Data!#REF!,(IF(B19=Data!B241,Data!G241,(IF(B19=Data!B242,Data!G242,(IF(B19=Data!#REF!,Data!G937,(IF(B19=Data!#REF!,Data!#REF!,(IF(B19=Data!B297,Data!G297,Data!#REF!)))))))))))))))&amp;IF(B19=Data!#REF!,Data!#REF!,(IF(B19=Data!#REF!,Data!#REF!,(IF(B19=Data!#REF!,Data!#REF!,(IF(B19=Data!#REF!,Data!#REF!,(IF(B19=Data!#REF!,Data!#REF!,Data!#REF!)))))))))</f>
        <v>#REF!</v>
      </c>
      <c r="N19" s="377"/>
      <c r="O19" s="378"/>
      <c r="P19" s="186" t="e">
        <f>IF(B19=Data!B119,Data!H119,(IF(B19=Data!B125,Data!H125,(IF(B19=Data!B127,Data!H127,(IF(B19=Data!#REF!,Data!#REF!,(IF(B19=Data!#REF!,Data!#REF!,(IF(B19=Data!B110,Data!H110,(IF(B19=Data!#REF!,Data!#REF!,(IF(B19=Data!#REF!,Data!#REF!,Data!#REF!)))))))))))))))&amp;IF(B19=Data!B245,Data!H245,(IF(B19=Data!B246,Data!H246,(IF(B19=Data!#REF!,Data!#REF!,(IF(B19=Data!B241,Data!H241,(IF(B19=Data!B242,Data!H242,(IF(B19=Data!#REF!,Data!H937,(IF(B19=Data!#REF!,Data!#REF!,(IF(B19=Data!B297,Data!H297,Data!#REF!)))))))))))))))&amp;IF(B19=Data!#REF!,Data!#REF!,(IF(B19=Data!#REF!,Data!#REF!,(IF(B19=Data!#REF!,Data!#REF!,(IF(B19=Data!#REF!,Data!#REF!,(IF(B19=Data!#REF!,Data!#REF!,Data!#REF!)))))))))</f>
        <v>#REF!</v>
      </c>
      <c r="Q19" s="378"/>
      <c r="R19" s="378"/>
      <c r="S19" s="186" t="e">
        <f>IF(B19=Data!B119,Data!I119,(IF(B19=Data!B125,Data!I125,(IF(B19=Data!B127,Data!I127,(IF(B19=Data!#REF!,Data!#REF!,(IF(B19=Data!#REF!,Data!#REF!,(IF(B19=Data!B110,Data!I110,(IF(B19=Data!#REF!,Data!#REF!,(IF(B19=Data!#REF!,Data!#REF!,Data!#REF!)))))))))))))))&amp;IF(B19=Data!B245,Data!I245,(IF(B19=Data!B246,Data!I246,(IF(B19=Data!#REF!,Data!#REF!,(IF(B19=Data!B241,Data!I241,(IF(B19=Data!B242,Data!I242,(IF(B19=Data!#REF!,Data!I937,(IF(B19=Data!#REF!,Data!#REF!,(IF(B19=Data!B297,Data!I297,Data!#REF!)))))))))))))))&amp;IF(B19=Data!#REF!,Data!#REF!,(IF(B19=Data!#REF!,Data!#REF!,(IF(B19=Data!#REF!,Data!#REF!,(IF(B19=Data!#REF!,Data!#REF!,(IF(B19=Data!#REF!,Data!#REF!,Data!#REF!)))))))))</f>
        <v>#REF!</v>
      </c>
      <c r="T19" s="379"/>
      <c r="U19" s="186" t="e">
        <f>IF(B19=Data!B119,Data!J119,(IF(B19=Data!B125,Data!J125,(IF(B19=Data!B127,Data!J127,(IF(B19=Data!#REF!,Data!#REF!,(IF(B19=Data!#REF!,Data!#REF!,(IF(B19=Data!B110,Data!J110,(IF(B19=Data!#REF!,Data!#REF!,(IF(B19=Data!#REF!,Data!#REF!,Data!#REF!)))))))))))))))&amp;IF(B19=Data!B245,Data!J245,(IF(B19=Data!B246,Data!J246,(IF(B19=Data!#REF!,Data!#REF!,(IF(B19=Data!B241,Data!J241,(IF(B19=Data!B242,Data!J242,(IF(B19=Data!#REF!,Data!J937,(IF(B19=Data!#REF!,Data!#REF!,(IF(B19=Data!B297,Data!J297,Data!#REF!)))))))))))))))&amp;IF(B19=Data!#REF!,Data!#REF!,(IF(B19=Data!#REF!,Data!#REF!,(IF(B19=Data!#REF!,Data!#REF!,(IF(B19=Data!#REF!,Data!#REF!,(IF(B19=Data!#REF!,Data!#REF!,Data!#REF!)))))))))</f>
        <v>#REF!</v>
      </c>
      <c r="V19" s="184">
        <f>IF(D19="","",VLOOKUP(B19,Data!$B$5:$J$404,9,FALSE)*D19)</f>
        <v>1.262</v>
      </c>
    </row>
    <row r="20" spans="1:22" s="340" customFormat="1" ht="17" customHeight="1">
      <c r="A20" s="272">
        <v>2</v>
      </c>
      <c r="B20" s="419" t="s">
        <v>253</v>
      </c>
      <c r="C20" s="187" t="str">
        <f>IF(D20="","",VLOOKUP(B20,Data!$B$5:$L$404,2,FALSE))</f>
        <v>WN14930</v>
      </c>
      <c r="D20" s="274">
        <v>3</v>
      </c>
      <c r="E20" s="466"/>
      <c r="F20" s="185">
        <f>IF(D20="","",VLOOKUP(B20,Data!$B$5:$L$404,11,FALSE))</f>
        <v>3024.47</v>
      </c>
      <c r="G20" s="188">
        <f t="shared" si="0"/>
        <v>9073.41</v>
      </c>
      <c r="H20" s="182" t="str">
        <f>IF(D20="","",VLOOKUP(B20,Data!$B$5:$D$404,3,FALSE))</f>
        <v>C/T</v>
      </c>
      <c r="I20" s="182" t="str">
        <f>IF(D20="","",VLOOKUP(B20,Data!$B$5:$M$404,12,FALSE))</f>
        <v>Indonesia</v>
      </c>
      <c r="J20" s="280" t="s">
        <v>1010</v>
      </c>
      <c r="K20" s="183">
        <f>IF(D20="","",VLOOKUP(B20,Data!$B$5:$E$404,4,FALSE)*D20)</f>
        <v>669</v>
      </c>
      <c r="L20" s="183">
        <f>IF(D20="","",VLOOKUP(B20,Data!$B$5:$F$404,5,FALSE)*D20)</f>
        <v>615</v>
      </c>
      <c r="M20" s="189" t="e">
        <f>IF(B20=Data!B120,Data!G120,(IF(B20=Data!B126,Data!G126,(IF(B20=Data!B128,Data!G128,(IF(B20=Data!#REF!,Data!#REF!,(IF(B20=Data!#REF!,Data!#REF!,(IF(B20=Data!B111,Data!G111,(IF(B20=Data!#REF!,Data!#REF!,(IF(B20=Data!#REF!,Data!#REF!,Data!#REF!)))))))))))))))&amp;IF(B20=Data!B246,Data!G246,(IF(B20=Data!B247,Data!G247,(IF(B20=Data!#REF!,Data!#REF!,(IF(B20=Data!B242,Data!G242,(IF(B20=Data!B243,Data!G243,(IF(B20=Data!#REF!,Data!G938,(IF(B20=Data!#REF!,Data!#REF!,(IF(B20=Data!B298,Data!G298,Data!#REF!)))))))))))))))&amp;IF(B20=Data!#REF!,Data!#REF!,(IF(B20=Data!#REF!,Data!#REF!,(IF(B20=Data!#REF!,Data!#REF!,(IF(B20=Data!#REF!,Data!#REF!,(IF(B20=Data!#REF!,Data!#REF!,Data!#REF!)))))))))</f>
        <v>#REF!</v>
      </c>
      <c r="N20" s="377"/>
      <c r="O20" s="378"/>
      <c r="P20" s="186" t="e">
        <f>IF(B20=Data!B120,Data!H120,(IF(B20=Data!B126,Data!H126,(IF(B20=Data!B128,Data!H128,(IF(B20=Data!#REF!,Data!#REF!,(IF(B20=Data!#REF!,Data!#REF!,(IF(B20=Data!B111,Data!H111,(IF(B20=Data!#REF!,Data!#REF!,(IF(B20=Data!#REF!,Data!#REF!,Data!#REF!)))))))))))))))&amp;IF(B20=Data!B246,Data!H246,(IF(B20=Data!B247,Data!H247,(IF(B20=Data!#REF!,Data!#REF!,(IF(B20=Data!B242,Data!H242,(IF(B20=Data!B243,Data!H243,(IF(B20=Data!#REF!,Data!H938,(IF(B20=Data!#REF!,Data!#REF!,(IF(B20=Data!B298,Data!H298,Data!#REF!)))))))))))))))&amp;IF(B20=Data!#REF!,Data!#REF!,(IF(B20=Data!#REF!,Data!#REF!,(IF(B20=Data!#REF!,Data!#REF!,(IF(B20=Data!#REF!,Data!#REF!,(IF(B20=Data!#REF!,Data!#REF!,Data!#REF!)))))))))</f>
        <v>#REF!</v>
      </c>
      <c r="Q20" s="378"/>
      <c r="R20" s="378"/>
      <c r="S20" s="186" t="e">
        <f>IF(B20=Data!B120,Data!I120,(IF(B20=Data!B126,Data!I126,(IF(B20=Data!B128,Data!I128,(IF(B20=Data!#REF!,Data!#REF!,(IF(B20=Data!#REF!,Data!#REF!,(IF(B20=Data!B111,Data!I111,(IF(B20=Data!#REF!,Data!#REF!,(IF(B20=Data!#REF!,Data!#REF!,Data!#REF!)))))))))))))))&amp;IF(B20=Data!B246,Data!I246,(IF(B20=Data!B247,Data!I247,(IF(B20=Data!#REF!,Data!#REF!,(IF(B20=Data!B242,Data!I242,(IF(B20=Data!B243,Data!I243,(IF(B20=Data!#REF!,Data!I938,(IF(B20=Data!#REF!,Data!#REF!,(IF(B20=Data!B298,Data!I298,Data!#REF!)))))))))))))))&amp;IF(B20=Data!#REF!,Data!#REF!,(IF(B20=Data!#REF!,Data!#REF!,(IF(B20=Data!#REF!,Data!#REF!,(IF(B20=Data!#REF!,Data!#REF!,(IF(B20=Data!#REF!,Data!#REF!,Data!#REF!)))))))))</f>
        <v>#REF!</v>
      </c>
      <c r="T20" s="379"/>
      <c r="U20" s="186" t="e">
        <f>IF(B20=Data!B120,Data!J120,(IF(B20=Data!B126,Data!J126,(IF(B20=Data!B128,Data!J128,(IF(B20=Data!#REF!,Data!#REF!,(IF(B20=Data!#REF!,Data!#REF!,(IF(B20=Data!B111,Data!J111,(IF(B20=Data!#REF!,Data!#REF!,(IF(B20=Data!#REF!,Data!#REF!,Data!#REF!)))))))))))))))&amp;IF(B20=Data!B246,Data!J246,(IF(B20=Data!B247,Data!J247,(IF(B20=Data!#REF!,Data!#REF!,(IF(B20=Data!B242,Data!J242,(IF(B20=Data!B243,Data!J243,(IF(B20=Data!#REF!,Data!J938,(IF(B20=Data!#REF!,Data!#REF!,(IF(B20=Data!B298,Data!J298,Data!#REF!)))))))))))))))&amp;IF(B20=Data!#REF!,Data!#REF!,(IF(B20=Data!#REF!,Data!#REF!,(IF(B20=Data!#REF!,Data!#REF!,(IF(B20=Data!#REF!,Data!#REF!,(IF(B20=Data!#REF!,Data!#REF!,Data!#REF!)))))))))</f>
        <v>#REF!</v>
      </c>
      <c r="V20" s="184">
        <f>IF(D20="","",VLOOKUP(B20,Data!$B$5:$J$404,9,FALSE)*D20)</f>
        <v>3.786</v>
      </c>
    </row>
    <row r="21" spans="1:22" s="340" customFormat="1" ht="17" customHeight="1">
      <c r="A21" s="272">
        <v>3</v>
      </c>
      <c r="B21" s="419" t="s">
        <v>261</v>
      </c>
      <c r="C21" s="187" t="str">
        <f>IF(D21="","",VLOOKUP(B21,Data!$B$5:$L$404,2,FALSE))</f>
        <v>WN67620</v>
      </c>
      <c r="D21" s="274">
        <v>2</v>
      </c>
      <c r="E21" s="466" t="s">
        <v>522</v>
      </c>
      <c r="F21" s="185">
        <f>IF(D21="","",VLOOKUP(B21,Data!$B$5:$L$404,11,FALSE))</f>
        <v>3081.99</v>
      </c>
      <c r="G21" s="188">
        <f t="shared" si="0"/>
        <v>6163.98</v>
      </c>
      <c r="H21" s="182" t="str">
        <f>IF(D21="","",VLOOKUP(B21,Data!$B$5:$D$404,3,FALSE))</f>
        <v>C/T</v>
      </c>
      <c r="I21" s="182" t="str">
        <f>IF(D21="","",VLOOKUP(B21,Data!$B$5:$M$404,12,FALSE))</f>
        <v>Indonesia</v>
      </c>
      <c r="J21" s="280" t="s">
        <v>1010</v>
      </c>
      <c r="K21" s="183">
        <f>IF(D21="","",VLOOKUP(B21,Data!$B$5:$E$404,4,FALSE)*D21)</f>
        <v>524</v>
      </c>
      <c r="L21" s="183">
        <f>IF(D21="","",VLOOKUP(B21,Data!$B$5:$F$404,5,FALSE)*D21)</f>
        <v>484</v>
      </c>
      <c r="M21" s="189" t="e">
        <f>IF(B21=Data!B109,Data!G109,(IF(B21=Data!B115,Data!G115,(IF(B21=Data!B117,Data!G117,(IF(B21=Data!#REF!,Data!#REF!,(IF(B21=Data!#REF!,Data!#REF!,(IF(B21=Data!B100,Data!G100,(IF(B21=Data!#REF!,Data!#REF!,(IF(B21=Data!#REF!,Data!#REF!,Data!#REF!)))))))))))))))&amp;IF(B21=Data!B235,Data!G235,(IF(B21=Data!B236,Data!G236,(IF(B21=Data!#REF!,Data!#REF!,(IF(B21=Data!B231,Data!G231,(IF(B21=Data!B232,Data!G232,(IF(B21=Data!#REF!,Data!G927,(IF(B21=Data!#REF!,Data!#REF!,(IF(B21=Data!B287,Data!G287,Data!#REF!)))))))))))))))&amp;IF(B21=Data!#REF!,Data!#REF!,(IF(B21=Data!#REF!,Data!#REF!,(IF(B21=Data!#REF!,Data!#REF!,(IF(B21=Data!#REF!,Data!#REF!,(IF(B21=Data!#REF!,Data!#REF!,Data!#REF!)))))))))</f>
        <v>#REF!</v>
      </c>
      <c r="N21" s="377"/>
      <c r="O21" s="378"/>
      <c r="P21" s="186" t="e">
        <f>IF(B21=Data!B109,Data!H109,(IF(B21=Data!B115,Data!H115,(IF(B21=Data!B117,Data!H117,(IF(B21=Data!#REF!,Data!#REF!,(IF(B21=Data!#REF!,Data!#REF!,(IF(B21=Data!B100,Data!H100,(IF(B21=Data!#REF!,Data!#REF!,(IF(B21=Data!#REF!,Data!#REF!,Data!#REF!)))))))))))))))&amp;IF(B21=Data!B235,Data!H235,(IF(B21=Data!B236,Data!H236,(IF(B21=Data!#REF!,Data!#REF!,(IF(B21=Data!B231,Data!H231,(IF(B21=Data!B232,Data!H232,(IF(B21=Data!#REF!,Data!H927,(IF(B21=Data!#REF!,Data!#REF!,(IF(B21=Data!B287,Data!H287,Data!#REF!)))))))))))))))&amp;IF(B21=Data!#REF!,Data!#REF!,(IF(B21=Data!#REF!,Data!#REF!,(IF(B21=Data!#REF!,Data!#REF!,(IF(B21=Data!#REF!,Data!#REF!,(IF(B21=Data!#REF!,Data!#REF!,Data!#REF!)))))))))</f>
        <v>#REF!</v>
      </c>
      <c r="Q21" s="378"/>
      <c r="R21" s="378"/>
      <c r="S21" s="186" t="e">
        <f>IF(B21=Data!B109,Data!I109,(IF(B21=Data!B115,Data!I115,(IF(B21=Data!B117,Data!I117,(IF(B21=Data!#REF!,Data!#REF!,(IF(B21=Data!#REF!,Data!#REF!,(IF(B21=Data!B100,Data!I100,(IF(B21=Data!#REF!,Data!#REF!,(IF(B21=Data!#REF!,Data!#REF!,Data!#REF!)))))))))))))))&amp;IF(B21=Data!B235,Data!I235,(IF(B21=Data!B236,Data!I236,(IF(B21=Data!#REF!,Data!#REF!,(IF(B21=Data!B231,Data!I231,(IF(B21=Data!B232,Data!I232,(IF(B21=Data!#REF!,Data!I927,(IF(B21=Data!#REF!,Data!#REF!,(IF(B21=Data!B287,Data!I287,Data!#REF!)))))))))))))))&amp;IF(B21=Data!#REF!,Data!#REF!,(IF(B21=Data!#REF!,Data!#REF!,(IF(B21=Data!#REF!,Data!#REF!,(IF(B21=Data!#REF!,Data!#REF!,(IF(B21=Data!#REF!,Data!#REF!,Data!#REF!)))))))))</f>
        <v>#REF!</v>
      </c>
      <c r="T21" s="379"/>
      <c r="U21" s="186" t="e">
        <f>IF(B21=Data!B109,Data!J109,(IF(B21=Data!B115,Data!J115,(IF(B21=Data!B117,Data!J117,(IF(B21=Data!#REF!,Data!#REF!,(IF(B21=Data!#REF!,Data!#REF!,(IF(B21=Data!B100,Data!J100,(IF(B21=Data!#REF!,Data!#REF!,(IF(B21=Data!#REF!,Data!#REF!,Data!#REF!)))))))))))))))&amp;IF(B21=Data!B235,Data!J235,(IF(B21=Data!B236,Data!J236,(IF(B21=Data!#REF!,Data!#REF!,(IF(B21=Data!B231,Data!J231,(IF(B21=Data!B232,Data!J232,(IF(B21=Data!#REF!,Data!J927,(IF(B21=Data!#REF!,Data!#REF!,(IF(B21=Data!B287,Data!J287,Data!#REF!)))))))))))))))&amp;IF(B21=Data!#REF!,Data!#REF!,(IF(B21=Data!#REF!,Data!#REF!,(IF(B21=Data!#REF!,Data!#REF!,(IF(B21=Data!#REF!,Data!#REF!,(IF(B21=Data!#REF!,Data!#REF!,Data!#REF!)))))))))</f>
        <v>#REF!</v>
      </c>
      <c r="V21" s="184">
        <f>IF(D21="","",VLOOKUP(B21,Data!$B$5:$J$404,9,FALSE)*D21)</f>
        <v>3.036</v>
      </c>
    </row>
    <row r="22" spans="1:22" s="340" customFormat="1" ht="17" customHeight="1">
      <c r="A22" s="272">
        <v>4</v>
      </c>
      <c r="B22" s="419" t="s">
        <v>219</v>
      </c>
      <c r="C22" s="187" t="str">
        <f>IF(D22="","",VLOOKUP(B22,Data!$B$5:$L$404,2,FALSE))</f>
        <v>WH50440</v>
      </c>
      <c r="D22" s="274">
        <v>1</v>
      </c>
      <c r="E22" s="277"/>
      <c r="F22" s="185">
        <f>IF(D22="","",VLOOKUP(B22,Data!$B$5:$L$404,11,FALSE))</f>
        <v>2347.6799999999998</v>
      </c>
      <c r="G22" s="188">
        <f t="shared" si="0"/>
        <v>2347.6799999999998</v>
      </c>
      <c r="H22" s="182" t="str">
        <f>IF(D22="","",VLOOKUP(B22,Data!$B$5:$D$404,3,FALSE))</f>
        <v>C/T</v>
      </c>
      <c r="I22" s="182" t="str">
        <f>IF(D22="","",VLOOKUP(B22,Data!$B$5:$M$404,12,FALSE))</f>
        <v>Indonesia</v>
      </c>
      <c r="J22" s="280" t="s">
        <v>1010</v>
      </c>
      <c r="K22" s="183">
        <f>IF(D22="","",VLOOKUP(B22,Data!$B$5:$E$404,4,FALSE)*D22)</f>
        <v>222</v>
      </c>
      <c r="L22" s="183">
        <f>IF(D22="","",VLOOKUP(B22,Data!$B$5:$F$404,5,FALSE)*D22)</f>
        <v>201</v>
      </c>
      <c r="M22" s="189" t="e">
        <f>IF(B22=Data!B110,Data!G110,(IF(B22=Data!B116,Data!G116,(IF(B22=Data!B118,Data!G118,(IF(B22=Data!#REF!,Data!#REF!,(IF(B22=Data!#REF!,Data!#REF!,(IF(B22=Data!B101,Data!G101,(IF(B22=Data!#REF!,Data!#REF!,(IF(B22=Data!#REF!,Data!#REF!,Data!#REF!)))))))))))))))&amp;IF(B22=Data!B236,Data!G236,(IF(B22=Data!B237,Data!G237,(IF(B22=Data!#REF!,Data!#REF!,(IF(B22=Data!B232,Data!G232,(IF(B22=Data!B233,Data!G233,(IF(B22=Data!#REF!,Data!G928,(IF(B22=Data!#REF!,Data!#REF!,(IF(B22=Data!B288,Data!G288,Data!#REF!)))))))))))))))&amp;IF(B22=Data!#REF!,Data!#REF!,(IF(B22=Data!#REF!,Data!#REF!,(IF(B22=Data!#REF!,Data!#REF!,(IF(B22=Data!#REF!,Data!#REF!,(IF(B22=Data!#REF!,Data!#REF!,Data!#REF!)))))))))</f>
        <v>#REF!</v>
      </c>
      <c r="N22" s="377"/>
      <c r="O22" s="378"/>
      <c r="P22" s="186" t="e">
        <f>IF(B22=Data!B110,Data!H110,(IF(B22=Data!B116,Data!H116,(IF(B22=Data!B118,Data!H118,(IF(B22=Data!#REF!,Data!#REF!,(IF(B22=Data!#REF!,Data!#REF!,(IF(B22=Data!B101,Data!H101,(IF(B22=Data!#REF!,Data!#REF!,(IF(B22=Data!#REF!,Data!#REF!,Data!#REF!)))))))))))))))&amp;IF(B22=Data!B236,Data!H236,(IF(B22=Data!B237,Data!H237,(IF(B22=Data!#REF!,Data!#REF!,(IF(B22=Data!B232,Data!H232,(IF(B22=Data!B233,Data!H233,(IF(B22=Data!#REF!,Data!H928,(IF(B22=Data!#REF!,Data!#REF!,(IF(B22=Data!B288,Data!H288,Data!#REF!)))))))))))))))&amp;IF(B22=Data!#REF!,Data!#REF!,(IF(B22=Data!#REF!,Data!#REF!,(IF(B22=Data!#REF!,Data!#REF!,(IF(B22=Data!#REF!,Data!#REF!,(IF(B22=Data!#REF!,Data!#REF!,Data!#REF!)))))))))</f>
        <v>#REF!</v>
      </c>
      <c r="Q22" s="378"/>
      <c r="R22" s="378"/>
      <c r="S22" s="186" t="e">
        <f>IF(B22=Data!B110,Data!I110,(IF(B22=Data!B116,Data!I116,(IF(B22=Data!B118,Data!I118,(IF(B22=Data!#REF!,Data!#REF!,(IF(B22=Data!#REF!,Data!#REF!,(IF(B22=Data!B101,Data!I101,(IF(B22=Data!#REF!,Data!#REF!,(IF(B22=Data!#REF!,Data!#REF!,Data!#REF!)))))))))))))))&amp;IF(B22=Data!B236,Data!I236,(IF(B22=Data!B237,Data!I237,(IF(B22=Data!#REF!,Data!#REF!,(IF(B22=Data!B232,Data!I232,(IF(B22=Data!B233,Data!I233,(IF(B22=Data!#REF!,Data!I928,(IF(B22=Data!#REF!,Data!#REF!,(IF(B22=Data!B288,Data!I288,Data!#REF!)))))))))))))))&amp;IF(B22=Data!#REF!,Data!#REF!,(IF(B22=Data!#REF!,Data!#REF!,(IF(B22=Data!#REF!,Data!#REF!,(IF(B22=Data!#REF!,Data!#REF!,(IF(B22=Data!#REF!,Data!#REF!,Data!#REF!)))))))))</f>
        <v>#REF!</v>
      </c>
      <c r="T22" s="379"/>
      <c r="U22" s="186" t="e">
        <f>IF(B22=Data!B110,Data!J110,(IF(B22=Data!B116,Data!J116,(IF(B22=Data!B118,Data!J118,(IF(B22=Data!#REF!,Data!#REF!,(IF(B22=Data!#REF!,Data!#REF!,(IF(B22=Data!B101,Data!J101,(IF(B22=Data!#REF!,Data!#REF!,(IF(B22=Data!#REF!,Data!#REF!,Data!#REF!)))))))))))))))&amp;IF(B22=Data!B236,Data!J236,(IF(B22=Data!B237,Data!J237,(IF(B22=Data!#REF!,Data!#REF!,(IF(B22=Data!B232,Data!J232,(IF(B22=Data!B233,Data!J233,(IF(B22=Data!#REF!,Data!J928,(IF(B22=Data!#REF!,Data!#REF!,(IF(B22=Data!B288,Data!J288,Data!#REF!)))))))))))))))&amp;IF(B22=Data!#REF!,Data!#REF!,(IF(B22=Data!#REF!,Data!#REF!,(IF(B22=Data!#REF!,Data!#REF!,(IF(B22=Data!#REF!,Data!#REF!,(IF(B22=Data!#REF!,Data!#REF!,Data!#REF!)))))))))</f>
        <v>#REF!</v>
      </c>
      <c r="V22" s="184">
        <f>IF(D22="","",VLOOKUP(B22,Data!$B$5:$J$404,9,FALSE)*D22)</f>
        <v>1.1990000000000001</v>
      </c>
    </row>
    <row r="23" spans="1:22" s="340" customFormat="1" ht="17" customHeight="1">
      <c r="A23" s="272">
        <v>5</v>
      </c>
      <c r="B23" s="419" t="s">
        <v>249</v>
      </c>
      <c r="C23" s="187" t="str">
        <f>IF(D23="","",VLOOKUP(B23,Data!$B$5:$L$404,2,FALSE))</f>
        <v>WN14910</v>
      </c>
      <c r="D23" s="274">
        <v>1</v>
      </c>
      <c r="E23" s="467" t="s">
        <v>1035</v>
      </c>
      <c r="F23" s="185">
        <f>IF(D23="","",VLOOKUP(B23,Data!$B$5:$L$404,11,FALSE))</f>
        <v>3025.54</v>
      </c>
      <c r="G23" s="188">
        <f t="shared" si="0"/>
        <v>3025.54</v>
      </c>
      <c r="H23" s="182" t="str">
        <f>IF(D23="","",VLOOKUP(B23,Data!$B$5:$D$404,3,FALSE))</f>
        <v>C/T</v>
      </c>
      <c r="I23" s="182" t="str">
        <f>IF(D23="","",VLOOKUP(B23,Data!$B$5:$M$404,12,FALSE))</f>
        <v>Indonesia</v>
      </c>
      <c r="J23" s="280" t="s">
        <v>1010</v>
      </c>
      <c r="K23" s="183">
        <f>IF(D23="","",VLOOKUP(B23,Data!$B$5:$E$404,4,FALSE)*D23)</f>
        <v>223</v>
      </c>
      <c r="L23" s="183">
        <f>IF(D23="","",VLOOKUP(B23,Data!$B$5:$F$404,5,FALSE)*D23)</f>
        <v>205</v>
      </c>
      <c r="M23" s="189" t="e">
        <f>IF(B23=Data!B111,Data!G111,(IF(B23=Data!B117,Data!G117,(IF(B23=Data!B119,Data!G119,(IF(B23=Data!#REF!,Data!#REF!,(IF(B23=Data!#REF!,Data!#REF!,(IF(B23=Data!B102,Data!G102,(IF(B23=Data!#REF!,Data!#REF!,(IF(B23=Data!#REF!,Data!#REF!,Data!#REF!)))))))))))))))&amp;IF(B23=Data!B237,Data!G237,(IF(B23=Data!B238,Data!G238,(IF(B23=Data!#REF!,Data!#REF!,(IF(B23=Data!B233,Data!G233,(IF(B23=Data!B234,Data!G234,(IF(B23=Data!#REF!,Data!G929,(IF(B23=Data!#REF!,Data!#REF!,(IF(B23=Data!B289,Data!G289,Data!#REF!)))))))))))))))&amp;IF(B23=Data!#REF!,Data!#REF!,(IF(B23=Data!#REF!,Data!#REF!,(IF(B23=Data!#REF!,Data!#REF!,(IF(B23=Data!#REF!,Data!#REF!,(IF(B23=Data!#REF!,Data!#REF!,Data!#REF!)))))))))</f>
        <v>#REF!</v>
      </c>
      <c r="N23" s="377"/>
      <c r="O23" s="378"/>
      <c r="P23" s="186" t="e">
        <f>IF(B23=Data!B111,Data!H111,(IF(B23=Data!B117,Data!H117,(IF(B23=Data!B119,Data!H119,(IF(B23=Data!#REF!,Data!#REF!,(IF(B23=Data!#REF!,Data!#REF!,(IF(B23=Data!B102,Data!H102,(IF(B23=Data!#REF!,Data!#REF!,(IF(B23=Data!#REF!,Data!#REF!,Data!#REF!)))))))))))))))&amp;IF(B23=Data!B237,Data!H237,(IF(B23=Data!B238,Data!H238,(IF(B23=Data!#REF!,Data!#REF!,(IF(B23=Data!B233,Data!H233,(IF(B23=Data!B234,Data!H234,(IF(B23=Data!#REF!,Data!H929,(IF(B23=Data!#REF!,Data!#REF!,(IF(B23=Data!B289,Data!H289,Data!#REF!)))))))))))))))&amp;IF(B23=Data!#REF!,Data!#REF!,(IF(B23=Data!#REF!,Data!#REF!,(IF(B23=Data!#REF!,Data!#REF!,(IF(B23=Data!#REF!,Data!#REF!,(IF(B23=Data!#REF!,Data!#REF!,Data!#REF!)))))))))</f>
        <v>#REF!</v>
      </c>
      <c r="Q23" s="378"/>
      <c r="R23" s="378"/>
      <c r="S23" s="186" t="e">
        <f>IF(B23=Data!B111,Data!I111,(IF(B23=Data!B117,Data!I117,(IF(B23=Data!B119,Data!I119,(IF(B23=Data!#REF!,Data!#REF!,(IF(B23=Data!#REF!,Data!#REF!,(IF(B23=Data!B102,Data!I102,(IF(B23=Data!#REF!,Data!#REF!,(IF(B23=Data!#REF!,Data!#REF!,Data!#REF!)))))))))))))))&amp;IF(B23=Data!B237,Data!I237,(IF(B23=Data!B238,Data!I238,(IF(B23=Data!#REF!,Data!#REF!,(IF(B23=Data!B233,Data!I233,(IF(B23=Data!B234,Data!I234,(IF(B23=Data!#REF!,Data!I929,(IF(B23=Data!#REF!,Data!#REF!,(IF(B23=Data!B289,Data!I289,Data!#REF!)))))))))))))))&amp;IF(B23=Data!#REF!,Data!#REF!,(IF(B23=Data!#REF!,Data!#REF!,(IF(B23=Data!#REF!,Data!#REF!,(IF(B23=Data!#REF!,Data!#REF!,(IF(B23=Data!#REF!,Data!#REF!,Data!#REF!)))))))))</f>
        <v>#REF!</v>
      </c>
      <c r="T23" s="379"/>
      <c r="U23" s="186" t="e">
        <f>IF(B23=Data!B111,Data!J111,(IF(B23=Data!B117,Data!J117,(IF(B23=Data!B119,Data!J119,(IF(B23=Data!#REF!,Data!#REF!,(IF(B23=Data!#REF!,Data!#REF!,(IF(B23=Data!B102,Data!J102,(IF(B23=Data!#REF!,Data!#REF!,(IF(B23=Data!#REF!,Data!#REF!,Data!#REF!)))))))))))))))&amp;IF(B23=Data!B237,Data!J237,(IF(B23=Data!B238,Data!J238,(IF(B23=Data!#REF!,Data!#REF!,(IF(B23=Data!B233,Data!J233,(IF(B23=Data!B234,Data!J234,(IF(B23=Data!#REF!,Data!J929,(IF(B23=Data!#REF!,Data!#REF!,(IF(B23=Data!B289,Data!J289,Data!#REF!)))))))))))))))&amp;IF(B23=Data!#REF!,Data!#REF!,(IF(B23=Data!#REF!,Data!#REF!,(IF(B23=Data!#REF!,Data!#REF!,(IF(B23=Data!#REF!,Data!#REF!,(IF(B23=Data!#REF!,Data!#REF!,Data!#REF!)))))))))</f>
        <v>#REF!</v>
      </c>
      <c r="V23" s="184">
        <f>IF(D23="","",VLOOKUP(B23,Data!$B$5:$J$404,9,FALSE)*D23)</f>
        <v>1.262</v>
      </c>
    </row>
    <row r="24" spans="1:22" s="340" customFormat="1" ht="17" customHeight="1">
      <c r="A24" s="272">
        <v>6</v>
      </c>
      <c r="B24" s="419" t="s">
        <v>300</v>
      </c>
      <c r="C24" s="187" t="str">
        <f>IF(D24="","",VLOOKUP(B24,Data!$B$5:$L$404,2,FALSE))</f>
        <v>WY50520</v>
      </c>
      <c r="D24" s="274">
        <v>2</v>
      </c>
      <c r="E24" s="341"/>
      <c r="F24" s="185">
        <f>IF(D24="","",VLOOKUP(B24,Data!$B$5:$L$404,11,FALSE))</f>
        <v>2846.56</v>
      </c>
      <c r="G24" s="188">
        <f t="shared" si="0"/>
        <v>5693.12</v>
      </c>
      <c r="H24" s="182" t="str">
        <f>IF(D24="","",VLOOKUP(B24,Data!$B$5:$D$404,3,FALSE))</f>
        <v>C/T</v>
      </c>
      <c r="I24" s="182" t="str">
        <f>IF(D24="","",VLOOKUP(B24,Data!$B$5:$M$404,12,FALSE))</f>
        <v>Indonesia</v>
      </c>
      <c r="J24" s="280" t="s">
        <v>1010</v>
      </c>
      <c r="K24" s="183">
        <f>IF(D24="","",VLOOKUP(B24,Data!$B$5:$E$404,4,FALSE)*D24)</f>
        <v>532</v>
      </c>
      <c r="L24" s="183">
        <f>IF(D24="","",VLOOKUP(B24,Data!$B$5:$F$404,5,FALSE)*D24)</f>
        <v>492</v>
      </c>
      <c r="M24" s="189" t="e">
        <f>IF(B24=Data!B112,Data!G112,(IF(B24=Data!B118,Data!G118,(IF(B24=Data!B120,Data!G120,(IF(B24=Data!#REF!,Data!#REF!,(IF(B24=Data!#REF!,Data!#REF!,(IF(B24=Data!B103,Data!G103,(IF(B24=Data!#REF!,Data!#REF!,(IF(B24=Data!#REF!,Data!#REF!,Data!#REF!)))))))))))))))&amp;IF(B24=Data!B238,Data!G238,(IF(B24=Data!B239,Data!G239,(IF(B24=Data!#REF!,Data!#REF!,(IF(B24=Data!B234,Data!G234,(IF(B24=Data!B235,Data!G235,(IF(B24=Data!#REF!,Data!G930,(IF(B24=Data!#REF!,Data!#REF!,(IF(B24=Data!B290,Data!G290,Data!#REF!)))))))))))))))&amp;IF(B24=Data!#REF!,Data!#REF!,(IF(B24=Data!#REF!,Data!#REF!,(IF(B24=Data!#REF!,Data!#REF!,(IF(B24=Data!#REF!,Data!#REF!,(IF(B24=Data!#REF!,Data!#REF!,Data!#REF!)))))))))</f>
        <v>#REF!</v>
      </c>
      <c r="N24" s="377"/>
      <c r="O24" s="378"/>
      <c r="P24" s="186" t="e">
        <f>IF(B24=Data!B112,Data!H112,(IF(B24=Data!B118,Data!H118,(IF(B24=Data!B120,Data!H120,(IF(B24=Data!#REF!,Data!#REF!,(IF(B24=Data!#REF!,Data!#REF!,(IF(B24=Data!B103,Data!H103,(IF(B24=Data!#REF!,Data!#REF!,(IF(B24=Data!#REF!,Data!#REF!,Data!#REF!)))))))))))))))&amp;IF(B24=Data!B238,Data!H238,(IF(B24=Data!B239,Data!H239,(IF(B24=Data!#REF!,Data!#REF!,(IF(B24=Data!B234,Data!H234,(IF(B24=Data!B235,Data!H235,(IF(B24=Data!#REF!,Data!H930,(IF(B24=Data!#REF!,Data!#REF!,(IF(B24=Data!B290,Data!H290,Data!#REF!)))))))))))))))&amp;IF(B24=Data!#REF!,Data!#REF!,(IF(B24=Data!#REF!,Data!#REF!,(IF(B24=Data!#REF!,Data!#REF!,(IF(B24=Data!#REF!,Data!#REF!,(IF(B24=Data!#REF!,Data!#REF!,Data!#REF!)))))))))</f>
        <v>#REF!</v>
      </c>
      <c r="Q24" s="378"/>
      <c r="R24" s="378"/>
      <c r="S24" s="186" t="e">
        <f>IF(B24=Data!B112,Data!I112,(IF(B24=Data!B118,Data!I118,(IF(B24=Data!B120,Data!I120,(IF(B24=Data!#REF!,Data!#REF!,(IF(B24=Data!#REF!,Data!#REF!,(IF(B24=Data!B103,Data!I103,(IF(B24=Data!#REF!,Data!#REF!,(IF(B24=Data!#REF!,Data!#REF!,Data!#REF!)))))))))))))))&amp;IF(B24=Data!B238,Data!I238,(IF(B24=Data!B239,Data!I239,(IF(B24=Data!#REF!,Data!#REF!,(IF(B24=Data!B234,Data!I234,(IF(B24=Data!B235,Data!I235,(IF(B24=Data!#REF!,Data!I930,(IF(B24=Data!#REF!,Data!#REF!,(IF(B24=Data!B290,Data!I290,Data!#REF!)))))))))))))))&amp;IF(B24=Data!#REF!,Data!#REF!,(IF(B24=Data!#REF!,Data!#REF!,(IF(B24=Data!#REF!,Data!#REF!,(IF(B24=Data!#REF!,Data!#REF!,(IF(B24=Data!#REF!,Data!#REF!,Data!#REF!)))))))))</f>
        <v>#REF!</v>
      </c>
      <c r="T24" s="379"/>
      <c r="U24" s="186" t="e">
        <f>IF(B24=Data!B112,Data!J112,(IF(B24=Data!B118,Data!J118,(IF(B24=Data!B120,Data!J120,(IF(B24=Data!#REF!,Data!#REF!,(IF(B24=Data!#REF!,Data!#REF!,(IF(B24=Data!B103,Data!J103,(IF(B24=Data!#REF!,Data!#REF!,(IF(B24=Data!#REF!,Data!#REF!,Data!#REF!)))))))))))))))&amp;IF(B24=Data!B238,Data!J238,(IF(B24=Data!B239,Data!J239,(IF(B24=Data!#REF!,Data!#REF!,(IF(B24=Data!B234,Data!J234,(IF(B24=Data!B235,Data!J235,(IF(B24=Data!#REF!,Data!J930,(IF(B24=Data!#REF!,Data!#REF!,(IF(B24=Data!B290,Data!J290,Data!#REF!)))))))))))))))&amp;IF(B24=Data!#REF!,Data!#REF!,(IF(B24=Data!#REF!,Data!#REF!,(IF(B24=Data!#REF!,Data!#REF!,(IF(B24=Data!#REF!,Data!#REF!,(IF(B24=Data!#REF!,Data!#REF!,Data!#REF!)))))))))</f>
        <v>#REF!</v>
      </c>
      <c r="V24" s="184">
        <f>IF(D24="","",VLOOKUP(B24,Data!$B$5:$J$404,9,FALSE)*D24)</f>
        <v>2.976</v>
      </c>
    </row>
    <row r="25" spans="1:22" s="340" customFormat="1" ht="17" customHeight="1">
      <c r="A25" s="272"/>
      <c r="B25" s="420" t="s">
        <v>1051</v>
      </c>
      <c r="C25" s="187" t="str">
        <f>IF(D25="","",VLOOKUP(B25,Data!$B$5:$L$404,2,FALSE))</f>
        <v/>
      </c>
      <c r="D25" s="274"/>
      <c r="E25" s="466"/>
      <c r="F25" s="185" t="str">
        <f>IF(D25="","",VLOOKUP(B25,Data!$B$5:$L$404,11,FALSE))</f>
        <v/>
      </c>
      <c r="G25" s="188" t="str">
        <f>IF(D25&gt;0,D25*F25,"-")</f>
        <v>-</v>
      </c>
      <c r="H25" s="182" t="str">
        <f>IF(D25="","",VLOOKUP(B25,Data!$B$5:$D$404,3,FALSE))</f>
        <v/>
      </c>
      <c r="I25" s="182" t="str">
        <f>IF(D25="","",VLOOKUP(B25,Data!$B$5:$M$404,12,FALSE))</f>
        <v/>
      </c>
      <c r="J25" s="280"/>
      <c r="K25" s="183" t="str">
        <f>IF(D25="","",VLOOKUP(B25,Data!$B$5:$E$404,4,FALSE)*D25)</f>
        <v/>
      </c>
      <c r="L25" s="183" t="str">
        <f>IF(D25="","",VLOOKUP(B25,Data!$B$5:$F$404,5,FALSE)*D25)</f>
        <v/>
      </c>
      <c r="M25" s="189" t="e">
        <f>IF(B25=Data!B145,Data!G145,(IF(B25=Data!B151,Data!G151,(IF(B25=Data!B153,Data!G153,(IF(B25=Data!#REF!,Data!#REF!,(IF(B25=Data!#REF!,Data!#REF!,(IF(B25=Data!B136,Data!G136,(IF(B25=Data!#REF!,Data!#REF!,(IF(B25=Data!#REF!,Data!#REF!,Data!#REF!)))))))))))))))&amp;IF(B25=Data!B271,Data!G271,(IF(B25=Data!B272,Data!G272,(IF(B25=Data!#REF!,Data!#REF!,(IF(B25=Data!B267,Data!G267,(IF(B25=Data!B268,Data!G268,(IF(B25=Data!#REF!,Data!G963,(IF(B25=Data!#REF!,Data!#REF!,(IF(B25=Data!B323,Data!G323,Data!#REF!)))))))))))))))&amp;IF(B25=Data!#REF!,Data!#REF!,(IF(B25=Data!#REF!,Data!#REF!,(IF(B25=Data!#REF!,Data!#REF!,(IF(B25=Data!#REF!,Data!#REF!,(IF(B25=Data!#REF!,Data!#REF!,Data!#REF!)))))))))</f>
        <v>#REF!</v>
      </c>
      <c r="N25" s="377"/>
      <c r="O25" s="378"/>
      <c r="P25" s="186" t="e">
        <f>IF(B25=Data!B145,Data!H145,(IF(B25=Data!B151,Data!H151,(IF(B25=Data!B153,Data!H153,(IF(B25=Data!#REF!,Data!#REF!,(IF(B25=Data!#REF!,Data!#REF!,(IF(B25=Data!B136,Data!H136,(IF(B25=Data!#REF!,Data!#REF!,(IF(B25=Data!#REF!,Data!#REF!,Data!#REF!)))))))))))))))&amp;IF(B25=Data!B271,Data!H271,(IF(B25=Data!B272,Data!H272,(IF(B25=Data!#REF!,Data!#REF!,(IF(B25=Data!B267,Data!H267,(IF(B25=Data!B268,Data!H268,(IF(B25=Data!#REF!,Data!H963,(IF(B25=Data!#REF!,Data!#REF!,(IF(B25=Data!B323,Data!H323,Data!#REF!)))))))))))))))&amp;IF(B25=Data!#REF!,Data!#REF!,(IF(B25=Data!#REF!,Data!#REF!,(IF(B25=Data!#REF!,Data!#REF!,(IF(B25=Data!#REF!,Data!#REF!,(IF(B25=Data!#REF!,Data!#REF!,Data!#REF!)))))))))</f>
        <v>#REF!</v>
      </c>
      <c r="Q25" s="378"/>
      <c r="R25" s="378"/>
      <c r="S25" s="186" t="e">
        <f>IF(B25=Data!B145,Data!I145,(IF(B25=Data!B151,Data!I151,(IF(B25=Data!B153,Data!I153,(IF(B25=Data!#REF!,Data!#REF!,(IF(B25=Data!#REF!,Data!#REF!,(IF(B25=Data!B136,Data!I136,(IF(B25=Data!#REF!,Data!#REF!,(IF(B25=Data!#REF!,Data!#REF!,Data!#REF!)))))))))))))))&amp;IF(B25=Data!B271,Data!I271,(IF(B25=Data!B272,Data!I272,(IF(B25=Data!#REF!,Data!#REF!,(IF(B25=Data!B267,Data!I267,(IF(B25=Data!B268,Data!I268,(IF(B25=Data!#REF!,Data!I963,(IF(B25=Data!#REF!,Data!#REF!,(IF(B25=Data!B323,Data!I323,Data!#REF!)))))))))))))))&amp;IF(B25=Data!#REF!,Data!#REF!,(IF(B25=Data!#REF!,Data!#REF!,(IF(B25=Data!#REF!,Data!#REF!,(IF(B25=Data!#REF!,Data!#REF!,(IF(B25=Data!#REF!,Data!#REF!,Data!#REF!)))))))))</f>
        <v>#REF!</v>
      </c>
      <c r="T25" s="379"/>
      <c r="U25" s="186" t="e">
        <f>IF(B25=Data!B145,Data!J145,(IF(B25=Data!B151,Data!J151,(IF(B25=Data!B153,Data!J153,(IF(B25=Data!#REF!,Data!#REF!,(IF(B25=Data!#REF!,Data!#REF!,(IF(B25=Data!B136,Data!J136,(IF(B25=Data!#REF!,Data!#REF!,(IF(B25=Data!#REF!,Data!#REF!,Data!#REF!)))))))))))))))&amp;IF(B25=Data!B271,Data!J271,(IF(B25=Data!B272,Data!J272,(IF(B25=Data!#REF!,Data!#REF!,(IF(B25=Data!B267,Data!J267,(IF(B25=Data!B268,Data!J268,(IF(B25=Data!#REF!,Data!J963,(IF(B25=Data!#REF!,Data!#REF!,(IF(B25=Data!B323,Data!J323,Data!#REF!)))))))))))))))&amp;IF(B25=Data!#REF!,Data!#REF!,(IF(B25=Data!#REF!,Data!#REF!,(IF(B25=Data!#REF!,Data!#REF!,(IF(B25=Data!#REF!,Data!#REF!,(IF(B25=Data!#REF!,Data!#REF!,Data!#REF!)))))))))</f>
        <v>#REF!</v>
      </c>
      <c r="V25" s="184" t="str">
        <f>IF(D25="","",VLOOKUP(B25,Data!$B$5:$J$404,9,FALSE)*D25)</f>
        <v/>
      </c>
    </row>
    <row r="26" spans="1:22" s="340" customFormat="1" ht="17" customHeight="1">
      <c r="A26" s="272">
        <v>7</v>
      </c>
      <c r="B26" s="419" t="s">
        <v>215</v>
      </c>
      <c r="C26" s="187" t="str">
        <f>IF(D26="","",VLOOKUP(B26,Data!$B$5:$L$404,2,FALSE))</f>
        <v>WH50420</v>
      </c>
      <c r="D26" s="274">
        <v>3</v>
      </c>
      <c r="E26" s="341"/>
      <c r="F26" s="185">
        <f>IF(D26="","",VLOOKUP(B26,Data!$B$5:$L$404,11,FALSE))</f>
        <v>1897.4</v>
      </c>
      <c r="G26" s="188">
        <f t="shared" si="0"/>
        <v>5692.2000000000007</v>
      </c>
      <c r="H26" s="182" t="str">
        <f>IF(D26="","",VLOOKUP(B26,Data!$B$5:$D$404,3,FALSE))</f>
        <v>C/T</v>
      </c>
      <c r="I26" s="182" t="str">
        <f>IF(D26="","",VLOOKUP(B26,Data!$B$5:$M$404,12,FALSE))</f>
        <v>Indonesia</v>
      </c>
      <c r="J26" s="280" t="s">
        <v>1010</v>
      </c>
      <c r="K26" s="183">
        <f>IF(D26="","",VLOOKUP(B26,Data!$B$5:$E$404,4,FALSE)*D26)</f>
        <v>666</v>
      </c>
      <c r="L26" s="183">
        <f>IF(D26="","",VLOOKUP(B26,Data!$B$5:$F$404,5,FALSE)*D26)</f>
        <v>603</v>
      </c>
      <c r="M26" s="189" t="e">
        <f>IF(B26=Data!B113,Data!G113,(IF(B26=Data!B119,Data!G119,(IF(B26=Data!B121,Data!G121,(IF(B26=Data!#REF!,Data!#REF!,(IF(B26=Data!#REF!,Data!#REF!,(IF(B26=Data!B104,Data!G104,(IF(B26=Data!#REF!,Data!#REF!,(IF(B26=Data!#REF!,Data!#REF!,Data!#REF!)))))))))))))))&amp;IF(B26=Data!B239,Data!G239,(IF(B26=Data!B240,Data!G240,(IF(B26=Data!#REF!,Data!#REF!,(IF(B26=Data!B235,Data!G235,(IF(B26=Data!B236,Data!G236,(IF(B26=Data!#REF!,Data!G931,(IF(B26=Data!#REF!,Data!#REF!,(IF(B26=Data!B291,Data!G291,Data!#REF!)))))))))))))))&amp;IF(B26=Data!#REF!,Data!#REF!,(IF(B26=Data!#REF!,Data!#REF!,(IF(B26=Data!#REF!,Data!#REF!,(IF(B26=Data!#REF!,Data!#REF!,(IF(B26=Data!#REF!,Data!#REF!,Data!#REF!)))))))))</f>
        <v>#REF!</v>
      </c>
      <c r="N26" s="377"/>
      <c r="O26" s="378"/>
      <c r="P26" s="186" t="e">
        <f>IF(B26=Data!B113,Data!H113,(IF(B26=Data!B119,Data!H119,(IF(B26=Data!B121,Data!H121,(IF(B26=Data!#REF!,Data!#REF!,(IF(B26=Data!#REF!,Data!#REF!,(IF(B26=Data!B104,Data!H104,(IF(B26=Data!#REF!,Data!#REF!,(IF(B26=Data!#REF!,Data!#REF!,Data!#REF!)))))))))))))))&amp;IF(B26=Data!B239,Data!H239,(IF(B26=Data!B240,Data!H240,(IF(B26=Data!#REF!,Data!#REF!,(IF(B26=Data!B235,Data!H235,(IF(B26=Data!B236,Data!H236,(IF(B26=Data!#REF!,Data!H931,(IF(B26=Data!#REF!,Data!#REF!,(IF(B26=Data!B291,Data!H291,Data!#REF!)))))))))))))))&amp;IF(B26=Data!#REF!,Data!#REF!,(IF(B26=Data!#REF!,Data!#REF!,(IF(B26=Data!#REF!,Data!#REF!,(IF(B26=Data!#REF!,Data!#REF!,(IF(B26=Data!#REF!,Data!#REF!,Data!#REF!)))))))))</f>
        <v>#REF!</v>
      </c>
      <c r="Q26" s="378"/>
      <c r="R26" s="378"/>
      <c r="S26" s="186" t="e">
        <f>IF(B26=Data!B113,Data!I113,(IF(B26=Data!B119,Data!I119,(IF(B26=Data!B121,Data!I121,(IF(B26=Data!#REF!,Data!#REF!,(IF(B26=Data!#REF!,Data!#REF!,(IF(B26=Data!B104,Data!I104,(IF(B26=Data!#REF!,Data!#REF!,(IF(B26=Data!#REF!,Data!#REF!,Data!#REF!)))))))))))))))&amp;IF(B26=Data!B239,Data!I239,(IF(B26=Data!B240,Data!I240,(IF(B26=Data!#REF!,Data!#REF!,(IF(B26=Data!B235,Data!I235,(IF(B26=Data!B236,Data!I236,(IF(B26=Data!#REF!,Data!I931,(IF(B26=Data!#REF!,Data!#REF!,(IF(B26=Data!B291,Data!I291,Data!#REF!)))))))))))))))&amp;IF(B26=Data!#REF!,Data!#REF!,(IF(B26=Data!#REF!,Data!#REF!,(IF(B26=Data!#REF!,Data!#REF!,(IF(B26=Data!#REF!,Data!#REF!,(IF(B26=Data!#REF!,Data!#REF!,Data!#REF!)))))))))</f>
        <v>#REF!</v>
      </c>
      <c r="T26" s="379"/>
      <c r="U26" s="186" t="e">
        <f>IF(B26=Data!B113,Data!J113,(IF(B26=Data!B119,Data!J119,(IF(B26=Data!B121,Data!J121,(IF(B26=Data!#REF!,Data!#REF!,(IF(B26=Data!#REF!,Data!#REF!,(IF(B26=Data!B104,Data!J104,(IF(B26=Data!#REF!,Data!#REF!,(IF(B26=Data!#REF!,Data!#REF!,Data!#REF!)))))))))))))))&amp;IF(B26=Data!B239,Data!J239,(IF(B26=Data!B240,Data!J240,(IF(B26=Data!#REF!,Data!#REF!,(IF(B26=Data!B235,Data!J235,(IF(B26=Data!B236,Data!J236,(IF(B26=Data!#REF!,Data!J931,(IF(B26=Data!#REF!,Data!#REF!,(IF(B26=Data!B291,Data!J291,Data!#REF!)))))))))))))))&amp;IF(B26=Data!#REF!,Data!#REF!,(IF(B26=Data!#REF!,Data!#REF!,(IF(B26=Data!#REF!,Data!#REF!,(IF(B26=Data!#REF!,Data!#REF!,(IF(B26=Data!#REF!,Data!#REF!,Data!#REF!)))))))))</f>
        <v>#REF!</v>
      </c>
      <c r="V26" s="184">
        <f>IF(D26="","",VLOOKUP(B26,Data!$B$5:$J$404,9,FALSE)*D26)</f>
        <v>3.5970000000000004</v>
      </c>
    </row>
    <row r="27" spans="1:22" s="340" customFormat="1" ht="17" customHeight="1">
      <c r="A27" s="272"/>
      <c r="B27" s="419"/>
      <c r="C27" s="187" t="str">
        <f>IF(D27="","",VLOOKUP(B27,Data!$B$5:$L$404,2,FALSE))</f>
        <v/>
      </c>
      <c r="D27" s="274"/>
      <c r="E27" s="341"/>
      <c r="F27" s="185" t="str">
        <f>IF(D27="","",VLOOKUP(B27,Data!$B$5:$L$404,11,FALSE))</f>
        <v/>
      </c>
      <c r="G27" s="188" t="str">
        <f>IF(D27&gt;0,D27*F27,"-")</f>
        <v>-</v>
      </c>
      <c r="H27" s="182" t="str">
        <f>IF(D27="","",VLOOKUP(B27,Data!$B$5:$D$404,3,FALSE))</f>
        <v/>
      </c>
      <c r="I27" s="182" t="str">
        <f>IF(D27="","",VLOOKUP(B27,Data!$B$5:$M$404,12,FALSE))</f>
        <v/>
      </c>
      <c r="J27" s="280"/>
      <c r="K27" s="183" t="str">
        <f>IF(D27="","",VLOOKUP(B27,Data!$B$5:$E$404,4,FALSE)*D27)</f>
        <v/>
      </c>
      <c r="L27" s="183" t="str">
        <f>IF(D27="","",VLOOKUP(B27,Data!$B$5:$F$404,5,FALSE)*D27)</f>
        <v/>
      </c>
      <c r="M27" s="189" t="e">
        <f>IF(B27=Data!B117,Data!G117,(IF(B27=Data!B123,Data!G123,(IF(B27=Data!B125,Data!G125,(IF(B27=Data!#REF!,Data!#REF!,(IF(B27=Data!#REF!,Data!#REF!,(IF(B27=Data!B108,Data!G108,(IF(B27=Data!#REF!,Data!#REF!,(IF(B27=Data!#REF!,Data!#REF!,Data!#REF!)))))))))))))))&amp;IF(B27=Data!B243,Data!G243,(IF(B27=Data!B244,Data!G244,(IF(B27=Data!#REF!,Data!#REF!,(IF(B27=Data!B239,Data!G239,(IF(B27=Data!B240,Data!G240,(IF(B27=Data!#REF!,Data!G935,(IF(B27=Data!#REF!,Data!#REF!,(IF(B27=Data!B295,Data!G295,Data!#REF!)))))))))))))))&amp;IF(B27=Data!#REF!,Data!#REF!,(IF(B27=Data!#REF!,Data!#REF!,(IF(B27=Data!#REF!,Data!#REF!,(IF(B27=Data!#REF!,Data!#REF!,(IF(B27=Data!#REF!,Data!#REF!,Data!#REF!)))))))))</f>
        <v>#REF!</v>
      </c>
      <c r="N27" s="377"/>
      <c r="O27" s="378"/>
      <c r="P27" s="186" t="e">
        <f>IF(B27=Data!B117,Data!H117,(IF(B27=Data!B123,Data!H123,(IF(B27=Data!B125,Data!H125,(IF(B27=Data!#REF!,Data!#REF!,(IF(B27=Data!#REF!,Data!#REF!,(IF(B27=Data!B108,Data!H108,(IF(B27=Data!#REF!,Data!#REF!,(IF(B27=Data!#REF!,Data!#REF!,Data!#REF!)))))))))))))))&amp;IF(B27=Data!B243,Data!H243,(IF(B27=Data!B244,Data!H244,(IF(B27=Data!#REF!,Data!#REF!,(IF(B27=Data!B239,Data!H239,(IF(B27=Data!B240,Data!H240,(IF(B27=Data!#REF!,Data!H935,(IF(B27=Data!#REF!,Data!#REF!,(IF(B27=Data!B295,Data!H295,Data!#REF!)))))))))))))))&amp;IF(B27=Data!#REF!,Data!#REF!,(IF(B27=Data!#REF!,Data!#REF!,(IF(B27=Data!#REF!,Data!#REF!,(IF(B27=Data!#REF!,Data!#REF!,(IF(B27=Data!#REF!,Data!#REF!,Data!#REF!)))))))))</f>
        <v>#REF!</v>
      </c>
      <c r="Q27" s="378"/>
      <c r="R27" s="378"/>
      <c r="S27" s="186" t="e">
        <f>IF(B27=Data!B117,Data!I117,(IF(B27=Data!B123,Data!I123,(IF(B27=Data!B125,Data!I125,(IF(B27=Data!#REF!,Data!#REF!,(IF(B27=Data!#REF!,Data!#REF!,(IF(B27=Data!B108,Data!I108,(IF(B27=Data!#REF!,Data!#REF!,(IF(B27=Data!#REF!,Data!#REF!,Data!#REF!)))))))))))))))&amp;IF(B27=Data!B243,Data!I243,(IF(B27=Data!B244,Data!I244,(IF(B27=Data!#REF!,Data!#REF!,(IF(B27=Data!B239,Data!I239,(IF(B27=Data!B240,Data!I240,(IF(B27=Data!#REF!,Data!I935,(IF(B27=Data!#REF!,Data!#REF!,(IF(B27=Data!B295,Data!I295,Data!#REF!)))))))))))))))&amp;IF(B27=Data!#REF!,Data!#REF!,(IF(B27=Data!#REF!,Data!#REF!,(IF(B27=Data!#REF!,Data!#REF!,(IF(B27=Data!#REF!,Data!#REF!,(IF(B27=Data!#REF!,Data!#REF!,Data!#REF!)))))))))</f>
        <v>#REF!</v>
      </c>
      <c r="T27" s="379"/>
      <c r="U27" s="186" t="e">
        <f>IF(B27=Data!B117,Data!J117,(IF(B27=Data!B123,Data!J123,(IF(B27=Data!B125,Data!J125,(IF(B27=Data!#REF!,Data!#REF!,(IF(B27=Data!#REF!,Data!#REF!,(IF(B27=Data!B108,Data!J108,(IF(B27=Data!#REF!,Data!#REF!,(IF(B27=Data!#REF!,Data!#REF!,Data!#REF!)))))))))))))))&amp;IF(B27=Data!B243,Data!J243,(IF(B27=Data!B244,Data!J244,(IF(B27=Data!#REF!,Data!#REF!,(IF(B27=Data!B239,Data!J239,(IF(B27=Data!B240,Data!J240,(IF(B27=Data!#REF!,Data!J935,(IF(B27=Data!#REF!,Data!#REF!,(IF(B27=Data!B295,Data!J295,Data!#REF!)))))))))))))))&amp;IF(B27=Data!#REF!,Data!#REF!,(IF(B27=Data!#REF!,Data!#REF!,(IF(B27=Data!#REF!,Data!#REF!,(IF(B27=Data!#REF!,Data!#REF!,(IF(B27=Data!#REF!,Data!#REF!,Data!#REF!)))))))))</f>
        <v>#REF!</v>
      </c>
      <c r="V27" s="184" t="str">
        <f>IF(D27="","",VLOOKUP(B27,Data!$B$5:$J$404,9,FALSE)*D27)</f>
        <v/>
      </c>
    </row>
    <row r="28" spans="1:22" s="340" customFormat="1" ht="17" customHeight="1">
      <c r="A28" s="272"/>
      <c r="B28" s="419"/>
      <c r="C28" s="187" t="str">
        <f>IF(D28="","",VLOOKUP(B28,Data!$B$5:$L$404,2,FALSE))</f>
        <v/>
      </c>
      <c r="D28" s="274"/>
      <c r="E28" s="341"/>
      <c r="F28" s="185" t="str">
        <f>IF(D28="","",VLOOKUP(B28,Data!$B$5:$L$404,11,FALSE))</f>
        <v/>
      </c>
      <c r="G28" s="188" t="str">
        <f>IF(D28&gt;0,D28*F28,"-")</f>
        <v>-</v>
      </c>
      <c r="H28" s="182" t="str">
        <f>IF(D28="","",VLOOKUP(B28,Data!$B$5:$D$404,3,FALSE))</f>
        <v/>
      </c>
      <c r="I28" s="182" t="str">
        <f>IF(D28="","",VLOOKUP(B28,Data!$B$5:$M$404,12,FALSE))</f>
        <v/>
      </c>
      <c r="J28" s="280"/>
      <c r="K28" s="183" t="str">
        <f>IF(D28="","",VLOOKUP(B28,Data!$B$5:$E$404,4,FALSE)*D28)</f>
        <v/>
      </c>
      <c r="L28" s="183" t="str">
        <f>IF(D28="","",VLOOKUP(B28,Data!$B$5:$F$404,5,FALSE)*D28)</f>
        <v/>
      </c>
      <c r="M28" s="189" t="e">
        <f>IF(B28=Data!B118,Data!G118,(IF(B28=Data!B124,Data!G124,(IF(B28=Data!B126,Data!G126,(IF(B28=Data!#REF!,Data!#REF!,(IF(B28=Data!#REF!,Data!#REF!,(IF(B28=Data!B109,Data!G109,(IF(B28=Data!#REF!,Data!#REF!,(IF(B28=Data!#REF!,Data!#REF!,Data!#REF!)))))))))))))))&amp;IF(B28=Data!B244,Data!G244,(IF(B28=Data!B245,Data!G245,(IF(B28=Data!#REF!,Data!#REF!,(IF(B28=Data!B240,Data!G240,(IF(B28=Data!B241,Data!G241,(IF(B28=Data!#REF!,Data!G936,(IF(B28=Data!#REF!,Data!#REF!,(IF(B28=Data!B296,Data!G296,Data!#REF!)))))))))))))))&amp;IF(B28=Data!#REF!,Data!#REF!,(IF(B28=Data!#REF!,Data!#REF!,(IF(B28=Data!#REF!,Data!#REF!,(IF(B28=Data!#REF!,Data!#REF!,(IF(B28=Data!#REF!,Data!#REF!,Data!#REF!)))))))))</f>
        <v>#REF!</v>
      </c>
      <c r="N28" s="377"/>
      <c r="O28" s="378"/>
      <c r="P28" s="186" t="e">
        <f>IF(B28=Data!B118,Data!H118,(IF(B28=Data!B124,Data!H124,(IF(B28=Data!B126,Data!H126,(IF(B28=Data!#REF!,Data!#REF!,(IF(B28=Data!#REF!,Data!#REF!,(IF(B28=Data!B109,Data!H109,(IF(B28=Data!#REF!,Data!#REF!,(IF(B28=Data!#REF!,Data!#REF!,Data!#REF!)))))))))))))))&amp;IF(B28=Data!B244,Data!H244,(IF(B28=Data!B245,Data!H245,(IF(B28=Data!#REF!,Data!#REF!,(IF(B28=Data!B240,Data!H240,(IF(B28=Data!B241,Data!H241,(IF(B28=Data!#REF!,Data!H936,(IF(B28=Data!#REF!,Data!#REF!,(IF(B28=Data!B296,Data!H296,Data!#REF!)))))))))))))))&amp;IF(B28=Data!#REF!,Data!#REF!,(IF(B28=Data!#REF!,Data!#REF!,(IF(B28=Data!#REF!,Data!#REF!,(IF(B28=Data!#REF!,Data!#REF!,(IF(B28=Data!#REF!,Data!#REF!,Data!#REF!)))))))))</f>
        <v>#REF!</v>
      </c>
      <c r="Q28" s="378"/>
      <c r="R28" s="378"/>
      <c r="S28" s="186" t="e">
        <f>IF(B28=Data!B118,Data!I118,(IF(B28=Data!B124,Data!I124,(IF(B28=Data!B126,Data!I126,(IF(B28=Data!#REF!,Data!#REF!,(IF(B28=Data!#REF!,Data!#REF!,(IF(B28=Data!B109,Data!I109,(IF(B28=Data!#REF!,Data!#REF!,(IF(B28=Data!#REF!,Data!#REF!,Data!#REF!)))))))))))))))&amp;IF(B28=Data!B244,Data!I244,(IF(B28=Data!B245,Data!I245,(IF(B28=Data!#REF!,Data!#REF!,(IF(B28=Data!B240,Data!I240,(IF(B28=Data!B241,Data!I241,(IF(B28=Data!#REF!,Data!I936,(IF(B28=Data!#REF!,Data!#REF!,(IF(B28=Data!B296,Data!I296,Data!#REF!)))))))))))))))&amp;IF(B28=Data!#REF!,Data!#REF!,(IF(B28=Data!#REF!,Data!#REF!,(IF(B28=Data!#REF!,Data!#REF!,(IF(B28=Data!#REF!,Data!#REF!,(IF(B28=Data!#REF!,Data!#REF!,Data!#REF!)))))))))</f>
        <v>#REF!</v>
      </c>
      <c r="T28" s="379"/>
      <c r="U28" s="186" t="e">
        <f>IF(B28=Data!B118,Data!J118,(IF(B28=Data!B124,Data!J124,(IF(B28=Data!B126,Data!J126,(IF(B28=Data!#REF!,Data!#REF!,(IF(B28=Data!#REF!,Data!#REF!,(IF(B28=Data!B109,Data!J109,(IF(B28=Data!#REF!,Data!#REF!,(IF(B28=Data!#REF!,Data!#REF!,Data!#REF!)))))))))))))))&amp;IF(B28=Data!B244,Data!J244,(IF(B28=Data!B245,Data!J245,(IF(B28=Data!#REF!,Data!#REF!,(IF(B28=Data!B240,Data!J240,(IF(B28=Data!B241,Data!J241,(IF(B28=Data!#REF!,Data!J936,(IF(B28=Data!#REF!,Data!#REF!,(IF(B28=Data!B296,Data!J296,Data!#REF!)))))))))))))))&amp;IF(B28=Data!#REF!,Data!#REF!,(IF(B28=Data!#REF!,Data!#REF!,(IF(B28=Data!#REF!,Data!#REF!,(IF(B28=Data!#REF!,Data!#REF!,(IF(B28=Data!#REF!,Data!#REF!,Data!#REF!)))))))))</f>
        <v>#REF!</v>
      </c>
      <c r="V28" s="184" t="str">
        <f>IF(D28="","",VLOOKUP(B28,Data!$B$5:$J$404,9,FALSE)*D28)</f>
        <v/>
      </c>
    </row>
    <row r="29" spans="1:22" s="340" customFormat="1" ht="19.5" customHeight="1">
      <c r="A29" s="272"/>
      <c r="B29" s="678"/>
      <c r="C29" s="679"/>
      <c r="D29" s="454">
        <f>SUM(D18:D26)</f>
        <v>13</v>
      </c>
      <c r="E29" s="191"/>
      <c r="F29" s="191"/>
      <c r="G29" s="455">
        <f>SUM(G18:G26)</f>
        <v>35021.15</v>
      </c>
      <c r="H29" s="383"/>
      <c r="I29" s="191"/>
      <c r="J29" s="191"/>
      <c r="K29" s="455">
        <f>SUM(K18:K26)</f>
        <v>3059</v>
      </c>
      <c r="L29" s="455">
        <f>SUM(L18:L26)</f>
        <v>2805</v>
      </c>
      <c r="M29" s="190">
        <f>SUM(M16:M17)</f>
        <v>0</v>
      </c>
      <c r="N29" s="190"/>
      <c r="O29" s="190"/>
      <c r="P29" s="190"/>
      <c r="Q29" s="190"/>
      <c r="R29" s="190">
        <f>SUM(R16:R17)</f>
        <v>0</v>
      </c>
      <c r="S29" s="190">
        <f>SUM(S16:S17)</f>
        <v>0</v>
      </c>
      <c r="T29" s="190"/>
      <c r="U29" s="190">
        <f>SUM(U16:U17)</f>
        <v>0</v>
      </c>
      <c r="V29" s="456">
        <f>SUM(V18:V26)</f>
        <v>17.118000000000002</v>
      </c>
    </row>
    <row r="30" spans="1:22" ht="10.25" customHeight="1">
      <c r="A30" s="272"/>
      <c r="B30" s="680"/>
      <c r="C30" s="681"/>
      <c r="D30" s="395"/>
      <c r="E30" s="311"/>
      <c r="F30" s="160" t="s">
        <v>523</v>
      </c>
      <c r="G30" s="157"/>
      <c r="H30" s="344"/>
      <c r="I30" s="344"/>
      <c r="J30" s="344"/>
      <c r="K30" s="161"/>
      <c r="L30" s="151"/>
      <c r="M30" s="298"/>
      <c r="T30" s="298"/>
      <c r="U30" s="298"/>
      <c r="V30" s="155"/>
    </row>
    <row r="31" spans="1:22" ht="14">
      <c r="A31" s="290" t="s">
        <v>524</v>
      </c>
      <c r="B31" s="346"/>
      <c r="C31" s="347"/>
      <c r="D31" s="396" t="s">
        <v>81</v>
      </c>
      <c r="E31" s="305"/>
      <c r="F31" s="68" t="s">
        <v>82</v>
      </c>
      <c r="G31" s="72"/>
      <c r="H31" s="322" t="s">
        <v>83</v>
      </c>
      <c r="I31" s="349"/>
      <c r="J31" s="152" t="s">
        <v>84</v>
      </c>
      <c r="K31" s="152"/>
      <c r="L31" s="682" t="s">
        <v>85</v>
      </c>
      <c r="M31" s="683"/>
      <c r="N31" s="683"/>
      <c r="O31" s="683"/>
      <c r="P31" s="683"/>
      <c r="Q31" s="683"/>
      <c r="R31" s="683"/>
      <c r="S31" s="683"/>
      <c r="T31" s="683"/>
      <c r="U31" s="683"/>
      <c r="V31" s="684"/>
    </row>
    <row r="32" spans="1:22" ht="14">
      <c r="A32" s="297" t="s">
        <v>525</v>
      </c>
      <c r="B32" s="334"/>
      <c r="C32" s="308"/>
      <c r="D32" s="386" t="s">
        <v>87</v>
      </c>
      <c r="F32" s="685"/>
      <c r="G32" s="686"/>
      <c r="H32" s="297" t="s">
        <v>88</v>
      </c>
      <c r="I32" s="350"/>
      <c r="J32" s="154" t="s">
        <v>89</v>
      </c>
      <c r="K32" s="154"/>
      <c r="L32" s="150"/>
      <c r="V32" s="155"/>
    </row>
    <row r="33" spans="1:22">
      <c r="A33" s="297" t="s">
        <v>526</v>
      </c>
      <c r="B33" s="297"/>
      <c r="C33" s="298"/>
      <c r="F33" s="685"/>
      <c r="G33" s="686"/>
      <c r="H33" s="297"/>
      <c r="I33" s="350"/>
      <c r="J33" s="154" t="s">
        <v>93</v>
      </c>
      <c r="K33" s="154"/>
      <c r="L33" s="150"/>
      <c r="V33" s="155"/>
    </row>
    <row r="34" spans="1:22" ht="10.5" customHeight="1">
      <c r="A34" s="311"/>
      <c r="B34" s="351"/>
      <c r="C34" s="352"/>
      <c r="D34" s="386" t="s">
        <v>94</v>
      </c>
      <c r="F34" s="685"/>
      <c r="G34" s="686"/>
      <c r="H34" s="297" t="s">
        <v>95</v>
      </c>
      <c r="I34" s="350"/>
      <c r="J34" s="154"/>
      <c r="K34" s="154"/>
      <c r="L34" s="150"/>
      <c r="V34" s="155"/>
    </row>
    <row r="35" spans="1:22" ht="13">
      <c r="A35" s="290" t="s">
        <v>96</v>
      </c>
      <c r="C35" s="292"/>
      <c r="D35" s="386" t="s">
        <v>97</v>
      </c>
      <c r="F35" s="76" t="s">
        <v>98</v>
      </c>
      <c r="G35" s="73"/>
      <c r="H35" s="297" t="s">
        <v>88</v>
      </c>
      <c r="I35" s="350"/>
      <c r="J35" s="154" t="s">
        <v>99</v>
      </c>
      <c r="K35" s="154"/>
      <c r="L35" s="150"/>
      <c r="V35" s="155"/>
    </row>
    <row r="36" spans="1:22" ht="10.5" customHeight="1">
      <c r="A36" s="297" t="s">
        <v>527</v>
      </c>
      <c r="C36" s="298"/>
      <c r="D36" s="386" t="s">
        <v>100</v>
      </c>
      <c r="F36" s="77"/>
      <c r="G36" s="162"/>
      <c r="H36" s="297" t="s">
        <v>101</v>
      </c>
      <c r="I36" s="350"/>
      <c r="J36" s="154" t="s">
        <v>528</v>
      </c>
      <c r="K36" s="154"/>
      <c r="L36" s="687" t="s">
        <v>103</v>
      </c>
      <c r="M36" s="688"/>
      <c r="N36" s="688"/>
      <c r="O36" s="688"/>
      <c r="P36" s="688"/>
      <c r="Q36" s="688"/>
      <c r="R36" s="688"/>
      <c r="S36" s="688"/>
      <c r="T36" s="688"/>
      <c r="U36" s="688"/>
      <c r="V36" s="689"/>
    </row>
    <row r="37" spans="1:22">
      <c r="A37" s="311"/>
      <c r="B37" s="312"/>
      <c r="C37" s="313"/>
      <c r="D37" s="397"/>
      <c r="E37" s="312"/>
      <c r="F37" s="673" t="s">
        <v>1045</v>
      </c>
      <c r="G37" s="674"/>
      <c r="H37" s="673" t="s">
        <v>1044</v>
      </c>
      <c r="I37" s="674"/>
      <c r="J37" s="158" t="s">
        <v>104</v>
      </c>
      <c r="K37" s="158"/>
      <c r="L37" s="675" t="s">
        <v>105</v>
      </c>
      <c r="M37" s="676"/>
      <c r="N37" s="676"/>
      <c r="O37" s="676"/>
      <c r="P37" s="676"/>
      <c r="Q37" s="676"/>
      <c r="R37" s="676"/>
      <c r="S37" s="676"/>
      <c r="T37" s="676"/>
      <c r="U37" s="676"/>
      <c r="V37" s="677"/>
    </row>
    <row r="38" spans="1:22">
      <c r="B38" s="305"/>
    </row>
    <row r="41" spans="1:22" ht="19.25" customHeight="1"/>
    <row r="42" spans="1:22" ht="19.25" customHeight="1"/>
    <row r="43" spans="1:22" s="354" customFormat="1" ht="17.75" customHeight="1">
      <c r="A43" s="163" t="s">
        <v>886</v>
      </c>
      <c r="B43" s="146"/>
      <c r="C43" s="163" t="s">
        <v>569</v>
      </c>
      <c r="D43" s="382"/>
      <c r="E43" s="363"/>
      <c r="F43" s="163" t="s">
        <v>880</v>
      </c>
      <c r="G43" s="146"/>
      <c r="H43" s="163" t="s">
        <v>569</v>
      </c>
      <c r="K43" s="265"/>
      <c r="L43" s="265"/>
      <c r="V43" s="264"/>
    </row>
    <row r="44" spans="1:22" s="354" customFormat="1" ht="17.75" customHeight="1">
      <c r="A44" s="163" t="s">
        <v>887</v>
      </c>
      <c r="B44" s="146"/>
      <c r="C44" s="163" t="s">
        <v>891</v>
      </c>
      <c r="D44" s="382"/>
      <c r="E44" s="363"/>
      <c r="F44" s="247" t="s">
        <v>881</v>
      </c>
      <c r="G44" s="381"/>
      <c r="H44" s="247" t="s">
        <v>891</v>
      </c>
      <c r="K44" s="265"/>
      <c r="L44" s="265"/>
      <c r="V44" s="264"/>
    </row>
    <row r="45" spans="1:22" s="354" customFormat="1" ht="17.75" customHeight="1">
      <c r="A45" s="163" t="s">
        <v>888</v>
      </c>
      <c r="B45" s="146"/>
      <c r="C45" s="163" t="s">
        <v>891</v>
      </c>
      <c r="D45" s="382"/>
      <c r="E45" s="363"/>
      <c r="F45" s="163" t="s">
        <v>882</v>
      </c>
      <c r="G45" s="146"/>
      <c r="H45" s="163" t="s">
        <v>569</v>
      </c>
      <c r="K45" s="265"/>
      <c r="L45" s="265"/>
      <c r="V45" s="264"/>
    </row>
    <row r="46" spans="1:22" s="354" customFormat="1" ht="17.75" customHeight="1">
      <c r="A46" s="163" t="s">
        <v>889</v>
      </c>
      <c r="B46" s="146"/>
      <c r="C46" s="163" t="s">
        <v>569</v>
      </c>
      <c r="D46" s="382"/>
      <c r="E46" s="363"/>
      <c r="F46" s="163" t="s">
        <v>883</v>
      </c>
      <c r="G46" s="146"/>
      <c r="H46" s="163" t="s">
        <v>569</v>
      </c>
      <c r="K46" s="265"/>
      <c r="L46" s="265"/>
      <c r="V46" s="264"/>
    </row>
    <row r="47" spans="1:22" s="354" customFormat="1" ht="17.75" customHeight="1">
      <c r="A47" s="163" t="s">
        <v>890</v>
      </c>
      <c r="B47" s="146"/>
      <c r="C47" s="163" t="s">
        <v>569</v>
      </c>
      <c r="D47" s="382"/>
      <c r="E47" s="363"/>
      <c r="F47" s="163" t="s">
        <v>885</v>
      </c>
      <c r="G47" s="146"/>
      <c r="H47" s="163" t="s">
        <v>569</v>
      </c>
      <c r="K47" s="265"/>
      <c r="L47" s="265"/>
      <c r="V47" s="264"/>
    </row>
    <row r="48" spans="1:22" ht="18.75" customHeight="1">
      <c r="A48" s="411"/>
      <c r="B48" s="411"/>
      <c r="C48" s="411"/>
      <c r="D48" s="384"/>
      <c r="E48" s="266"/>
      <c r="F48" s="163" t="s">
        <v>884</v>
      </c>
      <c r="H48" s="163" t="s">
        <v>569</v>
      </c>
    </row>
    <row r="49" spans="1:12" ht="17.5">
      <c r="A49" s="268"/>
      <c r="B49" s="411"/>
      <c r="C49" s="411"/>
      <c r="D49" s="384"/>
      <c r="E49" s="411"/>
      <c r="F49" s="267"/>
      <c r="G49" s="267"/>
      <c r="H49" s="411"/>
    </row>
    <row r="51" spans="1:12">
      <c r="D51" s="386" t="s">
        <v>872</v>
      </c>
    </row>
    <row r="52" spans="1:12">
      <c r="L52" s="355"/>
    </row>
    <row r="53" spans="1:12" ht="14">
      <c r="A53" s="356"/>
      <c r="C53" s="334"/>
      <c r="D53" s="398"/>
      <c r="L53" s="358"/>
    </row>
    <row r="54" spans="1:12" ht="14">
      <c r="A54" s="359"/>
      <c r="C54" s="334"/>
      <c r="D54" s="398"/>
      <c r="L54" s="358"/>
    </row>
    <row r="55" spans="1:12" ht="14">
      <c r="A55" s="359"/>
      <c r="C55" s="334"/>
      <c r="D55" s="398"/>
      <c r="L55" s="358"/>
    </row>
    <row r="56" spans="1:12" ht="14">
      <c r="A56" s="359"/>
      <c r="B56" s="334"/>
      <c r="C56" s="334"/>
      <c r="D56" s="398"/>
      <c r="L56" s="358"/>
    </row>
    <row r="57" spans="1:12" ht="14">
      <c r="A57" s="359"/>
      <c r="B57" s="334"/>
      <c r="C57" s="334"/>
      <c r="D57" s="398"/>
      <c r="L57" s="358"/>
    </row>
    <row r="58" spans="1:12" ht="14">
      <c r="A58" s="359"/>
      <c r="B58" s="334"/>
      <c r="C58" s="334"/>
      <c r="D58" s="398"/>
      <c r="L58" s="358"/>
    </row>
    <row r="59" spans="1:12" ht="14">
      <c r="A59" s="334"/>
      <c r="B59" s="334"/>
      <c r="C59" s="334"/>
      <c r="D59" s="398"/>
      <c r="L59" s="360"/>
    </row>
    <row r="60" spans="1:12" ht="14">
      <c r="A60" s="359"/>
      <c r="B60" s="334"/>
      <c r="C60" s="334"/>
      <c r="D60" s="398"/>
    </row>
    <row r="61" spans="1:12" ht="14">
      <c r="A61" s="334"/>
      <c r="B61" s="334"/>
      <c r="C61" s="334"/>
      <c r="D61" s="398"/>
    </row>
    <row r="62" spans="1:12" ht="14">
      <c r="A62" s="334"/>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34"/>
      <c r="B73" s="334"/>
      <c r="C73" s="334"/>
      <c r="D73" s="398"/>
    </row>
    <row r="74" spans="1:4" ht="14">
      <c r="B74" s="334"/>
    </row>
    <row r="75" spans="1:4" ht="14">
      <c r="B75" s="334"/>
    </row>
    <row r="76" spans="1:4" ht="14">
      <c r="B76" s="334"/>
    </row>
  </sheetData>
  <mergeCells count="9">
    <mergeCell ref="F37:G37"/>
    <mergeCell ref="H37:I37"/>
    <mergeCell ref="L37:V37"/>
    <mergeCell ref="B29:C30"/>
    <mergeCell ref="L31:V31"/>
    <mergeCell ref="F32:G32"/>
    <mergeCell ref="F33:G33"/>
    <mergeCell ref="F34:G34"/>
    <mergeCell ref="L36:V36"/>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7" max="21" man="1"/>
  </rowBreaks>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pageSetUpPr fitToPage="1"/>
  </sheetPr>
  <dimension ref="A1:AD72"/>
  <sheetViews>
    <sheetView topLeftCell="A10" zoomScale="85" zoomScaleNormal="85" zoomScaleSheetLayoutView="85" workbookViewId="0">
      <selection activeCell="E23" sqref="E23"/>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83"/>
      <c r="I10" s="484"/>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1005</v>
      </c>
      <c r="C18" s="187" t="str">
        <f>IF(D18="","",VLOOKUP(B18,Data!$B$5:$L$404,2,FALSE))</f>
        <v/>
      </c>
      <c r="D18" s="339"/>
      <c r="E18" s="275"/>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5">
        <v>8</v>
      </c>
      <c r="B19" s="419" t="s">
        <v>353</v>
      </c>
      <c r="C19" s="187" t="str">
        <f>IF(D19="","",VLOOKUP(B19,Data!$B$5:$L$404,2,FALSE))</f>
        <v>WQ78260</v>
      </c>
      <c r="D19" s="339">
        <v>8</v>
      </c>
      <c r="E19" s="277"/>
      <c r="F19" s="185">
        <f>IF(D19="","",VLOOKUP(B19,Data!$B$5:$L$404,11,FALSE))</f>
        <v>4283.6499999999996</v>
      </c>
      <c r="G19" s="188">
        <f t="shared" ref="G19:G25" si="0">IF(D19&gt;0,D19*F19,"-")</f>
        <v>34269.199999999997</v>
      </c>
      <c r="H19" s="182" t="str">
        <f>IF(D19="","",VLOOKUP(B19,Data!$B$5:$D$404,3,FALSE))</f>
        <v>C/T</v>
      </c>
      <c r="I19" s="182" t="str">
        <f>IF(D19="","",VLOOKUP(B19,Data!$B$5:$M$404,12,FALSE))</f>
        <v>Indonesia</v>
      </c>
      <c r="J19" s="280" t="s">
        <v>1004</v>
      </c>
      <c r="K19" s="183">
        <f>IF(D19="","",VLOOKUP(B19,Data!$B$5:$E$404,4,FALSE)*D19)</f>
        <v>2440</v>
      </c>
      <c r="L19" s="183">
        <f>IF(D19="","",VLOOKUP(B19,Data!$B$5:$F$404,5,FALSE)*D19)</f>
        <v>2152</v>
      </c>
      <c r="M19" s="189"/>
      <c r="N19" s="377"/>
      <c r="O19" s="378"/>
      <c r="P19" s="186"/>
      <c r="Q19" s="378"/>
      <c r="R19" s="378"/>
      <c r="S19" s="186"/>
      <c r="T19" s="379"/>
      <c r="U19" s="186"/>
      <c r="V19" s="184">
        <f>IF(D19="","",VLOOKUP(B19,Data!$B$5:$J$404,9,FALSE)*D19)</f>
        <v>12.272</v>
      </c>
      <c r="W19" s="282"/>
      <c r="X19" s="282"/>
      <c r="Y19" s="282"/>
      <c r="Z19" s="282"/>
      <c r="AA19" s="282"/>
      <c r="AB19" s="282"/>
      <c r="AC19" s="282"/>
      <c r="AD19" s="282"/>
    </row>
    <row r="20" spans="1:30" s="340" customFormat="1" ht="17" customHeight="1">
      <c r="A20" s="485"/>
      <c r="B20" s="369" t="s">
        <v>1049</v>
      </c>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485">
        <v>9</v>
      </c>
      <c r="B21" s="419" t="s">
        <v>353</v>
      </c>
      <c r="C21" s="187" t="str">
        <f>IF(D21="","",VLOOKUP(B21,Data!$B$5:$L$404,2,FALSE))</f>
        <v>WQ78260</v>
      </c>
      <c r="D21" s="361">
        <v>6</v>
      </c>
      <c r="E21" s="276"/>
      <c r="F21" s="185">
        <f>IF(D21="","",VLOOKUP(B21,Data!$B$5:$L$404,11,FALSE))</f>
        <v>4283.6499999999996</v>
      </c>
      <c r="G21" s="188">
        <f t="shared" si="0"/>
        <v>25701.899999999998</v>
      </c>
      <c r="H21" s="182" t="str">
        <f>IF(D21="","",VLOOKUP(B21,Data!$B$5:$D$404,3,FALSE))</f>
        <v>C/T</v>
      </c>
      <c r="I21" s="182" t="str">
        <f>IF(D21="","",VLOOKUP(B21,Data!$B$5:$M$404,12,FALSE))</f>
        <v>Indonesia</v>
      </c>
      <c r="J21" s="280" t="s">
        <v>1004</v>
      </c>
      <c r="K21" s="183">
        <f>IF(D21="","",VLOOKUP(B21,Data!$B$5:$E$404,4,FALSE)*D21)</f>
        <v>1830</v>
      </c>
      <c r="L21" s="183">
        <f>IF(D21="","",VLOOKUP(B21,Data!$B$5:$F$404,5,FALSE)*D21)</f>
        <v>1614</v>
      </c>
      <c r="M21" s="189"/>
      <c r="N21" s="377"/>
      <c r="O21" s="378"/>
      <c r="P21" s="186"/>
      <c r="Q21" s="378"/>
      <c r="R21" s="378"/>
      <c r="S21" s="186"/>
      <c r="T21" s="379"/>
      <c r="U21" s="186"/>
      <c r="V21" s="184">
        <f>IF(D21="","",VLOOKUP(B21,Data!$B$5:$J$404,9,FALSE)*D21)</f>
        <v>9.2040000000000006</v>
      </c>
      <c r="W21" s="282"/>
      <c r="X21" s="282"/>
      <c r="Y21" s="282"/>
      <c r="Z21" s="282"/>
      <c r="AA21" s="282"/>
      <c r="AB21" s="282"/>
      <c r="AC21" s="282"/>
      <c r="AD21" s="282"/>
    </row>
    <row r="22" spans="1:30" s="340" customFormat="1" ht="17" customHeight="1">
      <c r="A22" s="485">
        <v>10</v>
      </c>
      <c r="B22" s="419" t="s">
        <v>213</v>
      </c>
      <c r="C22" s="187" t="str">
        <f>IF(D22="","",VLOOKUP(B22,Data!$B$5:$L$404,2,FALSE))</f>
        <v>WH50410</v>
      </c>
      <c r="D22" s="361">
        <v>3</v>
      </c>
      <c r="E22" s="276"/>
      <c r="F22" s="185">
        <f>IF(D22="","",VLOOKUP(B22,Data!$B$5:$L$404,11,FALSE))</f>
        <v>1897.4</v>
      </c>
      <c r="G22" s="188">
        <f t="shared" si="0"/>
        <v>5692.2000000000007</v>
      </c>
      <c r="H22" s="182" t="str">
        <f>IF(D22="","",VLOOKUP(B22,Data!$B$5:$D$404,3,FALSE))</f>
        <v>C/T</v>
      </c>
      <c r="I22" s="182" t="str">
        <f>IF(D22="","",VLOOKUP(B22,Data!$B$5:$M$404,12,FALSE))</f>
        <v>Indonesia</v>
      </c>
      <c r="J22" s="280" t="s">
        <v>1004</v>
      </c>
      <c r="K22" s="183">
        <f>IF(D22="","",VLOOKUP(B22,Data!$B$5:$E$404,4,FALSE)*D22)</f>
        <v>666</v>
      </c>
      <c r="L22" s="183">
        <f>IF(D22="","",VLOOKUP(B22,Data!$B$5:$F$404,5,FALSE)*D22)</f>
        <v>603</v>
      </c>
      <c r="M22" s="189"/>
      <c r="N22" s="377"/>
      <c r="O22" s="378"/>
      <c r="P22" s="186"/>
      <c r="Q22" s="378"/>
      <c r="R22" s="378"/>
      <c r="S22" s="186"/>
      <c r="T22" s="379"/>
      <c r="U22" s="186"/>
      <c r="V22" s="184">
        <f>IF(D22="","",VLOOKUP(B22,Data!$B$5:$J$404,9,FALSE)*D22)</f>
        <v>3.5970000000000004</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871</v>
      </c>
      <c r="C24" s="187" t="str">
        <f>IF(D24="","",VLOOKUP(B24,Data!$B$5:$L$404,2,FALSE))</f>
        <v/>
      </c>
      <c r="D24" s="339"/>
      <c r="E24" s="412"/>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1048</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t="str">
        <f>IF(D25="","",VLOOKUP(B25,Data!$B$5:$J$404,9,FALSE)*D25)</f>
        <v/>
      </c>
      <c r="W25" s="282"/>
      <c r="X25" s="282"/>
      <c r="Y25" s="282"/>
      <c r="Z25" s="282"/>
      <c r="AA25" s="282"/>
      <c r="AB25" s="282"/>
      <c r="AC25" s="282"/>
      <c r="AD25" s="282"/>
    </row>
    <row r="26" spans="1:30" s="340" customFormat="1" ht="16.5" customHeight="1">
      <c r="A26" s="272"/>
      <c r="B26" s="678"/>
      <c r="C26" s="679"/>
      <c r="D26" s="193">
        <f>SUM(D18:D25)</f>
        <v>17</v>
      </c>
      <c r="E26" s="380"/>
      <c r="F26" s="190"/>
      <c r="G26" s="191">
        <f>SUM(G18:G25)</f>
        <v>65663.299999999988</v>
      </c>
      <c r="H26" s="343"/>
      <c r="I26" s="343"/>
      <c r="J26" s="343"/>
      <c r="K26" s="191">
        <f>SUM(K18:K25)</f>
        <v>4936</v>
      </c>
      <c r="L26" s="191">
        <f>SUM(L18:L25)</f>
        <v>4369</v>
      </c>
      <c r="M26" s="190">
        <f>SUM(M16:M17)</f>
        <v>0</v>
      </c>
      <c r="N26" s="190" t="e">
        <f>SUM(#REF!)</f>
        <v>#REF!</v>
      </c>
      <c r="O26" s="190">
        <f>SUM(O16:O17)</f>
        <v>0</v>
      </c>
      <c r="P26" s="190">
        <f>SUM(P16:P17)</f>
        <v>0</v>
      </c>
      <c r="Q26" s="190" t="e">
        <f>SUM(#REF!)</f>
        <v>#REF!</v>
      </c>
      <c r="R26" s="190">
        <f>SUM(R16:R17)</f>
        <v>0</v>
      </c>
      <c r="S26" s="190">
        <f>SUM(S16:S17)</f>
        <v>0</v>
      </c>
      <c r="T26" s="190"/>
      <c r="U26" s="190">
        <f>SUM(U16:U17)</f>
        <v>0</v>
      </c>
      <c r="V26" s="192">
        <f>SUM(V18:V25)</f>
        <v>25.073</v>
      </c>
    </row>
    <row r="27" spans="1:30" ht="10.25" customHeight="1">
      <c r="A27" s="272"/>
      <c r="B27" s="680"/>
      <c r="C27" s="681"/>
      <c r="D27" s="345"/>
      <c r="E27" s="311"/>
      <c r="F27" s="160" t="s">
        <v>523</v>
      </c>
      <c r="G27" s="157"/>
      <c r="H27" s="344"/>
      <c r="I27" s="344"/>
      <c r="J27" s="344"/>
      <c r="K27" s="161"/>
      <c r="L27" s="151"/>
      <c r="M27" s="298"/>
      <c r="T27" s="298"/>
      <c r="U27" s="298"/>
      <c r="V27" s="155"/>
    </row>
    <row r="28" spans="1:30"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30" ht="14">
      <c r="A29" s="297" t="s">
        <v>525</v>
      </c>
      <c r="B29" s="334"/>
      <c r="C29" s="308"/>
      <c r="D29" s="386" t="s">
        <v>87</v>
      </c>
      <c r="F29" s="685"/>
      <c r="G29" s="686"/>
      <c r="H29" s="297" t="s">
        <v>88</v>
      </c>
      <c r="I29" s="350"/>
      <c r="J29" s="154" t="s">
        <v>89</v>
      </c>
      <c r="K29" s="154"/>
      <c r="L29" s="150"/>
      <c r="V29" s="155"/>
    </row>
    <row r="30" spans="1:30">
      <c r="A30" s="297" t="s">
        <v>526</v>
      </c>
      <c r="B30" s="297"/>
      <c r="C30" s="298"/>
      <c r="D30" s="386"/>
      <c r="F30" s="685"/>
      <c r="G30" s="686"/>
      <c r="H30" s="297"/>
      <c r="I30" s="350"/>
      <c r="J30" s="154" t="s">
        <v>93</v>
      </c>
      <c r="K30" s="154"/>
      <c r="L30" s="150"/>
      <c r="V30" s="155"/>
    </row>
    <row r="31" spans="1:30" ht="10.5" customHeight="1">
      <c r="A31" s="311"/>
      <c r="B31" s="351"/>
      <c r="C31" s="352"/>
      <c r="D31" s="386" t="s">
        <v>94</v>
      </c>
      <c r="F31" s="685"/>
      <c r="G31" s="686"/>
      <c r="H31" s="297" t="s">
        <v>95</v>
      </c>
      <c r="I31" s="350"/>
      <c r="J31" s="154"/>
      <c r="K31" s="154"/>
      <c r="L31" s="150"/>
      <c r="V31" s="155"/>
    </row>
    <row r="32" spans="1:30"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1046</v>
      </c>
      <c r="G34" s="674"/>
      <c r="H34" s="673" t="s">
        <v>1047</v>
      </c>
      <c r="I34" s="674"/>
      <c r="J34" s="158" t="s">
        <v>104</v>
      </c>
      <c r="K34" s="158"/>
      <c r="L34" s="675" t="s">
        <v>105</v>
      </c>
      <c r="M34" s="676"/>
      <c r="N34" s="676"/>
      <c r="O34" s="676"/>
      <c r="P34" s="676"/>
      <c r="Q34" s="676"/>
      <c r="R34" s="676"/>
      <c r="S34" s="676"/>
      <c r="T34" s="676"/>
      <c r="U34" s="676"/>
      <c r="V34" s="677"/>
    </row>
    <row r="35" spans="1:22">
      <c r="B35" s="305"/>
    </row>
    <row r="39" spans="1:22" s="354" customFormat="1" ht="21" customHeight="1">
      <c r="A39" s="163" t="s">
        <v>886</v>
      </c>
      <c r="B39" s="146"/>
      <c r="C39" s="163" t="s">
        <v>569</v>
      </c>
      <c r="D39" s="362"/>
      <c r="E39" s="362"/>
      <c r="F39" s="363"/>
      <c r="G39" s="163" t="s">
        <v>880</v>
      </c>
      <c r="H39" s="146"/>
      <c r="I39" s="163" t="s">
        <v>569</v>
      </c>
      <c r="K39" s="265"/>
      <c r="L39" s="265"/>
      <c r="V39" s="264"/>
    </row>
    <row r="40" spans="1:22" s="354" customFormat="1" ht="19.25" customHeight="1">
      <c r="A40" s="163" t="s">
        <v>887</v>
      </c>
      <c r="B40" s="146"/>
      <c r="C40" s="163" t="s">
        <v>891</v>
      </c>
      <c r="D40" s="362"/>
      <c r="E40" s="362"/>
      <c r="F40" s="363"/>
      <c r="G40" s="247" t="s">
        <v>881</v>
      </c>
      <c r="H40" s="381"/>
      <c r="I40" s="247" t="s">
        <v>891</v>
      </c>
      <c r="K40" s="265"/>
      <c r="L40" s="265"/>
      <c r="V40" s="264"/>
    </row>
    <row r="41" spans="1:22" s="354" customFormat="1" ht="19.25" customHeight="1">
      <c r="A41" s="163" t="s">
        <v>888</v>
      </c>
      <c r="B41" s="146"/>
      <c r="C41" s="163" t="s">
        <v>891</v>
      </c>
      <c r="D41" s="362"/>
      <c r="E41" s="362"/>
      <c r="F41" s="363"/>
      <c r="G41" s="163" t="s">
        <v>882</v>
      </c>
      <c r="H41" s="146"/>
      <c r="I41" s="163" t="s">
        <v>569</v>
      </c>
      <c r="K41" s="265"/>
      <c r="L41" s="265"/>
      <c r="V41" s="264"/>
    </row>
    <row r="42" spans="1:22" s="354" customFormat="1" ht="19.25" customHeight="1">
      <c r="A42" s="163" t="s">
        <v>889</v>
      </c>
      <c r="B42" s="146"/>
      <c r="C42" s="163" t="s">
        <v>569</v>
      </c>
      <c r="D42" s="362"/>
      <c r="E42" s="362"/>
      <c r="F42" s="363"/>
      <c r="G42" s="163" t="s">
        <v>883</v>
      </c>
      <c r="H42" s="146"/>
      <c r="I42" s="163" t="s">
        <v>569</v>
      </c>
      <c r="K42" s="265"/>
      <c r="L42" s="265"/>
      <c r="V42" s="264"/>
    </row>
    <row r="43" spans="1:22" s="354" customFormat="1" ht="19.25" customHeight="1">
      <c r="A43" s="163" t="s">
        <v>890</v>
      </c>
      <c r="B43" s="146"/>
      <c r="C43" s="163" t="s">
        <v>569</v>
      </c>
      <c r="D43" s="362"/>
      <c r="E43" s="362"/>
      <c r="F43" s="363"/>
      <c r="G43" s="163" t="s">
        <v>885</v>
      </c>
      <c r="H43" s="146"/>
      <c r="I43" s="163" t="s">
        <v>569</v>
      </c>
      <c r="K43" s="265"/>
      <c r="L43" s="265"/>
      <c r="V43" s="264"/>
    </row>
    <row r="44" spans="1:22" ht="18.75" customHeight="1">
      <c r="A44" s="411"/>
      <c r="B44" s="411"/>
      <c r="C44" s="411"/>
      <c r="D44" s="411"/>
      <c r="E44" s="411"/>
      <c r="F44" s="266"/>
      <c r="G44" s="163" t="s">
        <v>884</v>
      </c>
      <c r="H44" s="146"/>
      <c r="I44" s="163" t="s">
        <v>569</v>
      </c>
    </row>
    <row r="48" spans="1:22">
      <c r="L48" s="355"/>
    </row>
    <row r="49" spans="1:12" ht="14">
      <c r="A49" s="356"/>
      <c r="C49" s="334"/>
      <c r="D49" s="357"/>
      <c r="L49" s="358"/>
    </row>
    <row r="50" spans="1:12" ht="14">
      <c r="A50" s="359"/>
      <c r="C50" s="334"/>
      <c r="D50" s="357"/>
      <c r="L50" s="358"/>
    </row>
    <row r="51" spans="1:12" ht="14">
      <c r="A51" s="359"/>
      <c r="C51" s="334"/>
      <c r="D51" s="357"/>
      <c r="L51" s="358"/>
    </row>
    <row r="52" spans="1:12" ht="14">
      <c r="A52" s="359"/>
      <c r="B52" s="334"/>
      <c r="C52" s="334"/>
      <c r="D52" s="357"/>
      <c r="L52" s="358"/>
    </row>
    <row r="53" spans="1:12" ht="14">
      <c r="A53" s="359"/>
      <c r="B53" s="334"/>
      <c r="C53" s="334"/>
      <c r="D53" s="357"/>
      <c r="L53" s="358"/>
    </row>
    <row r="54" spans="1:12" ht="14">
      <c r="A54" s="359"/>
      <c r="B54" s="334"/>
      <c r="C54" s="334"/>
      <c r="D54" s="357"/>
      <c r="L54" s="358"/>
    </row>
    <row r="55" spans="1:12" ht="14">
      <c r="A55" s="334"/>
      <c r="B55" s="334"/>
      <c r="C55" s="334"/>
      <c r="D55" s="357"/>
      <c r="L55" s="360"/>
    </row>
    <row r="56" spans="1:12" ht="14">
      <c r="A56" s="359"/>
      <c r="B56" s="334"/>
      <c r="C56" s="334"/>
      <c r="D56" s="357"/>
    </row>
    <row r="57" spans="1:12" ht="14">
      <c r="A57" s="334"/>
      <c r="B57" s="334"/>
      <c r="C57" s="334"/>
      <c r="D57" s="357"/>
    </row>
    <row r="58" spans="1:12" ht="14">
      <c r="A58" s="334"/>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34"/>
      <c r="B69" s="334"/>
      <c r="C69" s="334"/>
      <c r="D69" s="357"/>
    </row>
    <row r="70" spans="1:4" ht="14">
      <c r="B70" s="334"/>
    </row>
    <row r="71" spans="1:4" ht="14">
      <c r="B71" s="334"/>
    </row>
    <row r="72" spans="1:4" ht="14">
      <c r="B72"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pageSetUpPr fitToPage="1"/>
  </sheetPr>
  <dimension ref="A1:AD79"/>
  <sheetViews>
    <sheetView zoomScale="70" zoomScaleNormal="70" zoomScaleSheetLayoutView="85" workbookViewId="0">
      <selection activeCell="E23" sqref="E23"/>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83"/>
      <c r="I10" s="484"/>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1050</v>
      </c>
      <c r="C18" s="187" t="str">
        <f>IF(D18="","",VLOOKUP(B18,Data!$B$5:$L$404,2,FALSE))</f>
        <v/>
      </c>
      <c r="D18" s="274"/>
      <c r="E18" s="276"/>
      <c r="F18" s="185" t="str">
        <f>IF(D18="","",VLOOKUP(B18,Data!$B$5:$L$404,11,FALSE))</f>
        <v/>
      </c>
      <c r="G18" s="188" t="str">
        <f t="shared" ref="G18:G30"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11</v>
      </c>
      <c r="B19" s="419" t="s">
        <v>353</v>
      </c>
      <c r="C19" s="187" t="str">
        <f>IF(D19="","",VLOOKUP(B19,Data!$B$5:$L$404,2,FALSE))</f>
        <v>WQ78260</v>
      </c>
      <c r="D19" s="274">
        <v>4</v>
      </c>
      <c r="E19" s="277"/>
      <c r="F19" s="185">
        <f>IF(D19="","",VLOOKUP(B19,Data!$B$5:$L$404,11,FALSE))</f>
        <v>4283.6499999999996</v>
      </c>
      <c r="G19" s="188">
        <f t="shared" ref="G19:G24" si="1">IF(D19&gt;0,D19*F19,"-")</f>
        <v>17134.599999999999</v>
      </c>
      <c r="H19" s="182" t="str">
        <f>IF(D19="","",VLOOKUP(B19,Data!$B$5:$D$404,3,FALSE))</f>
        <v>C/T</v>
      </c>
      <c r="I19" s="182" t="str">
        <f>IF(D19="","",VLOOKUP(B19,Data!$B$5:$M$404,12,FALSE))</f>
        <v>Indonesia</v>
      </c>
      <c r="J19" s="402" t="s">
        <v>1007</v>
      </c>
      <c r="K19" s="183">
        <f>IF(D19="","",VLOOKUP(B19,Data!$B$5:$E$404,4,FALSE)*D19)</f>
        <v>1220</v>
      </c>
      <c r="L19" s="183">
        <f>IF(D19="","",VLOOKUP(B19,Data!$B$5:$F$404,5,FALSE)*D19)</f>
        <v>1076</v>
      </c>
      <c r="M19" s="189" t="e">
        <f>IF(B19=Data!B134,Data!G134,(IF(B19=Data!B140,Data!G140,(IF(B19=Data!B142,Data!G142,(IF(B19=Data!#REF!,Data!#REF!,(IF(B19=Data!#REF!,Data!#REF!,(IF(B19=Data!B125,Data!G125,(IF(B19=Data!#REF!,Data!#REF!,(IF(B19=Data!#REF!,Data!#REF!,Data!#REF!)))))))))))))))&amp;IF(B19=Data!B260,Data!G260,(IF(B19=Data!B261,Data!G261,(IF(B19=Data!#REF!,Data!#REF!,(IF(B19=Data!B256,Data!G256,(IF(B19=Data!B257,Data!G257,(IF(B19=Data!#REF!,Data!G952,(IF(B19=Data!#REF!,Data!#REF!,(IF(B19=Data!B312,Data!G312,Data!#REF!)))))))))))))))&amp;IF(B19=Data!#REF!,Data!#REF!,(IF(B19=Data!#REF!,Data!#REF!,(IF(B19=Data!#REF!,Data!#REF!,(IF(B19=Data!#REF!,Data!#REF!,(IF(B19=Data!#REF!,Data!#REF!,Data!#REF!)))))))))</f>
        <v>#REF!</v>
      </c>
      <c r="N19" s="377"/>
      <c r="O19" s="378"/>
      <c r="P19" s="186" t="e">
        <f>IF(B19=Data!B134,Data!H134,(IF(B19=Data!B140,Data!H140,(IF(B19=Data!B142,Data!H142,(IF(B19=Data!#REF!,Data!#REF!,(IF(B19=Data!#REF!,Data!#REF!,(IF(B19=Data!B125,Data!H125,(IF(B19=Data!#REF!,Data!#REF!,(IF(B19=Data!#REF!,Data!#REF!,Data!#REF!)))))))))))))))&amp;IF(B19=Data!B260,Data!H260,(IF(B19=Data!B261,Data!H261,(IF(B19=Data!#REF!,Data!#REF!,(IF(B19=Data!B256,Data!H256,(IF(B19=Data!B257,Data!H257,(IF(B19=Data!#REF!,Data!H952,(IF(B19=Data!#REF!,Data!#REF!,(IF(B19=Data!B312,Data!H312,Data!#REF!)))))))))))))))&amp;IF(B19=Data!#REF!,Data!#REF!,(IF(B19=Data!#REF!,Data!#REF!,(IF(B19=Data!#REF!,Data!#REF!,(IF(B19=Data!#REF!,Data!#REF!,(IF(B19=Data!#REF!,Data!#REF!,Data!#REF!)))))))))</f>
        <v>#REF!</v>
      </c>
      <c r="Q19" s="378"/>
      <c r="R19" s="378"/>
      <c r="S19" s="186" t="e">
        <f>IF(B19=Data!B134,Data!I134,(IF(B19=Data!B140,Data!I140,(IF(B19=Data!B142,Data!I142,(IF(B19=Data!#REF!,Data!#REF!,(IF(B19=Data!#REF!,Data!#REF!,(IF(B19=Data!B125,Data!I125,(IF(B19=Data!#REF!,Data!#REF!,(IF(B19=Data!#REF!,Data!#REF!,Data!#REF!)))))))))))))))&amp;IF(B19=Data!B260,Data!I260,(IF(B19=Data!B261,Data!I261,(IF(B19=Data!#REF!,Data!#REF!,(IF(B19=Data!B256,Data!I256,(IF(B19=Data!B257,Data!I257,(IF(B19=Data!#REF!,Data!I952,(IF(B19=Data!#REF!,Data!#REF!,(IF(B19=Data!B312,Data!I312,Data!#REF!)))))))))))))))&amp;IF(B19=Data!#REF!,Data!#REF!,(IF(B19=Data!#REF!,Data!#REF!,(IF(B19=Data!#REF!,Data!#REF!,(IF(B19=Data!#REF!,Data!#REF!,(IF(B19=Data!#REF!,Data!#REF!,Data!#REF!)))))))))</f>
        <v>#REF!</v>
      </c>
      <c r="T19" s="379"/>
      <c r="U19" s="186" t="e">
        <f>IF(B19=Data!B134,Data!J134,(IF(B19=Data!B140,Data!J140,(IF(B19=Data!B142,Data!J142,(IF(B19=Data!#REF!,Data!#REF!,(IF(B19=Data!#REF!,Data!#REF!,(IF(B19=Data!B125,Data!J125,(IF(B19=Data!#REF!,Data!#REF!,(IF(B19=Data!#REF!,Data!#REF!,Data!#REF!)))))))))))))))&amp;IF(B19=Data!B260,Data!J260,(IF(B19=Data!B261,Data!J261,(IF(B19=Data!#REF!,Data!#REF!,(IF(B19=Data!B256,Data!J256,(IF(B19=Data!B257,Data!J257,(IF(B19=Data!#REF!,Data!J952,(IF(B19=Data!#REF!,Data!#REF!,(IF(B19=Data!B312,Data!J312,Data!#REF!)))))))))))))))&amp;IF(B19=Data!#REF!,Data!#REF!,(IF(B19=Data!#REF!,Data!#REF!,(IF(B19=Data!#REF!,Data!#REF!,(IF(B19=Data!#REF!,Data!#REF!,(IF(B19=Data!#REF!,Data!#REF!,Data!#REF!)))))))))</f>
        <v>#REF!</v>
      </c>
      <c r="V19" s="184">
        <f>IF(D19="","",VLOOKUP(B19,Data!$B$5:$J$404,9,FALSE)*D19)</f>
        <v>6.1360000000000001</v>
      </c>
    </row>
    <row r="20" spans="1:30" s="340" customFormat="1" ht="17" customHeight="1">
      <c r="A20" s="272">
        <v>12</v>
      </c>
      <c r="B20" s="419" t="s">
        <v>199</v>
      </c>
      <c r="C20" s="187" t="str">
        <f>IF(D20="","",VLOOKUP(B20,Data!$B$5:$L$404,2,FALSE))</f>
        <v>WH50360</v>
      </c>
      <c r="D20" s="274">
        <v>2</v>
      </c>
      <c r="E20" s="277"/>
      <c r="F20" s="185">
        <f>IF(D20="","",VLOOKUP(B20,Data!$B$5:$L$404,11,FALSE))</f>
        <v>1751.45</v>
      </c>
      <c r="G20" s="188">
        <f t="shared" si="1"/>
        <v>3502.9</v>
      </c>
      <c r="H20" s="182" t="str">
        <f>IF(D20="","",VLOOKUP(B20,Data!$B$5:$D$404,3,FALSE))</f>
        <v>C/T</v>
      </c>
      <c r="I20" s="182" t="str">
        <f>IF(D20="","",VLOOKUP(B20,Data!$B$5:$M$404,12,FALSE))</f>
        <v>Indonesia</v>
      </c>
      <c r="J20" s="402" t="s">
        <v>1007</v>
      </c>
      <c r="K20" s="183">
        <f>IF(D20="","",VLOOKUP(B20,Data!$B$5:$E$404,4,FALSE)*D20)</f>
        <v>402</v>
      </c>
      <c r="L20" s="183">
        <f>IF(D20="","",VLOOKUP(B20,Data!$B$5:$F$404,5,FALSE)*D20)</f>
        <v>362</v>
      </c>
      <c r="M20" s="189" t="e">
        <f>IF(B20=Data!B86,Data!G86,(IF(B20=Data!B92,Data!G92,(IF(B20=Data!B94,Data!G94,(IF(B20=Data!#REF!,Data!#REF!,(IF(B20=Data!#REF!,Data!#REF!,(IF(B20=Data!B77,Data!G77,(IF(B20=Data!#REF!,Data!#REF!,(IF(B20=Data!#REF!,Data!#REF!,Data!#REF!)))))))))))))))&amp;IF(B20=Data!B211,Data!G211,(IF(B20=Data!B212,Data!G212,(IF(B20=Data!#REF!,Data!#REF!,(IF(B20=Data!B207,Data!G207,(IF(B20=Data!B208,Data!G208,(IF(B20=Data!#REF!,Data!G904,(IF(B20=Data!#REF!,Data!#REF!,(IF(B20=Data!B264,Data!G264,Data!#REF!)))))))))))))))&amp;IF(B20=Data!#REF!,Data!#REF!,(IF(B20=Data!#REF!,Data!#REF!,(IF(B20=Data!#REF!,Data!#REF!,(IF(B20=Data!#REF!,Data!#REF!,(IF(B20=Data!#REF!,Data!#REF!,Data!#REF!)))))))))</f>
        <v>#REF!</v>
      </c>
      <c r="N20" s="377"/>
      <c r="O20" s="378"/>
      <c r="P20" s="186" t="e">
        <f>IF(B20=Data!B86,Data!H86,(IF(B20=Data!B92,Data!H92,(IF(B20=Data!B94,Data!H94,(IF(B20=Data!#REF!,Data!#REF!,(IF(B20=Data!#REF!,Data!#REF!,(IF(B20=Data!B77,Data!H77,(IF(B20=Data!#REF!,Data!#REF!,(IF(B20=Data!#REF!,Data!#REF!,Data!#REF!)))))))))))))))&amp;IF(B20=Data!B211,Data!H211,(IF(B20=Data!B212,Data!H212,(IF(B20=Data!#REF!,Data!#REF!,(IF(B20=Data!B207,Data!H207,(IF(B20=Data!B208,Data!H208,(IF(B20=Data!#REF!,Data!H904,(IF(B20=Data!#REF!,Data!#REF!,(IF(B20=Data!B264,Data!H264,Data!#REF!)))))))))))))))&amp;IF(B20=Data!#REF!,Data!#REF!,(IF(B20=Data!#REF!,Data!#REF!,(IF(B20=Data!#REF!,Data!#REF!,(IF(B20=Data!#REF!,Data!#REF!,(IF(B20=Data!#REF!,Data!#REF!,Data!#REF!)))))))))</f>
        <v>#REF!</v>
      </c>
      <c r="Q20" s="378"/>
      <c r="R20" s="378"/>
      <c r="S20" s="186" t="e">
        <f>IF(B20=Data!B86,Data!I86,(IF(B20=Data!B92,Data!I92,(IF(B20=Data!B94,Data!I94,(IF(B20=Data!#REF!,Data!#REF!,(IF(B20=Data!#REF!,Data!#REF!,(IF(B20=Data!B77,Data!I77,(IF(B20=Data!#REF!,Data!#REF!,(IF(B20=Data!#REF!,Data!#REF!,Data!#REF!)))))))))))))))&amp;IF(B20=Data!B211,Data!I211,(IF(B20=Data!B212,Data!I212,(IF(B20=Data!#REF!,Data!#REF!,(IF(B20=Data!B207,Data!I207,(IF(B20=Data!B208,Data!I208,(IF(B20=Data!#REF!,Data!I904,(IF(B20=Data!#REF!,Data!#REF!,(IF(B20=Data!B264,Data!I264,Data!#REF!)))))))))))))))&amp;IF(B20=Data!#REF!,Data!#REF!,(IF(B20=Data!#REF!,Data!#REF!,(IF(B20=Data!#REF!,Data!#REF!,(IF(B20=Data!#REF!,Data!#REF!,(IF(B20=Data!#REF!,Data!#REF!,Data!#REF!)))))))))</f>
        <v>#REF!</v>
      </c>
      <c r="T20" s="379"/>
      <c r="U20" s="186" t="e">
        <f>IF(B20=Data!B86,Data!J86,(IF(B20=Data!B92,Data!J92,(IF(B20=Data!B94,Data!J94,(IF(B20=Data!#REF!,Data!#REF!,(IF(B20=Data!#REF!,Data!#REF!,(IF(B20=Data!B77,Data!J77,(IF(B20=Data!#REF!,Data!#REF!,(IF(B20=Data!#REF!,Data!#REF!,Data!#REF!)))))))))))))))&amp;IF(B20=Data!B211,Data!J211,(IF(B20=Data!B212,Data!J212,(IF(B20=Data!#REF!,Data!#REF!,(IF(B20=Data!B207,Data!J207,(IF(B20=Data!B208,Data!J208,(IF(B20=Data!#REF!,Data!J904,(IF(B20=Data!#REF!,Data!#REF!,(IF(B20=Data!B264,Data!J264,Data!#REF!)))))))))))))))&amp;IF(B20=Data!#REF!,Data!#REF!,(IF(B20=Data!#REF!,Data!#REF!,(IF(B20=Data!#REF!,Data!#REF!,(IF(B20=Data!#REF!,Data!#REF!,(IF(B20=Data!#REF!,Data!#REF!,Data!#REF!)))))))))</f>
        <v>#REF!</v>
      </c>
      <c r="V20" s="184">
        <f>IF(D20="","",VLOOKUP(B20,Data!$B$5:$J$404,9,FALSE)*D20)</f>
        <v>2.2999999999999998</v>
      </c>
    </row>
    <row r="21" spans="1:30" s="340" customFormat="1" ht="17" customHeight="1">
      <c r="A21" s="272">
        <v>13</v>
      </c>
      <c r="B21" s="419" t="s">
        <v>547</v>
      </c>
      <c r="C21" s="187" t="str">
        <f>IF(D21="","",VLOOKUP(B21,Data!$B$5:$L$404,2,FALSE))</f>
        <v>ZG04870</v>
      </c>
      <c r="D21" s="274">
        <v>4</v>
      </c>
      <c r="E21" s="277"/>
      <c r="F21" s="185">
        <f>IF(D21="","",VLOOKUP(B21,Data!$B$5:$L$404,11,FALSE))</f>
        <v>1870.76</v>
      </c>
      <c r="G21" s="188">
        <f t="shared" si="1"/>
        <v>7483.04</v>
      </c>
      <c r="H21" s="182" t="str">
        <f>IF(D21="","",VLOOKUP(B21,Data!$B$5:$D$404,3,FALSE))</f>
        <v>C/T</v>
      </c>
      <c r="I21" s="182" t="str">
        <f>IF(D21="","",VLOOKUP(B21,Data!$B$5:$M$404,12,FALSE))</f>
        <v>Indonesia</v>
      </c>
      <c r="J21" s="402" t="s">
        <v>1007</v>
      </c>
      <c r="K21" s="183">
        <f>IF(D21="","",VLOOKUP(B21,Data!$B$5:$E$404,4,FALSE)*D21)</f>
        <v>804</v>
      </c>
      <c r="L21" s="183">
        <f>IF(D21="","",VLOOKUP(B21,Data!$B$5:$F$404,5,FALSE)*D21)</f>
        <v>724</v>
      </c>
      <c r="M21" s="189" t="e">
        <f>IF(B21=Data!B87,Data!G87,(IF(B21=Data!B93,Data!G93,(IF(B21=Data!B95,Data!G95,(IF(B21=Data!#REF!,Data!#REF!,(IF(B21=Data!#REF!,Data!#REF!,(IF(B21=Data!B78,Data!G78,(IF(B21=Data!#REF!,Data!#REF!,(IF(B21=Data!#REF!,Data!#REF!,Data!#REF!)))))))))))))))&amp;IF(B21=Data!B212,Data!G212,(IF(B21=Data!B213,Data!G213,(IF(B21=Data!#REF!,Data!#REF!,(IF(B21=Data!B208,Data!G208,(IF(B21=Data!B209,Data!G209,(IF(B21=Data!#REF!,Data!G905,(IF(B21=Data!#REF!,Data!#REF!,(IF(B21=Data!B265,Data!G265,Data!#REF!)))))))))))))))&amp;IF(B21=Data!#REF!,Data!#REF!,(IF(B21=Data!#REF!,Data!#REF!,(IF(B21=Data!#REF!,Data!#REF!,(IF(B21=Data!#REF!,Data!#REF!,(IF(B21=Data!#REF!,Data!#REF!,Data!#REF!)))))))))</f>
        <v>#REF!</v>
      </c>
      <c r="N21" s="377"/>
      <c r="O21" s="378"/>
      <c r="P21" s="186" t="e">
        <f>IF(B21=Data!B87,Data!H87,(IF(B21=Data!B93,Data!H93,(IF(B21=Data!B95,Data!H95,(IF(B21=Data!#REF!,Data!#REF!,(IF(B21=Data!#REF!,Data!#REF!,(IF(B21=Data!B78,Data!H78,(IF(B21=Data!#REF!,Data!#REF!,(IF(B21=Data!#REF!,Data!#REF!,Data!#REF!)))))))))))))))&amp;IF(B21=Data!B212,Data!H212,(IF(B21=Data!B213,Data!H213,(IF(B21=Data!#REF!,Data!#REF!,(IF(B21=Data!B208,Data!H208,(IF(B21=Data!B209,Data!H209,(IF(B21=Data!#REF!,Data!H905,(IF(B21=Data!#REF!,Data!#REF!,(IF(B21=Data!B265,Data!H265,Data!#REF!)))))))))))))))&amp;IF(B21=Data!#REF!,Data!#REF!,(IF(B21=Data!#REF!,Data!#REF!,(IF(B21=Data!#REF!,Data!#REF!,(IF(B21=Data!#REF!,Data!#REF!,(IF(B21=Data!#REF!,Data!#REF!,Data!#REF!)))))))))</f>
        <v>#REF!</v>
      </c>
      <c r="Q21" s="378"/>
      <c r="R21" s="378"/>
      <c r="S21" s="186" t="e">
        <f>IF(B21=Data!B87,Data!I87,(IF(B21=Data!B93,Data!I93,(IF(B21=Data!B95,Data!I95,(IF(B21=Data!#REF!,Data!#REF!,(IF(B21=Data!#REF!,Data!#REF!,(IF(B21=Data!B78,Data!I78,(IF(B21=Data!#REF!,Data!#REF!,(IF(B21=Data!#REF!,Data!#REF!,Data!#REF!)))))))))))))))&amp;IF(B21=Data!B212,Data!I212,(IF(B21=Data!B213,Data!I213,(IF(B21=Data!#REF!,Data!#REF!,(IF(B21=Data!B208,Data!I208,(IF(B21=Data!B209,Data!I209,(IF(B21=Data!#REF!,Data!I905,(IF(B21=Data!#REF!,Data!#REF!,(IF(B21=Data!B265,Data!I265,Data!#REF!)))))))))))))))&amp;IF(B21=Data!#REF!,Data!#REF!,(IF(B21=Data!#REF!,Data!#REF!,(IF(B21=Data!#REF!,Data!#REF!,(IF(B21=Data!#REF!,Data!#REF!,(IF(B21=Data!#REF!,Data!#REF!,Data!#REF!)))))))))</f>
        <v>#REF!</v>
      </c>
      <c r="T21" s="379"/>
      <c r="U21" s="186" t="e">
        <f>IF(B21=Data!B87,Data!J87,(IF(B21=Data!B93,Data!J93,(IF(B21=Data!B95,Data!J95,(IF(B21=Data!#REF!,Data!#REF!,(IF(B21=Data!#REF!,Data!#REF!,(IF(B21=Data!B78,Data!J78,(IF(B21=Data!#REF!,Data!#REF!,(IF(B21=Data!#REF!,Data!#REF!,Data!#REF!)))))))))))))))&amp;IF(B21=Data!B212,Data!J212,(IF(B21=Data!B213,Data!J213,(IF(B21=Data!#REF!,Data!#REF!,(IF(B21=Data!B208,Data!J208,(IF(B21=Data!B209,Data!J209,(IF(B21=Data!#REF!,Data!J905,(IF(B21=Data!#REF!,Data!#REF!,(IF(B21=Data!B265,Data!J265,Data!#REF!)))))))))))))))&amp;IF(B21=Data!#REF!,Data!#REF!,(IF(B21=Data!#REF!,Data!#REF!,(IF(B21=Data!#REF!,Data!#REF!,(IF(B21=Data!#REF!,Data!#REF!,(IF(B21=Data!#REF!,Data!#REF!,Data!#REF!)))))))))</f>
        <v>#REF!</v>
      </c>
      <c r="V21" s="184">
        <f>IF(D21="","",VLOOKUP(B21,Data!$B$5:$J$404,9,FALSE)*D21)</f>
        <v>4.5999999999999996</v>
      </c>
    </row>
    <row r="22" spans="1:30" s="340" customFormat="1" ht="17" customHeight="1">
      <c r="A22" s="272">
        <v>14</v>
      </c>
      <c r="B22" s="419" t="s">
        <v>213</v>
      </c>
      <c r="C22" s="187" t="str">
        <f>IF(D22="","",VLOOKUP(B22,Data!$B$5:$L$404,2,FALSE))</f>
        <v>WH50410</v>
      </c>
      <c r="D22" s="274">
        <v>2</v>
      </c>
      <c r="E22" s="277"/>
      <c r="F22" s="185">
        <f>IF(D22="","",VLOOKUP(B22,Data!$B$5:$L$404,11,FALSE))</f>
        <v>1897.4</v>
      </c>
      <c r="G22" s="188">
        <f t="shared" si="1"/>
        <v>3794.8</v>
      </c>
      <c r="H22" s="182" t="str">
        <f>IF(D22="","",VLOOKUP(B22,Data!$B$5:$D$404,3,FALSE))</f>
        <v>C/T</v>
      </c>
      <c r="I22" s="182" t="str">
        <f>IF(D22="","",VLOOKUP(B22,Data!$B$5:$M$404,12,FALSE))</f>
        <v>Indonesia</v>
      </c>
      <c r="J22" s="402" t="s">
        <v>1007</v>
      </c>
      <c r="K22" s="183">
        <f>IF(D22="","",VLOOKUP(B22,Data!$B$5:$E$404,4,FALSE)*D22)</f>
        <v>444</v>
      </c>
      <c r="L22" s="183">
        <f>IF(D22="","",VLOOKUP(B22,Data!$B$5:$F$404,5,FALSE)*D22)</f>
        <v>402</v>
      </c>
      <c r="M22" s="189" t="e">
        <f>IF(B22=Data!B88,Data!G88,(IF(B22=Data!B94,Data!G94,(IF(B22=Data!B96,Data!G96,(IF(B22=Data!#REF!,Data!#REF!,(IF(B22=Data!#REF!,Data!#REF!,(IF(B22=Data!B79,Data!G79,(IF(B22=Data!#REF!,Data!#REF!,(IF(B22=Data!#REF!,Data!#REF!,Data!#REF!)))))))))))))))&amp;IF(B22=Data!B213,Data!G213,(IF(B22=Data!B214,Data!G214,(IF(B22=Data!#REF!,Data!#REF!,(IF(B22=Data!B209,Data!G209,(IF(B22=Data!B210,Data!G210,(IF(B22=Data!#REF!,Data!G906,(IF(B22=Data!#REF!,Data!#REF!,(IF(B22=Data!B266,Data!G266,Data!#REF!)))))))))))))))&amp;IF(B22=Data!#REF!,Data!#REF!,(IF(B22=Data!#REF!,Data!#REF!,(IF(B22=Data!#REF!,Data!#REF!,(IF(B22=Data!#REF!,Data!#REF!,(IF(B22=Data!#REF!,Data!#REF!,Data!#REF!)))))))))</f>
        <v>#REF!</v>
      </c>
      <c r="N22" s="377"/>
      <c r="O22" s="378"/>
      <c r="P22" s="186" t="e">
        <f>IF(B22=Data!B88,Data!H88,(IF(B22=Data!B94,Data!H94,(IF(B22=Data!B96,Data!H96,(IF(B22=Data!#REF!,Data!#REF!,(IF(B22=Data!#REF!,Data!#REF!,(IF(B22=Data!B79,Data!H79,(IF(B22=Data!#REF!,Data!#REF!,(IF(B22=Data!#REF!,Data!#REF!,Data!#REF!)))))))))))))))&amp;IF(B22=Data!B213,Data!H213,(IF(B22=Data!B214,Data!H214,(IF(B22=Data!#REF!,Data!#REF!,(IF(B22=Data!B209,Data!H209,(IF(B22=Data!B210,Data!H210,(IF(B22=Data!#REF!,Data!H906,(IF(B22=Data!#REF!,Data!#REF!,(IF(B22=Data!B266,Data!H266,Data!#REF!)))))))))))))))&amp;IF(B22=Data!#REF!,Data!#REF!,(IF(B22=Data!#REF!,Data!#REF!,(IF(B22=Data!#REF!,Data!#REF!,(IF(B22=Data!#REF!,Data!#REF!,(IF(B22=Data!#REF!,Data!#REF!,Data!#REF!)))))))))</f>
        <v>#REF!</v>
      </c>
      <c r="Q22" s="378"/>
      <c r="R22" s="378"/>
      <c r="S22" s="186" t="e">
        <f>IF(B22=Data!B88,Data!I88,(IF(B22=Data!B94,Data!I94,(IF(B22=Data!B96,Data!I96,(IF(B22=Data!#REF!,Data!#REF!,(IF(B22=Data!#REF!,Data!#REF!,(IF(B22=Data!B79,Data!I79,(IF(B22=Data!#REF!,Data!#REF!,(IF(B22=Data!#REF!,Data!#REF!,Data!#REF!)))))))))))))))&amp;IF(B22=Data!B213,Data!I213,(IF(B22=Data!B214,Data!I214,(IF(B22=Data!#REF!,Data!#REF!,(IF(B22=Data!B209,Data!I209,(IF(B22=Data!B210,Data!I210,(IF(B22=Data!#REF!,Data!I906,(IF(B22=Data!#REF!,Data!#REF!,(IF(B22=Data!B266,Data!I266,Data!#REF!)))))))))))))))&amp;IF(B22=Data!#REF!,Data!#REF!,(IF(B22=Data!#REF!,Data!#REF!,(IF(B22=Data!#REF!,Data!#REF!,(IF(B22=Data!#REF!,Data!#REF!,(IF(B22=Data!#REF!,Data!#REF!,Data!#REF!)))))))))</f>
        <v>#REF!</v>
      </c>
      <c r="T22" s="379"/>
      <c r="U22" s="186" t="e">
        <f>IF(B22=Data!B88,Data!J88,(IF(B22=Data!B94,Data!J94,(IF(B22=Data!B96,Data!J96,(IF(B22=Data!#REF!,Data!#REF!,(IF(B22=Data!#REF!,Data!#REF!,(IF(B22=Data!B79,Data!J79,(IF(B22=Data!#REF!,Data!#REF!,(IF(B22=Data!#REF!,Data!#REF!,Data!#REF!)))))))))))))))&amp;IF(B22=Data!B213,Data!J213,(IF(B22=Data!B214,Data!J214,(IF(B22=Data!#REF!,Data!#REF!,(IF(B22=Data!B209,Data!J209,(IF(B22=Data!B210,Data!J210,(IF(B22=Data!#REF!,Data!J906,(IF(B22=Data!#REF!,Data!#REF!,(IF(B22=Data!B266,Data!J266,Data!#REF!)))))))))))))))&amp;IF(B22=Data!#REF!,Data!#REF!,(IF(B22=Data!#REF!,Data!#REF!,(IF(B22=Data!#REF!,Data!#REF!,(IF(B22=Data!#REF!,Data!#REF!,(IF(B22=Data!#REF!,Data!#REF!,Data!#REF!)))))))))</f>
        <v>#REF!</v>
      </c>
      <c r="V22" s="184">
        <f>IF(D22="","",VLOOKUP(B22,Data!$B$5:$J$404,9,FALSE)*D22)</f>
        <v>2.3980000000000001</v>
      </c>
    </row>
    <row r="23" spans="1:30" s="340" customFormat="1" ht="17" customHeight="1">
      <c r="A23" s="272">
        <v>15</v>
      </c>
      <c r="B23" s="419" t="s">
        <v>215</v>
      </c>
      <c r="C23" s="187" t="str">
        <f>IF(D23="","",VLOOKUP(B23,Data!$B$5:$L$404,2,FALSE))</f>
        <v>WH50420</v>
      </c>
      <c r="D23" s="274">
        <v>1</v>
      </c>
      <c r="E23" s="277"/>
      <c r="F23" s="185">
        <f>IF(D23="","",VLOOKUP(B23,Data!$B$5:$L$404,11,FALSE))</f>
        <v>1897.4</v>
      </c>
      <c r="G23" s="188">
        <f t="shared" si="1"/>
        <v>1897.4</v>
      </c>
      <c r="H23" s="182" t="str">
        <f>IF(D23="","",VLOOKUP(B23,Data!$B$5:$D$404,3,FALSE))</f>
        <v>C/T</v>
      </c>
      <c r="I23" s="182" t="str">
        <f>IF(D23="","",VLOOKUP(B23,Data!$B$5:$M$404,12,FALSE))</f>
        <v>Indonesia</v>
      </c>
      <c r="J23" s="402" t="s">
        <v>1007</v>
      </c>
      <c r="K23" s="183">
        <f>IF(D23="","",VLOOKUP(B23,Data!$B$5:$E$404,4,FALSE)*D23)</f>
        <v>222</v>
      </c>
      <c r="L23" s="183">
        <f>IF(D23="","",VLOOKUP(B23,Data!$B$5:$F$404,5,FALSE)*D23)</f>
        <v>201</v>
      </c>
      <c r="M23" s="189" t="e">
        <f>IF(B23=Data!B89,Data!G89,(IF(B23=Data!B95,Data!G95,(IF(B23=Data!B97,Data!G97,(IF(B23=Data!#REF!,Data!#REF!,(IF(B23=Data!#REF!,Data!#REF!,(IF(B23=Data!B80,Data!G80,(IF(B23=Data!#REF!,Data!#REF!,(IF(B23=Data!#REF!,Data!#REF!,Data!#REF!)))))))))))))))&amp;IF(B23=Data!B214,Data!G214,(IF(B23=Data!B215,Data!G215,(IF(B23=Data!#REF!,Data!#REF!,(IF(B23=Data!B210,Data!G210,(IF(B23=Data!B211,Data!G211,(IF(B23=Data!#REF!,Data!G907,(IF(B23=Data!#REF!,Data!#REF!,(IF(B23=Data!B267,Data!G267,Data!#REF!)))))))))))))))&amp;IF(B23=Data!#REF!,Data!#REF!,(IF(B23=Data!#REF!,Data!#REF!,(IF(B23=Data!#REF!,Data!#REF!,(IF(B23=Data!#REF!,Data!#REF!,(IF(B23=Data!#REF!,Data!#REF!,Data!#REF!)))))))))</f>
        <v>#REF!</v>
      </c>
      <c r="N23" s="377"/>
      <c r="O23" s="378"/>
      <c r="P23" s="186" t="e">
        <f>IF(B23=Data!B89,Data!H89,(IF(B23=Data!B95,Data!H95,(IF(B23=Data!B97,Data!H97,(IF(B23=Data!#REF!,Data!#REF!,(IF(B23=Data!#REF!,Data!#REF!,(IF(B23=Data!B80,Data!H80,(IF(B23=Data!#REF!,Data!#REF!,(IF(B23=Data!#REF!,Data!#REF!,Data!#REF!)))))))))))))))&amp;IF(B23=Data!B214,Data!H214,(IF(B23=Data!B215,Data!H215,(IF(B23=Data!#REF!,Data!#REF!,(IF(B23=Data!B210,Data!H210,(IF(B23=Data!B211,Data!H211,(IF(B23=Data!#REF!,Data!H907,(IF(B23=Data!#REF!,Data!#REF!,(IF(B23=Data!B267,Data!H267,Data!#REF!)))))))))))))))&amp;IF(B23=Data!#REF!,Data!#REF!,(IF(B23=Data!#REF!,Data!#REF!,(IF(B23=Data!#REF!,Data!#REF!,(IF(B23=Data!#REF!,Data!#REF!,(IF(B23=Data!#REF!,Data!#REF!,Data!#REF!)))))))))</f>
        <v>#REF!</v>
      </c>
      <c r="Q23" s="378"/>
      <c r="R23" s="378"/>
      <c r="S23" s="186" t="e">
        <f>IF(B23=Data!B89,Data!I89,(IF(B23=Data!B95,Data!I95,(IF(B23=Data!B97,Data!I97,(IF(B23=Data!#REF!,Data!#REF!,(IF(B23=Data!#REF!,Data!#REF!,(IF(B23=Data!B80,Data!I80,(IF(B23=Data!#REF!,Data!#REF!,(IF(B23=Data!#REF!,Data!#REF!,Data!#REF!)))))))))))))))&amp;IF(B23=Data!B214,Data!I214,(IF(B23=Data!B215,Data!I215,(IF(B23=Data!#REF!,Data!#REF!,(IF(B23=Data!B210,Data!I210,(IF(B23=Data!B211,Data!I211,(IF(B23=Data!#REF!,Data!I907,(IF(B23=Data!#REF!,Data!#REF!,(IF(B23=Data!B267,Data!I267,Data!#REF!)))))))))))))))&amp;IF(B23=Data!#REF!,Data!#REF!,(IF(B23=Data!#REF!,Data!#REF!,(IF(B23=Data!#REF!,Data!#REF!,(IF(B23=Data!#REF!,Data!#REF!,(IF(B23=Data!#REF!,Data!#REF!,Data!#REF!)))))))))</f>
        <v>#REF!</v>
      </c>
      <c r="T23" s="379"/>
      <c r="U23" s="186" t="e">
        <f>IF(B23=Data!B89,Data!J89,(IF(B23=Data!B95,Data!J95,(IF(B23=Data!B97,Data!J97,(IF(B23=Data!#REF!,Data!#REF!,(IF(B23=Data!#REF!,Data!#REF!,(IF(B23=Data!B80,Data!J80,(IF(B23=Data!#REF!,Data!#REF!,(IF(B23=Data!#REF!,Data!#REF!,Data!#REF!)))))))))))))))&amp;IF(B23=Data!B214,Data!J214,(IF(B23=Data!B215,Data!J215,(IF(B23=Data!#REF!,Data!#REF!,(IF(B23=Data!B210,Data!J210,(IF(B23=Data!B211,Data!J211,(IF(B23=Data!#REF!,Data!J907,(IF(B23=Data!#REF!,Data!#REF!,(IF(B23=Data!B267,Data!J267,Data!#REF!)))))))))))))))&amp;IF(B23=Data!#REF!,Data!#REF!,(IF(B23=Data!#REF!,Data!#REF!,(IF(B23=Data!#REF!,Data!#REF!,(IF(B23=Data!#REF!,Data!#REF!,(IF(B23=Data!#REF!,Data!#REF!,Data!#REF!)))))))))</f>
        <v>#REF!</v>
      </c>
      <c r="V23" s="184">
        <f>IF(D23="","",VLOOKUP(B23,Data!$B$5:$J$404,9,FALSE)*D23)</f>
        <v>1.1990000000000001</v>
      </c>
    </row>
    <row r="24" spans="1:30" s="340" customFormat="1" ht="17" customHeight="1">
      <c r="A24" s="272">
        <v>16</v>
      </c>
      <c r="B24" s="419" t="s">
        <v>239</v>
      </c>
      <c r="C24" s="187" t="str">
        <f>IF(D24="","",VLOOKUP(B24,Data!$B$5:$L$404,2,FALSE))</f>
        <v>AAC7366</v>
      </c>
      <c r="D24" s="274">
        <v>16</v>
      </c>
      <c r="E24" s="277"/>
      <c r="F24" s="185">
        <f>IF(D24="","",VLOOKUP(B24,Data!$B$5:$L$404,11,FALSE))</f>
        <v>2618.06</v>
      </c>
      <c r="G24" s="188">
        <f t="shared" si="1"/>
        <v>41888.959999999999</v>
      </c>
      <c r="H24" s="182" t="str">
        <f>IF(D24="","",VLOOKUP(B24,Data!$B$5:$D$404,3,FALSE))</f>
        <v>C/T</v>
      </c>
      <c r="I24" s="182" t="str">
        <f>IF(D24="","",VLOOKUP(B24,Data!$B$5:$M$404,12,FALSE))</f>
        <v>Indonesia</v>
      </c>
      <c r="J24" s="402" t="s">
        <v>1007</v>
      </c>
      <c r="K24" s="183">
        <f>IF(D24="","",VLOOKUP(B24,Data!$B$5:$E$404,4,FALSE)*D24)</f>
        <v>4256</v>
      </c>
      <c r="L24" s="183">
        <f>IF(D24="","",VLOOKUP(B24,Data!$B$5:$F$404,5,FALSE)*D24)</f>
        <v>3936</v>
      </c>
      <c r="M24" s="189" t="e">
        <f>IF(B24=Data!B90,Data!G90,(IF(B24=Data!B96,Data!G96,(IF(B24=Data!B98,Data!G98,(IF(B24=Data!#REF!,Data!#REF!,(IF(B24=Data!#REF!,Data!#REF!,(IF(B24=Data!B81,Data!G81,(IF(B24=Data!#REF!,Data!#REF!,(IF(B24=Data!#REF!,Data!#REF!,Data!#REF!)))))))))))))))&amp;IF(B24=Data!B215,Data!G215,(IF(B24=Data!B216,Data!G216,(IF(B24=Data!#REF!,Data!#REF!,(IF(B24=Data!B211,Data!G211,(IF(B24=Data!B212,Data!G212,(IF(B24=Data!#REF!,Data!G908,(IF(B24=Data!#REF!,Data!#REF!,(IF(B24=Data!B268,Data!G268,Data!#REF!)))))))))))))))&amp;IF(B24=Data!#REF!,Data!#REF!,(IF(B24=Data!#REF!,Data!#REF!,(IF(B24=Data!#REF!,Data!#REF!,(IF(B24=Data!#REF!,Data!#REF!,(IF(B24=Data!#REF!,Data!#REF!,Data!#REF!)))))))))</f>
        <v>#REF!</v>
      </c>
      <c r="N24" s="377"/>
      <c r="O24" s="378"/>
      <c r="P24" s="186" t="e">
        <f>IF(B24=Data!B90,Data!H90,(IF(B24=Data!B96,Data!H96,(IF(B24=Data!B98,Data!H98,(IF(B24=Data!#REF!,Data!#REF!,(IF(B24=Data!#REF!,Data!#REF!,(IF(B24=Data!B81,Data!H81,(IF(B24=Data!#REF!,Data!#REF!,(IF(B24=Data!#REF!,Data!#REF!,Data!#REF!)))))))))))))))&amp;IF(B24=Data!B215,Data!H215,(IF(B24=Data!B216,Data!H216,(IF(B24=Data!#REF!,Data!#REF!,(IF(B24=Data!B211,Data!H211,(IF(B24=Data!B212,Data!H212,(IF(B24=Data!#REF!,Data!H908,(IF(B24=Data!#REF!,Data!#REF!,(IF(B24=Data!B268,Data!H268,Data!#REF!)))))))))))))))&amp;IF(B24=Data!#REF!,Data!#REF!,(IF(B24=Data!#REF!,Data!#REF!,(IF(B24=Data!#REF!,Data!#REF!,(IF(B24=Data!#REF!,Data!#REF!,(IF(B24=Data!#REF!,Data!#REF!,Data!#REF!)))))))))</f>
        <v>#REF!</v>
      </c>
      <c r="Q24" s="378"/>
      <c r="R24" s="378"/>
      <c r="S24" s="186" t="e">
        <f>IF(B24=Data!B90,Data!I90,(IF(B24=Data!B96,Data!I96,(IF(B24=Data!B98,Data!I98,(IF(B24=Data!#REF!,Data!#REF!,(IF(B24=Data!#REF!,Data!#REF!,(IF(B24=Data!B81,Data!I81,(IF(B24=Data!#REF!,Data!#REF!,(IF(B24=Data!#REF!,Data!#REF!,Data!#REF!)))))))))))))))&amp;IF(B24=Data!B215,Data!I215,(IF(B24=Data!B216,Data!I216,(IF(B24=Data!#REF!,Data!#REF!,(IF(B24=Data!B211,Data!I211,(IF(B24=Data!B212,Data!I212,(IF(B24=Data!#REF!,Data!I908,(IF(B24=Data!#REF!,Data!#REF!,(IF(B24=Data!B268,Data!I268,Data!#REF!)))))))))))))))&amp;IF(B24=Data!#REF!,Data!#REF!,(IF(B24=Data!#REF!,Data!#REF!,(IF(B24=Data!#REF!,Data!#REF!,(IF(B24=Data!#REF!,Data!#REF!,(IF(B24=Data!#REF!,Data!#REF!,Data!#REF!)))))))))</f>
        <v>#REF!</v>
      </c>
      <c r="T24" s="379"/>
      <c r="U24" s="186" t="e">
        <f>IF(B24=Data!B90,Data!J90,(IF(B24=Data!B96,Data!J96,(IF(B24=Data!B98,Data!J98,(IF(B24=Data!#REF!,Data!#REF!,(IF(B24=Data!#REF!,Data!#REF!,(IF(B24=Data!B81,Data!J81,(IF(B24=Data!#REF!,Data!#REF!,(IF(B24=Data!#REF!,Data!#REF!,Data!#REF!)))))))))))))))&amp;IF(B24=Data!B215,Data!J215,(IF(B24=Data!B216,Data!J216,(IF(B24=Data!#REF!,Data!#REF!,(IF(B24=Data!B211,Data!J211,(IF(B24=Data!B212,Data!J212,(IF(B24=Data!#REF!,Data!J908,(IF(B24=Data!#REF!,Data!#REF!,(IF(B24=Data!B268,Data!J268,Data!#REF!)))))))))))))))&amp;IF(B24=Data!#REF!,Data!#REF!,(IF(B24=Data!#REF!,Data!#REF!,(IF(B24=Data!#REF!,Data!#REF!,(IF(B24=Data!#REF!,Data!#REF!,(IF(B24=Data!#REF!,Data!#REF!,Data!#REF!)))))))))</f>
        <v>#REF!</v>
      </c>
      <c r="V24" s="184">
        <f>IF(D24="","",VLOOKUP(B24,Data!$B$5:$J$404,9,FALSE)*D24)</f>
        <v>23.808</v>
      </c>
    </row>
    <row r="25" spans="1:30" s="340" customFormat="1" ht="17" customHeight="1">
      <c r="A25" s="272"/>
      <c r="B25" s="368"/>
      <c r="C25" s="187" t="str">
        <f>IF(D25="","",VLOOKUP(B25,Data!$B$5:$L$404,2,FALSE))</f>
        <v/>
      </c>
      <c r="D25" s="274"/>
      <c r="E25" s="181"/>
      <c r="F25" s="185" t="str">
        <f>IF(D25="","",VLOOKUP(B25,Data!$B$5:$L$404,11,FALSE))</f>
        <v/>
      </c>
      <c r="G25" s="188" t="str">
        <f t="shared" si="0"/>
        <v>-</v>
      </c>
      <c r="H25" s="182" t="str">
        <f>IF(D25="","",VLOOKUP(B25,Data!$B$5:$D$404,3,FALSE))</f>
        <v/>
      </c>
      <c r="I25" s="182" t="str">
        <f>IF(D25="","",VLOOKUP(B25,Data!$B$5:$M$404,12,FALSE))</f>
        <v/>
      </c>
      <c r="J25" s="402"/>
      <c r="K25" s="183" t="str">
        <f>IF(D25="","",VLOOKUP(B25,Data!$B$5:$E$404,4,FALSE)*D25)</f>
        <v/>
      </c>
      <c r="L25" s="183" t="str">
        <f>IF(D25="","",VLOOKUP(B25,Data!$B$5:$F$404,5,FALSE)*D25)</f>
        <v/>
      </c>
      <c r="M25" s="189" t="e">
        <f>IF(B25=Data!B93,Data!G93,(IF(B25=Data!B99,Data!G99,(IF(B25=Data!B101,Data!G101,(IF(B25=Data!#REF!,Data!#REF!,(IF(B25=Data!#REF!,Data!#REF!,(IF(B25=Data!B84,Data!G84,(IF(B25=Data!#REF!,Data!#REF!,(IF(B25=Data!#REF!,Data!#REF!,Data!#REF!)))))))))))))))&amp;IF(B25=Data!B219,Data!G219,(IF(B25=Data!B220,Data!G220,(IF(B25=Data!#REF!,Data!#REF!,(IF(B25=Data!B214,Data!G214,(IF(B25=Data!B216,Data!G216,(IF(B25=Data!#REF!,Data!G911,(IF(B25=Data!#REF!,Data!#REF!,(IF(B25=Data!B271,Data!G271,Data!#REF!)))))))))))))))&amp;IF(B25=Data!#REF!,Data!#REF!,(IF(B25=Data!#REF!,Data!#REF!,(IF(B25=Data!#REF!,Data!#REF!,(IF(B25=Data!#REF!,Data!#REF!,(IF(B25=Data!#REF!,Data!#REF!,Data!#REF!)))))))))</f>
        <v>#REF!</v>
      </c>
      <c r="N25" s="377"/>
      <c r="O25" s="378"/>
      <c r="P25" s="186" t="e">
        <f>IF(B25=Data!B93,Data!H93,(IF(B25=Data!B99,Data!H99,(IF(B25=Data!B101,Data!H101,(IF(B25=Data!#REF!,Data!#REF!,(IF(B25=Data!#REF!,Data!#REF!,(IF(B25=Data!B84,Data!H84,(IF(B25=Data!#REF!,Data!#REF!,(IF(B25=Data!#REF!,Data!#REF!,Data!#REF!)))))))))))))))&amp;IF(B25=Data!B219,Data!H219,(IF(B25=Data!B220,Data!H220,(IF(B25=Data!#REF!,Data!#REF!,(IF(B25=Data!B214,Data!H214,(IF(B25=Data!B216,Data!H216,(IF(B25=Data!#REF!,Data!H911,(IF(B25=Data!#REF!,Data!#REF!,(IF(B25=Data!B271,Data!H271,Data!#REF!)))))))))))))))&amp;IF(B25=Data!#REF!,Data!#REF!,(IF(B25=Data!#REF!,Data!#REF!,(IF(B25=Data!#REF!,Data!#REF!,(IF(B25=Data!#REF!,Data!#REF!,(IF(B25=Data!#REF!,Data!#REF!,Data!#REF!)))))))))</f>
        <v>#REF!</v>
      </c>
      <c r="Q25" s="378"/>
      <c r="R25" s="378"/>
      <c r="S25" s="186" t="e">
        <f>IF(B25=Data!B93,Data!I93,(IF(B25=Data!B99,Data!I99,(IF(B25=Data!B101,Data!I101,(IF(B25=Data!#REF!,Data!#REF!,(IF(B25=Data!#REF!,Data!#REF!,(IF(B25=Data!B84,Data!I84,(IF(B25=Data!#REF!,Data!#REF!,(IF(B25=Data!#REF!,Data!#REF!,Data!#REF!)))))))))))))))&amp;IF(B25=Data!B219,Data!I219,(IF(B25=Data!B220,Data!I220,(IF(B25=Data!#REF!,Data!#REF!,(IF(B25=Data!B214,Data!I214,(IF(B25=Data!B216,Data!I216,(IF(B25=Data!#REF!,Data!I911,(IF(B25=Data!#REF!,Data!#REF!,(IF(B25=Data!B271,Data!I271,Data!#REF!)))))))))))))))&amp;IF(B25=Data!#REF!,Data!#REF!,(IF(B25=Data!#REF!,Data!#REF!,(IF(B25=Data!#REF!,Data!#REF!,(IF(B25=Data!#REF!,Data!#REF!,(IF(B25=Data!#REF!,Data!#REF!,Data!#REF!)))))))))</f>
        <v>#REF!</v>
      </c>
      <c r="T25" s="379"/>
      <c r="U25" s="186" t="e">
        <f>IF(B25=Data!B93,Data!J93,(IF(B25=Data!B99,Data!J99,(IF(B25=Data!B101,Data!J101,(IF(B25=Data!#REF!,Data!#REF!,(IF(B25=Data!#REF!,Data!#REF!,(IF(B25=Data!B84,Data!J84,(IF(B25=Data!#REF!,Data!#REF!,(IF(B25=Data!#REF!,Data!#REF!,Data!#REF!)))))))))))))))&amp;IF(B25=Data!B219,Data!J219,(IF(B25=Data!B220,Data!J220,(IF(B25=Data!#REF!,Data!#REF!,(IF(B25=Data!B214,Data!J214,(IF(B25=Data!B216,Data!J216,(IF(B25=Data!#REF!,Data!J911,(IF(B25=Data!#REF!,Data!#REF!,(IF(B25=Data!B271,Data!J271,Data!#REF!)))))))))))))))&amp;IF(B25=Data!#REF!,Data!#REF!,(IF(B25=Data!#REF!,Data!#REF!,(IF(B25=Data!#REF!,Data!#REF!,(IF(B25=Data!#REF!,Data!#REF!,(IF(B25=Data!#REF!,Data!#REF!,Data!#REF!)))))))))</f>
        <v>#REF!</v>
      </c>
      <c r="V25" s="184" t="str">
        <f>IF(D25="","",VLOOKUP(B25,Data!$B$5:$J$404,9,FALSE)*D25)</f>
        <v/>
      </c>
    </row>
    <row r="26" spans="1:30" s="409" customFormat="1" ht="17" customHeight="1">
      <c r="A26" s="410"/>
      <c r="B26" s="368"/>
      <c r="C26" s="187" t="str">
        <f>IF(D26="","",VLOOKUP(B26,Data!$B$5:$L$404,2,FALSE))</f>
        <v/>
      </c>
      <c r="D26" s="274"/>
      <c r="E26" s="273"/>
      <c r="F26" s="376" t="str">
        <f>IF(D26="","",VLOOKUP(B26,Data!$B$5:$L$404,11,FALSE))</f>
        <v/>
      </c>
      <c r="G26" s="400" t="str">
        <f t="shared" si="0"/>
        <v>-</v>
      </c>
      <c r="H26" s="401" t="str">
        <f>IF(D26="","",VLOOKUP(B26,Data!$B$5:$D$404,3,FALSE))</f>
        <v/>
      </c>
      <c r="I26" s="401" t="str">
        <f>IF(D26="","",VLOOKUP(B26,Data!$B$5:$M$404,12,FALSE))</f>
        <v/>
      </c>
      <c r="J26" s="402"/>
      <c r="K26" s="187" t="str">
        <f>IF(D26="","",VLOOKUP(B26,Data!$B$5:$E$404,4,FALSE)*D26)</f>
        <v/>
      </c>
      <c r="L26" s="187" t="str">
        <f>IF(D26="","",VLOOKUP(B26,Data!$B$5:$F$404,5,FALSE)*D26)</f>
        <v/>
      </c>
      <c r="M26" s="403"/>
      <c r="N26" s="404"/>
      <c r="O26" s="405"/>
      <c r="P26" s="406"/>
      <c r="Q26" s="405"/>
      <c r="R26" s="405"/>
      <c r="S26" s="406"/>
      <c r="T26" s="407"/>
      <c r="U26" s="406"/>
      <c r="V26" s="408" t="str">
        <f>IF(D26="","",VLOOKUP(B26,Data!$B$5:$J$404,9,FALSE)*D26)</f>
        <v/>
      </c>
      <c r="W26" s="386"/>
      <c r="X26" s="386"/>
      <c r="Y26" s="386"/>
      <c r="Z26" s="386"/>
      <c r="AA26" s="386"/>
      <c r="AB26" s="386"/>
      <c r="AC26" s="386"/>
      <c r="AD26" s="386"/>
    </row>
    <row r="27" spans="1:30" s="409" customFormat="1" ht="17" customHeight="1">
      <c r="A27" s="410"/>
      <c r="B27" s="368"/>
      <c r="C27" s="187" t="str">
        <f>IF(D27="","",VLOOKUP(B27,Data!$B$5:$L$404,2,FALSE))</f>
        <v/>
      </c>
      <c r="D27" s="274"/>
      <c r="E27" s="273"/>
      <c r="F27" s="376" t="str">
        <f>IF(D27="","",VLOOKUP(B27,Data!$B$5:$L$404,11,FALSE))</f>
        <v/>
      </c>
      <c r="G27" s="400" t="str">
        <f t="shared" si="0"/>
        <v>-</v>
      </c>
      <c r="H27" s="401" t="str">
        <f>IF(D27="","",VLOOKUP(B27,Data!$B$5:$D$404,3,FALSE))</f>
        <v/>
      </c>
      <c r="I27" s="401" t="str">
        <f>IF(D27="","",VLOOKUP(B27,Data!$B$5:$M$404,12,FALSE))</f>
        <v/>
      </c>
      <c r="J27" s="402"/>
      <c r="K27" s="187" t="str">
        <f>IF(D27="","",VLOOKUP(B27,Data!$B$5:$E$404,4,FALSE)*D27)</f>
        <v/>
      </c>
      <c r="L27" s="187" t="str">
        <f>IF(D27="","",VLOOKUP(B27,Data!$B$5:$F$404,5,FALSE)*D27)</f>
        <v/>
      </c>
      <c r="M27" s="403"/>
      <c r="N27" s="404"/>
      <c r="O27" s="405"/>
      <c r="P27" s="406"/>
      <c r="Q27" s="405"/>
      <c r="R27" s="405"/>
      <c r="S27" s="406"/>
      <c r="T27" s="407"/>
      <c r="U27" s="406"/>
      <c r="V27" s="408" t="str">
        <f>IF(D27="","",VLOOKUP(B27,Data!$B$5:$J$404,9,FALSE)*D27)</f>
        <v/>
      </c>
      <c r="W27" s="386"/>
      <c r="X27" s="386"/>
      <c r="Y27" s="386"/>
      <c r="Z27" s="386"/>
      <c r="AA27" s="386"/>
      <c r="AB27" s="386"/>
      <c r="AC27" s="386"/>
      <c r="AD27" s="386"/>
    </row>
    <row r="28" spans="1:30" s="340" customFormat="1" ht="17" customHeight="1">
      <c r="A28" s="410"/>
      <c r="B28" s="342" t="s">
        <v>871</v>
      </c>
      <c r="C28" s="187" t="str">
        <f>IF(D28="","",VLOOKUP(B28,Data!$B$5:$L$404,2,FALSE))</f>
        <v/>
      </c>
      <c r="D28" s="274"/>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399"/>
      <c r="B29" s="342" t="s">
        <v>1048</v>
      </c>
      <c r="C29" s="187" t="str">
        <f>IF(D29="","",VLOOKUP(B29,Data!$B$5:$L$404,2,FALSE))</f>
        <v/>
      </c>
      <c r="D29" s="339"/>
      <c r="E29" s="276"/>
      <c r="F29" s="185" t="str">
        <f>IF(D29="","",VLOOKUP(B29,Data!$B$5:$L$404,11,FALSE))</f>
        <v/>
      </c>
      <c r="G29" s="188" t="str">
        <f t="shared" si="0"/>
        <v>-</v>
      </c>
      <c r="H29" s="182" t="str">
        <f>IF(D29="","",VLOOKUP(B29,Data!$B$5:$D$404,3,FALSE))</f>
        <v/>
      </c>
      <c r="I29" s="182" t="str">
        <f>IF(D29="","",VLOOKUP(B29,Data!$B$5:$M$404,12,FALSE))</f>
        <v/>
      </c>
      <c r="J29" s="246"/>
      <c r="K29" s="183" t="str">
        <f>IF(D29="","",VLOOKUP(B29,Data!$B$5:$E$404,4,FALSE)*D29)</f>
        <v/>
      </c>
      <c r="L29" s="183" t="str">
        <f>IF(D29="","",VLOOKUP(B29,Data!$B$5:$F$404,5,FALSE)*D29)</f>
        <v/>
      </c>
      <c r="M29" s="189"/>
      <c r="N29" s="377"/>
      <c r="O29" s="378"/>
      <c r="P29" s="186"/>
      <c r="Q29" s="378"/>
      <c r="R29" s="378"/>
      <c r="S29" s="186"/>
      <c r="T29" s="379"/>
      <c r="U29" s="186"/>
      <c r="V29" s="184" t="str">
        <f>IF(D29="","",VLOOKUP(B29,Data!$B$5:$J$404,9,FALSE)*D29)</f>
        <v/>
      </c>
      <c r="W29" s="282"/>
      <c r="X29" s="282"/>
      <c r="Y29" s="282"/>
      <c r="Z29" s="282"/>
      <c r="AA29" s="282"/>
      <c r="AB29" s="282"/>
      <c r="AC29" s="282"/>
      <c r="AD29" s="282"/>
    </row>
    <row r="30" spans="1:30" s="340" customFormat="1" ht="17" customHeight="1">
      <c r="A30" s="410"/>
      <c r="B30" s="385"/>
      <c r="C30" s="187"/>
      <c r="D30" s="339"/>
      <c r="E30" s="276"/>
      <c r="F30" s="185"/>
      <c r="G30" s="188" t="str">
        <f t="shared" si="0"/>
        <v>-</v>
      </c>
      <c r="H30" s="182"/>
      <c r="I30" s="182"/>
      <c r="J30" s="246"/>
      <c r="K30" s="183"/>
      <c r="L30" s="183"/>
      <c r="M30" s="189" t="e">
        <f>IF(B30=Data!B87,Data!G87,(IF(B30=Data!B93,Data!G93,(IF(B30=Data!B95,Data!G95,(IF(B30=Data!#REF!,Data!#REF!,(IF(B30=Data!#REF!,Data!#REF!,(IF(B30=Data!B78,Data!G78,(IF(B30=Data!#REF!,Data!#REF!,(IF(B30=Data!#REF!,Data!#REF!,Data!#REF!)))))))))))))))&amp;IF(B30=Data!B212,Data!G212,(IF(B30=Data!B213,Data!G213,(IF(B30=Data!#REF!,Data!#REF!,(IF(B30=Data!B208,Data!G208,(IF(B30=Data!B209,Data!G209,(IF(B30=Data!#REF!,Data!G905,(IF(B30=Data!#REF!,Data!#REF!,(IF(B30=Data!B265,Data!G265,Data!#REF!)))))))))))))))&amp;IF(B30=Data!#REF!,Data!#REF!,(IF(B30=Data!#REF!,Data!#REF!,(IF(B30=Data!#REF!,Data!#REF!,(IF(B30=Data!#REF!,Data!#REF!,(IF(B30=Data!#REF!,Data!#REF!,Data!#REF!)))))))))</f>
        <v>#REF!</v>
      </c>
      <c r="N30" s="377"/>
      <c r="O30" s="378"/>
      <c r="P30" s="186" t="e">
        <f>IF(B30=Data!B87,Data!H87,(IF(B30=Data!B93,Data!H93,(IF(B30=Data!B95,Data!H95,(IF(B30=Data!#REF!,Data!#REF!,(IF(B30=Data!#REF!,Data!#REF!,(IF(B30=Data!B78,Data!H78,(IF(B30=Data!#REF!,Data!#REF!,(IF(B30=Data!#REF!,Data!#REF!,Data!#REF!)))))))))))))))&amp;IF(B30=Data!B212,Data!H212,(IF(B30=Data!B213,Data!H213,(IF(B30=Data!#REF!,Data!#REF!,(IF(B30=Data!B208,Data!H208,(IF(B30=Data!B209,Data!H209,(IF(B30=Data!#REF!,Data!H905,(IF(B30=Data!#REF!,Data!#REF!,(IF(B30=Data!B265,Data!H265,Data!#REF!)))))))))))))))&amp;IF(B30=Data!#REF!,Data!#REF!,(IF(B30=Data!#REF!,Data!#REF!,(IF(B30=Data!#REF!,Data!#REF!,(IF(B30=Data!#REF!,Data!#REF!,(IF(B30=Data!#REF!,Data!#REF!,Data!#REF!)))))))))</f>
        <v>#REF!</v>
      </c>
      <c r="Q30" s="378"/>
      <c r="R30" s="378"/>
      <c r="S30" s="186" t="e">
        <f>IF(B30=Data!B87,Data!I87,(IF(B30=Data!B93,Data!I93,(IF(B30=Data!B95,Data!I95,(IF(B30=Data!#REF!,Data!#REF!,(IF(B30=Data!#REF!,Data!#REF!,(IF(B30=Data!B78,Data!I78,(IF(B30=Data!#REF!,Data!#REF!,(IF(B30=Data!#REF!,Data!#REF!,Data!#REF!)))))))))))))))&amp;IF(B30=Data!B212,Data!I212,(IF(B30=Data!B213,Data!I213,(IF(B30=Data!#REF!,Data!#REF!,(IF(B30=Data!B208,Data!I208,(IF(B30=Data!B209,Data!I209,(IF(B30=Data!#REF!,Data!I905,(IF(B30=Data!#REF!,Data!#REF!,(IF(B30=Data!B265,Data!I265,Data!#REF!)))))))))))))))&amp;IF(B30=Data!#REF!,Data!#REF!,(IF(B30=Data!#REF!,Data!#REF!,(IF(B30=Data!#REF!,Data!#REF!,(IF(B30=Data!#REF!,Data!#REF!,(IF(B30=Data!#REF!,Data!#REF!,Data!#REF!)))))))))</f>
        <v>#REF!</v>
      </c>
      <c r="T30" s="379"/>
      <c r="U30" s="186" t="e">
        <f>IF(B30=Data!B87,Data!J87,(IF(B30=Data!B93,Data!J93,(IF(B30=Data!B95,Data!J95,(IF(B30=Data!#REF!,Data!#REF!,(IF(B30=Data!#REF!,Data!#REF!,(IF(B30=Data!B78,Data!J78,(IF(B30=Data!#REF!,Data!#REF!,(IF(B30=Data!#REF!,Data!#REF!,Data!#REF!)))))))))))))))&amp;IF(B30=Data!B212,Data!J212,(IF(B30=Data!B213,Data!J213,(IF(B30=Data!#REF!,Data!#REF!,(IF(B30=Data!B208,Data!J208,(IF(B30=Data!B209,Data!J209,(IF(B30=Data!#REF!,Data!J905,(IF(B30=Data!#REF!,Data!#REF!,(IF(B30=Data!B265,Data!J265,Data!#REF!)))))))))))))))&amp;IF(B30=Data!#REF!,Data!#REF!,(IF(B30=Data!#REF!,Data!#REF!,(IF(B30=Data!#REF!,Data!#REF!,(IF(B30=Data!#REF!,Data!#REF!,(IF(B30=Data!#REF!,Data!#REF!,Data!#REF!)))))))))</f>
        <v>#REF!</v>
      </c>
      <c r="V30" s="184"/>
      <c r="W30" s="282"/>
      <c r="X30" s="282"/>
      <c r="Y30" s="282"/>
      <c r="Z30" s="282"/>
      <c r="AA30" s="282"/>
      <c r="AB30" s="282"/>
      <c r="AC30" s="282"/>
      <c r="AD30" s="282"/>
    </row>
    <row r="31" spans="1:30" s="340" customFormat="1" ht="19.5" customHeight="1">
      <c r="A31" s="272"/>
      <c r="B31" s="678"/>
      <c r="C31" s="679"/>
      <c r="D31" s="269">
        <f>SUM(D16:D30)</f>
        <v>29</v>
      </c>
      <c r="E31" s="374"/>
      <c r="F31" s="380"/>
      <c r="G31" s="191">
        <f>SUM(G16:G30)</f>
        <v>75701.7</v>
      </c>
      <c r="H31" s="191"/>
      <c r="I31" s="383"/>
      <c r="J31" s="343"/>
      <c r="K31" s="191">
        <f>SUM(K16:K30)</f>
        <v>7348</v>
      </c>
      <c r="L31" s="191">
        <f>SUM(L16:L30)</f>
        <v>6701</v>
      </c>
      <c r="M31" s="191" t="e">
        <f>SUM(M16:M30)</f>
        <v>#REF!</v>
      </c>
      <c r="N31" s="190">
        <f>SUM(N14:N15)</f>
        <v>0</v>
      </c>
      <c r="O31" s="190" t="e">
        <f>SUM(#REF!)</f>
        <v>#REF!</v>
      </c>
      <c r="P31" s="190">
        <f>SUM(P14:P15)</f>
        <v>0</v>
      </c>
      <c r="Q31" s="190">
        <f>SUM(Q14:Q15)</f>
        <v>0</v>
      </c>
      <c r="R31" s="190" t="e">
        <f>SUM(#REF!)</f>
        <v>#REF!</v>
      </c>
      <c r="S31" s="190">
        <f>SUM(S14:S15)</f>
        <v>0</v>
      </c>
      <c r="T31" s="190">
        <f>SUM(T14:T15)</f>
        <v>0</v>
      </c>
      <c r="U31" s="190"/>
      <c r="V31" s="192">
        <f>SUM(V16:V30)</f>
        <v>40.441000000000003</v>
      </c>
      <c r="W31" s="282"/>
    </row>
    <row r="32" spans="1:30" ht="10.5" customHeight="1">
      <c r="A32" s="272"/>
      <c r="B32" s="680"/>
      <c r="C32" s="681"/>
      <c r="D32" s="395"/>
      <c r="E32" s="375"/>
      <c r="F32" s="311"/>
      <c r="G32" s="160" t="s">
        <v>523</v>
      </c>
      <c r="H32" s="157"/>
      <c r="I32" s="344"/>
      <c r="J32" s="344"/>
      <c r="K32" s="344"/>
      <c r="L32" s="161"/>
      <c r="M32" s="151"/>
      <c r="N32" s="298"/>
      <c r="U32" s="298"/>
      <c r="V32" s="298"/>
    </row>
    <row r="33" spans="1:22" ht="14">
      <c r="A33" s="290" t="s">
        <v>524</v>
      </c>
      <c r="B33" s="346"/>
      <c r="C33" s="347"/>
      <c r="D33" s="396" t="s">
        <v>81</v>
      </c>
      <c r="E33" s="305"/>
      <c r="F33" s="68" t="s">
        <v>82</v>
      </c>
      <c r="G33" s="72"/>
      <c r="H33" s="322" t="s">
        <v>83</v>
      </c>
      <c r="I33" s="349"/>
      <c r="J33" s="152" t="s">
        <v>84</v>
      </c>
      <c r="K33" s="152"/>
      <c r="L33" s="682" t="s">
        <v>85</v>
      </c>
      <c r="M33" s="683"/>
      <c r="N33" s="683"/>
      <c r="O33" s="683"/>
      <c r="P33" s="683"/>
      <c r="Q33" s="683"/>
      <c r="R33" s="683"/>
      <c r="S33" s="683"/>
      <c r="T33" s="683"/>
      <c r="U33" s="683"/>
      <c r="V33" s="684"/>
    </row>
    <row r="34" spans="1:22" ht="14">
      <c r="A34" s="297" t="s">
        <v>525</v>
      </c>
      <c r="B34" s="334"/>
      <c r="C34" s="308"/>
      <c r="D34" s="386" t="s">
        <v>87</v>
      </c>
      <c r="F34" s="685"/>
      <c r="G34" s="686"/>
      <c r="H34" s="297" t="s">
        <v>88</v>
      </c>
      <c r="I34" s="350"/>
      <c r="J34" s="154" t="s">
        <v>89</v>
      </c>
      <c r="K34" s="154"/>
      <c r="L34" s="150"/>
      <c r="V34" s="155"/>
    </row>
    <row r="35" spans="1:22">
      <c r="A35" s="297" t="s">
        <v>526</v>
      </c>
      <c r="B35" s="297"/>
      <c r="C35" s="298"/>
      <c r="D35" s="386"/>
      <c r="F35" s="685"/>
      <c r="G35" s="686"/>
      <c r="H35" s="297"/>
      <c r="I35" s="350"/>
      <c r="J35" s="154" t="s">
        <v>93</v>
      </c>
      <c r="K35" s="154"/>
      <c r="L35" s="150"/>
      <c r="V35" s="155"/>
    </row>
    <row r="36" spans="1:22" ht="10.5" customHeight="1">
      <c r="A36" s="311"/>
      <c r="B36" s="351"/>
      <c r="C36" s="352"/>
      <c r="D36" s="386" t="s">
        <v>94</v>
      </c>
      <c r="F36" s="685"/>
      <c r="G36" s="686"/>
      <c r="H36" s="297" t="s">
        <v>95</v>
      </c>
      <c r="I36" s="350"/>
      <c r="J36" s="154"/>
      <c r="K36" s="154"/>
      <c r="L36" s="150"/>
      <c r="V36" s="155"/>
    </row>
    <row r="37" spans="1:22" ht="13">
      <c r="A37" s="290" t="s">
        <v>96</v>
      </c>
      <c r="C37" s="292"/>
      <c r="D37" s="386" t="s">
        <v>97</v>
      </c>
      <c r="F37" s="76" t="s">
        <v>98</v>
      </c>
      <c r="G37" s="73"/>
      <c r="H37" s="297" t="s">
        <v>88</v>
      </c>
      <c r="I37" s="350"/>
      <c r="J37" s="154" t="s">
        <v>99</v>
      </c>
      <c r="K37" s="154"/>
      <c r="L37" s="150"/>
      <c r="V37" s="155"/>
    </row>
    <row r="38" spans="1:22" ht="10.5" customHeight="1">
      <c r="A38" s="297" t="s">
        <v>527</v>
      </c>
      <c r="C38" s="298"/>
      <c r="D38" s="386"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97"/>
      <c r="E39" s="312"/>
      <c r="F39" s="673" t="s">
        <v>1045</v>
      </c>
      <c r="G39" s="674"/>
      <c r="H39" s="673" t="s">
        <v>1044</v>
      </c>
      <c r="I39" s="674"/>
      <c r="J39" s="158" t="s">
        <v>104</v>
      </c>
      <c r="K39" s="158"/>
      <c r="L39" s="675" t="s">
        <v>105</v>
      </c>
      <c r="M39" s="676"/>
      <c r="N39" s="676"/>
      <c r="O39" s="676"/>
      <c r="P39" s="676"/>
      <c r="Q39" s="676"/>
      <c r="R39" s="676"/>
      <c r="S39" s="676"/>
      <c r="T39" s="676"/>
      <c r="U39" s="676"/>
      <c r="V39" s="677"/>
    </row>
    <row r="40" spans="1:22">
      <c r="B40" s="305"/>
    </row>
    <row r="46" spans="1:22" s="354" customFormat="1" ht="26.25" customHeight="1">
      <c r="A46" s="163" t="s">
        <v>886</v>
      </c>
      <c r="B46" s="146"/>
      <c r="C46" s="163" t="s">
        <v>569</v>
      </c>
      <c r="D46" s="362"/>
      <c r="E46" s="362"/>
      <c r="F46" s="363"/>
      <c r="G46" s="163" t="s">
        <v>880</v>
      </c>
      <c r="H46" s="146"/>
      <c r="I46" s="163" t="s">
        <v>569</v>
      </c>
      <c r="K46" s="265"/>
      <c r="L46" s="265"/>
      <c r="V46" s="264"/>
    </row>
    <row r="47" spans="1:22" s="354" customFormat="1" ht="19.25" customHeight="1">
      <c r="A47" s="163" t="s">
        <v>887</v>
      </c>
      <c r="B47" s="146"/>
      <c r="C47" s="163" t="s">
        <v>891</v>
      </c>
      <c r="D47" s="362"/>
      <c r="E47" s="362"/>
      <c r="F47" s="363"/>
      <c r="G47" s="247" t="s">
        <v>881</v>
      </c>
      <c r="H47" s="381"/>
      <c r="I47" s="247" t="s">
        <v>891</v>
      </c>
      <c r="K47" s="265"/>
      <c r="L47" s="265"/>
      <c r="V47" s="264"/>
    </row>
    <row r="48" spans="1:22" s="354" customFormat="1" ht="19.25" customHeight="1">
      <c r="A48" s="163" t="s">
        <v>888</v>
      </c>
      <c r="B48" s="146"/>
      <c r="C48" s="163" t="s">
        <v>891</v>
      </c>
      <c r="D48" s="362"/>
      <c r="E48" s="362"/>
      <c r="F48" s="363"/>
      <c r="G48" s="163" t="s">
        <v>882</v>
      </c>
      <c r="H48" s="146"/>
      <c r="I48" s="163" t="s">
        <v>569</v>
      </c>
      <c r="K48" s="265"/>
      <c r="L48" s="265"/>
      <c r="V48" s="264"/>
    </row>
    <row r="49" spans="1:22" s="354" customFormat="1" ht="19.25" customHeight="1">
      <c r="A49" s="163" t="s">
        <v>889</v>
      </c>
      <c r="B49" s="146"/>
      <c r="C49" s="163" t="s">
        <v>569</v>
      </c>
      <c r="D49" s="362"/>
      <c r="E49" s="362"/>
      <c r="F49" s="363"/>
      <c r="G49" s="163" t="s">
        <v>883</v>
      </c>
      <c r="H49" s="146"/>
      <c r="I49" s="163" t="s">
        <v>569</v>
      </c>
      <c r="K49" s="265"/>
      <c r="L49" s="265"/>
      <c r="V49" s="264"/>
    </row>
    <row r="50" spans="1:22" s="354" customFormat="1" ht="19.25" customHeight="1">
      <c r="A50" s="163" t="s">
        <v>890</v>
      </c>
      <c r="B50" s="146"/>
      <c r="C50" s="163" t="s">
        <v>569</v>
      </c>
      <c r="D50" s="362"/>
      <c r="E50" s="362"/>
      <c r="F50" s="363"/>
      <c r="G50" s="163" t="s">
        <v>885</v>
      </c>
      <c r="H50" s="146"/>
      <c r="I50" s="163" t="s">
        <v>569</v>
      </c>
      <c r="K50" s="265"/>
      <c r="L50" s="265"/>
      <c r="V50" s="264"/>
    </row>
    <row r="51" spans="1:22" ht="18.75" customHeight="1">
      <c r="A51" s="411"/>
      <c r="B51" s="411"/>
      <c r="C51" s="411"/>
      <c r="D51" s="411"/>
      <c r="E51" s="411"/>
      <c r="F51" s="266"/>
      <c r="G51" s="163" t="s">
        <v>884</v>
      </c>
      <c r="H51" s="146"/>
      <c r="I51" s="163" t="s">
        <v>569</v>
      </c>
    </row>
    <row r="55" spans="1:22">
      <c r="L55" s="355"/>
    </row>
    <row r="56" spans="1:22" ht="14">
      <c r="A56" s="356"/>
      <c r="C56" s="334"/>
      <c r="D56" s="357"/>
      <c r="L56" s="358"/>
    </row>
    <row r="57" spans="1:22" ht="14">
      <c r="A57" s="359"/>
      <c r="C57" s="334"/>
      <c r="D57" s="357"/>
      <c r="L57" s="358"/>
    </row>
    <row r="58" spans="1:22" ht="14">
      <c r="A58" s="359"/>
      <c r="C58" s="334"/>
      <c r="D58" s="357"/>
      <c r="L58" s="358"/>
    </row>
    <row r="59" spans="1:22" ht="14">
      <c r="A59" s="359"/>
      <c r="B59" s="334"/>
      <c r="C59" s="334"/>
      <c r="D59" s="357"/>
      <c r="L59" s="358"/>
    </row>
    <row r="60" spans="1:22" ht="14">
      <c r="A60" s="359"/>
      <c r="B60" s="334"/>
      <c r="C60" s="334"/>
      <c r="D60" s="357"/>
      <c r="L60" s="358"/>
    </row>
    <row r="61" spans="1:22" ht="14">
      <c r="A61" s="359"/>
      <c r="B61" s="334"/>
      <c r="C61" s="334"/>
      <c r="D61" s="357"/>
      <c r="L61" s="358"/>
    </row>
    <row r="62" spans="1:22" ht="14">
      <c r="A62" s="334"/>
      <c r="B62" s="334"/>
      <c r="C62" s="334"/>
      <c r="D62" s="357"/>
      <c r="L62" s="360"/>
    </row>
    <row r="63" spans="1:22" ht="14">
      <c r="A63" s="359"/>
      <c r="B63" s="334"/>
      <c r="C63" s="334"/>
      <c r="D63" s="357"/>
    </row>
    <row r="64" spans="1:22" ht="14">
      <c r="A64" s="334"/>
      <c r="B64" s="334"/>
      <c r="C64" s="334"/>
      <c r="D64" s="357"/>
    </row>
    <row r="65" spans="1:4" ht="14">
      <c r="A65" s="334"/>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59"/>
      <c r="B75" s="334"/>
      <c r="C75" s="334"/>
      <c r="D75" s="357"/>
    </row>
    <row r="76" spans="1:4" ht="14">
      <c r="A76" s="334"/>
      <c r="B76" s="334"/>
      <c r="C76" s="334"/>
      <c r="D76" s="357"/>
    </row>
    <row r="77" spans="1:4" ht="14">
      <c r="B77" s="334"/>
    </row>
    <row r="78" spans="1:4" ht="14">
      <c r="B78" s="334"/>
    </row>
    <row r="79" spans="1:4" ht="14">
      <c r="B79" s="334"/>
    </row>
  </sheetData>
  <mergeCells count="9">
    <mergeCell ref="F39:G39"/>
    <mergeCell ref="H39:I39"/>
    <mergeCell ref="L39:V39"/>
    <mergeCell ref="B31:C32"/>
    <mergeCell ref="L33:V33"/>
    <mergeCell ref="F34:G34"/>
    <mergeCell ref="F35:G35"/>
    <mergeCell ref="F36:G36"/>
    <mergeCell ref="L38:V38"/>
  </mergeCells>
  <printOptions horizontalCentered="1"/>
  <pageMargins left="0" right="0" top="0.23622047244094491" bottom="0.15748031496062992" header="8.0708661417322833" footer="0"/>
  <pageSetup paperSize="9" scale="74" firstPageNumber="4294963191" orientation="landscape" r:id="rId1"/>
  <headerFooter alignWithMargins="0">
    <oddHeader>&amp;R&amp;"Calibri"&amp;10&amp;K000000 Confidential&amp;1#_x000D_</oddHeader>
  </headerFooter>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5BCB2-FB86-4930-9388-D2713F2DDE4D}">
  <sheetPr>
    <pageSetUpPr fitToPage="1"/>
  </sheetPr>
  <dimension ref="A1:V81"/>
  <sheetViews>
    <sheetView topLeftCell="B16" zoomScale="85" zoomScaleNormal="85" zoomScaleSheetLayoutView="75" workbookViewId="0">
      <selection activeCell="E23" sqref="E23"/>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486"/>
      <c r="I10" s="487"/>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1001</v>
      </c>
      <c r="C18" s="187" t="str">
        <f>IF(D18="","",VLOOKUP(B18,Data!$B$5:$L$404,2,FALSE))</f>
        <v/>
      </c>
      <c r="D18" s="274"/>
      <c r="E18" s="277"/>
      <c r="F18" s="185" t="str">
        <f>IF(D18="","",VLOOKUP(B18,Data!$B$5:$L$404,11,FALSE))</f>
        <v/>
      </c>
      <c r="G18" s="188" t="str">
        <f t="shared" ref="G18:G28"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131,Data!G131,(IF(B18=Data!B137,Data!G137,(IF(B18=Data!B139,Data!G139,(IF(B18=Data!#REF!,Data!#REF!,(IF(B18=Data!#REF!,Data!#REF!,(IF(B18=Data!B122,Data!G122,(IF(B18=Data!#REF!,Data!#REF!,(IF(B18=Data!#REF!,Data!#REF!,Data!#REF!)))))))))))))))&amp;IF(B18=Data!B257,Data!G257,(IF(B18=Data!B258,Data!G258,(IF(B18=Data!#REF!,Data!#REF!,(IF(B18=Data!B253,Data!G253,(IF(B18=Data!B254,Data!G254,(IF(B18=Data!#REF!,Data!G949,(IF(B18=Data!#REF!,Data!#REF!,(IF(B18=Data!B309,Data!G309,Data!#REF!)))))))))))))))&amp;IF(B18=Data!#REF!,Data!#REF!,(IF(B18=Data!#REF!,Data!#REF!,(IF(B18=Data!#REF!,Data!#REF!,(IF(B18=Data!#REF!,Data!#REF!,(IF(B18=Data!#REF!,Data!#REF!,Data!#REF!)))))))))</f>
        <v>#REF!</v>
      </c>
      <c r="N18" s="377"/>
      <c r="O18" s="378"/>
      <c r="P18" s="186" t="e">
        <f>IF(B18=Data!B131,Data!H131,(IF(B18=Data!B137,Data!H137,(IF(B18=Data!B139,Data!H139,(IF(B18=Data!#REF!,Data!#REF!,(IF(B18=Data!#REF!,Data!#REF!,(IF(B18=Data!B122,Data!H122,(IF(B18=Data!#REF!,Data!#REF!,(IF(B18=Data!#REF!,Data!#REF!,Data!#REF!)))))))))))))))&amp;IF(B18=Data!B257,Data!H257,(IF(B18=Data!B258,Data!H258,(IF(B18=Data!#REF!,Data!#REF!,(IF(B18=Data!B253,Data!H253,(IF(B18=Data!B254,Data!H254,(IF(B18=Data!#REF!,Data!H949,(IF(B18=Data!#REF!,Data!#REF!,(IF(B18=Data!B309,Data!H309,Data!#REF!)))))))))))))))&amp;IF(B18=Data!#REF!,Data!#REF!,(IF(B18=Data!#REF!,Data!#REF!,(IF(B18=Data!#REF!,Data!#REF!,(IF(B18=Data!#REF!,Data!#REF!,(IF(B18=Data!#REF!,Data!#REF!,Data!#REF!)))))))))</f>
        <v>#REF!</v>
      </c>
      <c r="Q18" s="378"/>
      <c r="R18" s="378"/>
      <c r="S18" s="186" t="e">
        <f>IF(B18=Data!B131,Data!I131,(IF(B18=Data!B137,Data!I137,(IF(B18=Data!B139,Data!I139,(IF(B18=Data!#REF!,Data!#REF!,(IF(B18=Data!#REF!,Data!#REF!,(IF(B18=Data!B122,Data!I122,(IF(B18=Data!#REF!,Data!#REF!,(IF(B18=Data!#REF!,Data!#REF!,Data!#REF!)))))))))))))))&amp;IF(B18=Data!B257,Data!I257,(IF(B18=Data!B258,Data!I258,(IF(B18=Data!#REF!,Data!#REF!,(IF(B18=Data!B253,Data!I253,(IF(B18=Data!B254,Data!I254,(IF(B18=Data!#REF!,Data!I949,(IF(B18=Data!#REF!,Data!#REF!,(IF(B18=Data!B309,Data!I309,Data!#REF!)))))))))))))))&amp;IF(B18=Data!#REF!,Data!#REF!,(IF(B18=Data!#REF!,Data!#REF!,(IF(B18=Data!#REF!,Data!#REF!,(IF(B18=Data!#REF!,Data!#REF!,(IF(B18=Data!#REF!,Data!#REF!,Data!#REF!)))))))))</f>
        <v>#REF!</v>
      </c>
      <c r="T18" s="379"/>
      <c r="U18" s="186" t="e">
        <f>IF(B18=Data!B131,Data!J131,(IF(B18=Data!B137,Data!J137,(IF(B18=Data!B139,Data!J139,(IF(B18=Data!#REF!,Data!#REF!,(IF(B18=Data!#REF!,Data!#REF!,(IF(B18=Data!B122,Data!J122,(IF(B18=Data!#REF!,Data!#REF!,(IF(B18=Data!#REF!,Data!#REF!,Data!#REF!)))))))))))))))&amp;IF(B18=Data!B257,Data!J257,(IF(B18=Data!B258,Data!J258,(IF(B18=Data!#REF!,Data!#REF!,(IF(B18=Data!B253,Data!J253,(IF(B18=Data!B254,Data!J254,(IF(B18=Data!#REF!,Data!J949,(IF(B18=Data!#REF!,Data!#REF!,(IF(B18=Data!B309,Data!J309,Data!#REF!)))))))))))))))&amp;IF(B18=Data!#REF!,Data!#REF!,(IF(B18=Data!#REF!,Data!#REF!,(IF(B18=Data!#REF!,Data!#REF!,(IF(B18=Data!#REF!,Data!#REF!,(IF(B18=Data!#REF!,Data!#REF!,Data!#REF!)))))))))</f>
        <v>#REF!</v>
      </c>
      <c r="V18" s="184" t="str">
        <f>IF(D18="","",VLOOKUP(B18,Data!$B$5:$J$404,9,FALSE)*D18)</f>
        <v/>
      </c>
    </row>
    <row r="19" spans="1:22" s="340" customFormat="1" ht="17" customHeight="1">
      <c r="A19" s="272">
        <v>1</v>
      </c>
      <c r="B19" s="419" t="s">
        <v>401</v>
      </c>
      <c r="C19" s="187" t="str">
        <f>IF(D19="","",VLOOKUP(B19,Data!$B$5:$L$404,2,FALSE))</f>
        <v>ZX32670</v>
      </c>
      <c r="D19" s="274">
        <v>1</v>
      </c>
      <c r="E19" s="466" t="s">
        <v>521</v>
      </c>
      <c r="F19" s="185">
        <f>IF(D19="","",VLOOKUP(B19,Data!$B$5:$L$404,11,FALSE))</f>
        <v>7123.12</v>
      </c>
      <c r="G19" s="188">
        <f t="shared" si="0"/>
        <v>7123.12</v>
      </c>
      <c r="H19" s="182" t="str">
        <f>IF(D19="","",VLOOKUP(B19,Data!$B$5:$D$404,3,FALSE))</f>
        <v>C/T</v>
      </c>
      <c r="I19" s="182" t="str">
        <f>IF(D19="","",VLOOKUP(B19,Data!$B$5:$M$404,12,FALSE))</f>
        <v>Indonesia</v>
      </c>
      <c r="J19" s="280" t="s">
        <v>1000</v>
      </c>
      <c r="K19" s="183">
        <f>IF(D19="","",VLOOKUP(B19,Data!$B$5:$E$404,4,FALSE)*D19)</f>
        <v>345</v>
      </c>
      <c r="L19" s="183">
        <f>IF(D19="","",VLOOKUP(B19,Data!$B$5:$F$404,5,FALSE)*D19)</f>
        <v>304</v>
      </c>
      <c r="M19" s="189" t="e">
        <f>IF(B19=Data!B90,Data!G90,(IF(B19=Data!B96,Data!G96,(IF(B19=Data!B98,Data!G98,(IF(B19=Data!#REF!,Data!#REF!,(IF(B19=Data!#REF!,Data!#REF!,(IF(B19=Data!B81,Data!G81,(IF(B19=Data!#REF!,Data!#REF!,(IF(B19=Data!#REF!,Data!#REF!,Data!#REF!)))))))))))))))&amp;IF(B19=Data!B216,Data!G216,(IF(B19=Data!B217,Data!G217,(IF(B19=Data!#REF!,Data!#REF!,(IF(B19=Data!B211,Data!G211,(IF(B19=Data!B213,Data!G213,(IF(B19=Data!#REF!,Data!G908,(IF(B19=Data!#REF!,Data!#REF!,(IF(B19=Data!B268,Data!G268,Data!#REF!)))))))))))))))&amp;IF(B19=Data!#REF!,Data!#REF!,(IF(B19=Data!#REF!,Data!#REF!,(IF(B19=Data!#REF!,Data!#REF!,(IF(B19=Data!#REF!,Data!#REF!,(IF(B19=Data!#REF!,Data!#REF!,Data!#REF!)))))))))</f>
        <v>#REF!</v>
      </c>
      <c r="N19" s="377"/>
      <c r="O19" s="378"/>
      <c r="P19" s="186" t="e">
        <f>IF(B19=Data!B90,Data!H90,(IF(B19=Data!B96,Data!H96,(IF(B19=Data!B98,Data!H98,(IF(B19=Data!#REF!,Data!#REF!,(IF(B19=Data!#REF!,Data!#REF!,(IF(B19=Data!B81,Data!H81,(IF(B19=Data!#REF!,Data!#REF!,(IF(B19=Data!#REF!,Data!#REF!,Data!#REF!)))))))))))))))&amp;IF(B19=Data!B216,Data!H216,(IF(B19=Data!B217,Data!H217,(IF(B19=Data!#REF!,Data!#REF!,(IF(B19=Data!B211,Data!H211,(IF(B19=Data!B213,Data!H213,(IF(B19=Data!#REF!,Data!H908,(IF(B19=Data!#REF!,Data!#REF!,(IF(B19=Data!B268,Data!H268,Data!#REF!)))))))))))))))&amp;IF(B19=Data!#REF!,Data!#REF!,(IF(B19=Data!#REF!,Data!#REF!,(IF(B19=Data!#REF!,Data!#REF!,(IF(B19=Data!#REF!,Data!#REF!,(IF(B19=Data!#REF!,Data!#REF!,Data!#REF!)))))))))</f>
        <v>#REF!</v>
      </c>
      <c r="Q19" s="378"/>
      <c r="R19" s="378"/>
      <c r="S19" s="186" t="e">
        <f>IF(B19=Data!B90,Data!I90,(IF(B19=Data!B96,Data!I96,(IF(B19=Data!B98,Data!I98,(IF(B19=Data!#REF!,Data!#REF!,(IF(B19=Data!#REF!,Data!#REF!,(IF(B19=Data!B81,Data!I81,(IF(B19=Data!#REF!,Data!#REF!,(IF(B19=Data!#REF!,Data!#REF!,Data!#REF!)))))))))))))))&amp;IF(B19=Data!B216,Data!I216,(IF(B19=Data!B217,Data!I217,(IF(B19=Data!#REF!,Data!#REF!,(IF(B19=Data!B211,Data!I211,(IF(B19=Data!B213,Data!I213,(IF(B19=Data!#REF!,Data!I908,(IF(B19=Data!#REF!,Data!#REF!,(IF(B19=Data!B268,Data!I268,Data!#REF!)))))))))))))))&amp;IF(B19=Data!#REF!,Data!#REF!,(IF(B19=Data!#REF!,Data!#REF!,(IF(B19=Data!#REF!,Data!#REF!,(IF(B19=Data!#REF!,Data!#REF!,(IF(B19=Data!#REF!,Data!#REF!,Data!#REF!)))))))))</f>
        <v>#REF!</v>
      </c>
      <c r="T19" s="379"/>
      <c r="U19" s="186" t="e">
        <f>IF(B19=Data!B90,Data!J90,(IF(B19=Data!B96,Data!J96,(IF(B19=Data!B98,Data!J98,(IF(B19=Data!#REF!,Data!#REF!,(IF(B19=Data!#REF!,Data!#REF!,(IF(B19=Data!B81,Data!J81,(IF(B19=Data!#REF!,Data!#REF!,(IF(B19=Data!#REF!,Data!#REF!,Data!#REF!)))))))))))))))&amp;IF(B19=Data!B216,Data!J216,(IF(B19=Data!B217,Data!J217,(IF(B19=Data!#REF!,Data!#REF!,(IF(B19=Data!B211,Data!J211,(IF(B19=Data!B213,Data!J213,(IF(B19=Data!#REF!,Data!J908,(IF(B19=Data!#REF!,Data!#REF!,(IF(B19=Data!B268,Data!J268,Data!#REF!)))))))))))))))&amp;IF(B19=Data!#REF!,Data!#REF!,(IF(B19=Data!#REF!,Data!#REF!,(IF(B19=Data!#REF!,Data!#REF!,(IF(B19=Data!#REF!,Data!#REF!,(IF(B19=Data!#REF!,Data!#REF!,Data!#REF!)))))))))</f>
        <v>#REF!</v>
      </c>
      <c r="V19" s="184">
        <f>IF(D19="","",VLOOKUP(B19,Data!$B$5:$J$404,9,FALSE)*D19)</f>
        <v>1.806</v>
      </c>
    </row>
    <row r="20" spans="1:22" s="340" customFormat="1" ht="17" customHeight="1">
      <c r="A20" s="272"/>
      <c r="B20" s="420" t="s">
        <v>1009</v>
      </c>
      <c r="C20" s="187" t="str">
        <f>IF(D20="","",VLOOKUP(B20,Data!$B$5:$L$404,2,FALSE))</f>
        <v/>
      </c>
      <c r="D20" s="274"/>
      <c r="E20" s="466"/>
      <c r="F20" s="185" t="str">
        <f>IF(D20="","",VLOOKUP(B20,Data!$B$5:$L$404,11,FALSE))</f>
        <v/>
      </c>
      <c r="G20" s="188" t="str">
        <f>IF(D20&gt;0,D20*F20,"-")</f>
        <v>-</v>
      </c>
      <c r="H20" s="182" t="str">
        <f>IF(D20="","",VLOOKUP(B20,Data!$B$5:$D$404,3,FALSE))</f>
        <v/>
      </c>
      <c r="I20" s="182" t="str">
        <f>IF(D20="","",VLOOKUP(B20,Data!$B$5:$M$404,12,FALSE))</f>
        <v/>
      </c>
      <c r="J20" s="280"/>
      <c r="K20" s="183" t="str">
        <f>IF(D20="","",VLOOKUP(B20,Data!$B$5:$E$404,4,FALSE)*D20)</f>
        <v/>
      </c>
      <c r="L20" s="183" t="str">
        <f>IF(D20="","",VLOOKUP(B20,Data!$B$5:$F$404,5,FALSE)*D20)</f>
        <v/>
      </c>
      <c r="M20" s="189" t="e">
        <f>IF(B20=Data!B138,Data!G138,(IF(B20=Data!B144,Data!G144,(IF(B20=Data!B146,Data!G146,(IF(B20=Data!#REF!,Data!#REF!,(IF(B20=Data!#REF!,Data!#REF!,(IF(B20=Data!B129,Data!G129,(IF(B20=Data!#REF!,Data!#REF!,(IF(B20=Data!#REF!,Data!#REF!,Data!#REF!)))))))))))))))&amp;IF(B20=Data!B264,Data!G264,(IF(B20=Data!B265,Data!G265,(IF(B20=Data!#REF!,Data!#REF!,(IF(B20=Data!B260,Data!G260,(IF(B20=Data!B261,Data!G261,(IF(B20=Data!#REF!,Data!G956,(IF(B20=Data!#REF!,Data!#REF!,(IF(B20=Data!B316,Data!G316,Data!#REF!)))))))))))))))&amp;IF(B20=Data!#REF!,Data!#REF!,(IF(B20=Data!#REF!,Data!#REF!,(IF(B20=Data!#REF!,Data!#REF!,(IF(B20=Data!#REF!,Data!#REF!,(IF(B20=Data!#REF!,Data!#REF!,Data!#REF!)))))))))</f>
        <v>#REF!</v>
      </c>
      <c r="N20" s="377"/>
      <c r="O20" s="378"/>
      <c r="P20" s="186" t="e">
        <f>IF(B20=Data!B138,Data!H138,(IF(B20=Data!B144,Data!H144,(IF(B20=Data!B146,Data!H146,(IF(B20=Data!#REF!,Data!#REF!,(IF(B20=Data!#REF!,Data!#REF!,(IF(B20=Data!B129,Data!H129,(IF(B20=Data!#REF!,Data!#REF!,(IF(B20=Data!#REF!,Data!#REF!,Data!#REF!)))))))))))))))&amp;IF(B20=Data!B264,Data!H264,(IF(B20=Data!B265,Data!H265,(IF(B20=Data!#REF!,Data!#REF!,(IF(B20=Data!B260,Data!H260,(IF(B20=Data!B261,Data!H261,(IF(B20=Data!#REF!,Data!H956,(IF(B20=Data!#REF!,Data!#REF!,(IF(B20=Data!B316,Data!H316,Data!#REF!)))))))))))))))&amp;IF(B20=Data!#REF!,Data!#REF!,(IF(B20=Data!#REF!,Data!#REF!,(IF(B20=Data!#REF!,Data!#REF!,(IF(B20=Data!#REF!,Data!#REF!,(IF(B20=Data!#REF!,Data!#REF!,Data!#REF!)))))))))</f>
        <v>#REF!</v>
      </c>
      <c r="Q20" s="378"/>
      <c r="R20" s="378"/>
      <c r="S20" s="186" t="e">
        <f>IF(B20=Data!B138,Data!I138,(IF(B20=Data!B144,Data!I144,(IF(B20=Data!B146,Data!I146,(IF(B20=Data!#REF!,Data!#REF!,(IF(B20=Data!#REF!,Data!#REF!,(IF(B20=Data!B129,Data!I129,(IF(B20=Data!#REF!,Data!#REF!,(IF(B20=Data!#REF!,Data!#REF!,Data!#REF!)))))))))))))))&amp;IF(B20=Data!B264,Data!I264,(IF(B20=Data!B265,Data!I265,(IF(B20=Data!#REF!,Data!#REF!,(IF(B20=Data!B260,Data!I260,(IF(B20=Data!B261,Data!I261,(IF(B20=Data!#REF!,Data!I956,(IF(B20=Data!#REF!,Data!#REF!,(IF(B20=Data!B316,Data!I316,Data!#REF!)))))))))))))))&amp;IF(B20=Data!#REF!,Data!#REF!,(IF(B20=Data!#REF!,Data!#REF!,(IF(B20=Data!#REF!,Data!#REF!,(IF(B20=Data!#REF!,Data!#REF!,(IF(B20=Data!#REF!,Data!#REF!,Data!#REF!)))))))))</f>
        <v>#REF!</v>
      </c>
      <c r="T20" s="379"/>
      <c r="U20" s="186" t="e">
        <f>IF(B20=Data!B138,Data!J138,(IF(B20=Data!B144,Data!J144,(IF(B20=Data!B146,Data!J146,(IF(B20=Data!#REF!,Data!#REF!,(IF(B20=Data!#REF!,Data!#REF!,(IF(B20=Data!B129,Data!J129,(IF(B20=Data!#REF!,Data!#REF!,(IF(B20=Data!#REF!,Data!#REF!,Data!#REF!)))))))))))))))&amp;IF(B20=Data!B264,Data!J264,(IF(B20=Data!B265,Data!J265,(IF(B20=Data!#REF!,Data!#REF!,(IF(B20=Data!B260,Data!J260,(IF(B20=Data!B261,Data!J261,(IF(B20=Data!#REF!,Data!J956,(IF(B20=Data!#REF!,Data!#REF!,(IF(B20=Data!B316,Data!J316,Data!#REF!)))))))))))))))&amp;IF(B20=Data!#REF!,Data!#REF!,(IF(B20=Data!#REF!,Data!#REF!,(IF(B20=Data!#REF!,Data!#REF!,(IF(B20=Data!#REF!,Data!#REF!,(IF(B20=Data!#REF!,Data!#REF!,Data!#REF!)))))))))</f>
        <v>#REF!</v>
      </c>
      <c r="V20" s="184" t="str">
        <f>IF(D20="","",VLOOKUP(B20,Data!$B$5:$J$404,9,FALSE)*D20)</f>
        <v/>
      </c>
    </row>
    <row r="21" spans="1:22" s="340" customFormat="1" ht="17" customHeight="1">
      <c r="A21" s="272">
        <v>2</v>
      </c>
      <c r="B21" s="419" t="s">
        <v>409</v>
      </c>
      <c r="C21" s="187" t="str">
        <f>IF(D21="","",VLOOKUP(B21,Data!$B$5:$L$404,2,FALSE))</f>
        <v>ZU62690</v>
      </c>
      <c r="D21" s="274">
        <v>1</v>
      </c>
      <c r="E21" s="466" t="s">
        <v>522</v>
      </c>
      <c r="F21" s="185">
        <f>IF(D21="","",VLOOKUP(B21,Data!$B$5:$L$404,11,FALSE))</f>
        <v>6633.93</v>
      </c>
      <c r="G21" s="188">
        <f t="shared" si="0"/>
        <v>6633.93</v>
      </c>
      <c r="H21" s="182" t="str">
        <f>IF(D21="","",VLOOKUP(B21,Data!$B$5:$D$404,3,FALSE))</f>
        <v>C/T</v>
      </c>
      <c r="I21" s="182" t="str">
        <f>IF(D21="","",VLOOKUP(B21,Data!$B$5:$M$404,12,FALSE))</f>
        <v>Indonesia</v>
      </c>
      <c r="J21" s="280" t="s">
        <v>1010</v>
      </c>
      <c r="K21" s="183">
        <f>IF(D21="","",VLOOKUP(B21,Data!$B$5:$E$404,4,FALSE)*D21)</f>
        <v>345</v>
      </c>
      <c r="L21" s="183">
        <f>IF(D21="","",VLOOKUP(B21,Data!$B$5:$F$404,5,FALSE)*D21)</f>
        <v>304</v>
      </c>
      <c r="M21" s="189" t="e">
        <f>IF(B21=Data!B120,Data!G120,(IF(B21=Data!B126,Data!G126,(IF(B21=Data!B128,Data!G128,(IF(B21=Data!#REF!,Data!#REF!,(IF(B21=Data!#REF!,Data!#REF!,(IF(B21=Data!B111,Data!G111,(IF(B21=Data!#REF!,Data!#REF!,(IF(B21=Data!#REF!,Data!#REF!,Data!#REF!)))))))))))))))&amp;IF(B21=Data!B246,Data!G246,(IF(B21=Data!B247,Data!G247,(IF(B21=Data!#REF!,Data!#REF!,(IF(B21=Data!B242,Data!G242,(IF(B21=Data!B243,Data!G243,(IF(B21=Data!#REF!,Data!G938,(IF(B21=Data!#REF!,Data!#REF!,(IF(B21=Data!B298,Data!G298,Data!#REF!)))))))))))))))&amp;IF(B21=Data!#REF!,Data!#REF!,(IF(B21=Data!#REF!,Data!#REF!,(IF(B21=Data!#REF!,Data!#REF!,(IF(B21=Data!#REF!,Data!#REF!,(IF(B21=Data!#REF!,Data!#REF!,Data!#REF!)))))))))</f>
        <v>#REF!</v>
      </c>
      <c r="N21" s="377"/>
      <c r="O21" s="378"/>
      <c r="P21" s="186" t="e">
        <f>IF(B21=Data!B120,Data!H120,(IF(B21=Data!B126,Data!H126,(IF(B21=Data!B128,Data!H128,(IF(B21=Data!#REF!,Data!#REF!,(IF(B21=Data!#REF!,Data!#REF!,(IF(B21=Data!B111,Data!H111,(IF(B21=Data!#REF!,Data!#REF!,(IF(B21=Data!#REF!,Data!#REF!,Data!#REF!)))))))))))))))&amp;IF(B21=Data!B246,Data!H246,(IF(B21=Data!B247,Data!H247,(IF(B21=Data!#REF!,Data!#REF!,(IF(B21=Data!B242,Data!H242,(IF(B21=Data!B243,Data!H243,(IF(B21=Data!#REF!,Data!H938,(IF(B21=Data!#REF!,Data!#REF!,(IF(B21=Data!B298,Data!H298,Data!#REF!)))))))))))))))&amp;IF(B21=Data!#REF!,Data!#REF!,(IF(B21=Data!#REF!,Data!#REF!,(IF(B21=Data!#REF!,Data!#REF!,(IF(B21=Data!#REF!,Data!#REF!,(IF(B21=Data!#REF!,Data!#REF!,Data!#REF!)))))))))</f>
        <v>#REF!</v>
      </c>
      <c r="Q21" s="378"/>
      <c r="R21" s="378"/>
      <c r="S21" s="186" t="e">
        <f>IF(B21=Data!B120,Data!I120,(IF(B21=Data!B126,Data!I126,(IF(B21=Data!B128,Data!I128,(IF(B21=Data!#REF!,Data!#REF!,(IF(B21=Data!#REF!,Data!#REF!,(IF(B21=Data!B111,Data!I111,(IF(B21=Data!#REF!,Data!#REF!,(IF(B21=Data!#REF!,Data!#REF!,Data!#REF!)))))))))))))))&amp;IF(B21=Data!B246,Data!I246,(IF(B21=Data!B247,Data!I247,(IF(B21=Data!#REF!,Data!#REF!,(IF(B21=Data!B242,Data!I242,(IF(B21=Data!B243,Data!I243,(IF(B21=Data!#REF!,Data!I938,(IF(B21=Data!#REF!,Data!#REF!,(IF(B21=Data!B298,Data!I298,Data!#REF!)))))))))))))))&amp;IF(B21=Data!#REF!,Data!#REF!,(IF(B21=Data!#REF!,Data!#REF!,(IF(B21=Data!#REF!,Data!#REF!,(IF(B21=Data!#REF!,Data!#REF!,(IF(B21=Data!#REF!,Data!#REF!,Data!#REF!)))))))))</f>
        <v>#REF!</v>
      </c>
      <c r="T21" s="379"/>
      <c r="U21" s="186" t="e">
        <f>IF(B21=Data!B120,Data!J120,(IF(B21=Data!B126,Data!J126,(IF(B21=Data!B128,Data!J128,(IF(B21=Data!#REF!,Data!#REF!,(IF(B21=Data!#REF!,Data!#REF!,(IF(B21=Data!B111,Data!J111,(IF(B21=Data!#REF!,Data!#REF!,(IF(B21=Data!#REF!,Data!#REF!,Data!#REF!)))))))))))))))&amp;IF(B21=Data!B246,Data!J246,(IF(B21=Data!B247,Data!J247,(IF(B21=Data!#REF!,Data!#REF!,(IF(B21=Data!B242,Data!J242,(IF(B21=Data!B243,Data!J243,(IF(B21=Data!#REF!,Data!J938,(IF(B21=Data!#REF!,Data!#REF!,(IF(B21=Data!B298,Data!J298,Data!#REF!)))))))))))))))&amp;IF(B21=Data!#REF!,Data!#REF!,(IF(B21=Data!#REF!,Data!#REF!,(IF(B21=Data!#REF!,Data!#REF!,(IF(B21=Data!#REF!,Data!#REF!,(IF(B21=Data!#REF!,Data!#REF!,Data!#REF!)))))))))</f>
        <v>#REF!</v>
      </c>
      <c r="V21" s="184">
        <f>IF(D21="","",VLOOKUP(B21,Data!$B$5:$J$404,9,FALSE)*D21)</f>
        <v>1.806</v>
      </c>
    </row>
    <row r="22" spans="1:22" s="340" customFormat="1" ht="17" customHeight="1">
      <c r="A22" s="272">
        <v>3</v>
      </c>
      <c r="B22" s="419" t="s">
        <v>203</v>
      </c>
      <c r="C22" s="187" t="str">
        <f>IF(D22="","",VLOOKUP(B22,Data!$B$5:$L$404,2,FALSE))</f>
        <v>WH50380</v>
      </c>
      <c r="D22" s="274">
        <v>1</v>
      </c>
      <c r="E22" s="277"/>
      <c r="F22" s="185">
        <f>IF(D22="","",VLOOKUP(B22,Data!$B$5:$L$404,11,FALSE))</f>
        <v>2134.0100000000002</v>
      </c>
      <c r="G22" s="188">
        <f t="shared" si="0"/>
        <v>2134.0100000000002</v>
      </c>
      <c r="H22" s="182" t="str">
        <f>IF(D22="","",VLOOKUP(B22,Data!$B$5:$D$404,3,FALSE))</f>
        <v>C/T</v>
      </c>
      <c r="I22" s="182" t="str">
        <f>IF(D22="","",VLOOKUP(B22,Data!$B$5:$M$404,12,FALSE))</f>
        <v>Indonesia</v>
      </c>
      <c r="J22" s="280" t="s">
        <v>1010</v>
      </c>
      <c r="K22" s="183">
        <f>IF(D22="","",VLOOKUP(B22,Data!$B$5:$E$404,4,FALSE)*D22)</f>
        <v>201</v>
      </c>
      <c r="L22" s="183">
        <f>IF(D22="","",VLOOKUP(B22,Data!$B$5:$F$404,5,FALSE)*D22)</f>
        <v>181</v>
      </c>
      <c r="M22" s="189" t="e">
        <f>IF(B22=Data!B111,Data!G111,(IF(B22=Data!B117,Data!G117,(IF(B22=Data!B119,Data!G119,(IF(B22=Data!#REF!,Data!#REF!,(IF(B22=Data!#REF!,Data!#REF!,(IF(B22=Data!B102,Data!G102,(IF(B22=Data!#REF!,Data!#REF!,(IF(B22=Data!#REF!,Data!#REF!,Data!#REF!)))))))))))))))&amp;IF(B22=Data!B237,Data!G237,(IF(B22=Data!B238,Data!G238,(IF(B22=Data!#REF!,Data!#REF!,(IF(B22=Data!B233,Data!G233,(IF(B22=Data!B234,Data!G234,(IF(B22=Data!#REF!,Data!G929,(IF(B22=Data!#REF!,Data!#REF!,(IF(B22=Data!B289,Data!G289,Data!#REF!)))))))))))))))&amp;IF(B22=Data!#REF!,Data!#REF!,(IF(B22=Data!#REF!,Data!#REF!,(IF(B22=Data!#REF!,Data!#REF!,(IF(B22=Data!#REF!,Data!#REF!,(IF(B22=Data!#REF!,Data!#REF!,Data!#REF!)))))))))</f>
        <v>#REF!</v>
      </c>
      <c r="N22" s="377"/>
      <c r="O22" s="378"/>
      <c r="P22" s="186" t="e">
        <f>IF(B22=Data!B111,Data!H111,(IF(B22=Data!B117,Data!H117,(IF(B22=Data!B119,Data!H119,(IF(B22=Data!#REF!,Data!#REF!,(IF(B22=Data!#REF!,Data!#REF!,(IF(B22=Data!B102,Data!H102,(IF(B22=Data!#REF!,Data!#REF!,(IF(B22=Data!#REF!,Data!#REF!,Data!#REF!)))))))))))))))&amp;IF(B22=Data!B237,Data!H237,(IF(B22=Data!B238,Data!H238,(IF(B22=Data!#REF!,Data!#REF!,(IF(B22=Data!B233,Data!H233,(IF(B22=Data!B234,Data!H234,(IF(B22=Data!#REF!,Data!H929,(IF(B22=Data!#REF!,Data!#REF!,(IF(B22=Data!B289,Data!H289,Data!#REF!)))))))))))))))&amp;IF(B22=Data!#REF!,Data!#REF!,(IF(B22=Data!#REF!,Data!#REF!,(IF(B22=Data!#REF!,Data!#REF!,(IF(B22=Data!#REF!,Data!#REF!,(IF(B22=Data!#REF!,Data!#REF!,Data!#REF!)))))))))</f>
        <v>#REF!</v>
      </c>
      <c r="Q22" s="378"/>
      <c r="R22" s="378"/>
      <c r="S22" s="186" t="e">
        <f>IF(B22=Data!B111,Data!I111,(IF(B22=Data!B117,Data!I117,(IF(B22=Data!B119,Data!I119,(IF(B22=Data!#REF!,Data!#REF!,(IF(B22=Data!#REF!,Data!#REF!,(IF(B22=Data!B102,Data!I102,(IF(B22=Data!#REF!,Data!#REF!,(IF(B22=Data!#REF!,Data!#REF!,Data!#REF!)))))))))))))))&amp;IF(B22=Data!B237,Data!I237,(IF(B22=Data!B238,Data!I238,(IF(B22=Data!#REF!,Data!#REF!,(IF(B22=Data!B233,Data!I233,(IF(B22=Data!B234,Data!I234,(IF(B22=Data!#REF!,Data!I929,(IF(B22=Data!#REF!,Data!#REF!,(IF(B22=Data!B289,Data!I289,Data!#REF!)))))))))))))))&amp;IF(B22=Data!#REF!,Data!#REF!,(IF(B22=Data!#REF!,Data!#REF!,(IF(B22=Data!#REF!,Data!#REF!,(IF(B22=Data!#REF!,Data!#REF!,(IF(B22=Data!#REF!,Data!#REF!,Data!#REF!)))))))))</f>
        <v>#REF!</v>
      </c>
      <c r="T22" s="379"/>
      <c r="U22" s="186" t="e">
        <f>IF(B22=Data!B111,Data!J111,(IF(B22=Data!B117,Data!J117,(IF(B22=Data!B119,Data!J119,(IF(B22=Data!#REF!,Data!#REF!,(IF(B22=Data!#REF!,Data!#REF!,(IF(B22=Data!B102,Data!J102,(IF(B22=Data!#REF!,Data!#REF!,(IF(B22=Data!#REF!,Data!#REF!,Data!#REF!)))))))))))))))&amp;IF(B22=Data!B237,Data!J237,(IF(B22=Data!B238,Data!J238,(IF(B22=Data!#REF!,Data!#REF!,(IF(B22=Data!B233,Data!J233,(IF(B22=Data!B234,Data!J234,(IF(B22=Data!#REF!,Data!J929,(IF(B22=Data!#REF!,Data!#REF!,(IF(B22=Data!B289,Data!J289,Data!#REF!)))))))))))))))&amp;IF(B22=Data!#REF!,Data!#REF!,(IF(B22=Data!#REF!,Data!#REF!,(IF(B22=Data!#REF!,Data!#REF!,(IF(B22=Data!#REF!,Data!#REF!,(IF(B22=Data!#REF!,Data!#REF!,Data!#REF!)))))))))</f>
        <v>#REF!</v>
      </c>
      <c r="V22" s="184">
        <f>IF(D22="","",VLOOKUP(B22,Data!$B$5:$J$404,9,FALSE)*D22)</f>
        <v>1.1499999999999999</v>
      </c>
    </row>
    <row r="23" spans="1:22" s="340" customFormat="1" ht="17" customHeight="1">
      <c r="A23" s="272">
        <v>4</v>
      </c>
      <c r="B23" s="419" t="s">
        <v>217</v>
      </c>
      <c r="C23" s="187" t="str">
        <f>IF(D23="","",VLOOKUP(B23,Data!$B$5:$L$404,2,FALSE))</f>
        <v>WH50430</v>
      </c>
      <c r="D23" s="274">
        <v>1</v>
      </c>
      <c r="E23" s="467" t="s">
        <v>1035</v>
      </c>
      <c r="F23" s="185">
        <f>IF(D23="","",VLOOKUP(B23,Data!$B$5:$L$404,11,FALSE))</f>
        <v>2347.63</v>
      </c>
      <c r="G23" s="188">
        <f>IF(D23&gt;0,D23*F23,"-")</f>
        <v>2347.63</v>
      </c>
      <c r="H23" s="182" t="str">
        <f>IF(D23="","",VLOOKUP(B23,Data!$B$5:$D$404,3,FALSE))</f>
        <v>C/T</v>
      </c>
      <c r="I23" s="182" t="str">
        <f>IF(D23="","",VLOOKUP(B23,Data!$B$5:$M$404,12,FALSE))</f>
        <v>Indonesia</v>
      </c>
      <c r="J23" s="280" t="s">
        <v>1010</v>
      </c>
      <c r="K23" s="183">
        <f>IF(D23="","",VLOOKUP(B23,Data!$B$5:$E$404,4,FALSE)*D23)</f>
        <v>222</v>
      </c>
      <c r="L23" s="183">
        <f>IF(D23="","",VLOOKUP(B23,Data!$B$5:$F$404,5,FALSE)*D23)</f>
        <v>201</v>
      </c>
      <c r="M23" s="189" t="e">
        <f>IF(B23=Data!B107,Data!G107,(IF(B23=Data!B113,Data!G113,(IF(B23=Data!B115,Data!G115,(IF(B23=Data!#REF!,Data!#REF!,(IF(B23=Data!#REF!,Data!#REF!,(IF(B23=Data!B98,Data!G98,(IF(B23=Data!#REF!,Data!#REF!,(IF(B23=Data!#REF!,Data!#REF!,Data!#REF!)))))))))))))))&amp;IF(B23=Data!B233,Data!G233,(IF(B23=Data!B234,Data!G234,(IF(B23=Data!#REF!,Data!#REF!,(IF(B23=Data!B229,Data!G229,(IF(B23=Data!B230,Data!G230,(IF(B23=Data!#REF!,Data!G925,(IF(B23=Data!#REF!,Data!#REF!,(IF(B23=Data!B285,Data!G285,Data!#REF!)))))))))))))))&amp;IF(B23=Data!#REF!,Data!#REF!,(IF(B23=Data!#REF!,Data!#REF!,(IF(B23=Data!#REF!,Data!#REF!,(IF(B23=Data!#REF!,Data!#REF!,(IF(B23=Data!#REF!,Data!#REF!,Data!#REF!)))))))))</f>
        <v>#REF!</v>
      </c>
      <c r="N23" s="377"/>
      <c r="O23" s="378"/>
      <c r="P23" s="186" t="e">
        <f>IF(B23=Data!B107,Data!H107,(IF(B23=Data!B113,Data!H113,(IF(B23=Data!B115,Data!H115,(IF(B23=Data!#REF!,Data!#REF!,(IF(B23=Data!#REF!,Data!#REF!,(IF(B23=Data!B98,Data!H98,(IF(B23=Data!#REF!,Data!#REF!,(IF(B23=Data!#REF!,Data!#REF!,Data!#REF!)))))))))))))))&amp;IF(B23=Data!B233,Data!H233,(IF(B23=Data!B234,Data!H234,(IF(B23=Data!#REF!,Data!#REF!,(IF(B23=Data!B229,Data!H229,(IF(B23=Data!B230,Data!H230,(IF(B23=Data!#REF!,Data!H925,(IF(B23=Data!#REF!,Data!#REF!,(IF(B23=Data!B285,Data!H285,Data!#REF!)))))))))))))))&amp;IF(B23=Data!#REF!,Data!#REF!,(IF(B23=Data!#REF!,Data!#REF!,(IF(B23=Data!#REF!,Data!#REF!,(IF(B23=Data!#REF!,Data!#REF!,(IF(B23=Data!#REF!,Data!#REF!,Data!#REF!)))))))))</f>
        <v>#REF!</v>
      </c>
      <c r="Q23" s="378"/>
      <c r="R23" s="378"/>
      <c r="S23" s="186" t="e">
        <f>IF(B23=Data!B107,Data!I107,(IF(B23=Data!B113,Data!I113,(IF(B23=Data!B115,Data!I115,(IF(B23=Data!#REF!,Data!#REF!,(IF(B23=Data!#REF!,Data!#REF!,(IF(B23=Data!B98,Data!I98,(IF(B23=Data!#REF!,Data!#REF!,(IF(B23=Data!#REF!,Data!#REF!,Data!#REF!)))))))))))))))&amp;IF(B23=Data!B233,Data!I233,(IF(B23=Data!B234,Data!I234,(IF(B23=Data!#REF!,Data!#REF!,(IF(B23=Data!B229,Data!I229,(IF(B23=Data!B230,Data!I230,(IF(B23=Data!#REF!,Data!I925,(IF(B23=Data!#REF!,Data!#REF!,(IF(B23=Data!B285,Data!I285,Data!#REF!)))))))))))))))&amp;IF(B23=Data!#REF!,Data!#REF!,(IF(B23=Data!#REF!,Data!#REF!,(IF(B23=Data!#REF!,Data!#REF!,(IF(B23=Data!#REF!,Data!#REF!,(IF(B23=Data!#REF!,Data!#REF!,Data!#REF!)))))))))</f>
        <v>#REF!</v>
      </c>
      <c r="T23" s="379"/>
      <c r="U23" s="186" t="e">
        <f>IF(B23=Data!B107,Data!J107,(IF(B23=Data!B113,Data!J113,(IF(B23=Data!B115,Data!J115,(IF(B23=Data!#REF!,Data!#REF!,(IF(B23=Data!#REF!,Data!#REF!,(IF(B23=Data!B98,Data!J98,(IF(B23=Data!#REF!,Data!#REF!,(IF(B23=Data!#REF!,Data!#REF!,Data!#REF!)))))))))))))))&amp;IF(B23=Data!B233,Data!J233,(IF(B23=Data!B234,Data!J234,(IF(B23=Data!#REF!,Data!#REF!,(IF(B23=Data!B229,Data!J229,(IF(B23=Data!B230,Data!J230,(IF(B23=Data!#REF!,Data!J925,(IF(B23=Data!#REF!,Data!#REF!,(IF(B23=Data!B285,Data!J285,Data!#REF!)))))))))))))))&amp;IF(B23=Data!#REF!,Data!#REF!,(IF(B23=Data!#REF!,Data!#REF!,(IF(B23=Data!#REF!,Data!#REF!,(IF(B23=Data!#REF!,Data!#REF!,(IF(B23=Data!#REF!,Data!#REF!,Data!#REF!)))))))))</f>
        <v>#REF!</v>
      </c>
      <c r="V23" s="184">
        <f>IF(D23="","",VLOOKUP(B23,Data!$B$5:$J$404,9,FALSE)*D23)</f>
        <v>1.1990000000000001</v>
      </c>
    </row>
    <row r="24" spans="1:22" s="340" customFormat="1" ht="17" customHeight="1">
      <c r="A24" s="272">
        <v>5</v>
      </c>
      <c r="B24" s="419" t="s">
        <v>257</v>
      </c>
      <c r="C24" s="187" t="str">
        <f>IF(D24="","",VLOOKUP(B24,Data!$B$5:$L$404,2,FALSE))</f>
        <v>WN14880</v>
      </c>
      <c r="D24" s="274">
        <v>1</v>
      </c>
      <c r="E24" s="341"/>
      <c r="F24" s="185">
        <f>IF(D24="","",VLOOKUP(B24,Data!$B$5:$L$404,11,FALSE))</f>
        <v>3025.22</v>
      </c>
      <c r="G24" s="188">
        <f>IF(D24&gt;0,D24*F24,"-")</f>
        <v>3025.22</v>
      </c>
      <c r="H24" s="182" t="str">
        <f>IF(D24="","",VLOOKUP(B24,Data!$B$5:$D$404,3,FALSE))</f>
        <v>C/T</v>
      </c>
      <c r="I24" s="182" t="str">
        <f>IF(D24="","",VLOOKUP(B24,Data!$B$5:$M$404,12,FALSE))</f>
        <v>Indonesia</v>
      </c>
      <c r="J24" s="280" t="s">
        <v>1010</v>
      </c>
      <c r="K24" s="183">
        <f>IF(D24="","",VLOOKUP(B24,Data!$B$5:$E$404,4,FALSE)*D24)</f>
        <v>223</v>
      </c>
      <c r="L24" s="183">
        <f>IF(D24="","",VLOOKUP(B24,Data!$B$5:$F$404,5,FALSE)*D24)</f>
        <v>205</v>
      </c>
      <c r="M24" s="189" t="e">
        <f>IF(B24=Data!B108,Data!G108,(IF(B24=Data!B114,Data!G114,(IF(B24=Data!B116,Data!G116,(IF(B24=Data!#REF!,Data!#REF!,(IF(B24=Data!#REF!,Data!#REF!,(IF(B24=Data!B99,Data!G99,(IF(B24=Data!#REF!,Data!#REF!,(IF(B24=Data!#REF!,Data!#REF!,Data!#REF!)))))))))))))))&amp;IF(B24=Data!B234,Data!G234,(IF(B24=Data!B235,Data!G235,(IF(B24=Data!#REF!,Data!#REF!,(IF(B24=Data!B230,Data!G230,(IF(B24=Data!B231,Data!G231,(IF(B24=Data!#REF!,Data!G926,(IF(B24=Data!#REF!,Data!#REF!,(IF(B24=Data!B286,Data!G286,Data!#REF!)))))))))))))))&amp;IF(B24=Data!#REF!,Data!#REF!,(IF(B24=Data!#REF!,Data!#REF!,(IF(B24=Data!#REF!,Data!#REF!,(IF(B24=Data!#REF!,Data!#REF!,(IF(B24=Data!#REF!,Data!#REF!,Data!#REF!)))))))))</f>
        <v>#REF!</v>
      </c>
      <c r="N24" s="377"/>
      <c r="O24" s="378"/>
      <c r="P24" s="186" t="e">
        <f>IF(B24=Data!B108,Data!H108,(IF(B24=Data!B114,Data!H114,(IF(B24=Data!B116,Data!H116,(IF(B24=Data!#REF!,Data!#REF!,(IF(B24=Data!#REF!,Data!#REF!,(IF(B24=Data!B99,Data!H99,(IF(B24=Data!#REF!,Data!#REF!,(IF(B24=Data!#REF!,Data!#REF!,Data!#REF!)))))))))))))))&amp;IF(B24=Data!B234,Data!H234,(IF(B24=Data!B235,Data!H235,(IF(B24=Data!#REF!,Data!#REF!,(IF(B24=Data!B230,Data!H230,(IF(B24=Data!B231,Data!H231,(IF(B24=Data!#REF!,Data!H926,(IF(B24=Data!#REF!,Data!#REF!,(IF(B24=Data!B286,Data!H286,Data!#REF!)))))))))))))))&amp;IF(B24=Data!#REF!,Data!#REF!,(IF(B24=Data!#REF!,Data!#REF!,(IF(B24=Data!#REF!,Data!#REF!,(IF(B24=Data!#REF!,Data!#REF!,(IF(B24=Data!#REF!,Data!#REF!,Data!#REF!)))))))))</f>
        <v>#REF!</v>
      </c>
      <c r="Q24" s="378"/>
      <c r="R24" s="378"/>
      <c r="S24" s="186" t="e">
        <f>IF(B24=Data!B108,Data!I108,(IF(B24=Data!B114,Data!I114,(IF(B24=Data!B116,Data!I116,(IF(B24=Data!#REF!,Data!#REF!,(IF(B24=Data!#REF!,Data!#REF!,(IF(B24=Data!B99,Data!I99,(IF(B24=Data!#REF!,Data!#REF!,(IF(B24=Data!#REF!,Data!#REF!,Data!#REF!)))))))))))))))&amp;IF(B24=Data!B234,Data!I234,(IF(B24=Data!B235,Data!I235,(IF(B24=Data!#REF!,Data!#REF!,(IF(B24=Data!B230,Data!I230,(IF(B24=Data!B231,Data!I231,(IF(B24=Data!#REF!,Data!I926,(IF(B24=Data!#REF!,Data!#REF!,(IF(B24=Data!B286,Data!I286,Data!#REF!)))))))))))))))&amp;IF(B24=Data!#REF!,Data!#REF!,(IF(B24=Data!#REF!,Data!#REF!,(IF(B24=Data!#REF!,Data!#REF!,(IF(B24=Data!#REF!,Data!#REF!,(IF(B24=Data!#REF!,Data!#REF!,Data!#REF!)))))))))</f>
        <v>#REF!</v>
      </c>
      <c r="T24" s="379"/>
      <c r="U24" s="186" t="e">
        <f>IF(B24=Data!B108,Data!J108,(IF(B24=Data!B114,Data!J114,(IF(B24=Data!B116,Data!J116,(IF(B24=Data!#REF!,Data!#REF!,(IF(B24=Data!#REF!,Data!#REF!,(IF(B24=Data!B99,Data!J99,(IF(B24=Data!#REF!,Data!#REF!,(IF(B24=Data!#REF!,Data!#REF!,Data!#REF!)))))))))))))))&amp;IF(B24=Data!B234,Data!J234,(IF(B24=Data!B235,Data!J235,(IF(B24=Data!#REF!,Data!#REF!,(IF(B24=Data!B230,Data!J230,(IF(B24=Data!B231,Data!J231,(IF(B24=Data!#REF!,Data!J926,(IF(B24=Data!#REF!,Data!#REF!,(IF(B24=Data!B286,Data!J286,Data!#REF!)))))))))))))))&amp;IF(B24=Data!#REF!,Data!#REF!,(IF(B24=Data!#REF!,Data!#REF!,(IF(B24=Data!#REF!,Data!#REF!,(IF(B24=Data!#REF!,Data!#REF!,(IF(B24=Data!#REF!,Data!#REF!,Data!#REF!)))))))))</f>
        <v>#REF!</v>
      </c>
      <c r="V24" s="184">
        <f>IF(D24="","",VLOOKUP(B24,Data!$B$5:$J$404,9,FALSE)*D24)</f>
        <v>1.262</v>
      </c>
    </row>
    <row r="25" spans="1:22" s="340" customFormat="1" ht="17" customHeight="1">
      <c r="A25" s="272">
        <v>6</v>
      </c>
      <c r="B25" s="419" t="s">
        <v>245</v>
      </c>
      <c r="C25" s="187" t="str">
        <f>IF(D25="","",VLOOKUP(B25,Data!$B$5:$L$404,2,FALSE))</f>
        <v>AAC7370</v>
      </c>
      <c r="D25" s="274">
        <v>1</v>
      </c>
      <c r="E25" s="341"/>
      <c r="F25" s="185">
        <f>IF(D25="","",VLOOKUP(B25,Data!$B$5:$L$404,11,FALSE))</f>
        <v>3015.47</v>
      </c>
      <c r="G25" s="188">
        <f>IF(D25&gt;0,D25*F25,"-")</f>
        <v>3015.47</v>
      </c>
      <c r="H25" s="182" t="str">
        <f>IF(D25="","",VLOOKUP(B25,Data!$B$5:$D$404,3,FALSE))</f>
        <v>C/T</v>
      </c>
      <c r="I25" s="182" t="str">
        <f>IF(D25="","",VLOOKUP(B25,Data!$B$5:$M$404,12,FALSE))</f>
        <v>Indonesia</v>
      </c>
      <c r="J25" s="280" t="s">
        <v>1010</v>
      </c>
      <c r="K25" s="183">
        <f>IF(D25="","",VLOOKUP(B25,Data!$B$5:$E$404,4,FALSE)*D25)</f>
        <v>266</v>
      </c>
      <c r="L25" s="183">
        <f>IF(D25="","",VLOOKUP(B25,Data!$B$5:$F$404,5,FALSE)*D25)</f>
        <v>246</v>
      </c>
      <c r="M25" s="189" t="e">
        <f>IF(B25=Data!B111,Data!G111,(IF(B25=Data!B117,Data!G117,(IF(B25=Data!B119,Data!G119,(IF(B25=Data!#REF!,Data!#REF!,(IF(B25=Data!#REF!,Data!#REF!,(IF(B25=Data!B102,Data!G102,(IF(B25=Data!#REF!,Data!#REF!,(IF(B25=Data!#REF!,Data!#REF!,Data!#REF!)))))))))))))))&amp;IF(B25=Data!B237,Data!G237,(IF(B25=Data!B238,Data!G238,(IF(B25=Data!#REF!,Data!#REF!,(IF(B25=Data!B233,Data!G233,(IF(B25=Data!B234,Data!G234,(IF(B25=Data!#REF!,Data!G929,(IF(B25=Data!#REF!,Data!#REF!,(IF(B25=Data!B289,Data!G289,Data!#REF!)))))))))))))))&amp;IF(B25=Data!#REF!,Data!#REF!,(IF(B25=Data!#REF!,Data!#REF!,(IF(B25=Data!#REF!,Data!#REF!,(IF(B25=Data!#REF!,Data!#REF!,(IF(B25=Data!#REF!,Data!#REF!,Data!#REF!)))))))))</f>
        <v>#REF!</v>
      </c>
      <c r="N25" s="377"/>
      <c r="O25" s="378"/>
      <c r="P25" s="186" t="e">
        <f>IF(B25=Data!B111,Data!H111,(IF(B25=Data!B117,Data!H117,(IF(B25=Data!B119,Data!H119,(IF(B25=Data!#REF!,Data!#REF!,(IF(B25=Data!#REF!,Data!#REF!,(IF(B25=Data!B102,Data!H102,(IF(B25=Data!#REF!,Data!#REF!,(IF(B25=Data!#REF!,Data!#REF!,Data!#REF!)))))))))))))))&amp;IF(B25=Data!B237,Data!H237,(IF(B25=Data!B238,Data!H238,(IF(B25=Data!#REF!,Data!#REF!,(IF(B25=Data!B233,Data!H233,(IF(B25=Data!B234,Data!H234,(IF(B25=Data!#REF!,Data!H929,(IF(B25=Data!#REF!,Data!#REF!,(IF(B25=Data!B289,Data!H289,Data!#REF!)))))))))))))))&amp;IF(B25=Data!#REF!,Data!#REF!,(IF(B25=Data!#REF!,Data!#REF!,(IF(B25=Data!#REF!,Data!#REF!,(IF(B25=Data!#REF!,Data!#REF!,(IF(B25=Data!#REF!,Data!#REF!,Data!#REF!)))))))))</f>
        <v>#REF!</v>
      </c>
      <c r="Q25" s="378"/>
      <c r="R25" s="378"/>
      <c r="S25" s="186" t="e">
        <f>IF(B25=Data!B111,Data!I111,(IF(B25=Data!B117,Data!I117,(IF(B25=Data!B119,Data!I119,(IF(B25=Data!#REF!,Data!#REF!,(IF(B25=Data!#REF!,Data!#REF!,(IF(B25=Data!B102,Data!I102,(IF(B25=Data!#REF!,Data!#REF!,(IF(B25=Data!#REF!,Data!#REF!,Data!#REF!)))))))))))))))&amp;IF(B25=Data!B237,Data!I237,(IF(B25=Data!B238,Data!I238,(IF(B25=Data!#REF!,Data!#REF!,(IF(B25=Data!B233,Data!I233,(IF(B25=Data!B234,Data!I234,(IF(B25=Data!#REF!,Data!I929,(IF(B25=Data!#REF!,Data!#REF!,(IF(B25=Data!B289,Data!I289,Data!#REF!)))))))))))))))&amp;IF(B25=Data!#REF!,Data!#REF!,(IF(B25=Data!#REF!,Data!#REF!,(IF(B25=Data!#REF!,Data!#REF!,(IF(B25=Data!#REF!,Data!#REF!,(IF(B25=Data!#REF!,Data!#REF!,Data!#REF!)))))))))</f>
        <v>#REF!</v>
      </c>
      <c r="T25" s="379"/>
      <c r="U25" s="186" t="e">
        <f>IF(B25=Data!B111,Data!J111,(IF(B25=Data!B117,Data!J117,(IF(B25=Data!B119,Data!J119,(IF(B25=Data!#REF!,Data!#REF!,(IF(B25=Data!#REF!,Data!#REF!,(IF(B25=Data!B102,Data!J102,(IF(B25=Data!#REF!,Data!#REF!,(IF(B25=Data!#REF!,Data!#REF!,Data!#REF!)))))))))))))))&amp;IF(B25=Data!B237,Data!J237,(IF(B25=Data!B238,Data!J238,(IF(B25=Data!#REF!,Data!#REF!,(IF(B25=Data!B233,Data!J233,(IF(B25=Data!B234,Data!J234,(IF(B25=Data!#REF!,Data!J929,(IF(B25=Data!#REF!,Data!#REF!,(IF(B25=Data!B289,Data!J289,Data!#REF!)))))))))))))))&amp;IF(B25=Data!#REF!,Data!#REF!,(IF(B25=Data!#REF!,Data!#REF!,(IF(B25=Data!#REF!,Data!#REF!,(IF(B25=Data!#REF!,Data!#REF!,(IF(B25=Data!#REF!,Data!#REF!,Data!#REF!)))))))))</f>
        <v>#REF!</v>
      </c>
      <c r="V25" s="184">
        <f>IF(D25="","",VLOOKUP(B25,Data!$B$5:$J$404,9,FALSE)*D25)</f>
        <v>1.488</v>
      </c>
    </row>
    <row r="26" spans="1:22" s="340" customFormat="1" ht="17" customHeight="1">
      <c r="A26" s="272">
        <v>7</v>
      </c>
      <c r="B26" s="419" t="s">
        <v>249</v>
      </c>
      <c r="C26" s="187" t="str">
        <f>IF(D26="","",VLOOKUP(B26,Data!$B$5:$L$404,2,FALSE))</f>
        <v>WN14910</v>
      </c>
      <c r="D26" s="274">
        <v>1</v>
      </c>
      <c r="E26" s="341"/>
      <c r="F26" s="185">
        <f>IF(D26="","",VLOOKUP(B26,Data!$B$5:$L$404,11,FALSE))</f>
        <v>3025.54</v>
      </c>
      <c r="G26" s="188">
        <f>IF(D26&gt;0,D26*F26,"-")</f>
        <v>3025.54</v>
      </c>
      <c r="H26" s="182" t="str">
        <f>IF(D26="","",VLOOKUP(B26,Data!$B$5:$D$404,3,FALSE))</f>
        <v>C/T</v>
      </c>
      <c r="I26" s="182" t="str">
        <f>IF(D26="","",VLOOKUP(B26,Data!$B$5:$M$404,12,FALSE))</f>
        <v>Indonesia</v>
      </c>
      <c r="J26" s="280" t="s">
        <v>1010</v>
      </c>
      <c r="K26" s="183">
        <f>IF(D26="","",VLOOKUP(B26,Data!$B$5:$E$404,4,FALSE)*D26)</f>
        <v>223</v>
      </c>
      <c r="L26" s="183">
        <f>IF(D26="","",VLOOKUP(B26,Data!$B$5:$F$404,5,FALSE)*D26)</f>
        <v>205</v>
      </c>
      <c r="M26" s="189" t="e">
        <f>IF(B26=Data!B111,Data!G111,(IF(B26=Data!B117,Data!G117,(IF(B26=Data!B119,Data!G119,(IF(B26=Data!#REF!,Data!#REF!,(IF(B26=Data!#REF!,Data!#REF!,(IF(B26=Data!B102,Data!G102,(IF(B26=Data!#REF!,Data!#REF!,(IF(B26=Data!#REF!,Data!#REF!,Data!#REF!)))))))))))))))&amp;IF(B26=Data!B237,Data!G237,(IF(B26=Data!B238,Data!G238,(IF(B26=Data!#REF!,Data!#REF!,(IF(B26=Data!B233,Data!G233,(IF(B26=Data!B234,Data!G234,(IF(B26=Data!#REF!,Data!G929,(IF(B26=Data!#REF!,Data!#REF!,(IF(B26=Data!B289,Data!G289,Data!#REF!)))))))))))))))&amp;IF(B26=Data!#REF!,Data!#REF!,(IF(B26=Data!#REF!,Data!#REF!,(IF(B26=Data!#REF!,Data!#REF!,(IF(B26=Data!#REF!,Data!#REF!,(IF(B26=Data!#REF!,Data!#REF!,Data!#REF!)))))))))</f>
        <v>#REF!</v>
      </c>
      <c r="N26" s="377"/>
      <c r="O26" s="378"/>
      <c r="P26" s="186" t="e">
        <f>IF(B26=Data!B111,Data!H111,(IF(B26=Data!B117,Data!H117,(IF(B26=Data!B119,Data!H119,(IF(B26=Data!#REF!,Data!#REF!,(IF(B26=Data!#REF!,Data!#REF!,(IF(B26=Data!B102,Data!H102,(IF(B26=Data!#REF!,Data!#REF!,(IF(B26=Data!#REF!,Data!#REF!,Data!#REF!)))))))))))))))&amp;IF(B26=Data!B237,Data!H237,(IF(B26=Data!B238,Data!H238,(IF(B26=Data!#REF!,Data!#REF!,(IF(B26=Data!B233,Data!H233,(IF(B26=Data!B234,Data!H234,(IF(B26=Data!#REF!,Data!H929,(IF(B26=Data!#REF!,Data!#REF!,(IF(B26=Data!B289,Data!H289,Data!#REF!)))))))))))))))&amp;IF(B26=Data!#REF!,Data!#REF!,(IF(B26=Data!#REF!,Data!#REF!,(IF(B26=Data!#REF!,Data!#REF!,(IF(B26=Data!#REF!,Data!#REF!,(IF(B26=Data!#REF!,Data!#REF!,Data!#REF!)))))))))</f>
        <v>#REF!</v>
      </c>
      <c r="Q26" s="378"/>
      <c r="R26" s="378"/>
      <c r="S26" s="186" t="e">
        <f>IF(B26=Data!B111,Data!I111,(IF(B26=Data!B117,Data!I117,(IF(B26=Data!B119,Data!I119,(IF(B26=Data!#REF!,Data!#REF!,(IF(B26=Data!#REF!,Data!#REF!,(IF(B26=Data!B102,Data!I102,(IF(B26=Data!#REF!,Data!#REF!,(IF(B26=Data!#REF!,Data!#REF!,Data!#REF!)))))))))))))))&amp;IF(B26=Data!B237,Data!I237,(IF(B26=Data!B238,Data!I238,(IF(B26=Data!#REF!,Data!#REF!,(IF(B26=Data!B233,Data!I233,(IF(B26=Data!B234,Data!I234,(IF(B26=Data!#REF!,Data!I929,(IF(B26=Data!#REF!,Data!#REF!,(IF(B26=Data!B289,Data!I289,Data!#REF!)))))))))))))))&amp;IF(B26=Data!#REF!,Data!#REF!,(IF(B26=Data!#REF!,Data!#REF!,(IF(B26=Data!#REF!,Data!#REF!,(IF(B26=Data!#REF!,Data!#REF!,(IF(B26=Data!#REF!,Data!#REF!,Data!#REF!)))))))))</f>
        <v>#REF!</v>
      </c>
      <c r="T26" s="379"/>
      <c r="U26" s="186" t="e">
        <f>IF(B26=Data!B111,Data!J111,(IF(B26=Data!B117,Data!J117,(IF(B26=Data!B119,Data!J119,(IF(B26=Data!#REF!,Data!#REF!,(IF(B26=Data!#REF!,Data!#REF!,(IF(B26=Data!B102,Data!J102,(IF(B26=Data!#REF!,Data!#REF!,(IF(B26=Data!#REF!,Data!#REF!,Data!#REF!)))))))))))))))&amp;IF(B26=Data!B237,Data!J237,(IF(B26=Data!B238,Data!J238,(IF(B26=Data!#REF!,Data!#REF!,(IF(B26=Data!B233,Data!J233,(IF(B26=Data!B234,Data!J234,(IF(B26=Data!#REF!,Data!J929,(IF(B26=Data!#REF!,Data!#REF!,(IF(B26=Data!B289,Data!J289,Data!#REF!)))))))))))))))&amp;IF(B26=Data!#REF!,Data!#REF!,(IF(B26=Data!#REF!,Data!#REF!,(IF(B26=Data!#REF!,Data!#REF!,(IF(B26=Data!#REF!,Data!#REF!,(IF(B26=Data!#REF!,Data!#REF!,Data!#REF!)))))))))</f>
        <v>#REF!</v>
      </c>
      <c r="V26" s="184">
        <f>IF(D26="","",VLOOKUP(B26,Data!$B$5:$J$404,9,FALSE)*D26)</f>
        <v>1.262</v>
      </c>
    </row>
    <row r="27" spans="1:22" s="340" customFormat="1" ht="17" customHeight="1">
      <c r="A27" s="272">
        <v>8</v>
      </c>
      <c r="B27" s="419" t="s">
        <v>300</v>
      </c>
      <c r="C27" s="187" t="str">
        <f>IF(D27="","",VLOOKUP(B27,Data!$B$5:$L$404,2,FALSE))</f>
        <v>WY50520</v>
      </c>
      <c r="D27" s="274">
        <v>1</v>
      </c>
      <c r="E27" s="341"/>
      <c r="F27" s="185">
        <f>IF(D27="","",VLOOKUP(B27,Data!$B$5:$L$404,11,FALSE))</f>
        <v>2846.56</v>
      </c>
      <c r="G27" s="188">
        <f t="shared" si="0"/>
        <v>2846.56</v>
      </c>
      <c r="H27" s="182" t="str">
        <f>IF(D27="","",VLOOKUP(B27,Data!$B$5:$D$404,3,FALSE))</f>
        <v>C/T</v>
      </c>
      <c r="I27" s="182" t="str">
        <f>IF(D27="","",VLOOKUP(B27,Data!$B$5:$M$404,12,FALSE))</f>
        <v>Indonesia</v>
      </c>
      <c r="J27" s="280" t="s">
        <v>1010</v>
      </c>
      <c r="K27" s="183">
        <f>IF(D27="","",VLOOKUP(B27,Data!$B$5:$E$404,4,FALSE)*D27)</f>
        <v>266</v>
      </c>
      <c r="L27" s="183">
        <f>IF(D27="","",VLOOKUP(B27,Data!$B$5:$F$404,5,FALSE)*D27)</f>
        <v>246</v>
      </c>
      <c r="M27" s="189" t="e">
        <f>IF(B27=Data!B112,Data!G112,(IF(B27=Data!B118,Data!G118,(IF(B27=Data!B120,Data!G120,(IF(B27=Data!#REF!,Data!#REF!,(IF(B27=Data!#REF!,Data!#REF!,(IF(B27=Data!B103,Data!G103,(IF(B27=Data!#REF!,Data!#REF!,(IF(B27=Data!#REF!,Data!#REF!,Data!#REF!)))))))))))))))&amp;IF(B27=Data!B238,Data!G238,(IF(B27=Data!B239,Data!G239,(IF(B27=Data!#REF!,Data!#REF!,(IF(B27=Data!B234,Data!G234,(IF(B27=Data!B235,Data!G235,(IF(B27=Data!#REF!,Data!G930,(IF(B27=Data!#REF!,Data!#REF!,(IF(B27=Data!B290,Data!G290,Data!#REF!)))))))))))))))&amp;IF(B27=Data!#REF!,Data!#REF!,(IF(B27=Data!#REF!,Data!#REF!,(IF(B27=Data!#REF!,Data!#REF!,(IF(B27=Data!#REF!,Data!#REF!,(IF(B27=Data!#REF!,Data!#REF!,Data!#REF!)))))))))</f>
        <v>#REF!</v>
      </c>
      <c r="N27" s="377"/>
      <c r="O27" s="378"/>
      <c r="P27" s="186" t="e">
        <f>IF(B27=Data!B112,Data!H112,(IF(B27=Data!B118,Data!H118,(IF(B27=Data!B120,Data!H120,(IF(B27=Data!#REF!,Data!#REF!,(IF(B27=Data!#REF!,Data!#REF!,(IF(B27=Data!B103,Data!H103,(IF(B27=Data!#REF!,Data!#REF!,(IF(B27=Data!#REF!,Data!#REF!,Data!#REF!)))))))))))))))&amp;IF(B27=Data!B238,Data!H238,(IF(B27=Data!B239,Data!H239,(IF(B27=Data!#REF!,Data!#REF!,(IF(B27=Data!B234,Data!H234,(IF(B27=Data!B235,Data!H235,(IF(B27=Data!#REF!,Data!H930,(IF(B27=Data!#REF!,Data!#REF!,(IF(B27=Data!B290,Data!H290,Data!#REF!)))))))))))))))&amp;IF(B27=Data!#REF!,Data!#REF!,(IF(B27=Data!#REF!,Data!#REF!,(IF(B27=Data!#REF!,Data!#REF!,(IF(B27=Data!#REF!,Data!#REF!,(IF(B27=Data!#REF!,Data!#REF!,Data!#REF!)))))))))</f>
        <v>#REF!</v>
      </c>
      <c r="Q27" s="378"/>
      <c r="R27" s="378"/>
      <c r="S27" s="186" t="e">
        <f>IF(B27=Data!B112,Data!I112,(IF(B27=Data!B118,Data!I118,(IF(B27=Data!B120,Data!I120,(IF(B27=Data!#REF!,Data!#REF!,(IF(B27=Data!#REF!,Data!#REF!,(IF(B27=Data!B103,Data!I103,(IF(B27=Data!#REF!,Data!#REF!,(IF(B27=Data!#REF!,Data!#REF!,Data!#REF!)))))))))))))))&amp;IF(B27=Data!B238,Data!I238,(IF(B27=Data!B239,Data!I239,(IF(B27=Data!#REF!,Data!#REF!,(IF(B27=Data!B234,Data!I234,(IF(B27=Data!B235,Data!I235,(IF(B27=Data!#REF!,Data!I930,(IF(B27=Data!#REF!,Data!#REF!,(IF(B27=Data!B290,Data!I290,Data!#REF!)))))))))))))))&amp;IF(B27=Data!#REF!,Data!#REF!,(IF(B27=Data!#REF!,Data!#REF!,(IF(B27=Data!#REF!,Data!#REF!,(IF(B27=Data!#REF!,Data!#REF!,(IF(B27=Data!#REF!,Data!#REF!,Data!#REF!)))))))))</f>
        <v>#REF!</v>
      </c>
      <c r="T27" s="379"/>
      <c r="U27" s="186" t="e">
        <f>IF(B27=Data!B112,Data!J112,(IF(B27=Data!B118,Data!J118,(IF(B27=Data!B120,Data!J120,(IF(B27=Data!#REF!,Data!#REF!,(IF(B27=Data!#REF!,Data!#REF!,(IF(B27=Data!B103,Data!J103,(IF(B27=Data!#REF!,Data!#REF!,(IF(B27=Data!#REF!,Data!#REF!,Data!#REF!)))))))))))))))&amp;IF(B27=Data!B238,Data!J238,(IF(B27=Data!B239,Data!J239,(IF(B27=Data!#REF!,Data!#REF!,(IF(B27=Data!B234,Data!J234,(IF(B27=Data!B235,Data!J235,(IF(B27=Data!#REF!,Data!J930,(IF(B27=Data!#REF!,Data!#REF!,(IF(B27=Data!B290,Data!J290,Data!#REF!)))))))))))))))&amp;IF(B27=Data!#REF!,Data!#REF!,(IF(B27=Data!#REF!,Data!#REF!,(IF(B27=Data!#REF!,Data!#REF!,(IF(B27=Data!#REF!,Data!#REF!,(IF(B27=Data!#REF!,Data!#REF!,Data!#REF!)))))))))</f>
        <v>#REF!</v>
      </c>
      <c r="V27" s="184">
        <f>IF(D27="","",VLOOKUP(B27,Data!$B$5:$J$404,9,FALSE)*D27)</f>
        <v>1.488</v>
      </c>
    </row>
    <row r="28" spans="1:22" s="340" customFormat="1" ht="17" customHeight="1">
      <c r="A28" s="272"/>
      <c r="B28" s="420" t="s">
        <v>1051</v>
      </c>
      <c r="C28" s="187" t="str">
        <f>IF(D28="","",VLOOKUP(B28,Data!$B$5:$L$404,2,FALSE))</f>
        <v/>
      </c>
      <c r="D28" s="274"/>
      <c r="E28" s="466"/>
      <c r="F28" s="185" t="str">
        <f>IF(D28="","",VLOOKUP(B28,Data!$B$5:$L$404,11,FALSE))</f>
        <v/>
      </c>
      <c r="G28" s="188" t="str">
        <f t="shared" si="0"/>
        <v>-</v>
      </c>
      <c r="H28" s="182" t="str">
        <f>IF(D28="","",VLOOKUP(B28,Data!$B$5:$D$404,3,FALSE))</f>
        <v/>
      </c>
      <c r="I28" s="182" t="str">
        <f>IF(D28="","",VLOOKUP(B28,Data!$B$5:$M$404,12,FALSE))</f>
        <v/>
      </c>
      <c r="J28" s="280"/>
      <c r="K28" s="183" t="str">
        <f>IF(D28="","",VLOOKUP(B28,Data!$B$5:$E$404,4,FALSE)*D28)</f>
        <v/>
      </c>
      <c r="L28" s="183" t="str">
        <f>IF(D28="","",VLOOKUP(B28,Data!$B$5:$F$404,5,FALSE)*D28)</f>
        <v/>
      </c>
      <c r="M28" s="189" t="e">
        <f>IF(B28=Data!B145,Data!G145,(IF(B28=Data!B151,Data!G151,(IF(B28=Data!B153,Data!G153,(IF(B28=Data!#REF!,Data!#REF!,(IF(B28=Data!#REF!,Data!#REF!,(IF(B28=Data!B136,Data!G136,(IF(B28=Data!#REF!,Data!#REF!,(IF(B28=Data!#REF!,Data!#REF!,Data!#REF!)))))))))))))))&amp;IF(B28=Data!B271,Data!G271,(IF(B28=Data!B272,Data!G272,(IF(B28=Data!#REF!,Data!#REF!,(IF(B28=Data!B267,Data!G267,(IF(B28=Data!B268,Data!G268,(IF(B28=Data!#REF!,Data!G963,(IF(B28=Data!#REF!,Data!#REF!,(IF(B28=Data!B323,Data!G323,Data!#REF!)))))))))))))))&amp;IF(B28=Data!#REF!,Data!#REF!,(IF(B28=Data!#REF!,Data!#REF!,(IF(B28=Data!#REF!,Data!#REF!,(IF(B28=Data!#REF!,Data!#REF!,(IF(B28=Data!#REF!,Data!#REF!,Data!#REF!)))))))))</f>
        <v>#REF!</v>
      </c>
      <c r="N28" s="377"/>
      <c r="O28" s="378"/>
      <c r="P28" s="186" t="e">
        <f>IF(B28=Data!B145,Data!H145,(IF(B28=Data!B151,Data!H151,(IF(B28=Data!B153,Data!H153,(IF(B28=Data!#REF!,Data!#REF!,(IF(B28=Data!#REF!,Data!#REF!,(IF(B28=Data!B136,Data!H136,(IF(B28=Data!#REF!,Data!#REF!,(IF(B28=Data!#REF!,Data!#REF!,Data!#REF!)))))))))))))))&amp;IF(B28=Data!B271,Data!H271,(IF(B28=Data!B272,Data!H272,(IF(B28=Data!#REF!,Data!#REF!,(IF(B28=Data!B267,Data!H267,(IF(B28=Data!B268,Data!H268,(IF(B28=Data!#REF!,Data!H963,(IF(B28=Data!#REF!,Data!#REF!,(IF(B28=Data!B323,Data!H323,Data!#REF!)))))))))))))))&amp;IF(B28=Data!#REF!,Data!#REF!,(IF(B28=Data!#REF!,Data!#REF!,(IF(B28=Data!#REF!,Data!#REF!,(IF(B28=Data!#REF!,Data!#REF!,(IF(B28=Data!#REF!,Data!#REF!,Data!#REF!)))))))))</f>
        <v>#REF!</v>
      </c>
      <c r="Q28" s="378"/>
      <c r="R28" s="378"/>
      <c r="S28" s="186" t="e">
        <f>IF(B28=Data!B145,Data!I145,(IF(B28=Data!B151,Data!I151,(IF(B28=Data!B153,Data!I153,(IF(B28=Data!#REF!,Data!#REF!,(IF(B28=Data!#REF!,Data!#REF!,(IF(B28=Data!B136,Data!I136,(IF(B28=Data!#REF!,Data!#REF!,(IF(B28=Data!#REF!,Data!#REF!,Data!#REF!)))))))))))))))&amp;IF(B28=Data!B271,Data!I271,(IF(B28=Data!B272,Data!I272,(IF(B28=Data!#REF!,Data!#REF!,(IF(B28=Data!B267,Data!I267,(IF(B28=Data!B268,Data!I268,(IF(B28=Data!#REF!,Data!I963,(IF(B28=Data!#REF!,Data!#REF!,(IF(B28=Data!B323,Data!I323,Data!#REF!)))))))))))))))&amp;IF(B28=Data!#REF!,Data!#REF!,(IF(B28=Data!#REF!,Data!#REF!,(IF(B28=Data!#REF!,Data!#REF!,(IF(B28=Data!#REF!,Data!#REF!,(IF(B28=Data!#REF!,Data!#REF!,Data!#REF!)))))))))</f>
        <v>#REF!</v>
      </c>
      <c r="T28" s="379"/>
      <c r="U28" s="186" t="e">
        <f>IF(B28=Data!B145,Data!J145,(IF(B28=Data!B151,Data!J151,(IF(B28=Data!B153,Data!J153,(IF(B28=Data!#REF!,Data!#REF!,(IF(B28=Data!#REF!,Data!#REF!,(IF(B28=Data!B136,Data!J136,(IF(B28=Data!#REF!,Data!#REF!,(IF(B28=Data!#REF!,Data!#REF!,Data!#REF!)))))))))))))))&amp;IF(B28=Data!B271,Data!J271,(IF(B28=Data!B272,Data!J272,(IF(B28=Data!#REF!,Data!#REF!,(IF(B28=Data!B267,Data!J267,(IF(B28=Data!B268,Data!J268,(IF(B28=Data!#REF!,Data!J963,(IF(B28=Data!#REF!,Data!#REF!,(IF(B28=Data!B323,Data!J323,Data!#REF!)))))))))))))))&amp;IF(B28=Data!#REF!,Data!#REF!,(IF(B28=Data!#REF!,Data!#REF!,(IF(B28=Data!#REF!,Data!#REF!,(IF(B28=Data!#REF!,Data!#REF!,(IF(B28=Data!#REF!,Data!#REF!,Data!#REF!)))))))))</f>
        <v>#REF!</v>
      </c>
      <c r="V28" s="184" t="str">
        <f>IF(D28="","",VLOOKUP(B28,Data!$B$5:$J$404,9,FALSE)*D28)</f>
        <v/>
      </c>
    </row>
    <row r="29" spans="1:22" s="340" customFormat="1" ht="17" customHeight="1">
      <c r="A29" s="272">
        <v>9</v>
      </c>
      <c r="B29" s="419" t="s">
        <v>357</v>
      </c>
      <c r="C29" s="187" t="str">
        <f>IF(D29="","",VLOOKUP(B29,Data!$B$5:$L$404,2,FALSE))</f>
        <v>WQ78290</v>
      </c>
      <c r="D29" s="274">
        <v>5</v>
      </c>
      <c r="E29" s="341"/>
      <c r="F29" s="185">
        <f>IF(D29="","",VLOOKUP(B29,Data!$B$5:$L$404,11,FALSE))</f>
        <v>4283.7299999999996</v>
      </c>
      <c r="G29" s="188">
        <f>IF(D29&gt;0,D29*F29,"-")</f>
        <v>21418.649999999998</v>
      </c>
      <c r="H29" s="182" t="str">
        <f>IF(D29="","",VLOOKUP(B29,Data!$B$5:$D$404,3,FALSE))</f>
        <v>C/T</v>
      </c>
      <c r="I29" s="182" t="str">
        <f>IF(D29="","",VLOOKUP(B29,Data!$B$5:$M$404,12,FALSE))</f>
        <v>Indonesia</v>
      </c>
      <c r="J29" s="280" t="s">
        <v>1010</v>
      </c>
      <c r="K29" s="183">
        <f>IF(D29="","",VLOOKUP(B29,Data!$B$5:$E$404,4,FALSE)*D29)</f>
        <v>1525</v>
      </c>
      <c r="L29" s="183">
        <f>IF(D29="","",VLOOKUP(B29,Data!$B$5:$F$404,5,FALSE)*D29)</f>
        <v>1345</v>
      </c>
      <c r="M29" s="189" t="e">
        <f>IF(B29=Data!B110,Data!G110,(IF(B29=Data!B116,Data!G116,(IF(B29=Data!B118,Data!G118,(IF(B29=Data!#REF!,Data!#REF!,(IF(B29=Data!#REF!,Data!#REF!,(IF(B29=Data!B101,Data!G101,(IF(B29=Data!#REF!,Data!#REF!,(IF(B29=Data!#REF!,Data!#REF!,Data!#REF!)))))))))))))))&amp;IF(B29=Data!B236,Data!G236,(IF(B29=Data!B237,Data!G237,(IF(B29=Data!#REF!,Data!#REF!,(IF(B29=Data!B232,Data!G232,(IF(B29=Data!B233,Data!G233,(IF(B29=Data!#REF!,Data!G928,(IF(B29=Data!#REF!,Data!#REF!,(IF(B29=Data!B288,Data!G288,Data!#REF!)))))))))))))))&amp;IF(B29=Data!#REF!,Data!#REF!,(IF(B29=Data!#REF!,Data!#REF!,(IF(B29=Data!#REF!,Data!#REF!,(IF(B29=Data!#REF!,Data!#REF!,(IF(B29=Data!#REF!,Data!#REF!,Data!#REF!)))))))))</f>
        <v>#REF!</v>
      </c>
      <c r="N29" s="377"/>
      <c r="O29" s="378"/>
      <c r="P29" s="186" t="e">
        <f>IF(B29=Data!B110,Data!H110,(IF(B29=Data!B116,Data!H116,(IF(B29=Data!B118,Data!H118,(IF(B29=Data!#REF!,Data!#REF!,(IF(B29=Data!#REF!,Data!#REF!,(IF(B29=Data!B101,Data!H101,(IF(B29=Data!#REF!,Data!#REF!,(IF(B29=Data!#REF!,Data!#REF!,Data!#REF!)))))))))))))))&amp;IF(B29=Data!B236,Data!H236,(IF(B29=Data!B237,Data!H237,(IF(B29=Data!#REF!,Data!#REF!,(IF(B29=Data!B232,Data!H232,(IF(B29=Data!B233,Data!H233,(IF(B29=Data!#REF!,Data!H928,(IF(B29=Data!#REF!,Data!#REF!,(IF(B29=Data!B288,Data!H288,Data!#REF!)))))))))))))))&amp;IF(B29=Data!#REF!,Data!#REF!,(IF(B29=Data!#REF!,Data!#REF!,(IF(B29=Data!#REF!,Data!#REF!,(IF(B29=Data!#REF!,Data!#REF!,(IF(B29=Data!#REF!,Data!#REF!,Data!#REF!)))))))))</f>
        <v>#REF!</v>
      </c>
      <c r="Q29" s="378"/>
      <c r="R29" s="378"/>
      <c r="S29" s="186" t="e">
        <f>IF(B29=Data!B110,Data!I110,(IF(B29=Data!B116,Data!I116,(IF(B29=Data!B118,Data!I118,(IF(B29=Data!#REF!,Data!#REF!,(IF(B29=Data!#REF!,Data!#REF!,(IF(B29=Data!B101,Data!I101,(IF(B29=Data!#REF!,Data!#REF!,(IF(B29=Data!#REF!,Data!#REF!,Data!#REF!)))))))))))))))&amp;IF(B29=Data!B236,Data!I236,(IF(B29=Data!B237,Data!I237,(IF(B29=Data!#REF!,Data!#REF!,(IF(B29=Data!B232,Data!I232,(IF(B29=Data!B233,Data!I233,(IF(B29=Data!#REF!,Data!I928,(IF(B29=Data!#REF!,Data!#REF!,(IF(B29=Data!B288,Data!I288,Data!#REF!)))))))))))))))&amp;IF(B29=Data!#REF!,Data!#REF!,(IF(B29=Data!#REF!,Data!#REF!,(IF(B29=Data!#REF!,Data!#REF!,(IF(B29=Data!#REF!,Data!#REF!,(IF(B29=Data!#REF!,Data!#REF!,Data!#REF!)))))))))</f>
        <v>#REF!</v>
      </c>
      <c r="T29" s="379"/>
      <c r="U29" s="186" t="e">
        <f>IF(B29=Data!B110,Data!J110,(IF(B29=Data!B116,Data!J116,(IF(B29=Data!B118,Data!J118,(IF(B29=Data!#REF!,Data!#REF!,(IF(B29=Data!#REF!,Data!#REF!,(IF(B29=Data!B101,Data!J101,(IF(B29=Data!#REF!,Data!#REF!,(IF(B29=Data!#REF!,Data!#REF!,Data!#REF!)))))))))))))))&amp;IF(B29=Data!B236,Data!J236,(IF(B29=Data!B237,Data!J237,(IF(B29=Data!#REF!,Data!#REF!,(IF(B29=Data!B232,Data!J232,(IF(B29=Data!B233,Data!J233,(IF(B29=Data!#REF!,Data!J928,(IF(B29=Data!#REF!,Data!#REF!,(IF(B29=Data!B288,Data!J288,Data!#REF!)))))))))))))))&amp;IF(B29=Data!#REF!,Data!#REF!,(IF(B29=Data!#REF!,Data!#REF!,(IF(B29=Data!#REF!,Data!#REF!,(IF(B29=Data!#REF!,Data!#REF!,(IF(B29=Data!#REF!,Data!#REF!,Data!#REF!)))))))))</f>
        <v>#REF!</v>
      </c>
      <c r="V29" s="184">
        <f>IF(D29="","",VLOOKUP(B29,Data!$B$5:$J$404,9,FALSE)*D29)</f>
        <v>7.67</v>
      </c>
    </row>
    <row r="30" spans="1:22" s="340" customFormat="1" ht="17" customHeight="1">
      <c r="A30" s="272">
        <v>10</v>
      </c>
      <c r="B30" s="419" t="s">
        <v>199</v>
      </c>
      <c r="C30" s="187" t="str">
        <f>IF(D30="","",VLOOKUP(B30,Data!$B$5:$L$404,2,FALSE))</f>
        <v>WH50360</v>
      </c>
      <c r="D30" s="274">
        <v>14</v>
      </c>
      <c r="E30" s="341"/>
      <c r="F30" s="185">
        <f>IF(D30="","",VLOOKUP(B30,Data!$B$5:$L$404,11,FALSE))</f>
        <v>1751.45</v>
      </c>
      <c r="G30" s="188">
        <f>IF(D30&gt;0,D30*F30,"-")</f>
        <v>24520.3</v>
      </c>
      <c r="H30" s="182" t="str">
        <f>IF(D30="","",VLOOKUP(B30,Data!$B$5:$D$404,3,FALSE))</f>
        <v>C/T</v>
      </c>
      <c r="I30" s="182" t="str">
        <f>IF(D30="","",VLOOKUP(B30,Data!$B$5:$M$404,12,FALSE))</f>
        <v>Indonesia</v>
      </c>
      <c r="J30" s="280" t="s">
        <v>1010</v>
      </c>
      <c r="K30" s="183">
        <f>IF(D30="","",VLOOKUP(B30,Data!$B$5:$E$404,4,FALSE)*D30)</f>
        <v>2814</v>
      </c>
      <c r="L30" s="183">
        <f>IF(D30="","",VLOOKUP(B30,Data!$B$5:$F$404,5,FALSE)*D30)</f>
        <v>2534</v>
      </c>
      <c r="M30" s="189" t="e">
        <f>IF(B30=Data!B111,Data!G111,(IF(B30=Data!B117,Data!G117,(IF(B30=Data!B119,Data!G119,(IF(B30=Data!#REF!,Data!#REF!,(IF(B30=Data!#REF!,Data!#REF!,(IF(B30=Data!B102,Data!G102,(IF(B30=Data!#REF!,Data!#REF!,(IF(B30=Data!#REF!,Data!#REF!,Data!#REF!)))))))))))))))&amp;IF(B30=Data!B237,Data!G237,(IF(B30=Data!B238,Data!G238,(IF(B30=Data!#REF!,Data!#REF!,(IF(B30=Data!B233,Data!G233,(IF(B30=Data!B234,Data!G234,(IF(B30=Data!#REF!,Data!G929,(IF(B30=Data!#REF!,Data!#REF!,(IF(B30=Data!B289,Data!G289,Data!#REF!)))))))))))))))&amp;IF(B30=Data!#REF!,Data!#REF!,(IF(B30=Data!#REF!,Data!#REF!,(IF(B30=Data!#REF!,Data!#REF!,(IF(B30=Data!#REF!,Data!#REF!,(IF(B30=Data!#REF!,Data!#REF!,Data!#REF!)))))))))</f>
        <v>#REF!</v>
      </c>
      <c r="N30" s="377"/>
      <c r="O30" s="378"/>
      <c r="P30" s="186" t="e">
        <f>IF(B30=Data!B111,Data!H111,(IF(B30=Data!B117,Data!H117,(IF(B30=Data!B119,Data!H119,(IF(B30=Data!#REF!,Data!#REF!,(IF(B30=Data!#REF!,Data!#REF!,(IF(B30=Data!B102,Data!H102,(IF(B30=Data!#REF!,Data!#REF!,(IF(B30=Data!#REF!,Data!#REF!,Data!#REF!)))))))))))))))&amp;IF(B30=Data!B237,Data!H237,(IF(B30=Data!B238,Data!H238,(IF(B30=Data!#REF!,Data!#REF!,(IF(B30=Data!B233,Data!H233,(IF(B30=Data!B234,Data!H234,(IF(B30=Data!#REF!,Data!H929,(IF(B30=Data!#REF!,Data!#REF!,(IF(B30=Data!B289,Data!H289,Data!#REF!)))))))))))))))&amp;IF(B30=Data!#REF!,Data!#REF!,(IF(B30=Data!#REF!,Data!#REF!,(IF(B30=Data!#REF!,Data!#REF!,(IF(B30=Data!#REF!,Data!#REF!,(IF(B30=Data!#REF!,Data!#REF!,Data!#REF!)))))))))</f>
        <v>#REF!</v>
      </c>
      <c r="Q30" s="378"/>
      <c r="R30" s="378"/>
      <c r="S30" s="186" t="e">
        <f>IF(B30=Data!B111,Data!I111,(IF(B30=Data!B117,Data!I117,(IF(B30=Data!B119,Data!I119,(IF(B30=Data!#REF!,Data!#REF!,(IF(B30=Data!#REF!,Data!#REF!,(IF(B30=Data!B102,Data!I102,(IF(B30=Data!#REF!,Data!#REF!,(IF(B30=Data!#REF!,Data!#REF!,Data!#REF!)))))))))))))))&amp;IF(B30=Data!B237,Data!I237,(IF(B30=Data!B238,Data!I238,(IF(B30=Data!#REF!,Data!#REF!,(IF(B30=Data!B233,Data!I233,(IF(B30=Data!B234,Data!I234,(IF(B30=Data!#REF!,Data!I929,(IF(B30=Data!#REF!,Data!#REF!,(IF(B30=Data!B289,Data!I289,Data!#REF!)))))))))))))))&amp;IF(B30=Data!#REF!,Data!#REF!,(IF(B30=Data!#REF!,Data!#REF!,(IF(B30=Data!#REF!,Data!#REF!,(IF(B30=Data!#REF!,Data!#REF!,(IF(B30=Data!#REF!,Data!#REF!,Data!#REF!)))))))))</f>
        <v>#REF!</v>
      </c>
      <c r="T30" s="379"/>
      <c r="U30" s="186" t="e">
        <f>IF(B30=Data!B111,Data!J111,(IF(B30=Data!B117,Data!J117,(IF(B30=Data!B119,Data!J119,(IF(B30=Data!#REF!,Data!#REF!,(IF(B30=Data!#REF!,Data!#REF!,(IF(B30=Data!B102,Data!J102,(IF(B30=Data!#REF!,Data!#REF!,(IF(B30=Data!#REF!,Data!#REF!,Data!#REF!)))))))))))))))&amp;IF(B30=Data!B237,Data!J237,(IF(B30=Data!B238,Data!J238,(IF(B30=Data!#REF!,Data!#REF!,(IF(B30=Data!B233,Data!J233,(IF(B30=Data!B234,Data!J234,(IF(B30=Data!#REF!,Data!J929,(IF(B30=Data!#REF!,Data!#REF!,(IF(B30=Data!B289,Data!J289,Data!#REF!)))))))))))))))&amp;IF(B30=Data!#REF!,Data!#REF!,(IF(B30=Data!#REF!,Data!#REF!,(IF(B30=Data!#REF!,Data!#REF!,(IF(B30=Data!#REF!,Data!#REF!,(IF(B30=Data!#REF!,Data!#REF!,Data!#REF!)))))))))</f>
        <v>#REF!</v>
      </c>
      <c r="V30" s="184">
        <f>IF(D30="","",VLOOKUP(B30,Data!$B$5:$J$404,9,FALSE)*D30)</f>
        <v>16.099999999999998</v>
      </c>
    </row>
    <row r="31" spans="1:22" s="340" customFormat="1" ht="17" customHeight="1">
      <c r="A31" s="272">
        <v>11</v>
      </c>
      <c r="B31" s="419" t="s">
        <v>215</v>
      </c>
      <c r="C31" s="187" t="str">
        <f>IF(D31="","",VLOOKUP(B31,Data!$B$5:$L$404,2,FALSE))</f>
        <v>WH50420</v>
      </c>
      <c r="D31" s="274">
        <v>5</v>
      </c>
      <c r="E31" s="341"/>
      <c r="F31" s="185">
        <f>IF(D31="","",VLOOKUP(B31,Data!$B$5:$L$404,11,FALSE))</f>
        <v>1897.4</v>
      </c>
      <c r="G31" s="188">
        <f>IF(D31&gt;0,D31*F31,"-")</f>
        <v>9487</v>
      </c>
      <c r="H31" s="182" t="str">
        <f>IF(D31="","",VLOOKUP(B31,Data!$B$5:$D$404,3,FALSE))</f>
        <v>C/T</v>
      </c>
      <c r="I31" s="182" t="str">
        <f>IF(D31="","",VLOOKUP(B31,Data!$B$5:$M$404,12,FALSE))</f>
        <v>Indonesia</v>
      </c>
      <c r="J31" s="280" t="s">
        <v>1010</v>
      </c>
      <c r="K31" s="183">
        <f>IF(D31="","",VLOOKUP(B31,Data!$B$5:$E$404,4,FALSE)*D31)</f>
        <v>1110</v>
      </c>
      <c r="L31" s="183">
        <f>IF(D31="","",VLOOKUP(B31,Data!$B$5:$F$404,5,FALSE)*D31)</f>
        <v>1005</v>
      </c>
      <c r="M31" s="189" t="e">
        <f>IF(B31=Data!B112,Data!G112,(IF(B31=Data!B118,Data!G118,(IF(B31=Data!B120,Data!G120,(IF(B31=Data!#REF!,Data!#REF!,(IF(B31=Data!#REF!,Data!#REF!,(IF(B31=Data!B103,Data!G103,(IF(B31=Data!#REF!,Data!#REF!,(IF(B31=Data!#REF!,Data!#REF!,Data!#REF!)))))))))))))))&amp;IF(B31=Data!B238,Data!G238,(IF(B31=Data!B239,Data!G239,(IF(B31=Data!#REF!,Data!#REF!,(IF(B31=Data!B234,Data!G234,(IF(B31=Data!B235,Data!G235,(IF(B31=Data!#REF!,Data!G930,(IF(B31=Data!#REF!,Data!#REF!,(IF(B31=Data!B290,Data!G290,Data!#REF!)))))))))))))))&amp;IF(B31=Data!#REF!,Data!#REF!,(IF(B31=Data!#REF!,Data!#REF!,(IF(B31=Data!#REF!,Data!#REF!,(IF(B31=Data!#REF!,Data!#REF!,(IF(B31=Data!#REF!,Data!#REF!,Data!#REF!)))))))))</f>
        <v>#REF!</v>
      </c>
      <c r="N31" s="377"/>
      <c r="O31" s="378"/>
      <c r="P31" s="186" t="e">
        <f>IF(B31=Data!B112,Data!H112,(IF(B31=Data!B118,Data!H118,(IF(B31=Data!B120,Data!H120,(IF(B31=Data!#REF!,Data!#REF!,(IF(B31=Data!#REF!,Data!#REF!,(IF(B31=Data!B103,Data!H103,(IF(B31=Data!#REF!,Data!#REF!,(IF(B31=Data!#REF!,Data!#REF!,Data!#REF!)))))))))))))))&amp;IF(B31=Data!B238,Data!H238,(IF(B31=Data!B239,Data!H239,(IF(B31=Data!#REF!,Data!#REF!,(IF(B31=Data!B234,Data!H234,(IF(B31=Data!B235,Data!H235,(IF(B31=Data!#REF!,Data!H930,(IF(B31=Data!#REF!,Data!#REF!,(IF(B31=Data!B290,Data!H290,Data!#REF!)))))))))))))))&amp;IF(B31=Data!#REF!,Data!#REF!,(IF(B31=Data!#REF!,Data!#REF!,(IF(B31=Data!#REF!,Data!#REF!,(IF(B31=Data!#REF!,Data!#REF!,(IF(B31=Data!#REF!,Data!#REF!,Data!#REF!)))))))))</f>
        <v>#REF!</v>
      </c>
      <c r="Q31" s="378"/>
      <c r="R31" s="378"/>
      <c r="S31" s="186" t="e">
        <f>IF(B31=Data!B112,Data!I112,(IF(B31=Data!B118,Data!I118,(IF(B31=Data!B120,Data!I120,(IF(B31=Data!#REF!,Data!#REF!,(IF(B31=Data!#REF!,Data!#REF!,(IF(B31=Data!B103,Data!I103,(IF(B31=Data!#REF!,Data!#REF!,(IF(B31=Data!#REF!,Data!#REF!,Data!#REF!)))))))))))))))&amp;IF(B31=Data!B238,Data!I238,(IF(B31=Data!B239,Data!I239,(IF(B31=Data!#REF!,Data!#REF!,(IF(B31=Data!B234,Data!I234,(IF(B31=Data!B235,Data!I235,(IF(B31=Data!#REF!,Data!I930,(IF(B31=Data!#REF!,Data!#REF!,(IF(B31=Data!B290,Data!I290,Data!#REF!)))))))))))))))&amp;IF(B31=Data!#REF!,Data!#REF!,(IF(B31=Data!#REF!,Data!#REF!,(IF(B31=Data!#REF!,Data!#REF!,(IF(B31=Data!#REF!,Data!#REF!,(IF(B31=Data!#REF!,Data!#REF!,Data!#REF!)))))))))</f>
        <v>#REF!</v>
      </c>
      <c r="T31" s="379"/>
      <c r="U31" s="186" t="e">
        <f>IF(B31=Data!B112,Data!J112,(IF(B31=Data!B118,Data!J118,(IF(B31=Data!B120,Data!J120,(IF(B31=Data!#REF!,Data!#REF!,(IF(B31=Data!#REF!,Data!#REF!,(IF(B31=Data!B103,Data!J103,(IF(B31=Data!#REF!,Data!#REF!,(IF(B31=Data!#REF!,Data!#REF!,Data!#REF!)))))))))))))))&amp;IF(B31=Data!B238,Data!J238,(IF(B31=Data!B239,Data!J239,(IF(B31=Data!#REF!,Data!#REF!,(IF(B31=Data!B234,Data!J234,(IF(B31=Data!B235,Data!J235,(IF(B31=Data!#REF!,Data!J930,(IF(B31=Data!#REF!,Data!#REF!,(IF(B31=Data!B290,Data!J290,Data!#REF!)))))))))))))))&amp;IF(B31=Data!#REF!,Data!#REF!,(IF(B31=Data!#REF!,Data!#REF!,(IF(B31=Data!#REF!,Data!#REF!,(IF(B31=Data!#REF!,Data!#REF!,(IF(B31=Data!#REF!,Data!#REF!,Data!#REF!)))))))))</f>
        <v>#REF!</v>
      </c>
      <c r="V31" s="184">
        <f>IF(D31="","",VLOOKUP(B31,Data!$B$5:$J$404,9,FALSE)*D31)</f>
        <v>5.9950000000000001</v>
      </c>
    </row>
    <row r="32" spans="1:22" s="340" customFormat="1" ht="17" customHeight="1">
      <c r="A32" s="272"/>
      <c r="B32" s="419"/>
      <c r="C32" s="187" t="str">
        <f>IF(D32="","",VLOOKUP(B32,Data!$B$5:$L$404,2,FALSE))</f>
        <v/>
      </c>
      <c r="D32" s="274"/>
      <c r="E32" s="341"/>
      <c r="F32" s="185" t="str">
        <f>IF(D32="","",VLOOKUP(B32,Data!$B$5:$L$404,11,FALSE))</f>
        <v/>
      </c>
      <c r="G32" s="188" t="str">
        <f>IF(D32&gt;0,D32*F32,"-")</f>
        <v>-</v>
      </c>
      <c r="H32" s="182" t="str">
        <f>IF(D32="","",VLOOKUP(B32,Data!$B$5:$D$404,3,FALSE))</f>
        <v/>
      </c>
      <c r="I32" s="182" t="str">
        <f>IF(D32="","",VLOOKUP(B32,Data!$B$5:$M$404,12,FALSE))</f>
        <v/>
      </c>
      <c r="J32" s="280"/>
      <c r="K32" s="183" t="str">
        <f>IF(D32="","",VLOOKUP(B32,Data!$B$5:$E$404,4,FALSE)*D32)</f>
        <v/>
      </c>
      <c r="L32" s="183" t="str">
        <f>IF(D32="","",VLOOKUP(B32,Data!$B$5:$F$404,5,FALSE)*D32)</f>
        <v/>
      </c>
      <c r="M32" s="189" t="e">
        <f>IF(B32=Data!B117,Data!G117,(IF(B32=Data!B123,Data!G123,(IF(B32=Data!B125,Data!G125,(IF(B32=Data!#REF!,Data!#REF!,(IF(B32=Data!#REF!,Data!#REF!,(IF(B32=Data!B108,Data!G108,(IF(B32=Data!#REF!,Data!#REF!,(IF(B32=Data!#REF!,Data!#REF!,Data!#REF!)))))))))))))))&amp;IF(B32=Data!B243,Data!G243,(IF(B32=Data!B244,Data!G244,(IF(B32=Data!#REF!,Data!#REF!,(IF(B32=Data!B239,Data!G239,(IF(B32=Data!B240,Data!G240,(IF(B32=Data!#REF!,Data!G935,(IF(B32=Data!#REF!,Data!#REF!,(IF(B32=Data!B295,Data!G295,Data!#REF!)))))))))))))))&amp;IF(B32=Data!#REF!,Data!#REF!,(IF(B32=Data!#REF!,Data!#REF!,(IF(B32=Data!#REF!,Data!#REF!,(IF(B32=Data!#REF!,Data!#REF!,(IF(B32=Data!#REF!,Data!#REF!,Data!#REF!)))))))))</f>
        <v>#REF!</v>
      </c>
      <c r="N32" s="377"/>
      <c r="O32" s="378"/>
      <c r="P32" s="186" t="e">
        <f>IF(B32=Data!B117,Data!H117,(IF(B32=Data!B123,Data!H123,(IF(B32=Data!B125,Data!H125,(IF(B32=Data!#REF!,Data!#REF!,(IF(B32=Data!#REF!,Data!#REF!,(IF(B32=Data!B108,Data!H108,(IF(B32=Data!#REF!,Data!#REF!,(IF(B32=Data!#REF!,Data!#REF!,Data!#REF!)))))))))))))))&amp;IF(B32=Data!B243,Data!H243,(IF(B32=Data!B244,Data!H244,(IF(B32=Data!#REF!,Data!#REF!,(IF(B32=Data!B239,Data!H239,(IF(B32=Data!B240,Data!H240,(IF(B32=Data!#REF!,Data!H935,(IF(B32=Data!#REF!,Data!#REF!,(IF(B32=Data!B295,Data!H295,Data!#REF!)))))))))))))))&amp;IF(B32=Data!#REF!,Data!#REF!,(IF(B32=Data!#REF!,Data!#REF!,(IF(B32=Data!#REF!,Data!#REF!,(IF(B32=Data!#REF!,Data!#REF!,(IF(B32=Data!#REF!,Data!#REF!,Data!#REF!)))))))))</f>
        <v>#REF!</v>
      </c>
      <c r="Q32" s="378"/>
      <c r="R32" s="378"/>
      <c r="S32" s="186" t="e">
        <f>IF(B32=Data!B117,Data!I117,(IF(B32=Data!B123,Data!I123,(IF(B32=Data!B125,Data!I125,(IF(B32=Data!#REF!,Data!#REF!,(IF(B32=Data!#REF!,Data!#REF!,(IF(B32=Data!B108,Data!I108,(IF(B32=Data!#REF!,Data!#REF!,(IF(B32=Data!#REF!,Data!#REF!,Data!#REF!)))))))))))))))&amp;IF(B32=Data!B243,Data!I243,(IF(B32=Data!B244,Data!I244,(IF(B32=Data!#REF!,Data!#REF!,(IF(B32=Data!B239,Data!I239,(IF(B32=Data!B240,Data!I240,(IF(B32=Data!#REF!,Data!I935,(IF(B32=Data!#REF!,Data!#REF!,(IF(B32=Data!B295,Data!I295,Data!#REF!)))))))))))))))&amp;IF(B32=Data!#REF!,Data!#REF!,(IF(B32=Data!#REF!,Data!#REF!,(IF(B32=Data!#REF!,Data!#REF!,(IF(B32=Data!#REF!,Data!#REF!,(IF(B32=Data!#REF!,Data!#REF!,Data!#REF!)))))))))</f>
        <v>#REF!</v>
      </c>
      <c r="T32" s="379"/>
      <c r="U32" s="186" t="e">
        <f>IF(B32=Data!B117,Data!J117,(IF(B32=Data!B123,Data!J123,(IF(B32=Data!B125,Data!J125,(IF(B32=Data!#REF!,Data!#REF!,(IF(B32=Data!#REF!,Data!#REF!,(IF(B32=Data!B108,Data!J108,(IF(B32=Data!#REF!,Data!#REF!,(IF(B32=Data!#REF!,Data!#REF!,Data!#REF!)))))))))))))))&amp;IF(B32=Data!B243,Data!J243,(IF(B32=Data!B244,Data!J244,(IF(B32=Data!#REF!,Data!#REF!,(IF(B32=Data!B239,Data!J239,(IF(B32=Data!B240,Data!J240,(IF(B32=Data!#REF!,Data!J935,(IF(B32=Data!#REF!,Data!#REF!,(IF(B32=Data!B295,Data!J295,Data!#REF!)))))))))))))))&amp;IF(B32=Data!#REF!,Data!#REF!,(IF(B32=Data!#REF!,Data!#REF!,(IF(B32=Data!#REF!,Data!#REF!,(IF(B32=Data!#REF!,Data!#REF!,(IF(B32=Data!#REF!,Data!#REF!,Data!#REF!)))))))))</f>
        <v>#REF!</v>
      </c>
      <c r="V32" s="184" t="str">
        <f>IF(D32="","",VLOOKUP(B32,Data!$B$5:$J$404,9,FALSE)*D32)</f>
        <v/>
      </c>
    </row>
    <row r="33" spans="1:22" s="340" customFormat="1" ht="17" customHeight="1">
      <c r="A33" s="272"/>
      <c r="B33" s="419"/>
      <c r="C33" s="187" t="str">
        <f>IF(D33="","",VLOOKUP(B33,Data!$B$5:$L$404,2,FALSE))</f>
        <v/>
      </c>
      <c r="D33" s="274"/>
      <c r="E33" s="341"/>
      <c r="F33" s="185" t="str">
        <f>IF(D33="","",VLOOKUP(B33,Data!$B$5:$L$404,11,FALSE))</f>
        <v/>
      </c>
      <c r="G33" s="188" t="str">
        <f>IF(D33&gt;0,D33*F33,"-")</f>
        <v>-</v>
      </c>
      <c r="H33" s="182" t="str">
        <f>IF(D33="","",VLOOKUP(B33,Data!$B$5:$D$404,3,FALSE))</f>
        <v/>
      </c>
      <c r="I33" s="182" t="str">
        <f>IF(D33="","",VLOOKUP(B33,Data!$B$5:$M$404,12,FALSE))</f>
        <v/>
      </c>
      <c r="J33" s="280"/>
      <c r="K33" s="183" t="str">
        <f>IF(D33="","",VLOOKUP(B33,Data!$B$5:$E$404,4,FALSE)*D33)</f>
        <v/>
      </c>
      <c r="L33" s="183" t="str">
        <f>IF(D33="","",VLOOKUP(B33,Data!$B$5:$F$404,5,FALSE)*D33)</f>
        <v/>
      </c>
      <c r="M33" s="189" t="e">
        <f>IF(B33=Data!B118,Data!G118,(IF(B33=Data!B124,Data!G124,(IF(B33=Data!B126,Data!G126,(IF(B33=Data!#REF!,Data!#REF!,(IF(B33=Data!#REF!,Data!#REF!,(IF(B33=Data!B109,Data!G109,(IF(B33=Data!#REF!,Data!#REF!,(IF(B33=Data!#REF!,Data!#REF!,Data!#REF!)))))))))))))))&amp;IF(B33=Data!B244,Data!G244,(IF(B33=Data!B245,Data!G245,(IF(B33=Data!#REF!,Data!#REF!,(IF(B33=Data!B240,Data!G240,(IF(B33=Data!B241,Data!G241,(IF(B33=Data!#REF!,Data!G936,(IF(B33=Data!#REF!,Data!#REF!,(IF(B33=Data!B296,Data!G296,Data!#REF!)))))))))))))))&amp;IF(B33=Data!#REF!,Data!#REF!,(IF(B33=Data!#REF!,Data!#REF!,(IF(B33=Data!#REF!,Data!#REF!,(IF(B33=Data!#REF!,Data!#REF!,(IF(B33=Data!#REF!,Data!#REF!,Data!#REF!)))))))))</f>
        <v>#REF!</v>
      </c>
      <c r="N33" s="377"/>
      <c r="O33" s="378"/>
      <c r="P33" s="186" t="e">
        <f>IF(B33=Data!B118,Data!H118,(IF(B33=Data!B124,Data!H124,(IF(B33=Data!B126,Data!H126,(IF(B33=Data!#REF!,Data!#REF!,(IF(B33=Data!#REF!,Data!#REF!,(IF(B33=Data!B109,Data!H109,(IF(B33=Data!#REF!,Data!#REF!,(IF(B33=Data!#REF!,Data!#REF!,Data!#REF!)))))))))))))))&amp;IF(B33=Data!B244,Data!H244,(IF(B33=Data!B245,Data!H245,(IF(B33=Data!#REF!,Data!#REF!,(IF(B33=Data!B240,Data!H240,(IF(B33=Data!B241,Data!H241,(IF(B33=Data!#REF!,Data!H936,(IF(B33=Data!#REF!,Data!#REF!,(IF(B33=Data!B296,Data!H296,Data!#REF!)))))))))))))))&amp;IF(B33=Data!#REF!,Data!#REF!,(IF(B33=Data!#REF!,Data!#REF!,(IF(B33=Data!#REF!,Data!#REF!,(IF(B33=Data!#REF!,Data!#REF!,(IF(B33=Data!#REF!,Data!#REF!,Data!#REF!)))))))))</f>
        <v>#REF!</v>
      </c>
      <c r="Q33" s="378"/>
      <c r="R33" s="378"/>
      <c r="S33" s="186" t="e">
        <f>IF(B33=Data!B118,Data!I118,(IF(B33=Data!B124,Data!I124,(IF(B33=Data!B126,Data!I126,(IF(B33=Data!#REF!,Data!#REF!,(IF(B33=Data!#REF!,Data!#REF!,(IF(B33=Data!B109,Data!I109,(IF(B33=Data!#REF!,Data!#REF!,(IF(B33=Data!#REF!,Data!#REF!,Data!#REF!)))))))))))))))&amp;IF(B33=Data!B244,Data!I244,(IF(B33=Data!B245,Data!I245,(IF(B33=Data!#REF!,Data!#REF!,(IF(B33=Data!B240,Data!I240,(IF(B33=Data!B241,Data!I241,(IF(B33=Data!#REF!,Data!I936,(IF(B33=Data!#REF!,Data!#REF!,(IF(B33=Data!B296,Data!I296,Data!#REF!)))))))))))))))&amp;IF(B33=Data!#REF!,Data!#REF!,(IF(B33=Data!#REF!,Data!#REF!,(IF(B33=Data!#REF!,Data!#REF!,(IF(B33=Data!#REF!,Data!#REF!,(IF(B33=Data!#REF!,Data!#REF!,Data!#REF!)))))))))</f>
        <v>#REF!</v>
      </c>
      <c r="T33" s="379"/>
      <c r="U33" s="186" t="e">
        <f>IF(B33=Data!B118,Data!J118,(IF(B33=Data!B124,Data!J124,(IF(B33=Data!B126,Data!J126,(IF(B33=Data!#REF!,Data!#REF!,(IF(B33=Data!#REF!,Data!#REF!,(IF(B33=Data!B109,Data!J109,(IF(B33=Data!#REF!,Data!#REF!,(IF(B33=Data!#REF!,Data!#REF!,Data!#REF!)))))))))))))))&amp;IF(B33=Data!B244,Data!J244,(IF(B33=Data!B245,Data!J245,(IF(B33=Data!#REF!,Data!#REF!,(IF(B33=Data!B240,Data!J240,(IF(B33=Data!B241,Data!J241,(IF(B33=Data!#REF!,Data!J936,(IF(B33=Data!#REF!,Data!#REF!,(IF(B33=Data!B296,Data!J296,Data!#REF!)))))))))))))))&amp;IF(B33=Data!#REF!,Data!#REF!,(IF(B33=Data!#REF!,Data!#REF!,(IF(B33=Data!#REF!,Data!#REF!,(IF(B33=Data!#REF!,Data!#REF!,(IF(B33=Data!#REF!,Data!#REF!,Data!#REF!)))))))))</f>
        <v>#REF!</v>
      </c>
      <c r="V33" s="184" t="str">
        <f>IF(D33="","",VLOOKUP(B33,Data!$B$5:$J$404,9,FALSE)*D33)</f>
        <v/>
      </c>
    </row>
    <row r="34" spans="1:22" s="340" customFormat="1" ht="19.5" customHeight="1">
      <c r="A34" s="272"/>
      <c r="B34" s="678"/>
      <c r="C34" s="679"/>
      <c r="D34" s="454">
        <f>SUM(D18:D31)</f>
        <v>32</v>
      </c>
      <c r="E34" s="191"/>
      <c r="F34" s="191"/>
      <c r="G34" s="455">
        <f>SUM(G18:G31)</f>
        <v>85577.430000000008</v>
      </c>
      <c r="H34" s="383"/>
      <c r="I34" s="191"/>
      <c r="J34" s="191"/>
      <c r="K34" s="455">
        <f>SUM(K18:K31)</f>
        <v>7540</v>
      </c>
      <c r="L34" s="455">
        <f>SUM(L18:L31)</f>
        <v>6776</v>
      </c>
      <c r="M34" s="190">
        <f>SUM(M16:M17)</f>
        <v>0</v>
      </c>
      <c r="N34" s="190"/>
      <c r="O34" s="190"/>
      <c r="P34" s="190"/>
      <c r="Q34" s="190"/>
      <c r="R34" s="190">
        <f>SUM(R16:R17)</f>
        <v>0</v>
      </c>
      <c r="S34" s="190">
        <f>SUM(S16:S17)</f>
        <v>0</v>
      </c>
      <c r="T34" s="190"/>
      <c r="U34" s="190">
        <f>SUM(U16:U17)</f>
        <v>0</v>
      </c>
      <c r="V34" s="456">
        <f>SUM(V18:V31)</f>
        <v>41.225999999999992</v>
      </c>
    </row>
    <row r="35" spans="1:22" ht="10.25" customHeight="1">
      <c r="A35" s="272"/>
      <c r="B35" s="680"/>
      <c r="C35" s="681"/>
      <c r="D35" s="395"/>
      <c r="E35" s="311"/>
      <c r="F35" s="160" t="s">
        <v>523</v>
      </c>
      <c r="G35" s="157"/>
      <c r="H35" s="344"/>
      <c r="I35" s="344"/>
      <c r="J35" s="344"/>
      <c r="K35" s="161"/>
      <c r="L35" s="151"/>
      <c r="M35" s="298"/>
      <c r="T35" s="298"/>
      <c r="U35" s="298"/>
      <c r="V35" s="155"/>
    </row>
    <row r="36" spans="1:22" ht="14">
      <c r="A36" s="290" t="s">
        <v>524</v>
      </c>
      <c r="B36" s="346"/>
      <c r="C36" s="347"/>
      <c r="D36" s="396" t="s">
        <v>81</v>
      </c>
      <c r="E36" s="305"/>
      <c r="F36" s="68" t="s">
        <v>82</v>
      </c>
      <c r="G36" s="72"/>
      <c r="H36" s="322" t="s">
        <v>83</v>
      </c>
      <c r="I36" s="349"/>
      <c r="J36" s="152" t="s">
        <v>84</v>
      </c>
      <c r="K36" s="152"/>
      <c r="L36" s="682" t="s">
        <v>85</v>
      </c>
      <c r="M36" s="683"/>
      <c r="N36" s="683"/>
      <c r="O36" s="683"/>
      <c r="P36" s="683"/>
      <c r="Q36" s="683"/>
      <c r="R36" s="683"/>
      <c r="S36" s="683"/>
      <c r="T36" s="683"/>
      <c r="U36" s="683"/>
      <c r="V36" s="684"/>
    </row>
    <row r="37" spans="1:22" ht="14">
      <c r="A37" s="297" t="s">
        <v>525</v>
      </c>
      <c r="B37" s="334"/>
      <c r="C37" s="308"/>
      <c r="D37" s="386" t="s">
        <v>87</v>
      </c>
      <c r="F37" s="685"/>
      <c r="G37" s="686"/>
      <c r="H37" s="297" t="s">
        <v>88</v>
      </c>
      <c r="I37" s="350"/>
      <c r="J37" s="154" t="s">
        <v>89</v>
      </c>
      <c r="K37" s="154"/>
      <c r="L37" s="150"/>
      <c r="V37" s="155"/>
    </row>
    <row r="38" spans="1:22">
      <c r="A38" s="297" t="s">
        <v>526</v>
      </c>
      <c r="B38" s="297"/>
      <c r="C38" s="298"/>
      <c r="F38" s="685"/>
      <c r="G38" s="686"/>
      <c r="H38" s="297"/>
      <c r="I38" s="350"/>
      <c r="J38" s="154" t="s">
        <v>93</v>
      </c>
      <c r="K38" s="154"/>
      <c r="L38" s="150"/>
      <c r="V38" s="155"/>
    </row>
    <row r="39" spans="1:22" ht="10.5" customHeight="1">
      <c r="A39" s="311"/>
      <c r="B39" s="351"/>
      <c r="C39" s="352"/>
      <c r="D39" s="386" t="s">
        <v>94</v>
      </c>
      <c r="F39" s="685"/>
      <c r="G39" s="686"/>
      <c r="H39" s="297" t="s">
        <v>95</v>
      </c>
      <c r="I39" s="350"/>
      <c r="J39" s="154"/>
      <c r="K39" s="154"/>
      <c r="L39" s="150"/>
      <c r="V39" s="155"/>
    </row>
    <row r="40" spans="1:22" ht="13">
      <c r="A40" s="290" t="s">
        <v>96</v>
      </c>
      <c r="C40" s="292"/>
      <c r="D40" s="386" t="s">
        <v>97</v>
      </c>
      <c r="F40" s="76" t="s">
        <v>98</v>
      </c>
      <c r="G40" s="73"/>
      <c r="H40" s="297" t="s">
        <v>88</v>
      </c>
      <c r="I40" s="350"/>
      <c r="J40" s="154" t="s">
        <v>99</v>
      </c>
      <c r="K40" s="154"/>
      <c r="L40" s="150"/>
      <c r="V40" s="155"/>
    </row>
    <row r="41" spans="1:22" ht="10.5" customHeight="1">
      <c r="A41" s="297" t="s">
        <v>527</v>
      </c>
      <c r="C41" s="298"/>
      <c r="D41" s="386" t="s">
        <v>100</v>
      </c>
      <c r="F41" s="77"/>
      <c r="G41" s="162"/>
      <c r="H41" s="297" t="s">
        <v>101</v>
      </c>
      <c r="I41" s="350"/>
      <c r="J41" s="154" t="s">
        <v>528</v>
      </c>
      <c r="K41" s="154"/>
      <c r="L41" s="687" t="s">
        <v>103</v>
      </c>
      <c r="M41" s="688"/>
      <c r="N41" s="688"/>
      <c r="O41" s="688"/>
      <c r="P41" s="688"/>
      <c r="Q41" s="688"/>
      <c r="R41" s="688"/>
      <c r="S41" s="688"/>
      <c r="T41" s="688"/>
      <c r="U41" s="688"/>
      <c r="V41" s="689"/>
    </row>
    <row r="42" spans="1:22">
      <c r="A42" s="311"/>
      <c r="B42" s="312"/>
      <c r="C42" s="313"/>
      <c r="D42" s="397"/>
      <c r="E42" s="312"/>
      <c r="F42" s="673" t="s">
        <v>1053</v>
      </c>
      <c r="G42" s="674"/>
      <c r="H42" s="673" t="s">
        <v>1052</v>
      </c>
      <c r="I42" s="674"/>
      <c r="J42" s="158" t="s">
        <v>104</v>
      </c>
      <c r="K42" s="158"/>
      <c r="L42" s="675" t="s">
        <v>105</v>
      </c>
      <c r="M42" s="676"/>
      <c r="N42" s="676"/>
      <c r="O42" s="676"/>
      <c r="P42" s="676"/>
      <c r="Q42" s="676"/>
      <c r="R42" s="676"/>
      <c r="S42" s="676"/>
      <c r="T42" s="676"/>
      <c r="U42" s="676"/>
      <c r="V42" s="677"/>
    </row>
    <row r="43" spans="1:22">
      <c r="B43" s="305"/>
    </row>
    <row r="46" spans="1:22" ht="19.25" customHeight="1"/>
    <row r="47" spans="1:22" ht="19.25" customHeight="1"/>
    <row r="48" spans="1:22" s="354" customFormat="1" ht="17.75" customHeight="1">
      <c r="A48" s="163" t="s">
        <v>886</v>
      </c>
      <c r="B48" s="146"/>
      <c r="C48" s="163" t="s">
        <v>569</v>
      </c>
      <c r="D48" s="382"/>
      <c r="E48" s="363"/>
      <c r="F48" s="163" t="s">
        <v>880</v>
      </c>
      <c r="G48" s="146"/>
      <c r="H48" s="163" t="s">
        <v>569</v>
      </c>
      <c r="K48" s="265"/>
      <c r="L48" s="265"/>
      <c r="V48" s="264"/>
    </row>
    <row r="49" spans="1:22" s="354" customFormat="1" ht="17.75" customHeight="1">
      <c r="A49" s="163" t="s">
        <v>887</v>
      </c>
      <c r="B49" s="146"/>
      <c r="C49" s="163" t="s">
        <v>891</v>
      </c>
      <c r="D49" s="382"/>
      <c r="E49" s="363"/>
      <c r="F49" s="247" t="s">
        <v>881</v>
      </c>
      <c r="G49" s="381"/>
      <c r="H49" s="247" t="s">
        <v>891</v>
      </c>
      <c r="K49" s="265"/>
      <c r="L49" s="265"/>
      <c r="V49" s="264"/>
    </row>
    <row r="50" spans="1:22" s="354" customFormat="1" ht="17.75" customHeight="1">
      <c r="A50" s="163" t="s">
        <v>888</v>
      </c>
      <c r="B50" s="146"/>
      <c r="C50" s="163" t="s">
        <v>891</v>
      </c>
      <c r="D50" s="382"/>
      <c r="E50" s="363"/>
      <c r="F50" s="163" t="s">
        <v>882</v>
      </c>
      <c r="G50" s="146"/>
      <c r="H50" s="163" t="s">
        <v>569</v>
      </c>
      <c r="K50" s="265"/>
      <c r="L50" s="265"/>
      <c r="V50" s="264"/>
    </row>
    <row r="51" spans="1:22" s="354" customFormat="1" ht="17.75" customHeight="1">
      <c r="A51" s="163" t="s">
        <v>889</v>
      </c>
      <c r="B51" s="146"/>
      <c r="C51" s="163" t="s">
        <v>569</v>
      </c>
      <c r="D51" s="382"/>
      <c r="E51" s="363"/>
      <c r="F51" s="163" t="s">
        <v>883</v>
      </c>
      <c r="G51" s="146"/>
      <c r="H51" s="163" t="s">
        <v>569</v>
      </c>
      <c r="K51" s="265"/>
      <c r="L51" s="265"/>
      <c r="V51" s="264"/>
    </row>
    <row r="52" spans="1:22" s="354" customFormat="1" ht="17.75" customHeight="1">
      <c r="A52" s="163" t="s">
        <v>890</v>
      </c>
      <c r="B52" s="146"/>
      <c r="C52" s="163" t="s">
        <v>569</v>
      </c>
      <c r="D52" s="382"/>
      <c r="E52" s="363"/>
      <c r="F52" s="163" t="s">
        <v>885</v>
      </c>
      <c r="G52" s="146"/>
      <c r="H52" s="163" t="s">
        <v>569</v>
      </c>
      <c r="K52" s="265"/>
      <c r="L52" s="265"/>
      <c r="V52" s="264"/>
    </row>
    <row r="53" spans="1:22" ht="18.75" customHeight="1">
      <c r="A53" s="411"/>
      <c r="B53" s="411"/>
      <c r="C53" s="411"/>
      <c r="D53" s="384"/>
      <c r="E53" s="266"/>
      <c r="F53" s="163" t="s">
        <v>884</v>
      </c>
      <c r="H53" s="163" t="s">
        <v>569</v>
      </c>
    </row>
    <row r="54" spans="1:22" ht="17.5">
      <c r="A54" s="268"/>
      <c r="B54" s="411"/>
      <c r="C54" s="411"/>
      <c r="D54" s="384"/>
      <c r="E54" s="411"/>
      <c r="F54" s="267"/>
      <c r="G54" s="267"/>
      <c r="H54" s="411"/>
    </row>
    <row r="56" spans="1:22">
      <c r="D56" s="386" t="s">
        <v>872</v>
      </c>
    </row>
    <row r="57" spans="1:22">
      <c r="L57" s="355"/>
    </row>
    <row r="58" spans="1:22" ht="14">
      <c r="A58" s="356"/>
      <c r="C58" s="334"/>
      <c r="D58" s="398"/>
      <c r="L58" s="358"/>
    </row>
    <row r="59" spans="1:22" ht="14">
      <c r="A59" s="359"/>
      <c r="C59" s="334"/>
      <c r="D59" s="398"/>
      <c r="L59" s="358"/>
    </row>
    <row r="60" spans="1:22" ht="14">
      <c r="A60" s="359"/>
      <c r="C60" s="334"/>
      <c r="D60" s="398"/>
      <c r="L60" s="358"/>
    </row>
    <row r="61" spans="1:22" ht="14">
      <c r="A61" s="359"/>
      <c r="B61" s="334"/>
      <c r="C61" s="334"/>
      <c r="D61" s="398"/>
      <c r="L61" s="358"/>
    </row>
    <row r="62" spans="1:22" ht="14">
      <c r="A62" s="359"/>
      <c r="B62" s="334"/>
      <c r="C62" s="334"/>
      <c r="D62" s="398"/>
      <c r="L62" s="358"/>
    </row>
    <row r="63" spans="1:22" ht="14">
      <c r="A63" s="359"/>
      <c r="B63" s="334"/>
      <c r="C63" s="334"/>
      <c r="D63" s="398"/>
      <c r="L63" s="358"/>
    </row>
    <row r="64" spans="1:22" ht="14">
      <c r="A64" s="334"/>
      <c r="B64" s="334"/>
      <c r="C64" s="334"/>
      <c r="D64" s="398"/>
      <c r="L64" s="360"/>
    </row>
    <row r="65" spans="1:4" ht="14">
      <c r="A65" s="359"/>
      <c r="B65" s="334"/>
      <c r="C65" s="334"/>
      <c r="D65" s="398"/>
    </row>
    <row r="66" spans="1:4" ht="14">
      <c r="A66" s="334"/>
      <c r="B66" s="334"/>
      <c r="C66" s="334"/>
      <c r="D66" s="398"/>
    </row>
    <row r="67" spans="1:4" ht="14">
      <c r="A67" s="334"/>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59"/>
      <c r="B75" s="334"/>
      <c r="C75" s="334"/>
      <c r="D75" s="398"/>
    </row>
    <row r="76" spans="1:4" ht="14">
      <c r="A76" s="359"/>
      <c r="B76" s="334"/>
      <c r="C76" s="334"/>
      <c r="D76" s="398"/>
    </row>
    <row r="77" spans="1:4" ht="14">
      <c r="A77" s="359"/>
      <c r="B77" s="334"/>
      <c r="C77" s="334"/>
      <c r="D77" s="398"/>
    </row>
    <row r="78" spans="1:4" ht="14">
      <c r="A78" s="334"/>
      <c r="B78" s="334"/>
      <c r="C78" s="334"/>
      <c r="D78" s="398"/>
    </row>
    <row r="79" spans="1:4" ht="14">
      <c r="B79" s="334"/>
    </row>
    <row r="80" spans="1:4" ht="14">
      <c r="B80" s="334"/>
    </row>
    <row r="81" spans="2:2" ht="14">
      <c r="B81" s="334"/>
    </row>
  </sheetData>
  <mergeCells count="9">
    <mergeCell ref="F42:G42"/>
    <mergeCell ref="H42:I42"/>
    <mergeCell ref="L42:V42"/>
    <mergeCell ref="B34:C35"/>
    <mergeCell ref="L36:V36"/>
    <mergeCell ref="F37:G37"/>
    <mergeCell ref="F38:G38"/>
    <mergeCell ref="F39:G39"/>
    <mergeCell ref="L41:V41"/>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42" max="21" man="1"/>
  </rowBreaks>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DD269-1B30-4272-A2AD-0C96E0636C79}">
  <sheetPr>
    <pageSetUpPr fitToPage="1"/>
  </sheetPr>
  <dimension ref="A1:AD72"/>
  <sheetViews>
    <sheetView topLeftCell="A2" zoomScale="85" zoomScaleNormal="85" zoomScaleSheetLayoutView="85" workbookViewId="0">
      <selection activeCell="E23" sqref="E23"/>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86"/>
      <c r="I10" s="487"/>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1049</v>
      </c>
      <c r="C18" s="187" t="str">
        <f>IF(D18="","",VLOOKUP(B18,Data!$B$5:$L$404,2,FALSE))</f>
        <v/>
      </c>
      <c r="D18" s="361"/>
      <c r="E18" s="276"/>
      <c r="F18" s="185" t="str">
        <f>IF(D18="","",VLOOKUP(B18,Data!$B$5:$L$404,11,FALSE))</f>
        <v/>
      </c>
      <c r="G18" s="188" t="str">
        <f t="shared" ref="G18:G25" si="0">IF(D18&gt;0,D18*F18,"-")</f>
        <v>-</v>
      </c>
      <c r="H18" s="182" t="str">
        <f>IF(D18="","",VLOOKUP(B18,Data!$B$5:$D$404,3,FALSE))</f>
        <v/>
      </c>
      <c r="I18" s="182" t="str">
        <f>IF(D18="","",VLOOKUP(B18,Data!$B$5:$M$404,12,FALSE))</f>
        <v/>
      </c>
      <c r="J18" s="280"/>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12</v>
      </c>
      <c r="B19" s="419" t="s">
        <v>353</v>
      </c>
      <c r="C19" s="187" t="str">
        <f>IF(D19="","",VLOOKUP(B19,Data!$B$5:$L$404,2,FALSE))</f>
        <v>WQ78260</v>
      </c>
      <c r="D19" s="361">
        <v>4</v>
      </c>
      <c r="E19" s="276"/>
      <c r="F19" s="185">
        <f>IF(D19="","",VLOOKUP(B19,Data!$B$5:$L$404,11,FALSE))</f>
        <v>4283.6499999999996</v>
      </c>
      <c r="G19" s="188">
        <f>IF(D19&gt;0,D19*F19,"-")</f>
        <v>17134.599999999999</v>
      </c>
      <c r="H19" s="182" t="str">
        <f>IF(D19="","",VLOOKUP(B19,Data!$B$5:$D$404,3,FALSE))</f>
        <v>C/T</v>
      </c>
      <c r="I19" s="182" t="str">
        <f>IF(D19="","",VLOOKUP(B19,Data!$B$5:$M$404,12,FALSE))</f>
        <v>Indonesia</v>
      </c>
      <c r="J19" s="280" t="s">
        <v>1055</v>
      </c>
      <c r="K19" s="183">
        <f>IF(D19="","",VLOOKUP(B19,Data!$B$5:$E$404,4,FALSE)*D19)</f>
        <v>1220</v>
      </c>
      <c r="L19" s="183">
        <f>IF(D19="","",VLOOKUP(B19,Data!$B$5:$F$404,5,FALSE)*D19)</f>
        <v>1076</v>
      </c>
      <c r="M19" s="189"/>
      <c r="N19" s="377"/>
      <c r="O19" s="378"/>
      <c r="P19" s="186"/>
      <c r="Q19" s="378"/>
      <c r="R19" s="378"/>
      <c r="S19" s="186"/>
      <c r="T19" s="379"/>
      <c r="U19" s="186"/>
      <c r="V19" s="184">
        <f>IF(D19="","",VLOOKUP(B19,Data!$B$5:$J$404,9,FALSE)*D19)</f>
        <v>6.1360000000000001</v>
      </c>
      <c r="W19" s="282"/>
      <c r="X19" s="282"/>
      <c r="Y19" s="282"/>
      <c r="Z19" s="282"/>
      <c r="AA19" s="282"/>
      <c r="AB19" s="282"/>
      <c r="AC19" s="282"/>
      <c r="AD19" s="282"/>
    </row>
    <row r="20" spans="1:30" s="340" customFormat="1" ht="17" customHeight="1">
      <c r="A20" s="488">
        <v>13</v>
      </c>
      <c r="B20" s="419" t="s">
        <v>699</v>
      </c>
      <c r="C20" s="187" t="str">
        <f>IF(D20="","",VLOOKUP(B20,Data!$B$5:$L$404,2,FALSE))</f>
        <v>VAD6750</v>
      </c>
      <c r="D20" s="361">
        <v>3</v>
      </c>
      <c r="E20" s="276"/>
      <c r="F20" s="185">
        <f>IF(D20="","",VLOOKUP(B20,Data!$B$5:$L$404,11,FALSE))</f>
        <v>2090.88</v>
      </c>
      <c r="G20" s="188">
        <f>IF(D20&gt;0,D20*F20,"-")</f>
        <v>6272.64</v>
      </c>
      <c r="H20" s="182" t="str">
        <f>IF(D20="","",VLOOKUP(B20,Data!$B$5:$D$404,3,FALSE))</f>
        <v>C/T</v>
      </c>
      <c r="I20" s="182" t="str">
        <f>IF(D20="","",VLOOKUP(B20,Data!$B$5:$M$404,12,FALSE))</f>
        <v>Indonesia</v>
      </c>
      <c r="J20" s="280" t="s">
        <v>1055</v>
      </c>
      <c r="K20" s="183">
        <f>IF(D20="","",VLOOKUP(B20,Data!$B$5:$E$404,4,FALSE)*D20)</f>
        <v>618</v>
      </c>
      <c r="L20" s="183">
        <f>IF(D20="","",VLOOKUP(B20,Data!$B$5:$F$404,5,FALSE)*D20)</f>
        <v>558</v>
      </c>
      <c r="M20" s="189"/>
      <c r="N20" s="377"/>
      <c r="O20" s="378"/>
      <c r="P20" s="186"/>
      <c r="Q20" s="378"/>
      <c r="R20" s="378"/>
      <c r="S20" s="186"/>
      <c r="T20" s="379"/>
      <c r="U20" s="186"/>
      <c r="V20" s="184">
        <f>IF(D20="","",VLOOKUP(B20,Data!$B$5:$J$404,9,FALSE)*D20)</f>
        <v>3.4499999999999997</v>
      </c>
      <c r="W20" s="282"/>
      <c r="X20" s="282"/>
      <c r="Y20" s="282"/>
      <c r="Z20" s="282"/>
      <c r="AA20" s="282"/>
      <c r="AB20" s="282"/>
      <c r="AC20" s="282"/>
      <c r="AD20" s="282"/>
    </row>
    <row r="21" spans="1:30" s="340" customFormat="1" ht="17" customHeight="1">
      <c r="A21" s="488">
        <v>14</v>
      </c>
      <c r="B21" s="419" t="s">
        <v>213</v>
      </c>
      <c r="C21" s="187" t="str">
        <f>IF(D21="","",VLOOKUP(B21,Data!$B$5:$L$404,2,FALSE))</f>
        <v>WH50410</v>
      </c>
      <c r="D21" s="361">
        <v>4</v>
      </c>
      <c r="E21" s="276"/>
      <c r="F21" s="185">
        <f>IF(D21="","",VLOOKUP(B21,Data!$B$5:$L$404,11,FALSE))</f>
        <v>1897.4</v>
      </c>
      <c r="G21" s="188">
        <f>IF(D21&gt;0,D21*F21,"-")</f>
        <v>7589.6</v>
      </c>
      <c r="H21" s="182" t="str">
        <f>IF(D21="","",VLOOKUP(B21,Data!$B$5:$D$404,3,FALSE))</f>
        <v>C/T</v>
      </c>
      <c r="I21" s="182" t="str">
        <f>IF(D21="","",VLOOKUP(B21,Data!$B$5:$M$404,12,FALSE))</f>
        <v>Indonesia</v>
      </c>
      <c r="J21" s="280" t="s">
        <v>1055</v>
      </c>
      <c r="K21" s="183">
        <f>IF(D21="","",VLOOKUP(B21,Data!$B$5:$E$404,4,FALSE)*D21)</f>
        <v>888</v>
      </c>
      <c r="L21" s="183">
        <f>IF(D21="","",VLOOKUP(B21,Data!$B$5:$F$404,5,FALSE)*D21)</f>
        <v>804</v>
      </c>
      <c r="M21" s="189"/>
      <c r="N21" s="377"/>
      <c r="O21" s="378"/>
      <c r="P21" s="186"/>
      <c r="Q21" s="378"/>
      <c r="R21" s="378"/>
      <c r="S21" s="186"/>
      <c r="T21" s="379"/>
      <c r="U21" s="186"/>
      <c r="V21" s="184">
        <f>IF(D21="","",VLOOKUP(B21,Data!$B$5:$J$404,9,FALSE)*D21)</f>
        <v>4.7960000000000003</v>
      </c>
      <c r="W21" s="282"/>
      <c r="X21" s="282"/>
      <c r="Y21" s="282"/>
      <c r="Z21" s="282"/>
      <c r="AA21" s="282"/>
      <c r="AB21" s="282"/>
      <c r="AC21" s="282"/>
      <c r="AD21" s="282"/>
    </row>
    <row r="22" spans="1:30" s="340" customFormat="1" ht="17" customHeight="1">
      <c r="A22" s="488">
        <v>15</v>
      </c>
      <c r="B22" s="419" t="s">
        <v>239</v>
      </c>
      <c r="C22" s="187" t="str">
        <f>IF(D22="","",VLOOKUP(B22,Data!$B$5:$L$404,2,FALSE))</f>
        <v>AAC7366</v>
      </c>
      <c r="D22" s="361">
        <v>5</v>
      </c>
      <c r="E22" s="276"/>
      <c r="F22" s="185">
        <f>IF(D22="","",VLOOKUP(B22,Data!$B$5:$L$404,11,FALSE))</f>
        <v>2618.06</v>
      </c>
      <c r="G22" s="188">
        <f>IF(D22&gt;0,D22*F22,"-")</f>
        <v>13090.3</v>
      </c>
      <c r="H22" s="182" t="str">
        <f>IF(D22="","",VLOOKUP(B22,Data!$B$5:$D$404,3,FALSE))</f>
        <v>C/T</v>
      </c>
      <c r="I22" s="182" t="str">
        <f>IF(D22="","",VLOOKUP(B22,Data!$B$5:$M$404,12,FALSE))</f>
        <v>Indonesia</v>
      </c>
      <c r="J22" s="280" t="s">
        <v>1055</v>
      </c>
      <c r="K22" s="183">
        <f>IF(D22="","",VLOOKUP(B22,Data!$B$5:$E$404,4,FALSE)*D22)</f>
        <v>1330</v>
      </c>
      <c r="L22" s="183">
        <f>IF(D22="","",VLOOKUP(B22,Data!$B$5:$F$404,5,FALSE)*D22)</f>
        <v>1230</v>
      </c>
      <c r="M22" s="189"/>
      <c r="N22" s="377"/>
      <c r="O22" s="378"/>
      <c r="P22" s="186"/>
      <c r="Q22" s="378"/>
      <c r="R22" s="378"/>
      <c r="S22" s="186"/>
      <c r="T22" s="379"/>
      <c r="U22" s="186"/>
      <c r="V22" s="184">
        <f>IF(D22="","",VLOOKUP(B22,Data!$B$5:$J$404,9,FALSE)*D22)</f>
        <v>7.4399999999999995</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871</v>
      </c>
      <c r="C24" s="187" t="str">
        <f>IF(D24="","",VLOOKUP(B24,Data!$B$5:$L$404,2,FALSE))</f>
        <v/>
      </c>
      <c r="D24" s="339"/>
      <c r="E24" s="412"/>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1056</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t="str">
        <f>IF(D25="","",VLOOKUP(B25,Data!$B$5:$J$404,9,FALSE)*D25)</f>
        <v/>
      </c>
      <c r="W25" s="282"/>
      <c r="X25" s="282"/>
      <c r="Y25" s="282"/>
      <c r="Z25" s="282"/>
      <c r="AA25" s="282"/>
      <c r="AB25" s="282"/>
      <c r="AC25" s="282"/>
      <c r="AD25" s="282"/>
    </row>
    <row r="26" spans="1:30" s="340" customFormat="1" ht="16.5" customHeight="1">
      <c r="A26" s="272"/>
      <c r="B26" s="678"/>
      <c r="C26" s="679"/>
      <c r="D26" s="193">
        <f>SUM(D18:D25)</f>
        <v>16</v>
      </c>
      <c r="E26" s="380"/>
      <c r="F26" s="190"/>
      <c r="G26" s="191">
        <f>SUM(G18:G25)</f>
        <v>44087.14</v>
      </c>
      <c r="H26" s="343"/>
      <c r="I26" s="343"/>
      <c r="J26" s="343"/>
      <c r="K26" s="191">
        <f>SUM(K18:K25)</f>
        <v>4056</v>
      </c>
      <c r="L26" s="191">
        <f>SUM(L18:L25)</f>
        <v>3668</v>
      </c>
      <c r="M26" s="190">
        <f>SUM(M16:M17)</f>
        <v>0</v>
      </c>
      <c r="N26" s="190" t="e">
        <f>SUM(#REF!)</f>
        <v>#REF!</v>
      </c>
      <c r="O26" s="190">
        <f>SUM(O16:O17)</f>
        <v>0</v>
      </c>
      <c r="P26" s="190">
        <f>SUM(P16:P17)</f>
        <v>0</v>
      </c>
      <c r="Q26" s="190" t="e">
        <f>SUM(#REF!)</f>
        <v>#REF!</v>
      </c>
      <c r="R26" s="190">
        <f>SUM(R16:R17)</f>
        <v>0</v>
      </c>
      <c r="S26" s="190">
        <f>SUM(S16:S17)</f>
        <v>0</v>
      </c>
      <c r="T26" s="190"/>
      <c r="U26" s="190">
        <f>SUM(U16:U17)</f>
        <v>0</v>
      </c>
      <c r="V26" s="192">
        <f>SUM(V18:V25)</f>
        <v>21.822000000000003</v>
      </c>
    </row>
    <row r="27" spans="1:30" ht="10.25" customHeight="1">
      <c r="A27" s="272"/>
      <c r="B27" s="680"/>
      <c r="C27" s="681"/>
      <c r="D27" s="345"/>
      <c r="E27" s="311"/>
      <c r="F27" s="160" t="s">
        <v>523</v>
      </c>
      <c r="G27" s="157"/>
      <c r="H27" s="344"/>
      <c r="I27" s="344"/>
      <c r="J27" s="344"/>
      <c r="K27" s="161"/>
      <c r="L27" s="151"/>
      <c r="M27" s="298"/>
      <c r="T27" s="298"/>
      <c r="U27" s="298"/>
      <c r="V27" s="155"/>
    </row>
    <row r="28" spans="1:30"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30" ht="14">
      <c r="A29" s="297" t="s">
        <v>525</v>
      </c>
      <c r="B29" s="334"/>
      <c r="C29" s="308"/>
      <c r="D29" s="386" t="s">
        <v>87</v>
      </c>
      <c r="F29" s="685"/>
      <c r="G29" s="686"/>
      <c r="H29" s="297" t="s">
        <v>88</v>
      </c>
      <c r="I29" s="350"/>
      <c r="J29" s="154" t="s">
        <v>89</v>
      </c>
      <c r="K29" s="154"/>
      <c r="L29" s="150"/>
      <c r="V29" s="155"/>
    </row>
    <row r="30" spans="1:30">
      <c r="A30" s="297" t="s">
        <v>526</v>
      </c>
      <c r="B30" s="297"/>
      <c r="C30" s="298"/>
      <c r="D30" s="386"/>
      <c r="F30" s="685"/>
      <c r="G30" s="686"/>
      <c r="H30" s="297"/>
      <c r="I30" s="350"/>
      <c r="J30" s="154" t="s">
        <v>93</v>
      </c>
      <c r="K30" s="154"/>
      <c r="L30" s="150"/>
      <c r="V30" s="155"/>
    </row>
    <row r="31" spans="1:30" ht="10.5" customHeight="1">
      <c r="A31" s="311"/>
      <c r="B31" s="351"/>
      <c r="C31" s="352"/>
      <c r="D31" s="386" t="s">
        <v>94</v>
      </c>
      <c r="F31" s="685"/>
      <c r="G31" s="686"/>
      <c r="H31" s="297" t="s">
        <v>95</v>
      </c>
      <c r="I31" s="350"/>
      <c r="J31" s="154"/>
      <c r="K31" s="154"/>
      <c r="L31" s="150"/>
      <c r="V31" s="155"/>
    </row>
    <row r="32" spans="1:30"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1053</v>
      </c>
      <c r="G34" s="674"/>
      <c r="H34" s="673" t="s">
        <v>1052</v>
      </c>
      <c r="I34" s="674"/>
      <c r="J34" s="158" t="s">
        <v>104</v>
      </c>
      <c r="K34" s="158"/>
      <c r="L34" s="675" t="s">
        <v>105</v>
      </c>
      <c r="M34" s="676"/>
      <c r="N34" s="676"/>
      <c r="O34" s="676"/>
      <c r="P34" s="676"/>
      <c r="Q34" s="676"/>
      <c r="R34" s="676"/>
      <c r="S34" s="676"/>
      <c r="T34" s="676"/>
      <c r="U34" s="676"/>
      <c r="V34" s="677"/>
    </row>
    <row r="35" spans="1:22">
      <c r="B35" s="305"/>
    </row>
    <row r="39" spans="1:22" s="354" customFormat="1" ht="21" customHeight="1">
      <c r="A39" s="163" t="s">
        <v>886</v>
      </c>
      <c r="B39" s="146"/>
      <c r="C39" s="163" t="s">
        <v>569</v>
      </c>
      <c r="D39" s="362"/>
      <c r="E39" s="362"/>
      <c r="F39" s="363"/>
      <c r="G39" s="163" t="s">
        <v>880</v>
      </c>
      <c r="H39" s="146"/>
      <c r="I39" s="163" t="s">
        <v>569</v>
      </c>
      <c r="K39" s="265"/>
      <c r="L39" s="265"/>
      <c r="V39" s="264"/>
    </row>
    <row r="40" spans="1:22" s="354" customFormat="1" ht="19.25" customHeight="1">
      <c r="A40" s="163" t="s">
        <v>887</v>
      </c>
      <c r="B40" s="146"/>
      <c r="C40" s="163" t="s">
        <v>891</v>
      </c>
      <c r="D40" s="362"/>
      <c r="E40" s="362"/>
      <c r="F40" s="363"/>
      <c r="G40" s="247" t="s">
        <v>881</v>
      </c>
      <c r="H40" s="381"/>
      <c r="I40" s="247" t="s">
        <v>891</v>
      </c>
      <c r="K40" s="265"/>
      <c r="L40" s="265"/>
      <c r="V40" s="264"/>
    </row>
    <row r="41" spans="1:22" s="354" customFormat="1" ht="19.25" customHeight="1">
      <c r="A41" s="163" t="s">
        <v>888</v>
      </c>
      <c r="B41" s="146"/>
      <c r="C41" s="163" t="s">
        <v>891</v>
      </c>
      <c r="D41" s="362"/>
      <c r="E41" s="362"/>
      <c r="F41" s="363"/>
      <c r="G41" s="163" t="s">
        <v>882</v>
      </c>
      <c r="H41" s="146"/>
      <c r="I41" s="163" t="s">
        <v>569</v>
      </c>
      <c r="K41" s="265"/>
      <c r="L41" s="265"/>
      <c r="V41" s="264"/>
    </row>
    <row r="42" spans="1:22" s="354" customFormat="1" ht="19.25" customHeight="1">
      <c r="A42" s="163" t="s">
        <v>889</v>
      </c>
      <c r="B42" s="146"/>
      <c r="C42" s="163" t="s">
        <v>569</v>
      </c>
      <c r="D42" s="362"/>
      <c r="E42" s="362"/>
      <c r="F42" s="363"/>
      <c r="G42" s="163" t="s">
        <v>883</v>
      </c>
      <c r="H42" s="146"/>
      <c r="I42" s="163" t="s">
        <v>569</v>
      </c>
      <c r="K42" s="265"/>
      <c r="L42" s="265"/>
      <c r="V42" s="264"/>
    </row>
    <row r="43" spans="1:22" s="354" customFormat="1" ht="19.25" customHeight="1">
      <c r="A43" s="163" t="s">
        <v>890</v>
      </c>
      <c r="B43" s="146"/>
      <c r="C43" s="163" t="s">
        <v>569</v>
      </c>
      <c r="D43" s="362"/>
      <c r="E43" s="362"/>
      <c r="F43" s="363"/>
      <c r="G43" s="163" t="s">
        <v>885</v>
      </c>
      <c r="H43" s="146"/>
      <c r="I43" s="163" t="s">
        <v>569</v>
      </c>
      <c r="K43" s="265"/>
      <c r="L43" s="265"/>
      <c r="V43" s="264"/>
    </row>
    <row r="44" spans="1:22" ht="18.75" customHeight="1">
      <c r="A44" s="411"/>
      <c r="B44" s="411"/>
      <c r="C44" s="411"/>
      <c r="D44" s="411"/>
      <c r="E44" s="411"/>
      <c r="F44" s="266"/>
      <c r="G44" s="163" t="s">
        <v>884</v>
      </c>
      <c r="H44" s="146"/>
      <c r="I44" s="163" t="s">
        <v>569</v>
      </c>
    </row>
    <row r="48" spans="1:22">
      <c r="L48" s="355"/>
    </row>
    <row r="49" spans="1:12" ht="14">
      <c r="A49" s="356"/>
      <c r="C49" s="334"/>
      <c r="D49" s="357"/>
      <c r="L49" s="358"/>
    </row>
    <row r="50" spans="1:12" ht="14">
      <c r="A50" s="359"/>
      <c r="C50" s="334"/>
      <c r="D50" s="357"/>
      <c r="L50" s="358"/>
    </row>
    <row r="51" spans="1:12" ht="14">
      <c r="A51" s="359"/>
      <c r="C51" s="334"/>
      <c r="D51" s="357"/>
      <c r="L51" s="358"/>
    </row>
    <row r="52" spans="1:12" ht="14">
      <c r="A52" s="359"/>
      <c r="B52" s="334"/>
      <c r="C52" s="334"/>
      <c r="D52" s="357"/>
      <c r="L52" s="358"/>
    </row>
    <row r="53" spans="1:12" ht="14">
      <c r="A53" s="359"/>
      <c r="B53" s="334"/>
      <c r="C53" s="334"/>
      <c r="D53" s="357"/>
      <c r="L53" s="358"/>
    </row>
    <row r="54" spans="1:12" ht="14">
      <c r="A54" s="359"/>
      <c r="B54" s="334"/>
      <c r="C54" s="334"/>
      <c r="D54" s="357"/>
      <c r="L54" s="358"/>
    </row>
    <row r="55" spans="1:12" ht="14">
      <c r="A55" s="334"/>
      <c r="B55" s="334"/>
      <c r="C55" s="334"/>
      <c r="D55" s="357"/>
      <c r="L55" s="360"/>
    </row>
    <row r="56" spans="1:12" ht="14">
      <c r="A56" s="359"/>
      <c r="B56" s="334"/>
      <c r="C56" s="334"/>
      <c r="D56" s="357"/>
    </row>
    <row r="57" spans="1:12" ht="14">
      <c r="A57" s="334"/>
      <c r="B57" s="334"/>
      <c r="C57" s="334"/>
      <c r="D57" s="357"/>
    </row>
    <row r="58" spans="1:12" ht="14">
      <c r="A58" s="334"/>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34"/>
      <c r="B69" s="334"/>
      <c r="C69" s="334"/>
      <c r="D69" s="357"/>
    </row>
    <row r="70" spans="1:4" ht="14">
      <c r="B70" s="334"/>
    </row>
    <row r="71" spans="1:4" ht="14">
      <c r="B71" s="334"/>
    </row>
    <row r="72" spans="1:4" ht="14">
      <c r="B72"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F56B-1D9D-4306-BC8A-4D0D188E426A}">
  <sheetPr>
    <pageSetUpPr fitToPage="1"/>
  </sheetPr>
  <dimension ref="A1:AD76"/>
  <sheetViews>
    <sheetView zoomScale="70" zoomScaleNormal="70" zoomScaleSheetLayoutView="85" workbookViewId="0">
      <selection activeCell="E23" sqref="E23"/>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86"/>
      <c r="I10" s="487"/>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1006</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16</v>
      </c>
      <c r="B19" s="419" t="s">
        <v>405</v>
      </c>
      <c r="C19" s="187" t="str">
        <f>IF(D19="","",VLOOKUP(B19,Data!$B$5:$L$404,2,FALSE))</f>
        <v>ZU62670</v>
      </c>
      <c r="D19" s="274">
        <v>1</v>
      </c>
      <c r="E19" s="277"/>
      <c r="F19" s="185">
        <f>IF(D19="","",VLOOKUP(B19,Data!$B$5:$L$404,11,FALSE))</f>
        <v>6633.78</v>
      </c>
      <c r="G19" s="188">
        <f>IF(D19&gt;0,D19*F19,"-")</f>
        <v>6633.78</v>
      </c>
      <c r="H19" s="182" t="str">
        <f>IF(D19="","",VLOOKUP(B19,Data!$B$5:$D$404,3,FALSE))</f>
        <v>C/T</v>
      </c>
      <c r="I19" s="182" t="str">
        <f>IF(D19="","",VLOOKUP(B19,Data!$B$5:$M$404,12,FALSE))</f>
        <v>Indonesia</v>
      </c>
      <c r="J19" s="402" t="s">
        <v>1007</v>
      </c>
      <c r="K19" s="183">
        <f>IF(D19="","",VLOOKUP(B19,Data!$B$5:$E$404,4,FALSE)*D19)</f>
        <v>345</v>
      </c>
      <c r="L19" s="183">
        <f>IF(D19="","",VLOOKUP(B19,Data!$B$5:$F$404,5,FALSE)*D19)</f>
        <v>304</v>
      </c>
      <c r="M19" s="189" t="e">
        <f>IF(B19=Data!B90,Data!G90,(IF(B19=Data!B96,Data!G96,(IF(B19=Data!B98,Data!G98,(IF(B19=Data!#REF!,Data!#REF!,(IF(B19=Data!#REF!,Data!#REF!,(IF(B19=Data!B81,Data!G81,(IF(B19=Data!#REF!,Data!#REF!,(IF(B19=Data!#REF!,Data!#REF!,Data!#REF!)))))))))))))))&amp;IF(B19=Data!B215,Data!G215,(IF(B19=Data!B216,Data!G216,(IF(B19=Data!#REF!,Data!#REF!,(IF(B19=Data!B211,Data!G211,(IF(B19=Data!B212,Data!G212,(IF(B19=Data!#REF!,Data!G908,(IF(B19=Data!#REF!,Data!#REF!,(IF(B19=Data!B268,Data!G268,Data!#REF!)))))))))))))))&amp;IF(B19=Data!#REF!,Data!#REF!,(IF(B19=Data!#REF!,Data!#REF!,(IF(B19=Data!#REF!,Data!#REF!,(IF(B19=Data!#REF!,Data!#REF!,(IF(B19=Data!#REF!,Data!#REF!,Data!#REF!)))))))))</f>
        <v>#REF!</v>
      </c>
      <c r="N19" s="377"/>
      <c r="O19" s="378"/>
      <c r="P19" s="186" t="e">
        <f>IF(B19=Data!B90,Data!H90,(IF(B19=Data!B96,Data!H96,(IF(B19=Data!B98,Data!H98,(IF(B19=Data!#REF!,Data!#REF!,(IF(B19=Data!#REF!,Data!#REF!,(IF(B19=Data!B81,Data!H81,(IF(B19=Data!#REF!,Data!#REF!,(IF(B19=Data!#REF!,Data!#REF!,Data!#REF!)))))))))))))))&amp;IF(B19=Data!B215,Data!H215,(IF(B19=Data!B216,Data!H216,(IF(B19=Data!#REF!,Data!#REF!,(IF(B19=Data!B211,Data!H211,(IF(B19=Data!B212,Data!H212,(IF(B19=Data!#REF!,Data!H908,(IF(B19=Data!#REF!,Data!#REF!,(IF(B19=Data!B268,Data!H268,Data!#REF!)))))))))))))))&amp;IF(B19=Data!#REF!,Data!#REF!,(IF(B19=Data!#REF!,Data!#REF!,(IF(B19=Data!#REF!,Data!#REF!,(IF(B19=Data!#REF!,Data!#REF!,(IF(B19=Data!#REF!,Data!#REF!,Data!#REF!)))))))))</f>
        <v>#REF!</v>
      </c>
      <c r="Q19" s="378"/>
      <c r="R19" s="378"/>
      <c r="S19" s="186" t="e">
        <f>IF(B19=Data!B90,Data!I90,(IF(B19=Data!B96,Data!I96,(IF(B19=Data!B98,Data!I98,(IF(B19=Data!#REF!,Data!#REF!,(IF(B19=Data!#REF!,Data!#REF!,(IF(B19=Data!B81,Data!I81,(IF(B19=Data!#REF!,Data!#REF!,(IF(B19=Data!#REF!,Data!#REF!,Data!#REF!)))))))))))))))&amp;IF(B19=Data!B215,Data!I215,(IF(B19=Data!B216,Data!I216,(IF(B19=Data!#REF!,Data!#REF!,(IF(B19=Data!B211,Data!I211,(IF(B19=Data!B212,Data!I212,(IF(B19=Data!#REF!,Data!I908,(IF(B19=Data!#REF!,Data!#REF!,(IF(B19=Data!B268,Data!I268,Data!#REF!)))))))))))))))&amp;IF(B19=Data!#REF!,Data!#REF!,(IF(B19=Data!#REF!,Data!#REF!,(IF(B19=Data!#REF!,Data!#REF!,(IF(B19=Data!#REF!,Data!#REF!,(IF(B19=Data!#REF!,Data!#REF!,Data!#REF!)))))))))</f>
        <v>#REF!</v>
      </c>
      <c r="T19" s="379"/>
      <c r="U19" s="186" t="e">
        <f>IF(B19=Data!B90,Data!J90,(IF(B19=Data!B96,Data!J96,(IF(B19=Data!B98,Data!J98,(IF(B19=Data!#REF!,Data!#REF!,(IF(B19=Data!#REF!,Data!#REF!,(IF(B19=Data!B81,Data!J81,(IF(B19=Data!#REF!,Data!#REF!,(IF(B19=Data!#REF!,Data!#REF!,Data!#REF!)))))))))))))))&amp;IF(B19=Data!B215,Data!J215,(IF(B19=Data!B216,Data!J216,(IF(B19=Data!#REF!,Data!#REF!,(IF(B19=Data!B211,Data!J211,(IF(B19=Data!B212,Data!J212,(IF(B19=Data!#REF!,Data!J908,(IF(B19=Data!#REF!,Data!#REF!,(IF(B19=Data!B268,Data!J268,Data!#REF!)))))))))))))))&amp;IF(B19=Data!#REF!,Data!#REF!,(IF(B19=Data!#REF!,Data!#REF!,(IF(B19=Data!#REF!,Data!#REF!,(IF(B19=Data!#REF!,Data!#REF!,(IF(B19=Data!#REF!,Data!#REF!,Data!#REF!)))))))))</f>
        <v>#REF!</v>
      </c>
      <c r="V19" s="184">
        <f>IF(D19="","",VLOOKUP(B19,Data!$B$5:$J$404,9,FALSE)*D19)</f>
        <v>1.806</v>
      </c>
    </row>
    <row r="20" spans="1:30" s="340" customFormat="1" ht="17" customHeight="1">
      <c r="A20" s="271"/>
      <c r="B20" s="369" t="s">
        <v>1050</v>
      </c>
      <c r="C20" s="187" t="str">
        <f>IF(D20="","",VLOOKUP(B20,Data!$B$5:$L$404,2,FALSE))</f>
        <v/>
      </c>
      <c r="D20" s="274"/>
      <c r="E20" s="276"/>
      <c r="F20" s="185" t="str">
        <f>IF(D20="","",VLOOKUP(B20,Data!$B$5:$L$404,11,FALSE))</f>
        <v/>
      </c>
      <c r="G20" s="188" t="str">
        <f>IF(D20&gt;0,D20*F20,"-")</f>
        <v>-</v>
      </c>
      <c r="H20" s="182" t="str">
        <f>IF(D20="","",VLOOKUP(B20,Data!$B$5:$D$404,3,FALSE))</f>
        <v/>
      </c>
      <c r="I20" s="182" t="str">
        <f>IF(D20="","",VLOOKUP(B20,Data!$B$5:$M$404,12,FALSE))</f>
        <v/>
      </c>
      <c r="J20" s="279"/>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v>17</v>
      </c>
      <c r="B21" s="419" t="s">
        <v>199</v>
      </c>
      <c r="C21" s="187" t="str">
        <f>IF(D21="","",VLOOKUP(B21,Data!$B$5:$L$404,2,FALSE))</f>
        <v>WH50360</v>
      </c>
      <c r="D21" s="274">
        <v>2</v>
      </c>
      <c r="E21" s="277"/>
      <c r="F21" s="185">
        <f>IF(D21="","",VLOOKUP(B21,Data!$B$5:$L$404,11,FALSE))</f>
        <v>1751.45</v>
      </c>
      <c r="G21" s="188">
        <f>IF(D21&gt;0,D21*F21,"-")</f>
        <v>3502.9</v>
      </c>
      <c r="H21" s="182" t="str">
        <f>IF(D21="","",VLOOKUP(B21,Data!$B$5:$D$404,3,FALSE))</f>
        <v>C/T</v>
      </c>
      <c r="I21" s="182" t="str">
        <f>IF(D21="","",VLOOKUP(B21,Data!$B$5:$M$404,12,FALSE))</f>
        <v>Indonesia</v>
      </c>
      <c r="J21" s="402" t="s">
        <v>1054</v>
      </c>
      <c r="K21" s="183">
        <f>IF(D21="","",VLOOKUP(B21,Data!$B$5:$E$404,4,FALSE)*D21)</f>
        <v>402</v>
      </c>
      <c r="L21" s="183">
        <f>IF(D21="","",VLOOKUP(B21,Data!$B$5:$F$404,5,FALSE)*D21)</f>
        <v>362</v>
      </c>
      <c r="M21" s="189" t="e">
        <f>IF(B21=Data!B86,Data!G86,(IF(B21=Data!B92,Data!G92,(IF(B21=Data!B94,Data!G94,(IF(B21=Data!#REF!,Data!#REF!,(IF(B21=Data!#REF!,Data!#REF!,(IF(B21=Data!B77,Data!G77,(IF(B21=Data!#REF!,Data!#REF!,(IF(B21=Data!#REF!,Data!#REF!,Data!#REF!)))))))))))))))&amp;IF(B21=Data!B211,Data!G211,(IF(B21=Data!B212,Data!G212,(IF(B21=Data!#REF!,Data!#REF!,(IF(B21=Data!B207,Data!G207,(IF(B21=Data!B208,Data!G208,(IF(B21=Data!#REF!,Data!G904,(IF(B21=Data!#REF!,Data!#REF!,(IF(B21=Data!B264,Data!G264,Data!#REF!)))))))))))))))&amp;IF(B21=Data!#REF!,Data!#REF!,(IF(B21=Data!#REF!,Data!#REF!,(IF(B21=Data!#REF!,Data!#REF!,(IF(B21=Data!#REF!,Data!#REF!,(IF(B21=Data!#REF!,Data!#REF!,Data!#REF!)))))))))</f>
        <v>#REF!</v>
      </c>
      <c r="N21" s="377"/>
      <c r="O21" s="378"/>
      <c r="P21" s="186" t="e">
        <f>IF(B21=Data!B86,Data!H86,(IF(B21=Data!B92,Data!H92,(IF(B21=Data!B94,Data!H94,(IF(B21=Data!#REF!,Data!#REF!,(IF(B21=Data!#REF!,Data!#REF!,(IF(B21=Data!B77,Data!H77,(IF(B21=Data!#REF!,Data!#REF!,(IF(B21=Data!#REF!,Data!#REF!,Data!#REF!)))))))))))))))&amp;IF(B21=Data!B211,Data!H211,(IF(B21=Data!B212,Data!H212,(IF(B21=Data!#REF!,Data!#REF!,(IF(B21=Data!B207,Data!H207,(IF(B21=Data!B208,Data!H208,(IF(B21=Data!#REF!,Data!H904,(IF(B21=Data!#REF!,Data!#REF!,(IF(B21=Data!B264,Data!H264,Data!#REF!)))))))))))))))&amp;IF(B21=Data!#REF!,Data!#REF!,(IF(B21=Data!#REF!,Data!#REF!,(IF(B21=Data!#REF!,Data!#REF!,(IF(B21=Data!#REF!,Data!#REF!,(IF(B21=Data!#REF!,Data!#REF!,Data!#REF!)))))))))</f>
        <v>#REF!</v>
      </c>
      <c r="Q21" s="378"/>
      <c r="R21" s="378"/>
      <c r="S21" s="186" t="e">
        <f>IF(B21=Data!B86,Data!I86,(IF(B21=Data!B92,Data!I92,(IF(B21=Data!B94,Data!I94,(IF(B21=Data!#REF!,Data!#REF!,(IF(B21=Data!#REF!,Data!#REF!,(IF(B21=Data!B77,Data!I77,(IF(B21=Data!#REF!,Data!#REF!,(IF(B21=Data!#REF!,Data!#REF!,Data!#REF!)))))))))))))))&amp;IF(B21=Data!B211,Data!I211,(IF(B21=Data!B212,Data!I212,(IF(B21=Data!#REF!,Data!#REF!,(IF(B21=Data!B207,Data!I207,(IF(B21=Data!B208,Data!I208,(IF(B21=Data!#REF!,Data!I904,(IF(B21=Data!#REF!,Data!#REF!,(IF(B21=Data!B264,Data!I264,Data!#REF!)))))))))))))))&amp;IF(B21=Data!#REF!,Data!#REF!,(IF(B21=Data!#REF!,Data!#REF!,(IF(B21=Data!#REF!,Data!#REF!,(IF(B21=Data!#REF!,Data!#REF!,(IF(B21=Data!#REF!,Data!#REF!,Data!#REF!)))))))))</f>
        <v>#REF!</v>
      </c>
      <c r="T21" s="379"/>
      <c r="U21" s="186" t="e">
        <f>IF(B21=Data!B86,Data!J86,(IF(B21=Data!B92,Data!J92,(IF(B21=Data!B94,Data!J94,(IF(B21=Data!#REF!,Data!#REF!,(IF(B21=Data!#REF!,Data!#REF!,(IF(B21=Data!B77,Data!J77,(IF(B21=Data!#REF!,Data!#REF!,(IF(B21=Data!#REF!,Data!#REF!,Data!#REF!)))))))))))))))&amp;IF(B21=Data!B211,Data!J211,(IF(B21=Data!B212,Data!J212,(IF(B21=Data!#REF!,Data!#REF!,(IF(B21=Data!B207,Data!J207,(IF(B21=Data!B208,Data!J208,(IF(B21=Data!#REF!,Data!J904,(IF(B21=Data!#REF!,Data!#REF!,(IF(B21=Data!B264,Data!J264,Data!#REF!)))))))))))))))&amp;IF(B21=Data!#REF!,Data!#REF!,(IF(B21=Data!#REF!,Data!#REF!,(IF(B21=Data!#REF!,Data!#REF!,(IF(B21=Data!#REF!,Data!#REF!,(IF(B21=Data!#REF!,Data!#REF!,Data!#REF!)))))))))</f>
        <v>#REF!</v>
      </c>
      <c r="V21" s="184">
        <f>IF(D21="","",VLOOKUP(B21,Data!$B$5:$J$404,9,FALSE)*D21)</f>
        <v>2.2999999999999998</v>
      </c>
    </row>
    <row r="22" spans="1:30" s="340" customFormat="1" ht="17" customHeight="1">
      <c r="A22" s="272"/>
      <c r="B22" s="368"/>
      <c r="C22" s="187" t="str">
        <f>IF(D22="","",VLOOKUP(B22,Data!$B$5:$L$404,2,FALSE))</f>
        <v/>
      </c>
      <c r="D22" s="274"/>
      <c r="E22" s="181"/>
      <c r="F22" s="185" t="str">
        <f>IF(D22="","",VLOOKUP(B22,Data!$B$5:$L$404,11,FALSE))</f>
        <v/>
      </c>
      <c r="G22" s="188" t="str">
        <f t="shared" ref="G22:G27" si="0">IF(D22&gt;0,D22*F22,"-")</f>
        <v>-</v>
      </c>
      <c r="H22" s="182" t="str">
        <f>IF(D22="","",VLOOKUP(B22,Data!$B$5:$D$404,3,FALSE))</f>
        <v/>
      </c>
      <c r="I22" s="182" t="str">
        <f>IF(D22="","",VLOOKUP(B22,Data!$B$5:$M$404,12,FALSE))</f>
        <v/>
      </c>
      <c r="J22" s="402"/>
      <c r="K22" s="183" t="str">
        <f>IF(D22="","",VLOOKUP(B22,Data!$B$5:$E$404,4,FALSE)*D22)</f>
        <v/>
      </c>
      <c r="L22" s="183" t="str">
        <f>IF(D22="","",VLOOKUP(B22,Data!$B$5:$F$404,5,FALSE)*D22)</f>
        <v/>
      </c>
      <c r="M22" s="189" t="e">
        <f>IF(B22=Data!B93,Data!G93,(IF(B22=Data!B99,Data!G99,(IF(B22=Data!B101,Data!G101,(IF(B22=Data!#REF!,Data!#REF!,(IF(B22=Data!#REF!,Data!#REF!,(IF(B22=Data!B84,Data!G84,(IF(B22=Data!#REF!,Data!#REF!,(IF(B22=Data!#REF!,Data!#REF!,Data!#REF!)))))))))))))))&amp;IF(B22=Data!B219,Data!G219,(IF(B22=Data!B220,Data!G220,(IF(B22=Data!#REF!,Data!#REF!,(IF(B22=Data!B214,Data!G214,(IF(B22=Data!B216,Data!G216,(IF(B22=Data!#REF!,Data!G911,(IF(B22=Data!#REF!,Data!#REF!,(IF(B22=Data!B271,Data!G271,Data!#REF!)))))))))))))))&amp;IF(B22=Data!#REF!,Data!#REF!,(IF(B22=Data!#REF!,Data!#REF!,(IF(B22=Data!#REF!,Data!#REF!,(IF(B22=Data!#REF!,Data!#REF!,(IF(B22=Data!#REF!,Data!#REF!,Data!#REF!)))))))))</f>
        <v>#REF!</v>
      </c>
      <c r="N22" s="377"/>
      <c r="O22" s="378"/>
      <c r="P22" s="186" t="e">
        <f>IF(B22=Data!B93,Data!H93,(IF(B22=Data!B99,Data!H99,(IF(B22=Data!B101,Data!H101,(IF(B22=Data!#REF!,Data!#REF!,(IF(B22=Data!#REF!,Data!#REF!,(IF(B22=Data!B84,Data!H84,(IF(B22=Data!#REF!,Data!#REF!,(IF(B22=Data!#REF!,Data!#REF!,Data!#REF!)))))))))))))))&amp;IF(B22=Data!B219,Data!H219,(IF(B22=Data!B220,Data!H220,(IF(B22=Data!#REF!,Data!#REF!,(IF(B22=Data!B214,Data!H214,(IF(B22=Data!B216,Data!H216,(IF(B22=Data!#REF!,Data!H911,(IF(B22=Data!#REF!,Data!#REF!,(IF(B22=Data!B271,Data!H271,Data!#REF!)))))))))))))))&amp;IF(B22=Data!#REF!,Data!#REF!,(IF(B22=Data!#REF!,Data!#REF!,(IF(B22=Data!#REF!,Data!#REF!,(IF(B22=Data!#REF!,Data!#REF!,(IF(B22=Data!#REF!,Data!#REF!,Data!#REF!)))))))))</f>
        <v>#REF!</v>
      </c>
      <c r="Q22" s="378"/>
      <c r="R22" s="378"/>
      <c r="S22" s="186" t="e">
        <f>IF(B22=Data!B93,Data!I93,(IF(B22=Data!B99,Data!I99,(IF(B22=Data!B101,Data!I101,(IF(B22=Data!#REF!,Data!#REF!,(IF(B22=Data!#REF!,Data!#REF!,(IF(B22=Data!B84,Data!I84,(IF(B22=Data!#REF!,Data!#REF!,(IF(B22=Data!#REF!,Data!#REF!,Data!#REF!)))))))))))))))&amp;IF(B22=Data!B219,Data!I219,(IF(B22=Data!B220,Data!I220,(IF(B22=Data!#REF!,Data!#REF!,(IF(B22=Data!B214,Data!I214,(IF(B22=Data!B216,Data!I216,(IF(B22=Data!#REF!,Data!I911,(IF(B22=Data!#REF!,Data!#REF!,(IF(B22=Data!B271,Data!I271,Data!#REF!)))))))))))))))&amp;IF(B22=Data!#REF!,Data!#REF!,(IF(B22=Data!#REF!,Data!#REF!,(IF(B22=Data!#REF!,Data!#REF!,(IF(B22=Data!#REF!,Data!#REF!,(IF(B22=Data!#REF!,Data!#REF!,Data!#REF!)))))))))</f>
        <v>#REF!</v>
      </c>
      <c r="T22" s="379"/>
      <c r="U22" s="186" t="e">
        <f>IF(B22=Data!B93,Data!J93,(IF(B22=Data!B99,Data!J99,(IF(B22=Data!B101,Data!J101,(IF(B22=Data!#REF!,Data!#REF!,(IF(B22=Data!#REF!,Data!#REF!,(IF(B22=Data!B84,Data!J84,(IF(B22=Data!#REF!,Data!#REF!,(IF(B22=Data!#REF!,Data!#REF!,Data!#REF!)))))))))))))))&amp;IF(B22=Data!B219,Data!J219,(IF(B22=Data!B220,Data!J220,(IF(B22=Data!#REF!,Data!#REF!,(IF(B22=Data!B214,Data!J214,(IF(B22=Data!B216,Data!J216,(IF(B22=Data!#REF!,Data!J911,(IF(B22=Data!#REF!,Data!#REF!,(IF(B22=Data!B271,Data!J271,Data!#REF!)))))))))))))))&amp;IF(B22=Data!#REF!,Data!#REF!,(IF(B22=Data!#REF!,Data!#REF!,(IF(B22=Data!#REF!,Data!#REF!,(IF(B22=Data!#REF!,Data!#REF!,(IF(B22=Data!#REF!,Data!#REF!,Data!#REF!)))))))))</f>
        <v>#REF!</v>
      </c>
      <c r="V22" s="184" t="str">
        <f>IF(D22="","",VLOOKUP(B22,Data!$B$5:$J$404,9,FALSE)*D22)</f>
        <v/>
      </c>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409" customFormat="1" ht="17" customHeight="1">
      <c r="A24" s="410"/>
      <c r="B24" s="368"/>
      <c r="C24" s="187" t="str">
        <f>IF(D24="","",VLOOKUP(B24,Data!$B$5:$L$404,2,FALSE))</f>
        <v/>
      </c>
      <c r="D24" s="274"/>
      <c r="E24" s="273"/>
      <c r="F24" s="376" t="str">
        <f>IF(D24="","",VLOOKUP(B24,Data!$B$5:$L$404,11,FALSE))</f>
        <v/>
      </c>
      <c r="G24" s="400" t="str">
        <f t="shared" si="0"/>
        <v>-</v>
      </c>
      <c r="H24" s="401" t="str">
        <f>IF(D24="","",VLOOKUP(B24,Data!$B$5:$D$404,3,FALSE))</f>
        <v/>
      </c>
      <c r="I24" s="401" t="str">
        <f>IF(D24="","",VLOOKUP(B24,Data!$B$5:$M$404,12,FALSE))</f>
        <v/>
      </c>
      <c r="J24" s="402"/>
      <c r="K24" s="187" t="str">
        <f>IF(D24="","",VLOOKUP(B24,Data!$B$5:$E$404,4,FALSE)*D24)</f>
        <v/>
      </c>
      <c r="L24" s="187" t="str">
        <f>IF(D24="","",VLOOKUP(B24,Data!$B$5:$F$404,5,FALSE)*D24)</f>
        <v/>
      </c>
      <c r="M24" s="403"/>
      <c r="N24" s="404"/>
      <c r="O24" s="405"/>
      <c r="P24" s="406"/>
      <c r="Q24" s="405"/>
      <c r="R24" s="405"/>
      <c r="S24" s="406"/>
      <c r="T24" s="407"/>
      <c r="U24" s="406"/>
      <c r="V24" s="408" t="str">
        <f>IF(D24="","",VLOOKUP(B24,Data!$B$5:$J$404,9,FALSE)*D24)</f>
        <v/>
      </c>
      <c r="W24" s="386"/>
      <c r="X24" s="386"/>
      <c r="Y24" s="386"/>
      <c r="Z24" s="386"/>
      <c r="AA24" s="386"/>
      <c r="AB24" s="386"/>
      <c r="AC24" s="386"/>
      <c r="AD24" s="386"/>
    </row>
    <row r="25" spans="1:30" s="340" customFormat="1" ht="17" customHeight="1">
      <c r="A25" s="410"/>
      <c r="B25" s="342" t="s">
        <v>871</v>
      </c>
      <c r="C25" s="187" t="str">
        <f>IF(D25="","",VLOOKUP(B25,Data!$B$5:$L$404,2,FALSE))</f>
        <v/>
      </c>
      <c r="D25" s="274"/>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399"/>
      <c r="B26" s="342" t="s">
        <v>1056</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410"/>
      <c r="B27" s="385"/>
      <c r="C27" s="187"/>
      <c r="D27" s="339"/>
      <c r="E27" s="276"/>
      <c r="F27" s="185"/>
      <c r="G27" s="188" t="str">
        <f t="shared" si="0"/>
        <v>-</v>
      </c>
      <c r="H27" s="182"/>
      <c r="I27" s="182"/>
      <c r="J27" s="246"/>
      <c r="K27" s="183"/>
      <c r="L27" s="183"/>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c r="W27" s="282"/>
      <c r="X27" s="282"/>
      <c r="Y27" s="282"/>
      <c r="Z27" s="282"/>
      <c r="AA27" s="282"/>
      <c r="AB27" s="282"/>
      <c r="AC27" s="282"/>
      <c r="AD27" s="282"/>
    </row>
    <row r="28" spans="1:30" s="340" customFormat="1" ht="19.5" customHeight="1">
      <c r="A28" s="272"/>
      <c r="B28" s="678"/>
      <c r="C28" s="679"/>
      <c r="D28" s="269">
        <f>SUM(D16:D27)</f>
        <v>3</v>
      </c>
      <c r="E28" s="374"/>
      <c r="F28" s="380"/>
      <c r="G28" s="191">
        <f>SUM(G16:G27)</f>
        <v>10136.68</v>
      </c>
      <c r="H28" s="191"/>
      <c r="I28" s="383"/>
      <c r="J28" s="343"/>
      <c r="K28" s="191">
        <f>SUM(K16:K27)</f>
        <v>747</v>
      </c>
      <c r="L28" s="191">
        <f>SUM(L16:L27)</f>
        <v>666</v>
      </c>
      <c r="M28" s="191" t="e">
        <f>SUM(M16:M27)</f>
        <v>#REF!</v>
      </c>
      <c r="N28" s="190">
        <f>SUM(N14:N15)</f>
        <v>0</v>
      </c>
      <c r="O28" s="190" t="e">
        <f>SUM(#REF!)</f>
        <v>#REF!</v>
      </c>
      <c r="P28" s="190">
        <f>SUM(P14:P15)</f>
        <v>0</v>
      </c>
      <c r="Q28" s="190">
        <f>SUM(Q14:Q15)</f>
        <v>0</v>
      </c>
      <c r="R28" s="190" t="e">
        <f>SUM(#REF!)</f>
        <v>#REF!</v>
      </c>
      <c r="S28" s="190">
        <f>SUM(S14:S15)</f>
        <v>0</v>
      </c>
      <c r="T28" s="190">
        <f>SUM(T14:T15)</f>
        <v>0</v>
      </c>
      <c r="U28" s="190"/>
      <c r="V28" s="192">
        <f>SUM(V16:V27)</f>
        <v>4.1059999999999999</v>
      </c>
      <c r="W28" s="282"/>
    </row>
    <row r="29" spans="1:30" ht="10.5" customHeight="1">
      <c r="A29" s="272"/>
      <c r="B29" s="680"/>
      <c r="C29" s="681"/>
      <c r="D29" s="395"/>
      <c r="E29" s="375"/>
      <c r="F29" s="311"/>
      <c r="G29" s="160" t="s">
        <v>523</v>
      </c>
      <c r="H29" s="157"/>
      <c r="I29" s="344"/>
      <c r="J29" s="344"/>
      <c r="K29" s="344"/>
      <c r="L29" s="161"/>
      <c r="M29" s="151"/>
      <c r="N29" s="298"/>
      <c r="U29" s="298"/>
      <c r="V29" s="298"/>
    </row>
    <row r="30" spans="1:30"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386" t="s">
        <v>87</v>
      </c>
      <c r="F31" s="685"/>
      <c r="G31" s="686"/>
      <c r="H31" s="297" t="s">
        <v>88</v>
      </c>
      <c r="I31" s="350"/>
      <c r="J31" s="154" t="s">
        <v>89</v>
      </c>
      <c r="K31" s="154"/>
      <c r="L31" s="150"/>
      <c r="V31" s="155"/>
    </row>
    <row r="32" spans="1:30">
      <c r="A32" s="297" t="s">
        <v>526</v>
      </c>
      <c r="B32" s="297"/>
      <c r="C32" s="298"/>
      <c r="D32" s="386"/>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1053</v>
      </c>
      <c r="G36" s="674"/>
      <c r="H36" s="673" t="s">
        <v>1052</v>
      </c>
      <c r="I36" s="674"/>
      <c r="J36" s="158" t="s">
        <v>104</v>
      </c>
      <c r="K36" s="158"/>
      <c r="L36" s="675" t="s">
        <v>105</v>
      </c>
      <c r="M36" s="676"/>
      <c r="N36" s="676"/>
      <c r="O36" s="676"/>
      <c r="P36" s="676"/>
      <c r="Q36" s="676"/>
      <c r="R36" s="676"/>
      <c r="S36" s="676"/>
      <c r="T36" s="676"/>
      <c r="U36" s="676"/>
      <c r="V36" s="677"/>
    </row>
    <row r="37" spans="1:22">
      <c r="B37" s="305"/>
    </row>
    <row r="43" spans="1:22" s="354" customFormat="1" ht="26.25" customHeight="1">
      <c r="A43" s="163" t="s">
        <v>886</v>
      </c>
      <c r="B43" s="146"/>
      <c r="C43" s="163" t="s">
        <v>569</v>
      </c>
      <c r="D43" s="362"/>
      <c r="E43" s="362"/>
      <c r="F43" s="363"/>
      <c r="G43" s="163" t="s">
        <v>880</v>
      </c>
      <c r="H43" s="146"/>
      <c r="I43" s="163" t="s">
        <v>569</v>
      </c>
      <c r="K43" s="265"/>
      <c r="L43" s="265"/>
      <c r="V43" s="264"/>
    </row>
    <row r="44" spans="1:22" s="354" customFormat="1" ht="19.25" customHeight="1">
      <c r="A44" s="163" t="s">
        <v>887</v>
      </c>
      <c r="B44" s="146"/>
      <c r="C44" s="163" t="s">
        <v>891</v>
      </c>
      <c r="D44" s="362"/>
      <c r="E44" s="362"/>
      <c r="F44" s="363"/>
      <c r="G44" s="247" t="s">
        <v>881</v>
      </c>
      <c r="H44" s="381"/>
      <c r="I44" s="247" t="s">
        <v>891</v>
      </c>
      <c r="K44" s="265"/>
      <c r="L44" s="265"/>
      <c r="V44" s="264"/>
    </row>
    <row r="45" spans="1:22" s="354" customFormat="1" ht="19.25" customHeight="1">
      <c r="A45" s="163" t="s">
        <v>888</v>
      </c>
      <c r="B45" s="146"/>
      <c r="C45" s="163" t="s">
        <v>891</v>
      </c>
      <c r="D45" s="362"/>
      <c r="E45" s="362"/>
      <c r="F45" s="363"/>
      <c r="G45" s="163" t="s">
        <v>882</v>
      </c>
      <c r="H45" s="146"/>
      <c r="I45" s="163" t="s">
        <v>569</v>
      </c>
      <c r="K45" s="265"/>
      <c r="L45" s="265"/>
      <c r="V45" s="264"/>
    </row>
    <row r="46" spans="1:22" s="354" customFormat="1" ht="19.25" customHeight="1">
      <c r="A46" s="163" t="s">
        <v>889</v>
      </c>
      <c r="B46" s="146"/>
      <c r="C46" s="163" t="s">
        <v>569</v>
      </c>
      <c r="D46" s="362"/>
      <c r="E46" s="362"/>
      <c r="F46" s="363"/>
      <c r="G46" s="163" t="s">
        <v>883</v>
      </c>
      <c r="H46" s="146"/>
      <c r="I46" s="163" t="s">
        <v>569</v>
      </c>
      <c r="K46" s="265"/>
      <c r="L46" s="265"/>
      <c r="V46" s="264"/>
    </row>
    <row r="47" spans="1:22" s="354" customFormat="1" ht="19.25" customHeight="1">
      <c r="A47" s="163" t="s">
        <v>890</v>
      </c>
      <c r="B47" s="146"/>
      <c r="C47" s="163" t="s">
        <v>569</v>
      </c>
      <c r="D47" s="362"/>
      <c r="E47" s="362"/>
      <c r="F47" s="363"/>
      <c r="G47" s="163" t="s">
        <v>885</v>
      </c>
      <c r="H47" s="146"/>
      <c r="I47" s="163" t="s">
        <v>569</v>
      </c>
      <c r="K47" s="265"/>
      <c r="L47" s="265"/>
      <c r="V47" s="264"/>
    </row>
    <row r="48" spans="1:22" ht="18.75" customHeight="1">
      <c r="A48" s="411"/>
      <c r="B48" s="411"/>
      <c r="C48" s="411"/>
      <c r="D48" s="411"/>
      <c r="E48" s="411"/>
      <c r="F48" s="266"/>
      <c r="G48" s="163" t="s">
        <v>884</v>
      </c>
      <c r="H48" s="146"/>
      <c r="I48" s="163" t="s">
        <v>569</v>
      </c>
    </row>
    <row r="52" spans="1:12">
      <c r="L52" s="355"/>
    </row>
    <row r="53" spans="1:12" ht="14">
      <c r="A53" s="356"/>
      <c r="C53" s="334"/>
      <c r="D53" s="357"/>
      <c r="L53" s="358"/>
    </row>
    <row r="54" spans="1:12" ht="14">
      <c r="A54" s="359"/>
      <c r="C54" s="334"/>
      <c r="D54" s="357"/>
      <c r="L54" s="358"/>
    </row>
    <row r="55" spans="1:12" ht="14">
      <c r="A55" s="359"/>
      <c r="C55" s="334"/>
      <c r="D55" s="357"/>
      <c r="L55" s="358"/>
    </row>
    <row r="56" spans="1:12" ht="14">
      <c r="A56" s="359"/>
      <c r="B56" s="334"/>
      <c r="C56" s="334"/>
      <c r="D56" s="357"/>
      <c r="L56" s="358"/>
    </row>
    <row r="57" spans="1:12" ht="14">
      <c r="A57" s="359"/>
      <c r="B57" s="334"/>
      <c r="C57" s="334"/>
      <c r="D57" s="357"/>
      <c r="L57" s="358"/>
    </row>
    <row r="58" spans="1:12" ht="14">
      <c r="A58" s="359"/>
      <c r="B58" s="334"/>
      <c r="C58" s="334"/>
      <c r="D58" s="357"/>
      <c r="L58" s="358"/>
    </row>
    <row r="59" spans="1:12" ht="14">
      <c r="A59" s="334"/>
      <c r="B59" s="334"/>
      <c r="C59" s="334"/>
      <c r="D59" s="357"/>
      <c r="L59" s="360"/>
    </row>
    <row r="60" spans="1:12" ht="14">
      <c r="A60" s="359"/>
      <c r="B60" s="334"/>
      <c r="C60" s="334"/>
      <c r="D60" s="357"/>
    </row>
    <row r="61" spans="1:12" ht="14">
      <c r="A61" s="334"/>
      <c r="B61" s="334"/>
      <c r="C61" s="334"/>
      <c r="D61" s="357"/>
    </row>
    <row r="62" spans="1:12" ht="14">
      <c r="A62" s="334"/>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34"/>
      <c r="B73" s="334"/>
      <c r="C73" s="334"/>
      <c r="D73" s="357"/>
    </row>
    <row r="74" spans="1:4" ht="14">
      <c r="B74" s="334"/>
    </row>
    <row r="75" spans="1:4" ht="14">
      <c r="B75" s="334"/>
    </row>
    <row r="76" spans="1:4" ht="14">
      <c r="B76"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4" firstPageNumber="4294963191" orientation="landscape" r:id="rId1"/>
  <headerFooter alignWithMargins="0">
    <oddHeader>&amp;R&amp;"Calibri"&amp;10&amp;K000000 Confidential&amp;1#_x000D_</oddHead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13DEA-B2B0-4F43-8D10-6DC5831C2C42}">
  <sheetPr>
    <pageSetUpPr fitToPage="1"/>
  </sheetPr>
  <dimension ref="A1:V82"/>
  <sheetViews>
    <sheetView topLeftCell="A16" zoomScale="85" zoomScaleNormal="85" zoomScaleSheetLayoutView="75" workbookViewId="0">
      <selection activeCell="E23" sqref="E23"/>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489"/>
      <c r="I10" s="490"/>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1001</v>
      </c>
      <c r="C18" s="187" t="str">
        <f>IF(D18="","",VLOOKUP(B18,Data!$B$5:$L$404,2,FALSE))</f>
        <v/>
      </c>
      <c r="D18" s="274"/>
      <c r="E18" s="277"/>
      <c r="F18" s="185" t="str">
        <f>IF(D18="","",VLOOKUP(B18,Data!$B$5:$L$404,11,FALSE))</f>
        <v/>
      </c>
      <c r="G18" s="188" t="str">
        <f t="shared" ref="G18:G28"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131,Data!G131,(IF(B18=Data!B137,Data!G137,(IF(B18=Data!B139,Data!G139,(IF(B18=Data!#REF!,Data!#REF!,(IF(B18=Data!#REF!,Data!#REF!,(IF(B18=Data!B122,Data!G122,(IF(B18=Data!#REF!,Data!#REF!,(IF(B18=Data!#REF!,Data!#REF!,Data!#REF!)))))))))))))))&amp;IF(B18=Data!B257,Data!G257,(IF(B18=Data!B258,Data!G258,(IF(B18=Data!#REF!,Data!#REF!,(IF(B18=Data!B253,Data!G253,(IF(B18=Data!B254,Data!G254,(IF(B18=Data!#REF!,Data!G949,(IF(B18=Data!#REF!,Data!#REF!,(IF(B18=Data!B309,Data!G309,Data!#REF!)))))))))))))))&amp;IF(B18=Data!#REF!,Data!#REF!,(IF(B18=Data!#REF!,Data!#REF!,(IF(B18=Data!#REF!,Data!#REF!,(IF(B18=Data!#REF!,Data!#REF!,(IF(B18=Data!#REF!,Data!#REF!,Data!#REF!)))))))))</f>
        <v>#REF!</v>
      </c>
      <c r="N18" s="377"/>
      <c r="O18" s="378"/>
      <c r="P18" s="186" t="e">
        <f>IF(B18=Data!B131,Data!H131,(IF(B18=Data!B137,Data!H137,(IF(B18=Data!B139,Data!H139,(IF(B18=Data!#REF!,Data!#REF!,(IF(B18=Data!#REF!,Data!#REF!,(IF(B18=Data!B122,Data!H122,(IF(B18=Data!#REF!,Data!#REF!,(IF(B18=Data!#REF!,Data!#REF!,Data!#REF!)))))))))))))))&amp;IF(B18=Data!B257,Data!H257,(IF(B18=Data!B258,Data!H258,(IF(B18=Data!#REF!,Data!#REF!,(IF(B18=Data!B253,Data!H253,(IF(B18=Data!B254,Data!H254,(IF(B18=Data!#REF!,Data!H949,(IF(B18=Data!#REF!,Data!#REF!,(IF(B18=Data!B309,Data!H309,Data!#REF!)))))))))))))))&amp;IF(B18=Data!#REF!,Data!#REF!,(IF(B18=Data!#REF!,Data!#REF!,(IF(B18=Data!#REF!,Data!#REF!,(IF(B18=Data!#REF!,Data!#REF!,(IF(B18=Data!#REF!,Data!#REF!,Data!#REF!)))))))))</f>
        <v>#REF!</v>
      </c>
      <c r="Q18" s="378"/>
      <c r="R18" s="378"/>
      <c r="S18" s="186" t="e">
        <f>IF(B18=Data!B131,Data!I131,(IF(B18=Data!B137,Data!I137,(IF(B18=Data!B139,Data!I139,(IF(B18=Data!#REF!,Data!#REF!,(IF(B18=Data!#REF!,Data!#REF!,(IF(B18=Data!B122,Data!I122,(IF(B18=Data!#REF!,Data!#REF!,(IF(B18=Data!#REF!,Data!#REF!,Data!#REF!)))))))))))))))&amp;IF(B18=Data!B257,Data!I257,(IF(B18=Data!B258,Data!I258,(IF(B18=Data!#REF!,Data!#REF!,(IF(B18=Data!B253,Data!I253,(IF(B18=Data!B254,Data!I254,(IF(B18=Data!#REF!,Data!I949,(IF(B18=Data!#REF!,Data!#REF!,(IF(B18=Data!B309,Data!I309,Data!#REF!)))))))))))))))&amp;IF(B18=Data!#REF!,Data!#REF!,(IF(B18=Data!#REF!,Data!#REF!,(IF(B18=Data!#REF!,Data!#REF!,(IF(B18=Data!#REF!,Data!#REF!,(IF(B18=Data!#REF!,Data!#REF!,Data!#REF!)))))))))</f>
        <v>#REF!</v>
      </c>
      <c r="T18" s="379"/>
      <c r="U18" s="186" t="e">
        <f>IF(B18=Data!B131,Data!J131,(IF(B18=Data!B137,Data!J137,(IF(B18=Data!B139,Data!J139,(IF(B18=Data!#REF!,Data!#REF!,(IF(B18=Data!#REF!,Data!#REF!,(IF(B18=Data!B122,Data!J122,(IF(B18=Data!#REF!,Data!#REF!,(IF(B18=Data!#REF!,Data!#REF!,Data!#REF!)))))))))))))))&amp;IF(B18=Data!B257,Data!J257,(IF(B18=Data!B258,Data!J258,(IF(B18=Data!#REF!,Data!#REF!,(IF(B18=Data!B253,Data!J253,(IF(B18=Data!B254,Data!J254,(IF(B18=Data!#REF!,Data!J949,(IF(B18=Data!#REF!,Data!#REF!,(IF(B18=Data!B309,Data!J309,Data!#REF!)))))))))))))))&amp;IF(B18=Data!#REF!,Data!#REF!,(IF(B18=Data!#REF!,Data!#REF!,(IF(B18=Data!#REF!,Data!#REF!,(IF(B18=Data!#REF!,Data!#REF!,(IF(B18=Data!#REF!,Data!#REF!,Data!#REF!)))))))))</f>
        <v>#REF!</v>
      </c>
      <c r="V18" s="184" t="str">
        <f>IF(D18="","",VLOOKUP(B18,Data!$B$5:$J$404,9,FALSE)*D18)</f>
        <v/>
      </c>
    </row>
    <row r="19" spans="1:22" s="340" customFormat="1" ht="17" customHeight="1">
      <c r="A19" s="272">
        <v>1</v>
      </c>
      <c r="B19" s="419" t="s">
        <v>401</v>
      </c>
      <c r="C19" s="187" t="str">
        <f>IF(D19="","",VLOOKUP(B19,Data!$B$5:$L$404,2,FALSE))</f>
        <v>ZX32670</v>
      </c>
      <c r="D19" s="274">
        <v>1</v>
      </c>
      <c r="E19" s="466" t="s">
        <v>521</v>
      </c>
      <c r="F19" s="185">
        <f>IF(D19="","",VLOOKUP(B19,Data!$B$5:$L$404,11,FALSE))</f>
        <v>7123.12</v>
      </c>
      <c r="G19" s="188">
        <f t="shared" si="0"/>
        <v>7123.12</v>
      </c>
      <c r="H19" s="182" t="str">
        <f>IF(D19="","",VLOOKUP(B19,Data!$B$5:$D$404,3,FALSE))</f>
        <v>C/T</v>
      </c>
      <c r="I19" s="182" t="str">
        <f>IF(D19="","",VLOOKUP(B19,Data!$B$5:$M$404,12,FALSE))</f>
        <v>Indonesia</v>
      </c>
      <c r="J19" s="280" t="s">
        <v>1000</v>
      </c>
      <c r="K19" s="183">
        <f>IF(D19="","",VLOOKUP(B19,Data!$B$5:$E$404,4,FALSE)*D19)</f>
        <v>345</v>
      </c>
      <c r="L19" s="183">
        <f>IF(D19="","",VLOOKUP(B19,Data!$B$5:$F$404,5,FALSE)*D19)</f>
        <v>304</v>
      </c>
      <c r="M19" s="189" t="e">
        <f>IF(B19=Data!B90,Data!G90,(IF(B19=Data!B96,Data!G96,(IF(B19=Data!B98,Data!G98,(IF(B19=Data!#REF!,Data!#REF!,(IF(B19=Data!#REF!,Data!#REF!,(IF(B19=Data!B81,Data!G81,(IF(B19=Data!#REF!,Data!#REF!,(IF(B19=Data!#REF!,Data!#REF!,Data!#REF!)))))))))))))))&amp;IF(B19=Data!B216,Data!G216,(IF(B19=Data!B217,Data!G217,(IF(B19=Data!#REF!,Data!#REF!,(IF(B19=Data!B211,Data!G211,(IF(B19=Data!B213,Data!G213,(IF(B19=Data!#REF!,Data!G908,(IF(B19=Data!#REF!,Data!#REF!,(IF(B19=Data!B268,Data!G268,Data!#REF!)))))))))))))))&amp;IF(B19=Data!#REF!,Data!#REF!,(IF(B19=Data!#REF!,Data!#REF!,(IF(B19=Data!#REF!,Data!#REF!,(IF(B19=Data!#REF!,Data!#REF!,(IF(B19=Data!#REF!,Data!#REF!,Data!#REF!)))))))))</f>
        <v>#REF!</v>
      </c>
      <c r="N19" s="377"/>
      <c r="O19" s="378"/>
      <c r="P19" s="186" t="e">
        <f>IF(B19=Data!B90,Data!H90,(IF(B19=Data!B96,Data!H96,(IF(B19=Data!B98,Data!H98,(IF(B19=Data!#REF!,Data!#REF!,(IF(B19=Data!#REF!,Data!#REF!,(IF(B19=Data!B81,Data!H81,(IF(B19=Data!#REF!,Data!#REF!,(IF(B19=Data!#REF!,Data!#REF!,Data!#REF!)))))))))))))))&amp;IF(B19=Data!B216,Data!H216,(IF(B19=Data!B217,Data!H217,(IF(B19=Data!#REF!,Data!#REF!,(IF(B19=Data!B211,Data!H211,(IF(B19=Data!B213,Data!H213,(IF(B19=Data!#REF!,Data!H908,(IF(B19=Data!#REF!,Data!#REF!,(IF(B19=Data!B268,Data!H268,Data!#REF!)))))))))))))))&amp;IF(B19=Data!#REF!,Data!#REF!,(IF(B19=Data!#REF!,Data!#REF!,(IF(B19=Data!#REF!,Data!#REF!,(IF(B19=Data!#REF!,Data!#REF!,(IF(B19=Data!#REF!,Data!#REF!,Data!#REF!)))))))))</f>
        <v>#REF!</v>
      </c>
      <c r="Q19" s="378"/>
      <c r="R19" s="378"/>
      <c r="S19" s="186" t="e">
        <f>IF(B19=Data!B90,Data!I90,(IF(B19=Data!B96,Data!I96,(IF(B19=Data!B98,Data!I98,(IF(B19=Data!#REF!,Data!#REF!,(IF(B19=Data!#REF!,Data!#REF!,(IF(B19=Data!B81,Data!I81,(IF(B19=Data!#REF!,Data!#REF!,(IF(B19=Data!#REF!,Data!#REF!,Data!#REF!)))))))))))))))&amp;IF(B19=Data!B216,Data!I216,(IF(B19=Data!B217,Data!I217,(IF(B19=Data!#REF!,Data!#REF!,(IF(B19=Data!B211,Data!I211,(IF(B19=Data!B213,Data!I213,(IF(B19=Data!#REF!,Data!I908,(IF(B19=Data!#REF!,Data!#REF!,(IF(B19=Data!B268,Data!I268,Data!#REF!)))))))))))))))&amp;IF(B19=Data!#REF!,Data!#REF!,(IF(B19=Data!#REF!,Data!#REF!,(IF(B19=Data!#REF!,Data!#REF!,(IF(B19=Data!#REF!,Data!#REF!,(IF(B19=Data!#REF!,Data!#REF!,Data!#REF!)))))))))</f>
        <v>#REF!</v>
      </c>
      <c r="T19" s="379"/>
      <c r="U19" s="186" t="e">
        <f>IF(B19=Data!B90,Data!J90,(IF(B19=Data!B96,Data!J96,(IF(B19=Data!B98,Data!J98,(IF(B19=Data!#REF!,Data!#REF!,(IF(B19=Data!#REF!,Data!#REF!,(IF(B19=Data!B81,Data!J81,(IF(B19=Data!#REF!,Data!#REF!,(IF(B19=Data!#REF!,Data!#REF!,Data!#REF!)))))))))))))))&amp;IF(B19=Data!B216,Data!J216,(IF(B19=Data!B217,Data!J217,(IF(B19=Data!#REF!,Data!#REF!,(IF(B19=Data!B211,Data!J211,(IF(B19=Data!B213,Data!J213,(IF(B19=Data!#REF!,Data!J908,(IF(B19=Data!#REF!,Data!#REF!,(IF(B19=Data!B268,Data!J268,Data!#REF!)))))))))))))))&amp;IF(B19=Data!#REF!,Data!#REF!,(IF(B19=Data!#REF!,Data!#REF!,(IF(B19=Data!#REF!,Data!#REF!,(IF(B19=Data!#REF!,Data!#REF!,(IF(B19=Data!#REF!,Data!#REF!,Data!#REF!)))))))))</f>
        <v>#REF!</v>
      </c>
      <c r="V19" s="184">
        <f>IF(D19="","",VLOOKUP(B19,Data!$B$5:$J$404,9,FALSE)*D19)</f>
        <v>1.806</v>
      </c>
    </row>
    <row r="20" spans="1:22" s="340" customFormat="1" ht="17" customHeight="1">
      <c r="A20" s="272">
        <v>2</v>
      </c>
      <c r="B20" s="419" t="s">
        <v>219</v>
      </c>
      <c r="C20" s="187" t="str">
        <f>IF(D20="","",VLOOKUP(B20,Data!$B$5:$L$404,2,FALSE))</f>
        <v>WH50440</v>
      </c>
      <c r="D20" s="274">
        <v>1</v>
      </c>
      <c r="E20" s="466"/>
      <c r="F20" s="185">
        <f>IF(D20="","",VLOOKUP(B20,Data!$B$5:$L$404,11,FALSE))</f>
        <v>2347.6799999999998</v>
      </c>
      <c r="G20" s="188">
        <f t="shared" si="0"/>
        <v>2347.6799999999998</v>
      </c>
      <c r="H20" s="182" t="str">
        <f>IF(D20="","",VLOOKUP(B20,Data!$B$5:$D$404,3,FALSE))</f>
        <v>C/T</v>
      </c>
      <c r="I20" s="182" t="str">
        <f>IF(D20="","",VLOOKUP(B20,Data!$B$5:$M$404,12,FALSE))</f>
        <v>Indonesia</v>
      </c>
      <c r="J20" s="280" t="s">
        <v>1000</v>
      </c>
      <c r="K20" s="183">
        <f>IF(D20="","",VLOOKUP(B20,Data!$B$5:$E$404,4,FALSE)*D20)</f>
        <v>222</v>
      </c>
      <c r="L20" s="183">
        <f>IF(D20="","",VLOOKUP(B20,Data!$B$5:$F$404,5,FALSE)*D20)</f>
        <v>201</v>
      </c>
      <c r="M20" s="189" t="e">
        <f>IF(B20=Data!B120,Data!G120,(IF(B20=Data!B126,Data!G126,(IF(B20=Data!B128,Data!G128,(IF(B20=Data!#REF!,Data!#REF!,(IF(B20=Data!#REF!,Data!#REF!,(IF(B20=Data!B111,Data!G111,(IF(B20=Data!#REF!,Data!#REF!,(IF(B20=Data!#REF!,Data!#REF!,Data!#REF!)))))))))))))))&amp;IF(B20=Data!B246,Data!G246,(IF(B20=Data!B247,Data!G247,(IF(B20=Data!#REF!,Data!#REF!,(IF(B20=Data!B242,Data!G242,(IF(B20=Data!B243,Data!G243,(IF(B20=Data!#REF!,Data!G938,(IF(B20=Data!#REF!,Data!#REF!,(IF(B20=Data!B298,Data!G298,Data!#REF!)))))))))))))))&amp;IF(B20=Data!#REF!,Data!#REF!,(IF(B20=Data!#REF!,Data!#REF!,(IF(B20=Data!#REF!,Data!#REF!,(IF(B20=Data!#REF!,Data!#REF!,(IF(B20=Data!#REF!,Data!#REF!,Data!#REF!)))))))))</f>
        <v>#REF!</v>
      </c>
      <c r="N20" s="377"/>
      <c r="O20" s="378"/>
      <c r="P20" s="186" t="e">
        <f>IF(B20=Data!B120,Data!H120,(IF(B20=Data!B126,Data!H126,(IF(B20=Data!B128,Data!H128,(IF(B20=Data!#REF!,Data!#REF!,(IF(B20=Data!#REF!,Data!#REF!,(IF(B20=Data!B111,Data!H111,(IF(B20=Data!#REF!,Data!#REF!,(IF(B20=Data!#REF!,Data!#REF!,Data!#REF!)))))))))))))))&amp;IF(B20=Data!B246,Data!H246,(IF(B20=Data!B247,Data!H247,(IF(B20=Data!#REF!,Data!#REF!,(IF(B20=Data!B242,Data!H242,(IF(B20=Data!B243,Data!H243,(IF(B20=Data!#REF!,Data!H938,(IF(B20=Data!#REF!,Data!#REF!,(IF(B20=Data!B298,Data!H298,Data!#REF!)))))))))))))))&amp;IF(B20=Data!#REF!,Data!#REF!,(IF(B20=Data!#REF!,Data!#REF!,(IF(B20=Data!#REF!,Data!#REF!,(IF(B20=Data!#REF!,Data!#REF!,(IF(B20=Data!#REF!,Data!#REF!,Data!#REF!)))))))))</f>
        <v>#REF!</v>
      </c>
      <c r="Q20" s="378"/>
      <c r="R20" s="378"/>
      <c r="S20" s="186" t="e">
        <f>IF(B20=Data!B120,Data!I120,(IF(B20=Data!B126,Data!I126,(IF(B20=Data!B128,Data!I128,(IF(B20=Data!#REF!,Data!#REF!,(IF(B20=Data!#REF!,Data!#REF!,(IF(B20=Data!B111,Data!I111,(IF(B20=Data!#REF!,Data!#REF!,(IF(B20=Data!#REF!,Data!#REF!,Data!#REF!)))))))))))))))&amp;IF(B20=Data!B246,Data!I246,(IF(B20=Data!B247,Data!I247,(IF(B20=Data!#REF!,Data!#REF!,(IF(B20=Data!B242,Data!I242,(IF(B20=Data!B243,Data!I243,(IF(B20=Data!#REF!,Data!I938,(IF(B20=Data!#REF!,Data!#REF!,(IF(B20=Data!B298,Data!I298,Data!#REF!)))))))))))))))&amp;IF(B20=Data!#REF!,Data!#REF!,(IF(B20=Data!#REF!,Data!#REF!,(IF(B20=Data!#REF!,Data!#REF!,(IF(B20=Data!#REF!,Data!#REF!,(IF(B20=Data!#REF!,Data!#REF!,Data!#REF!)))))))))</f>
        <v>#REF!</v>
      </c>
      <c r="T20" s="379"/>
      <c r="U20" s="186" t="e">
        <f>IF(B20=Data!B120,Data!J120,(IF(B20=Data!B126,Data!J126,(IF(B20=Data!B128,Data!J128,(IF(B20=Data!#REF!,Data!#REF!,(IF(B20=Data!#REF!,Data!#REF!,(IF(B20=Data!B111,Data!J111,(IF(B20=Data!#REF!,Data!#REF!,(IF(B20=Data!#REF!,Data!#REF!,Data!#REF!)))))))))))))))&amp;IF(B20=Data!B246,Data!J246,(IF(B20=Data!B247,Data!J247,(IF(B20=Data!#REF!,Data!#REF!,(IF(B20=Data!B242,Data!J242,(IF(B20=Data!B243,Data!J243,(IF(B20=Data!#REF!,Data!J938,(IF(B20=Data!#REF!,Data!#REF!,(IF(B20=Data!B298,Data!J298,Data!#REF!)))))))))))))))&amp;IF(B20=Data!#REF!,Data!#REF!,(IF(B20=Data!#REF!,Data!#REF!,(IF(B20=Data!#REF!,Data!#REF!,(IF(B20=Data!#REF!,Data!#REF!,(IF(B20=Data!#REF!,Data!#REF!,Data!#REF!)))))))))</f>
        <v>#REF!</v>
      </c>
      <c r="V20" s="184">
        <f>IF(D20="","",VLOOKUP(B20,Data!$B$5:$J$404,9,FALSE)*D20)</f>
        <v>1.1990000000000001</v>
      </c>
    </row>
    <row r="21" spans="1:22" s="340" customFormat="1" ht="17" customHeight="1">
      <c r="A21" s="272"/>
      <c r="B21" s="420" t="s">
        <v>1009</v>
      </c>
      <c r="C21" s="187" t="str">
        <f>IF(D21="","",VLOOKUP(B21,Data!$B$5:$L$404,2,FALSE))</f>
        <v/>
      </c>
      <c r="D21" s="274"/>
      <c r="E21" s="466" t="s">
        <v>522</v>
      </c>
      <c r="F21" s="185" t="str">
        <f>IF(D21="","",VLOOKUP(B21,Data!$B$5:$L$404,11,FALSE))</f>
        <v/>
      </c>
      <c r="G21" s="188" t="str">
        <f>IF(D21&gt;0,D21*F21,"-")</f>
        <v>-</v>
      </c>
      <c r="H21" s="182" t="str">
        <f>IF(D21="","",VLOOKUP(B21,Data!$B$5:$D$404,3,FALSE))</f>
        <v/>
      </c>
      <c r="I21" s="182" t="str">
        <f>IF(D21="","",VLOOKUP(B21,Data!$B$5:$M$404,12,FALSE))</f>
        <v/>
      </c>
      <c r="J21" s="280"/>
      <c r="K21" s="183" t="str">
        <f>IF(D21="","",VLOOKUP(B21,Data!$B$5:$E$404,4,FALSE)*D21)</f>
        <v/>
      </c>
      <c r="L21" s="183" t="str">
        <f>IF(D21="","",VLOOKUP(B21,Data!$B$5:$F$404,5,FALSE)*D21)</f>
        <v/>
      </c>
      <c r="M21" s="189" t="e">
        <f>IF(B21=Data!B134,Data!G134,(IF(B21=Data!B140,Data!G140,(IF(B21=Data!B142,Data!G142,(IF(B21=Data!#REF!,Data!#REF!,(IF(B21=Data!#REF!,Data!#REF!,(IF(B21=Data!B125,Data!G125,(IF(B21=Data!#REF!,Data!#REF!,(IF(B21=Data!#REF!,Data!#REF!,Data!#REF!)))))))))))))))&amp;IF(B21=Data!B260,Data!G260,(IF(B21=Data!B261,Data!G261,(IF(B21=Data!#REF!,Data!#REF!,(IF(B21=Data!B256,Data!G256,(IF(B21=Data!B257,Data!G257,(IF(B21=Data!#REF!,Data!G952,(IF(B21=Data!#REF!,Data!#REF!,(IF(B21=Data!B312,Data!G312,Data!#REF!)))))))))))))))&amp;IF(B21=Data!#REF!,Data!#REF!,(IF(B21=Data!#REF!,Data!#REF!,(IF(B21=Data!#REF!,Data!#REF!,(IF(B21=Data!#REF!,Data!#REF!,(IF(B21=Data!#REF!,Data!#REF!,Data!#REF!)))))))))</f>
        <v>#REF!</v>
      </c>
      <c r="N21" s="377"/>
      <c r="O21" s="378"/>
      <c r="P21" s="186" t="e">
        <f>IF(B21=Data!B134,Data!H134,(IF(B21=Data!B140,Data!H140,(IF(B21=Data!B142,Data!H142,(IF(B21=Data!#REF!,Data!#REF!,(IF(B21=Data!#REF!,Data!#REF!,(IF(B21=Data!B125,Data!H125,(IF(B21=Data!#REF!,Data!#REF!,(IF(B21=Data!#REF!,Data!#REF!,Data!#REF!)))))))))))))))&amp;IF(B21=Data!B260,Data!H260,(IF(B21=Data!B261,Data!H261,(IF(B21=Data!#REF!,Data!#REF!,(IF(B21=Data!B256,Data!H256,(IF(B21=Data!B257,Data!H257,(IF(B21=Data!#REF!,Data!H952,(IF(B21=Data!#REF!,Data!#REF!,(IF(B21=Data!B312,Data!H312,Data!#REF!)))))))))))))))&amp;IF(B21=Data!#REF!,Data!#REF!,(IF(B21=Data!#REF!,Data!#REF!,(IF(B21=Data!#REF!,Data!#REF!,(IF(B21=Data!#REF!,Data!#REF!,(IF(B21=Data!#REF!,Data!#REF!,Data!#REF!)))))))))</f>
        <v>#REF!</v>
      </c>
      <c r="Q21" s="378"/>
      <c r="R21" s="378"/>
      <c r="S21" s="186" t="e">
        <f>IF(B21=Data!B134,Data!I134,(IF(B21=Data!B140,Data!I140,(IF(B21=Data!B142,Data!I142,(IF(B21=Data!#REF!,Data!#REF!,(IF(B21=Data!#REF!,Data!#REF!,(IF(B21=Data!B125,Data!I125,(IF(B21=Data!#REF!,Data!#REF!,(IF(B21=Data!#REF!,Data!#REF!,Data!#REF!)))))))))))))))&amp;IF(B21=Data!B260,Data!I260,(IF(B21=Data!B261,Data!I261,(IF(B21=Data!#REF!,Data!#REF!,(IF(B21=Data!B256,Data!I256,(IF(B21=Data!B257,Data!I257,(IF(B21=Data!#REF!,Data!I952,(IF(B21=Data!#REF!,Data!#REF!,(IF(B21=Data!B312,Data!I312,Data!#REF!)))))))))))))))&amp;IF(B21=Data!#REF!,Data!#REF!,(IF(B21=Data!#REF!,Data!#REF!,(IF(B21=Data!#REF!,Data!#REF!,(IF(B21=Data!#REF!,Data!#REF!,(IF(B21=Data!#REF!,Data!#REF!,Data!#REF!)))))))))</f>
        <v>#REF!</v>
      </c>
      <c r="T21" s="379"/>
      <c r="U21" s="186" t="e">
        <f>IF(B21=Data!B134,Data!J134,(IF(B21=Data!B140,Data!J140,(IF(B21=Data!B142,Data!J142,(IF(B21=Data!#REF!,Data!#REF!,(IF(B21=Data!#REF!,Data!#REF!,(IF(B21=Data!B125,Data!J125,(IF(B21=Data!#REF!,Data!#REF!,(IF(B21=Data!#REF!,Data!#REF!,Data!#REF!)))))))))))))))&amp;IF(B21=Data!B260,Data!J260,(IF(B21=Data!B261,Data!J261,(IF(B21=Data!#REF!,Data!#REF!,(IF(B21=Data!B256,Data!J256,(IF(B21=Data!B257,Data!J257,(IF(B21=Data!#REF!,Data!J952,(IF(B21=Data!#REF!,Data!#REF!,(IF(B21=Data!B312,Data!J312,Data!#REF!)))))))))))))))&amp;IF(B21=Data!#REF!,Data!#REF!,(IF(B21=Data!#REF!,Data!#REF!,(IF(B21=Data!#REF!,Data!#REF!,(IF(B21=Data!#REF!,Data!#REF!,(IF(B21=Data!#REF!,Data!#REF!,Data!#REF!)))))))))</f>
        <v>#REF!</v>
      </c>
      <c r="V21" s="184" t="str">
        <f>IF(D21="","",VLOOKUP(B21,Data!$B$5:$J$404,9,FALSE)*D21)</f>
        <v/>
      </c>
    </row>
    <row r="22" spans="1:22" s="340" customFormat="1" ht="17" customHeight="1">
      <c r="A22" s="272">
        <v>3</v>
      </c>
      <c r="B22" s="419" t="s">
        <v>219</v>
      </c>
      <c r="C22" s="187" t="str">
        <f>IF(D22="","",VLOOKUP(B22,Data!$B$5:$L$404,2,FALSE))</f>
        <v>WH50440</v>
      </c>
      <c r="D22" s="274">
        <v>1</v>
      </c>
      <c r="E22" s="467"/>
      <c r="F22" s="185">
        <f>IF(D22="","",VLOOKUP(B22,Data!$B$5:$L$404,11,FALSE))</f>
        <v>2347.6799999999998</v>
      </c>
      <c r="G22" s="188">
        <f>IF(D22&gt;0,D22*F22,"-")</f>
        <v>2347.6799999999998</v>
      </c>
      <c r="H22" s="182" t="str">
        <f>IF(D22="","",VLOOKUP(B22,Data!$B$5:$D$404,3,FALSE))</f>
        <v>C/T</v>
      </c>
      <c r="I22" s="182" t="str">
        <f>IF(D22="","",VLOOKUP(B22,Data!$B$5:$M$404,12,FALSE))</f>
        <v>Indonesia</v>
      </c>
      <c r="J22" s="280" t="s">
        <v>1010</v>
      </c>
      <c r="K22" s="183">
        <f>IF(D22="","",VLOOKUP(B22,Data!$B$5:$E$404,4,FALSE)*D22)</f>
        <v>222</v>
      </c>
      <c r="L22" s="183">
        <f>IF(D22="","",VLOOKUP(B22,Data!$B$5:$F$404,5,FALSE)*D22)</f>
        <v>201</v>
      </c>
      <c r="M22" s="189" t="e">
        <f>IF(B22=Data!B122,Data!G122,(IF(B22=Data!B128,Data!G128,(IF(B22=Data!B130,Data!G130,(IF(B22=Data!#REF!,Data!#REF!,(IF(B22=Data!#REF!,Data!#REF!,(IF(B22=Data!B113,Data!G113,(IF(B22=Data!#REF!,Data!#REF!,(IF(B22=Data!#REF!,Data!#REF!,Data!#REF!)))))))))))))))&amp;IF(B22=Data!B248,Data!G248,(IF(B22=Data!B249,Data!G249,(IF(B22=Data!#REF!,Data!#REF!,(IF(B22=Data!B244,Data!G244,(IF(B22=Data!B245,Data!G245,(IF(B22=Data!#REF!,Data!G940,(IF(B22=Data!#REF!,Data!#REF!,(IF(B22=Data!B300,Data!G300,Data!#REF!)))))))))))))))&amp;IF(B22=Data!#REF!,Data!#REF!,(IF(B22=Data!#REF!,Data!#REF!,(IF(B22=Data!#REF!,Data!#REF!,(IF(B22=Data!#REF!,Data!#REF!,(IF(B22=Data!#REF!,Data!#REF!,Data!#REF!)))))))))</f>
        <v>#REF!</v>
      </c>
      <c r="N22" s="377"/>
      <c r="O22" s="378"/>
      <c r="P22" s="186" t="e">
        <f>IF(B22=Data!B122,Data!H122,(IF(B22=Data!B128,Data!H128,(IF(B22=Data!B130,Data!H130,(IF(B22=Data!#REF!,Data!#REF!,(IF(B22=Data!#REF!,Data!#REF!,(IF(B22=Data!B113,Data!H113,(IF(B22=Data!#REF!,Data!#REF!,(IF(B22=Data!#REF!,Data!#REF!,Data!#REF!)))))))))))))))&amp;IF(B22=Data!B248,Data!H248,(IF(B22=Data!B249,Data!H249,(IF(B22=Data!#REF!,Data!#REF!,(IF(B22=Data!B244,Data!H244,(IF(B22=Data!B245,Data!H245,(IF(B22=Data!#REF!,Data!H940,(IF(B22=Data!#REF!,Data!#REF!,(IF(B22=Data!B300,Data!H300,Data!#REF!)))))))))))))))&amp;IF(B22=Data!#REF!,Data!#REF!,(IF(B22=Data!#REF!,Data!#REF!,(IF(B22=Data!#REF!,Data!#REF!,(IF(B22=Data!#REF!,Data!#REF!,(IF(B22=Data!#REF!,Data!#REF!,Data!#REF!)))))))))</f>
        <v>#REF!</v>
      </c>
      <c r="Q22" s="378"/>
      <c r="R22" s="378"/>
      <c r="S22" s="186" t="e">
        <f>IF(B22=Data!B122,Data!I122,(IF(B22=Data!B128,Data!I128,(IF(B22=Data!B130,Data!I130,(IF(B22=Data!#REF!,Data!#REF!,(IF(B22=Data!#REF!,Data!#REF!,(IF(B22=Data!B113,Data!I113,(IF(B22=Data!#REF!,Data!#REF!,(IF(B22=Data!#REF!,Data!#REF!,Data!#REF!)))))))))))))))&amp;IF(B22=Data!B248,Data!I248,(IF(B22=Data!B249,Data!I249,(IF(B22=Data!#REF!,Data!#REF!,(IF(B22=Data!B244,Data!I244,(IF(B22=Data!B245,Data!I245,(IF(B22=Data!#REF!,Data!I940,(IF(B22=Data!#REF!,Data!#REF!,(IF(B22=Data!B300,Data!I300,Data!#REF!)))))))))))))))&amp;IF(B22=Data!#REF!,Data!#REF!,(IF(B22=Data!#REF!,Data!#REF!,(IF(B22=Data!#REF!,Data!#REF!,(IF(B22=Data!#REF!,Data!#REF!,(IF(B22=Data!#REF!,Data!#REF!,Data!#REF!)))))))))</f>
        <v>#REF!</v>
      </c>
      <c r="T22" s="379"/>
      <c r="U22" s="186" t="e">
        <f>IF(B22=Data!B122,Data!J122,(IF(B22=Data!B128,Data!J128,(IF(B22=Data!B130,Data!J130,(IF(B22=Data!#REF!,Data!#REF!,(IF(B22=Data!#REF!,Data!#REF!,(IF(B22=Data!B113,Data!J113,(IF(B22=Data!#REF!,Data!#REF!,(IF(B22=Data!#REF!,Data!#REF!,Data!#REF!)))))))))))))))&amp;IF(B22=Data!B248,Data!J248,(IF(B22=Data!B249,Data!J249,(IF(B22=Data!#REF!,Data!#REF!,(IF(B22=Data!B244,Data!J244,(IF(B22=Data!B245,Data!J245,(IF(B22=Data!#REF!,Data!J940,(IF(B22=Data!#REF!,Data!#REF!,(IF(B22=Data!B300,Data!J300,Data!#REF!)))))))))))))))&amp;IF(B22=Data!#REF!,Data!#REF!,(IF(B22=Data!#REF!,Data!#REF!,(IF(B22=Data!#REF!,Data!#REF!,(IF(B22=Data!#REF!,Data!#REF!,(IF(B22=Data!#REF!,Data!#REF!,Data!#REF!)))))))))</f>
        <v>#REF!</v>
      </c>
      <c r="V22" s="184">
        <f>IF(D22="","",VLOOKUP(B22,Data!$B$5:$J$404,9,FALSE)*D22)</f>
        <v>1.1990000000000001</v>
      </c>
    </row>
    <row r="23" spans="1:22" s="340" customFormat="1" ht="17" customHeight="1">
      <c r="A23" s="272"/>
      <c r="B23" s="420" t="s">
        <v>1051</v>
      </c>
      <c r="C23" s="187" t="str">
        <f>IF(D23="","",VLOOKUP(B23,Data!$B$5:$L$404,2,FALSE))</f>
        <v/>
      </c>
      <c r="D23" s="274"/>
      <c r="E23" s="467" t="s">
        <v>1035</v>
      </c>
      <c r="F23" s="185" t="str">
        <f>IF(D23="","",VLOOKUP(B23,Data!$B$5:$L$404,11,FALSE))</f>
        <v/>
      </c>
      <c r="G23" s="188" t="str">
        <f t="shared" si="0"/>
        <v>-</v>
      </c>
      <c r="H23" s="182" t="str">
        <f>IF(D23="","",VLOOKUP(B23,Data!$B$5:$D$404,3,FALSE))</f>
        <v/>
      </c>
      <c r="I23" s="182" t="str">
        <f>IF(D23="","",VLOOKUP(B23,Data!$B$5:$M$404,12,FALSE))</f>
        <v/>
      </c>
      <c r="J23" s="280"/>
      <c r="K23" s="183" t="str">
        <f>IF(D23="","",VLOOKUP(B23,Data!$B$5:$E$404,4,FALSE)*D23)</f>
        <v/>
      </c>
      <c r="L23" s="183" t="str">
        <f>IF(D23="","",VLOOKUP(B23,Data!$B$5:$F$404,5,FALSE)*D23)</f>
        <v/>
      </c>
      <c r="M23" s="189" t="e">
        <f>IF(B23=Data!B145,Data!G145,(IF(B23=Data!B151,Data!G151,(IF(B23=Data!B153,Data!G153,(IF(B23=Data!#REF!,Data!#REF!,(IF(B23=Data!#REF!,Data!#REF!,(IF(B23=Data!B136,Data!G136,(IF(B23=Data!#REF!,Data!#REF!,(IF(B23=Data!#REF!,Data!#REF!,Data!#REF!)))))))))))))))&amp;IF(B23=Data!B271,Data!G271,(IF(B23=Data!B272,Data!G272,(IF(B23=Data!#REF!,Data!#REF!,(IF(B23=Data!B267,Data!G267,(IF(B23=Data!B268,Data!G268,(IF(B23=Data!#REF!,Data!G963,(IF(B23=Data!#REF!,Data!#REF!,(IF(B23=Data!B323,Data!G323,Data!#REF!)))))))))))))))&amp;IF(B23=Data!#REF!,Data!#REF!,(IF(B23=Data!#REF!,Data!#REF!,(IF(B23=Data!#REF!,Data!#REF!,(IF(B23=Data!#REF!,Data!#REF!,(IF(B23=Data!#REF!,Data!#REF!,Data!#REF!)))))))))</f>
        <v>#REF!</v>
      </c>
      <c r="N23" s="377"/>
      <c r="O23" s="378"/>
      <c r="P23" s="186" t="e">
        <f>IF(B23=Data!B145,Data!H145,(IF(B23=Data!B151,Data!H151,(IF(B23=Data!B153,Data!H153,(IF(B23=Data!#REF!,Data!#REF!,(IF(B23=Data!#REF!,Data!#REF!,(IF(B23=Data!B136,Data!H136,(IF(B23=Data!#REF!,Data!#REF!,(IF(B23=Data!#REF!,Data!#REF!,Data!#REF!)))))))))))))))&amp;IF(B23=Data!B271,Data!H271,(IF(B23=Data!B272,Data!H272,(IF(B23=Data!#REF!,Data!#REF!,(IF(B23=Data!B267,Data!H267,(IF(B23=Data!B268,Data!H268,(IF(B23=Data!#REF!,Data!H963,(IF(B23=Data!#REF!,Data!#REF!,(IF(B23=Data!B323,Data!H323,Data!#REF!)))))))))))))))&amp;IF(B23=Data!#REF!,Data!#REF!,(IF(B23=Data!#REF!,Data!#REF!,(IF(B23=Data!#REF!,Data!#REF!,(IF(B23=Data!#REF!,Data!#REF!,(IF(B23=Data!#REF!,Data!#REF!,Data!#REF!)))))))))</f>
        <v>#REF!</v>
      </c>
      <c r="Q23" s="378"/>
      <c r="R23" s="378"/>
      <c r="S23" s="186" t="e">
        <f>IF(B23=Data!B145,Data!I145,(IF(B23=Data!B151,Data!I151,(IF(B23=Data!B153,Data!I153,(IF(B23=Data!#REF!,Data!#REF!,(IF(B23=Data!#REF!,Data!#REF!,(IF(B23=Data!B136,Data!I136,(IF(B23=Data!#REF!,Data!#REF!,(IF(B23=Data!#REF!,Data!#REF!,Data!#REF!)))))))))))))))&amp;IF(B23=Data!B271,Data!I271,(IF(B23=Data!B272,Data!I272,(IF(B23=Data!#REF!,Data!#REF!,(IF(B23=Data!B267,Data!I267,(IF(B23=Data!B268,Data!I268,(IF(B23=Data!#REF!,Data!I963,(IF(B23=Data!#REF!,Data!#REF!,(IF(B23=Data!B323,Data!I323,Data!#REF!)))))))))))))))&amp;IF(B23=Data!#REF!,Data!#REF!,(IF(B23=Data!#REF!,Data!#REF!,(IF(B23=Data!#REF!,Data!#REF!,(IF(B23=Data!#REF!,Data!#REF!,(IF(B23=Data!#REF!,Data!#REF!,Data!#REF!)))))))))</f>
        <v>#REF!</v>
      </c>
      <c r="T23" s="379"/>
      <c r="U23" s="186" t="e">
        <f>IF(B23=Data!B145,Data!J145,(IF(B23=Data!B151,Data!J151,(IF(B23=Data!B153,Data!J153,(IF(B23=Data!#REF!,Data!#REF!,(IF(B23=Data!#REF!,Data!#REF!,(IF(B23=Data!B136,Data!J136,(IF(B23=Data!#REF!,Data!#REF!,(IF(B23=Data!#REF!,Data!#REF!,Data!#REF!)))))))))))))))&amp;IF(B23=Data!B271,Data!J271,(IF(B23=Data!B272,Data!J272,(IF(B23=Data!#REF!,Data!#REF!,(IF(B23=Data!B267,Data!J267,(IF(B23=Data!B268,Data!J268,(IF(B23=Data!#REF!,Data!J963,(IF(B23=Data!#REF!,Data!#REF!,(IF(B23=Data!B323,Data!J323,Data!#REF!)))))))))))))))&amp;IF(B23=Data!#REF!,Data!#REF!,(IF(B23=Data!#REF!,Data!#REF!,(IF(B23=Data!#REF!,Data!#REF!,(IF(B23=Data!#REF!,Data!#REF!,(IF(B23=Data!#REF!,Data!#REF!,Data!#REF!)))))))))</f>
        <v>#REF!</v>
      </c>
      <c r="V23" s="184" t="str">
        <f>IF(D23="","",VLOOKUP(B23,Data!$B$5:$J$404,9,FALSE)*D23)</f>
        <v/>
      </c>
    </row>
    <row r="24" spans="1:22" s="340" customFormat="1" ht="17" customHeight="1">
      <c r="A24" s="272">
        <v>4</v>
      </c>
      <c r="B24" s="419" t="s">
        <v>357</v>
      </c>
      <c r="C24" s="187" t="str">
        <f>IF(D24="","",VLOOKUP(B24,Data!$B$5:$L$404,2,FALSE))</f>
        <v>WQ78290</v>
      </c>
      <c r="D24" s="274">
        <v>5</v>
      </c>
      <c r="E24" s="467"/>
      <c r="F24" s="185">
        <f>IF(D24="","",VLOOKUP(B24,Data!$B$5:$L$404,11,FALSE))</f>
        <v>4283.7299999999996</v>
      </c>
      <c r="G24" s="188">
        <f t="shared" si="0"/>
        <v>21418.649999999998</v>
      </c>
      <c r="H24" s="182" t="str">
        <f>IF(D24="","",VLOOKUP(B24,Data!$B$5:$D$404,3,FALSE))</f>
        <v>C/T</v>
      </c>
      <c r="I24" s="182" t="str">
        <f>IF(D24="","",VLOOKUP(B24,Data!$B$5:$M$404,12,FALSE))</f>
        <v>Indonesia</v>
      </c>
      <c r="J24" s="280" t="s">
        <v>1010</v>
      </c>
      <c r="K24" s="183">
        <f>IF(D24="","",VLOOKUP(B24,Data!$B$5:$E$404,4,FALSE)*D24)</f>
        <v>1525</v>
      </c>
      <c r="L24" s="183">
        <f>IF(D24="","",VLOOKUP(B24,Data!$B$5:$F$404,5,FALSE)*D24)</f>
        <v>1345</v>
      </c>
      <c r="M24" s="189" t="e">
        <f>IF(B24=Data!B110,Data!G110,(IF(B24=Data!B116,Data!G116,(IF(B24=Data!B118,Data!G118,(IF(B24=Data!#REF!,Data!#REF!,(IF(B24=Data!#REF!,Data!#REF!,(IF(B24=Data!B101,Data!G101,(IF(B24=Data!#REF!,Data!#REF!,(IF(B24=Data!#REF!,Data!#REF!,Data!#REF!)))))))))))))))&amp;IF(B24=Data!B236,Data!G236,(IF(B24=Data!B237,Data!G237,(IF(B24=Data!#REF!,Data!#REF!,(IF(B24=Data!B232,Data!G232,(IF(B24=Data!B233,Data!G233,(IF(B24=Data!#REF!,Data!G928,(IF(B24=Data!#REF!,Data!#REF!,(IF(B24=Data!B288,Data!G288,Data!#REF!)))))))))))))))&amp;IF(B24=Data!#REF!,Data!#REF!,(IF(B24=Data!#REF!,Data!#REF!,(IF(B24=Data!#REF!,Data!#REF!,(IF(B24=Data!#REF!,Data!#REF!,(IF(B24=Data!#REF!,Data!#REF!,Data!#REF!)))))))))</f>
        <v>#REF!</v>
      </c>
      <c r="N24" s="377"/>
      <c r="O24" s="378"/>
      <c r="P24" s="186" t="e">
        <f>IF(B24=Data!B110,Data!H110,(IF(B24=Data!B116,Data!H116,(IF(B24=Data!B118,Data!H118,(IF(B24=Data!#REF!,Data!#REF!,(IF(B24=Data!#REF!,Data!#REF!,(IF(B24=Data!B101,Data!H101,(IF(B24=Data!#REF!,Data!#REF!,(IF(B24=Data!#REF!,Data!#REF!,Data!#REF!)))))))))))))))&amp;IF(B24=Data!B236,Data!H236,(IF(B24=Data!B237,Data!H237,(IF(B24=Data!#REF!,Data!#REF!,(IF(B24=Data!B232,Data!H232,(IF(B24=Data!B233,Data!H233,(IF(B24=Data!#REF!,Data!H928,(IF(B24=Data!#REF!,Data!#REF!,(IF(B24=Data!B288,Data!H288,Data!#REF!)))))))))))))))&amp;IF(B24=Data!#REF!,Data!#REF!,(IF(B24=Data!#REF!,Data!#REF!,(IF(B24=Data!#REF!,Data!#REF!,(IF(B24=Data!#REF!,Data!#REF!,(IF(B24=Data!#REF!,Data!#REF!,Data!#REF!)))))))))</f>
        <v>#REF!</v>
      </c>
      <c r="Q24" s="378"/>
      <c r="R24" s="378"/>
      <c r="S24" s="186" t="e">
        <f>IF(B24=Data!B110,Data!I110,(IF(B24=Data!B116,Data!I116,(IF(B24=Data!B118,Data!I118,(IF(B24=Data!#REF!,Data!#REF!,(IF(B24=Data!#REF!,Data!#REF!,(IF(B24=Data!B101,Data!I101,(IF(B24=Data!#REF!,Data!#REF!,(IF(B24=Data!#REF!,Data!#REF!,Data!#REF!)))))))))))))))&amp;IF(B24=Data!B236,Data!I236,(IF(B24=Data!B237,Data!I237,(IF(B24=Data!#REF!,Data!#REF!,(IF(B24=Data!B232,Data!I232,(IF(B24=Data!B233,Data!I233,(IF(B24=Data!#REF!,Data!I928,(IF(B24=Data!#REF!,Data!#REF!,(IF(B24=Data!B288,Data!I288,Data!#REF!)))))))))))))))&amp;IF(B24=Data!#REF!,Data!#REF!,(IF(B24=Data!#REF!,Data!#REF!,(IF(B24=Data!#REF!,Data!#REF!,(IF(B24=Data!#REF!,Data!#REF!,(IF(B24=Data!#REF!,Data!#REF!,Data!#REF!)))))))))</f>
        <v>#REF!</v>
      </c>
      <c r="T24" s="379"/>
      <c r="U24" s="186" t="e">
        <f>IF(B24=Data!B110,Data!J110,(IF(B24=Data!B116,Data!J116,(IF(B24=Data!B118,Data!J118,(IF(B24=Data!#REF!,Data!#REF!,(IF(B24=Data!#REF!,Data!#REF!,(IF(B24=Data!B101,Data!J101,(IF(B24=Data!#REF!,Data!#REF!,(IF(B24=Data!#REF!,Data!#REF!,Data!#REF!)))))))))))))))&amp;IF(B24=Data!B236,Data!J236,(IF(B24=Data!B237,Data!J237,(IF(B24=Data!#REF!,Data!#REF!,(IF(B24=Data!B232,Data!J232,(IF(B24=Data!B233,Data!J233,(IF(B24=Data!#REF!,Data!J928,(IF(B24=Data!#REF!,Data!#REF!,(IF(B24=Data!B288,Data!J288,Data!#REF!)))))))))))))))&amp;IF(B24=Data!#REF!,Data!#REF!,(IF(B24=Data!#REF!,Data!#REF!,(IF(B24=Data!#REF!,Data!#REF!,(IF(B24=Data!#REF!,Data!#REF!,(IF(B24=Data!#REF!,Data!#REF!,Data!#REF!)))))))))</f>
        <v>#REF!</v>
      </c>
      <c r="V24" s="184">
        <f>IF(D24="","",VLOOKUP(B24,Data!$B$5:$J$404,9,FALSE)*D24)</f>
        <v>7.67</v>
      </c>
    </row>
    <row r="25" spans="1:22" s="340" customFormat="1" ht="17" customHeight="1">
      <c r="A25" s="272">
        <v>5</v>
      </c>
      <c r="B25" s="419" t="s">
        <v>199</v>
      </c>
      <c r="C25" s="187" t="str">
        <f>IF(D25="","",VLOOKUP(B25,Data!$B$5:$L$404,2,FALSE))</f>
        <v>WH50360</v>
      </c>
      <c r="D25" s="274">
        <v>12</v>
      </c>
      <c r="E25" s="467"/>
      <c r="F25" s="185">
        <f>IF(D25="","",VLOOKUP(B25,Data!$B$5:$L$404,11,FALSE))</f>
        <v>1751.45</v>
      </c>
      <c r="G25" s="188">
        <f t="shared" si="0"/>
        <v>21017.4</v>
      </c>
      <c r="H25" s="182" t="str">
        <f>IF(D25="","",VLOOKUP(B25,Data!$B$5:$D$404,3,FALSE))</f>
        <v>C/T</v>
      </c>
      <c r="I25" s="182" t="str">
        <f>IF(D25="","",VLOOKUP(B25,Data!$B$5:$M$404,12,FALSE))</f>
        <v>Indonesia</v>
      </c>
      <c r="J25" s="280" t="s">
        <v>1010</v>
      </c>
      <c r="K25" s="183">
        <f>IF(D25="","",VLOOKUP(B25,Data!$B$5:$E$404,4,FALSE)*D25)</f>
        <v>2412</v>
      </c>
      <c r="L25" s="183">
        <f>IF(D25="","",VLOOKUP(B25,Data!$B$5:$F$404,5,FALSE)*D25)</f>
        <v>2172</v>
      </c>
      <c r="M25" s="189" t="e">
        <f>IF(B25=Data!B112,Data!G112,(IF(B25=Data!B118,Data!G118,(IF(B25=Data!B120,Data!G120,(IF(B25=Data!#REF!,Data!#REF!,(IF(B25=Data!#REF!,Data!#REF!,(IF(B25=Data!B103,Data!G103,(IF(B25=Data!#REF!,Data!#REF!,(IF(B25=Data!#REF!,Data!#REF!,Data!#REF!)))))))))))))))&amp;IF(B25=Data!B238,Data!G238,(IF(B25=Data!B239,Data!G239,(IF(B25=Data!#REF!,Data!#REF!,(IF(B25=Data!B234,Data!G234,(IF(B25=Data!B235,Data!G235,(IF(B25=Data!#REF!,Data!G930,(IF(B25=Data!#REF!,Data!#REF!,(IF(B25=Data!B290,Data!G290,Data!#REF!)))))))))))))))&amp;IF(B25=Data!#REF!,Data!#REF!,(IF(B25=Data!#REF!,Data!#REF!,(IF(B25=Data!#REF!,Data!#REF!,(IF(B25=Data!#REF!,Data!#REF!,(IF(B25=Data!#REF!,Data!#REF!,Data!#REF!)))))))))</f>
        <v>#REF!</v>
      </c>
      <c r="N25" s="377"/>
      <c r="O25" s="378"/>
      <c r="P25" s="186" t="e">
        <f>IF(B25=Data!B112,Data!H112,(IF(B25=Data!B118,Data!H118,(IF(B25=Data!B120,Data!H120,(IF(B25=Data!#REF!,Data!#REF!,(IF(B25=Data!#REF!,Data!#REF!,(IF(B25=Data!B103,Data!H103,(IF(B25=Data!#REF!,Data!#REF!,(IF(B25=Data!#REF!,Data!#REF!,Data!#REF!)))))))))))))))&amp;IF(B25=Data!B238,Data!H238,(IF(B25=Data!B239,Data!H239,(IF(B25=Data!#REF!,Data!#REF!,(IF(B25=Data!B234,Data!H234,(IF(B25=Data!B235,Data!H235,(IF(B25=Data!#REF!,Data!H930,(IF(B25=Data!#REF!,Data!#REF!,(IF(B25=Data!B290,Data!H290,Data!#REF!)))))))))))))))&amp;IF(B25=Data!#REF!,Data!#REF!,(IF(B25=Data!#REF!,Data!#REF!,(IF(B25=Data!#REF!,Data!#REF!,(IF(B25=Data!#REF!,Data!#REF!,(IF(B25=Data!#REF!,Data!#REF!,Data!#REF!)))))))))</f>
        <v>#REF!</v>
      </c>
      <c r="Q25" s="378"/>
      <c r="R25" s="378"/>
      <c r="S25" s="186" t="e">
        <f>IF(B25=Data!B112,Data!I112,(IF(B25=Data!B118,Data!I118,(IF(B25=Data!B120,Data!I120,(IF(B25=Data!#REF!,Data!#REF!,(IF(B25=Data!#REF!,Data!#REF!,(IF(B25=Data!B103,Data!I103,(IF(B25=Data!#REF!,Data!#REF!,(IF(B25=Data!#REF!,Data!#REF!,Data!#REF!)))))))))))))))&amp;IF(B25=Data!B238,Data!I238,(IF(B25=Data!B239,Data!I239,(IF(B25=Data!#REF!,Data!#REF!,(IF(B25=Data!B234,Data!I234,(IF(B25=Data!B235,Data!I235,(IF(B25=Data!#REF!,Data!I930,(IF(B25=Data!#REF!,Data!#REF!,(IF(B25=Data!B290,Data!I290,Data!#REF!)))))))))))))))&amp;IF(B25=Data!#REF!,Data!#REF!,(IF(B25=Data!#REF!,Data!#REF!,(IF(B25=Data!#REF!,Data!#REF!,(IF(B25=Data!#REF!,Data!#REF!,(IF(B25=Data!#REF!,Data!#REF!,Data!#REF!)))))))))</f>
        <v>#REF!</v>
      </c>
      <c r="T25" s="379"/>
      <c r="U25" s="186" t="e">
        <f>IF(B25=Data!B112,Data!J112,(IF(B25=Data!B118,Data!J118,(IF(B25=Data!B120,Data!J120,(IF(B25=Data!#REF!,Data!#REF!,(IF(B25=Data!#REF!,Data!#REF!,(IF(B25=Data!B103,Data!J103,(IF(B25=Data!#REF!,Data!#REF!,(IF(B25=Data!#REF!,Data!#REF!,Data!#REF!)))))))))))))))&amp;IF(B25=Data!B238,Data!J238,(IF(B25=Data!B239,Data!J239,(IF(B25=Data!#REF!,Data!#REF!,(IF(B25=Data!B234,Data!J234,(IF(B25=Data!B235,Data!J235,(IF(B25=Data!#REF!,Data!J930,(IF(B25=Data!#REF!,Data!#REF!,(IF(B25=Data!B290,Data!J290,Data!#REF!)))))))))))))))&amp;IF(B25=Data!#REF!,Data!#REF!,(IF(B25=Data!#REF!,Data!#REF!,(IF(B25=Data!#REF!,Data!#REF!,(IF(B25=Data!#REF!,Data!#REF!,(IF(B25=Data!#REF!,Data!#REF!,Data!#REF!)))))))))</f>
        <v>#REF!</v>
      </c>
      <c r="V25" s="184">
        <f>IF(D25="","",VLOOKUP(B25,Data!$B$5:$J$404,9,FALSE)*D25)</f>
        <v>13.799999999999999</v>
      </c>
    </row>
    <row r="26" spans="1:22" s="340" customFormat="1" ht="17" customHeight="1">
      <c r="A26" s="272">
        <v>6</v>
      </c>
      <c r="B26" s="419" t="s">
        <v>201</v>
      </c>
      <c r="C26" s="187" t="str">
        <f>IF(D26="","",VLOOKUP(B26,Data!$B$5:$L$404,2,FALSE))</f>
        <v>WH50370</v>
      </c>
      <c r="D26" s="274">
        <v>1</v>
      </c>
      <c r="E26" s="277"/>
      <c r="F26" s="185">
        <f>IF(D26="","",VLOOKUP(B26,Data!$B$5:$L$404,11,FALSE))</f>
        <v>2134.0100000000002</v>
      </c>
      <c r="G26" s="188">
        <f t="shared" si="0"/>
        <v>2134.0100000000002</v>
      </c>
      <c r="H26" s="182" t="str">
        <f>IF(D26="","",VLOOKUP(B26,Data!$B$5:$D$404,3,FALSE))</f>
        <v>C/T</v>
      </c>
      <c r="I26" s="182" t="str">
        <f>IF(D26="","",VLOOKUP(B26,Data!$B$5:$M$404,12,FALSE))</f>
        <v>Indonesia</v>
      </c>
      <c r="J26" s="280" t="s">
        <v>1010</v>
      </c>
      <c r="K26" s="183">
        <f>IF(D26="","",VLOOKUP(B26,Data!$B$5:$E$404,4,FALSE)*D26)</f>
        <v>201</v>
      </c>
      <c r="L26" s="183">
        <f>IF(D26="","",VLOOKUP(B26,Data!$B$5:$F$404,5,FALSE)*D26)</f>
        <v>181</v>
      </c>
      <c r="M26" s="189" t="e">
        <f>IF(B26=Data!B107,Data!G107,(IF(B26=Data!B113,Data!G113,(IF(B26=Data!B115,Data!G115,(IF(B26=Data!#REF!,Data!#REF!,(IF(B26=Data!#REF!,Data!#REF!,(IF(B26=Data!B98,Data!G98,(IF(B26=Data!#REF!,Data!#REF!,(IF(B26=Data!#REF!,Data!#REF!,Data!#REF!)))))))))))))))&amp;IF(B26=Data!B233,Data!G233,(IF(B26=Data!B234,Data!G234,(IF(B26=Data!#REF!,Data!#REF!,(IF(B26=Data!B229,Data!G229,(IF(B26=Data!B230,Data!G230,(IF(B26=Data!#REF!,Data!G925,(IF(B26=Data!#REF!,Data!#REF!,(IF(B26=Data!B285,Data!G285,Data!#REF!)))))))))))))))&amp;IF(B26=Data!#REF!,Data!#REF!,(IF(B26=Data!#REF!,Data!#REF!,(IF(B26=Data!#REF!,Data!#REF!,(IF(B26=Data!#REF!,Data!#REF!,(IF(B26=Data!#REF!,Data!#REF!,Data!#REF!)))))))))</f>
        <v>#REF!</v>
      </c>
      <c r="N26" s="377"/>
      <c r="O26" s="378"/>
      <c r="P26" s="186" t="e">
        <f>IF(B26=Data!B107,Data!H107,(IF(B26=Data!B113,Data!H113,(IF(B26=Data!B115,Data!H115,(IF(B26=Data!#REF!,Data!#REF!,(IF(B26=Data!#REF!,Data!#REF!,(IF(B26=Data!B98,Data!H98,(IF(B26=Data!#REF!,Data!#REF!,(IF(B26=Data!#REF!,Data!#REF!,Data!#REF!)))))))))))))))&amp;IF(B26=Data!B233,Data!H233,(IF(B26=Data!B234,Data!H234,(IF(B26=Data!#REF!,Data!#REF!,(IF(B26=Data!B229,Data!H229,(IF(B26=Data!B230,Data!H230,(IF(B26=Data!#REF!,Data!H925,(IF(B26=Data!#REF!,Data!#REF!,(IF(B26=Data!B285,Data!H285,Data!#REF!)))))))))))))))&amp;IF(B26=Data!#REF!,Data!#REF!,(IF(B26=Data!#REF!,Data!#REF!,(IF(B26=Data!#REF!,Data!#REF!,(IF(B26=Data!#REF!,Data!#REF!,(IF(B26=Data!#REF!,Data!#REF!,Data!#REF!)))))))))</f>
        <v>#REF!</v>
      </c>
      <c r="Q26" s="378"/>
      <c r="R26" s="378"/>
      <c r="S26" s="186" t="e">
        <f>IF(B26=Data!B107,Data!I107,(IF(B26=Data!B113,Data!I113,(IF(B26=Data!B115,Data!I115,(IF(B26=Data!#REF!,Data!#REF!,(IF(B26=Data!#REF!,Data!#REF!,(IF(B26=Data!B98,Data!I98,(IF(B26=Data!#REF!,Data!#REF!,(IF(B26=Data!#REF!,Data!#REF!,Data!#REF!)))))))))))))))&amp;IF(B26=Data!B233,Data!I233,(IF(B26=Data!B234,Data!I234,(IF(B26=Data!#REF!,Data!#REF!,(IF(B26=Data!B229,Data!I229,(IF(B26=Data!B230,Data!I230,(IF(B26=Data!#REF!,Data!I925,(IF(B26=Data!#REF!,Data!#REF!,(IF(B26=Data!B285,Data!I285,Data!#REF!)))))))))))))))&amp;IF(B26=Data!#REF!,Data!#REF!,(IF(B26=Data!#REF!,Data!#REF!,(IF(B26=Data!#REF!,Data!#REF!,(IF(B26=Data!#REF!,Data!#REF!,(IF(B26=Data!#REF!,Data!#REF!,Data!#REF!)))))))))</f>
        <v>#REF!</v>
      </c>
      <c r="T26" s="379"/>
      <c r="U26" s="186" t="e">
        <f>IF(B26=Data!B107,Data!J107,(IF(B26=Data!B113,Data!J113,(IF(B26=Data!B115,Data!J115,(IF(B26=Data!#REF!,Data!#REF!,(IF(B26=Data!#REF!,Data!#REF!,(IF(B26=Data!B98,Data!J98,(IF(B26=Data!#REF!,Data!#REF!,(IF(B26=Data!#REF!,Data!#REF!,Data!#REF!)))))))))))))))&amp;IF(B26=Data!B233,Data!J233,(IF(B26=Data!B234,Data!J234,(IF(B26=Data!#REF!,Data!#REF!,(IF(B26=Data!B229,Data!J229,(IF(B26=Data!B230,Data!J230,(IF(B26=Data!#REF!,Data!J925,(IF(B26=Data!#REF!,Data!#REF!,(IF(B26=Data!B285,Data!J285,Data!#REF!)))))))))))))))&amp;IF(B26=Data!#REF!,Data!#REF!,(IF(B26=Data!#REF!,Data!#REF!,(IF(B26=Data!#REF!,Data!#REF!,(IF(B26=Data!#REF!,Data!#REF!,(IF(B26=Data!#REF!,Data!#REF!,Data!#REF!)))))))))</f>
        <v>#REF!</v>
      </c>
      <c r="V26" s="184">
        <f>IF(D26="","",VLOOKUP(B26,Data!$B$5:$J$404,9,FALSE)*D26)</f>
        <v>1.1499999999999999</v>
      </c>
    </row>
    <row r="27" spans="1:22" s="340" customFormat="1" ht="17" customHeight="1">
      <c r="A27" s="272">
        <v>7</v>
      </c>
      <c r="B27" s="419" t="s">
        <v>207</v>
      </c>
      <c r="C27" s="187" t="str">
        <f>IF(D27="","",VLOOKUP(B27,Data!$B$5:$L$404,2,FALSE))</f>
        <v>WH50400</v>
      </c>
      <c r="D27" s="274">
        <v>1</v>
      </c>
      <c r="E27" s="277"/>
      <c r="F27" s="185">
        <f>IF(D27="","",VLOOKUP(B27,Data!$B$5:$L$404,11,FALSE))</f>
        <v>2142.8000000000002</v>
      </c>
      <c r="G27" s="188">
        <f t="shared" si="0"/>
        <v>2142.8000000000002</v>
      </c>
      <c r="H27" s="182" t="str">
        <f>IF(D27="","",VLOOKUP(B27,Data!$B$5:$D$404,3,FALSE))</f>
        <v>C/T</v>
      </c>
      <c r="I27" s="182" t="str">
        <f>IF(D27="","",VLOOKUP(B27,Data!$B$5:$M$404,12,FALSE))</f>
        <v>Indonesia</v>
      </c>
      <c r="J27" s="280" t="s">
        <v>1010</v>
      </c>
      <c r="K27" s="183">
        <f>IF(D27="","",VLOOKUP(B27,Data!$B$5:$E$404,4,FALSE)*D27)</f>
        <v>201</v>
      </c>
      <c r="L27" s="183">
        <f>IF(D27="","",VLOOKUP(B27,Data!$B$5:$F$404,5,FALSE)*D27)</f>
        <v>181</v>
      </c>
      <c r="M27" s="189" t="e">
        <f>IF(B27=Data!B109,Data!G109,(IF(B27=Data!B115,Data!G115,(IF(B27=Data!B117,Data!G117,(IF(B27=Data!#REF!,Data!#REF!,(IF(B27=Data!#REF!,Data!#REF!,(IF(B27=Data!B100,Data!G100,(IF(B27=Data!#REF!,Data!#REF!,(IF(B27=Data!#REF!,Data!#REF!,Data!#REF!)))))))))))))))&amp;IF(B27=Data!B235,Data!G235,(IF(B27=Data!B236,Data!G236,(IF(B27=Data!#REF!,Data!#REF!,(IF(B27=Data!B231,Data!G231,(IF(B27=Data!B232,Data!G232,(IF(B27=Data!#REF!,Data!G927,(IF(B27=Data!#REF!,Data!#REF!,(IF(B27=Data!B287,Data!G287,Data!#REF!)))))))))))))))&amp;IF(B27=Data!#REF!,Data!#REF!,(IF(B27=Data!#REF!,Data!#REF!,(IF(B27=Data!#REF!,Data!#REF!,(IF(B27=Data!#REF!,Data!#REF!,(IF(B27=Data!#REF!,Data!#REF!,Data!#REF!)))))))))</f>
        <v>#REF!</v>
      </c>
      <c r="N27" s="377"/>
      <c r="O27" s="378"/>
      <c r="P27" s="186" t="e">
        <f>IF(B27=Data!B109,Data!H109,(IF(B27=Data!B115,Data!H115,(IF(B27=Data!B117,Data!H117,(IF(B27=Data!#REF!,Data!#REF!,(IF(B27=Data!#REF!,Data!#REF!,(IF(B27=Data!B100,Data!H100,(IF(B27=Data!#REF!,Data!#REF!,(IF(B27=Data!#REF!,Data!#REF!,Data!#REF!)))))))))))))))&amp;IF(B27=Data!B235,Data!H235,(IF(B27=Data!B236,Data!H236,(IF(B27=Data!#REF!,Data!#REF!,(IF(B27=Data!B231,Data!H231,(IF(B27=Data!B232,Data!H232,(IF(B27=Data!#REF!,Data!H927,(IF(B27=Data!#REF!,Data!#REF!,(IF(B27=Data!B287,Data!H287,Data!#REF!)))))))))))))))&amp;IF(B27=Data!#REF!,Data!#REF!,(IF(B27=Data!#REF!,Data!#REF!,(IF(B27=Data!#REF!,Data!#REF!,(IF(B27=Data!#REF!,Data!#REF!,(IF(B27=Data!#REF!,Data!#REF!,Data!#REF!)))))))))</f>
        <v>#REF!</v>
      </c>
      <c r="Q27" s="378"/>
      <c r="R27" s="378"/>
      <c r="S27" s="186" t="e">
        <f>IF(B27=Data!B109,Data!I109,(IF(B27=Data!B115,Data!I115,(IF(B27=Data!B117,Data!I117,(IF(B27=Data!#REF!,Data!#REF!,(IF(B27=Data!#REF!,Data!#REF!,(IF(B27=Data!B100,Data!I100,(IF(B27=Data!#REF!,Data!#REF!,(IF(B27=Data!#REF!,Data!#REF!,Data!#REF!)))))))))))))))&amp;IF(B27=Data!B235,Data!I235,(IF(B27=Data!B236,Data!I236,(IF(B27=Data!#REF!,Data!#REF!,(IF(B27=Data!B231,Data!I231,(IF(B27=Data!B232,Data!I232,(IF(B27=Data!#REF!,Data!I927,(IF(B27=Data!#REF!,Data!#REF!,(IF(B27=Data!B287,Data!I287,Data!#REF!)))))))))))))))&amp;IF(B27=Data!#REF!,Data!#REF!,(IF(B27=Data!#REF!,Data!#REF!,(IF(B27=Data!#REF!,Data!#REF!,(IF(B27=Data!#REF!,Data!#REF!,(IF(B27=Data!#REF!,Data!#REF!,Data!#REF!)))))))))</f>
        <v>#REF!</v>
      </c>
      <c r="T27" s="379"/>
      <c r="U27" s="186" t="e">
        <f>IF(B27=Data!B109,Data!J109,(IF(B27=Data!B115,Data!J115,(IF(B27=Data!B117,Data!J117,(IF(B27=Data!#REF!,Data!#REF!,(IF(B27=Data!#REF!,Data!#REF!,(IF(B27=Data!B100,Data!J100,(IF(B27=Data!#REF!,Data!#REF!,(IF(B27=Data!#REF!,Data!#REF!,Data!#REF!)))))))))))))))&amp;IF(B27=Data!B235,Data!J235,(IF(B27=Data!B236,Data!J236,(IF(B27=Data!#REF!,Data!#REF!,(IF(B27=Data!B231,Data!J231,(IF(B27=Data!B232,Data!J232,(IF(B27=Data!#REF!,Data!J927,(IF(B27=Data!#REF!,Data!#REF!,(IF(B27=Data!B287,Data!J287,Data!#REF!)))))))))))))))&amp;IF(B27=Data!#REF!,Data!#REF!,(IF(B27=Data!#REF!,Data!#REF!,(IF(B27=Data!#REF!,Data!#REF!,(IF(B27=Data!#REF!,Data!#REF!,(IF(B27=Data!#REF!,Data!#REF!,Data!#REF!)))))))))</f>
        <v>#REF!</v>
      </c>
      <c r="V27" s="184">
        <f>IF(D27="","",VLOOKUP(B27,Data!$B$5:$J$404,9,FALSE)*D27)</f>
        <v>1.1499999999999999</v>
      </c>
    </row>
    <row r="28" spans="1:22" s="340" customFormat="1" ht="17" customHeight="1">
      <c r="A28" s="272">
        <v>8</v>
      </c>
      <c r="B28" s="419" t="s">
        <v>547</v>
      </c>
      <c r="C28" s="187" t="str">
        <f>IF(D28="","",VLOOKUP(B28,Data!$B$5:$L$404,2,FALSE))</f>
        <v>ZG04870</v>
      </c>
      <c r="D28" s="274">
        <v>6</v>
      </c>
      <c r="E28" s="277"/>
      <c r="F28" s="185">
        <f>IF(D28="","",VLOOKUP(B28,Data!$B$5:$L$404,11,FALSE))</f>
        <v>1870.76</v>
      </c>
      <c r="G28" s="188">
        <f t="shared" si="0"/>
        <v>11224.56</v>
      </c>
      <c r="H28" s="182" t="str">
        <f>IF(D28="","",VLOOKUP(B28,Data!$B$5:$D$404,3,FALSE))</f>
        <v>C/T</v>
      </c>
      <c r="I28" s="182" t="str">
        <f>IF(D28="","",VLOOKUP(B28,Data!$B$5:$M$404,12,FALSE))</f>
        <v>Indonesia</v>
      </c>
      <c r="J28" s="280" t="s">
        <v>1010</v>
      </c>
      <c r="K28" s="183">
        <f>IF(D28="","",VLOOKUP(B28,Data!$B$5:$E$404,4,FALSE)*D28)</f>
        <v>1206</v>
      </c>
      <c r="L28" s="183">
        <f>IF(D28="","",VLOOKUP(B28,Data!$B$5:$F$404,5,FALSE)*D28)</f>
        <v>1086</v>
      </c>
      <c r="M28" s="189" t="e">
        <f>IF(B28=Data!B110,Data!G110,(IF(B28=Data!B116,Data!G116,(IF(B28=Data!B118,Data!G118,(IF(B28=Data!#REF!,Data!#REF!,(IF(B28=Data!#REF!,Data!#REF!,(IF(B28=Data!B101,Data!G101,(IF(B28=Data!#REF!,Data!#REF!,(IF(B28=Data!#REF!,Data!#REF!,Data!#REF!)))))))))))))))&amp;IF(B28=Data!B236,Data!G236,(IF(B28=Data!B237,Data!G237,(IF(B28=Data!#REF!,Data!#REF!,(IF(B28=Data!B232,Data!G232,(IF(B28=Data!B233,Data!G233,(IF(B28=Data!#REF!,Data!G928,(IF(B28=Data!#REF!,Data!#REF!,(IF(B28=Data!B288,Data!G288,Data!#REF!)))))))))))))))&amp;IF(B28=Data!#REF!,Data!#REF!,(IF(B28=Data!#REF!,Data!#REF!,(IF(B28=Data!#REF!,Data!#REF!,(IF(B28=Data!#REF!,Data!#REF!,(IF(B28=Data!#REF!,Data!#REF!,Data!#REF!)))))))))</f>
        <v>#REF!</v>
      </c>
      <c r="N28" s="377"/>
      <c r="O28" s="378"/>
      <c r="P28" s="186" t="e">
        <f>IF(B28=Data!B110,Data!H110,(IF(B28=Data!B116,Data!H116,(IF(B28=Data!B118,Data!H118,(IF(B28=Data!#REF!,Data!#REF!,(IF(B28=Data!#REF!,Data!#REF!,(IF(B28=Data!B101,Data!H101,(IF(B28=Data!#REF!,Data!#REF!,(IF(B28=Data!#REF!,Data!#REF!,Data!#REF!)))))))))))))))&amp;IF(B28=Data!B236,Data!H236,(IF(B28=Data!B237,Data!H237,(IF(B28=Data!#REF!,Data!#REF!,(IF(B28=Data!B232,Data!H232,(IF(B28=Data!B233,Data!H233,(IF(B28=Data!#REF!,Data!H928,(IF(B28=Data!#REF!,Data!#REF!,(IF(B28=Data!B288,Data!H288,Data!#REF!)))))))))))))))&amp;IF(B28=Data!#REF!,Data!#REF!,(IF(B28=Data!#REF!,Data!#REF!,(IF(B28=Data!#REF!,Data!#REF!,(IF(B28=Data!#REF!,Data!#REF!,(IF(B28=Data!#REF!,Data!#REF!,Data!#REF!)))))))))</f>
        <v>#REF!</v>
      </c>
      <c r="Q28" s="378"/>
      <c r="R28" s="378"/>
      <c r="S28" s="186" t="e">
        <f>IF(B28=Data!B110,Data!I110,(IF(B28=Data!B116,Data!I116,(IF(B28=Data!B118,Data!I118,(IF(B28=Data!#REF!,Data!#REF!,(IF(B28=Data!#REF!,Data!#REF!,(IF(B28=Data!B101,Data!I101,(IF(B28=Data!#REF!,Data!#REF!,(IF(B28=Data!#REF!,Data!#REF!,Data!#REF!)))))))))))))))&amp;IF(B28=Data!B236,Data!I236,(IF(B28=Data!B237,Data!I237,(IF(B28=Data!#REF!,Data!#REF!,(IF(B28=Data!B232,Data!I232,(IF(B28=Data!B233,Data!I233,(IF(B28=Data!#REF!,Data!I928,(IF(B28=Data!#REF!,Data!#REF!,(IF(B28=Data!B288,Data!I288,Data!#REF!)))))))))))))))&amp;IF(B28=Data!#REF!,Data!#REF!,(IF(B28=Data!#REF!,Data!#REF!,(IF(B28=Data!#REF!,Data!#REF!,(IF(B28=Data!#REF!,Data!#REF!,(IF(B28=Data!#REF!,Data!#REF!,Data!#REF!)))))))))</f>
        <v>#REF!</v>
      </c>
      <c r="T28" s="379"/>
      <c r="U28" s="186" t="e">
        <f>IF(B28=Data!B110,Data!J110,(IF(B28=Data!B116,Data!J116,(IF(B28=Data!B118,Data!J118,(IF(B28=Data!#REF!,Data!#REF!,(IF(B28=Data!#REF!,Data!#REF!,(IF(B28=Data!B101,Data!J101,(IF(B28=Data!#REF!,Data!#REF!,(IF(B28=Data!#REF!,Data!#REF!,Data!#REF!)))))))))))))))&amp;IF(B28=Data!B236,Data!J236,(IF(B28=Data!B237,Data!J237,(IF(B28=Data!#REF!,Data!#REF!,(IF(B28=Data!B232,Data!J232,(IF(B28=Data!B233,Data!J233,(IF(B28=Data!#REF!,Data!J928,(IF(B28=Data!#REF!,Data!#REF!,(IF(B28=Data!B288,Data!J288,Data!#REF!)))))))))))))))&amp;IF(B28=Data!#REF!,Data!#REF!,(IF(B28=Data!#REF!,Data!#REF!,(IF(B28=Data!#REF!,Data!#REF!,(IF(B28=Data!#REF!,Data!#REF!,(IF(B28=Data!#REF!,Data!#REF!,Data!#REF!)))))))))</f>
        <v>#REF!</v>
      </c>
      <c r="V28" s="184">
        <f>IF(D28="","",VLOOKUP(B28,Data!$B$5:$J$404,9,FALSE)*D28)</f>
        <v>6.8999999999999995</v>
      </c>
    </row>
    <row r="29" spans="1:22" s="340" customFormat="1" ht="17" customHeight="1">
      <c r="A29" s="272">
        <v>9</v>
      </c>
      <c r="B29" s="419" t="s">
        <v>209</v>
      </c>
      <c r="C29" s="187" t="str">
        <f>IF(D29="","",VLOOKUP(B29,Data!$B$5:$L$404,2,FALSE))</f>
        <v>WN49700</v>
      </c>
      <c r="D29" s="274">
        <v>1</v>
      </c>
      <c r="E29" s="277"/>
      <c r="F29" s="185">
        <f>IF(D29="","",VLOOKUP(B29,Data!$B$5:$L$404,11,FALSE))</f>
        <v>1870.77</v>
      </c>
      <c r="G29" s="188">
        <f t="shared" ref="G29:G34" si="1">IF(D29&gt;0,D29*F29,"-")</f>
        <v>1870.77</v>
      </c>
      <c r="H29" s="182" t="str">
        <f>IF(D29="","",VLOOKUP(B29,Data!$B$5:$D$404,3,FALSE))</f>
        <v>C/T</v>
      </c>
      <c r="I29" s="182" t="str">
        <f>IF(D29="","",VLOOKUP(B29,Data!$B$5:$M$404,12,FALSE))</f>
        <v>Indonesia</v>
      </c>
      <c r="J29" s="280" t="s">
        <v>1010</v>
      </c>
      <c r="K29" s="183">
        <f>IF(D29="","",VLOOKUP(B29,Data!$B$5:$E$404,4,FALSE)*D29)</f>
        <v>201</v>
      </c>
      <c r="L29" s="183">
        <f>IF(D29="","",VLOOKUP(B29,Data!$B$5:$F$404,5,FALSE)*D29)</f>
        <v>181</v>
      </c>
      <c r="M29" s="189" t="e">
        <f>IF(B29=Data!B111,Data!G111,(IF(B29=Data!B117,Data!G117,(IF(B29=Data!B119,Data!G119,(IF(B29=Data!#REF!,Data!#REF!,(IF(B29=Data!#REF!,Data!#REF!,(IF(B29=Data!B102,Data!G102,(IF(B29=Data!#REF!,Data!#REF!,(IF(B29=Data!#REF!,Data!#REF!,Data!#REF!)))))))))))))))&amp;IF(B29=Data!B237,Data!G237,(IF(B29=Data!B238,Data!G238,(IF(B29=Data!#REF!,Data!#REF!,(IF(B29=Data!B233,Data!G233,(IF(B29=Data!B234,Data!G234,(IF(B29=Data!#REF!,Data!G929,(IF(B29=Data!#REF!,Data!#REF!,(IF(B29=Data!B289,Data!G289,Data!#REF!)))))))))))))))&amp;IF(B29=Data!#REF!,Data!#REF!,(IF(B29=Data!#REF!,Data!#REF!,(IF(B29=Data!#REF!,Data!#REF!,(IF(B29=Data!#REF!,Data!#REF!,(IF(B29=Data!#REF!,Data!#REF!,Data!#REF!)))))))))</f>
        <v>#REF!</v>
      </c>
      <c r="N29" s="377"/>
      <c r="O29" s="378"/>
      <c r="P29" s="186" t="e">
        <f>IF(B29=Data!B111,Data!H111,(IF(B29=Data!B117,Data!H117,(IF(B29=Data!B119,Data!H119,(IF(B29=Data!#REF!,Data!#REF!,(IF(B29=Data!#REF!,Data!#REF!,(IF(B29=Data!B102,Data!H102,(IF(B29=Data!#REF!,Data!#REF!,(IF(B29=Data!#REF!,Data!#REF!,Data!#REF!)))))))))))))))&amp;IF(B29=Data!B237,Data!H237,(IF(B29=Data!B238,Data!H238,(IF(B29=Data!#REF!,Data!#REF!,(IF(B29=Data!B233,Data!H233,(IF(B29=Data!B234,Data!H234,(IF(B29=Data!#REF!,Data!H929,(IF(B29=Data!#REF!,Data!#REF!,(IF(B29=Data!B289,Data!H289,Data!#REF!)))))))))))))))&amp;IF(B29=Data!#REF!,Data!#REF!,(IF(B29=Data!#REF!,Data!#REF!,(IF(B29=Data!#REF!,Data!#REF!,(IF(B29=Data!#REF!,Data!#REF!,(IF(B29=Data!#REF!,Data!#REF!,Data!#REF!)))))))))</f>
        <v>#REF!</v>
      </c>
      <c r="Q29" s="378"/>
      <c r="R29" s="378"/>
      <c r="S29" s="186" t="e">
        <f>IF(B29=Data!B111,Data!I111,(IF(B29=Data!B117,Data!I117,(IF(B29=Data!B119,Data!I119,(IF(B29=Data!#REF!,Data!#REF!,(IF(B29=Data!#REF!,Data!#REF!,(IF(B29=Data!B102,Data!I102,(IF(B29=Data!#REF!,Data!#REF!,(IF(B29=Data!#REF!,Data!#REF!,Data!#REF!)))))))))))))))&amp;IF(B29=Data!B237,Data!I237,(IF(B29=Data!B238,Data!I238,(IF(B29=Data!#REF!,Data!#REF!,(IF(B29=Data!B233,Data!I233,(IF(B29=Data!B234,Data!I234,(IF(B29=Data!#REF!,Data!I929,(IF(B29=Data!#REF!,Data!#REF!,(IF(B29=Data!B289,Data!I289,Data!#REF!)))))))))))))))&amp;IF(B29=Data!#REF!,Data!#REF!,(IF(B29=Data!#REF!,Data!#REF!,(IF(B29=Data!#REF!,Data!#REF!,(IF(B29=Data!#REF!,Data!#REF!,(IF(B29=Data!#REF!,Data!#REF!,Data!#REF!)))))))))</f>
        <v>#REF!</v>
      </c>
      <c r="T29" s="379"/>
      <c r="U29" s="186" t="e">
        <f>IF(B29=Data!B111,Data!J111,(IF(B29=Data!B117,Data!J117,(IF(B29=Data!B119,Data!J119,(IF(B29=Data!#REF!,Data!#REF!,(IF(B29=Data!#REF!,Data!#REF!,(IF(B29=Data!B102,Data!J102,(IF(B29=Data!#REF!,Data!#REF!,(IF(B29=Data!#REF!,Data!#REF!,Data!#REF!)))))))))))))))&amp;IF(B29=Data!B237,Data!J237,(IF(B29=Data!B238,Data!J238,(IF(B29=Data!#REF!,Data!#REF!,(IF(B29=Data!B233,Data!J233,(IF(B29=Data!B234,Data!J234,(IF(B29=Data!#REF!,Data!J929,(IF(B29=Data!#REF!,Data!#REF!,(IF(B29=Data!B289,Data!J289,Data!#REF!)))))))))))))))&amp;IF(B29=Data!#REF!,Data!#REF!,(IF(B29=Data!#REF!,Data!#REF!,(IF(B29=Data!#REF!,Data!#REF!,(IF(B29=Data!#REF!,Data!#REF!,(IF(B29=Data!#REF!,Data!#REF!,Data!#REF!)))))))))</f>
        <v>#REF!</v>
      </c>
      <c r="V29" s="184">
        <f>IF(D29="","",VLOOKUP(B29,Data!$B$5:$J$404,9,FALSE)*D29)</f>
        <v>1.1499999999999999</v>
      </c>
    </row>
    <row r="30" spans="1:22" s="340" customFormat="1" ht="17" customHeight="1">
      <c r="A30" s="272">
        <v>10</v>
      </c>
      <c r="B30" s="419" t="s">
        <v>699</v>
      </c>
      <c r="C30" s="187" t="str">
        <f>IF(D30="","",VLOOKUP(B30,Data!$B$5:$L$404,2,FALSE))</f>
        <v>VAD6750</v>
      </c>
      <c r="D30" s="274">
        <v>10</v>
      </c>
      <c r="E30" s="467"/>
      <c r="F30" s="185">
        <f>IF(D30="","",VLOOKUP(B30,Data!$B$5:$L$404,11,FALSE))</f>
        <v>2090.88</v>
      </c>
      <c r="G30" s="188">
        <f t="shared" si="1"/>
        <v>20908.800000000003</v>
      </c>
      <c r="H30" s="182" t="str">
        <f>IF(D30="","",VLOOKUP(B30,Data!$B$5:$D$404,3,FALSE))</f>
        <v>C/T</v>
      </c>
      <c r="I30" s="182" t="str">
        <f>IF(D30="","",VLOOKUP(B30,Data!$B$5:$M$404,12,FALSE))</f>
        <v>Indonesia</v>
      </c>
      <c r="J30" s="280" t="s">
        <v>1010</v>
      </c>
      <c r="K30" s="183">
        <f>IF(D30="","",VLOOKUP(B30,Data!$B$5:$E$404,4,FALSE)*D30)</f>
        <v>2060</v>
      </c>
      <c r="L30" s="183">
        <f>IF(D30="","",VLOOKUP(B30,Data!$B$5:$F$404,5,FALSE)*D30)</f>
        <v>1860</v>
      </c>
      <c r="M30" s="189" t="e">
        <f>IF(B30=Data!B107,Data!G107,(IF(B30=Data!B113,Data!G113,(IF(B30=Data!B115,Data!G115,(IF(B30=Data!#REF!,Data!#REF!,(IF(B30=Data!#REF!,Data!#REF!,(IF(B30=Data!B98,Data!G98,(IF(B30=Data!#REF!,Data!#REF!,(IF(B30=Data!#REF!,Data!#REF!,Data!#REF!)))))))))))))))&amp;IF(B30=Data!B233,Data!G233,(IF(B30=Data!B234,Data!G234,(IF(B30=Data!#REF!,Data!#REF!,(IF(B30=Data!B229,Data!G229,(IF(B30=Data!B230,Data!G230,(IF(B30=Data!#REF!,Data!G925,(IF(B30=Data!#REF!,Data!#REF!,(IF(B30=Data!B285,Data!G285,Data!#REF!)))))))))))))))&amp;IF(B30=Data!#REF!,Data!#REF!,(IF(B30=Data!#REF!,Data!#REF!,(IF(B30=Data!#REF!,Data!#REF!,(IF(B30=Data!#REF!,Data!#REF!,(IF(B30=Data!#REF!,Data!#REF!,Data!#REF!)))))))))</f>
        <v>#REF!</v>
      </c>
      <c r="N30" s="377"/>
      <c r="O30" s="378"/>
      <c r="P30" s="186" t="e">
        <f>IF(B30=Data!B107,Data!H107,(IF(B30=Data!B113,Data!H113,(IF(B30=Data!B115,Data!H115,(IF(B30=Data!#REF!,Data!#REF!,(IF(B30=Data!#REF!,Data!#REF!,(IF(B30=Data!B98,Data!H98,(IF(B30=Data!#REF!,Data!#REF!,(IF(B30=Data!#REF!,Data!#REF!,Data!#REF!)))))))))))))))&amp;IF(B30=Data!B233,Data!H233,(IF(B30=Data!B234,Data!H234,(IF(B30=Data!#REF!,Data!#REF!,(IF(B30=Data!B229,Data!H229,(IF(B30=Data!B230,Data!H230,(IF(B30=Data!#REF!,Data!H925,(IF(B30=Data!#REF!,Data!#REF!,(IF(B30=Data!B285,Data!H285,Data!#REF!)))))))))))))))&amp;IF(B30=Data!#REF!,Data!#REF!,(IF(B30=Data!#REF!,Data!#REF!,(IF(B30=Data!#REF!,Data!#REF!,(IF(B30=Data!#REF!,Data!#REF!,(IF(B30=Data!#REF!,Data!#REF!,Data!#REF!)))))))))</f>
        <v>#REF!</v>
      </c>
      <c r="Q30" s="378"/>
      <c r="R30" s="378"/>
      <c r="S30" s="186" t="e">
        <f>IF(B30=Data!B107,Data!I107,(IF(B30=Data!B113,Data!I113,(IF(B30=Data!B115,Data!I115,(IF(B30=Data!#REF!,Data!#REF!,(IF(B30=Data!#REF!,Data!#REF!,(IF(B30=Data!B98,Data!I98,(IF(B30=Data!#REF!,Data!#REF!,(IF(B30=Data!#REF!,Data!#REF!,Data!#REF!)))))))))))))))&amp;IF(B30=Data!B233,Data!I233,(IF(B30=Data!B234,Data!I234,(IF(B30=Data!#REF!,Data!#REF!,(IF(B30=Data!B229,Data!I229,(IF(B30=Data!B230,Data!I230,(IF(B30=Data!#REF!,Data!I925,(IF(B30=Data!#REF!,Data!#REF!,(IF(B30=Data!B285,Data!I285,Data!#REF!)))))))))))))))&amp;IF(B30=Data!#REF!,Data!#REF!,(IF(B30=Data!#REF!,Data!#REF!,(IF(B30=Data!#REF!,Data!#REF!,(IF(B30=Data!#REF!,Data!#REF!,(IF(B30=Data!#REF!,Data!#REF!,Data!#REF!)))))))))</f>
        <v>#REF!</v>
      </c>
      <c r="T30" s="379"/>
      <c r="U30" s="186" t="e">
        <f>IF(B30=Data!B107,Data!J107,(IF(B30=Data!B113,Data!J113,(IF(B30=Data!B115,Data!J115,(IF(B30=Data!#REF!,Data!#REF!,(IF(B30=Data!#REF!,Data!#REF!,(IF(B30=Data!B98,Data!J98,(IF(B30=Data!#REF!,Data!#REF!,(IF(B30=Data!#REF!,Data!#REF!,Data!#REF!)))))))))))))))&amp;IF(B30=Data!B233,Data!J233,(IF(B30=Data!B234,Data!J234,(IF(B30=Data!#REF!,Data!#REF!,(IF(B30=Data!B229,Data!J229,(IF(B30=Data!B230,Data!J230,(IF(B30=Data!#REF!,Data!J925,(IF(B30=Data!#REF!,Data!#REF!,(IF(B30=Data!B285,Data!J285,Data!#REF!)))))))))))))))&amp;IF(B30=Data!#REF!,Data!#REF!,(IF(B30=Data!#REF!,Data!#REF!,(IF(B30=Data!#REF!,Data!#REF!,(IF(B30=Data!#REF!,Data!#REF!,(IF(B30=Data!#REF!,Data!#REF!,Data!#REF!)))))))))</f>
        <v>#REF!</v>
      </c>
      <c r="V30" s="184">
        <f>IF(D30="","",VLOOKUP(B30,Data!$B$5:$J$404,9,FALSE)*D30)</f>
        <v>11.5</v>
      </c>
    </row>
    <row r="31" spans="1:22" s="340" customFormat="1" ht="17" customHeight="1">
      <c r="A31" s="272">
        <v>11</v>
      </c>
      <c r="B31" s="419" t="s">
        <v>215</v>
      </c>
      <c r="C31" s="187" t="str">
        <f>IF(D31="","",VLOOKUP(B31,Data!$B$5:$L$404,2,FALSE))</f>
        <v>WH50420</v>
      </c>
      <c r="D31" s="274">
        <v>5</v>
      </c>
      <c r="E31" s="341"/>
      <c r="F31" s="185">
        <f>IF(D31="","",VLOOKUP(B31,Data!$B$5:$L$404,11,FALSE))</f>
        <v>1897.4</v>
      </c>
      <c r="G31" s="188">
        <f t="shared" si="1"/>
        <v>9487</v>
      </c>
      <c r="H31" s="182" t="str">
        <f>IF(D31="","",VLOOKUP(B31,Data!$B$5:$D$404,3,FALSE))</f>
        <v>C/T</v>
      </c>
      <c r="I31" s="182" t="str">
        <f>IF(D31="","",VLOOKUP(B31,Data!$B$5:$M$404,12,FALSE))</f>
        <v>Indonesia</v>
      </c>
      <c r="J31" s="280" t="s">
        <v>1010</v>
      </c>
      <c r="K31" s="183">
        <f>IF(D31="","",VLOOKUP(B31,Data!$B$5:$E$404,4,FALSE)*D31)</f>
        <v>1110</v>
      </c>
      <c r="L31" s="183">
        <f>IF(D31="","",VLOOKUP(B31,Data!$B$5:$F$404,5,FALSE)*D31)</f>
        <v>1005</v>
      </c>
      <c r="M31" s="189" t="e">
        <f>IF(B31=Data!B111,Data!G111,(IF(B31=Data!B117,Data!G117,(IF(B31=Data!B119,Data!G119,(IF(B31=Data!#REF!,Data!#REF!,(IF(B31=Data!#REF!,Data!#REF!,(IF(B31=Data!B102,Data!G102,(IF(B31=Data!#REF!,Data!#REF!,(IF(B31=Data!#REF!,Data!#REF!,Data!#REF!)))))))))))))))&amp;IF(B31=Data!B237,Data!G237,(IF(B31=Data!B238,Data!G238,(IF(B31=Data!#REF!,Data!#REF!,(IF(B31=Data!B233,Data!G233,(IF(B31=Data!B234,Data!G234,(IF(B31=Data!#REF!,Data!G929,(IF(B31=Data!#REF!,Data!#REF!,(IF(B31=Data!B289,Data!G289,Data!#REF!)))))))))))))))&amp;IF(B31=Data!#REF!,Data!#REF!,(IF(B31=Data!#REF!,Data!#REF!,(IF(B31=Data!#REF!,Data!#REF!,(IF(B31=Data!#REF!,Data!#REF!,(IF(B31=Data!#REF!,Data!#REF!,Data!#REF!)))))))))</f>
        <v>#REF!</v>
      </c>
      <c r="N31" s="377"/>
      <c r="O31" s="378"/>
      <c r="P31" s="186" t="e">
        <f>IF(B31=Data!B111,Data!H111,(IF(B31=Data!B117,Data!H117,(IF(B31=Data!B119,Data!H119,(IF(B31=Data!#REF!,Data!#REF!,(IF(B31=Data!#REF!,Data!#REF!,(IF(B31=Data!B102,Data!H102,(IF(B31=Data!#REF!,Data!#REF!,(IF(B31=Data!#REF!,Data!#REF!,Data!#REF!)))))))))))))))&amp;IF(B31=Data!B237,Data!H237,(IF(B31=Data!B238,Data!H238,(IF(B31=Data!#REF!,Data!#REF!,(IF(B31=Data!B233,Data!H233,(IF(B31=Data!B234,Data!H234,(IF(B31=Data!#REF!,Data!H929,(IF(B31=Data!#REF!,Data!#REF!,(IF(B31=Data!B289,Data!H289,Data!#REF!)))))))))))))))&amp;IF(B31=Data!#REF!,Data!#REF!,(IF(B31=Data!#REF!,Data!#REF!,(IF(B31=Data!#REF!,Data!#REF!,(IF(B31=Data!#REF!,Data!#REF!,(IF(B31=Data!#REF!,Data!#REF!,Data!#REF!)))))))))</f>
        <v>#REF!</v>
      </c>
      <c r="Q31" s="378"/>
      <c r="R31" s="378"/>
      <c r="S31" s="186" t="e">
        <f>IF(B31=Data!B111,Data!I111,(IF(B31=Data!B117,Data!I117,(IF(B31=Data!B119,Data!I119,(IF(B31=Data!#REF!,Data!#REF!,(IF(B31=Data!#REF!,Data!#REF!,(IF(B31=Data!B102,Data!I102,(IF(B31=Data!#REF!,Data!#REF!,(IF(B31=Data!#REF!,Data!#REF!,Data!#REF!)))))))))))))))&amp;IF(B31=Data!B237,Data!I237,(IF(B31=Data!B238,Data!I238,(IF(B31=Data!#REF!,Data!#REF!,(IF(B31=Data!B233,Data!I233,(IF(B31=Data!B234,Data!I234,(IF(B31=Data!#REF!,Data!I929,(IF(B31=Data!#REF!,Data!#REF!,(IF(B31=Data!B289,Data!I289,Data!#REF!)))))))))))))))&amp;IF(B31=Data!#REF!,Data!#REF!,(IF(B31=Data!#REF!,Data!#REF!,(IF(B31=Data!#REF!,Data!#REF!,(IF(B31=Data!#REF!,Data!#REF!,(IF(B31=Data!#REF!,Data!#REF!,Data!#REF!)))))))))</f>
        <v>#REF!</v>
      </c>
      <c r="T31" s="379"/>
      <c r="U31" s="186" t="e">
        <f>IF(B31=Data!B111,Data!J111,(IF(B31=Data!B117,Data!J117,(IF(B31=Data!B119,Data!J119,(IF(B31=Data!#REF!,Data!#REF!,(IF(B31=Data!#REF!,Data!#REF!,(IF(B31=Data!B102,Data!J102,(IF(B31=Data!#REF!,Data!#REF!,(IF(B31=Data!#REF!,Data!#REF!,Data!#REF!)))))))))))))))&amp;IF(B31=Data!B237,Data!J237,(IF(B31=Data!B238,Data!J238,(IF(B31=Data!#REF!,Data!#REF!,(IF(B31=Data!B233,Data!J233,(IF(B31=Data!B234,Data!J234,(IF(B31=Data!#REF!,Data!J929,(IF(B31=Data!#REF!,Data!#REF!,(IF(B31=Data!B289,Data!J289,Data!#REF!)))))))))))))))&amp;IF(B31=Data!#REF!,Data!#REF!,(IF(B31=Data!#REF!,Data!#REF!,(IF(B31=Data!#REF!,Data!#REF!,(IF(B31=Data!#REF!,Data!#REF!,(IF(B31=Data!#REF!,Data!#REF!,Data!#REF!)))))))))</f>
        <v>#REF!</v>
      </c>
      <c r="V31" s="184">
        <f>IF(D31="","",VLOOKUP(B31,Data!$B$5:$J$404,9,FALSE)*D31)</f>
        <v>5.9950000000000001</v>
      </c>
    </row>
    <row r="32" spans="1:22" s="340" customFormat="1" ht="17" customHeight="1">
      <c r="A32" s="272">
        <v>12</v>
      </c>
      <c r="B32" s="419" t="s">
        <v>700</v>
      </c>
      <c r="C32" s="187" t="str">
        <f>IF(D32="","",VLOOKUP(B32,Data!$B$5:$L$404,2,FALSE))</f>
        <v>VAD6760</v>
      </c>
      <c r="D32" s="274">
        <v>3</v>
      </c>
      <c r="E32" s="341"/>
      <c r="F32" s="185">
        <f>IF(D32="","",VLOOKUP(B32,Data!$B$5:$L$404,11,FALSE))</f>
        <v>2238.61</v>
      </c>
      <c r="G32" s="188">
        <f t="shared" si="1"/>
        <v>6715.83</v>
      </c>
      <c r="H32" s="182" t="str">
        <f>IF(D32="","",VLOOKUP(B32,Data!$B$5:$D$404,3,FALSE))</f>
        <v>C/T</v>
      </c>
      <c r="I32" s="182" t="str">
        <f>IF(D32="","",VLOOKUP(B32,Data!$B$5:$M$404,12,FALSE))</f>
        <v>Indonesia</v>
      </c>
      <c r="J32" s="280" t="s">
        <v>1010</v>
      </c>
      <c r="K32" s="183">
        <f>IF(D32="","",VLOOKUP(B32,Data!$B$5:$E$404,4,FALSE)*D32)</f>
        <v>681</v>
      </c>
      <c r="L32" s="183">
        <f>IF(D32="","",VLOOKUP(B32,Data!$B$5:$F$404,5,FALSE)*D32)</f>
        <v>618</v>
      </c>
      <c r="M32" s="189" t="e">
        <f>IF(B32=Data!B111,Data!G111,(IF(B32=Data!B117,Data!G117,(IF(B32=Data!B119,Data!G119,(IF(B32=Data!#REF!,Data!#REF!,(IF(B32=Data!#REF!,Data!#REF!,(IF(B32=Data!B102,Data!G102,(IF(B32=Data!#REF!,Data!#REF!,(IF(B32=Data!#REF!,Data!#REF!,Data!#REF!)))))))))))))))&amp;IF(B32=Data!B237,Data!G237,(IF(B32=Data!B238,Data!G238,(IF(B32=Data!#REF!,Data!#REF!,(IF(B32=Data!B233,Data!G233,(IF(B32=Data!B234,Data!G234,(IF(B32=Data!#REF!,Data!G929,(IF(B32=Data!#REF!,Data!#REF!,(IF(B32=Data!B289,Data!G289,Data!#REF!)))))))))))))))&amp;IF(B32=Data!#REF!,Data!#REF!,(IF(B32=Data!#REF!,Data!#REF!,(IF(B32=Data!#REF!,Data!#REF!,(IF(B32=Data!#REF!,Data!#REF!,(IF(B32=Data!#REF!,Data!#REF!,Data!#REF!)))))))))</f>
        <v>#REF!</v>
      </c>
      <c r="N32" s="377"/>
      <c r="O32" s="378"/>
      <c r="P32" s="186" t="e">
        <f>IF(B32=Data!B111,Data!H111,(IF(B32=Data!B117,Data!H117,(IF(B32=Data!B119,Data!H119,(IF(B32=Data!#REF!,Data!#REF!,(IF(B32=Data!#REF!,Data!#REF!,(IF(B32=Data!B102,Data!H102,(IF(B32=Data!#REF!,Data!#REF!,(IF(B32=Data!#REF!,Data!#REF!,Data!#REF!)))))))))))))))&amp;IF(B32=Data!B237,Data!H237,(IF(B32=Data!B238,Data!H238,(IF(B32=Data!#REF!,Data!#REF!,(IF(B32=Data!B233,Data!H233,(IF(B32=Data!B234,Data!H234,(IF(B32=Data!#REF!,Data!H929,(IF(B32=Data!#REF!,Data!#REF!,(IF(B32=Data!B289,Data!H289,Data!#REF!)))))))))))))))&amp;IF(B32=Data!#REF!,Data!#REF!,(IF(B32=Data!#REF!,Data!#REF!,(IF(B32=Data!#REF!,Data!#REF!,(IF(B32=Data!#REF!,Data!#REF!,(IF(B32=Data!#REF!,Data!#REF!,Data!#REF!)))))))))</f>
        <v>#REF!</v>
      </c>
      <c r="Q32" s="378"/>
      <c r="R32" s="378"/>
      <c r="S32" s="186" t="e">
        <f>IF(B32=Data!B111,Data!I111,(IF(B32=Data!B117,Data!I117,(IF(B32=Data!B119,Data!I119,(IF(B32=Data!#REF!,Data!#REF!,(IF(B32=Data!#REF!,Data!#REF!,(IF(B32=Data!B102,Data!I102,(IF(B32=Data!#REF!,Data!#REF!,(IF(B32=Data!#REF!,Data!#REF!,Data!#REF!)))))))))))))))&amp;IF(B32=Data!B237,Data!I237,(IF(B32=Data!B238,Data!I238,(IF(B32=Data!#REF!,Data!#REF!,(IF(B32=Data!B233,Data!I233,(IF(B32=Data!B234,Data!I234,(IF(B32=Data!#REF!,Data!I929,(IF(B32=Data!#REF!,Data!#REF!,(IF(B32=Data!B289,Data!I289,Data!#REF!)))))))))))))))&amp;IF(B32=Data!#REF!,Data!#REF!,(IF(B32=Data!#REF!,Data!#REF!,(IF(B32=Data!#REF!,Data!#REF!,(IF(B32=Data!#REF!,Data!#REF!,(IF(B32=Data!#REF!,Data!#REF!,Data!#REF!)))))))))</f>
        <v>#REF!</v>
      </c>
      <c r="T32" s="379"/>
      <c r="U32" s="186" t="e">
        <f>IF(B32=Data!B111,Data!J111,(IF(B32=Data!B117,Data!J117,(IF(B32=Data!B119,Data!J119,(IF(B32=Data!#REF!,Data!#REF!,(IF(B32=Data!#REF!,Data!#REF!,(IF(B32=Data!B102,Data!J102,(IF(B32=Data!#REF!,Data!#REF!,(IF(B32=Data!#REF!,Data!#REF!,Data!#REF!)))))))))))))))&amp;IF(B32=Data!B237,Data!J237,(IF(B32=Data!B238,Data!J238,(IF(B32=Data!#REF!,Data!#REF!,(IF(B32=Data!B233,Data!J233,(IF(B32=Data!B234,Data!J234,(IF(B32=Data!#REF!,Data!J929,(IF(B32=Data!#REF!,Data!#REF!,(IF(B32=Data!B289,Data!J289,Data!#REF!)))))))))))))))&amp;IF(B32=Data!#REF!,Data!#REF!,(IF(B32=Data!#REF!,Data!#REF!,(IF(B32=Data!#REF!,Data!#REF!,(IF(B32=Data!#REF!,Data!#REF!,(IF(B32=Data!#REF!,Data!#REF!,Data!#REF!)))))))))</f>
        <v>#REF!</v>
      </c>
      <c r="V32" s="184">
        <f>IF(D32="","",VLOOKUP(B32,Data!$B$5:$J$404,9,FALSE)*D32)</f>
        <v>3.5970000000000004</v>
      </c>
    </row>
    <row r="33" spans="1:22" s="340" customFormat="1" ht="17" customHeight="1">
      <c r="A33" s="272"/>
      <c r="B33" s="419"/>
      <c r="C33" s="187" t="str">
        <f>IF(D33="","",VLOOKUP(B33,Data!$B$5:$L$404,2,FALSE))</f>
        <v/>
      </c>
      <c r="D33" s="274"/>
      <c r="E33" s="341"/>
      <c r="F33" s="185" t="str">
        <f>IF(D33="","",VLOOKUP(B33,Data!$B$5:$L$404,11,FALSE))</f>
        <v/>
      </c>
      <c r="G33" s="188" t="str">
        <f t="shared" si="1"/>
        <v>-</v>
      </c>
      <c r="H33" s="182" t="str">
        <f>IF(D33="","",VLOOKUP(B33,Data!$B$5:$D$404,3,FALSE))</f>
        <v/>
      </c>
      <c r="I33" s="182" t="str">
        <f>IF(D33="","",VLOOKUP(B33,Data!$B$5:$M$404,12,FALSE))</f>
        <v/>
      </c>
      <c r="J33" s="280"/>
      <c r="K33" s="183" t="str">
        <f>IF(D33="","",VLOOKUP(B33,Data!$B$5:$E$404,4,FALSE)*D33)</f>
        <v/>
      </c>
      <c r="L33" s="183" t="str">
        <f>IF(D33="","",VLOOKUP(B33,Data!$B$5:$F$404,5,FALSE)*D33)</f>
        <v/>
      </c>
      <c r="M33" s="189" t="e">
        <f>IF(B33=Data!B117,Data!G117,(IF(B33=Data!B123,Data!G123,(IF(B33=Data!B125,Data!G125,(IF(B33=Data!#REF!,Data!#REF!,(IF(B33=Data!#REF!,Data!#REF!,(IF(B33=Data!B108,Data!G108,(IF(B33=Data!#REF!,Data!#REF!,(IF(B33=Data!#REF!,Data!#REF!,Data!#REF!)))))))))))))))&amp;IF(B33=Data!B243,Data!G243,(IF(B33=Data!B244,Data!G244,(IF(B33=Data!#REF!,Data!#REF!,(IF(B33=Data!B239,Data!G239,(IF(B33=Data!B240,Data!G240,(IF(B33=Data!#REF!,Data!G935,(IF(B33=Data!#REF!,Data!#REF!,(IF(B33=Data!B295,Data!G295,Data!#REF!)))))))))))))))&amp;IF(B33=Data!#REF!,Data!#REF!,(IF(B33=Data!#REF!,Data!#REF!,(IF(B33=Data!#REF!,Data!#REF!,(IF(B33=Data!#REF!,Data!#REF!,(IF(B33=Data!#REF!,Data!#REF!,Data!#REF!)))))))))</f>
        <v>#REF!</v>
      </c>
      <c r="N33" s="377"/>
      <c r="O33" s="378"/>
      <c r="P33" s="186" t="e">
        <f>IF(B33=Data!B117,Data!H117,(IF(B33=Data!B123,Data!H123,(IF(B33=Data!B125,Data!H125,(IF(B33=Data!#REF!,Data!#REF!,(IF(B33=Data!#REF!,Data!#REF!,(IF(B33=Data!B108,Data!H108,(IF(B33=Data!#REF!,Data!#REF!,(IF(B33=Data!#REF!,Data!#REF!,Data!#REF!)))))))))))))))&amp;IF(B33=Data!B243,Data!H243,(IF(B33=Data!B244,Data!H244,(IF(B33=Data!#REF!,Data!#REF!,(IF(B33=Data!B239,Data!H239,(IF(B33=Data!B240,Data!H240,(IF(B33=Data!#REF!,Data!H935,(IF(B33=Data!#REF!,Data!#REF!,(IF(B33=Data!B295,Data!H295,Data!#REF!)))))))))))))))&amp;IF(B33=Data!#REF!,Data!#REF!,(IF(B33=Data!#REF!,Data!#REF!,(IF(B33=Data!#REF!,Data!#REF!,(IF(B33=Data!#REF!,Data!#REF!,(IF(B33=Data!#REF!,Data!#REF!,Data!#REF!)))))))))</f>
        <v>#REF!</v>
      </c>
      <c r="Q33" s="378"/>
      <c r="R33" s="378"/>
      <c r="S33" s="186" t="e">
        <f>IF(B33=Data!B117,Data!I117,(IF(B33=Data!B123,Data!I123,(IF(B33=Data!B125,Data!I125,(IF(B33=Data!#REF!,Data!#REF!,(IF(B33=Data!#REF!,Data!#REF!,(IF(B33=Data!B108,Data!I108,(IF(B33=Data!#REF!,Data!#REF!,(IF(B33=Data!#REF!,Data!#REF!,Data!#REF!)))))))))))))))&amp;IF(B33=Data!B243,Data!I243,(IF(B33=Data!B244,Data!I244,(IF(B33=Data!#REF!,Data!#REF!,(IF(B33=Data!B239,Data!I239,(IF(B33=Data!B240,Data!I240,(IF(B33=Data!#REF!,Data!I935,(IF(B33=Data!#REF!,Data!#REF!,(IF(B33=Data!B295,Data!I295,Data!#REF!)))))))))))))))&amp;IF(B33=Data!#REF!,Data!#REF!,(IF(B33=Data!#REF!,Data!#REF!,(IF(B33=Data!#REF!,Data!#REF!,(IF(B33=Data!#REF!,Data!#REF!,(IF(B33=Data!#REF!,Data!#REF!,Data!#REF!)))))))))</f>
        <v>#REF!</v>
      </c>
      <c r="T33" s="379"/>
      <c r="U33" s="186" t="e">
        <f>IF(B33=Data!B117,Data!J117,(IF(B33=Data!B123,Data!J123,(IF(B33=Data!B125,Data!J125,(IF(B33=Data!#REF!,Data!#REF!,(IF(B33=Data!#REF!,Data!#REF!,(IF(B33=Data!B108,Data!J108,(IF(B33=Data!#REF!,Data!#REF!,(IF(B33=Data!#REF!,Data!#REF!,Data!#REF!)))))))))))))))&amp;IF(B33=Data!B243,Data!J243,(IF(B33=Data!B244,Data!J244,(IF(B33=Data!#REF!,Data!#REF!,(IF(B33=Data!B239,Data!J239,(IF(B33=Data!B240,Data!J240,(IF(B33=Data!#REF!,Data!J935,(IF(B33=Data!#REF!,Data!#REF!,(IF(B33=Data!B295,Data!J295,Data!#REF!)))))))))))))))&amp;IF(B33=Data!#REF!,Data!#REF!,(IF(B33=Data!#REF!,Data!#REF!,(IF(B33=Data!#REF!,Data!#REF!,(IF(B33=Data!#REF!,Data!#REF!,(IF(B33=Data!#REF!,Data!#REF!,Data!#REF!)))))))))</f>
        <v>#REF!</v>
      </c>
      <c r="V33" s="184" t="str">
        <f>IF(D33="","",VLOOKUP(B33,Data!$B$5:$J$404,9,FALSE)*D33)</f>
        <v/>
      </c>
    </row>
    <row r="34" spans="1:22" s="340" customFormat="1" ht="17" customHeight="1">
      <c r="A34" s="272"/>
      <c r="B34" s="419"/>
      <c r="C34" s="187" t="str">
        <f>IF(D34="","",VLOOKUP(B34,Data!$B$5:$L$404,2,FALSE))</f>
        <v/>
      </c>
      <c r="D34" s="274"/>
      <c r="E34" s="341"/>
      <c r="F34" s="185" t="str">
        <f>IF(D34="","",VLOOKUP(B34,Data!$B$5:$L$404,11,FALSE))</f>
        <v/>
      </c>
      <c r="G34" s="188" t="str">
        <f t="shared" si="1"/>
        <v>-</v>
      </c>
      <c r="H34" s="182" t="str">
        <f>IF(D34="","",VLOOKUP(B34,Data!$B$5:$D$404,3,FALSE))</f>
        <v/>
      </c>
      <c r="I34" s="182" t="str">
        <f>IF(D34="","",VLOOKUP(B34,Data!$B$5:$M$404,12,FALSE))</f>
        <v/>
      </c>
      <c r="J34" s="280"/>
      <c r="K34" s="183" t="str">
        <f>IF(D34="","",VLOOKUP(B34,Data!$B$5:$E$404,4,FALSE)*D34)</f>
        <v/>
      </c>
      <c r="L34" s="183" t="str">
        <f>IF(D34="","",VLOOKUP(B34,Data!$B$5:$F$404,5,FALSE)*D34)</f>
        <v/>
      </c>
      <c r="M34" s="189" t="e">
        <f>IF(B34=Data!B118,Data!G118,(IF(B34=Data!B124,Data!G124,(IF(B34=Data!B126,Data!G126,(IF(B34=Data!#REF!,Data!#REF!,(IF(B34=Data!#REF!,Data!#REF!,(IF(B34=Data!B109,Data!G109,(IF(B34=Data!#REF!,Data!#REF!,(IF(B34=Data!#REF!,Data!#REF!,Data!#REF!)))))))))))))))&amp;IF(B34=Data!B244,Data!G244,(IF(B34=Data!B245,Data!G245,(IF(B34=Data!#REF!,Data!#REF!,(IF(B34=Data!B240,Data!G240,(IF(B34=Data!B241,Data!G241,(IF(B34=Data!#REF!,Data!G936,(IF(B34=Data!#REF!,Data!#REF!,(IF(B34=Data!B296,Data!G296,Data!#REF!)))))))))))))))&amp;IF(B34=Data!#REF!,Data!#REF!,(IF(B34=Data!#REF!,Data!#REF!,(IF(B34=Data!#REF!,Data!#REF!,(IF(B34=Data!#REF!,Data!#REF!,(IF(B34=Data!#REF!,Data!#REF!,Data!#REF!)))))))))</f>
        <v>#REF!</v>
      </c>
      <c r="N34" s="377"/>
      <c r="O34" s="378"/>
      <c r="P34" s="186" t="e">
        <f>IF(B34=Data!B118,Data!H118,(IF(B34=Data!B124,Data!H124,(IF(B34=Data!B126,Data!H126,(IF(B34=Data!#REF!,Data!#REF!,(IF(B34=Data!#REF!,Data!#REF!,(IF(B34=Data!B109,Data!H109,(IF(B34=Data!#REF!,Data!#REF!,(IF(B34=Data!#REF!,Data!#REF!,Data!#REF!)))))))))))))))&amp;IF(B34=Data!B244,Data!H244,(IF(B34=Data!B245,Data!H245,(IF(B34=Data!#REF!,Data!#REF!,(IF(B34=Data!B240,Data!H240,(IF(B34=Data!B241,Data!H241,(IF(B34=Data!#REF!,Data!H936,(IF(B34=Data!#REF!,Data!#REF!,(IF(B34=Data!B296,Data!H296,Data!#REF!)))))))))))))))&amp;IF(B34=Data!#REF!,Data!#REF!,(IF(B34=Data!#REF!,Data!#REF!,(IF(B34=Data!#REF!,Data!#REF!,(IF(B34=Data!#REF!,Data!#REF!,(IF(B34=Data!#REF!,Data!#REF!,Data!#REF!)))))))))</f>
        <v>#REF!</v>
      </c>
      <c r="Q34" s="378"/>
      <c r="R34" s="378"/>
      <c r="S34" s="186" t="e">
        <f>IF(B34=Data!B118,Data!I118,(IF(B34=Data!B124,Data!I124,(IF(B34=Data!B126,Data!I126,(IF(B34=Data!#REF!,Data!#REF!,(IF(B34=Data!#REF!,Data!#REF!,(IF(B34=Data!B109,Data!I109,(IF(B34=Data!#REF!,Data!#REF!,(IF(B34=Data!#REF!,Data!#REF!,Data!#REF!)))))))))))))))&amp;IF(B34=Data!B244,Data!I244,(IF(B34=Data!B245,Data!I245,(IF(B34=Data!#REF!,Data!#REF!,(IF(B34=Data!B240,Data!I240,(IF(B34=Data!B241,Data!I241,(IF(B34=Data!#REF!,Data!I936,(IF(B34=Data!#REF!,Data!#REF!,(IF(B34=Data!B296,Data!I296,Data!#REF!)))))))))))))))&amp;IF(B34=Data!#REF!,Data!#REF!,(IF(B34=Data!#REF!,Data!#REF!,(IF(B34=Data!#REF!,Data!#REF!,(IF(B34=Data!#REF!,Data!#REF!,(IF(B34=Data!#REF!,Data!#REF!,Data!#REF!)))))))))</f>
        <v>#REF!</v>
      </c>
      <c r="T34" s="379"/>
      <c r="U34" s="186" t="e">
        <f>IF(B34=Data!B118,Data!J118,(IF(B34=Data!B124,Data!J124,(IF(B34=Data!B126,Data!J126,(IF(B34=Data!#REF!,Data!#REF!,(IF(B34=Data!#REF!,Data!#REF!,(IF(B34=Data!B109,Data!J109,(IF(B34=Data!#REF!,Data!#REF!,(IF(B34=Data!#REF!,Data!#REF!,Data!#REF!)))))))))))))))&amp;IF(B34=Data!B244,Data!J244,(IF(B34=Data!B245,Data!J245,(IF(B34=Data!#REF!,Data!#REF!,(IF(B34=Data!B240,Data!J240,(IF(B34=Data!B241,Data!J241,(IF(B34=Data!#REF!,Data!J936,(IF(B34=Data!#REF!,Data!#REF!,(IF(B34=Data!B296,Data!J296,Data!#REF!)))))))))))))))&amp;IF(B34=Data!#REF!,Data!#REF!,(IF(B34=Data!#REF!,Data!#REF!,(IF(B34=Data!#REF!,Data!#REF!,(IF(B34=Data!#REF!,Data!#REF!,(IF(B34=Data!#REF!,Data!#REF!,Data!#REF!)))))))))</f>
        <v>#REF!</v>
      </c>
      <c r="V34" s="184" t="str">
        <f>IF(D34="","",VLOOKUP(B34,Data!$B$5:$J$404,9,FALSE)*D34)</f>
        <v/>
      </c>
    </row>
    <row r="35" spans="1:22" s="340" customFormat="1" ht="19.5" customHeight="1">
      <c r="A35" s="272"/>
      <c r="B35" s="678" t="s">
        <v>1059</v>
      </c>
      <c r="C35" s="679"/>
      <c r="D35" s="454">
        <f>SUM(D18:D33)</f>
        <v>47</v>
      </c>
      <c r="E35" s="191"/>
      <c r="F35" s="191"/>
      <c r="G35" s="455">
        <f>SUM(G18:G32)</f>
        <v>108738.30000000002</v>
      </c>
      <c r="H35" s="383"/>
      <c r="I35" s="191"/>
      <c r="J35" s="191"/>
      <c r="K35" s="455">
        <f>SUM(K18:K33)</f>
        <v>10386</v>
      </c>
      <c r="L35" s="455">
        <f>SUM(L18:L33)</f>
        <v>9335</v>
      </c>
      <c r="M35" s="190">
        <f>SUM(M16:M17)</f>
        <v>0</v>
      </c>
      <c r="N35" s="190"/>
      <c r="O35" s="190"/>
      <c r="P35" s="190"/>
      <c r="Q35" s="190"/>
      <c r="R35" s="190">
        <f>SUM(R16:R17)</f>
        <v>0</v>
      </c>
      <c r="S35" s="190">
        <f>SUM(S16:S17)</f>
        <v>0</v>
      </c>
      <c r="T35" s="190"/>
      <c r="U35" s="190">
        <f>SUM(U16:U17)</f>
        <v>0</v>
      </c>
      <c r="V35" s="456">
        <f>SUM(V18:V34)</f>
        <v>57.115999999999993</v>
      </c>
    </row>
    <row r="36" spans="1:22" ht="10.25" customHeight="1">
      <c r="A36" s="272"/>
      <c r="B36" s="680"/>
      <c r="C36" s="681"/>
      <c r="D36" s="395"/>
      <c r="E36" s="311"/>
      <c r="F36" s="160" t="s">
        <v>523</v>
      </c>
      <c r="G36" s="157"/>
      <c r="H36" s="344"/>
      <c r="I36" s="344"/>
      <c r="J36" s="344"/>
      <c r="K36" s="161"/>
      <c r="L36" s="151"/>
      <c r="M36" s="298"/>
      <c r="T36" s="298"/>
      <c r="U36" s="298"/>
      <c r="V36" s="155"/>
    </row>
    <row r="37" spans="1:22" ht="14">
      <c r="A37" s="290" t="s">
        <v>524</v>
      </c>
      <c r="B37" s="346"/>
      <c r="C37" s="347"/>
      <c r="D37" s="396" t="s">
        <v>81</v>
      </c>
      <c r="E37" s="305"/>
      <c r="F37" s="68" t="s">
        <v>82</v>
      </c>
      <c r="G37" s="72"/>
      <c r="H37" s="322" t="s">
        <v>83</v>
      </c>
      <c r="I37" s="349"/>
      <c r="J37" s="152" t="s">
        <v>84</v>
      </c>
      <c r="K37" s="152"/>
      <c r="L37" s="682" t="s">
        <v>85</v>
      </c>
      <c r="M37" s="683"/>
      <c r="N37" s="683"/>
      <c r="O37" s="683"/>
      <c r="P37" s="683"/>
      <c r="Q37" s="683"/>
      <c r="R37" s="683"/>
      <c r="S37" s="683"/>
      <c r="T37" s="683"/>
      <c r="U37" s="683"/>
      <c r="V37" s="684"/>
    </row>
    <row r="38" spans="1:22" ht="14">
      <c r="A38" s="297" t="s">
        <v>525</v>
      </c>
      <c r="B38" s="334"/>
      <c r="C38" s="308"/>
      <c r="D38" s="386" t="s">
        <v>87</v>
      </c>
      <c r="F38" s="685"/>
      <c r="G38" s="686"/>
      <c r="H38" s="297" t="s">
        <v>88</v>
      </c>
      <c r="I38" s="350"/>
      <c r="J38" s="154" t="s">
        <v>89</v>
      </c>
      <c r="K38" s="154"/>
      <c r="L38" s="150"/>
      <c r="V38" s="155"/>
    </row>
    <row r="39" spans="1:22">
      <c r="A39" s="297" t="s">
        <v>526</v>
      </c>
      <c r="B39" s="297"/>
      <c r="C39" s="298"/>
      <c r="F39" s="685"/>
      <c r="G39" s="686"/>
      <c r="H39" s="297"/>
      <c r="I39" s="350"/>
      <c r="J39" s="154" t="s">
        <v>93</v>
      </c>
      <c r="K39" s="154"/>
      <c r="L39" s="150"/>
      <c r="V39" s="155"/>
    </row>
    <row r="40" spans="1:22" ht="10.5" customHeight="1">
      <c r="A40" s="311"/>
      <c r="B40" s="351"/>
      <c r="C40" s="352"/>
      <c r="D40" s="386" t="s">
        <v>94</v>
      </c>
      <c r="F40" s="685"/>
      <c r="G40" s="686"/>
      <c r="H40" s="297" t="s">
        <v>95</v>
      </c>
      <c r="I40" s="350"/>
      <c r="J40" s="154"/>
      <c r="K40" s="154"/>
      <c r="L40" s="150"/>
      <c r="V40" s="155"/>
    </row>
    <row r="41" spans="1:22" ht="13">
      <c r="A41" s="290" t="s">
        <v>96</v>
      </c>
      <c r="C41" s="292"/>
      <c r="D41" s="386" t="s">
        <v>97</v>
      </c>
      <c r="F41" s="76" t="s">
        <v>98</v>
      </c>
      <c r="G41" s="73"/>
      <c r="H41" s="297" t="s">
        <v>88</v>
      </c>
      <c r="I41" s="350"/>
      <c r="J41" s="154" t="s">
        <v>99</v>
      </c>
      <c r="K41" s="154"/>
      <c r="L41" s="150"/>
      <c r="V41" s="155"/>
    </row>
    <row r="42" spans="1:22" ht="10.5" customHeight="1">
      <c r="A42" s="297" t="s">
        <v>527</v>
      </c>
      <c r="C42" s="298"/>
      <c r="D42" s="386" t="s">
        <v>100</v>
      </c>
      <c r="F42" s="77"/>
      <c r="G42" s="162"/>
      <c r="H42" s="297" t="s">
        <v>101</v>
      </c>
      <c r="I42" s="350"/>
      <c r="J42" s="154" t="s">
        <v>528</v>
      </c>
      <c r="K42" s="154"/>
      <c r="L42" s="687" t="s">
        <v>103</v>
      </c>
      <c r="M42" s="688"/>
      <c r="N42" s="688"/>
      <c r="O42" s="688"/>
      <c r="P42" s="688"/>
      <c r="Q42" s="688"/>
      <c r="R42" s="688"/>
      <c r="S42" s="688"/>
      <c r="T42" s="688"/>
      <c r="U42" s="688"/>
      <c r="V42" s="689"/>
    </row>
    <row r="43" spans="1:22">
      <c r="A43" s="311"/>
      <c r="B43" s="312"/>
      <c r="C43" s="313"/>
      <c r="D43" s="397"/>
      <c r="E43" s="312"/>
      <c r="F43" s="673" t="s">
        <v>1053</v>
      </c>
      <c r="G43" s="674"/>
      <c r="H43" s="673" t="s">
        <v>1057</v>
      </c>
      <c r="I43" s="674"/>
      <c r="J43" s="158" t="s">
        <v>104</v>
      </c>
      <c r="K43" s="158"/>
      <c r="L43" s="675" t="s">
        <v>105</v>
      </c>
      <c r="M43" s="676"/>
      <c r="N43" s="676"/>
      <c r="O43" s="676"/>
      <c r="P43" s="676"/>
      <c r="Q43" s="676"/>
      <c r="R43" s="676"/>
      <c r="S43" s="676"/>
      <c r="T43" s="676"/>
      <c r="U43" s="676"/>
      <c r="V43" s="677"/>
    </row>
    <row r="44" spans="1:22">
      <c r="B44" s="305"/>
    </row>
    <row r="47" spans="1:22" ht="19.25" customHeight="1"/>
    <row r="48" spans="1:22" ht="19.25" customHeight="1"/>
    <row r="49" spans="1:22" s="354" customFormat="1" ht="17.75" customHeight="1">
      <c r="A49" s="163" t="s">
        <v>886</v>
      </c>
      <c r="B49" s="146"/>
      <c r="C49" s="163" t="s">
        <v>569</v>
      </c>
      <c r="D49" s="382"/>
      <c r="E49" s="363"/>
      <c r="F49" s="163" t="s">
        <v>880</v>
      </c>
      <c r="G49" s="146"/>
      <c r="H49" s="163" t="s">
        <v>569</v>
      </c>
      <c r="K49" s="265"/>
      <c r="L49" s="265"/>
      <c r="V49" s="264"/>
    </row>
    <row r="50" spans="1:22" s="354" customFormat="1" ht="17.75" customHeight="1">
      <c r="A50" s="163" t="s">
        <v>887</v>
      </c>
      <c r="B50" s="146"/>
      <c r="C50" s="163" t="s">
        <v>891</v>
      </c>
      <c r="D50" s="382"/>
      <c r="E50" s="363"/>
      <c r="F50" s="247" t="s">
        <v>881</v>
      </c>
      <c r="G50" s="381"/>
      <c r="H50" s="247" t="s">
        <v>891</v>
      </c>
      <c r="K50" s="265"/>
      <c r="L50" s="265"/>
      <c r="V50" s="264"/>
    </row>
    <row r="51" spans="1:22" s="354" customFormat="1" ht="17.75" customHeight="1">
      <c r="A51" s="163" t="s">
        <v>888</v>
      </c>
      <c r="B51" s="146"/>
      <c r="C51" s="163" t="s">
        <v>891</v>
      </c>
      <c r="D51" s="382"/>
      <c r="E51" s="363"/>
      <c r="F51" s="163" t="s">
        <v>882</v>
      </c>
      <c r="G51" s="146"/>
      <c r="H51" s="163" t="s">
        <v>569</v>
      </c>
      <c r="K51" s="265"/>
      <c r="L51" s="265"/>
      <c r="V51" s="264"/>
    </row>
    <row r="52" spans="1:22" s="354" customFormat="1" ht="17.75" customHeight="1">
      <c r="A52" s="163" t="s">
        <v>889</v>
      </c>
      <c r="B52" s="146"/>
      <c r="C52" s="163" t="s">
        <v>569</v>
      </c>
      <c r="D52" s="382"/>
      <c r="E52" s="363"/>
      <c r="F52" s="163" t="s">
        <v>883</v>
      </c>
      <c r="G52" s="146"/>
      <c r="H52" s="163" t="s">
        <v>569</v>
      </c>
      <c r="K52" s="265"/>
      <c r="L52" s="265"/>
      <c r="V52" s="264"/>
    </row>
    <row r="53" spans="1:22" s="354" customFormat="1" ht="17.75" customHeight="1">
      <c r="A53" s="163" t="s">
        <v>890</v>
      </c>
      <c r="B53" s="146"/>
      <c r="C53" s="163" t="s">
        <v>569</v>
      </c>
      <c r="D53" s="382"/>
      <c r="E53" s="363"/>
      <c r="F53" s="163" t="s">
        <v>885</v>
      </c>
      <c r="G53" s="146"/>
      <c r="H53" s="163" t="s">
        <v>569</v>
      </c>
      <c r="K53" s="265"/>
      <c r="L53" s="265"/>
      <c r="V53" s="264"/>
    </row>
    <row r="54" spans="1:22" ht="18.75" customHeight="1">
      <c r="A54" s="411"/>
      <c r="B54" s="411"/>
      <c r="C54" s="411"/>
      <c r="D54" s="384"/>
      <c r="E54" s="266"/>
      <c r="F54" s="163" t="s">
        <v>884</v>
      </c>
      <c r="H54" s="163" t="s">
        <v>569</v>
      </c>
    </row>
    <row r="55" spans="1:22" ht="17.5">
      <c r="A55" s="268"/>
      <c r="B55" s="411"/>
      <c r="C55" s="411"/>
      <c r="D55" s="384"/>
      <c r="E55" s="411"/>
      <c r="F55" s="267"/>
      <c r="G55" s="267"/>
      <c r="H55" s="411"/>
    </row>
    <row r="57" spans="1:22">
      <c r="D57" s="386" t="s">
        <v>872</v>
      </c>
    </row>
    <row r="58" spans="1:22">
      <c r="L58" s="355"/>
    </row>
    <row r="59" spans="1:22" ht="14">
      <c r="A59" s="356"/>
      <c r="C59" s="334"/>
      <c r="D59" s="398"/>
      <c r="L59" s="358"/>
    </row>
    <row r="60" spans="1:22" ht="14">
      <c r="A60" s="359"/>
      <c r="C60" s="334"/>
      <c r="D60" s="398"/>
      <c r="L60" s="358"/>
    </row>
    <row r="61" spans="1:22" ht="14">
      <c r="A61" s="359"/>
      <c r="C61" s="334"/>
      <c r="D61" s="398"/>
      <c r="L61" s="358"/>
    </row>
    <row r="62" spans="1:22" ht="14">
      <c r="A62" s="359"/>
      <c r="B62" s="334"/>
      <c r="C62" s="334"/>
      <c r="D62" s="398"/>
      <c r="L62" s="358"/>
    </row>
    <row r="63" spans="1:22" ht="14">
      <c r="A63" s="359"/>
      <c r="B63" s="334"/>
      <c r="C63" s="334"/>
      <c r="D63" s="398"/>
      <c r="L63" s="358"/>
    </row>
    <row r="64" spans="1:22" ht="14">
      <c r="A64" s="359"/>
      <c r="B64" s="334"/>
      <c r="C64" s="334"/>
      <c r="D64" s="398"/>
      <c r="L64" s="358"/>
    </row>
    <row r="65" spans="1:12" ht="14">
      <c r="A65" s="334"/>
      <c r="B65" s="334"/>
      <c r="C65" s="334"/>
      <c r="D65" s="398"/>
      <c r="L65" s="360"/>
    </row>
    <row r="66" spans="1:12" ht="14">
      <c r="A66" s="359"/>
      <c r="B66" s="334"/>
      <c r="C66" s="334"/>
      <c r="D66" s="398"/>
    </row>
    <row r="67" spans="1:12" ht="14">
      <c r="A67" s="334"/>
      <c r="B67" s="334"/>
      <c r="C67" s="334"/>
      <c r="D67" s="398"/>
    </row>
    <row r="68" spans="1:12" ht="14">
      <c r="A68" s="334"/>
      <c r="B68" s="334"/>
      <c r="C68" s="334"/>
      <c r="D68" s="398"/>
    </row>
    <row r="69" spans="1:12" ht="14">
      <c r="A69" s="359"/>
      <c r="B69" s="334"/>
      <c r="C69" s="334"/>
      <c r="D69" s="398"/>
    </row>
    <row r="70" spans="1:12" ht="14">
      <c r="A70" s="359"/>
      <c r="B70" s="334"/>
      <c r="C70" s="334"/>
      <c r="D70" s="398"/>
    </row>
    <row r="71" spans="1:12" ht="14">
      <c r="A71" s="359"/>
      <c r="B71" s="334"/>
      <c r="C71" s="334"/>
      <c r="D71" s="398"/>
    </row>
    <row r="72" spans="1:12" ht="14">
      <c r="A72" s="359"/>
      <c r="B72" s="334"/>
      <c r="C72" s="334"/>
      <c r="D72" s="398"/>
    </row>
    <row r="73" spans="1:12" ht="14">
      <c r="A73" s="359"/>
      <c r="B73" s="334"/>
      <c r="C73" s="334"/>
      <c r="D73" s="398"/>
    </row>
    <row r="74" spans="1:12" ht="14">
      <c r="A74" s="359"/>
      <c r="B74" s="334"/>
      <c r="C74" s="334"/>
      <c r="D74" s="398"/>
    </row>
    <row r="75" spans="1:12" ht="14">
      <c r="A75" s="359"/>
      <c r="B75" s="334"/>
      <c r="C75" s="334"/>
      <c r="D75" s="398"/>
    </row>
    <row r="76" spans="1:12" ht="14">
      <c r="A76" s="359"/>
      <c r="B76" s="334"/>
      <c r="C76" s="334"/>
      <c r="D76" s="398"/>
    </row>
    <row r="77" spans="1:12" ht="14">
      <c r="A77" s="359"/>
      <c r="B77" s="334"/>
      <c r="C77" s="334"/>
      <c r="D77" s="398"/>
    </row>
    <row r="78" spans="1:12" ht="14">
      <c r="A78" s="359"/>
      <c r="B78" s="334"/>
      <c r="C78" s="334"/>
      <c r="D78" s="398"/>
    </row>
    <row r="79" spans="1:12" ht="14">
      <c r="A79" s="334"/>
      <c r="B79" s="334"/>
      <c r="C79" s="334"/>
      <c r="D79" s="398"/>
    </row>
    <row r="80" spans="1:12" ht="14">
      <c r="B80" s="334"/>
    </row>
    <row r="81" spans="2:2" ht="14">
      <c r="B81" s="334"/>
    </row>
    <row r="82" spans="2:2" ht="14">
      <c r="B82" s="334"/>
    </row>
  </sheetData>
  <mergeCells count="9">
    <mergeCell ref="F43:G43"/>
    <mergeCell ref="H43:I43"/>
    <mergeCell ref="L43:V43"/>
    <mergeCell ref="B35:C36"/>
    <mergeCell ref="L37:V37"/>
    <mergeCell ref="F38:G38"/>
    <mergeCell ref="F39:G39"/>
    <mergeCell ref="F40:G40"/>
    <mergeCell ref="L42:V42"/>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43" max="21" man="1"/>
  </rowBreaks>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CDF57-6905-4108-822D-104D66B9D8E4}">
  <sheetPr>
    <pageSetUpPr fitToPage="1"/>
  </sheetPr>
  <dimension ref="A1:AD78"/>
  <sheetViews>
    <sheetView topLeftCell="A10" zoomScale="70" zoomScaleNormal="70" zoomScaleSheetLayoutView="85" workbookViewId="0">
      <selection activeCell="E23" sqref="E23"/>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89"/>
      <c r="I10" s="490"/>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1050</v>
      </c>
      <c r="C18" s="187" t="str">
        <f>IF(D18="","",VLOOKUP(B18,Data!$B$5:$L$404,2,FALSE))</f>
        <v/>
      </c>
      <c r="D18" s="274"/>
      <c r="E18" s="276"/>
      <c r="F18" s="185" t="str">
        <f>IF(D18="","",VLOOKUP(B18,Data!$B$5:$L$404,11,FALSE))</f>
        <v/>
      </c>
      <c r="G18" s="188" t="str">
        <f t="shared" ref="G18:G23"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13</v>
      </c>
      <c r="B19" s="419" t="s">
        <v>203</v>
      </c>
      <c r="C19" s="187" t="str">
        <f>IF(D19="","",VLOOKUP(B19,Data!$B$5:$L$404,2,FALSE))</f>
        <v>WH50380</v>
      </c>
      <c r="D19" s="274">
        <v>2</v>
      </c>
      <c r="E19" s="277"/>
      <c r="F19" s="185">
        <f>IF(D19="","",VLOOKUP(B19,Data!$B$5:$L$404,11,FALSE))</f>
        <v>2134.0100000000002</v>
      </c>
      <c r="G19" s="188">
        <f t="shared" si="0"/>
        <v>4268.0200000000004</v>
      </c>
      <c r="H19" s="182" t="str">
        <f>IF(D19="","",VLOOKUP(B19,Data!$B$5:$D$404,3,FALSE))</f>
        <v>C/T</v>
      </c>
      <c r="I19" s="182" t="str">
        <f>IF(D19="","",VLOOKUP(B19,Data!$B$5:$M$404,12,FALSE))</f>
        <v>Indonesia</v>
      </c>
      <c r="J19" s="402" t="s">
        <v>1054</v>
      </c>
      <c r="K19" s="183">
        <f>IF(D19="","",VLOOKUP(B19,Data!$B$5:$E$404,4,FALSE)*D19)</f>
        <v>402</v>
      </c>
      <c r="L19" s="183">
        <f>IF(D19="","",VLOOKUP(B19,Data!$B$5:$F$404,5,FALSE)*D19)</f>
        <v>362</v>
      </c>
      <c r="M19" s="189" t="e">
        <f>IF(B19=Data!B83,Data!G83,(IF(B19=Data!B89,Data!G89,(IF(B19=Data!B91,Data!G91,(IF(B19=Data!#REF!,Data!#REF!,(IF(B19=Data!#REF!,Data!#REF!,(IF(B19=Data!B74,Data!G74,(IF(B19=Data!#REF!,Data!#REF!,(IF(B19=Data!#REF!,Data!#REF!,Data!#REF!)))))))))))))))&amp;IF(B19=Data!B208,Data!G208,(IF(B19=Data!B209,Data!G209,(IF(B19=Data!#REF!,Data!#REF!,(IF(B19=Data!B204,Data!G204,(IF(B19=Data!B205,Data!G205,(IF(B19=Data!#REF!,Data!G901,(IF(B19=Data!#REF!,Data!#REF!,(IF(B19=Data!B261,Data!G261,Data!#REF!)))))))))))))))&amp;IF(B19=Data!#REF!,Data!#REF!,(IF(B19=Data!#REF!,Data!#REF!,(IF(B19=Data!#REF!,Data!#REF!,(IF(B19=Data!#REF!,Data!#REF!,(IF(B19=Data!#REF!,Data!#REF!,Data!#REF!)))))))))</f>
        <v>#REF!</v>
      </c>
      <c r="N19" s="377"/>
      <c r="O19" s="378"/>
      <c r="P19" s="186" t="e">
        <f>IF(B19=Data!B83,Data!H83,(IF(B19=Data!B89,Data!H89,(IF(B19=Data!B91,Data!H91,(IF(B19=Data!#REF!,Data!#REF!,(IF(B19=Data!#REF!,Data!#REF!,(IF(B19=Data!B74,Data!H74,(IF(B19=Data!#REF!,Data!#REF!,(IF(B19=Data!#REF!,Data!#REF!,Data!#REF!)))))))))))))))&amp;IF(B19=Data!B208,Data!H208,(IF(B19=Data!B209,Data!H209,(IF(B19=Data!#REF!,Data!#REF!,(IF(B19=Data!B204,Data!H204,(IF(B19=Data!B205,Data!H205,(IF(B19=Data!#REF!,Data!H901,(IF(B19=Data!#REF!,Data!#REF!,(IF(B19=Data!B261,Data!H261,Data!#REF!)))))))))))))))&amp;IF(B19=Data!#REF!,Data!#REF!,(IF(B19=Data!#REF!,Data!#REF!,(IF(B19=Data!#REF!,Data!#REF!,(IF(B19=Data!#REF!,Data!#REF!,(IF(B19=Data!#REF!,Data!#REF!,Data!#REF!)))))))))</f>
        <v>#REF!</v>
      </c>
      <c r="Q19" s="378"/>
      <c r="R19" s="378"/>
      <c r="S19" s="186" t="e">
        <f>IF(B19=Data!B83,Data!I83,(IF(B19=Data!B89,Data!I89,(IF(B19=Data!B91,Data!I91,(IF(B19=Data!#REF!,Data!#REF!,(IF(B19=Data!#REF!,Data!#REF!,(IF(B19=Data!B74,Data!I74,(IF(B19=Data!#REF!,Data!#REF!,(IF(B19=Data!#REF!,Data!#REF!,Data!#REF!)))))))))))))))&amp;IF(B19=Data!B208,Data!I208,(IF(B19=Data!B209,Data!I209,(IF(B19=Data!#REF!,Data!#REF!,(IF(B19=Data!B204,Data!I204,(IF(B19=Data!B205,Data!I205,(IF(B19=Data!#REF!,Data!I901,(IF(B19=Data!#REF!,Data!#REF!,(IF(B19=Data!B261,Data!I261,Data!#REF!)))))))))))))))&amp;IF(B19=Data!#REF!,Data!#REF!,(IF(B19=Data!#REF!,Data!#REF!,(IF(B19=Data!#REF!,Data!#REF!,(IF(B19=Data!#REF!,Data!#REF!,(IF(B19=Data!#REF!,Data!#REF!,Data!#REF!)))))))))</f>
        <v>#REF!</v>
      </c>
      <c r="T19" s="379"/>
      <c r="U19" s="186" t="e">
        <f>IF(B19=Data!B83,Data!J83,(IF(B19=Data!B89,Data!J89,(IF(B19=Data!B91,Data!J91,(IF(B19=Data!#REF!,Data!#REF!,(IF(B19=Data!#REF!,Data!#REF!,(IF(B19=Data!B74,Data!J74,(IF(B19=Data!#REF!,Data!#REF!,(IF(B19=Data!#REF!,Data!#REF!,Data!#REF!)))))))))))))))&amp;IF(B19=Data!B208,Data!J208,(IF(B19=Data!B209,Data!J209,(IF(B19=Data!#REF!,Data!#REF!,(IF(B19=Data!B204,Data!J204,(IF(B19=Data!B205,Data!J205,(IF(B19=Data!#REF!,Data!J901,(IF(B19=Data!#REF!,Data!#REF!,(IF(B19=Data!B261,Data!J261,Data!#REF!)))))))))))))))&amp;IF(B19=Data!#REF!,Data!#REF!,(IF(B19=Data!#REF!,Data!#REF!,(IF(B19=Data!#REF!,Data!#REF!,(IF(B19=Data!#REF!,Data!#REF!,(IF(B19=Data!#REF!,Data!#REF!,Data!#REF!)))))))))</f>
        <v>#REF!</v>
      </c>
      <c r="V19" s="184">
        <f>IF(D19="","",VLOOKUP(B19,Data!$B$5:$J$404,9,FALSE)*D19)</f>
        <v>2.2999999999999998</v>
      </c>
    </row>
    <row r="20" spans="1:30" s="340" customFormat="1" ht="17" customHeight="1">
      <c r="A20" s="272">
        <v>14</v>
      </c>
      <c r="B20" s="419" t="s">
        <v>207</v>
      </c>
      <c r="C20" s="187" t="str">
        <f>IF(D20="","",VLOOKUP(B20,Data!$B$5:$L$404,2,FALSE))</f>
        <v>WH50400</v>
      </c>
      <c r="D20" s="274">
        <v>1</v>
      </c>
      <c r="E20" s="277"/>
      <c r="F20" s="185">
        <f>IF(D20="","",VLOOKUP(B20,Data!$B$5:$L$404,11,FALSE))</f>
        <v>2142.8000000000002</v>
      </c>
      <c r="G20" s="188">
        <f t="shared" si="0"/>
        <v>2142.8000000000002</v>
      </c>
      <c r="H20" s="182" t="str">
        <f>IF(D20="","",VLOOKUP(B20,Data!$B$5:$D$404,3,FALSE))</f>
        <v>C/T</v>
      </c>
      <c r="I20" s="182" t="str">
        <f>IF(D20="","",VLOOKUP(B20,Data!$B$5:$M$404,12,FALSE))</f>
        <v>Indonesia</v>
      </c>
      <c r="J20" s="402" t="s">
        <v>1054</v>
      </c>
      <c r="K20" s="183">
        <f>IF(D20="","",VLOOKUP(B20,Data!$B$5:$E$404,4,FALSE)*D20)</f>
        <v>201</v>
      </c>
      <c r="L20" s="183">
        <f>IF(D20="","",VLOOKUP(B20,Data!$B$5:$F$404,5,FALSE)*D20)</f>
        <v>181</v>
      </c>
      <c r="M20" s="189" t="e">
        <f>IF(B20=Data!B82,Data!G82,(IF(B20=Data!B88,Data!G88,(IF(B20=Data!B90,Data!G90,(IF(B20=Data!#REF!,Data!#REF!,(IF(B20=Data!#REF!,Data!#REF!,(IF(B20=Data!B73,Data!G73,(IF(B20=Data!#REF!,Data!#REF!,(IF(B20=Data!#REF!,Data!#REF!,Data!#REF!)))))))))))))))&amp;IF(B20=Data!B207,Data!G207,(IF(B20=Data!B208,Data!G208,(IF(B20=Data!#REF!,Data!#REF!,(IF(B20=Data!B203,Data!G203,(IF(B20=Data!B204,Data!G204,(IF(B20=Data!#REF!,Data!G900,(IF(B20=Data!#REF!,Data!#REF!,(IF(B20=Data!B260,Data!G260,Data!#REF!)))))))))))))))&amp;IF(B20=Data!#REF!,Data!#REF!,(IF(B20=Data!#REF!,Data!#REF!,(IF(B20=Data!#REF!,Data!#REF!,(IF(B20=Data!#REF!,Data!#REF!,(IF(B20=Data!#REF!,Data!#REF!,Data!#REF!)))))))))</f>
        <v>#REF!</v>
      </c>
      <c r="N20" s="377"/>
      <c r="O20" s="378"/>
      <c r="P20" s="186" t="e">
        <f>IF(B20=Data!B82,Data!H82,(IF(B20=Data!B88,Data!H88,(IF(B20=Data!B90,Data!H90,(IF(B20=Data!#REF!,Data!#REF!,(IF(B20=Data!#REF!,Data!#REF!,(IF(B20=Data!B73,Data!H73,(IF(B20=Data!#REF!,Data!#REF!,(IF(B20=Data!#REF!,Data!#REF!,Data!#REF!)))))))))))))))&amp;IF(B20=Data!B207,Data!H207,(IF(B20=Data!B208,Data!H208,(IF(B20=Data!#REF!,Data!#REF!,(IF(B20=Data!B203,Data!H203,(IF(B20=Data!B204,Data!H204,(IF(B20=Data!#REF!,Data!H900,(IF(B20=Data!#REF!,Data!#REF!,(IF(B20=Data!B260,Data!H260,Data!#REF!)))))))))))))))&amp;IF(B20=Data!#REF!,Data!#REF!,(IF(B20=Data!#REF!,Data!#REF!,(IF(B20=Data!#REF!,Data!#REF!,(IF(B20=Data!#REF!,Data!#REF!,(IF(B20=Data!#REF!,Data!#REF!,Data!#REF!)))))))))</f>
        <v>#REF!</v>
      </c>
      <c r="Q20" s="378"/>
      <c r="R20" s="378"/>
      <c r="S20" s="186" t="e">
        <f>IF(B20=Data!B82,Data!I82,(IF(B20=Data!B88,Data!I88,(IF(B20=Data!B90,Data!I90,(IF(B20=Data!#REF!,Data!#REF!,(IF(B20=Data!#REF!,Data!#REF!,(IF(B20=Data!B73,Data!I73,(IF(B20=Data!#REF!,Data!#REF!,(IF(B20=Data!#REF!,Data!#REF!,Data!#REF!)))))))))))))))&amp;IF(B20=Data!B207,Data!I207,(IF(B20=Data!B208,Data!I208,(IF(B20=Data!#REF!,Data!#REF!,(IF(B20=Data!B203,Data!I203,(IF(B20=Data!B204,Data!I204,(IF(B20=Data!#REF!,Data!I900,(IF(B20=Data!#REF!,Data!#REF!,(IF(B20=Data!B260,Data!I260,Data!#REF!)))))))))))))))&amp;IF(B20=Data!#REF!,Data!#REF!,(IF(B20=Data!#REF!,Data!#REF!,(IF(B20=Data!#REF!,Data!#REF!,(IF(B20=Data!#REF!,Data!#REF!,(IF(B20=Data!#REF!,Data!#REF!,Data!#REF!)))))))))</f>
        <v>#REF!</v>
      </c>
      <c r="T20" s="379"/>
      <c r="U20" s="186" t="e">
        <f>IF(B20=Data!B82,Data!J82,(IF(B20=Data!B88,Data!J88,(IF(B20=Data!B90,Data!J90,(IF(B20=Data!#REF!,Data!#REF!,(IF(B20=Data!#REF!,Data!#REF!,(IF(B20=Data!B73,Data!J73,(IF(B20=Data!#REF!,Data!#REF!,(IF(B20=Data!#REF!,Data!#REF!,Data!#REF!)))))))))))))))&amp;IF(B20=Data!B207,Data!J207,(IF(B20=Data!B208,Data!J208,(IF(B20=Data!#REF!,Data!#REF!,(IF(B20=Data!B203,Data!J203,(IF(B20=Data!B204,Data!J204,(IF(B20=Data!#REF!,Data!J900,(IF(B20=Data!#REF!,Data!#REF!,(IF(B20=Data!B260,Data!J260,Data!#REF!)))))))))))))))&amp;IF(B20=Data!#REF!,Data!#REF!,(IF(B20=Data!#REF!,Data!#REF!,(IF(B20=Data!#REF!,Data!#REF!,(IF(B20=Data!#REF!,Data!#REF!,(IF(B20=Data!#REF!,Data!#REF!,Data!#REF!)))))))))</f>
        <v>#REF!</v>
      </c>
      <c r="V20" s="184">
        <f>IF(D20="","",VLOOKUP(B20,Data!$B$5:$J$404,9,FALSE)*D20)</f>
        <v>1.1499999999999999</v>
      </c>
    </row>
    <row r="21" spans="1:30" s="340" customFormat="1" ht="17" customHeight="1">
      <c r="A21" s="272">
        <v>15</v>
      </c>
      <c r="B21" s="419" t="s">
        <v>547</v>
      </c>
      <c r="C21" s="187" t="str">
        <f>IF(D21="","",VLOOKUP(B21,Data!$B$5:$L$404,2,FALSE))</f>
        <v>ZG04870</v>
      </c>
      <c r="D21" s="274">
        <v>1</v>
      </c>
      <c r="E21" s="277"/>
      <c r="F21" s="185">
        <f>IF(D21="","",VLOOKUP(B21,Data!$B$5:$L$404,11,FALSE))</f>
        <v>1870.76</v>
      </c>
      <c r="G21" s="188">
        <f t="shared" si="0"/>
        <v>1870.76</v>
      </c>
      <c r="H21" s="182" t="str">
        <f>IF(D21="","",VLOOKUP(B21,Data!$B$5:$D$404,3,FALSE))</f>
        <v>C/T</v>
      </c>
      <c r="I21" s="182" t="str">
        <f>IF(D21="","",VLOOKUP(B21,Data!$B$5:$M$404,12,FALSE))</f>
        <v>Indonesia</v>
      </c>
      <c r="J21" s="402" t="s">
        <v>1054</v>
      </c>
      <c r="K21" s="183">
        <f>IF(D21="","",VLOOKUP(B21,Data!$B$5:$E$404,4,FALSE)*D21)</f>
        <v>201</v>
      </c>
      <c r="L21" s="183">
        <f>IF(D21="","",VLOOKUP(B21,Data!$B$5:$F$404,5,FALSE)*D21)</f>
        <v>181</v>
      </c>
      <c r="M21" s="189" t="e">
        <f>IF(B21=Data!B83,Data!G83,(IF(B21=Data!B89,Data!G89,(IF(B21=Data!B91,Data!G91,(IF(B21=Data!#REF!,Data!#REF!,(IF(B21=Data!#REF!,Data!#REF!,(IF(B21=Data!B74,Data!G74,(IF(B21=Data!#REF!,Data!#REF!,(IF(B21=Data!#REF!,Data!#REF!,Data!#REF!)))))))))))))))&amp;IF(B21=Data!B208,Data!G208,(IF(B21=Data!B209,Data!G209,(IF(B21=Data!#REF!,Data!#REF!,(IF(B21=Data!B204,Data!G204,(IF(B21=Data!B205,Data!G205,(IF(B21=Data!#REF!,Data!G901,(IF(B21=Data!#REF!,Data!#REF!,(IF(B21=Data!B261,Data!G261,Data!#REF!)))))))))))))))&amp;IF(B21=Data!#REF!,Data!#REF!,(IF(B21=Data!#REF!,Data!#REF!,(IF(B21=Data!#REF!,Data!#REF!,(IF(B21=Data!#REF!,Data!#REF!,(IF(B21=Data!#REF!,Data!#REF!,Data!#REF!)))))))))</f>
        <v>#REF!</v>
      </c>
      <c r="N21" s="377"/>
      <c r="O21" s="378"/>
      <c r="P21" s="186" t="e">
        <f>IF(B21=Data!B83,Data!H83,(IF(B21=Data!B89,Data!H89,(IF(B21=Data!B91,Data!H91,(IF(B21=Data!#REF!,Data!#REF!,(IF(B21=Data!#REF!,Data!#REF!,(IF(B21=Data!B74,Data!H74,(IF(B21=Data!#REF!,Data!#REF!,(IF(B21=Data!#REF!,Data!#REF!,Data!#REF!)))))))))))))))&amp;IF(B21=Data!B208,Data!H208,(IF(B21=Data!B209,Data!H209,(IF(B21=Data!#REF!,Data!#REF!,(IF(B21=Data!B204,Data!H204,(IF(B21=Data!B205,Data!H205,(IF(B21=Data!#REF!,Data!H901,(IF(B21=Data!#REF!,Data!#REF!,(IF(B21=Data!B261,Data!H261,Data!#REF!)))))))))))))))&amp;IF(B21=Data!#REF!,Data!#REF!,(IF(B21=Data!#REF!,Data!#REF!,(IF(B21=Data!#REF!,Data!#REF!,(IF(B21=Data!#REF!,Data!#REF!,(IF(B21=Data!#REF!,Data!#REF!,Data!#REF!)))))))))</f>
        <v>#REF!</v>
      </c>
      <c r="Q21" s="378"/>
      <c r="R21" s="378"/>
      <c r="S21" s="186" t="e">
        <f>IF(B21=Data!B83,Data!I83,(IF(B21=Data!B89,Data!I89,(IF(B21=Data!B91,Data!I91,(IF(B21=Data!#REF!,Data!#REF!,(IF(B21=Data!#REF!,Data!#REF!,(IF(B21=Data!B74,Data!I74,(IF(B21=Data!#REF!,Data!#REF!,(IF(B21=Data!#REF!,Data!#REF!,Data!#REF!)))))))))))))))&amp;IF(B21=Data!B208,Data!I208,(IF(B21=Data!B209,Data!I209,(IF(B21=Data!#REF!,Data!#REF!,(IF(B21=Data!B204,Data!I204,(IF(B21=Data!B205,Data!I205,(IF(B21=Data!#REF!,Data!I901,(IF(B21=Data!#REF!,Data!#REF!,(IF(B21=Data!B261,Data!I261,Data!#REF!)))))))))))))))&amp;IF(B21=Data!#REF!,Data!#REF!,(IF(B21=Data!#REF!,Data!#REF!,(IF(B21=Data!#REF!,Data!#REF!,(IF(B21=Data!#REF!,Data!#REF!,(IF(B21=Data!#REF!,Data!#REF!,Data!#REF!)))))))))</f>
        <v>#REF!</v>
      </c>
      <c r="T21" s="379"/>
      <c r="U21" s="186" t="e">
        <f>IF(B21=Data!B83,Data!J83,(IF(B21=Data!B89,Data!J89,(IF(B21=Data!B91,Data!J91,(IF(B21=Data!#REF!,Data!#REF!,(IF(B21=Data!#REF!,Data!#REF!,(IF(B21=Data!B74,Data!J74,(IF(B21=Data!#REF!,Data!#REF!,(IF(B21=Data!#REF!,Data!#REF!,Data!#REF!)))))))))))))))&amp;IF(B21=Data!B208,Data!J208,(IF(B21=Data!B209,Data!J209,(IF(B21=Data!#REF!,Data!#REF!,(IF(B21=Data!B204,Data!J204,(IF(B21=Data!B205,Data!J205,(IF(B21=Data!#REF!,Data!J901,(IF(B21=Data!#REF!,Data!#REF!,(IF(B21=Data!B261,Data!J261,Data!#REF!)))))))))))))))&amp;IF(B21=Data!#REF!,Data!#REF!,(IF(B21=Data!#REF!,Data!#REF!,(IF(B21=Data!#REF!,Data!#REF!,(IF(B21=Data!#REF!,Data!#REF!,(IF(B21=Data!#REF!,Data!#REF!,Data!#REF!)))))))))</f>
        <v>#REF!</v>
      </c>
      <c r="V21" s="184">
        <f>IF(D21="","",VLOOKUP(B21,Data!$B$5:$J$404,9,FALSE)*D21)</f>
        <v>1.1499999999999999</v>
      </c>
    </row>
    <row r="22" spans="1:30" s="340" customFormat="1" ht="17" customHeight="1">
      <c r="A22" s="272">
        <v>16</v>
      </c>
      <c r="B22" s="419" t="s">
        <v>209</v>
      </c>
      <c r="C22" s="187" t="str">
        <f>IF(D22="","",VLOOKUP(B22,Data!$B$5:$L$404,2,FALSE))</f>
        <v>WN49700</v>
      </c>
      <c r="D22" s="274">
        <v>2</v>
      </c>
      <c r="E22" s="277"/>
      <c r="F22" s="185">
        <f>IF(D22="","",VLOOKUP(B22,Data!$B$5:$L$404,11,FALSE))</f>
        <v>1870.77</v>
      </c>
      <c r="G22" s="188">
        <f t="shared" si="0"/>
        <v>3741.54</v>
      </c>
      <c r="H22" s="182" t="str">
        <f>IF(D22="","",VLOOKUP(B22,Data!$B$5:$D$404,3,FALSE))</f>
        <v>C/T</v>
      </c>
      <c r="I22" s="182" t="str">
        <f>IF(D22="","",VLOOKUP(B22,Data!$B$5:$M$404,12,FALSE))</f>
        <v>Indonesia</v>
      </c>
      <c r="J22" s="402" t="s">
        <v>1054</v>
      </c>
      <c r="K22" s="183">
        <f>IF(D22="","",VLOOKUP(B22,Data!$B$5:$E$404,4,FALSE)*D22)</f>
        <v>402</v>
      </c>
      <c r="L22" s="183">
        <f>IF(D22="","",VLOOKUP(B22,Data!$B$5:$F$404,5,FALSE)*D22)</f>
        <v>362</v>
      </c>
      <c r="M22" s="189" t="e">
        <f>IF(B22=Data!B84,Data!G84,(IF(B22=Data!B90,Data!G90,(IF(B22=Data!B92,Data!G92,(IF(B22=Data!#REF!,Data!#REF!,(IF(B22=Data!#REF!,Data!#REF!,(IF(B22=Data!B75,Data!G75,(IF(B22=Data!#REF!,Data!#REF!,(IF(B22=Data!#REF!,Data!#REF!,Data!#REF!)))))))))))))))&amp;IF(B22=Data!B209,Data!G209,(IF(B22=Data!B210,Data!G210,(IF(B22=Data!#REF!,Data!#REF!,(IF(B22=Data!B205,Data!G205,(IF(B22=Data!B206,Data!G206,(IF(B22=Data!#REF!,Data!G902,(IF(B22=Data!#REF!,Data!#REF!,(IF(B22=Data!B262,Data!G262,Data!#REF!)))))))))))))))&amp;IF(B22=Data!#REF!,Data!#REF!,(IF(B22=Data!#REF!,Data!#REF!,(IF(B22=Data!#REF!,Data!#REF!,(IF(B22=Data!#REF!,Data!#REF!,(IF(B22=Data!#REF!,Data!#REF!,Data!#REF!)))))))))</f>
        <v>#REF!</v>
      </c>
      <c r="N22" s="377"/>
      <c r="O22" s="378"/>
      <c r="P22" s="186" t="e">
        <f>IF(B22=Data!B84,Data!H84,(IF(B22=Data!B90,Data!H90,(IF(B22=Data!B92,Data!H92,(IF(B22=Data!#REF!,Data!#REF!,(IF(B22=Data!#REF!,Data!#REF!,(IF(B22=Data!B75,Data!H75,(IF(B22=Data!#REF!,Data!#REF!,(IF(B22=Data!#REF!,Data!#REF!,Data!#REF!)))))))))))))))&amp;IF(B22=Data!B209,Data!H209,(IF(B22=Data!B210,Data!H210,(IF(B22=Data!#REF!,Data!#REF!,(IF(B22=Data!B205,Data!H205,(IF(B22=Data!B206,Data!H206,(IF(B22=Data!#REF!,Data!H902,(IF(B22=Data!#REF!,Data!#REF!,(IF(B22=Data!B262,Data!H262,Data!#REF!)))))))))))))))&amp;IF(B22=Data!#REF!,Data!#REF!,(IF(B22=Data!#REF!,Data!#REF!,(IF(B22=Data!#REF!,Data!#REF!,(IF(B22=Data!#REF!,Data!#REF!,(IF(B22=Data!#REF!,Data!#REF!,Data!#REF!)))))))))</f>
        <v>#REF!</v>
      </c>
      <c r="Q22" s="378"/>
      <c r="R22" s="378"/>
      <c r="S22" s="186" t="e">
        <f>IF(B22=Data!B84,Data!I84,(IF(B22=Data!B90,Data!I90,(IF(B22=Data!B92,Data!I92,(IF(B22=Data!#REF!,Data!#REF!,(IF(B22=Data!#REF!,Data!#REF!,(IF(B22=Data!B75,Data!I75,(IF(B22=Data!#REF!,Data!#REF!,(IF(B22=Data!#REF!,Data!#REF!,Data!#REF!)))))))))))))))&amp;IF(B22=Data!B209,Data!I209,(IF(B22=Data!B210,Data!I210,(IF(B22=Data!#REF!,Data!#REF!,(IF(B22=Data!B205,Data!I205,(IF(B22=Data!B206,Data!I206,(IF(B22=Data!#REF!,Data!I902,(IF(B22=Data!#REF!,Data!#REF!,(IF(B22=Data!B262,Data!I262,Data!#REF!)))))))))))))))&amp;IF(B22=Data!#REF!,Data!#REF!,(IF(B22=Data!#REF!,Data!#REF!,(IF(B22=Data!#REF!,Data!#REF!,(IF(B22=Data!#REF!,Data!#REF!,(IF(B22=Data!#REF!,Data!#REF!,Data!#REF!)))))))))</f>
        <v>#REF!</v>
      </c>
      <c r="T22" s="379"/>
      <c r="U22" s="186" t="e">
        <f>IF(B22=Data!B84,Data!J84,(IF(B22=Data!B90,Data!J90,(IF(B22=Data!B92,Data!J92,(IF(B22=Data!#REF!,Data!#REF!,(IF(B22=Data!#REF!,Data!#REF!,(IF(B22=Data!B75,Data!J75,(IF(B22=Data!#REF!,Data!#REF!,(IF(B22=Data!#REF!,Data!#REF!,Data!#REF!)))))))))))))))&amp;IF(B22=Data!B209,Data!J209,(IF(B22=Data!B210,Data!J210,(IF(B22=Data!#REF!,Data!#REF!,(IF(B22=Data!B205,Data!J205,(IF(B22=Data!B206,Data!J206,(IF(B22=Data!#REF!,Data!J902,(IF(B22=Data!#REF!,Data!#REF!,(IF(B22=Data!B262,Data!J262,Data!#REF!)))))))))))))))&amp;IF(B22=Data!#REF!,Data!#REF!,(IF(B22=Data!#REF!,Data!#REF!,(IF(B22=Data!#REF!,Data!#REF!,(IF(B22=Data!#REF!,Data!#REF!,(IF(B22=Data!#REF!,Data!#REF!,Data!#REF!)))))))))</f>
        <v>#REF!</v>
      </c>
      <c r="V22" s="184">
        <f>IF(D22="","",VLOOKUP(B22,Data!$B$5:$J$404,9,FALSE)*D22)</f>
        <v>2.2999999999999998</v>
      </c>
    </row>
    <row r="23" spans="1:30" s="340" customFormat="1" ht="17" customHeight="1">
      <c r="A23" s="272">
        <v>17</v>
      </c>
      <c r="B23" s="419" t="s">
        <v>296</v>
      </c>
      <c r="C23" s="187" t="str">
        <f>IF(D23="","",VLOOKUP(B23,Data!$B$5:$L$404,2,FALSE))</f>
        <v>WY44100</v>
      </c>
      <c r="D23" s="274">
        <v>2</v>
      </c>
      <c r="E23" s="277"/>
      <c r="F23" s="185">
        <f>IF(D23="","",VLOOKUP(B23,Data!$B$5:$L$404,11,FALSE))</f>
        <v>2895.95</v>
      </c>
      <c r="G23" s="188">
        <f t="shared" si="0"/>
        <v>5791.9</v>
      </c>
      <c r="H23" s="182" t="str">
        <f>IF(D23="","",VLOOKUP(B23,Data!$B$5:$D$404,3,FALSE))</f>
        <v>C/T</v>
      </c>
      <c r="I23" s="182" t="str">
        <f>IF(D23="","",VLOOKUP(B23,Data!$B$5:$M$404,12,FALSE))</f>
        <v>Indonesia</v>
      </c>
      <c r="J23" s="402" t="s">
        <v>1054</v>
      </c>
      <c r="K23" s="183">
        <f>IF(D23="","",VLOOKUP(B23,Data!$B$5:$E$404,4,FALSE)*D23)</f>
        <v>532</v>
      </c>
      <c r="L23" s="183">
        <f>IF(D23="","",VLOOKUP(B23,Data!$B$5:$F$404,5,FALSE)*D23)</f>
        <v>492</v>
      </c>
      <c r="M23" s="189" t="e">
        <f>IF(B23=Data!B86,Data!G86,(IF(B23=Data!B92,Data!G92,(IF(B23=Data!B94,Data!G94,(IF(B23=Data!#REF!,Data!#REF!,(IF(B23=Data!#REF!,Data!#REF!,(IF(B23=Data!B77,Data!G77,(IF(B23=Data!#REF!,Data!#REF!,(IF(B23=Data!#REF!,Data!#REF!,Data!#REF!)))))))))))))))&amp;IF(B23=Data!B211,Data!G211,(IF(B23=Data!B212,Data!G212,(IF(B23=Data!#REF!,Data!#REF!,(IF(B23=Data!B207,Data!G207,(IF(B23=Data!B208,Data!G208,(IF(B23=Data!#REF!,Data!G904,(IF(B23=Data!#REF!,Data!#REF!,(IF(B23=Data!B264,Data!G264,Data!#REF!)))))))))))))))&amp;IF(B23=Data!#REF!,Data!#REF!,(IF(B23=Data!#REF!,Data!#REF!,(IF(B23=Data!#REF!,Data!#REF!,(IF(B23=Data!#REF!,Data!#REF!,(IF(B23=Data!#REF!,Data!#REF!,Data!#REF!)))))))))</f>
        <v>#REF!</v>
      </c>
      <c r="N23" s="377"/>
      <c r="O23" s="378"/>
      <c r="P23" s="186" t="e">
        <f>IF(B23=Data!B86,Data!H86,(IF(B23=Data!B92,Data!H92,(IF(B23=Data!B94,Data!H94,(IF(B23=Data!#REF!,Data!#REF!,(IF(B23=Data!#REF!,Data!#REF!,(IF(B23=Data!B77,Data!H77,(IF(B23=Data!#REF!,Data!#REF!,(IF(B23=Data!#REF!,Data!#REF!,Data!#REF!)))))))))))))))&amp;IF(B23=Data!B211,Data!H211,(IF(B23=Data!B212,Data!H212,(IF(B23=Data!#REF!,Data!#REF!,(IF(B23=Data!B207,Data!H207,(IF(B23=Data!B208,Data!H208,(IF(B23=Data!#REF!,Data!H904,(IF(B23=Data!#REF!,Data!#REF!,(IF(B23=Data!B264,Data!H264,Data!#REF!)))))))))))))))&amp;IF(B23=Data!#REF!,Data!#REF!,(IF(B23=Data!#REF!,Data!#REF!,(IF(B23=Data!#REF!,Data!#REF!,(IF(B23=Data!#REF!,Data!#REF!,(IF(B23=Data!#REF!,Data!#REF!,Data!#REF!)))))))))</f>
        <v>#REF!</v>
      </c>
      <c r="Q23" s="378"/>
      <c r="R23" s="378"/>
      <c r="S23" s="186" t="e">
        <f>IF(B23=Data!B86,Data!I86,(IF(B23=Data!B92,Data!I92,(IF(B23=Data!B94,Data!I94,(IF(B23=Data!#REF!,Data!#REF!,(IF(B23=Data!#REF!,Data!#REF!,(IF(B23=Data!B77,Data!I77,(IF(B23=Data!#REF!,Data!#REF!,(IF(B23=Data!#REF!,Data!#REF!,Data!#REF!)))))))))))))))&amp;IF(B23=Data!B211,Data!I211,(IF(B23=Data!B212,Data!I212,(IF(B23=Data!#REF!,Data!#REF!,(IF(B23=Data!B207,Data!I207,(IF(B23=Data!B208,Data!I208,(IF(B23=Data!#REF!,Data!I904,(IF(B23=Data!#REF!,Data!#REF!,(IF(B23=Data!B264,Data!I264,Data!#REF!)))))))))))))))&amp;IF(B23=Data!#REF!,Data!#REF!,(IF(B23=Data!#REF!,Data!#REF!,(IF(B23=Data!#REF!,Data!#REF!,(IF(B23=Data!#REF!,Data!#REF!,(IF(B23=Data!#REF!,Data!#REF!,Data!#REF!)))))))))</f>
        <v>#REF!</v>
      </c>
      <c r="T23" s="379"/>
      <c r="U23" s="186" t="e">
        <f>IF(B23=Data!B86,Data!J86,(IF(B23=Data!B92,Data!J92,(IF(B23=Data!B94,Data!J94,(IF(B23=Data!#REF!,Data!#REF!,(IF(B23=Data!#REF!,Data!#REF!,(IF(B23=Data!B77,Data!J77,(IF(B23=Data!#REF!,Data!#REF!,(IF(B23=Data!#REF!,Data!#REF!,Data!#REF!)))))))))))))))&amp;IF(B23=Data!B211,Data!J211,(IF(B23=Data!B212,Data!J212,(IF(B23=Data!#REF!,Data!#REF!,(IF(B23=Data!B207,Data!J207,(IF(B23=Data!B208,Data!J208,(IF(B23=Data!#REF!,Data!J904,(IF(B23=Data!#REF!,Data!#REF!,(IF(B23=Data!B264,Data!J264,Data!#REF!)))))))))))))))&amp;IF(B23=Data!#REF!,Data!#REF!,(IF(B23=Data!#REF!,Data!#REF!,(IF(B23=Data!#REF!,Data!#REF!,(IF(B23=Data!#REF!,Data!#REF!,(IF(B23=Data!#REF!,Data!#REF!,Data!#REF!)))))))))</f>
        <v>#REF!</v>
      </c>
      <c r="V23" s="184">
        <f>IF(D23="","",VLOOKUP(B23,Data!$B$5:$J$404,9,FALSE)*D23)</f>
        <v>2.976</v>
      </c>
    </row>
    <row r="24" spans="1:30" s="340" customFormat="1" ht="17" customHeight="1">
      <c r="A24" s="272"/>
      <c r="B24" s="368"/>
      <c r="C24" s="187" t="str">
        <f>IF(D24="","",VLOOKUP(B24,Data!$B$5:$L$404,2,FALSE))</f>
        <v/>
      </c>
      <c r="D24" s="274"/>
      <c r="E24" s="181"/>
      <c r="F24" s="185" t="str">
        <f>IF(D24="","",VLOOKUP(B24,Data!$B$5:$L$404,11,FALSE))</f>
        <v/>
      </c>
      <c r="G24" s="188" t="str">
        <f t="shared" ref="G24:G29" si="1">IF(D24&gt;0,D24*F24,"-")</f>
        <v>-</v>
      </c>
      <c r="H24" s="182" t="str">
        <f>IF(D24="","",VLOOKUP(B24,Data!$B$5:$D$404,3,FALSE))</f>
        <v/>
      </c>
      <c r="I24" s="182" t="str">
        <f>IF(D24="","",VLOOKUP(B24,Data!$B$5:$M$404,12,FALSE))</f>
        <v/>
      </c>
      <c r="J24" s="402"/>
      <c r="K24" s="183" t="str">
        <f>IF(D24="","",VLOOKUP(B24,Data!$B$5:$E$404,4,FALSE)*D24)</f>
        <v/>
      </c>
      <c r="L24" s="183" t="str">
        <f>IF(D24="","",VLOOKUP(B24,Data!$B$5:$F$404,5,FALSE)*D24)</f>
        <v/>
      </c>
      <c r="M24" s="189" t="e">
        <f>IF(B24=Data!B93,Data!G93,(IF(B24=Data!B99,Data!G99,(IF(B24=Data!B101,Data!G101,(IF(B24=Data!#REF!,Data!#REF!,(IF(B24=Data!#REF!,Data!#REF!,(IF(B24=Data!B84,Data!G84,(IF(B24=Data!#REF!,Data!#REF!,(IF(B24=Data!#REF!,Data!#REF!,Data!#REF!)))))))))))))))&amp;IF(B24=Data!B219,Data!G219,(IF(B24=Data!B220,Data!G220,(IF(B24=Data!#REF!,Data!#REF!,(IF(B24=Data!B214,Data!G214,(IF(B24=Data!B216,Data!G216,(IF(B24=Data!#REF!,Data!G911,(IF(B24=Data!#REF!,Data!#REF!,(IF(B24=Data!B271,Data!G271,Data!#REF!)))))))))))))))&amp;IF(B24=Data!#REF!,Data!#REF!,(IF(B24=Data!#REF!,Data!#REF!,(IF(B24=Data!#REF!,Data!#REF!,(IF(B24=Data!#REF!,Data!#REF!,(IF(B24=Data!#REF!,Data!#REF!,Data!#REF!)))))))))</f>
        <v>#REF!</v>
      </c>
      <c r="N24" s="377"/>
      <c r="O24" s="378"/>
      <c r="P24" s="186" t="e">
        <f>IF(B24=Data!B93,Data!H93,(IF(B24=Data!B99,Data!H99,(IF(B24=Data!B101,Data!H101,(IF(B24=Data!#REF!,Data!#REF!,(IF(B24=Data!#REF!,Data!#REF!,(IF(B24=Data!B84,Data!H84,(IF(B24=Data!#REF!,Data!#REF!,(IF(B24=Data!#REF!,Data!#REF!,Data!#REF!)))))))))))))))&amp;IF(B24=Data!B219,Data!H219,(IF(B24=Data!B220,Data!H220,(IF(B24=Data!#REF!,Data!#REF!,(IF(B24=Data!B214,Data!H214,(IF(B24=Data!B216,Data!H216,(IF(B24=Data!#REF!,Data!H911,(IF(B24=Data!#REF!,Data!#REF!,(IF(B24=Data!B271,Data!H271,Data!#REF!)))))))))))))))&amp;IF(B24=Data!#REF!,Data!#REF!,(IF(B24=Data!#REF!,Data!#REF!,(IF(B24=Data!#REF!,Data!#REF!,(IF(B24=Data!#REF!,Data!#REF!,(IF(B24=Data!#REF!,Data!#REF!,Data!#REF!)))))))))</f>
        <v>#REF!</v>
      </c>
      <c r="Q24" s="378"/>
      <c r="R24" s="378"/>
      <c r="S24" s="186" t="e">
        <f>IF(B24=Data!B93,Data!I93,(IF(B24=Data!B99,Data!I99,(IF(B24=Data!B101,Data!I101,(IF(B24=Data!#REF!,Data!#REF!,(IF(B24=Data!#REF!,Data!#REF!,(IF(B24=Data!B84,Data!I84,(IF(B24=Data!#REF!,Data!#REF!,(IF(B24=Data!#REF!,Data!#REF!,Data!#REF!)))))))))))))))&amp;IF(B24=Data!B219,Data!I219,(IF(B24=Data!B220,Data!I220,(IF(B24=Data!#REF!,Data!#REF!,(IF(B24=Data!B214,Data!I214,(IF(B24=Data!B216,Data!I216,(IF(B24=Data!#REF!,Data!I911,(IF(B24=Data!#REF!,Data!#REF!,(IF(B24=Data!B271,Data!I271,Data!#REF!)))))))))))))))&amp;IF(B24=Data!#REF!,Data!#REF!,(IF(B24=Data!#REF!,Data!#REF!,(IF(B24=Data!#REF!,Data!#REF!,(IF(B24=Data!#REF!,Data!#REF!,(IF(B24=Data!#REF!,Data!#REF!,Data!#REF!)))))))))</f>
        <v>#REF!</v>
      </c>
      <c r="T24" s="379"/>
      <c r="U24" s="186" t="e">
        <f>IF(B24=Data!B93,Data!J93,(IF(B24=Data!B99,Data!J99,(IF(B24=Data!B101,Data!J101,(IF(B24=Data!#REF!,Data!#REF!,(IF(B24=Data!#REF!,Data!#REF!,(IF(B24=Data!B84,Data!J84,(IF(B24=Data!#REF!,Data!#REF!,(IF(B24=Data!#REF!,Data!#REF!,Data!#REF!)))))))))))))))&amp;IF(B24=Data!B219,Data!J219,(IF(B24=Data!B220,Data!J220,(IF(B24=Data!#REF!,Data!#REF!,(IF(B24=Data!B214,Data!J214,(IF(B24=Data!B216,Data!J216,(IF(B24=Data!#REF!,Data!J911,(IF(B24=Data!#REF!,Data!#REF!,(IF(B24=Data!B271,Data!J271,Data!#REF!)))))))))))))))&amp;IF(B24=Data!#REF!,Data!#REF!,(IF(B24=Data!#REF!,Data!#REF!,(IF(B24=Data!#REF!,Data!#REF!,(IF(B24=Data!#REF!,Data!#REF!,(IF(B24=Data!#REF!,Data!#REF!,Data!#REF!)))))))))</f>
        <v>#REF!</v>
      </c>
      <c r="V24" s="184" t="str">
        <f>IF(D24="","",VLOOKUP(B24,Data!$B$5:$J$404,9,FALSE)*D24)</f>
        <v/>
      </c>
    </row>
    <row r="25" spans="1:30" s="409" customFormat="1" ht="17" customHeight="1">
      <c r="A25" s="410"/>
      <c r="B25" s="368"/>
      <c r="C25" s="187" t="str">
        <f>IF(D25="","",VLOOKUP(B25,Data!$B$5:$L$404,2,FALSE))</f>
        <v/>
      </c>
      <c r="D25" s="274"/>
      <c r="E25" s="273"/>
      <c r="F25" s="376" t="str">
        <f>IF(D25="","",VLOOKUP(B25,Data!$B$5:$L$404,11,FALSE))</f>
        <v/>
      </c>
      <c r="G25" s="400" t="str">
        <f t="shared" si="1"/>
        <v>-</v>
      </c>
      <c r="H25" s="401" t="str">
        <f>IF(D25="","",VLOOKUP(B25,Data!$B$5:$D$404,3,FALSE))</f>
        <v/>
      </c>
      <c r="I25" s="401" t="str">
        <f>IF(D25="","",VLOOKUP(B25,Data!$B$5:$M$404,12,FALSE))</f>
        <v/>
      </c>
      <c r="J25" s="402"/>
      <c r="K25" s="187" t="str">
        <f>IF(D25="","",VLOOKUP(B25,Data!$B$5:$E$404,4,FALSE)*D25)</f>
        <v/>
      </c>
      <c r="L25" s="187" t="str">
        <f>IF(D25="","",VLOOKUP(B25,Data!$B$5:$F$404,5,FALSE)*D25)</f>
        <v/>
      </c>
      <c r="M25" s="403"/>
      <c r="N25" s="404"/>
      <c r="O25" s="405"/>
      <c r="P25" s="406"/>
      <c r="Q25" s="405"/>
      <c r="R25" s="405"/>
      <c r="S25" s="406"/>
      <c r="T25" s="407"/>
      <c r="U25" s="406"/>
      <c r="V25" s="408" t="str">
        <f>IF(D25="","",VLOOKUP(B25,Data!$B$5:$J$404,9,FALSE)*D25)</f>
        <v/>
      </c>
      <c r="W25" s="386"/>
      <c r="X25" s="386"/>
      <c r="Y25" s="386"/>
      <c r="Z25" s="386"/>
      <c r="AA25" s="386"/>
      <c r="AB25" s="386"/>
      <c r="AC25" s="386"/>
      <c r="AD25" s="386"/>
    </row>
    <row r="26" spans="1:30" s="409" customFormat="1" ht="17" customHeight="1">
      <c r="A26" s="410"/>
      <c r="B26" s="368"/>
      <c r="C26" s="187" t="str">
        <f>IF(D26="","",VLOOKUP(B26,Data!$B$5:$L$404,2,FALSE))</f>
        <v/>
      </c>
      <c r="D26" s="274"/>
      <c r="E26" s="273"/>
      <c r="F26" s="376" t="str">
        <f>IF(D26="","",VLOOKUP(B26,Data!$B$5:$L$404,11,FALSE))</f>
        <v/>
      </c>
      <c r="G26" s="400" t="str">
        <f t="shared" si="1"/>
        <v>-</v>
      </c>
      <c r="H26" s="401" t="str">
        <f>IF(D26="","",VLOOKUP(B26,Data!$B$5:$D$404,3,FALSE))</f>
        <v/>
      </c>
      <c r="I26" s="401" t="str">
        <f>IF(D26="","",VLOOKUP(B26,Data!$B$5:$M$404,12,FALSE))</f>
        <v/>
      </c>
      <c r="J26" s="402"/>
      <c r="K26" s="187" t="str">
        <f>IF(D26="","",VLOOKUP(B26,Data!$B$5:$E$404,4,FALSE)*D26)</f>
        <v/>
      </c>
      <c r="L26" s="187" t="str">
        <f>IF(D26="","",VLOOKUP(B26,Data!$B$5:$F$404,5,FALSE)*D26)</f>
        <v/>
      </c>
      <c r="M26" s="403"/>
      <c r="N26" s="404"/>
      <c r="O26" s="405"/>
      <c r="P26" s="406"/>
      <c r="Q26" s="405"/>
      <c r="R26" s="405"/>
      <c r="S26" s="406"/>
      <c r="T26" s="407"/>
      <c r="U26" s="406"/>
      <c r="V26" s="408" t="str">
        <f>IF(D26="","",VLOOKUP(B26,Data!$B$5:$J$404,9,FALSE)*D26)</f>
        <v/>
      </c>
      <c r="W26" s="386"/>
      <c r="X26" s="386"/>
      <c r="Y26" s="386"/>
      <c r="Z26" s="386"/>
      <c r="AA26" s="386"/>
      <c r="AB26" s="386"/>
      <c r="AC26" s="386"/>
      <c r="AD26" s="386"/>
    </row>
    <row r="27" spans="1:30" s="340" customFormat="1" ht="17" customHeight="1">
      <c r="A27" s="410"/>
      <c r="B27" s="342" t="s">
        <v>871</v>
      </c>
      <c r="C27" s="187" t="str">
        <f>IF(D27="","",VLOOKUP(B27,Data!$B$5:$L$404,2,FALSE))</f>
        <v/>
      </c>
      <c r="D27" s="274"/>
      <c r="E27" s="276"/>
      <c r="F27" s="185" t="str">
        <f>IF(D27="","",VLOOKUP(B27,Data!$B$5:$L$404,11,FALSE))</f>
        <v/>
      </c>
      <c r="G27" s="188" t="str">
        <f t="shared" si="1"/>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399"/>
      <c r="B28" s="342" t="s">
        <v>1058</v>
      </c>
      <c r="C28" s="187" t="str">
        <f>IF(D28="","",VLOOKUP(B28,Data!$B$5:$L$404,2,FALSE))</f>
        <v/>
      </c>
      <c r="D28" s="339"/>
      <c r="E28" s="276"/>
      <c r="F28" s="185" t="str">
        <f>IF(D28="","",VLOOKUP(B28,Data!$B$5:$L$404,11,FALSE))</f>
        <v/>
      </c>
      <c r="G28" s="188" t="str">
        <f t="shared" si="1"/>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410"/>
      <c r="B29" s="385"/>
      <c r="C29" s="187"/>
      <c r="D29" s="339"/>
      <c r="E29" s="276"/>
      <c r="F29" s="185"/>
      <c r="G29" s="188" t="str">
        <f t="shared" si="1"/>
        <v>-</v>
      </c>
      <c r="H29" s="182"/>
      <c r="I29" s="182"/>
      <c r="J29" s="246"/>
      <c r="K29" s="183"/>
      <c r="L29" s="183"/>
      <c r="M29" s="189" t="e">
        <f>IF(B29=Data!B87,Data!G87,(IF(B29=Data!B93,Data!G93,(IF(B29=Data!B95,Data!G95,(IF(B29=Data!#REF!,Data!#REF!,(IF(B29=Data!#REF!,Data!#REF!,(IF(B29=Data!B78,Data!G78,(IF(B29=Data!#REF!,Data!#REF!,(IF(B29=Data!#REF!,Data!#REF!,Data!#REF!)))))))))))))))&amp;IF(B29=Data!B212,Data!G212,(IF(B29=Data!B213,Data!G213,(IF(B29=Data!#REF!,Data!#REF!,(IF(B29=Data!B208,Data!G208,(IF(B29=Data!B209,Data!G209,(IF(B29=Data!#REF!,Data!G905,(IF(B29=Data!#REF!,Data!#REF!,(IF(B29=Data!B265,Data!G265,Data!#REF!)))))))))))))))&amp;IF(B29=Data!#REF!,Data!#REF!,(IF(B29=Data!#REF!,Data!#REF!,(IF(B29=Data!#REF!,Data!#REF!,(IF(B29=Data!#REF!,Data!#REF!,(IF(B29=Data!#REF!,Data!#REF!,Data!#REF!)))))))))</f>
        <v>#REF!</v>
      </c>
      <c r="N29" s="377"/>
      <c r="O29" s="378"/>
      <c r="P29" s="186" t="e">
        <f>IF(B29=Data!B87,Data!H87,(IF(B29=Data!B93,Data!H93,(IF(B29=Data!B95,Data!H95,(IF(B29=Data!#REF!,Data!#REF!,(IF(B29=Data!#REF!,Data!#REF!,(IF(B29=Data!B78,Data!H78,(IF(B29=Data!#REF!,Data!#REF!,(IF(B29=Data!#REF!,Data!#REF!,Data!#REF!)))))))))))))))&amp;IF(B29=Data!B212,Data!H212,(IF(B29=Data!B213,Data!H213,(IF(B29=Data!#REF!,Data!#REF!,(IF(B29=Data!B208,Data!H208,(IF(B29=Data!B209,Data!H209,(IF(B29=Data!#REF!,Data!H905,(IF(B29=Data!#REF!,Data!#REF!,(IF(B29=Data!B265,Data!H265,Data!#REF!)))))))))))))))&amp;IF(B29=Data!#REF!,Data!#REF!,(IF(B29=Data!#REF!,Data!#REF!,(IF(B29=Data!#REF!,Data!#REF!,(IF(B29=Data!#REF!,Data!#REF!,(IF(B29=Data!#REF!,Data!#REF!,Data!#REF!)))))))))</f>
        <v>#REF!</v>
      </c>
      <c r="Q29" s="378"/>
      <c r="R29" s="378"/>
      <c r="S29" s="186" t="e">
        <f>IF(B29=Data!B87,Data!I87,(IF(B29=Data!B93,Data!I93,(IF(B29=Data!B95,Data!I95,(IF(B29=Data!#REF!,Data!#REF!,(IF(B29=Data!#REF!,Data!#REF!,(IF(B29=Data!B78,Data!I78,(IF(B29=Data!#REF!,Data!#REF!,(IF(B29=Data!#REF!,Data!#REF!,Data!#REF!)))))))))))))))&amp;IF(B29=Data!B212,Data!I212,(IF(B29=Data!B213,Data!I213,(IF(B29=Data!#REF!,Data!#REF!,(IF(B29=Data!B208,Data!I208,(IF(B29=Data!B209,Data!I209,(IF(B29=Data!#REF!,Data!I905,(IF(B29=Data!#REF!,Data!#REF!,(IF(B29=Data!B265,Data!I265,Data!#REF!)))))))))))))))&amp;IF(B29=Data!#REF!,Data!#REF!,(IF(B29=Data!#REF!,Data!#REF!,(IF(B29=Data!#REF!,Data!#REF!,(IF(B29=Data!#REF!,Data!#REF!,(IF(B29=Data!#REF!,Data!#REF!,Data!#REF!)))))))))</f>
        <v>#REF!</v>
      </c>
      <c r="T29" s="379"/>
      <c r="U29" s="186" t="e">
        <f>IF(B29=Data!B87,Data!J87,(IF(B29=Data!B93,Data!J93,(IF(B29=Data!B95,Data!J95,(IF(B29=Data!#REF!,Data!#REF!,(IF(B29=Data!#REF!,Data!#REF!,(IF(B29=Data!B78,Data!J78,(IF(B29=Data!#REF!,Data!#REF!,(IF(B29=Data!#REF!,Data!#REF!,Data!#REF!)))))))))))))))&amp;IF(B29=Data!B212,Data!J212,(IF(B29=Data!B213,Data!J213,(IF(B29=Data!#REF!,Data!#REF!,(IF(B29=Data!B208,Data!J208,(IF(B29=Data!B209,Data!J209,(IF(B29=Data!#REF!,Data!J905,(IF(B29=Data!#REF!,Data!#REF!,(IF(B29=Data!B265,Data!J265,Data!#REF!)))))))))))))))&amp;IF(B29=Data!#REF!,Data!#REF!,(IF(B29=Data!#REF!,Data!#REF!,(IF(B29=Data!#REF!,Data!#REF!,(IF(B29=Data!#REF!,Data!#REF!,(IF(B29=Data!#REF!,Data!#REF!,Data!#REF!)))))))))</f>
        <v>#REF!</v>
      </c>
      <c r="V29" s="184"/>
      <c r="W29" s="282"/>
      <c r="X29" s="282"/>
      <c r="Y29" s="282"/>
      <c r="Z29" s="282"/>
      <c r="AA29" s="282"/>
      <c r="AB29" s="282"/>
      <c r="AC29" s="282"/>
      <c r="AD29" s="282"/>
    </row>
    <row r="30" spans="1:30" s="340" customFormat="1" ht="19.5" customHeight="1">
      <c r="A30" s="272"/>
      <c r="B30" s="678" t="s">
        <v>1060</v>
      </c>
      <c r="C30" s="679"/>
      <c r="D30" s="269">
        <f>SUM(D16:D29)</f>
        <v>8</v>
      </c>
      <c r="E30" s="374"/>
      <c r="F30" s="380"/>
      <c r="G30" s="191">
        <f>SUM(G16:G29)</f>
        <v>17815.019999999997</v>
      </c>
      <c r="H30" s="191"/>
      <c r="I30" s="383"/>
      <c r="J30" s="343"/>
      <c r="K30" s="191">
        <f>SUM(K16:K29)</f>
        <v>1738</v>
      </c>
      <c r="L30" s="191">
        <f>SUM(L16:L29)</f>
        <v>1578</v>
      </c>
      <c r="M30" s="191" t="e">
        <f>SUM(M16:M29)</f>
        <v>#REF!</v>
      </c>
      <c r="N30" s="190">
        <f>SUM(N14:N15)</f>
        <v>0</v>
      </c>
      <c r="O30" s="190" t="e">
        <f>SUM(#REF!)</f>
        <v>#REF!</v>
      </c>
      <c r="P30" s="190">
        <f>SUM(P14:P15)</f>
        <v>0</v>
      </c>
      <c r="Q30" s="190">
        <f>SUM(Q14:Q15)</f>
        <v>0</v>
      </c>
      <c r="R30" s="190" t="e">
        <f>SUM(#REF!)</f>
        <v>#REF!</v>
      </c>
      <c r="S30" s="190">
        <f>SUM(S14:S15)</f>
        <v>0</v>
      </c>
      <c r="T30" s="190">
        <f>SUM(T14:T15)</f>
        <v>0</v>
      </c>
      <c r="U30" s="190"/>
      <c r="V30" s="192">
        <f>SUM(V16:V29)</f>
        <v>9.8759999999999994</v>
      </c>
      <c r="W30" s="282"/>
    </row>
    <row r="31" spans="1:30" ht="10.5" customHeight="1">
      <c r="A31" s="272"/>
      <c r="B31" s="680"/>
      <c r="C31" s="681"/>
      <c r="D31" s="395"/>
      <c r="E31" s="375"/>
      <c r="F31" s="311"/>
      <c r="G31" s="160" t="s">
        <v>523</v>
      </c>
      <c r="H31" s="157"/>
      <c r="I31" s="344"/>
      <c r="J31" s="344"/>
      <c r="K31" s="344"/>
      <c r="L31" s="161"/>
      <c r="M31" s="151"/>
      <c r="N31" s="298"/>
      <c r="U31" s="298"/>
      <c r="V31" s="298"/>
    </row>
    <row r="32" spans="1:30" ht="14">
      <c r="A32" s="290" t="s">
        <v>524</v>
      </c>
      <c r="B32" s="346"/>
      <c r="C32" s="347"/>
      <c r="D32" s="396" t="s">
        <v>81</v>
      </c>
      <c r="E32" s="305"/>
      <c r="F32" s="68" t="s">
        <v>82</v>
      </c>
      <c r="G32" s="72"/>
      <c r="H32" s="322" t="s">
        <v>83</v>
      </c>
      <c r="I32" s="349"/>
      <c r="J32" s="152" t="s">
        <v>84</v>
      </c>
      <c r="K32" s="152"/>
      <c r="L32" s="682" t="s">
        <v>85</v>
      </c>
      <c r="M32" s="683"/>
      <c r="N32" s="683"/>
      <c r="O32" s="683"/>
      <c r="P32" s="683"/>
      <c r="Q32" s="683"/>
      <c r="R32" s="683"/>
      <c r="S32" s="683"/>
      <c r="T32" s="683"/>
      <c r="U32" s="683"/>
      <c r="V32" s="684"/>
    </row>
    <row r="33" spans="1:22" ht="14">
      <c r="A33" s="297" t="s">
        <v>525</v>
      </c>
      <c r="B33" s="334"/>
      <c r="C33" s="308"/>
      <c r="D33" s="386" t="s">
        <v>87</v>
      </c>
      <c r="F33" s="685"/>
      <c r="G33" s="686"/>
      <c r="H33" s="297" t="s">
        <v>88</v>
      </c>
      <c r="I33" s="350"/>
      <c r="J33" s="154" t="s">
        <v>89</v>
      </c>
      <c r="K33" s="154"/>
      <c r="L33" s="150"/>
      <c r="V33" s="155"/>
    </row>
    <row r="34" spans="1:22">
      <c r="A34" s="297" t="s">
        <v>526</v>
      </c>
      <c r="B34" s="297"/>
      <c r="C34" s="298"/>
      <c r="D34" s="386"/>
      <c r="F34" s="685"/>
      <c r="G34" s="686"/>
      <c r="H34" s="297"/>
      <c r="I34" s="350"/>
      <c r="J34" s="154" t="s">
        <v>93</v>
      </c>
      <c r="K34" s="154"/>
      <c r="L34" s="150"/>
      <c r="V34" s="155"/>
    </row>
    <row r="35" spans="1:22" ht="10.5" customHeight="1">
      <c r="A35" s="311"/>
      <c r="B35" s="351"/>
      <c r="C35" s="352"/>
      <c r="D35" s="386" t="s">
        <v>94</v>
      </c>
      <c r="F35" s="685"/>
      <c r="G35" s="686"/>
      <c r="H35" s="297" t="s">
        <v>95</v>
      </c>
      <c r="I35" s="350"/>
      <c r="J35" s="154"/>
      <c r="K35" s="154"/>
      <c r="L35" s="150"/>
      <c r="V35" s="155"/>
    </row>
    <row r="36" spans="1:22" ht="13">
      <c r="A36" s="290" t="s">
        <v>96</v>
      </c>
      <c r="C36" s="292"/>
      <c r="D36" s="386" t="s">
        <v>97</v>
      </c>
      <c r="F36" s="76" t="s">
        <v>98</v>
      </c>
      <c r="G36" s="73"/>
      <c r="H36" s="297" t="s">
        <v>88</v>
      </c>
      <c r="I36" s="350"/>
      <c r="J36" s="154" t="s">
        <v>99</v>
      </c>
      <c r="K36" s="154"/>
      <c r="L36" s="150"/>
      <c r="V36" s="155"/>
    </row>
    <row r="37" spans="1:22" ht="10.5" customHeight="1">
      <c r="A37" s="297" t="s">
        <v>527</v>
      </c>
      <c r="C37" s="298"/>
      <c r="D37" s="386" t="s">
        <v>100</v>
      </c>
      <c r="F37" s="77"/>
      <c r="G37" s="162"/>
      <c r="H37" s="297" t="s">
        <v>101</v>
      </c>
      <c r="I37" s="350"/>
      <c r="J37" s="154" t="s">
        <v>528</v>
      </c>
      <c r="K37" s="154"/>
      <c r="L37" s="687" t="s">
        <v>103</v>
      </c>
      <c r="M37" s="688"/>
      <c r="N37" s="688"/>
      <c r="O37" s="688"/>
      <c r="P37" s="688"/>
      <c r="Q37" s="688"/>
      <c r="R37" s="688"/>
      <c r="S37" s="688"/>
      <c r="T37" s="688"/>
      <c r="U37" s="688"/>
      <c r="V37" s="689"/>
    </row>
    <row r="38" spans="1:22">
      <c r="A38" s="311"/>
      <c r="B38" s="312"/>
      <c r="C38" s="313"/>
      <c r="D38" s="397"/>
      <c r="E38" s="312"/>
      <c r="F38" s="673" t="s">
        <v>1053</v>
      </c>
      <c r="G38" s="674"/>
      <c r="H38" s="673" t="s">
        <v>1057</v>
      </c>
      <c r="I38" s="674"/>
      <c r="J38" s="158" t="s">
        <v>104</v>
      </c>
      <c r="K38" s="158"/>
      <c r="L38" s="675" t="s">
        <v>105</v>
      </c>
      <c r="M38" s="676"/>
      <c r="N38" s="676"/>
      <c r="O38" s="676"/>
      <c r="P38" s="676"/>
      <c r="Q38" s="676"/>
      <c r="R38" s="676"/>
      <c r="S38" s="676"/>
      <c r="T38" s="676"/>
      <c r="U38" s="676"/>
      <c r="V38" s="677"/>
    </row>
    <row r="39" spans="1:22">
      <c r="B39" s="305"/>
    </row>
    <row r="45" spans="1:22" s="354" customFormat="1" ht="26.25" customHeight="1">
      <c r="A45" s="163" t="s">
        <v>886</v>
      </c>
      <c r="B45" s="146"/>
      <c r="C45" s="163" t="s">
        <v>569</v>
      </c>
      <c r="D45" s="362"/>
      <c r="E45" s="362"/>
      <c r="F45" s="363"/>
      <c r="G45" s="163" t="s">
        <v>880</v>
      </c>
      <c r="H45" s="146"/>
      <c r="I45" s="163" t="s">
        <v>569</v>
      </c>
      <c r="K45" s="265"/>
      <c r="L45" s="265"/>
      <c r="V45" s="264"/>
    </row>
    <row r="46" spans="1:22" s="354" customFormat="1" ht="19.25" customHeight="1">
      <c r="A46" s="163" t="s">
        <v>887</v>
      </c>
      <c r="B46" s="146"/>
      <c r="C46" s="163" t="s">
        <v>891</v>
      </c>
      <c r="D46" s="362"/>
      <c r="E46" s="362"/>
      <c r="F46" s="363"/>
      <c r="G46" s="247" t="s">
        <v>881</v>
      </c>
      <c r="H46" s="381"/>
      <c r="I46" s="247" t="s">
        <v>891</v>
      </c>
      <c r="K46" s="265"/>
      <c r="L46" s="265"/>
      <c r="V46" s="264"/>
    </row>
    <row r="47" spans="1:22" s="354" customFormat="1" ht="19.25" customHeight="1">
      <c r="A47" s="163" t="s">
        <v>888</v>
      </c>
      <c r="B47" s="146"/>
      <c r="C47" s="163" t="s">
        <v>891</v>
      </c>
      <c r="D47" s="362"/>
      <c r="E47" s="362"/>
      <c r="F47" s="363"/>
      <c r="G47" s="163" t="s">
        <v>882</v>
      </c>
      <c r="H47" s="146"/>
      <c r="I47" s="163" t="s">
        <v>569</v>
      </c>
      <c r="K47" s="265"/>
      <c r="L47" s="265"/>
      <c r="V47" s="264"/>
    </row>
    <row r="48" spans="1:22" s="354" customFormat="1" ht="19.25" customHeight="1">
      <c r="A48" s="163" t="s">
        <v>889</v>
      </c>
      <c r="B48" s="146"/>
      <c r="C48" s="163" t="s">
        <v>569</v>
      </c>
      <c r="D48" s="362"/>
      <c r="E48" s="362"/>
      <c r="F48" s="363"/>
      <c r="G48" s="163" t="s">
        <v>883</v>
      </c>
      <c r="H48" s="146"/>
      <c r="I48" s="163" t="s">
        <v>569</v>
      </c>
      <c r="K48" s="265"/>
      <c r="L48" s="265"/>
      <c r="V48" s="264"/>
    </row>
    <row r="49" spans="1:22" s="354" customFormat="1" ht="19.25" customHeight="1">
      <c r="A49" s="163" t="s">
        <v>890</v>
      </c>
      <c r="B49" s="146"/>
      <c r="C49" s="163" t="s">
        <v>569</v>
      </c>
      <c r="D49" s="362"/>
      <c r="E49" s="362"/>
      <c r="F49" s="363"/>
      <c r="G49" s="163" t="s">
        <v>885</v>
      </c>
      <c r="H49" s="146"/>
      <c r="I49" s="163" t="s">
        <v>569</v>
      </c>
      <c r="K49" s="265"/>
      <c r="L49" s="265"/>
      <c r="V49" s="264"/>
    </row>
    <row r="50" spans="1:22" ht="18.75" customHeight="1">
      <c r="A50" s="411"/>
      <c r="B50" s="411"/>
      <c r="C50" s="411"/>
      <c r="D50" s="411"/>
      <c r="E50" s="411"/>
      <c r="F50" s="266"/>
      <c r="G50" s="163" t="s">
        <v>884</v>
      </c>
      <c r="H50" s="146"/>
      <c r="I50" s="163" t="s">
        <v>569</v>
      </c>
    </row>
    <row r="54" spans="1:22">
      <c r="L54" s="355"/>
    </row>
    <row r="55" spans="1:22" ht="14">
      <c r="A55" s="356"/>
      <c r="C55" s="334"/>
      <c r="D55" s="357"/>
      <c r="L55" s="358"/>
    </row>
    <row r="56" spans="1:22" ht="14">
      <c r="A56" s="359"/>
      <c r="C56" s="334"/>
      <c r="D56" s="357"/>
      <c r="L56" s="358"/>
    </row>
    <row r="57" spans="1:22" ht="14">
      <c r="A57" s="359"/>
      <c r="C57" s="334"/>
      <c r="D57" s="357"/>
      <c r="L57" s="358"/>
    </row>
    <row r="58" spans="1:22" ht="14">
      <c r="A58" s="359"/>
      <c r="B58" s="334"/>
      <c r="C58" s="334"/>
      <c r="D58" s="357"/>
      <c r="L58" s="358"/>
    </row>
    <row r="59" spans="1:22" ht="14">
      <c r="A59" s="359"/>
      <c r="B59" s="334"/>
      <c r="C59" s="334"/>
      <c r="D59" s="357"/>
      <c r="L59" s="358"/>
    </row>
    <row r="60" spans="1:22" ht="14">
      <c r="A60" s="359"/>
      <c r="B60" s="334"/>
      <c r="C60" s="334"/>
      <c r="D60" s="357"/>
      <c r="L60" s="358"/>
    </row>
    <row r="61" spans="1:22" ht="14">
      <c r="A61" s="334"/>
      <c r="B61" s="334"/>
      <c r="C61" s="334"/>
      <c r="D61" s="357"/>
      <c r="L61" s="360"/>
    </row>
    <row r="62" spans="1:22" ht="14">
      <c r="A62" s="359"/>
      <c r="B62" s="334"/>
      <c r="C62" s="334"/>
      <c r="D62" s="357"/>
    </row>
    <row r="63" spans="1:22" ht="14">
      <c r="A63" s="334"/>
      <c r="B63" s="334"/>
      <c r="C63" s="334"/>
      <c r="D63" s="357"/>
    </row>
    <row r="64" spans="1:22" ht="14">
      <c r="A64" s="334"/>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34"/>
      <c r="B75" s="334"/>
      <c r="C75" s="334"/>
      <c r="D75" s="357"/>
    </row>
    <row r="76" spans="1:4" ht="14">
      <c r="B76" s="334"/>
    </row>
    <row r="77" spans="1:4" ht="14">
      <c r="B77" s="334"/>
    </row>
    <row r="78" spans="1:4" ht="14">
      <c r="B78" s="334"/>
    </row>
  </sheetData>
  <mergeCells count="9">
    <mergeCell ref="F38:G38"/>
    <mergeCell ref="H38:I38"/>
    <mergeCell ref="L38:V38"/>
    <mergeCell ref="B30:C31"/>
    <mergeCell ref="L32:V32"/>
    <mergeCell ref="F33:G33"/>
    <mergeCell ref="F34:G34"/>
    <mergeCell ref="F35:G35"/>
    <mergeCell ref="L37:V37"/>
  </mergeCells>
  <printOptions horizontalCentered="1"/>
  <pageMargins left="0" right="0" top="0.23622047244094491" bottom="0.15748031496062992" header="8.0708661417322833" footer="0"/>
  <pageSetup paperSize="9" scale="74" firstPageNumber="4294963191" orientation="landscape" r:id="rId1"/>
  <headerFooter alignWithMargins="0">
    <oddHeader>&amp;R&amp;"Calibri"&amp;10&amp;K000000 Confidential&amp;1#_x000D_</oddHeader>
  </headerFooter>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7829D-7888-4018-A07A-93557E66F634}">
  <sheetPr>
    <pageSetUpPr fitToPage="1"/>
  </sheetPr>
  <dimension ref="A1:AD73"/>
  <sheetViews>
    <sheetView topLeftCell="A16" zoomScale="85" zoomScaleNormal="85" zoomScaleSheetLayoutView="85" workbookViewId="0">
      <selection activeCell="E23" sqref="E23"/>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89"/>
      <c r="I10" s="490"/>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1005</v>
      </c>
      <c r="C18" s="187" t="str">
        <f>IF(D18="","",VLOOKUP(B18,Data!$B$5:$L$404,2,FALSE))</f>
        <v/>
      </c>
      <c r="D18" s="361"/>
      <c r="E18" s="276"/>
      <c r="F18" s="185" t="str">
        <f>IF(D18="","",VLOOKUP(B18,Data!$B$5:$L$404,11,FALSE))</f>
        <v/>
      </c>
      <c r="G18" s="188" t="str">
        <f t="shared" ref="G18:G26" si="0">IF(D18&gt;0,D18*F18,"-")</f>
        <v>-</v>
      </c>
      <c r="H18" s="182" t="str">
        <f>IF(D18="","",VLOOKUP(B18,Data!$B$5:$D$404,3,FALSE))</f>
        <v/>
      </c>
      <c r="I18" s="182" t="str">
        <f>IF(D18="","",VLOOKUP(B18,Data!$B$5:$M$404,12,FALSE))</f>
        <v/>
      </c>
      <c r="J18" s="280"/>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18</v>
      </c>
      <c r="B19" s="419" t="s">
        <v>367</v>
      </c>
      <c r="C19" s="187" t="str">
        <f>IF(D19="","",VLOOKUP(B19,Data!$B$5:$L$404,2,FALSE))</f>
        <v>WQ78240</v>
      </c>
      <c r="D19" s="361">
        <v>1</v>
      </c>
      <c r="E19" s="276"/>
      <c r="F19" s="185">
        <f>IF(D19="","",VLOOKUP(B19,Data!$B$5:$L$404,11,FALSE))</f>
        <v>5429.35</v>
      </c>
      <c r="G19" s="188">
        <f t="shared" si="0"/>
        <v>5429.35</v>
      </c>
      <c r="H19" s="182" t="str">
        <f>IF(D19="","",VLOOKUP(B19,Data!$B$5:$D$404,3,FALSE))</f>
        <v>C/T</v>
      </c>
      <c r="I19" s="182" t="str">
        <f>IF(D19="","",VLOOKUP(B19,Data!$B$5:$M$404,12,FALSE))</f>
        <v>Indonesia</v>
      </c>
      <c r="J19" s="280" t="s">
        <v>1004</v>
      </c>
      <c r="K19" s="183">
        <f>IF(D19="","",VLOOKUP(B19,Data!$B$5:$E$404,4,FALSE)*D19)</f>
        <v>305</v>
      </c>
      <c r="L19" s="183">
        <f>IF(D19="","",VLOOKUP(B19,Data!$B$5:$F$404,5,FALSE)*D19)</f>
        <v>269</v>
      </c>
      <c r="M19" s="189"/>
      <c r="N19" s="377"/>
      <c r="O19" s="378"/>
      <c r="P19" s="186"/>
      <c r="Q19" s="378"/>
      <c r="R19" s="378"/>
      <c r="S19" s="186"/>
      <c r="T19" s="379"/>
      <c r="U19" s="186"/>
      <c r="V19" s="184">
        <f>IF(D19="","",VLOOKUP(B19,Data!$B$5:$J$404,9,FALSE)*D19)</f>
        <v>1.534</v>
      </c>
      <c r="W19" s="282"/>
      <c r="X19" s="282"/>
      <c r="Y19" s="282"/>
      <c r="Z19" s="282"/>
      <c r="AA19" s="282"/>
      <c r="AB19" s="282"/>
      <c r="AC19" s="282"/>
      <c r="AD19" s="282"/>
    </row>
    <row r="20" spans="1:30" s="340" customFormat="1" ht="17" customHeight="1">
      <c r="A20" s="485"/>
      <c r="B20" s="369" t="s">
        <v>1049</v>
      </c>
      <c r="C20" s="187" t="str">
        <f>IF(D20="","",VLOOKUP(B20,Data!$B$5:$L$404,2,FALSE))</f>
        <v/>
      </c>
      <c r="D20" s="361"/>
      <c r="E20" s="276"/>
      <c r="F20" s="185" t="str">
        <f>IF(D20="","",VLOOKUP(B20,Data!$B$5:$L$404,11,FALSE))</f>
        <v/>
      </c>
      <c r="G20" s="188" t="str">
        <f>IF(D20&gt;0,D20*F20,"-")</f>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488">
        <v>19</v>
      </c>
      <c r="B21" s="419" t="s">
        <v>353</v>
      </c>
      <c r="C21" s="187" t="str">
        <f>IF(D21="","",VLOOKUP(B21,Data!$B$5:$L$404,2,FALSE))</f>
        <v>WQ78260</v>
      </c>
      <c r="D21" s="361">
        <v>5</v>
      </c>
      <c r="E21" s="276"/>
      <c r="F21" s="185">
        <f>IF(D21="","",VLOOKUP(B21,Data!$B$5:$L$404,11,FALSE))</f>
        <v>4283.6499999999996</v>
      </c>
      <c r="G21" s="188">
        <f>IF(D21&gt;0,D21*F21,"-")</f>
        <v>21418.25</v>
      </c>
      <c r="H21" s="182" t="str">
        <f>IF(D21="","",VLOOKUP(B21,Data!$B$5:$D$404,3,FALSE))</f>
        <v>C/T</v>
      </c>
      <c r="I21" s="182" t="str">
        <f>IF(D21="","",VLOOKUP(B21,Data!$B$5:$M$404,12,FALSE))</f>
        <v>Indonesia</v>
      </c>
      <c r="J21" s="280" t="s">
        <v>1055</v>
      </c>
      <c r="K21" s="183">
        <f>IF(D21="","",VLOOKUP(B21,Data!$B$5:$E$404,4,FALSE)*D21)</f>
        <v>1525</v>
      </c>
      <c r="L21" s="183">
        <f>IF(D21="","",VLOOKUP(B21,Data!$B$5:$F$404,5,FALSE)*D21)</f>
        <v>1345</v>
      </c>
      <c r="M21" s="189"/>
      <c r="N21" s="377"/>
      <c r="O21" s="378"/>
      <c r="P21" s="186"/>
      <c r="Q21" s="378"/>
      <c r="R21" s="378"/>
      <c r="S21" s="186"/>
      <c r="T21" s="379"/>
      <c r="U21" s="186"/>
      <c r="V21" s="184">
        <f>IF(D21="","",VLOOKUP(B21,Data!$B$5:$J$404,9,FALSE)*D21)</f>
        <v>7.67</v>
      </c>
      <c r="W21" s="282"/>
      <c r="X21" s="282"/>
      <c r="Y21" s="282"/>
      <c r="Z21" s="282"/>
      <c r="AA21" s="282"/>
      <c r="AB21" s="282"/>
      <c r="AC21" s="282"/>
      <c r="AD21" s="282"/>
    </row>
    <row r="22" spans="1:30" s="340" customFormat="1" ht="17" customHeight="1">
      <c r="A22" s="488">
        <v>20</v>
      </c>
      <c r="B22" s="419" t="s">
        <v>239</v>
      </c>
      <c r="C22" s="187" t="str">
        <f>IF(D22="","",VLOOKUP(B22,Data!$B$5:$L$404,2,FALSE))</f>
        <v>AAC7366</v>
      </c>
      <c r="D22" s="361">
        <v>8</v>
      </c>
      <c r="E22" s="276"/>
      <c r="F22" s="185">
        <f>IF(D22="","",VLOOKUP(B22,Data!$B$5:$L$404,11,FALSE))</f>
        <v>2618.06</v>
      </c>
      <c r="G22" s="188">
        <f t="shared" si="0"/>
        <v>20944.48</v>
      </c>
      <c r="H22" s="182" t="str">
        <f>IF(D22="","",VLOOKUP(B22,Data!$B$5:$D$404,3,FALSE))</f>
        <v>C/T</v>
      </c>
      <c r="I22" s="182" t="str">
        <f>IF(D22="","",VLOOKUP(B22,Data!$B$5:$M$404,12,FALSE))</f>
        <v>Indonesia</v>
      </c>
      <c r="J22" s="280" t="s">
        <v>1055</v>
      </c>
      <c r="K22" s="183">
        <f>IF(D22="","",VLOOKUP(B22,Data!$B$5:$E$404,4,FALSE)*D22)</f>
        <v>2128</v>
      </c>
      <c r="L22" s="183">
        <f>IF(D22="","",VLOOKUP(B22,Data!$B$5:$F$404,5,FALSE)*D22)</f>
        <v>1968</v>
      </c>
      <c r="M22" s="189"/>
      <c r="N22" s="377"/>
      <c r="O22" s="378"/>
      <c r="P22" s="186"/>
      <c r="Q22" s="378"/>
      <c r="R22" s="378"/>
      <c r="S22" s="186"/>
      <c r="T22" s="379"/>
      <c r="U22" s="186"/>
      <c r="V22" s="184">
        <f>IF(D22="","",VLOOKUP(B22,Data!$B$5:$J$404,9,FALSE)*D22)</f>
        <v>11.904</v>
      </c>
      <c r="W22" s="282"/>
      <c r="X22" s="282"/>
      <c r="Y22" s="282"/>
      <c r="Z22" s="282"/>
      <c r="AA22" s="282"/>
      <c r="AB22" s="282"/>
      <c r="AC22" s="282"/>
      <c r="AD22" s="282"/>
    </row>
    <row r="23" spans="1:30" s="340" customFormat="1" ht="17" customHeight="1">
      <c r="A23" s="488">
        <v>21</v>
      </c>
      <c r="B23" s="419" t="s">
        <v>695</v>
      </c>
      <c r="C23" s="187" t="str">
        <f>IF(D23="","",VLOOKUP(B23,Data!$B$5:$L$404,2,FALSE))</f>
        <v>VAD6770</v>
      </c>
      <c r="D23" s="361">
        <v>1</v>
      </c>
      <c r="E23" s="276"/>
      <c r="F23" s="185">
        <f>IF(D23="","",VLOOKUP(B23,Data!$B$5:$L$404,11,FALSE))</f>
        <v>2978.04</v>
      </c>
      <c r="G23" s="188">
        <f t="shared" si="0"/>
        <v>2978.04</v>
      </c>
      <c r="H23" s="182" t="str">
        <f>IF(D23="","",VLOOKUP(B23,Data!$B$5:$D$404,3,FALSE))</f>
        <v>C/T</v>
      </c>
      <c r="I23" s="182" t="str">
        <f>IF(D23="","",VLOOKUP(B23,Data!$B$5:$M$404,12,FALSE))</f>
        <v>Indonesia</v>
      </c>
      <c r="J23" s="280" t="s">
        <v>1055</v>
      </c>
      <c r="K23" s="183">
        <f>IF(D23="","",VLOOKUP(B23,Data!$B$5:$E$404,4,FALSE)*D23)</f>
        <v>276</v>
      </c>
      <c r="L23" s="183">
        <f>IF(D23="","",VLOOKUP(B23,Data!$B$5:$F$404,5,FALSE)*D23)</f>
        <v>256</v>
      </c>
      <c r="M23" s="189"/>
      <c r="N23" s="377"/>
      <c r="O23" s="378"/>
      <c r="P23" s="186"/>
      <c r="Q23" s="378"/>
      <c r="R23" s="378"/>
      <c r="S23" s="186"/>
      <c r="T23" s="379"/>
      <c r="U23" s="186"/>
      <c r="V23" s="184">
        <f>IF(D23="","",VLOOKUP(B23,Data!$B$5:$J$404,9,FALSE)*D23)</f>
        <v>1.488</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1058</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78" t="s">
        <v>1061</v>
      </c>
      <c r="C27" s="679"/>
      <c r="D27" s="193">
        <f>SUM(D18:D26)</f>
        <v>15</v>
      </c>
      <c r="E27" s="380"/>
      <c r="F27" s="190"/>
      <c r="G27" s="191">
        <f>SUM(G18:G26)</f>
        <v>50770.12</v>
      </c>
      <c r="H27" s="343"/>
      <c r="I27" s="343"/>
      <c r="J27" s="343"/>
      <c r="K27" s="191">
        <f>SUM(K18:K26)</f>
        <v>4234</v>
      </c>
      <c r="L27" s="191">
        <f>SUM(L18:L26)</f>
        <v>3838</v>
      </c>
      <c r="M27" s="190">
        <f>SUM(M16:M17)</f>
        <v>0</v>
      </c>
      <c r="N27" s="190" t="e">
        <f>SUM(#REF!)</f>
        <v>#REF!</v>
      </c>
      <c r="O27" s="190">
        <f>SUM(O16:O17)</f>
        <v>0</v>
      </c>
      <c r="P27" s="190">
        <f>SUM(P16:P17)</f>
        <v>0</v>
      </c>
      <c r="Q27" s="190" t="e">
        <f>SUM(#REF!)</f>
        <v>#REF!</v>
      </c>
      <c r="R27" s="190">
        <f>SUM(R16:R17)</f>
        <v>0</v>
      </c>
      <c r="S27" s="190">
        <f>SUM(S16:S17)</f>
        <v>0</v>
      </c>
      <c r="T27" s="190"/>
      <c r="U27" s="190">
        <f>SUM(U16:U17)</f>
        <v>0</v>
      </c>
      <c r="V27" s="192">
        <f>SUM(V18:V26)</f>
        <v>22.596</v>
      </c>
    </row>
    <row r="28" spans="1:30" ht="10.25" customHeight="1">
      <c r="A28" s="272"/>
      <c r="B28" s="680"/>
      <c r="C28" s="681"/>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1053</v>
      </c>
      <c r="G35" s="674"/>
      <c r="H35" s="673" t="s">
        <v>1057</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F440F-9584-4845-840D-79838E7B5DDB}">
  <sheetPr>
    <pageSetUpPr fitToPage="1"/>
  </sheetPr>
  <dimension ref="A1:V80"/>
  <sheetViews>
    <sheetView topLeftCell="A16" zoomScale="85" zoomScaleNormal="85" zoomScaleSheetLayoutView="75" workbookViewId="0">
      <selection activeCell="E23" sqref="E23"/>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493"/>
      <c r="I10" s="494"/>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1009</v>
      </c>
      <c r="C18" s="187" t="str">
        <f>IF(D18="","",VLOOKUP(B18,Data!$B$5:$L$404,2,FALSE))</f>
        <v/>
      </c>
      <c r="D18" s="274"/>
      <c r="E18" s="466"/>
      <c r="F18" s="185" t="str">
        <f>IF(D18="","",VLOOKUP(B18,Data!$B$5:$L$404,11,FALSE))</f>
        <v/>
      </c>
      <c r="G18" s="188" t="str">
        <f t="shared" ref="G18:G32"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134,Data!G134,(IF(B18=Data!B140,Data!G140,(IF(B18=Data!B142,Data!G142,(IF(B18=Data!#REF!,Data!#REF!,(IF(B18=Data!#REF!,Data!#REF!,(IF(B18=Data!B125,Data!G125,(IF(B18=Data!#REF!,Data!#REF!,(IF(B18=Data!#REF!,Data!#REF!,Data!#REF!)))))))))))))))&amp;IF(B18=Data!B260,Data!G260,(IF(B18=Data!B261,Data!G261,(IF(B18=Data!#REF!,Data!#REF!,(IF(B18=Data!B256,Data!G256,(IF(B18=Data!B257,Data!G257,(IF(B18=Data!#REF!,Data!G952,(IF(B18=Data!#REF!,Data!#REF!,(IF(B18=Data!B312,Data!G312,Data!#REF!)))))))))))))))&amp;IF(B18=Data!#REF!,Data!#REF!,(IF(B18=Data!#REF!,Data!#REF!,(IF(B18=Data!#REF!,Data!#REF!,(IF(B18=Data!#REF!,Data!#REF!,(IF(B18=Data!#REF!,Data!#REF!,Data!#REF!)))))))))</f>
        <v>#REF!</v>
      </c>
      <c r="N18" s="377"/>
      <c r="O18" s="378"/>
      <c r="P18" s="186" t="e">
        <f>IF(B18=Data!B134,Data!H134,(IF(B18=Data!B140,Data!H140,(IF(B18=Data!B142,Data!H142,(IF(B18=Data!#REF!,Data!#REF!,(IF(B18=Data!#REF!,Data!#REF!,(IF(B18=Data!B125,Data!H125,(IF(B18=Data!#REF!,Data!#REF!,(IF(B18=Data!#REF!,Data!#REF!,Data!#REF!)))))))))))))))&amp;IF(B18=Data!B260,Data!H260,(IF(B18=Data!B261,Data!H261,(IF(B18=Data!#REF!,Data!#REF!,(IF(B18=Data!B256,Data!H256,(IF(B18=Data!B257,Data!H257,(IF(B18=Data!#REF!,Data!H952,(IF(B18=Data!#REF!,Data!#REF!,(IF(B18=Data!B312,Data!H312,Data!#REF!)))))))))))))))&amp;IF(B18=Data!#REF!,Data!#REF!,(IF(B18=Data!#REF!,Data!#REF!,(IF(B18=Data!#REF!,Data!#REF!,(IF(B18=Data!#REF!,Data!#REF!,(IF(B18=Data!#REF!,Data!#REF!,Data!#REF!)))))))))</f>
        <v>#REF!</v>
      </c>
      <c r="Q18" s="378"/>
      <c r="R18" s="378"/>
      <c r="S18" s="186" t="e">
        <f>IF(B18=Data!B134,Data!I134,(IF(B18=Data!B140,Data!I140,(IF(B18=Data!B142,Data!I142,(IF(B18=Data!#REF!,Data!#REF!,(IF(B18=Data!#REF!,Data!#REF!,(IF(B18=Data!B125,Data!I125,(IF(B18=Data!#REF!,Data!#REF!,(IF(B18=Data!#REF!,Data!#REF!,Data!#REF!)))))))))))))))&amp;IF(B18=Data!B260,Data!I260,(IF(B18=Data!B261,Data!I261,(IF(B18=Data!#REF!,Data!#REF!,(IF(B18=Data!B256,Data!I256,(IF(B18=Data!B257,Data!I257,(IF(B18=Data!#REF!,Data!I952,(IF(B18=Data!#REF!,Data!#REF!,(IF(B18=Data!B312,Data!I312,Data!#REF!)))))))))))))))&amp;IF(B18=Data!#REF!,Data!#REF!,(IF(B18=Data!#REF!,Data!#REF!,(IF(B18=Data!#REF!,Data!#REF!,(IF(B18=Data!#REF!,Data!#REF!,(IF(B18=Data!#REF!,Data!#REF!,Data!#REF!)))))))))</f>
        <v>#REF!</v>
      </c>
      <c r="T18" s="379"/>
      <c r="U18" s="186" t="e">
        <f>IF(B18=Data!B134,Data!J134,(IF(B18=Data!B140,Data!J140,(IF(B18=Data!B142,Data!J142,(IF(B18=Data!#REF!,Data!#REF!,(IF(B18=Data!#REF!,Data!#REF!,(IF(B18=Data!B125,Data!J125,(IF(B18=Data!#REF!,Data!#REF!,(IF(B18=Data!#REF!,Data!#REF!,Data!#REF!)))))))))))))))&amp;IF(B18=Data!B260,Data!J260,(IF(B18=Data!B261,Data!J261,(IF(B18=Data!#REF!,Data!#REF!,(IF(B18=Data!B256,Data!J256,(IF(B18=Data!B257,Data!J257,(IF(B18=Data!#REF!,Data!J952,(IF(B18=Data!#REF!,Data!#REF!,(IF(B18=Data!B312,Data!J312,Data!#REF!)))))))))))))))&amp;IF(B18=Data!#REF!,Data!#REF!,(IF(B18=Data!#REF!,Data!#REF!,(IF(B18=Data!#REF!,Data!#REF!,(IF(B18=Data!#REF!,Data!#REF!,(IF(B18=Data!#REF!,Data!#REF!,Data!#REF!)))))))))</f>
        <v>#REF!</v>
      </c>
      <c r="V18" s="184" t="str">
        <f>IF(D18="","",VLOOKUP(B18,Data!$B$5:$J$404,9,FALSE)*D18)</f>
        <v/>
      </c>
    </row>
    <row r="19" spans="1:22" s="340" customFormat="1" ht="17" customHeight="1">
      <c r="A19" s="272">
        <v>1</v>
      </c>
      <c r="B19" s="419" t="s">
        <v>401</v>
      </c>
      <c r="C19" s="187" t="str">
        <f>IF(D19="","",VLOOKUP(B19,Data!$B$5:$L$404,2,FALSE))</f>
        <v>ZX32670</v>
      </c>
      <c r="D19" s="274">
        <v>1</v>
      </c>
      <c r="E19" s="466" t="s">
        <v>521</v>
      </c>
      <c r="F19" s="185">
        <f>IF(D19="","",VLOOKUP(B19,Data!$B$5:$L$404,11,FALSE))</f>
        <v>7123.12</v>
      </c>
      <c r="G19" s="188">
        <f>IF(D19&gt;0,D19*F19,"-")</f>
        <v>7123.12</v>
      </c>
      <c r="H19" s="182" t="str">
        <f>IF(D19="","",VLOOKUP(B19,Data!$B$5:$D$404,3,FALSE))</f>
        <v>C/T</v>
      </c>
      <c r="I19" s="182" t="str">
        <f>IF(D19="","",VLOOKUP(B19,Data!$B$5:$M$404,12,FALSE))</f>
        <v>Indonesia</v>
      </c>
      <c r="J19" s="280" t="s">
        <v>1010</v>
      </c>
      <c r="K19" s="183">
        <f>IF(D19="","",VLOOKUP(B19,Data!$B$5:$E$404,4,FALSE)*D19)</f>
        <v>345</v>
      </c>
      <c r="L19" s="183">
        <f>IF(D19="","",VLOOKUP(B19,Data!$B$5:$F$404,5,FALSE)*D19)</f>
        <v>304</v>
      </c>
      <c r="M19" s="189" t="e">
        <f>IF(B19=Data!B120,Data!G120,(IF(B19=Data!B126,Data!G126,(IF(B19=Data!B128,Data!G128,(IF(B19=Data!#REF!,Data!#REF!,(IF(B19=Data!#REF!,Data!#REF!,(IF(B19=Data!B111,Data!G111,(IF(B19=Data!#REF!,Data!#REF!,(IF(B19=Data!#REF!,Data!#REF!,Data!#REF!)))))))))))))))&amp;IF(B19=Data!B246,Data!G246,(IF(B19=Data!B247,Data!G247,(IF(B19=Data!#REF!,Data!#REF!,(IF(B19=Data!B242,Data!G242,(IF(B19=Data!B243,Data!G243,(IF(B19=Data!#REF!,Data!G938,(IF(B19=Data!#REF!,Data!#REF!,(IF(B19=Data!B298,Data!G298,Data!#REF!)))))))))))))))&amp;IF(B19=Data!#REF!,Data!#REF!,(IF(B19=Data!#REF!,Data!#REF!,(IF(B19=Data!#REF!,Data!#REF!,(IF(B19=Data!#REF!,Data!#REF!,(IF(B19=Data!#REF!,Data!#REF!,Data!#REF!)))))))))</f>
        <v>#REF!</v>
      </c>
      <c r="N19" s="377"/>
      <c r="O19" s="378"/>
      <c r="P19" s="186" t="e">
        <f>IF(B19=Data!B120,Data!H120,(IF(B19=Data!B126,Data!H126,(IF(B19=Data!B128,Data!H128,(IF(B19=Data!#REF!,Data!#REF!,(IF(B19=Data!#REF!,Data!#REF!,(IF(B19=Data!B111,Data!H111,(IF(B19=Data!#REF!,Data!#REF!,(IF(B19=Data!#REF!,Data!#REF!,Data!#REF!)))))))))))))))&amp;IF(B19=Data!B246,Data!H246,(IF(B19=Data!B247,Data!H247,(IF(B19=Data!#REF!,Data!#REF!,(IF(B19=Data!B242,Data!H242,(IF(B19=Data!B243,Data!H243,(IF(B19=Data!#REF!,Data!H938,(IF(B19=Data!#REF!,Data!#REF!,(IF(B19=Data!B298,Data!H298,Data!#REF!)))))))))))))))&amp;IF(B19=Data!#REF!,Data!#REF!,(IF(B19=Data!#REF!,Data!#REF!,(IF(B19=Data!#REF!,Data!#REF!,(IF(B19=Data!#REF!,Data!#REF!,(IF(B19=Data!#REF!,Data!#REF!,Data!#REF!)))))))))</f>
        <v>#REF!</v>
      </c>
      <c r="Q19" s="378"/>
      <c r="R19" s="378"/>
      <c r="S19" s="186" t="e">
        <f>IF(B19=Data!B120,Data!I120,(IF(B19=Data!B126,Data!I126,(IF(B19=Data!B128,Data!I128,(IF(B19=Data!#REF!,Data!#REF!,(IF(B19=Data!#REF!,Data!#REF!,(IF(B19=Data!B111,Data!I111,(IF(B19=Data!#REF!,Data!#REF!,(IF(B19=Data!#REF!,Data!#REF!,Data!#REF!)))))))))))))))&amp;IF(B19=Data!B246,Data!I246,(IF(B19=Data!B247,Data!I247,(IF(B19=Data!#REF!,Data!#REF!,(IF(B19=Data!B242,Data!I242,(IF(B19=Data!B243,Data!I243,(IF(B19=Data!#REF!,Data!I938,(IF(B19=Data!#REF!,Data!#REF!,(IF(B19=Data!B298,Data!I298,Data!#REF!)))))))))))))))&amp;IF(B19=Data!#REF!,Data!#REF!,(IF(B19=Data!#REF!,Data!#REF!,(IF(B19=Data!#REF!,Data!#REF!,(IF(B19=Data!#REF!,Data!#REF!,(IF(B19=Data!#REF!,Data!#REF!,Data!#REF!)))))))))</f>
        <v>#REF!</v>
      </c>
      <c r="T19" s="379"/>
      <c r="U19" s="186" t="e">
        <f>IF(B19=Data!B120,Data!J120,(IF(B19=Data!B126,Data!J126,(IF(B19=Data!B128,Data!J128,(IF(B19=Data!#REF!,Data!#REF!,(IF(B19=Data!#REF!,Data!#REF!,(IF(B19=Data!B111,Data!J111,(IF(B19=Data!#REF!,Data!#REF!,(IF(B19=Data!#REF!,Data!#REF!,Data!#REF!)))))))))))))))&amp;IF(B19=Data!B246,Data!J246,(IF(B19=Data!B247,Data!J247,(IF(B19=Data!#REF!,Data!#REF!,(IF(B19=Data!B242,Data!J242,(IF(B19=Data!B243,Data!J243,(IF(B19=Data!#REF!,Data!J938,(IF(B19=Data!#REF!,Data!#REF!,(IF(B19=Data!B298,Data!J298,Data!#REF!)))))))))))))))&amp;IF(B19=Data!#REF!,Data!#REF!,(IF(B19=Data!#REF!,Data!#REF!,(IF(B19=Data!#REF!,Data!#REF!,(IF(B19=Data!#REF!,Data!#REF!,(IF(B19=Data!#REF!,Data!#REF!,Data!#REF!)))))))))</f>
        <v>#REF!</v>
      </c>
      <c r="V19" s="184">
        <f>IF(D19="","",VLOOKUP(B19,Data!$B$5:$J$404,9,FALSE)*D19)</f>
        <v>1.806</v>
      </c>
    </row>
    <row r="20" spans="1:22" s="340" customFormat="1" ht="17" customHeight="1">
      <c r="A20" s="272">
        <v>2</v>
      </c>
      <c r="B20" s="419" t="s">
        <v>365</v>
      </c>
      <c r="C20" s="187" t="str">
        <f>IF(D20="","",VLOOKUP(B20,Data!$B$5:$L$404,2,FALSE))</f>
        <v>WQ78280</v>
      </c>
      <c r="D20" s="274">
        <v>1</v>
      </c>
      <c r="E20" s="466"/>
      <c r="F20" s="185">
        <f>IF(D20="","",VLOOKUP(B20,Data!$B$5:$L$404,11,FALSE))</f>
        <v>5431.9</v>
      </c>
      <c r="G20" s="188">
        <f t="shared" si="0"/>
        <v>5431.9</v>
      </c>
      <c r="H20" s="182" t="str">
        <f>IF(D20="","",VLOOKUP(B20,Data!$B$5:$D$404,3,FALSE))</f>
        <v>C/T</v>
      </c>
      <c r="I20" s="182" t="str">
        <f>IF(D20="","",VLOOKUP(B20,Data!$B$5:$M$404,12,FALSE))</f>
        <v>Indonesia</v>
      </c>
      <c r="J20" s="280" t="s">
        <v>1010</v>
      </c>
      <c r="K20" s="183">
        <f>IF(D20="","",VLOOKUP(B20,Data!$B$5:$E$404,4,FALSE)*D20)</f>
        <v>305</v>
      </c>
      <c r="L20" s="183">
        <f>IF(D20="","",VLOOKUP(B20,Data!$B$5:$F$404,5,FALSE)*D20)</f>
        <v>269</v>
      </c>
      <c r="M20" s="189" t="e">
        <f>IF(B20=Data!B119,Data!G119,(IF(B20=Data!B125,Data!G125,(IF(B20=Data!B127,Data!G127,(IF(B20=Data!#REF!,Data!#REF!,(IF(B20=Data!#REF!,Data!#REF!,(IF(B20=Data!B110,Data!G110,(IF(B20=Data!#REF!,Data!#REF!,(IF(B20=Data!#REF!,Data!#REF!,Data!#REF!)))))))))))))))&amp;IF(B20=Data!B245,Data!G245,(IF(B20=Data!B246,Data!G246,(IF(B20=Data!#REF!,Data!#REF!,(IF(B20=Data!B241,Data!G241,(IF(B20=Data!B242,Data!G242,(IF(B20=Data!#REF!,Data!G937,(IF(B20=Data!#REF!,Data!#REF!,(IF(B20=Data!B297,Data!G297,Data!#REF!)))))))))))))))&amp;IF(B20=Data!#REF!,Data!#REF!,(IF(B20=Data!#REF!,Data!#REF!,(IF(B20=Data!#REF!,Data!#REF!,(IF(B20=Data!#REF!,Data!#REF!,(IF(B20=Data!#REF!,Data!#REF!,Data!#REF!)))))))))</f>
        <v>#REF!</v>
      </c>
      <c r="N20" s="377"/>
      <c r="O20" s="378"/>
      <c r="P20" s="186" t="e">
        <f>IF(B20=Data!B119,Data!H119,(IF(B20=Data!B125,Data!H125,(IF(B20=Data!B127,Data!H127,(IF(B20=Data!#REF!,Data!#REF!,(IF(B20=Data!#REF!,Data!#REF!,(IF(B20=Data!B110,Data!H110,(IF(B20=Data!#REF!,Data!#REF!,(IF(B20=Data!#REF!,Data!#REF!,Data!#REF!)))))))))))))))&amp;IF(B20=Data!B245,Data!H245,(IF(B20=Data!B246,Data!H246,(IF(B20=Data!#REF!,Data!#REF!,(IF(B20=Data!B241,Data!H241,(IF(B20=Data!B242,Data!H242,(IF(B20=Data!#REF!,Data!H937,(IF(B20=Data!#REF!,Data!#REF!,(IF(B20=Data!B297,Data!H297,Data!#REF!)))))))))))))))&amp;IF(B20=Data!#REF!,Data!#REF!,(IF(B20=Data!#REF!,Data!#REF!,(IF(B20=Data!#REF!,Data!#REF!,(IF(B20=Data!#REF!,Data!#REF!,(IF(B20=Data!#REF!,Data!#REF!,Data!#REF!)))))))))</f>
        <v>#REF!</v>
      </c>
      <c r="Q20" s="378"/>
      <c r="R20" s="378"/>
      <c r="S20" s="186" t="e">
        <f>IF(B20=Data!B119,Data!I119,(IF(B20=Data!B125,Data!I125,(IF(B20=Data!B127,Data!I127,(IF(B20=Data!#REF!,Data!#REF!,(IF(B20=Data!#REF!,Data!#REF!,(IF(B20=Data!B110,Data!I110,(IF(B20=Data!#REF!,Data!#REF!,(IF(B20=Data!#REF!,Data!#REF!,Data!#REF!)))))))))))))))&amp;IF(B20=Data!B245,Data!I245,(IF(B20=Data!B246,Data!I246,(IF(B20=Data!#REF!,Data!#REF!,(IF(B20=Data!B241,Data!I241,(IF(B20=Data!B242,Data!I242,(IF(B20=Data!#REF!,Data!I937,(IF(B20=Data!#REF!,Data!#REF!,(IF(B20=Data!B297,Data!I297,Data!#REF!)))))))))))))))&amp;IF(B20=Data!#REF!,Data!#REF!,(IF(B20=Data!#REF!,Data!#REF!,(IF(B20=Data!#REF!,Data!#REF!,(IF(B20=Data!#REF!,Data!#REF!,(IF(B20=Data!#REF!,Data!#REF!,Data!#REF!)))))))))</f>
        <v>#REF!</v>
      </c>
      <c r="T20" s="379"/>
      <c r="U20" s="186" t="e">
        <f>IF(B20=Data!B119,Data!J119,(IF(B20=Data!B125,Data!J125,(IF(B20=Data!B127,Data!J127,(IF(B20=Data!#REF!,Data!#REF!,(IF(B20=Data!#REF!,Data!#REF!,(IF(B20=Data!B110,Data!J110,(IF(B20=Data!#REF!,Data!#REF!,(IF(B20=Data!#REF!,Data!#REF!,Data!#REF!)))))))))))))))&amp;IF(B20=Data!B245,Data!J245,(IF(B20=Data!B246,Data!J246,(IF(B20=Data!#REF!,Data!#REF!,(IF(B20=Data!B241,Data!J241,(IF(B20=Data!B242,Data!J242,(IF(B20=Data!#REF!,Data!J937,(IF(B20=Data!#REF!,Data!#REF!,(IF(B20=Data!B297,Data!J297,Data!#REF!)))))))))))))))&amp;IF(B20=Data!#REF!,Data!#REF!,(IF(B20=Data!#REF!,Data!#REF!,(IF(B20=Data!#REF!,Data!#REF!,(IF(B20=Data!#REF!,Data!#REF!,(IF(B20=Data!#REF!,Data!#REF!,Data!#REF!)))))))))</f>
        <v>#REF!</v>
      </c>
      <c r="V20" s="184">
        <f>IF(D20="","",VLOOKUP(B20,Data!$B$5:$J$404,9,FALSE)*D20)</f>
        <v>1.534</v>
      </c>
    </row>
    <row r="21" spans="1:22" s="340" customFormat="1" ht="17" customHeight="1">
      <c r="A21" s="272">
        <v>3</v>
      </c>
      <c r="B21" s="419" t="s">
        <v>245</v>
      </c>
      <c r="C21" s="187" t="str">
        <f>IF(D21="","",VLOOKUP(B21,Data!$B$5:$L$404,2,FALSE))</f>
        <v>AAC7370</v>
      </c>
      <c r="D21" s="274">
        <v>1</v>
      </c>
      <c r="E21" s="466" t="s">
        <v>522</v>
      </c>
      <c r="F21" s="185">
        <f>IF(D21="","",VLOOKUP(B21,Data!$B$5:$L$404,11,FALSE))</f>
        <v>3015.47</v>
      </c>
      <c r="G21" s="188">
        <f t="shared" si="0"/>
        <v>3015.47</v>
      </c>
      <c r="H21" s="182" t="str">
        <f>IF(D21="","",VLOOKUP(B21,Data!$B$5:$D$404,3,FALSE))</f>
        <v>C/T</v>
      </c>
      <c r="I21" s="182" t="str">
        <f>IF(D21="","",VLOOKUP(B21,Data!$B$5:$M$404,12,FALSE))</f>
        <v>Indonesia</v>
      </c>
      <c r="J21" s="280" t="s">
        <v>1010</v>
      </c>
      <c r="K21" s="183">
        <f>IF(D21="","",VLOOKUP(B21,Data!$B$5:$E$404,4,FALSE)*D21)</f>
        <v>266</v>
      </c>
      <c r="L21" s="183">
        <f>IF(D21="","",VLOOKUP(B21,Data!$B$5:$F$404,5,FALSE)*D21)</f>
        <v>246</v>
      </c>
      <c r="M21" s="189" t="e">
        <f>IF(B21=Data!B122,Data!G122,(IF(B21=Data!B128,Data!G128,(IF(B21=Data!B130,Data!G130,(IF(B21=Data!#REF!,Data!#REF!,(IF(B21=Data!#REF!,Data!#REF!,(IF(B21=Data!B113,Data!G113,(IF(B21=Data!#REF!,Data!#REF!,(IF(B21=Data!#REF!,Data!#REF!,Data!#REF!)))))))))))))))&amp;IF(B21=Data!B248,Data!G248,(IF(B21=Data!B249,Data!G249,(IF(B21=Data!#REF!,Data!#REF!,(IF(B21=Data!B244,Data!G244,(IF(B21=Data!B245,Data!G245,(IF(B21=Data!#REF!,Data!G940,(IF(B21=Data!#REF!,Data!#REF!,(IF(B21=Data!B300,Data!G300,Data!#REF!)))))))))))))))&amp;IF(B21=Data!#REF!,Data!#REF!,(IF(B21=Data!#REF!,Data!#REF!,(IF(B21=Data!#REF!,Data!#REF!,(IF(B21=Data!#REF!,Data!#REF!,(IF(B21=Data!#REF!,Data!#REF!,Data!#REF!)))))))))</f>
        <v>#REF!</v>
      </c>
      <c r="N21" s="377"/>
      <c r="O21" s="378"/>
      <c r="P21" s="186" t="e">
        <f>IF(B21=Data!B122,Data!H122,(IF(B21=Data!B128,Data!H128,(IF(B21=Data!B130,Data!H130,(IF(B21=Data!#REF!,Data!#REF!,(IF(B21=Data!#REF!,Data!#REF!,(IF(B21=Data!B113,Data!H113,(IF(B21=Data!#REF!,Data!#REF!,(IF(B21=Data!#REF!,Data!#REF!,Data!#REF!)))))))))))))))&amp;IF(B21=Data!B248,Data!H248,(IF(B21=Data!B249,Data!H249,(IF(B21=Data!#REF!,Data!#REF!,(IF(B21=Data!B244,Data!H244,(IF(B21=Data!B245,Data!H245,(IF(B21=Data!#REF!,Data!H940,(IF(B21=Data!#REF!,Data!#REF!,(IF(B21=Data!B300,Data!H300,Data!#REF!)))))))))))))))&amp;IF(B21=Data!#REF!,Data!#REF!,(IF(B21=Data!#REF!,Data!#REF!,(IF(B21=Data!#REF!,Data!#REF!,(IF(B21=Data!#REF!,Data!#REF!,(IF(B21=Data!#REF!,Data!#REF!,Data!#REF!)))))))))</f>
        <v>#REF!</v>
      </c>
      <c r="Q21" s="378"/>
      <c r="R21" s="378"/>
      <c r="S21" s="186" t="e">
        <f>IF(B21=Data!B122,Data!I122,(IF(B21=Data!B128,Data!I128,(IF(B21=Data!B130,Data!I130,(IF(B21=Data!#REF!,Data!#REF!,(IF(B21=Data!#REF!,Data!#REF!,(IF(B21=Data!B113,Data!I113,(IF(B21=Data!#REF!,Data!#REF!,(IF(B21=Data!#REF!,Data!#REF!,Data!#REF!)))))))))))))))&amp;IF(B21=Data!B248,Data!I248,(IF(B21=Data!B249,Data!I249,(IF(B21=Data!#REF!,Data!#REF!,(IF(B21=Data!B244,Data!I244,(IF(B21=Data!B245,Data!I245,(IF(B21=Data!#REF!,Data!I940,(IF(B21=Data!#REF!,Data!#REF!,(IF(B21=Data!B300,Data!I300,Data!#REF!)))))))))))))))&amp;IF(B21=Data!#REF!,Data!#REF!,(IF(B21=Data!#REF!,Data!#REF!,(IF(B21=Data!#REF!,Data!#REF!,(IF(B21=Data!#REF!,Data!#REF!,(IF(B21=Data!#REF!,Data!#REF!,Data!#REF!)))))))))</f>
        <v>#REF!</v>
      </c>
      <c r="T21" s="379"/>
      <c r="U21" s="186" t="e">
        <f>IF(B21=Data!B122,Data!J122,(IF(B21=Data!B128,Data!J128,(IF(B21=Data!B130,Data!J130,(IF(B21=Data!#REF!,Data!#REF!,(IF(B21=Data!#REF!,Data!#REF!,(IF(B21=Data!B113,Data!J113,(IF(B21=Data!#REF!,Data!#REF!,(IF(B21=Data!#REF!,Data!#REF!,Data!#REF!)))))))))))))))&amp;IF(B21=Data!B248,Data!J248,(IF(B21=Data!B249,Data!J249,(IF(B21=Data!#REF!,Data!#REF!,(IF(B21=Data!B244,Data!J244,(IF(B21=Data!B245,Data!J245,(IF(B21=Data!#REF!,Data!J940,(IF(B21=Data!#REF!,Data!#REF!,(IF(B21=Data!B300,Data!J300,Data!#REF!)))))))))))))))&amp;IF(B21=Data!#REF!,Data!#REF!,(IF(B21=Data!#REF!,Data!#REF!,(IF(B21=Data!#REF!,Data!#REF!,(IF(B21=Data!#REF!,Data!#REF!,(IF(B21=Data!#REF!,Data!#REF!,Data!#REF!)))))))))</f>
        <v>#REF!</v>
      </c>
      <c r="V21" s="184">
        <f>IF(D21="","",VLOOKUP(B21,Data!$B$5:$J$404,9,FALSE)*D21)</f>
        <v>1.488</v>
      </c>
    </row>
    <row r="22" spans="1:22" s="340" customFormat="1" ht="17" customHeight="1">
      <c r="A22" s="272"/>
      <c r="B22" s="420" t="s">
        <v>1051</v>
      </c>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t="e">
        <f>IF(B22=Data!B145,Data!G145,(IF(B22=Data!B151,Data!G151,(IF(B22=Data!B153,Data!G153,(IF(B22=Data!#REF!,Data!#REF!,(IF(B22=Data!#REF!,Data!#REF!,(IF(B22=Data!B136,Data!G136,(IF(B22=Data!#REF!,Data!#REF!,(IF(B22=Data!#REF!,Data!#REF!,Data!#REF!)))))))))))))))&amp;IF(B22=Data!B271,Data!G271,(IF(B22=Data!B272,Data!G272,(IF(B22=Data!#REF!,Data!#REF!,(IF(B22=Data!B267,Data!G267,(IF(B22=Data!B268,Data!G268,(IF(B22=Data!#REF!,Data!G963,(IF(B22=Data!#REF!,Data!#REF!,(IF(B22=Data!B323,Data!G323,Data!#REF!)))))))))))))))&amp;IF(B22=Data!#REF!,Data!#REF!,(IF(B22=Data!#REF!,Data!#REF!,(IF(B22=Data!#REF!,Data!#REF!,(IF(B22=Data!#REF!,Data!#REF!,(IF(B22=Data!#REF!,Data!#REF!,Data!#REF!)))))))))</f>
        <v>#REF!</v>
      </c>
      <c r="N22" s="377"/>
      <c r="O22" s="378"/>
      <c r="P22" s="186" t="e">
        <f>IF(B22=Data!B145,Data!H145,(IF(B22=Data!B151,Data!H151,(IF(B22=Data!B153,Data!H153,(IF(B22=Data!#REF!,Data!#REF!,(IF(B22=Data!#REF!,Data!#REF!,(IF(B22=Data!B136,Data!H136,(IF(B22=Data!#REF!,Data!#REF!,(IF(B22=Data!#REF!,Data!#REF!,Data!#REF!)))))))))))))))&amp;IF(B22=Data!B271,Data!H271,(IF(B22=Data!B272,Data!H272,(IF(B22=Data!#REF!,Data!#REF!,(IF(B22=Data!B267,Data!H267,(IF(B22=Data!B268,Data!H268,(IF(B22=Data!#REF!,Data!H963,(IF(B22=Data!#REF!,Data!#REF!,(IF(B22=Data!B323,Data!H323,Data!#REF!)))))))))))))))&amp;IF(B22=Data!#REF!,Data!#REF!,(IF(B22=Data!#REF!,Data!#REF!,(IF(B22=Data!#REF!,Data!#REF!,(IF(B22=Data!#REF!,Data!#REF!,(IF(B22=Data!#REF!,Data!#REF!,Data!#REF!)))))))))</f>
        <v>#REF!</v>
      </c>
      <c r="Q22" s="378"/>
      <c r="R22" s="378"/>
      <c r="S22" s="186" t="e">
        <f>IF(B22=Data!B145,Data!I145,(IF(B22=Data!B151,Data!I151,(IF(B22=Data!B153,Data!I153,(IF(B22=Data!#REF!,Data!#REF!,(IF(B22=Data!#REF!,Data!#REF!,(IF(B22=Data!B136,Data!I136,(IF(B22=Data!#REF!,Data!#REF!,(IF(B22=Data!#REF!,Data!#REF!,Data!#REF!)))))))))))))))&amp;IF(B22=Data!B271,Data!I271,(IF(B22=Data!B272,Data!I272,(IF(B22=Data!#REF!,Data!#REF!,(IF(B22=Data!B267,Data!I267,(IF(B22=Data!B268,Data!I268,(IF(B22=Data!#REF!,Data!I963,(IF(B22=Data!#REF!,Data!#REF!,(IF(B22=Data!B323,Data!I323,Data!#REF!)))))))))))))))&amp;IF(B22=Data!#REF!,Data!#REF!,(IF(B22=Data!#REF!,Data!#REF!,(IF(B22=Data!#REF!,Data!#REF!,(IF(B22=Data!#REF!,Data!#REF!,(IF(B22=Data!#REF!,Data!#REF!,Data!#REF!)))))))))</f>
        <v>#REF!</v>
      </c>
      <c r="T22" s="379"/>
      <c r="U22" s="186" t="e">
        <f>IF(B22=Data!B145,Data!J145,(IF(B22=Data!B151,Data!J151,(IF(B22=Data!B153,Data!J153,(IF(B22=Data!#REF!,Data!#REF!,(IF(B22=Data!#REF!,Data!#REF!,(IF(B22=Data!B136,Data!J136,(IF(B22=Data!#REF!,Data!#REF!,(IF(B22=Data!#REF!,Data!#REF!,Data!#REF!)))))))))))))))&amp;IF(B22=Data!B271,Data!J271,(IF(B22=Data!B272,Data!J272,(IF(B22=Data!#REF!,Data!#REF!,(IF(B22=Data!B267,Data!J267,(IF(B22=Data!B268,Data!J268,(IF(B22=Data!#REF!,Data!J963,(IF(B22=Data!#REF!,Data!#REF!,(IF(B22=Data!B323,Data!J323,Data!#REF!)))))))))))))))&amp;IF(B22=Data!#REF!,Data!#REF!,(IF(B22=Data!#REF!,Data!#REF!,(IF(B22=Data!#REF!,Data!#REF!,(IF(B22=Data!#REF!,Data!#REF!,(IF(B22=Data!#REF!,Data!#REF!,Data!#REF!)))))))))</f>
        <v>#REF!</v>
      </c>
      <c r="V22" s="184" t="str">
        <f>IF(D22="","",VLOOKUP(B22,Data!$B$5:$J$404,9,FALSE)*D22)</f>
        <v/>
      </c>
    </row>
    <row r="23" spans="1:22" s="340" customFormat="1" ht="17" customHeight="1">
      <c r="A23" s="272">
        <v>4</v>
      </c>
      <c r="B23" s="419" t="s">
        <v>199</v>
      </c>
      <c r="C23" s="187" t="str">
        <f>IF(D23="","",VLOOKUP(B23,Data!$B$5:$L$404,2,FALSE))</f>
        <v>WH50360</v>
      </c>
      <c r="D23" s="274">
        <v>33</v>
      </c>
      <c r="E23" s="467" t="s">
        <v>1035</v>
      </c>
      <c r="F23" s="185">
        <f>IF(D23="","",VLOOKUP(B23,Data!$B$5:$L$404,11,FALSE))</f>
        <v>1751.45</v>
      </c>
      <c r="G23" s="188">
        <f t="shared" si="0"/>
        <v>57797.85</v>
      </c>
      <c r="H23" s="182" t="str">
        <f>IF(D23="","",VLOOKUP(B23,Data!$B$5:$D$404,3,FALSE))</f>
        <v>C/T</v>
      </c>
      <c r="I23" s="182" t="str">
        <f>IF(D23="","",VLOOKUP(B23,Data!$B$5:$M$404,12,FALSE))</f>
        <v>Indonesia</v>
      </c>
      <c r="J23" s="280" t="s">
        <v>1010</v>
      </c>
      <c r="K23" s="183">
        <f>IF(D23="","",VLOOKUP(B23,Data!$B$5:$E$404,4,FALSE)*D23)</f>
        <v>6633</v>
      </c>
      <c r="L23" s="183">
        <f>IF(D23="","",VLOOKUP(B23,Data!$B$5:$F$404,5,FALSE)*D23)</f>
        <v>5973</v>
      </c>
      <c r="M23" s="189" t="e">
        <f>IF(B23=Data!B107,Data!G107,(IF(B23=Data!B113,Data!G113,(IF(B23=Data!B115,Data!G115,(IF(B23=Data!#REF!,Data!#REF!,(IF(B23=Data!#REF!,Data!#REF!,(IF(B23=Data!B98,Data!G98,(IF(B23=Data!#REF!,Data!#REF!,(IF(B23=Data!#REF!,Data!#REF!,Data!#REF!)))))))))))))))&amp;IF(B23=Data!B233,Data!G233,(IF(B23=Data!B234,Data!G234,(IF(B23=Data!#REF!,Data!#REF!,(IF(B23=Data!B229,Data!G229,(IF(B23=Data!B230,Data!G230,(IF(B23=Data!#REF!,Data!G925,(IF(B23=Data!#REF!,Data!#REF!,(IF(B23=Data!B285,Data!G285,Data!#REF!)))))))))))))))&amp;IF(B23=Data!#REF!,Data!#REF!,(IF(B23=Data!#REF!,Data!#REF!,(IF(B23=Data!#REF!,Data!#REF!,(IF(B23=Data!#REF!,Data!#REF!,(IF(B23=Data!#REF!,Data!#REF!,Data!#REF!)))))))))</f>
        <v>#REF!</v>
      </c>
      <c r="N23" s="377"/>
      <c r="O23" s="378"/>
      <c r="P23" s="186" t="e">
        <f>IF(B23=Data!B107,Data!H107,(IF(B23=Data!B113,Data!H113,(IF(B23=Data!B115,Data!H115,(IF(B23=Data!#REF!,Data!#REF!,(IF(B23=Data!#REF!,Data!#REF!,(IF(B23=Data!B98,Data!H98,(IF(B23=Data!#REF!,Data!#REF!,(IF(B23=Data!#REF!,Data!#REF!,Data!#REF!)))))))))))))))&amp;IF(B23=Data!B233,Data!H233,(IF(B23=Data!B234,Data!H234,(IF(B23=Data!#REF!,Data!#REF!,(IF(B23=Data!B229,Data!H229,(IF(B23=Data!B230,Data!H230,(IF(B23=Data!#REF!,Data!H925,(IF(B23=Data!#REF!,Data!#REF!,(IF(B23=Data!B285,Data!H285,Data!#REF!)))))))))))))))&amp;IF(B23=Data!#REF!,Data!#REF!,(IF(B23=Data!#REF!,Data!#REF!,(IF(B23=Data!#REF!,Data!#REF!,(IF(B23=Data!#REF!,Data!#REF!,(IF(B23=Data!#REF!,Data!#REF!,Data!#REF!)))))))))</f>
        <v>#REF!</v>
      </c>
      <c r="Q23" s="378"/>
      <c r="R23" s="378"/>
      <c r="S23" s="186" t="e">
        <f>IF(B23=Data!B107,Data!I107,(IF(B23=Data!B113,Data!I113,(IF(B23=Data!B115,Data!I115,(IF(B23=Data!#REF!,Data!#REF!,(IF(B23=Data!#REF!,Data!#REF!,(IF(B23=Data!B98,Data!I98,(IF(B23=Data!#REF!,Data!#REF!,(IF(B23=Data!#REF!,Data!#REF!,Data!#REF!)))))))))))))))&amp;IF(B23=Data!B233,Data!I233,(IF(B23=Data!B234,Data!I234,(IF(B23=Data!#REF!,Data!#REF!,(IF(B23=Data!B229,Data!I229,(IF(B23=Data!B230,Data!I230,(IF(B23=Data!#REF!,Data!I925,(IF(B23=Data!#REF!,Data!#REF!,(IF(B23=Data!B285,Data!I285,Data!#REF!)))))))))))))))&amp;IF(B23=Data!#REF!,Data!#REF!,(IF(B23=Data!#REF!,Data!#REF!,(IF(B23=Data!#REF!,Data!#REF!,(IF(B23=Data!#REF!,Data!#REF!,(IF(B23=Data!#REF!,Data!#REF!,Data!#REF!)))))))))</f>
        <v>#REF!</v>
      </c>
      <c r="T23" s="379"/>
      <c r="U23" s="186" t="e">
        <f>IF(B23=Data!B107,Data!J107,(IF(B23=Data!B113,Data!J113,(IF(B23=Data!B115,Data!J115,(IF(B23=Data!#REF!,Data!#REF!,(IF(B23=Data!#REF!,Data!#REF!,(IF(B23=Data!B98,Data!J98,(IF(B23=Data!#REF!,Data!#REF!,(IF(B23=Data!#REF!,Data!#REF!,Data!#REF!)))))))))))))))&amp;IF(B23=Data!B233,Data!J233,(IF(B23=Data!B234,Data!J234,(IF(B23=Data!#REF!,Data!#REF!,(IF(B23=Data!B229,Data!J229,(IF(B23=Data!B230,Data!J230,(IF(B23=Data!#REF!,Data!J925,(IF(B23=Data!#REF!,Data!#REF!,(IF(B23=Data!B285,Data!J285,Data!#REF!)))))))))))))))&amp;IF(B23=Data!#REF!,Data!#REF!,(IF(B23=Data!#REF!,Data!#REF!,(IF(B23=Data!#REF!,Data!#REF!,(IF(B23=Data!#REF!,Data!#REF!,(IF(B23=Data!#REF!,Data!#REF!,Data!#REF!)))))))))</f>
        <v>#REF!</v>
      </c>
      <c r="V23" s="184">
        <f>IF(D23="","",VLOOKUP(B23,Data!$B$5:$J$404,9,FALSE)*D23)</f>
        <v>37.949999999999996</v>
      </c>
    </row>
    <row r="24" spans="1:22" s="340" customFormat="1" ht="17" customHeight="1">
      <c r="A24" s="272">
        <v>5</v>
      </c>
      <c r="B24" s="419" t="s">
        <v>201</v>
      </c>
      <c r="C24" s="187" t="str">
        <f>IF(D24="","",VLOOKUP(B24,Data!$B$5:$L$404,2,FALSE))</f>
        <v>WH50370</v>
      </c>
      <c r="D24" s="274">
        <v>1</v>
      </c>
      <c r="E24" s="277"/>
      <c r="F24" s="185">
        <f>IF(D24="","",VLOOKUP(B24,Data!$B$5:$L$404,11,FALSE))</f>
        <v>2134.0100000000002</v>
      </c>
      <c r="G24" s="188">
        <f t="shared" si="0"/>
        <v>2134.0100000000002</v>
      </c>
      <c r="H24" s="182" t="str">
        <f>IF(D24="","",VLOOKUP(B24,Data!$B$5:$D$404,3,FALSE))</f>
        <v>C/T</v>
      </c>
      <c r="I24" s="182" t="str">
        <f>IF(D24="","",VLOOKUP(B24,Data!$B$5:$M$404,12,FALSE))</f>
        <v>Indonesia</v>
      </c>
      <c r="J24" s="280" t="s">
        <v>1010</v>
      </c>
      <c r="K24" s="183">
        <f>IF(D24="","",VLOOKUP(B24,Data!$B$5:$E$404,4,FALSE)*D24)</f>
        <v>201</v>
      </c>
      <c r="L24" s="183">
        <f>IF(D24="","",VLOOKUP(B24,Data!$B$5:$F$404,5,FALSE)*D24)</f>
        <v>181</v>
      </c>
      <c r="M24" s="189" t="e">
        <f>IF(B24=Data!B109,Data!G109,(IF(B24=Data!B115,Data!G115,(IF(B24=Data!B117,Data!G117,(IF(B24=Data!#REF!,Data!#REF!,(IF(B24=Data!#REF!,Data!#REF!,(IF(B24=Data!B100,Data!G100,(IF(B24=Data!#REF!,Data!#REF!,(IF(B24=Data!#REF!,Data!#REF!,Data!#REF!)))))))))))))))&amp;IF(B24=Data!B235,Data!G235,(IF(B24=Data!B236,Data!G236,(IF(B24=Data!#REF!,Data!#REF!,(IF(B24=Data!B231,Data!G231,(IF(B24=Data!B232,Data!G232,(IF(B24=Data!#REF!,Data!G927,(IF(B24=Data!#REF!,Data!#REF!,(IF(B24=Data!B287,Data!G287,Data!#REF!)))))))))))))))&amp;IF(B24=Data!#REF!,Data!#REF!,(IF(B24=Data!#REF!,Data!#REF!,(IF(B24=Data!#REF!,Data!#REF!,(IF(B24=Data!#REF!,Data!#REF!,(IF(B24=Data!#REF!,Data!#REF!,Data!#REF!)))))))))</f>
        <v>#REF!</v>
      </c>
      <c r="N24" s="377"/>
      <c r="O24" s="378"/>
      <c r="P24" s="186" t="e">
        <f>IF(B24=Data!B109,Data!H109,(IF(B24=Data!B115,Data!H115,(IF(B24=Data!B117,Data!H117,(IF(B24=Data!#REF!,Data!#REF!,(IF(B24=Data!#REF!,Data!#REF!,(IF(B24=Data!B100,Data!H100,(IF(B24=Data!#REF!,Data!#REF!,(IF(B24=Data!#REF!,Data!#REF!,Data!#REF!)))))))))))))))&amp;IF(B24=Data!B235,Data!H235,(IF(B24=Data!B236,Data!H236,(IF(B24=Data!#REF!,Data!#REF!,(IF(B24=Data!B231,Data!H231,(IF(B24=Data!B232,Data!H232,(IF(B24=Data!#REF!,Data!H927,(IF(B24=Data!#REF!,Data!#REF!,(IF(B24=Data!B287,Data!H287,Data!#REF!)))))))))))))))&amp;IF(B24=Data!#REF!,Data!#REF!,(IF(B24=Data!#REF!,Data!#REF!,(IF(B24=Data!#REF!,Data!#REF!,(IF(B24=Data!#REF!,Data!#REF!,(IF(B24=Data!#REF!,Data!#REF!,Data!#REF!)))))))))</f>
        <v>#REF!</v>
      </c>
      <c r="Q24" s="378"/>
      <c r="R24" s="378"/>
      <c r="S24" s="186" t="e">
        <f>IF(B24=Data!B109,Data!I109,(IF(B24=Data!B115,Data!I115,(IF(B24=Data!B117,Data!I117,(IF(B24=Data!#REF!,Data!#REF!,(IF(B24=Data!#REF!,Data!#REF!,(IF(B24=Data!B100,Data!I100,(IF(B24=Data!#REF!,Data!#REF!,(IF(B24=Data!#REF!,Data!#REF!,Data!#REF!)))))))))))))))&amp;IF(B24=Data!B235,Data!I235,(IF(B24=Data!B236,Data!I236,(IF(B24=Data!#REF!,Data!#REF!,(IF(B24=Data!B231,Data!I231,(IF(B24=Data!B232,Data!I232,(IF(B24=Data!#REF!,Data!I927,(IF(B24=Data!#REF!,Data!#REF!,(IF(B24=Data!B287,Data!I287,Data!#REF!)))))))))))))))&amp;IF(B24=Data!#REF!,Data!#REF!,(IF(B24=Data!#REF!,Data!#REF!,(IF(B24=Data!#REF!,Data!#REF!,(IF(B24=Data!#REF!,Data!#REF!,(IF(B24=Data!#REF!,Data!#REF!,Data!#REF!)))))))))</f>
        <v>#REF!</v>
      </c>
      <c r="T24" s="379"/>
      <c r="U24" s="186" t="e">
        <f>IF(B24=Data!B109,Data!J109,(IF(B24=Data!B115,Data!J115,(IF(B24=Data!B117,Data!J117,(IF(B24=Data!#REF!,Data!#REF!,(IF(B24=Data!#REF!,Data!#REF!,(IF(B24=Data!B100,Data!J100,(IF(B24=Data!#REF!,Data!#REF!,(IF(B24=Data!#REF!,Data!#REF!,Data!#REF!)))))))))))))))&amp;IF(B24=Data!B235,Data!J235,(IF(B24=Data!B236,Data!J236,(IF(B24=Data!#REF!,Data!#REF!,(IF(B24=Data!B231,Data!J231,(IF(B24=Data!B232,Data!J232,(IF(B24=Data!#REF!,Data!J927,(IF(B24=Data!#REF!,Data!#REF!,(IF(B24=Data!B287,Data!J287,Data!#REF!)))))))))))))))&amp;IF(B24=Data!#REF!,Data!#REF!,(IF(B24=Data!#REF!,Data!#REF!,(IF(B24=Data!#REF!,Data!#REF!,(IF(B24=Data!#REF!,Data!#REF!,(IF(B24=Data!#REF!,Data!#REF!,Data!#REF!)))))))))</f>
        <v>#REF!</v>
      </c>
      <c r="V24" s="184">
        <f>IF(D24="","",VLOOKUP(B24,Data!$B$5:$J$404,9,FALSE)*D24)</f>
        <v>1.1499999999999999</v>
      </c>
    </row>
    <row r="25" spans="1:22" s="340" customFormat="1" ht="17" customHeight="1">
      <c r="A25" s="272">
        <v>6</v>
      </c>
      <c r="B25" s="419" t="s">
        <v>207</v>
      </c>
      <c r="C25" s="187" t="str">
        <f>IF(D25="","",VLOOKUP(B25,Data!$B$5:$L$404,2,FALSE))</f>
        <v>WH50400</v>
      </c>
      <c r="D25" s="274">
        <v>1</v>
      </c>
      <c r="E25" s="277"/>
      <c r="F25" s="185">
        <f>IF(D25="","",VLOOKUP(B25,Data!$B$5:$L$404,11,FALSE))</f>
        <v>2142.8000000000002</v>
      </c>
      <c r="G25" s="188">
        <f>IF(D25&gt;0,D25*F25,"-")</f>
        <v>2142.8000000000002</v>
      </c>
      <c r="H25" s="182" t="str">
        <f>IF(D25="","",VLOOKUP(B25,Data!$B$5:$D$404,3,FALSE))</f>
        <v>C/T</v>
      </c>
      <c r="I25" s="182" t="str">
        <f>IF(D25="","",VLOOKUP(B25,Data!$B$5:$M$404,12,FALSE))</f>
        <v>Indonesia</v>
      </c>
      <c r="J25" s="280" t="s">
        <v>1010</v>
      </c>
      <c r="K25" s="183">
        <f>IF(D25="","",VLOOKUP(B25,Data!$B$5:$E$404,4,FALSE)*D25)</f>
        <v>201</v>
      </c>
      <c r="L25" s="183">
        <f>IF(D25="","",VLOOKUP(B25,Data!$B$5:$F$404,5,FALSE)*D25)</f>
        <v>181</v>
      </c>
      <c r="M25" s="189" t="e">
        <f>IF(B25=Data!B109,Data!G109,(IF(B25=Data!B115,Data!G115,(IF(B25=Data!B117,Data!G117,(IF(B25=Data!#REF!,Data!#REF!,(IF(B25=Data!#REF!,Data!#REF!,(IF(B25=Data!B100,Data!G100,(IF(B25=Data!#REF!,Data!#REF!,(IF(B25=Data!#REF!,Data!#REF!,Data!#REF!)))))))))))))))&amp;IF(B25=Data!B235,Data!G235,(IF(B25=Data!B236,Data!G236,(IF(B25=Data!#REF!,Data!#REF!,(IF(B25=Data!B231,Data!G231,(IF(B25=Data!B232,Data!G232,(IF(B25=Data!#REF!,Data!G927,(IF(B25=Data!#REF!,Data!#REF!,(IF(B25=Data!B287,Data!G287,Data!#REF!)))))))))))))))&amp;IF(B25=Data!#REF!,Data!#REF!,(IF(B25=Data!#REF!,Data!#REF!,(IF(B25=Data!#REF!,Data!#REF!,(IF(B25=Data!#REF!,Data!#REF!,(IF(B25=Data!#REF!,Data!#REF!,Data!#REF!)))))))))</f>
        <v>#REF!</v>
      </c>
      <c r="N25" s="377"/>
      <c r="O25" s="378"/>
      <c r="P25" s="186" t="e">
        <f>IF(B25=Data!B109,Data!H109,(IF(B25=Data!B115,Data!H115,(IF(B25=Data!B117,Data!H117,(IF(B25=Data!#REF!,Data!#REF!,(IF(B25=Data!#REF!,Data!#REF!,(IF(B25=Data!B100,Data!H100,(IF(B25=Data!#REF!,Data!#REF!,(IF(B25=Data!#REF!,Data!#REF!,Data!#REF!)))))))))))))))&amp;IF(B25=Data!B235,Data!H235,(IF(B25=Data!B236,Data!H236,(IF(B25=Data!#REF!,Data!#REF!,(IF(B25=Data!B231,Data!H231,(IF(B25=Data!B232,Data!H232,(IF(B25=Data!#REF!,Data!H927,(IF(B25=Data!#REF!,Data!#REF!,(IF(B25=Data!B287,Data!H287,Data!#REF!)))))))))))))))&amp;IF(B25=Data!#REF!,Data!#REF!,(IF(B25=Data!#REF!,Data!#REF!,(IF(B25=Data!#REF!,Data!#REF!,(IF(B25=Data!#REF!,Data!#REF!,(IF(B25=Data!#REF!,Data!#REF!,Data!#REF!)))))))))</f>
        <v>#REF!</v>
      </c>
      <c r="Q25" s="378"/>
      <c r="R25" s="378"/>
      <c r="S25" s="186" t="e">
        <f>IF(B25=Data!B109,Data!I109,(IF(B25=Data!B115,Data!I115,(IF(B25=Data!B117,Data!I117,(IF(B25=Data!#REF!,Data!#REF!,(IF(B25=Data!#REF!,Data!#REF!,(IF(B25=Data!B100,Data!I100,(IF(B25=Data!#REF!,Data!#REF!,(IF(B25=Data!#REF!,Data!#REF!,Data!#REF!)))))))))))))))&amp;IF(B25=Data!B235,Data!I235,(IF(B25=Data!B236,Data!I236,(IF(B25=Data!#REF!,Data!#REF!,(IF(B25=Data!B231,Data!I231,(IF(B25=Data!B232,Data!I232,(IF(B25=Data!#REF!,Data!I927,(IF(B25=Data!#REF!,Data!#REF!,(IF(B25=Data!B287,Data!I287,Data!#REF!)))))))))))))))&amp;IF(B25=Data!#REF!,Data!#REF!,(IF(B25=Data!#REF!,Data!#REF!,(IF(B25=Data!#REF!,Data!#REF!,(IF(B25=Data!#REF!,Data!#REF!,(IF(B25=Data!#REF!,Data!#REF!,Data!#REF!)))))))))</f>
        <v>#REF!</v>
      </c>
      <c r="T25" s="379"/>
      <c r="U25" s="186" t="e">
        <f>IF(B25=Data!B109,Data!J109,(IF(B25=Data!B115,Data!J115,(IF(B25=Data!B117,Data!J117,(IF(B25=Data!#REF!,Data!#REF!,(IF(B25=Data!#REF!,Data!#REF!,(IF(B25=Data!B100,Data!J100,(IF(B25=Data!#REF!,Data!#REF!,(IF(B25=Data!#REF!,Data!#REF!,Data!#REF!)))))))))))))))&amp;IF(B25=Data!B235,Data!J235,(IF(B25=Data!B236,Data!J236,(IF(B25=Data!#REF!,Data!#REF!,(IF(B25=Data!B231,Data!J231,(IF(B25=Data!B232,Data!J232,(IF(B25=Data!#REF!,Data!J927,(IF(B25=Data!#REF!,Data!#REF!,(IF(B25=Data!B287,Data!J287,Data!#REF!)))))))))))))))&amp;IF(B25=Data!#REF!,Data!#REF!,(IF(B25=Data!#REF!,Data!#REF!,(IF(B25=Data!#REF!,Data!#REF!,(IF(B25=Data!#REF!,Data!#REF!,(IF(B25=Data!#REF!,Data!#REF!,Data!#REF!)))))))))</f>
        <v>#REF!</v>
      </c>
      <c r="V25" s="184">
        <f>IF(D25="","",VLOOKUP(B25,Data!$B$5:$J$404,9,FALSE)*D25)</f>
        <v>1.1499999999999999</v>
      </c>
    </row>
    <row r="26" spans="1:22" s="340" customFormat="1" ht="17" customHeight="1">
      <c r="A26" s="272">
        <v>7</v>
      </c>
      <c r="B26" s="419" t="s">
        <v>209</v>
      </c>
      <c r="C26" s="187" t="str">
        <f>IF(D26="","",VLOOKUP(B26,Data!$B$5:$L$404,2,FALSE))</f>
        <v>WN49700</v>
      </c>
      <c r="D26" s="274">
        <v>1</v>
      </c>
      <c r="E26" s="277"/>
      <c r="F26" s="185">
        <f>IF(D26="","",VLOOKUP(B26,Data!$B$5:$L$404,11,FALSE))</f>
        <v>1870.77</v>
      </c>
      <c r="G26" s="188">
        <f t="shared" si="0"/>
        <v>1870.77</v>
      </c>
      <c r="H26" s="182" t="str">
        <f>IF(D26="","",VLOOKUP(B26,Data!$B$5:$D$404,3,FALSE))</f>
        <v>C/T</v>
      </c>
      <c r="I26" s="182" t="str">
        <f>IF(D26="","",VLOOKUP(B26,Data!$B$5:$M$404,12,FALSE))</f>
        <v>Indonesia</v>
      </c>
      <c r="J26" s="280" t="s">
        <v>1010</v>
      </c>
      <c r="K26" s="183">
        <f>IF(D26="","",VLOOKUP(B26,Data!$B$5:$E$404,4,FALSE)*D26)</f>
        <v>201</v>
      </c>
      <c r="L26" s="183">
        <f>IF(D26="","",VLOOKUP(B26,Data!$B$5:$F$404,5,FALSE)*D26)</f>
        <v>181</v>
      </c>
      <c r="M26" s="189" t="e">
        <f>IF(B26=Data!B110,Data!G110,(IF(B26=Data!B116,Data!G116,(IF(B26=Data!B118,Data!G118,(IF(B26=Data!#REF!,Data!#REF!,(IF(B26=Data!#REF!,Data!#REF!,(IF(B26=Data!B101,Data!G101,(IF(B26=Data!#REF!,Data!#REF!,(IF(B26=Data!#REF!,Data!#REF!,Data!#REF!)))))))))))))))&amp;IF(B26=Data!B236,Data!G236,(IF(B26=Data!B237,Data!G237,(IF(B26=Data!#REF!,Data!#REF!,(IF(B26=Data!B232,Data!G232,(IF(B26=Data!B233,Data!G233,(IF(B26=Data!#REF!,Data!G928,(IF(B26=Data!#REF!,Data!#REF!,(IF(B26=Data!B288,Data!G288,Data!#REF!)))))))))))))))&amp;IF(B26=Data!#REF!,Data!#REF!,(IF(B26=Data!#REF!,Data!#REF!,(IF(B26=Data!#REF!,Data!#REF!,(IF(B26=Data!#REF!,Data!#REF!,(IF(B26=Data!#REF!,Data!#REF!,Data!#REF!)))))))))</f>
        <v>#REF!</v>
      </c>
      <c r="N26" s="377"/>
      <c r="O26" s="378"/>
      <c r="P26" s="186" t="e">
        <f>IF(B26=Data!B110,Data!H110,(IF(B26=Data!B116,Data!H116,(IF(B26=Data!B118,Data!H118,(IF(B26=Data!#REF!,Data!#REF!,(IF(B26=Data!#REF!,Data!#REF!,(IF(B26=Data!B101,Data!H101,(IF(B26=Data!#REF!,Data!#REF!,(IF(B26=Data!#REF!,Data!#REF!,Data!#REF!)))))))))))))))&amp;IF(B26=Data!B236,Data!H236,(IF(B26=Data!B237,Data!H237,(IF(B26=Data!#REF!,Data!#REF!,(IF(B26=Data!B232,Data!H232,(IF(B26=Data!B233,Data!H233,(IF(B26=Data!#REF!,Data!H928,(IF(B26=Data!#REF!,Data!#REF!,(IF(B26=Data!B288,Data!H288,Data!#REF!)))))))))))))))&amp;IF(B26=Data!#REF!,Data!#REF!,(IF(B26=Data!#REF!,Data!#REF!,(IF(B26=Data!#REF!,Data!#REF!,(IF(B26=Data!#REF!,Data!#REF!,(IF(B26=Data!#REF!,Data!#REF!,Data!#REF!)))))))))</f>
        <v>#REF!</v>
      </c>
      <c r="Q26" s="378"/>
      <c r="R26" s="378"/>
      <c r="S26" s="186" t="e">
        <f>IF(B26=Data!B110,Data!I110,(IF(B26=Data!B116,Data!I116,(IF(B26=Data!B118,Data!I118,(IF(B26=Data!#REF!,Data!#REF!,(IF(B26=Data!#REF!,Data!#REF!,(IF(B26=Data!B101,Data!I101,(IF(B26=Data!#REF!,Data!#REF!,(IF(B26=Data!#REF!,Data!#REF!,Data!#REF!)))))))))))))))&amp;IF(B26=Data!B236,Data!I236,(IF(B26=Data!B237,Data!I237,(IF(B26=Data!#REF!,Data!#REF!,(IF(B26=Data!B232,Data!I232,(IF(B26=Data!B233,Data!I233,(IF(B26=Data!#REF!,Data!I928,(IF(B26=Data!#REF!,Data!#REF!,(IF(B26=Data!B288,Data!I288,Data!#REF!)))))))))))))))&amp;IF(B26=Data!#REF!,Data!#REF!,(IF(B26=Data!#REF!,Data!#REF!,(IF(B26=Data!#REF!,Data!#REF!,(IF(B26=Data!#REF!,Data!#REF!,(IF(B26=Data!#REF!,Data!#REF!,Data!#REF!)))))))))</f>
        <v>#REF!</v>
      </c>
      <c r="T26" s="379"/>
      <c r="U26" s="186" t="e">
        <f>IF(B26=Data!B110,Data!J110,(IF(B26=Data!B116,Data!J116,(IF(B26=Data!B118,Data!J118,(IF(B26=Data!#REF!,Data!#REF!,(IF(B26=Data!#REF!,Data!#REF!,(IF(B26=Data!B101,Data!J101,(IF(B26=Data!#REF!,Data!#REF!,(IF(B26=Data!#REF!,Data!#REF!,Data!#REF!)))))))))))))))&amp;IF(B26=Data!B236,Data!J236,(IF(B26=Data!B237,Data!J237,(IF(B26=Data!#REF!,Data!#REF!,(IF(B26=Data!B232,Data!J232,(IF(B26=Data!B233,Data!J233,(IF(B26=Data!#REF!,Data!J928,(IF(B26=Data!#REF!,Data!#REF!,(IF(B26=Data!B288,Data!J288,Data!#REF!)))))))))))))))&amp;IF(B26=Data!#REF!,Data!#REF!,(IF(B26=Data!#REF!,Data!#REF!,(IF(B26=Data!#REF!,Data!#REF!,(IF(B26=Data!#REF!,Data!#REF!,(IF(B26=Data!#REF!,Data!#REF!,Data!#REF!)))))))))</f>
        <v>#REF!</v>
      </c>
      <c r="V26" s="184">
        <f>IF(D26="","",VLOOKUP(B26,Data!$B$5:$J$404,9,FALSE)*D26)</f>
        <v>1.1499999999999999</v>
      </c>
    </row>
    <row r="27" spans="1:22" s="340" customFormat="1" ht="17" customHeight="1">
      <c r="A27" s="272">
        <v>8</v>
      </c>
      <c r="B27" s="419" t="s">
        <v>215</v>
      </c>
      <c r="C27" s="187" t="str">
        <f>IF(D27="","",VLOOKUP(B27,Data!$B$5:$L$404,2,FALSE))</f>
        <v>WH50420</v>
      </c>
      <c r="D27" s="274">
        <v>2</v>
      </c>
      <c r="E27" s="277"/>
      <c r="F27" s="185">
        <f>IF(D27="","",VLOOKUP(B27,Data!$B$5:$L$404,11,FALSE))</f>
        <v>1897.4</v>
      </c>
      <c r="G27" s="188">
        <f t="shared" si="0"/>
        <v>3794.8</v>
      </c>
      <c r="H27" s="182" t="str">
        <f>IF(D27="","",VLOOKUP(B27,Data!$B$5:$D$404,3,FALSE))</f>
        <v>C/T</v>
      </c>
      <c r="I27" s="182" t="str">
        <f>IF(D27="","",VLOOKUP(B27,Data!$B$5:$M$404,12,FALSE))</f>
        <v>Indonesia</v>
      </c>
      <c r="J27" s="280" t="s">
        <v>1010</v>
      </c>
      <c r="K27" s="183">
        <f>IF(D27="","",VLOOKUP(B27,Data!$B$5:$E$404,4,FALSE)*D27)</f>
        <v>444</v>
      </c>
      <c r="L27" s="183">
        <f>IF(D27="","",VLOOKUP(B27,Data!$B$5:$F$404,5,FALSE)*D27)</f>
        <v>402</v>
      </c>
      <c r="M27" s="189" t="e">
        <f>IF(B27=Data!B111,Data!G111,(IF(B27=Data!B117,Data!G117,(IF(B27=Data!B119,Data!G119,(IF(B27=Data!#REF!,Data!#REF!,(IF(B27=Data!#REF!,Data!#REF!,(IF(B27=Data!B102,Data!G102,(IF(B27=Data!#REF!,Data!#REF!,(IF(B27=Data!#REF!,Data!#REF!,Data!#REF!)))))))))))))))&amp;IF(B27=Data!B237,Data!G237,(IF(B27=Data!B238,Data!G238,(IF(B27=Data!#REF!,Data!#REF!,(IF(B27=Data!B233,Data!G233,(IF(B27=Data!B234,Data!G234,(IF(B27=Data!#REF!,Data!G929,(IF(B27=Data!#REF!,Data!#REF!,(IF(B27=Data!B289,Data!G289,Data!#REF!)))))))))))))))&amp;IF(B27=Data!#REF!,Data!#REF!,(IF(B27=Data!#REF!,Data!#REF!,(IF(B27=Data!#REF!,Data!#REF!,(IF(B27=Data!#REF!,Data!#REF!,(IF(B27=Data!#REF!,Data!#REF!,Data!#REF!)))))))))</f>
        <v>#REF!</v>
      </c>
      <c r="N27" s="377"/>
      <c r="O27" s="378"/>
      <c r="P27" s="186" t="e">
        <f>IF(B27=Data!B111,Data!H111,(IF(B27=Data!B117,Data!H117,(IF(B27=Data!B119,Data!H119,(IF(B27=Data!#REF!,Data!#REF!,(IF(B27=Data!#REF!,Data!#REF!,(IF(B27=Data!B102,Data!H102,(IF(B27=Data!#REF!,Data!#REF!,(IF(B27=Data!#REF!,Data!#REF!,Data!#REF!)))))))))))))))&amp;IF(B27=Data!B237,Data!H237,(IF(B27=Data!B238,Data!H238,(IF(B27=Data!#REF!,Data!#REF!,(IF(B27=Data!B233,Data!H233,(IF(B27=Data!B234,Data!H234,(IF(B27=Data!#REF!,Data!H929,(IF(B27=Data!#REF!,Data!#REF!,(IF(B27=Data!B289,Data!H289,Data!#REF!)))))))))))))))&amp;IF(B27=Data!#REF!,Data!#REF!,(IF(B27=Data!#REF!,Data!#REF!,(IF(B27=Data!#REF!,Data!#REF!,(IF(B27=Data!#REF!,Data!#REF!,(IF(B27=Data!#REF!,Data!#REF!,Data!#REF!)))))))))</f>
        <v>#REF!</v>
      </c>
      <c r="Q27" s="378"/>
      <c r="R27" s="378"/>
      <c r="S27" s="186" t="e">
        <f>IF(B27=Data!B111,Data!I111,(IF(B27=Data!B117,Data!I117,(IF(B27=Data!B119,Data!I119,(IF(B27=Data!#REF!,Data!#REF!,(IF(B27=Data!#REF!,Data!#REF!,(IF(B27=Data!B102,Data!I102,(IF(B27=Data!#REF!,Data!#REF!,(IF(B27=Data!#REF!,Data!#REF!,Data!#REF!)))))))))))))))&amp;IF(B27=Data!B237,Data!I237,(IF(B27=Data!B238,Data!I238,(IF(B27=Data!#REF!,Data!#REF!,(IF(B27=Data!B233,Data!I233,(IF(B27=Data!B234,Data!I234,(IF(B27=Data!#REF!,Data!I929,(IF(B27=Data!#REF!,Data!#REF!,(IF(B27=Data!B289,Data!I289,Data!#REF!)))))))))))))))&amp;IF(B27=Data!#REF!,Data!#REF!,(IF(B27=Data!#REF!,Data!#REF!,(IF(B27=Data!#REF!,Data!#REF!,(IF(B27=Data!#REF!,Data!#REF!,(IF(B27=Data!#REF!,Data!#REF!,Data!#REF!)))))))))</f>
        <v>#REF!</v>
      </c>
      <c r="T27" s="379"/>
      <c r="U27" s="186" t="e">
        <f>IF(B27=Data!B111,Data!J111,(IF(B27=Data!B117,Data!J117,(IF(B27=Data!B119,Data!J119,(IF(B27=Data!#REF!,Data!#REF!,(IF(B27=Data!#REF!,Data!#REF!,(IF(B27=Data!B102,Data!J102,(IF(B27=Data!#REF!,Data!#REF!,(IF(B27=Data!#REF!,Data!#REF!,Data!#REF!)))))))))))))))&amp;IF(B27=Data!B237,Data!J237,(IF(B27=Data!B238,Data!J238,(IF(B27=Data!#REF!,Data!#REF!,(IF(B27=Data!B233,Data!J233,(IF(B27=Data!B234,Data!J234,(IF(B27=Data!#REF!,Data!J929,(IF(B27=Data!#REF!,Data!#REF!,(IF(B27=Data!B289,Data!J289,Data!#REF!)))))))))))))))&amp;IF(B27=Data!#REF!,Data!#REF!,(IF(B27=Data!#REF!,Data!#REF!,(IF(B27=Data!#REF!,Data!#REF!,(IF(B27=Data!#REF!,Data!#REF!,(IF(B27=Data!#REF!,Data!#REF!,Data!#REF!)))))))))</f>
        <v>#REF!</v>
      </c>
      <c r="V27" s="184">
        <f>IF(D27="","",VLOOKUP(B27,Data!$B$5:$J$404,9,FALSE)*D27)</f>
        <v>2.3980000000000001</v>
      </c>
    </row>
    <row r="28" spans="1:22" s="340" customFormat="1" ht="17" customHeight="1">
      <c r="A28" s="272">
        <v>9</v>
      </c>
      <c r="B28" s="419" t="s">
        <v>251</v>
      </c>
      <c r="C28" s="187" t="str">
        <f>IF(D28="","",VLOOKUP(B28,Data!$B$5:$L$404,2,FALSE))</f>
        <v>WN14940</v>
      </c>
      <c r="D28" s="274">
        <v>1</v>
      </c>
      <c r="E28" s="467"/>
      <c r="F28" s="185">
        <f>IF(D28="","",VLOOKUP(B28,Data!$B$5:$L$404,11,FALSE))</f>
        <v>2855.62</v>
      </c>
      <c r="G28" s="188">
        <f t="shared" si="0"/>
        <v>2855.62</v>
      </c>
      <c r="H28" s="182" t="str">
        <f>IF(D28="","",VLOOKUP(B28,Data!$B$5:$D$404,3,FALSE))</f>
        <v>C/T</v>
      </c>
      <c r="I28" s="182" t="str">
        <f>IF(D28="","",VLOOKUP(B28,Data!$B$5:$M$404,12,FALSE))</f>
        <v>Indonesia</v>
      </c>
      <c r="J28" s="280" t="s">
        <v>1010</v>
      </c>
      <c r="K28" s="183">
        <f>IF(D28="","",VLOOKUP(B28,Data!$B$5:$E$404,4,FALSE)*D28)</f>
        <v>223</v>
      </c>
      <c r="L28" s="183">
        <f>IF(D28="","",VLOOKUP(B28,Data!$B$5:$F$404,5,FALSE)*D28)</f>
        <v>205</v>
      </c>
      <c r="M28" s="189" t="e">
        <f>IF(B28=Data!B107,Data!G107,(IF(B28=Data!B113,Data!G113,(IF(B28=Data!B115,Data!G115,(IF(B28=Data!#REF!,Data!#REF!,(IF(B28=Data!#REF!,Data!#REF!,(IF(B28=Data!B98,Data!G98,(IF(B28=Data!#REF!,Data!#REF!,(IF(B28=Data!#REF!,Data!#REF!,Data!#REF!)))))))))))))))&amp;IF(B28=Data!B233,Data!G233,(IF(B28=Data!B234,Data!G234,(IF(B28=Data!#REF!,Data!#REF!,(IF(B28=Data!B229,Data!G229,(IF(B28=Data!B230,Data!G230,(IF(B28=Data!#REF!,Data!G925,(IF(B28=Data!#REF!,Data!#REF!,(IF(B28=Data!B285,Data!G285,Data!#REF!)))))))))))))))&amp;IF(B28=Data!#REF!,Data!#REF!,(IF(B28=Data!#REF!,Data!#REF!,(IF(B28=Data!#REF!,Data!#REF!,(IF(B28=Data!#REF!,Data!#REF!,(IF(B28=Data!#REF!,Data!#REF!,Data!#REF!)))))))))</f>
        <v>#REF!</v>
      </c>
      <c r="N28" s="377"/>
      <c r="O28" s="378"/>
      <c r="P28" s="186" t="e">
        <f>IF(B28=Data!B107,Data!H107,(IF(B28=Data!B113,Data!H113,(IF(B28=Data!B115,Data!H115,(IF(B28=Data!#REF!,Data!#REF!,(IF(B28=Data!#REF!,Data!#REF!,(IF(B28=Data!B98,Data!H98,(IF(B28=Data!#REF!,Data!#REF!,(IF(B28=Data!#REF!,Data!#REF!,Data!#REF!)))))))))))))))&amp;IF(B28=Data!B233,Data!H233,(IF(B28=Data!B234,Data!H234,(IF(B28=Data!#REF!,Data!#REF!,(IF(B28=Data!B229,Data!H229,(IF(B28=Data!B230,Data!H230,(IF(B28=Data!#REF!,Data!H925,(IF(B28=Data!#REF!,Data!#REF!,(IF(B28=Data!B285,Data!H285,Data!#REF!)))))))))))))))&amp;IF(B28=Data!#REF!,Data!#REF!,(IF(B28=Data!#REF!,Data!#REF!,(IF(B28=Data!#REF!,Data!#REF!,(IF(B28=Data!#REF!,Data!#REF!,(IF(B28=Data!#REF!,Data!#REF!,Data!#REF!)))))))))</f>
        <v>#REF!</v>
      </c>
      <c r="Q28" s="378"/>
      <c r="R28" s="378"/>
      <c r="S28" s="186" t="e">
        <f>IF(B28=Data!B107,Data!I107,(IF(B28=Data!B113,Data!I113,(IF(B28=Data!B115,Data!I115,(IF(B28=Data!#REF!,Data!#REF!,(IF(B28=Data!#REF!,Data!#REF!,(IF(B28=Data!B98,Data!I98,(IF(B28=Data!#REF!,Data!#REF!,(IF(B28=Data!#REF!,Data!#REF!,Data!#REF!)))))))))))))))&amp;IF(B28=Data!B233,Data!I233,(IF(B28=Data!B234,Data!I234,(IF(B28=Data!#REF!,Data!#REF!,(IF(B28=Data!B229,Data!I229,(IF(B28=Data!B230,Data!I230,(IF(B28=Data!#REF!,Data!I925,(IF(B28=Data!#REF!,Data!#REF!,(IF(B28=Data!B285,Data!I285,Data!#REF!)))))))))))))))&amp;IF(B28=Data!#REF!,Data!#REF!,(IF(B28=Data!#REF!,Data!#REF!,(IF(B28=Data!#REF!,Data!#REF!,(IF(B28=Data!#REF!,Data!#REF!,(IF(B28=Data!#REF!,Data!#REF!,Data!#REF!)))))))))</f>
        <v>#REF!</v>
      </c>
      <c r="T28" s="379"/>
      <c r="U28" s="186" t="e">
        <f>IF(B28=Data!B107,Data!J107,(IF(B28=Data!B113,Data!J113,(IF(B28=Data!B115,Data!J115,(IF(B28=Data!#REF!,Data!#REF!,(IF(B28=Data!#REF!,Data!#REF!,(IF(B28=Data!B98,Data!J98,(IF(B28=Data!#REF!,Data!#REF!,(IF(B28=Data!#REF!,Data!#REF!,Data!#REF!)))))))))))))))&amp;IF(B28=Data!B233,Data!J233,(IF(B28=Data!B234,Data!J234,(IF(B28=Data!#REF!,Data!#REF!,(IF(B28=Data!B229,Data!J229,(IF(B28=Data!B230,Data!J230,(IF(B28=Data!#REF!,Data!J925,(IF(B28=Data!#REF!,Data!#REF!,(IF(B28=Data!B285,Data!J285,Data!#REF!)))))))))))))))&amp;IF(B28=Data!#REF!,Data!#REF!,(IF(B28=Data!#REF!,Data!#REF!,(IF(B28=Data!#REF!,Data!#REF!,(IF(B28=Data!#REF!,Data!#REF!,(IF(B28=Data!#REF!,Data!#REF!,Data!#REF!)))))))))</f>
        <v>#REF!</v>
      </c>
      <c r="V28" s="184">
        <f>IF(D28="","",VLOOKUP(B28,Data!$B$5:$J$404,9,FALSE)*D28)</f>
        <v>1.262</v>
      </c>
    </row>
    <row r="29" spans="1:22" s="340" customFormat="1" ht="17" customHeight="1">
      <c r="A29" s="272">
        <v>10</v>
      </c>
      <c r="B29" s="419" t="s">
        <v>269</v>
      </c>
      <c r="C29" s="187" t="str">
        <f>IF(D29="","",VLOOKUP(B29,Data!$B$5:$L$404,2,FALSE))</f>
        <v>WN67610</v>
      </c>
      <c r="D29" s="274">
        <v>1</v>
      </c>
      <c r="E29" s="341"/>
      <c r="F29" s="185">
        <f>IF(D29="","",VLOOKUP(B29,Data!$B$5:$L$404,11,FALSE))</f>
        <v>3084.01</v>
      </c>
      <c r="G29" s="188">
        <f t="shared" si="0"/>
        <v>3084.01</v>
      </c>
      <c r="H29" s="182" t="str">
        <f>IF(D29="","",VLOOKUP(B29,Data!$B$5:$D$404,3,FALSE))</f>
        <v>C/T</v>
      </c>
      <c r="I29" s="182" t="str">
        <f>IF(D29="","",VLOOKUP(B29,Data!$B$5:$M$404,12,FALSE))</f>
        <v>Indonesia</v>
      </c>
      <c r="J29" s="280" t="s">
        <v>1010</v>
      </c>
      <c r="K29" s="183">
        <f>IF(D29="","",VLOOKUP(B29,Data!$B$5:$E$404,4,FALSE)*D29)</f>
        <v>262</v>
      </c>
      <c r="L29" s="183">
        <f>IF(D29="","",VLOOKUP(B29,Data!$B$5:$F$404,5,FALSE)*D29)</f>
        <v>242</v>
      </c>
      <c r="M29" s="189" t="e">
        <f>IF(B29=Data!B111,Data!G111,(IF(B29=Data!B117,Data!G117,(IF(B29=Data!B119,Data!G119,(IF(B29=Data!#REF!,Data!#REF!,(IF(B29=Data!#REF!,Data!#REF!,(IF(B29=Data!B102,Data!G102,(IF(B29=Data!#REF!,Data!#REF!,(IF(B29=Data!#REF!,Data!#REF!,Data!#REF!)))))))))))))))&amp;IF(B29=Data!B237,Data!G237,(IF(B29=Data!B238,Data!G238,(IF(B29=Data!#REF!,Data!#REF!,(IF(B29=Data!B233,Data!G233,(IF(B29=Data!B234,Data!G234,(IF(B29=Data!#REF!,Data!G929,(IF(B29=Data!#REF!,Data!#REF!,(IF(B29=Data!B289,Data!G289,Data!#REF!)))))))))))))))&amp;IF(B29=Data!#REF!,Data!#REF!,(IF(B29=Data!#REF!,Data!#REF!,(IF(B29=Data!#REF!,Data!#REF!,(IF(B29=Data!#REF!,Data!#REF!,(IF(B29=Data!#REF!,Data!#REF!,Data!#REF!)))))))))</f>
        <v>#REF!</v>
      </c>
      <c r="N29" s="377"/>
      <c r="O29" s="378"/>
      <c r="P29" s="186" t="e">
        <f>IF(B29=Data!B111,Data!H111,(IF(B29=Data!B117,Data!H117,(IF(B29=Data!B119,Data!H119,(IF(B29=Data!#REF!,Data!#REF!,(IF(B29=Data!#REF!,Data!#REF!,(IF(B29=Data!B102,Data!H102,(IF(B29=Data!#REF!,Data!#REF!,(IF(B29=Data!#REF!,Data!#REF!,Data!#REF!)))))))))))))))&amp;IF(B29=Data!B237,Data!H237,(IF(B29=Data!B238,Data!H238,(IF(B29=Data!#REF!,Data!#REF!,(IF(B29=Data!B233,Data!H233,(IF(B29=Data!B234,Data!H234,(IF(B29=Data!#REF!,Data!H929,(IF(B29=Data!#REF!,Data!#REF!,(IF(B29=Data!B289,Data!H289,Data!#REF!)))))))))))))))&amp;IF(B29=Data!#REF!,Data!#REF!,(IF(B29=Data!#REF!,Data!#REF!,(IF(B29=Data!#REF!,Data!#REF!,(IF(B29=Data!#REF!,Data!#REF!,(IF(B29=Data!#REF!,Data!#REF!,Data!#REF!)))))))))</f>
        <v>#REF!</v>
      </c>
      <c r="Q29" s="378"/>
      <c r="R29" s="378"/>
      <c r="S29" s="186" t="e">
        <f>IF(B29=Data!B111,Data!I111,(IF(B29=Data!B117,Data!I117,(IF(B29=Data!B119,Data!I119,(IF(B29=Data!#REF!,Data!#REF!,(IF(B29=Data!#REF!,Data!#REF!,(IF(B29=Data!B102,Data!I102,(IF(B29=Data!#REF!,Data!#REF!,(IF(B29=Data!#REF!,Data!#REF!,Data!#REF!)))))))))))))))&amp;IF(B29=Data!B237,Data!I237,(IF(B29=Data!B238,Data!I238,(IF(B29=Data!#REF!,Data!#REF!,(IF(B29=Data!B233,Data!I233,(IF(B29=Data!B234,Data!I234,(IF(B29=Data!#REF!,Data!I929,(IF(B29=Data!#REF!,Data!#REF!,(IF(B29=Data!B289,Data!I289,Data!#REF!)))))))))))))))&amp;IF(B29=Data!#REF!,Data!#REF!,(IF(B29=Data!#REF!,Data!#REF!,(IF(B29=Data!#REF!,Data!#REF!,(IF(B29=Data!#REF!,Data!#REF!,(IF(B29=Data!#REF!,Data!#REF!,Data!#REF!)))))))))</f>
        <v>#REF!</v>
      </c>
      <c r="T29" s="379"/>
      <c r="U29" s="186" t="e">
        <f>IF(B29=Data!B111,Data!J111,(IF(B29=Data!B117,Data!J117,(IF(B29=Data!B119,Data!J119,(IF(B29=Data!#REF!,Data!#REF!,(IF(B29=Data!#REF!,Data!#REF!,(IF(B29=Data!B102,Data!J102,(IF(B29=Data!#REF!,Data!#REF!,(IF(B29=Data!#REF!,Data!#REF!,Data!#REF!)))))))))))))))&amp;IF(B29=Data!B237,Data!J237,(IF(B29=Data!B238,Data!J238,(IF(B29=Data!#REF!,Data!#REF!,(IF(B29=Data!B233,Data!J233,(IF(B29=Data!B234,Data!J234,(IF(B29=Data!#REF!,Data!J929,(IF(B29=Data!#REF!,Data!#REF!,(IF(B29=Data!B289,Data!J289,Data!#REF!)))))))))))))))&amp;IF(B29=Data!#REF!,Data!#REF!,(IF(B29=Data!#REF!,Data!#REF!,(IF(B29=Data!#REF!,Data!#REF!,(IF(B29=Data!#REF!,Data!#REF!,(IF(B29=Data!#REF!,Data!#REF!,Data!#REF!)))))))))</f>
        <v>#REF!</v>
      </c>
      <c r="V29" s="184">
        <f>IF(D29="","",VLOOKUP(B29,Data!$B$5:$J$404,9,FALSE)*D29)</f>
        <v>1.518</v>
      </c>
    </row>
    <row r="30" spans="1:22" s="340" customFormat="1" ht="17" customHeight="1">
      <c r="A30" s="272">
        <v>11</v>
      </c>
      <c r="B30" s="419" t="s">
        <v>296</v>
      </c>
      <c r="C30" s="187" t="str">
        <f>IF(D30="","",VLOOKUP(B30,Data!$B$5:$L$404,2,FALSE))</f>
        <v>WY44100</v>
      </c>
      <c r="D30" s="274">
        <v>1</v>
      </c>
      <c r="E30" s="341"/>
      <c r="F30" s="185">
        <f>IF(D30="","",VLOOKUP(B30,Data!$B$5:$L$404,11,FALSE))</f>
        <v>2895.95</v>
      </c>
      <c r="G30" s="188">
        <f t="shared" si="0"/>
        <v>2895.95</v>
      </c>
      <c r="H30" s="182" t="str">
        <f>IF(D30="","",VLOOKUP(B30,Data!$B$5:$D$404,3,FALSE))</f>
        <v>C/T</v>
      </c>
      <c r="I30" s="182" t="str">
        <f>IF(D30="","",VLOOKUP(B30,Data!$B$5:$M$404,12,FALSE))</f>
        <v>Indonesia</v>
      </c>
      <c r="J30" s="280" t="s">
        <v>1010</v>
      </c>
      <c r="K30" s="183">
        <f>IF(D30="","",VLOOKUP(B30,Data!$B$5:$E$404,4,FALSE)*D30)</f>
        <v>266</v>
      </c>
      <c r="L30" s="183">
        <f>IF(D30="","",VLOOKUP(B30,Data!$B$5:$F$404,5,FALSE)*D30)</f>
        <v>246</v>
      </c>
      <c r="M30" s="189" t="e">
        <f>IF(B30=Data!B111,Data!G111,(IF(B30=Data!B117,Data!G117,(IF(B30=Data!B119,Data!G119,(IF(B30=Data!#REF!,Data!#REF!,(IF(B30=Data!#REF!,Data!#REF!,(IF(B30=Data!B102,Data!G102,(IF(B30=Data!#REF!,Data!#REF!,(IF(B30=Data!#REF!,Data!#REF!,Data!#REF!)))))))))))))))&amp;IF(B30=Data!B237,Data!G237,(IF(B30=Data!B238,Data!G238,(IF(B30=Data!#REF!,Data!#REF!,(IF(B30=Data!B233,Data!G233,(IF(B30=Data!B234,Data!G234,(IF(B30=Data!#REF!,Data!G929,(IF(B30=Data!#REF!,Data!#REF!,(IF(B30=Data!B289,Data!G289,Data!#REF!)))))))))))))))&amp;IF(B30=Data!#REF!,Data!#REF!,(IF(B30=Data!#REF!,Data!#REF!,(IF(B30=Data!#REF!,Data!#REF!,(IF(B30=Data!#REF!,Data!#REF!,(IF(B30=Data!#REF!,Data!#REF!,Data!#REF!)))))))))</f>
        <v>#REF!</v>
      </c>
      <c r="N30" s="377"/>
      <c r="O30" s="378"/>
      <c r="P30" s="186" t="e">
        <f>IF(B30=Data!B111,Data!H111,(IF(B30=Data!B117,Data!H117,(IF(B30=Data!B119,Data!H119,(IF(B30=Data!#REF!,Data!#REF!,(IF(B30=Data!#REF!,Data!#REF!,(IF(B30=Data!B102,Data!H102,(IF(B30=Data!#REF!,Data!#REF!,(IF(B30=Data!#REF!,Data!#REF!,Data!#REF!)))))))))))))))&amp;IF(B30=Data!B237,Data!H237,(IF(B30=Data!B238,Data!H238,(IF(B30=Data!#REF!,Data!#REF!,(IF(B30=Data!B233,Data!H233,(IF(B30=Data!B234,Data!H234,(IF(B30=Data!#REF!,Data!H929,(IF(B30=Data!#REF!,Data!#REF!,(IF(B30=Data!B289,Data!H289,Data!#REF!)))))))))))))))&amp;IF(B30=Data!#REF!,Data!#REF!,(IF(B30=Data!#REF!,Data!#REF!,(IF(B30=Data!#REF!,Data!#REF!,(IF(B30=Data!#REF!,Data!#REF!,(IF(B30=Data!#REF!,Data!#REF!,Data!#REF!)))))))))</f>
        <v>#REF!</v>
      </c>
      <c r="Q30" s="378"/>
      <c r="R30" s="378"/>
      <c r="S30" s="186" t="e">
        <f>IF(B30=Data!B111,Data!I111,(IF(B30=Data!B117,Data!I117,(IF(B30=Data!B119,Data!I119,(IF(B30=Data!#REF!,Data!#REF!,(IF(B30=Data!#REF!,Data!#REF!,(IF(B30=Data!B102,Data!I102,(IF(B30=Data!#REF!,Data!#REF!,(IF(B30=Data!#REF!,Data!#REF!,Data!#REF!)))))))))))))))&amp;IF(B30=Data!B237,Data!I237,(IF(B30=Data!B238,Data!I238,(IF(B30=Data!#REF!,Data!#REF!,(IF(B30=Data!B233,Data!I233,(IF(B30=Data!B234,Data!I234,(IF(B30=Data!#REF!,Data!I929,(IF(B30=Data!#REF!,Data!#REF!,(IF(B30=Data!B289,Data!I289,Data!#REF!)))))))))))))))&amp;IF(B30=Data!#REF!,Data!#REF!,(IF(B30=Data!#REF!,Data!#REF!,(IF(B30=Data!#REF!,Data!#REF!,(IF(B30=Data!#REF!,Data!#REF!,(IF(B30=Data!#REF!,Data!#REF!,Data!#REF!)))))))))</f>
        <v>#REF!</v>
      </c>
      <c r="T30" s="379"/>
      <c r="U30" s="186" t="e">
        <f>IF(B30=Data!B111,Data!J111,(IF(B30=Data!B117,Data!J117,(IF(B30=Data!B119,Data!J119,(IF(B30=Data!#REF!,Data!#REF!,(IF(B30=Data!#REF!,Data!#REF!,(IF(B30=Data!B102,Data!J102,(IF(B30=Data!#REF!,Data!#REF!,(IF(B30=Data!#REF!,Data!#REF!,Data!#REF!)))))))))))))))&amp;IF(B30=Data!B237,Data!J237,(IF(B30=Data!B238,Data!J238,(IF(B30=Data!#REF!,Data!#REF!,(IF(B30=Data!B233,Data!J233,(IF(B30=Data!B234,Data!J234,(IF(B30=Data!#REF!,Data!J929,(IF(B30=Data!#REF!,Data!#REF!,(IF(B30=Data!B289,Data!J289,Data!#REF!)))))))))))))))&amp;IF(B30=Data!#REF!,Data!#REF!,(IF(B30=Data!#REF!,Data!#REF!,(IF(B30=Data!#REF!,Data!#REF!,(IF(B30=Data!#REF!,Data!#REF!,(IF(B30=Data!#REF!,Data!#REF!,Data!#REF!)))))))))</f>
        <v>#REF!</v>
      </c>
      <c r="V30" s="184">
        <f>IF(D30="","",VLOOKUP(B30,Data!$B$5:$J$404,9,FALSE)*D30)</f>
        <v>1.488</v>
      </c>
    </row>
    <row r="31" spans="1:22" s="340" customFormat="1" ht="17" customHeight="1">
      <c r="A31" s="272"/>
      <c r="B31" s="419"/>
      <c r="C31" s="187" t="str">
        <f>IF(D31="","",VLOOKUP(B31,Data!$B$5:$L$404,2,FALSE))</f>
        <v/>
      </c>
      <c r="D31" s="274"/>
      <c r="E31" s="341"/>
      <c r="F31" s="185" t="str">
        <f>IF(D31="","",VLOOKUP(B31,Data!$B$5:$L$404,11,FALSE))</f>
        <v/>
      </c>
      <c r="G31" s="188" t="str">
        <f t="shared" si="0"/>
        <v>-</v>
      </c>
      <c r="H31" s="182" t="str">
        <f>IF(D31="","",VLOOKUP(B31,Data!$B$5:$D$404,3,FALSE))</f>
        <v/>
      </c>
      <c r="I31" s="182" t="str">
        <f>IF(D31="","",VLOOKUP(B31,Data!$B$5:$M$404,12,FALSE))</f>
        <v/>
      </c>
      <c r="J31" s="280"/>
      <c r="K31" s="183" t="str">
        <f>IF(D31="","",VLOOKUP(B31,Data!$B$5:$E$404,4,FALSE)*D31)</f>
        <v/>
      </c>
      <c r="L31" s="183" t="str">
        <f>IF(D31="","",VLOOKUP(B31,Data!$B$5:$F$404,5,FALSE)*D31)</f>
        <v/>
      </c>
      <c r="M31" s="189" t="e">
        <f>IF(B31=Data!B117,Data!G117,(IF(B31=Data!B123,Data!G123,(IF(B31=Data!B125,Data!G125,(IF(B31=Data!#REF!,Data!#REF!,(IF(B31=Data!#REF!,Data!#REF!,(IF(B31=Data!B108,Data!G108,(IF(B31=Data!#REF!,Data!#REF!,(IF(B31=Data!#REF!,Data!#REF!,Data!#REF!)))))))))))))))&amp;IF(B31=Data!B243,Data!G243,(IF(B31=Data!B244,Data!G244,(IF(B31=Data!#REF!,Data!#REF!,(IF(B31=Data!B239,Data!G239,(IF(B31=Data!B240,Data!G240,(IF(B31=Data!#REF!,Data!G935,(IF(B31=Data!#REF!,Data!#REF!,(IF(B31=Data!B295,Data!G295,Data!#REF!)))))))))))))))&amp;IF(B31=Data!#REF!,Data!#REF!,(IF(B31=Data!#REF!,Data!#REF!,(IF(B31=Data!#REF!,Data!#REF!,(IF(B31=Data!#REF!,Data!#REF!,(IF(B31=Data!#REF!,Data!#REF!,Data!#REF!)))))))))</f>
        <v>#REF!</v>
      </c>
      <c r="N31" s="377"/>
      <c r="O31" s="378"/>
      <c r="P31" s="186" t="e">
        <f>IF(B31=Data!B117,Data!H117,(IF(B31=Data!B123,Data!H123,(IF(B31=Data!B125,Data!H125,(IF(B31=Data!#REF!,Data!#REF!,(IF(B31=Data!#REF!,Data!#REF!,(IF(B31=Data!B108,Data!H108,(IF(B31=Data!#REF!,Data!#REF!,(IF(B31=Data!#REF!,Data!#REF!,Data!#REF!)))))))))))))))&amp;IF(B31=Data!B243,Data!H243,(IF(B31=Data!B244,Data!H244,(IF(B31=Data!#REF!,Data!#REF!,(IF(B31=Data!B239,Data!H239,(IF(B31=Data!B240,Data!H240,(IF(B31=Data!#REF!,Data!H935,(IF(B31=Data!#REF!,Data!#REF!,(IF(B31=Data!B295,Data!H295,Data!#REF!)))))))))))))))&amp;IF(B31=Data!#REF!,Data!#REF!,(IF(B31=Data!#REF!,Data!#REF!,(IF(B31=Data!#REF!,Data!#REF!,(IF(B31=Data!#REF!,Data!#REF!,(IF(B31=Data!#REF!,Data!#REF!,Data!#REF!)))))))))</f>
        <v>#REF!</v>
      </c>
      <c r="Q31" s="378"/>
      <c r="R31" s="378"/>
      <c r="S31" s="186" t="e">
        <f>IF(B31=Data!B117,Data!I117,(IF(B31=Data!B123,Data!I123,(IF(B31=Data!B125,Data!I125,(IF(B31=Data!#REF!,Data!#REF!,(IF(B31=Data!#REF!,Data!#REF!,(IF(B31=Data!B108,Data!I108,(IF(B31=Data!#REF!,Data!#REF!,(IF(B31=Data!#REF!,Data!#REF!,Data!#REF!)))))))))))))))&amp;IF(B31=Data!B243,Data!I243,(IF(B31=Data!B244,Data!I244,(IF(B31=Data!#REF!,Data!#REF!,(IF(B31=Data!B239,Data!I239,(IF(B31=Data!B240,Data!I240,(IF(B31=Data!#REF!,Data!I935,(IF(B31=Data!#REF!,Data!#REF!,(IF(B31=Data!B295,Data!I295,Data!#REF!)))))))))))))))&amp;IF(B31=Data!#REF!,Data!#REF!,(IF(B31=Data!#REF!,Data!#REF!,(IF(B31=Data!#REF!,Data!#REF!,(IF(B31=Data!#REF!,Data!#REF!,(IF(B31=Data!#REF!,Data!#REF!,Data!#REF!)))))))))</f>
        <v>#REF!</v>
      </c>
      <c r="T31" s="379"/>
      <c r="U31" s="186" t="e">
        <f>IF(B31=Data!B117,Data!J117,(IF(B31=Data!B123,Data!J123,(IF(B31=Data!B125,Data!J125,(IF(B31=Data!#REF!,Data!#REF!,(IF(B31=Data!#REF!,Data!#REF!,(IF(B31=Data!B108,Data!J108,(IF(B31=Data!#REF!,Data!#REF!,(IF(B31=Data!#REF!,Data!#REF!,Data!#REF!)))))))))))))))&amp;IF(B31=Data!B243,Data!J243,(IF(B31=Data!B244,Data!J244,(IF(B31=Data!#REF!,Data!#REF!,(IF(B31=Data!B239,Data!J239,(IF(B31=Data!B240,Data!J240,(IF(B31=Data!#REF!,Data!J935,(IF(B31=Data!#REF!,Data!#REF!,(IF(B31=Data!B295,Data!J295,Data!#REF!)))))))))))))))&amp;IF(B31=Data!#REF!,Data!#REF!,(IF(B31=Data!#REF!,Data!#REF!,(IF(B31=Data!#REF!,Data!#REF!,(IF(B31=Data!#REF!,Data!#REF!,(IF(B31=Data!#REF!,Data!#REF!,Data!#REF!)))))))))</f>
        <v>#REF!</v>
      </c>
      <c r="V31" s="184" t="str">
        <f>IF(D31="","",VLOOKUP(B31,Data!$B$5:$J$404,9,FALSE)*D31)</f>
        <v/>
      </c>
    </row>
    <row r="32" spans="1:22" s="340" customFormat="1" ht="17" customHeight="1">
      <c r="A32" s="272"/>
      <c r="B32" s="419"/>
      <c r="C32" s="187" t="str">
        <f>IF(D32="","",VLOOKUP(B32,Data!$B$5:$L$404,2,FALSE))</f>
        <v/>
      </c>
      <c r="D32" s="274"/>
      <c r="E32" s="341"/>
      <c r="F32" s="185" t="str">
        <f>IF(D32="","",VLOOKUP(B32,Data!$B$5:$L$404,11,FALSE))</f>
        <v/>
      </c>
      <c r="G32" s="188" t="str">
        <f t="shared" si="0"/>
        <v>-</v>
      </c>
      <c r="H32" s="182" t="str">
        <f>IF(D32="","",VLOOKUP(B32,Data!$B$5:$D$404,3,FALSE))</f>
        <v/>
      </c>
      <c r="I32" s="182" t="str">
        <f>IF(D32="","",VLOOKUP(B32,Data!$B$5:$M$404,12,FALSE))</f>
        <v/>
      </c>
      <c r="J32" s="280"/>
      <c r="K32" s="183" t="str">
        <f>IF(D32="","",VLOOKUP(B32,Data!$B$5:$E$404,4,FALSE)*D32)</f>
        <v/>
      </c>
      <c r="L32" s="183" t="str">
        <f>IF(D32="","",VLOOKUP(B32,Data!$B$5:$F$404,5,FALSE)*D32)</f>
        <v/>
      </c>
      <c r="M32" s="189" t="e">
        <f>IF(B32=Data!B118,Data!G118,(IF(B32=Data!B124,Data!G124,(IF(B32=Data!B126,Data!G126,(IF(B32=Data!#REF!,Data!#REF!,(IF(B32=Data!#REF!,Data!#REF!,(IF(B32=Data!B109,Data!G109,(IF(B32=Data!#REF!,Data!#REF!,(IF(B32=Data!#REF!,Data!#REF!,Data!#REF!)))))))))))))))&amp;IF(B32=Data!B244,Data!G244,(IF(B32=Data!B245,Data!G245,(IF(B32=Data!#REF!,Data!#REF!,(IF(B32=Data!B240,Data!G240,(IF(B32=Data!B241,Data!G241,(IF(B32=Data!#REF!,Data!G936,(IF(B32=Data!#REF!,Data!#REF!,(IF(B32=Data!B296,Data!G296,Data!#REF!)))))))))))))))&amp;IF(B32=Data!#REF!,Data!#REF!,(IF(B32=Data!#REF!,Data!#REF!,(IF(B32=Data!#REF!,Data!#REF!,(IF(B32=Data!#REF!,Data!#REF!,(IF(B32=Data!#REF!,Data!#REF!,Data!#REF!)))))))))</f>
        <v>#REF!</v>
      </c>
      <c r="N32" s="377"/>
      <c r="O32" s="378"/>
      <c r="P32" s="186" t="e">
        <f>IF(B32=Data!B118,Data!H118,(IF(B32=Data!B124,Data!H124,(IF(B32=Data!B126,Data!H126,(IF(B32=Data!#REF!,Data!#REF!,(IF(B32=Data!#REF!,Data!#REF!,(IF(B32=Data!B109,Data!H109,(IF(B32=Data!#REF!,Data!#REF!,(IF(B32=Data!#REF!,Data!#REF!,Data!#REF!)))))))))))))))&amp;IF(B32=Data!B244,Data!H244,(IF(B32=Data!B245,Data!H245,(IF(B32=Data!#REF!,Data!#REF!,(IF(B32=Data!B240,Data!H240,(IF(B32=Data!B241,Data!H241,(IF(B32=Data!#REF!,Data!H936,(IF(B32=Data!#REF!,Data!#REF!,(IF(B32=Data!B296,Data!H296,Data!#REF!)))))))))))))))&amp;IF(B32=Data!#REF!,Data!#REF!,(IF(B32=Data!#REF!,Data!#REF!,(IF(B32=Data!#REF!,Data!#REF!,(IF(B32=Data!#REF!,Data!#REF!,(IF(B32=Data!#REF!,Data!#REF!,Data!#REF!)))))))))</f>
        <v>#REF!</v>
      </c>
      <c r="Q32" s="378"/>
      <c r="R32" s="378"/>
      <c r="S32" s="186" t="e">
        <f>IF(B32=Data!B118,Data!I118,(IF(B32=Data!B124,Data!I124,(IF(B32=Data!B126,Data!I126,(IF(B32=Data!#REF!,Data!#REF!,(IF(B32=Data!#REF!,Data!#REF!,(IF(B32=Data!B109,Data!I109,(IF(B32=Data!#REF!,Data!#REF!,(IF(B32=Data!#REF!,Data!#REF!,Data!#REF!)))))))))))))))&amp;IF(B32=Data!B244,Data!I244,(IF(B32=Data!B245,Data!I245,(IF(B32=Data!#REF!,Data!#REF!,(IF(B32=Data!B240,Data!I240,(IF(B32=Data!B241,Data!I241,(IF(B32=Data!#REF!,Data!I936,(IF(B32=Data!#REF!,Data!#REF!,(IF(B32=Data!B296,Data!I296,Data!#REF!)))))))))))))))&amp;IF(B32=Data!#REF!,Data!#REF!,(IF(B32=Data!#REF!,Data!#REF!,(IF(B32=Data!#REF!,Data!#REF!,(IF(B32=Data!#REF!,Data!#REF!,(IF(B32=Data!#REF!,Data!#REF!,Data!#REF!)))))))))</f>
        <v>#REF!</v>
      </c>
      <c r="T32" s="379"/>
      <c r="U32" s="186" t="e">
        <f>IF(B32=Data!B118,Data!J118,(IF(B32=Data!B124,Data!J124,(IF(B32=Data!B126,Data!J126,(IF(B32=Data!#REF!,Data!#REF!,(IF(B32=Data!#REF!,Data!#REF!,(IF(B32=Data!B109,Data!J109,(IF(B32=Data!#REF!,Data!#REF!,(IF(B32=Data!#REF!,Data!#REF!,Data!#REF!)))))))))))))))&amp;IF(B32=Data!B244,Data!J244,(IF(B32=Data!B245,Data!J245,(IF(B32=Data!#REF!,Data!#REF!,(IF(B32=Data!B240,Data!J240,(IF(B32=Data!B241,Data!J241,(IF(B32=Data!#REF!,Data!J936,(IF(B32=Data!#REF!,Data!#REF!,(IF(B32=Data!B296,Data!J296,Data!#REF!)))))))))))))))&amp;IF(B32=Data!#REF!,Data!#REF!,(IF(B32=Data!#REF!,Data!#REF!,(IF(B32=Data!#REF!,Data!#REF!,(IF(B32=Data!#REF!,Data!#REF!,(IF(B32=Data!#REF!,Data!#REF!,Data!#REF!)))))))))</f>
        <v>#REF!</v>
      </c>
      <c r="V32" s="184" t="str">
        <f>IF(D32="","",VLOOKUP(B32,Data!$B$5:$J$404,9,FALSE)*D32)</f>
        <v/>
      </c>
    </row>
    <row r="33" spans="1:22" s="340" customFormat="1" ht="19.5" customHeight="1">
      <c r="A33" s="272"/>
      <c r="B33" s="678" t="s">
        <v>1066</v>
      </c>
      <c r="C33" s="679"/>
      <c r="D33" s="454">
        <f>SUM(D18:D31)</f>
        <v>44</v>
      </c>
      <c r="E33" s="191"/>
      <c r="F33" s="191"/>
      <c r="G33" s="455">
        <f>SUM(G18:G30)</f>
        <v>92146.299999999988</v>
      </c>
      <c r="H33" s="383"/>
      <c r="I33" s="191"/>
      <c r="J33" s="191"/>
      <c r="K33" s="455">
        <f>SUM(K18:K31)</f>
        <v>9347</v>
      </c>
      <c r="L33" s="455">
        <f>SUM(L18:L31)</f>
        <v>8430</v>
      </c>
      <c r="M33" s="190">
        <f>SUM(M16:M17)</f>
        <v>0</v>
      </c>
      <c r="N33" s="190"/>
      <c r="O33" s="190"/>
      <c r="P33" s="190"/>
      <c r="Q33" s="190"/>
      <c r="R33" s="190">
        <f>SUM(R16:R17)</f>
        <v>0</v>
      </c>
      <c r="S33" s="190">
        <f>SUM(S16:S17)</f>
        <v>0</v>
      </c>
      <c r="T33" s="190"/>
      <c r="U33" s="190">
        <f>SUM(U16:U17)</f>
        <v>0</v>
      </c>
      <c r="V33" s="456">
        <f>SUM(V18:V32)</f>
        <v>52.893999999999991</v>
      </c>
    </row>
    <row r="34" spans="1:22" ht="10.25" customHeight="1">
      <c r="A34" s="272"/>
      <c r="B34" s="680"/>
      <c r="C34" s="681"/>
      <c r="D34" s="395"/>
      <c r="E34" s="311"/>
      <c r="F34" s="160" t="s">
        <v>523</v>
      </c>
      <c r="G34" s="157"/>
      <c r="H34" s="344"/>
      <c r="I34" s="344"/>
      <c r="J34" s="344"/>
      <c r="K34" s="161"/>
      <c r="L34" s="151"/>
      <c r="M34" s="298"/>
      <c r="T34" s="298"/>
      <c r="U34" s="298"/>
      <c r="V34" s="155"/>
    </row>
    <row r="35" spans="1:22" ht="14">
      <c r="A35" s="290" t="s">
        <v>524</v>
      </c>
      <c r="B35" s="346"/>
      <c r="C35" s="347"/>
      <c r="D35" s="396" t="s">
        <v>81</v>
      </c>
      <c r="E35" s="305"/>
      <c r="F35" s="68" t="s">
        <v>82</v>
      </c>
      <c r="G35" s="72"/>
      <c r="H35" s="322" t="s">
        <v>83</v>
      </c>
      <c r="I35" s="349"/>
      <c r="J35" s="152" t="s">
        <v>84</v>
      </c>
      <c r="K35" s="152"/>
      <c r="L35" s="682" t="s">
        <v>85</v>
      </c>
      <c r="M35" s="683"/>
      <c r="N35" s="683"/>
      <c r="O35" s="683"/>
      <c r="P35" s="683"/>
      <c r="Q35" s="683"/>
      <c r="R35" s="683"/>
      <c r="S35" s="683"/>
      <c r="T35" s="683"/>
      <c r="U35" s="683"/>
      <c r="V35" s="684"/>
    </row>
    <row r="36" spans="1:22" ht="14">
      <c r="A36" s="297" t="s">
        <v>525</v>
      </c>
      <c r="B36" s="334"/>
      <c r="C36" s="308"/>
      <c r="D36" s="386" t="s">
        <v>87</v>
      </c>
      <c r="F36" s="685"/>
      <c r="G36" s="686"/>
      <c r="H36" s="297" t="s">
        <v>88</v>
      </c>
      <c r="I36" s="350"/>
      <c r="J36" s="154" t="s">
        <v>89</v>
      </c>
      <c r="K36" s="154"/>
      <c r="L36" s="150"/>
      <c r="V36" s="155"/>
    </row>
    <row r="37" spans="1:22">
      <c r="A37" s="297" t="s">
        <v>526</v>
      </c>
      <c r="B37" s="297"/>
      <c r="C37" s="298"/>
      <c r="F37" s="685"/>
      <c r="G37" s="686"/>
      <c r="H37" s="297"/>
      <c r="I37" s="350"/>
      <c r="J37" s="154" t="s">
        <v>93</v>
      </c>
      <c r="K37" s="154"/>
      <c r="L37" s="150"/>
      <c r="V37" s="155"/>
    </row>
    <row r="38" spans="1:22" ht="10.5" customHeight="1">
      <c r="A38" s="311"/>
      <c r="B38" s="351"/>
      <c r="C38" s="352"/>
      <c r="D38" s="386" t="s">
        <v>94</v>
      </c>
      <c r="F38" s="685"/>
      <c r="G38" s="686"/>
      <c r="H38" s="297" t="s">
        <v>95</v>
      </c>
      <c r="I38" s="350"/>
      <c r="J38" s="154"/>
      <c r="K38" s="154"/>
      <c r="L38" s="150"/>
      <c r="V38" s="155"/>
    </row>
    <row r="39" spans="1:22" ht="13">
      <c r="A39" s="290" t="s">
        <v>96</v>
      </c>
      <c r="C39" s="292"/>
      <c r="D39" s="386" t="s">
        <v>97</v>
      </c>
      <c r="F39" s="76" t="s">
        <v>98</v>
      </c>
      <c r="G39" s="73"/>
      <c r="H39" s="297" t="s">
        <v>88</v>
      </c>
      <c r="I39" s="350"/>
      <c r="J39" s="154" t="s">
        <v>99</v>
      </c>
      <c r="K39" s="154"/>
      <c r="L39" s="150"/>
      <c r="V39" s="155"/>
    </row>
    <row r="40" spans="1:22" ht="10.5" customHeight="1">
      <c r="A40" s="297" t="s">
        <v>527</v>
      </c>
      <c r="C40" s="298"/>
      <c r="D40" s="386" t="s">
        <v>100</v>
      </c>
      <c r="F40" s="77"/>
      <c r="G40" s="162"/>
      <c r="H40" s="297" t="s">
        <v>101</v>
      </c>
      <c r="I40" s="350"/>
      <c r="J40" s="154" t="s">
        <v>528</v>
      </c>
      <c r="K40" s="154"/>
      <c r="L40" s="687" t="s">
        <v>103</v>
      </c>
      <c r="M40" s="688"/>
      <c r="N40" s="688"/>
      <c r="O40" s="688"/>
      <c r="P40" s="688"/>
      <c r="Q40" s="688"/>
      <c r="R40" s="688"/>
      <c r="S40" s="688"/>
      <c r="T40" s="688"/>
      <c r="U40" s="688"/>
      <c r="V40" s="689"/>
    </row>
    <row r="41" spans="1:22">
      <c r="A41" s="311"/>
      <c r="B41" s="312"/>
      <c r="C41" s="313"/>
      <c r="D41" s="397"/>
      <c r="E41" s="312"/>
      <c r="F41" s="673" t="s">
        <v>1064</v>
      </c>
      <c r="G41" s="674"/>
      <c r="H41" s="673" t="s">
        <v>1063</v>
      </c>
      <c r="I41" s="674"/>
      <c r="J41" s="158" t="s">
        <v>104</v>
      </c>
      <c r="K41" s="158"/>
      <c r="L41" s="675" t="s">
        <v>105</v>
      </c>
      <c r="M41" s="676"/>
      <c r="N41" s="676"/>
      <c r="O41" s="676"/>
      <c r="P41" s="676"/>
      <c r="Q41" s="676"/>
      <c r="R41" s="676"/>
      <c r="S41" s="676"/>
      <c r="T41" s="676"/>
      <c r="U41" s="676"/>
      <c r="V41" s="677"/>
    </row>
    <row r="42" spans="1:22">
      <c r="B42" s="305"/>
    </row>
    <row r="45" spans="1:22" ht="19.25" customHeight="1"/>
    <row r="46" spans="1:22" ht="19.25" customHeight="1"/>
    <row r="47" spans="1:22" s="354" customFormat="1" ht="17.75" customHeight="1">
      <c r="A47" s="163" t="s">
        <v>886</v>
      </c>
      <c r="B47" s="146"/>
      <c r="C47" s="163" t="s">
        <v>569</v>
      </c>
      <c r="D47" s="382"/>
      <c r="E47" s="363"/>
      <c r="F47" s="163" t="s">
        <v>880</v>
      </c>
      <c r="G47" s="146"/>
      <c r="H47" s="163" t="s">
        <v>569</v>
      </c>
      <c r="K47" s="265"/>
      <c r="L47" s="265"/>
      <c r="V47" s="264"/>
    </row>
    <row r="48" spans="1:22" s="354" customFormat="1" ht="17.75" customHeight="1">
      <c r="A48" s="163" t="s">
        <v>887</v>
      </c>
      <c r="B48" s="146"/>
      <c r="C48" s="163" t="s">
        <v>891</v>
      </c>
      <c r="D48" s="382"/>
      <c r="E48" s="363"/>
      <c r="F48" s="247" t="s">
        <v>881</v>
      </c>
      <c r="G48" s="381"/>
      <c r="H48" s="247" t="s">
        <v>891</v>
      </c>
      <c r="K48" s="265"/>
      <c r="L48" s="265"/>
      <c r="V48" s="264"/>
    </row>
    <row r="49" spans="1:22" s="354" customFormat="1" ht="17.75" customHeight="1">
      <c r="A49" s="163" t="s">
        <v>888</v>
      </c>
      <c r="B49" s="146"/>
      <c r="C49" s="163" t="s">
        <v>891</v>
      </c>
      <c r="D49" s="382"/>
      <c r="E49" s="363"/>
      <c r="F49" s="163" t="s">
        <v>882</v>
      </c>
      <c r="G49" s="146"/>
      <c r="H49" s="163" t="s">
        <v>569</v>
      </c>
      <c r="K49" s="265"/>
      <c r="L49" s="265"/>
      <c r="V49" s="264"/>
    </row>
    <row r="50" spans="1:22" s="354" customFormat="1" ht="17.75" customHeight="1">
      <c r="A50" s="163" t="s">
        <v>889</v>
      </c>
      <c r="B50" s="146"/>
      <c r="C50" s="163" t="s">
        <v>569</v>
      </c>
      <c r="D50" s="382"/>
      <c r="E50" s="363"/>
      <c r="F50" s="163" t="s">
        <v>883</v>
      </c>
      <c r="G50" s="146"/>
      <c r="H50" s="163" t="s">
        <v>569</v>
      </c>
      <c r="K50" s="265"/>
      <c r="L50" s="265"/>
      <c r="V50" s="264"/>
    </row>
    <row r="51" spans="1:22" s="354" customFormat="1" ht="17.75" customHeight="1">
      <c r="A51" s="163" t="s">
        <v>890</v>
      </c>
      <c r="B51" s="146"/>
      <c r="C51" s="163" t="s">
        <v>569</v>
      </c>
      <c r="D51" s="382"/>
      <c r="E51" s="363"/>
      <c r="F51" s="163" t="s">
        <v>885</v>
      </c>
      <c r="G51" s="146"/>
      <c r="H51" s="163" t="s">
        <v>569</v>
      </c>
      <c r="K51" s="265"/>
      <c r="L51" s="265"/>
      <c r="V51" s="264"/>
    </row>
    <row r="52" spans="1:22" ht="18.75" customHeight="1">
      <c r="A52" s="411"/>
      <c r="B52" s="411"/>
      <c r="C52" s="411"/>
      <c r="D52" s="384"/>
      <c r="E52" s="266"/>
      <c r="F52" s="163" t="s">
        <v>884</v>
      </c>
      <c r="H52" s="163" t="s">
        <v>569</v>
      </c>
    </row>
    <row r="53" spans="1:22" ht="17.5">
      <c r="A53" s="268"/>
      <c r="B53" s="411"/>
      <c r="C53" s="411"/>
      <c r="D53" s="384"/>
      <c r="E53" s="411"/>
      <c r="F53" s="267"/>
      <c r="G53" s="267"/>
      <c r="H53" s="411"/>
    </row>
    <row r="55" spans="1:22">
      <c r="D55" s="386" t="s">
        <v>872</v>
      </c>
    </row>
    <row r="56" spans="1:22">
      <c r="L56" s="355"/>
    </row>
    <row r="57" spans="1:22" ht="14">
      <c r="A57" s="356"/>
      <c r="C57" s="334"/>
      <c r="D57" s="398"/>
      <c r="L57" s="358"/>
    </row>
    <row r="58" spans="1:22" ht="14">
      <c r="A58" s="359"/>
      <c r="C58" s="334"/>
      <c r="D58" s="398"/>
      <c r="L58" s="358"/>
    </row>
    <row r="59" spans="1:22" ht="14">
      <c r="A59" s="359"/>
      <c r="C59" s="334"/>
      <c r="D59" s="398"/>
      <c r="L59" s="358"/>
    </row>
    <row r="60" spans="1:22" ht="14">
      <c r="A60" s="359"/>
      <c r="B60" s="334"/>
      <c r="C60" s="334"/>
      <c r="D60" s="398"/>
      <c r="L60" s="358"/>
    </row>
    <row r="61" spans="1:22" ht="14">
      <c r="A61" s="359"/>
      <c r="B61" s="334"/>
      <c r="C61" s="334"/>
      <c r="D61" s="398"/>
      <c r="L61" s="358"/>
    </row>
    <row r="62" spans="1:22" ht="14">
      <c r="A62" s="359"/>
      <c r="B62" s="334"/>
      <c r="C62" s="334"/>
      <c r="D62" s="398"/>
      <c r="L62" s="358"/>
    </row>
    <row r="63" spans="1:22" ht="14">
      <c r="A63" s="334"/>
      <c r="B63" s="334"/>
      <c r="C63" s="334"/>
      <c r="D63" s="398"/>
      <c r="L63" s="360"/>
    </row>
    <row r="64" spans="1:22" ht="14">
      <c r="A64" s="359"/>
      <c r="B64" s="334"/>
      <c r="C64" s="334"/>
      <c r="D64" s="398"/>
    </row>
    <row r="65" spans="1:4" ht="14">
      <c r="A65" s="334"/>
      <c r="B65" s="334"/>
      <c r="C65" s="334"/>
      <c r="D65" s="398"/>
    </row>
    <row r="66" spans="1:4" ht="14">
      <c r="A66" s="334"/>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59"/>
      <c r="B75" s="334"/>
      <c r="C75" s="334"/>
      <c r="D75" s="398"/>
    </row>
    <row r="76" spans="1:4" ht="14">
      <c r="A76" s="359"/>
      <c r="B76" s="334"/>
      <c r="C76" s="334"/>
      <c r="D76" s="398"/>
    </row>
    <row r="77" spans="1:4" ht="14">
      <c r="A77" s="334"/>
      <c r="B77" s="334"/>
      <c r="C77" s="334"/>
      <c r="D77" s="398"/>
    </row>
    <row r="78" spans="1:4" ht="14">
      <c r="B78" s="334"/>
    </row>
    <row r="79" spans="1:4" ht="14">
      <c r="B79" s="334"/>
    </row>
    <row r="80" spans="1:4" ht="14">
      <c r="B80" s="334"/>
    </row>
  </sheetData>
  <mergeCells count="9">
    <mergeCell ref="F41:G41"/>
    <mergeCell ref="H41:I41"/>
    <mergeCell ref="L41:V41"/>
    <mergeCell ref="B33:C34"/>
    <mergeCell ref="L35:V35"/>
    <mergeCell ref="F36:G36"/>
    <mergeCell ref="F37:G37"/>
    <mergeCell ref="F38:G38"/>
    <mergeCell ref="L40:V40"/>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41" max="21" man="1"/>
  </rowBreaks>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C5811-3196-4D29-87B3-003E447495C2}">
  <sheetPr>
    <pageSetUpPr fitToPage="1"/>
  </sheetPr>
  <dimension ref="A1:AD74"/>
  <sheetViews>
    <sheetView topLeftCell="A10" zoomScale="85" zoomScaleNormal="85" zoomScaleSheetLayoutView="85" workbookViewId="0">
      <selection activeCell="E23" sqref="E23"/>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493"/>
      <c r="I10" s="494"/>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1049</v>
      </c>
      <c r="C18" s="187" t="str">
        <f>IF(D18="","",VLOOKUP(B18,Data!$B$5:$L$404,2,FALSE))</f>
        <v/>
      </c>
      <c r="D18" s="361"/>
      <c r="E18" s="276"/>
      <c r="F18" s="185" t="str">
        <f>IF(D18="","",VLOOKUP(B18,Data!$B$5:$L$404,11,FALSE))</f>
        <v/>
      </c>
      <c r="G18" s="188" t="str">
        <f t="shared" ref="G18:G27" si="0">IF(D18&gt;0,D18*F18,"-")</f>
        <v>-</v>
      </c>
      <c r="H18" s="182" t="str">
        <f>IF(D18="","",VLOOKUP(B18,Data!$B$5:$D$404,3,FALSE))</f>
        <v/>
      </c>
      <c r="I18" s="182" t="str">
        <f>IF(D18="","",VLOOKUP(B18,Data!$B$5:$M$404,12,FALSE))</f>
        <v/>
      </c>
      <c r="J18" s="280"/>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12</v>
      </c>
      <c r="B19" s="419" t="s">
        <v>213</v>
      </c>
      <c r="C19" s="187" t="str">
        <f>IF(D19="","",VLOOKUP(B19,Data!$B$5:$L$404,2,FALSE))</f>
        <v>WH50410</v>
      </c>
      <c r="D19" s="361">
        <v>6</v>
      </c>
      <c r="E19" s="276"/>
      <c r="F19" s="185">
        <f>IF(D19="","",VLOOKUP(B19,Data!$B$5:$L$404,11,FALSE))</f>
        <v>1897.4</v>
      </c>
      <c r="G19" s="188">
        <f t="shared" si="0"/>
        <v>11384.400000000001</v>
      </c>
      <c r="H19" s="182" t="str">
        <f>IF(D19="","",VLOOKUP(B19,Data!$B$5:$D$404,3,FALSE))</f>
        <v>C/T</v>
      </c>
      <c r="I19" s="182" t="str">
        <f>IF(D19="","",VLOOKUP(B19,Data!$B$5:$M$404,12,FALSE))</f>
        <v>Indonesia</v>
      </c>
      <c r="J19" s="280" t="s">
        <v>1055</v>
      </c>
      <c r="K19" s="183">
        <f>IF(D19="","",VLOOKUP(B19,Data!$B$5:$E$404,4,FALSE)*D19)</f>
        <v>1332</v>
      </c>
      <c r="L19" s="183">
        <f>IF(D19="","",VLOOKUP(B19,Data!$B$5:$F$404,5,FALSE)*D19)</f>
        <v>1206</v>
      </c>
      <c r="M19" s="189"/>
      <c r="N19" s="377"/>
      <c r="O19" s="378"/>
      <c r="P19" s="186"/>
      <c r="Q19" s="378"/>
      <c r="R19" s="378"/>
      <c r="S19" s="186"/>
      <c r="T19" s="379"/>
      <c r="U19" s="186"/>
      <c r="V19" s="184">
        <f>IF(D19="","",VLOOKUP(B19,Data!$B$5:$J$404,9,FALSE)*D19)</f>
        <v>7.1940000000000008</v>
      </c>
      <c r="W19" s="282"/>
      <c r="X19" s="282"/>
      <c r="Y19" s="282"/>
      <c r="Z19" s="282"/>
      <c r="AA19" s="282"/>
      <c r="AB19" s="282"/>
      <c r="AC19" s="282"/>
      <c r="AD19" s="282"/>
    </row>
    <row r="20" spans="1:30" s="340" customFormat="1" ht="17" customHeight="1">
      <c r="A20" s="488">
        <v>13</v>
      </c>
      <c r="B20" s="419" t="s">
        <v>413</v>
      </c>
      <c r="C20" s="187" t="str">
        <f>IF(D20="","",VLOOKUP(B20,Data!$B$5:$L$404,2,FALSE))</f>
        <v>ZH56750</v>
      </c>
      <c r="D20" s="361">
        <v>1</v>
      </c>
      <c r="E20" s="276"/>
      <c r="F20" s="185">
        <f>IF(D20="","",VLOOKUP(B20,Data!$B$5:$L$404,11,FALSE))</f>
        <v>2658.38</v>
      </c>
      <c r="G20" s="188">
        <f t="shared" si="0"/>
        <v>2658.38</v>
      </c>
      <c r="H20" s="182" t="str">
        <f>IF(D20="","",VLOOKUP(B20,Data!$B$5:$D$404,3,FALSE))</f>
        <v>C/T</v>
      </c>
      <c r="I20" s="182" t="str">
        <f>IF(D20="","",VLOOKUP(B20,Data!$B$5:$M$404,12,FALSE))</f>
        <v>Indonesia</v>
      </c>
      <c r="J20" s="280" t="s">
        <v>1055</v>
      </c>
      <c r="K20" s="183">
        <f>IF(D20="","",VLOOKUP(B20,Data!$B$5:$E$404,4,FALSE)*D20)</f>
        <v>266</v>
      </c>
      <c r="L20" s="183">
        <f>IF(D20="","",VLOOKUP(B20,Data!$B$5:$F$404,5,FALSE)*D20)</f>
        <v>246</v>
      </c>
      <c r="M20" s="189"/>
      <c r="N20" s="377"/>
      <c r="O20" s="378"/>
      <c r="P20" s="186"/>
      <c r="Q20" s="378"/>
      <c r="R20" s="378"/>
      <c r="S20" s="186"/>
      <c r="T20" s="379"/>
      <c r="U20" s="186"/>
      <c r="V20" s="184">
        <f>IF(D20="","",VLOOKUP(B20,Data!$B$5:$J$404,9,FALSE)*D20)</f>
        <v>1.488</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IF(D21&gt;0,D21*F21,"-")</f>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IF(D22&gt;0,D22*F22,"-")</f>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IF(D23&gt;0,D23*F23,"-")</f>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IF(D24&gt;0,D24*F24,"-")</f>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c r="C25" s="187" t="str">
        <f>IF(D25="","",VLOOKUP(B25,Data!$B$5:$L$404,2,FALSE))</f>
        <v/>
      </c>
      <c r="D25" s="361"/>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871</v>
      </c>
      <c r="C26" s="187" t="str">
        <f>IF(D26="","",VLOOKUP(B26,Data!$B$5:$L$404,2,FALSE))</f>
        <v/>
      </c>
      <c r="D26" s="339"/>
      <c r="E26" s="412"/>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272"/>
      <c r="B27" s="342" t="s">
        <v>1065</v>
      </c>
      <c r="C27" s="187" t="str">
        <f>IF(D27="","",VLOOKUP(B27,Data!$B$5:$L$404,2,FALSE))</f>
        <v/>
      </c>
      <c r="D27" s="339"/>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t="str">
        <f>IF(D27="","",VLOOKUP(B27,Data!$B$5:$J$404,9,FALSE)*D27)</f>
        <v/>
      </c>
      <c r="W27" s="282"/>
      <c r="X27" s="282"/>
      <c r="Y27" s="282"/>
      <c r="Z27" s="282"/>
      <c r="AA27" s="282"/>
      <c r="AB27" s="282"/>
      <c r="AC27" s="282"/>
      <c r="AD27" s="282"/>
    </row>
    <row r="28" spans="1:30" s="340" customFormat="1" ht="16.5" customHeight="1">
      <c r="A28" s="272"/>
      <c r="B28" s="678" t="s">
        <v>1067</v>
      </c>
      <c r="C28" s="679"/>
      <c r="D28" s="193">
        <f>SUM(D18:D27)</f>
        <v>7</v>
      </c>
      <c r="E28" s="380"/>
      <c r="F28" s="190"/>
      <c r="G28" s="191">
        <f>SUM(G18:G27)</f>
        <v>14042.780000000002</v>
      </c>
      <c r="H28" s="343"/>
      <c r="I28" s="343"/>
      <c r="J28" s="343"/>
      <c r="K28" s="191">
        <f>SUM(K18:K27)</f>
        <v>1598</v>
      </c>
      <c r="L28" s="191">
        <f>SUM(L18:L27)</f>
        <v>1452</v>
      </c>
      <c r="M28" s="190">
        <f>SUM(M16:M17)</f>
        <v>0</v>
      </c>
      <c r="N28" s="190" t="e">
        <f>SUM(#REF!)</f>
        <v>#REF!</v>
      </c>
      <c r="O28" s="190">
        <f>SUM(O16:O17)</f>
        <v>0</v>
      </c>
      <c r="P28" s="190">
        <f>SUM(P16:P17)</f>
        <v>0</v>
      </c>
      <c r="Q28" s="190" t="e">
        <f>SUM(#REF!)</f>
        <v>#REF!</v>
      </c>
      <c r="R28" s="190">
        <f>SUM(R16:R17)</f>
        <v>0</v>
      </c>
      <c r="S28" s="190">
        <f>SUM(S16:S17)</f>
        <v>0</v>
      </c>
      <c r="T28" s="190"/>
      <c r="U28" s="190">
        <f>SUM(U16:U17)</f>
        <v>0</v>
      </c>
      <c r="V28" s="192">
        <f>SUM(V18:V27)</f>
        <v>8.6820000000000004</v>
      </c>
    </row>
    <row r="29" spans="1:30" ht="10.25" customHeight="1">
      <c r="A29" s="272"/>
      <c r="B29" s="680"/>
      <c r="C29" s="681"/>
      <c r="D29" s="345"/>
      <c r="E29" s="311"/>
      <c r="F29" s="160" t="s">
        <v>523</v>
      </c>
      <c r="G29" s="157"/>
      <c r="H29" s="344"/>
      <c r="I29" s="344"/>
      <c r="J29" s="344"/>
      <c r="K29" s="161"/>
      <c r="L29" s="151"/>
      <c r="M29" s="298"/>
      <c r="T29" s="298"/>
      <c r="U29" s="298"/>
      <c r="V29" s="155"/>
    </row>
    <row r="30" spans="1:30"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386" t="s">
        <v>87</v>
      </c>
      <c r="F31" s="685"/>
      <c r="G31" s="686"/>
      <c r="H31" s="297" t="s">
        <v>88</v>
      </c>
      <c r="I31" s="350"/>
      <c r="J31" s="154" t="s">
        <v>89</v>
      </c>
      <c r="K31" s="154"/>
      <c r="L31" s="150"/>
      <c r="V31" s="155"/>
    </row>
    <row r="32" spans="1:30">
      <c r="A32" s="297" t="s">
        <v>526</v>
      </c>
      <c r="B32" s="297"/>
      <c r="C32" s="298"/>
      <c r="D32" s="386"/>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1064</v>
      </c>
      <c r="G36" s="674"/>
      <c r="H36" s="673" t="s">
        <v>1063</v>
      </c>
      <c r="I36" s="674"/>
      <c r="J36" s="158" t="s">
        <v>104</v>
      </c>
      <c r="K36" s="158"/>
      <c r="L36" s="675" t="s">
        <v>105</v>
      </c>
      <c r="M36" s="676"/>
      <c r="N36" s="676"/>
      <c r="O36" s="676"/>
      <c r="P36" s="676"/>
      <c r="Q36" s="676"/>
      <c r="R36" s="676"/>
      <c r="S36" s="676"/>
      <c r="T36" s="676"/>
      <c r="U36" s="676"/>
      <c r="V36" s="677"/>
    </row>
    <row r="37" spans="1:22">
      <c r="B37" s="305"/>
    </row>
    <row r="41" spans="1:22" s="354" customFormat="1" ht="21"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E72D0-5C52-4BE4-8EBA-4792B7DD3FCA}">
  <sheetPr>
    <tabColor rgb="FFFFFFCC"/>
    <pageSetUpPr fitToPage="1"/>
  </sheetPr>
  <dimension ref="A1:AD78"/>
  <sheetViews>
    <sheetView topLeftCell="A10" zoomScale="70" zoomScaleNormal="70" zoomScaleSheetLayoutView="85" workbookViewId="0">
      <selection activeCell="E23" sqref="E23"/>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74"/>
      <c r="I10" s="575"/>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1089</v>
      </c>
      <c r="C18" s="187" t="str">
        <f>IF(D18="","",VLOOKUP(B18,Data!$B$5:$L$404,2,FALSE))</f>
        <v/>
      </c>
      <c r="D18" s="274"/>
      <c r="E18" s="276"/>
      <c r="F18" s="185" t="str">
        <f>IF(D18="","",VLOOKUP(B18,Data!$B$5:$L$404,11,FALSE))</f>
        <v/>
      </c>
      <c r="G18" s="188" t="str">
        <f t="shared" ref="G18:G23"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c r="B19" s="419" t="s">
        <v>196</v>
      </c>
      <c r="C19" s="187" t="str">
        <f>IF(D19="","",VLOOKUP(B19,Data!$B$5:$L$404,2,FALSE))</f>
        <v>WH50350</v>
      </c>
      <c r="D19" s="274">
        <v>32</v>
      </c>
      <c r="E19" s="466" t="s">
        <v>521</v>
      </c>
      <c r="F19" s="185">
        <f>IF(D19="","",VLOOKUP(B19,Data!$B$5:$L$404,11,FALSE))</f>
        <v>1751.45</v>
      </c>
      <c r="G19" s="188">
        <f t="shared" si="0"/>
        <v>56046.400000000001</v>
      </c>
      <c r="H19" s="182" t="str">
        <f>IF(D19="","",VLOOKUP(B19,Data!$B$5:$D$404,3,FALSE))</f>
        <v>C/T</v>
      </c>
      <c r="I19" s="182" t="str">
        <f>IF(D19="","",VLOOKUP(B19,Data!$B$5:$M$404,12,FALSE))</f>
        <v>Indonesia</v>
      </c>
      <c r="J19" s="402" t="s">
        <v>1090</v>
      </c>
      <c r="K19" s="183">
        <f>IF(D19="","",VLOOKUP(B19,Data!$B$5:$E$404,4,FALSE)*D19)</f>
        <v>6432</v>
      </c>
      <c r="L19" s="183">
        <f>IF(D19="","",VLOOKUP(B19,Data!$B$5:$F$404,5,FALSE)*D19)</f>
        <v>5792</v>
      </c>
      <c r="M19" s="189" t="e">
        <f>IF(B19=Data!B83,Data!G83,(IF(B19=Data!B89,Data!G89,(IF(B19=Data!B91,Data!G91,(IF(B19=Data!#REF!,Data!#REF!,(IF(B19=Data!#REF!,Data!#REF!,(IF(B19=Data!B74,Data!G74,(IF(B19=Data!#REF!,Data!#REF!,(IF(B19=Data!#REF!,Data!#REF!,Data!#REF!)))))))))))))))&amp;IF(B19=Data!B208,Data!G208,(IF(B19=Data!B209,Data!G209,(IF(B19=Data!#REF!,Data!#REF!,(IF(B19=Data!B204,Data!G204,(IF(B19=Data!B205,Data!G205,(IF(B19=Data!#REF!,Data!G901,(IF(B19=Data!#REF!,Data!#REF!,(IF(B19=Data!B261,Data!G261,Data!#REF!)))))))))))))))&amp;IF(B19=Data!#REF!,Data!#REF!,(IF(B19=Data!#REF!,Data!#REF!,(IF(B19=Data!#REF!,Data!#REF!,(IF(B19=Data!#REF!,Data!#REF!,(IF(B19=Data!#REF!,Data!#REF!,Data!#REF!)))))))))</f>
        <v>#REF!</v>
      </c>
      <c r="N19" s="377"/>
      <c r="O19" s="378"/>
      <c r="P19" s="186" t="e">
        <f>IF(B19=Data!B83,Data!H83,(IF(B19=Data!B89,Data!H89,(IF(B19=Data!B91,Data!H91,(IF(B19=Data!#REF!,Data!#REF!,(IF(B19=Data!#REF!,Data!#REF!,(IF(B19=Data!B74,Data!H74,(IF(B19=Data!#REF!,Data!#REF!,(IF(B19=Data!#REF!,Data!#REF!,Data!#REF!)))))))))))))))&amp;IF(B19=Data!B208,Data!H208,(IF(B19=Data!B209,Data!H209,(IF(B19=Data!#REF!,Data!#REF!,(IF(B19=Data!B204,Data!H204,(IF(B19=Data!B205,Data!H205,(IF(B19=Data!#REF!,Data!H901,(IF(B19=Data!#REF!,Data!#REF!,(IF(B19=Data!B261,Data!H261,Data!#REF!)))))))))))))))&amp;IF(B19=Data!#REF!,Data!#REF!,(IF(B19=Data!#REF!,Data!#REF!,(IF(B19=Data!#REF!,Data!#REF!,(IF(B19=Data!#REF!,Data!#REF!,(IF(B19=Data!#REF!,Data!#REF!,Data!#REF!)))))))))</f>
        <v>#REF!</v>
      </c>
      <c r="Q19" s="378"/>
      <c r="R19" s="378"/>
      <c r="S19" s="186" t="e">
        <f>IF(B19=Data!B83,Data!I83,(IF(B19=Data!B89,Data!I89,(IF(B19=Data!B91,Data!I91,(IF(B19=Data!#REF!,Data!#REF!,(IF(B19=Data!#REF!,Data!#REF!,(IF(B19=Data!B74,Data!I74,(IF(B19=Data!#REF!,Data!#REF!,(IF(B19=Data!#REF!,Data!#REF!,Data!#REF!)))))))))))))))&amp;IF(B19=Data!B208,Data!I208,(IF(B19=Data!B209,Data!I209,(IF(B19=Data!#REF!,Data!#REF!,(IF(B19=Data!B204,Data!I204,(IF(B19=Data!B205,Data!I205,(IF(B19=Data!#REF!,Data!I901,(IF(B19=Data!#REF!,Data!#REF!,(IF(B19=Data!B261,Data!I261,Data!#REF!)))))))))))))))&amp;IF(B19=Data!#REF!,Data!#REF!,(IF(B19=Data!#REF!,Data!#REF!,(IF(B19=Data!#REF!,Data!#REF!,(IF(B19=Data!#REF!,Data!#REF!,(IF(B19=Data!#REF!,Data!#REF!,Data!#REF!)))))))))</f>
        <v>#REF!</v>
      </c>
      <c r="T19" s="379"/>
      <c r="U19" s="186" t="e">
        <f>IF(B19=Data!B83,Data!J83,(IF(B19=Data!B89,Data!J89,(IF(B19=Data!B91,Data!J91,(IF(B19=Data!#REF!,Data!#REF!,(IF(B19=Data!#REF!,Data!#REF!,(IF(B19=Data!B74,Data!J74,(IF(B19=Data!#REF!,Data!#REF!,(IF(B19=Data!#REF!,Data!#REF!,Data!#REF!)))))))))))))))&amp;IF(B19=Data!B208,Data!J208,(IF(B19=Data!B209,Data!J209,(IF(B19=Data!#REF!,Data!#REF!,(IF(B19=Data!B204,Data!J204,(IF(B19=Data!B205,Data!J205,(IF(B19=Data!#REF!,Data!J901,(IF(B19=Data!#REF!,Data!#REF!,(IF(B19=Data!B261,Data!J261,Data!#REF!)))))))))))))))&amp;IF(B19=Data!#REF!,Data!#REF!,(IF(B19=Data!#REF!,Data!#REF!,(IF(B19=Data!#REF!,Data!#REF!,(IF(B19=Data!#REF!,Data!#REF!,(IF(B19=Data!#REF!,Data!#REF!,Data!#REF!)))))))))</f>
        <v>#REF!</v>
      </c>
      <c r="V19" s="184">
        <f>IF(D19="","",VLOOKUP(B19,Data!$B$5:$J$404,9,FALSE)*D19)</f>
        <v>36.799999999999997</v>
      </c>
    </row>
    <row r="20" spans="1:30" s="340" customFormat="1" ht="17" customHeight="1">
      <c r="A20" s="272"/>
      <c r="B20" s="419"/>
      <c r="C20" s="187" t="str">
        <f>IF(D20="","",VLOOKUP(B20,Data!$B$5:$L$404,2,FALSE))</f>
        <v/>
      </c>
      <c r="D20" s="274"/>
      <c r="E20" s="466"/>
      <c r="F20" s="185" t="str">
        <f>IF(D20="","",VLOOKUP(B20,Data!$B$5:$L$404,11,FALSE))</f>
        <v/>
      </c>
      <c r="G20" s="188" t="str">
        <f t="shared" si="0"/>
        <v>-</v>
      </c>
      <c r="H20" s="182" t="str">
        <f>IF(D20="","",VLOOKUP(B20,Data!$B$5:$D$404,3,FALSE))</f>
        <v/>
      </c>
      <c r="I20" s="182" t="str">
        <f>IF(D20="","",VLOOKUP(B20,Data!$B$5:$M$404,12,FALSE))</f>
        <v/>
      </c>
      <c r="J20" s="402"/>
      <c r="K20" s="183" t="str">
        <f>IF(D20="","",VLOOKUP(B20,Data!$B$5:$E$404,4,FALSE)*D20)</f>
        <v/>
      </c>
      <c r="L20" s="183" t="str">
        <f>IF(D20="","",VLOOKUP(B20,Data!$B$5:$F$404,5,FALSE)*D20)</f>
        <v/>
      </c>
      <c r="M20" s="189" t="e">
        <f>IF(B20=Data!B82,Data!G82,(IF(B20=Data!B88,Data!G88,(IF(B20=Data!B90,Data!G90,(IF(B20=Data!#REF!,Data!#REF!,(IF(B20=Data!#REF!,Data!#REF!,(IF(B20=Data!B73,Data!G73,(IF(B20=Data!#REF!,Data!#REF!,(IF(B20=Data!#REF!,Data!#REF!,Data!#REF!)))))))))))))))&amp;IF(B20=Data!B207,Data!G207,(IF(B20=Data!B208,Data!G208,(IF(B20=Data!#REF!,Data!#REF!,(IF(B20=Data!B203,Data!G203,(IF(B20=Data!B204,Data!G204,(IF(B20=Data!#REF!,Data!G900,(IF(B20=Data!#REF!,Data!#REF!,(IF(B20=Data!B260,Data!G260,Data!#REF!)))))))))))))))&amp;IF(B20=Data!#REF!,Data!#REF!,(IF(B20=Data!#REF!,Data!#REF!,(IF(B20=Data!#REF!,Data!#REF!,(IF(B20=Data!#REF!,Data!#REF!,(IF(B20=Data!#REF!,Data!#REF!,Data!#REF!)))))))))</f>
        <v>#REF!</v>
      </c>
      <c r="N20" s="377"/>
      <c r="O20" s="378"/>
      <c r="P20" s="186" t="e">
        <f>IF(B20=Data!B82,Data!H82,(IF(B20=Data!B88,Data!H88,(IF(B20=Data!B90,Data!H90,(IF(B20=Data!#REF!,Data!#REF!,(IF(B20=Data!#REF!,Data!#REF!,(IF(B20=Data!B73,Data!H73,(IF(B20=Data!#REF!,Data!#REF!,(IF(B20=Data!#REF!,Data!#REF!,Data!#REF!)))))))))))))))&amp;IF(B20=Data!B207,Data!H207,(IF(B20=Data!B208,Data!H208,(IF(B20=Data!#REF!,Data!#REF!,(IF(B20=Data!B203,Data!H203,(IF(B20=Data!B204,Data!H204,(IF(B20=Data!#REF!,Data!H900,(IF(B20=Data!#REF!,Data!#REF!,(IF(B20=Data!B260,Data!H260,Data!#REF!)))))))))))))))&amp;IF(B20=Data!#REF!,Data!#REF!,(IF(B20=Data!#REF!,Data!#REF!,(IF(B20=Data!#REF!,Data!#REF!,(IF(B20=Data!#REF!,Data!#REF!,(IF(B20=Data!#REF!,Data!#REF!,Data!#REF!)))))))))</f>
        <v>#REF!</v>
      </c>
      <c r="Q20" s="378"/>
      <c r="R20" s="378"/>
      <c r="S20" s="186" t="e">
        <f>IF(B20=Data!B82,Data!I82,(IF(B20=Data!B88,Data!I88,(IF(B20=Data!B90,Data!I90,(IF(B20=Data!#REF!,Data!#REF!,(IF(B20=Data!#REF!,Data!#REF!,(IF(B20=Data!B73,Data!I73,(IF(B20=Data!#REF!,Data!#REF!,(IF(B20=Data!#REF!,Data!#REF!,Data!#REF!)))))))))))))))&amp;IF(B20=Data!B207,Data!I207,(IF(B20=Data!B208,Data!I208,(IF(B20=Data!#REF!,Data!#REF!,(IF(B20=Data!B203,Data!I203,(IF(B20=Data!B204,Data!I204,(IF(B20=Data!#REF!,Data!I900,(IF(B20=Data!#REF!,Data!#REF!,(IF(B20=Data!B260,Data!I260,Data!#REF!)))))))))))))))&amp;IF(B20=Data!#REF!,Data!#REF!,(IF(B20=Data!#REF!,Data!#REF!,(IF(B20=Data!#REF!,Data!#REF!,(IF(B20=Data!#REF!,Data!#REF!,(IF(B20=Data!#REF!,Data!#REF!,Data!#REF!)))))))))</f>
        <v>#REF!</v>
      </c>
      <c r="T20" s="379"/>
      <c r="U20" s="186" t="e">
        <f>IF(B20=Data!B82,Data!J82,(IF(B20=Data!B88,Data!J88,(IF(B20=Data!B90,Data!J90,(IF(B20=Data!#REF!,Data!#REF!,(IF(B20=Data!#REF!,Data!#REF!,(IF(B20=Data!B73,Data!J73,(IF(B20=Data!#REF!,Data!#REF!,(IF(B20=Data!#REF!,Data!#REF!,Data!#REF!)))))))))))))))&amp;IF(B20=Data!B207,Data!J207,(IF(B20=Data!B208,Data!J208,(IF(B20=Data!#REF!,Data!#REF!,(IF(B20=Data!B203,Data!J203,(IF(B20=Data!B204,Data!J204,(IF(B20=Data!#REF!,Data!J900,(IF(B20=Data!#REF!,Data!#REF!,(IF(B20=Data!B260,Data!J260,Data!#REF!)))))))))))))))&amp;IF(B20=Data!#REF!,Data!#REF!,(IF(B20=Data!#REF!,Data!#REF!,(IF(B20=Data!#REF!,Data!#REF!,(IF(B20=Data!#REF!,Data!#REF!,(IF(B20=Data!#REF!,Data!#REF!,Data!#REF!)))))))))</f>
        <v>#REF!</v>
      </c>
      <c r="V20" s="184" t="str">
        <f>IF(D20="","",VLOOKUP(B20,Data!$B$5:$J$404,9,FALSE)*D20)</f>
        <v/>
      </c>
    </row>
    <row r="21" spans="1:30" s="340" customFormat="1" ht="17" customHeight="1">
      <c r="A21" s="272"/>
      <c r="B21" s="419"/>
      <c r="C21" s="187" t="str">
        <f>IF(D21="","",VLOOKUP(B21,Data!$B$5:$L$404,2,FALSE))</f>
        <v/>
      </c>
      <c r="D21" s="274"/>
      <c r="E21" s="466" t="s">
        <v>522</v>
      </c>
      <c r="F21" s="185" t="str">
        <f>IF(D21="","",VLOOKUP(B21,Data!$B$5:$L$404,11,FALSE))</f>
        <v/>
      </c>
      <c r="G21" s="188" t="str">
        <f t="shared" si="0"/>
        <v>-</v>
      </c>
      <c r="H21" s="182" t="str">
        <f>IF(D21="","",VLOOKUP(B21,Data!$B$5:$D$404,3,FALSE))</f>
        <v/>
      </c>
      <c r="I21" s="182" t="str">
        <f>IF(D21="","",VLOOKUP(B21,Data!$B$5:$M$404,12,FALSE))</f>
        <v/>
      </c>
      <c r="J21" s="402"/>
      <c r="K21" s="183" t="str">
        <f>IF(D21="","",VLOOKUP(B21,Data!$B$5:$E$404,4,FALSE)*D21)</f>
        <v/>
      </c>
      <c r="L21" s="183" t="str">
        <f>IF(D21="","",VLOOKUP(B21,Data!$B$5:$F$404,5,FALSE)*D21)</f>
        <v/>
      </c>
      <c r="M21" s="189" t="e">
        <f>IF(B21=Data!B83,Data!G83,(IF(B21=Data!B89,Data!G89,(IF(B21=Data!B91,Data!G91,(IF(B21=Data!#REF!,Data!#REF!,(IF(B21=Data!#REF!,Data!#REF!,(IF(B21=Data!B74,Data!G74,(IF(B21=Data!#REF!,Data!#REF!,(IF(B21=Data!#REF!,Data!#REF!,Data!#REF!)))))))))))))))&amp;IF(B21=Data!B208,Data!G208,(IF(B21=Data!B209,Data!G209,(IF(B21=Data!#REF!,Data!#REF!,(IF(B21=Data!B204,Data!G204,(IF(B21=Data!B205,Data!G205,(IF(B21=Data!#REF!,Data!G901,(IF(B21=Data!#REF!,Data!#REF!,(IF(B21=Data!B261,Data!G261,Data!#REF!)))))))))))))))&amp;IF(B21=Data!#REF!,Data!#REF!,(IF(B21=Data!#REF!,Data!#REF!,(IF(B21=Data!#REF!,Data!#REF!,(IF(B21=Data!#REF!,Data!#REF!,(IF(B21=Data!#REF!,Data!#REF!,Data!#REF!)))))))))</f>
        <v>#REF!</v>
      </c>
      <c r="N21" s="377"/>
      <c r="O21" s="378"/>
      <c r="P21" s="186" t="e">
        <f>IF(B21=Data!B83,Data!H83,(IF(B21=Data!B89,Data!H89,(IF(B21=Data!B91,Data!H91,(IF(B21=Data!#REF!,Data!#REF!,(IF(B21=Data!#REF!,Data!#REF!,(IF(B21=Data!B74,Data!H74,(IF(B21=Data!#REF!,Data!#REF!,(IF(B21=Data!#REF!,Data!#REF!,Data!#REF!)))))))))))))))&amp;IF(B21=Data!B208,Data!H208,(IF(B21=Data!B209,Data!H209,(IF(B21=Data!#REF!,Data!#REF!,(IF(B21=Data!B204,Data!H204,(IF(B21=Data!B205,Data!H205,(IF(B21=Data!#REF!,Data!H901,(IF(B21=Data!#REF!,Data!#REF!,(IF(B21=Data!B261,Data!H261,Data!#REF!)))))))))))))))&amp;IF(B21=Data!#REF!,Data!#REF!,(IF(B21=Data!#REF!,Data!#REF!,(IF(B21=Data!#REF!,Data!#REF!,(IF(B21=Data!#REF!,Data!#REF!,(IF(B21=Data!#REF!,Data!#REF!,Data!#REF!)))))))))</f>
        <v>#REF!</v>
      </c>
      <c r="Q21" s="378"/>
      <c r="R21" s="378"/>
      <c r="S21" s="186" t="e">
        <f>IF(B21=Data!B83,Data!I83,(IF(B21=Data!B89,Data!I89,(IF(B21=Data!B91,Data!I91,(IF(B21=Data!#REF!,Data!#REF!,(IF(B21=Data!#REF!,Data!#REF!,(IF(B21=Data!B74,Data!I74,(IF(B21=Data!#REF!,Data!#REF!,(IF(B21=Data!#REF!,Data!#REF!,Data!#REF!)))))))))))))))&amp;IF(B21=Data!B208,Data!I208,(IF(B21=Data!B209,Data!I209,(IF(B21=Data!#REF!,Data!#REF!,(IF(B21=Data!B204,Data!I204,(IF(B21=Data!B205,Data!I205,(IF(B21=Data!#REF!,Data!I901,(IF(B21=Data!#REF!,Data!#REF!,(IF(B21=Data!B261,Data!I261,Data!#REF!)))))))))))))))&amp;IF(B21=Data!#REF!,Data!#REF!,(IF(B21=Data!#REF!,Data!#REF!,(IF(B21=Data!#REF!,Data!#REF!,(IF(B21=Data!#REF!,Data!#REF!,(IF(B21=Data!#REF!,Data!#REF!,Data!#REF!)))))))))</f>
        <v>#REF!</v>
      </c>
      <c r="T21" s="379"/>
      <c r="U21" s="186" t="e">
        <f>IF(B21=Data!B83,Data!J83,(IF(B21=Data!B89,Data!J89,(IF(B21=Data!B91,Data!J91,(IF(B21=Data!#REF!,Data!#REF!,(IF(B21=Data!#REF!,Data!#REF!,(IF(B21=Data!B74,Data!J74,(IF(B21=Data!#REF!,Data!#REF!,(IF(B21=Data!#REF!,Data!#REF!,Data!#REF!)))))))))))))))&amp;IF(B21=Data!B208,Data!J208,(IF(B21=Data!B209,Data!J209,(IF(B21=Data!#REF!,Data!#REF!,(IF(B21=Data!B204,Data!J204,(IF(B21=Data!B205,Data!J205,(IF(B21=Data!#REF!,Data!J901,(IF(B21=Data!#REF!,Data!#REF!,(IF(B21=Data!B261,Data!J261,Data!#REF!)))))))))))))))&amp;IF(B21=Data!#REF!,Data!#REF!,(IF(B21=Data!#REF!,Data!#REF!,(IF(B21=Data!#REF!,Data!#REF!,(IF(B21=Data!#REF!,Data!#REF!,(IF(B21=Data!#REF!,Data!#REF!,Data!#REF!)))))))))</f>
        <v>#REF!</v>
      </c>
      <c r="V21" s="184" t="str">
        <f>IF(D21="","",VLOOKUP(B21,Data!$B$5:$J$404,9,FALSE)*D21)</f>
        <v/>
      </c>
    </row>
    <row r="22" spans="1:30" s="340" customFormat="1" ht="17" customHeight="1">
      <c r="A22" s="272"/>
      <c r="B22" s="419"/>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402"/>
      <c r="K22" s="183" t="str">
        <f>IF(D22="","",VLOOKUP(B22,Data!$B$5:$E$404,4,FALSE)*D22)</f>
        <v/>
      </c>
      <c r="L22" s="183" t="str">
        <f>IF(D22="","",VLOOKUP(B22,Data!$B$5:$F$404,5,FALSE)*D22)</f>
        <v/>
      </c>
      <c r="M22" s="189" t="e">
        <f>IF(B22=Data!B84,Data!G84,(IF(B22=Data!B90,Data!G90,(IF(B22=Data!B92,Data!G92,(IF(B22=Data!#REF!,Data!#REF!,(IF(B22=Data!#REF!,Data!#REF!,(IF(B22=Data!B75,Data!G75,(IF(B22=Data!#REF!,Data!#REF!,(IF(B22=Data!#REF!,Data!#REF!,Data!#REF!)))))))))))))))&amp;IF(B22=Data!B209,Data!G209,(IF(B22=Data!B210,Data!G210,(IF(B22=Data!#REF!,Data!#REF!,(IF(B22=Data!B205,Data!G205,(IF(B22=Data!B206,Data!G206,(IF(B22=Data!#REF!,Data!G902,(IF(B22=Data!#REF!,Data!#REF!,(IF(B22=Data!B262,Data!G262,Data!#REF!)))))))))))))))&amp;IF(B22=Data!#REF!,Data!#REF!,(IF(B22=Data!#REF!,Data!#REF!,(IF(B22=Data!#REF!,Data!#REF!,(IF(B22=Data!#REF!,Data!#REF!,(IF(B22=Data!#REF!,Data!#REF!,Data!#REF!)))))))))</f>
        <v>#REF!</v>
      </c>
      <c r="N22" s="377"/>
      <c r="O22" s="378"/>
      <c r="P22" s="186" t="e">
        <f>IF(B22=Data!B84,Data!H84,(IF(B22=Data!B90,Data!H90,(IF(B22=Data!B92,Data!H92,(IF(B22=Data!#REF!,Data!#REF!,(IF(B22=Data!#REF!,Data!#REF!,(IF(B22=Data!B75,Data!H75,(IF(B22=Data!#REF!,Data!#REF!,(IF(B22=Data!#REF!,Data!#REF!,Data!#REF!)))))))))))))))&amp;IF(B22=Data!B209,Data!H209,(IF(B22=Data!B210,Data!H210,(IF(B22=Data!#REF!,Data!#REF!,(IF(B22=Data!B205,Data!H205,(IF(B22=Data!B206,Data!H206,(IF(B22=Data!#REF!,Data!H902,(IF(B22=Data!#REF!,Data!#REF!,(IF(B22=Data!B262,Data!H262,Data!#REF!)))))))))))))))&amp;IF(B22=Data!#REF!,Data!#REF!,(IF(B22=Data!#REF!,Data!#REF!,(IF(B22=Data!#REF!,Data!#REF!,(IF(B22=Data!#REF!,Data!#REF!,(IF(B22=Data!#REF!,Data!#REF!,Data!#REF!)))))))))</f>
        <v>#REF!</v>
      </c>
      <c r="Q22" s="378"/>
      <c r="R22" s="378"/>
      <c r="S22" s="186" t="e">
        <f>IF(B22=Data!B84,Data!I84,(IF(B22=Data!B90,Data!I90,(IF(B22=Data!B92,Data!I92,(IF(B22=Data!#REF!,Data!#REF!,(IF(B22=Data!#REF!,Data!#REF!,(IF(B22=Data!B75,Data!I75,(IF(B22=Data!#REF!,Data!#REF!,(IF(B22=Data!#REF!,Data!#REF!,Data!#REF!)))))))))))))))&amp;IF(B22=Data!B209,Data!I209,(IF(B22=Data!B210,Data!I210,(IF(B22=Data!#REF!,Data!#REF!,(IF(B22=Data!B205,Data!I205,(IF(B22=Data!B206,Data!I206,(IF(B22=Data!#REF!,Data!I902,(IF(B22=Data!#REF!,Data!#REF!,(IF(B22=Data!B262,Data!I262,Data!#REF!)))))))))))))))&amp;IF(B22=Data!#REF!,Data!#REF!,(IF(B22=Data!#REF!,Data!#REF!,(IF(B22=Data!#REF!,Data!#REF!,(IF(B22=Data!#REF!,Data!#REF!,(IF(B22=Data!#REF!,Data!#REF!,Data!#REF!)))))))))</f>
        <v>#REF!</v>
      </c>
      <c r="T22" s="379"/>
      <c r="U22" s="186" t="e">
        <f>IF(B22=Data!B84,Data!J84,(IF(B22=Data!B90,Data!J90,(IF(B22=Data!B92,Data!J92,(IF(B22=Data!#REF!,Data!#REF!,(IF(B22=Data!#REF!,Data!#REF!,(IF(B22=Data!B75,Data!J75,(IF(B22=Data!#REF!,Data!#REF!,(IF(B22=Data!#REF!,Data!#REF!,Data!#REF!)))))))))))))))&amp;IF(B22=Data!B209,Data!J209,(IF(B22=Data!B210,Data!J210,(IF(B22=Data!#REF!,Data!#REF!,(IF(B22=Data!B205,Data!J205,(IF(B22=Data!B206,Data!J206,(IF(B22=Data!#REF!,Data!J902,(IF(B22=Data!#REF!,Data!#REF!,(IF(B22=Data!B262,Data!J262,Data!#REF!)))))))))))))))&amp;IF(B22=Data!#REF!,Data!#REF!,(IF(B22=Data!#REF!,Data!#REF!,(IF(B22=Data!#REF!,Data!#REF!,(IF(B22=Data!#REF!,Data!#REF!,(IF(B22=Data!#REF!,Data!#REF!,Data!#REF!)))))))))</f>
        <v>#REF!</v>
      </c>
      <c r="V22" s="184" t="str">
        <f>IF(D22="","",VLOOKUP(B22,Data!$B$5:$J$404,9,FALSE)*D22)</f>
        <v/>
      </c>
    </row>
    <row r="23" spans="1:30" s="340" customFormat="1" ht="17" customHeight="1">
      <c r="A23" s="272"/>
      <c r="B23" s="419"/>
      <c r="C23" s="187" t="str">
        <f>IF(D23="","",VLOOKUP(B23,Data!$B$5:$L$404,2,FALSE))</f>
        <v/>
      </c>
      <c r="D23" s="588"/>
      <c r="E23" s="467" t="s">
        <v>1031</v>
      </c>
      <c r="F23" s="185" t="str">
        <f>IF(D23="","",VLOOKUP(B23,Data!$B$5:$L$404,11,FALSE))</f>
        <v/>
      </c>
      <c r="G23" s="188" t="str">
        <f t="shared" si="0"/>
        <v>-</v>
      </c>
      <c r="H23" s="182" t="str">
        <f>IF(D23="","",VLOOKUP(B23,Data!$B$5:$D$404,3,FALSE))</f>
        <v/>
      </c>
      <c r="I23" s="182" t="str">
        <f>IF(D23="","",VLOOKUP(B23,Data!$B$5:$M$404,12,FALSE))</f>
        <v/>
      </c>
      <c r="J23" s="402"/>
      <c r="K23" s="183" t="str">
        <f>IF(D23="","",VLOOKUP(B23,Data!$B$5:$E$404,4,FALSE)*D23)</f>
        <v/>
      </c>
      <c r="L23" s="183" t="str">
        <f>IF(D23="","",VLOOKUP(B23,Data!$B$5:$F$404,5,FALSE)*D23)</f>
        <v/>
      </c>
      <c r="M23" s="189" t="e">
        <f>IF(B23=Data!B86,Data!G86,(IF(B23=Data!B92,Data!G92,(IF(B23=Data!B94,Data!G94,(IF(B23=Data!#REF!,Data!#REF!,(IF(B23=Data!#REF!,Data!#REF!,(IF(B23=Data!B77,Data!G77,(IF(B23=Data!#REF!,Data!#REF!,(IF(B23=Data!#REF!,Data!#REF!,Data!#REF!)))))))))))))))&amp;IF(B23=Data!B211,Data!G211,(IF(B23=Data!B212,Data!G212,(IF(B23=Data!#REF!,Data!#REF!,(IF(B23=Data!B207,Data!G207,(IF(B23=Data!B208,Data!G208,(IF(B23=Data!#REF!,Data!G904,(IF(B23=Data!#REF!,Data!#REF!,(IF(B23=Data!B264,Data!G264,Data!#REF!)))))))))))))))&amp;IF(B23=Data!#REF!,Data!#REF!,(IF(B23=Data!#REF!,Data!#REF!,(IF(B23=Data!#REF!,Data!#REF!,(IF(B23=Data!#REF!,Data!#REF!,(IF(B23=Data!#REF!,Data!#REF!,Data!#REF!)))))))))</f>
        <v>#REF!</v>
      </c>
      <c r="N23" s="377"/>
      <c r="O23" s="378"/>
      <c r="P23" s="186" t="e">
        <f>IF(B23=Data!B86,Data!H86,(IF(B23=Data!B92,Data!H92,(IF(B23=Data!B94,Data!H94,(IF(B23=Data!#REF!,Data!#REF!,(IF(B23=Data!#REF!,Data!#REF!,(IF(B23=Data!B77,Data!H77,(IF(B23=Data!#REF!,Data!#REF!,(IF(B23=Data!#REF!,Data!#REF!,Data!#REF!)))))))))))))))&amp;IF(B23=Data!B211,Data!H211,(IF(B23=Data!B212,Data!H212,(IF(B23=Data!#REF!,Data!#REF!,(IF(B23=Data!B207,Data!H207,(IF(B23=Data!B208,Data!H208,(IF(B23=Data!#REF!,Data!H904,(IF(B23=Data!#REF!,Data!#REF!,(IF(B23=Data!B264,Data!H264,Data!#REF!)))))))))))))))&amp;IF(B23=Data!#REF!,Data!#REF!,(IF(B23=Data!#REF!,Data!#REF!,(IF(B23=Data!#REF!,Data!#REF!,(IF(B23=Data!#REF!,Data!#REF!,(IF(B23=Data!#REF!,Data!#REF!,Data!#REF!)))))))))</f>
        <v>#REF!</v>
      </c>
      <c r="Q23" s="378"/>
      <c r="R23" s="378"/>
      <c r="S23" s="186" t="e">
        <f>IF(B23=Data!B86,Data!I86,(IF(B23=Data!B92,Data!I92,(IF(B23=Data!B94,Data!I94,(IF(B23=Data!#REF!,Data!#REF!,(IF(B23=Data!#REF!,Data!#REF!,(IF(B23=Data!B77,Data!I77,(IF(B23=Data!#REF!,Data!#REF!,(IF(B23=Data!#REF!,Data!#REF!,Data!#REF!)))))))))))))))&amp;IF(B23=Data!B211,Data!I211,(IF(B23=Data!B212,Data!I212,(IF(B23=Data!#REF!,Data!#REF!,(IF(B23=Data!B207,Data!I207,(IF(B23=Data!B208,Data!I208,(IF(B23=Data!#REF!,Data!I904,(IF(B23=Data!#REF!,Data!#REF!,(IF(B23=Data!B264,Data!I264,Data!#REF!)))))))))))))))&amp;IF(B23=Data!#REF!,Data!#REF!,(IF(B23=Data!#REF!,Data!#REF!,(IF(B23=Data!#REF!,Data!#REF!,(IF(B23=Data!#REF!,Data!#REF!,(IF(B23=Data!#REF!,Data!#REF!,Data!#REF!)))))))))</f>
        <v>#REF!</v>
      </c>
      <c r="T23" s="379"/>
      <c r="U23" s="186" t="e">
        <f>IF(B23=Data!B86,Data!J86,(IF(B23=Data!B92,Data!J92,(IF(B23=Data!B94,Data!J94,(IF(B23=Data!#REF!,Data!#REF!,(IF(B23=Data!#REF!,Data!#REF!,(IF(B23=Data!B77,Data!J77,(IF(B23=Data!#REF!,Data!#REF!,(IF(B23=Data!#REF!,Data!#REF!,Data!#REF!)))))))))))))))&amp;IF(B23=Data!B211,Data!J211,(IF(B23=Data!B212,Data!J212,(IF(B23=Data!#REF!,Data!#REF!,(IF(B23=Data!B207,Data!J207,(IF(B23=Data!B208,Data!J208,(IF(B23=Data!#REF!,Data!J904,(IF(B23=Data!#REF!,Data!#REF!,(IF(B23=Data!B264,Data!J264,Data!#REF!)))))))))))))))&amp;IF(B23=Data!#REF!,Data!#REF!,(IF(B23=Data!#REF!,Data!#REF!,(IF(B23=Data!#REF!,Data!#REF!,(IF(B23=Data!#REF!,Data!#REF!,(IF(B23=Data!#REF!,Data!#REF!,Data!#REF!)))))))))</f>
        <v>#REF!</v>
      </c>
      <c r="V23" s="184" t="str">
        <f>IF(D23="","",VLOOKUP(B23,Data!$B$5:$J$404,9,FALSE)*D23)</f>
        <v/>
      </c>
    </row>
    <row r="24" spans="1:30" s="340" customFormat="1" ht="17" customHeight="1">
      <c r="A24" s="272"/>
      <c r="B24" s="368"/>
      <c r="C24" s="187" t="str">
        <f>IF(D24="","",VLOOKUP(B24,Data!$B$5:$L$404,2,FALSE))</f>
        <v/>
      </c>
      <c r="D24" s="274"/>
      <c r="E24" s="181"/>
      <c r="F24" s="185" t="str">
        <f>IF(D24="","",VLOOKUP(B24,Data!$B$5:$L$404,11,FALSE))</f>
        <v/>
      </c>
      <c r="G24" s="188" t="str">
        <f t="shared" ref="G24:G29" si="1">IF(D24&gt;0,D24*F24,"-")</f>
        <v>-</v>
      </c>
      <c r="H24" s="182" t="str">
        <f>IF(D24="","",VLOOKUP(B24,Data!$B$5:$D$404,3,FALSE))</f>
        <v/>
      </c>
      <c r="I24" s="182" t="str">
        <f>IF(D24="","",VLOOKUP(B24,Data!$B$5:$M$404,12,FALSE))</f>
        <v/>
      </c>
      <c r="J24" s="402"/>
      <c r="K24" s="183" t="str">
        <f>IF(D24="","",VLOOKUP(B24,Data!$B$5:$E$404,4,FALSE)*D24)</f>
        <v/>
      </c>
      <c r="L24" s="183" t="str">
        <f>IF(D24="","",VLOOKUP(B24,Data!$B$5:$F$404,5,FALSE)*D24)</f>
        <v/>
      </c>
      <c r="M24" s="189" t="e">
        <f>IF(B24=Data!B93,Data!G93,(IF(B24=Data!B99,Data!G99,(IF(B24=Data!B101,Data!G101,(IF(B24=Data!#REF!,Data!#REF!,(IF(B24=Data!#REF!,Data!#REF!,(IF(B24=Data!B84,Data!G84,(IF(B24=Data!#REF!,Data!#REF!,(IF(B24=Data!#REF!,Data!#REF!,Data!#REF!)))))))))))))))&amp;IF(B24=Data!B219,Data!G219,(IF(B24=Data!B220,Data!G220,(IF(B24=Data!#REF!,Data!#REF!,(IF(B24=Data!B214,Data!G214,(IF(B24=Data!B216,Data!G216,(IF(B24=Data!#REF!,Data!G911,(IF(B24=Data!#REF!,Data!#REF!,(IF(B24=Data!B271,Data!G271,Data!#REF!)))))))))))))))&amp;IF(B24=Data!#REF!,Data!#REF!,(IF(B24=Data!#REF!,Data!#REF!,(IF(B24=Data!#REF!,Data!#REF!,(IF(B24=Data!#REF!,Data!#REF!,(IF(B24=Data!#REF!,Data!#REF!,Data!#REF!)))))))))</f>
        <v>#REF!</v>
      </c>
      <c r="N24" s="377"/>
      <c r="O24" s="378"/>
      <c r="P24" s="186" t="e">
        <f>IF(B24=Data!B93,Data!H93,(IF(B24=Data!B99,Data!H99,(IF(B24=Data!B101,Data!H101,(IF(B24=Data!#REF!,Data!#REF!,(IF(B24=Data!#REF!,Data!#REF!,(IF(B24=Data!B84,Data!H84,(IF(B24=Data!#REF!,Data!#REF!,(IF(B24=Data!#REF!,Data!#REF!,Data!#REF!)))))))))))))))&amp;IF(B24=Data!B219,Data!H219,(IF(B24=Data!B220,Data!H220,(IF(B24=Data!#REF!,Data!#REF!,(IF(B24=Data!B214,Data!H214,(IF(B24=Data!B216,Data!H216,(IF(B24=Data!#REF!,Data!H911,(IF(B24=Data!#REF!,Data!#REF!,(IF(B24=Data!B271,Data!H271,Data!#REF!)))))))))))))))&amp;IF(B24=Data!#REF!,Data!#REF!,(IF(B24=Data!#REF!,Data!#REF!,(IF(B24=Data!#REF!,Data!#REF!,(IF(B24=Data!#REF!,Data!#REF!,(IF(B24=Data!#REF!,Data!#REF!,Data!#REF!)))))))))</f>
        <v>#REF!</v>
      </c>
      <c r="Q24" s="378"/>
      <c r="R24" s="378"/>
      <c r="S24" s="186" t="e">
        <f>IF(B24=Data!B93,Data!I93,(IF(B24=Data!B99,Data!I99,(IF(B24=Data!B101,Data!I101,(IF(B24=Data!#REF!,Data!#REF!,(IF(B24=Data!#REF!,Data!#REF!,(IF(B24=Data!B84,Data!I84,(IF(B24=Data!#REF!,Data!#REF!,(IF(B24=Data!#REF!,Data!#REF!,Data!#REF!)))))))))))))))&amp;IF(B24=Data!B219,Data!I219,(IF(B24=Data!B220,Data!I220,(IF(B24=Data!#REF!,Data!#REF!,(IF(B24=Data!B214,Data!I214,(IF(B24=Data!B216,Data!I216,(IF(B24=Data!#REF!,Data!I911,(IF(B24=Data!#REF!,Data!#REF!,(IF(B24=Data!B271,Data!I271,Data!#REF!)))))))))))))))&amp;IF(B24=Data!#REF!,Data!#REF!,(IF(B24=Data!#REF!,Data!#REF!,(IF(B24=Data!#REF!,Data!#REF!,(IF(B24=Data!#REF!,Data!#REF!,(IF(B24=Data!#REF!,Data!#REF!,Data!#REF!)))))))))</f>
        <v>#REF!</v>
      </c>
      <c r="T24" s="379"/>
      <c r="U24" s="186" t="e">
        <f>IF(B24=Data!B93,Data!J93,(IF(B24=Data!B99,Data!J99,(IF(B24=Data!B101,Data!J101,(IF(B24=Data!#REF!,Data!#REF!,(IF(B24=Data!#REF!,Data!#REF!,(IF(B24=Data!B84,Data!J84,(IF(B24=Data!#REF!,Data!#REF!,(IF(B24=Data!#REF!,Data!#REF!,Data!#REF!)))))))))))))))&amp;IF(B24=Data!B219,Data!J219,(IF(B24=Data!B220,Data!J220,(IF(B24=Data!#REF!,Data!#REF!,(IF(B24=Data!B214,Data!J214,(IF(B24=Data!B216,Data!J216,(IF(B24=Data!#REF!,Data!J911,(IF(B24=Data!#REF!,Data!#REF!,(IF(B24=Data!B271,Data!J271,Data!#REF!)))))))))))))))&amp;IF(B24=Data!#REF!,Data!#REF!,(IF(B24=Data!#REF!,Data!#REF!,(IF(B24=Data!#REF!,Data!#REF!,(IF(B24=Data!#REF!,Data!#REF!,(IF(B24=Data!#REF!,Data!#REF!,Data!#REF!)))))))))</f>
        <v>#REF!</v>
      </c>
      <c r="V24" s="184" t="str">
        <f>IF(D24="","",VLOOKUP(B24,Data!$B$5:$J$404,9,FALSE)*D24)</f>
        <v/>
      </c>
    </row>
    <row r="25" spans="1:30" s="409" customFormat="1" ht="17" customHeight="1">
      <c r="A25" s="410"/>
      <c r="B25" s="368"/>
      <c r="C25" s="187" t="str">
        <f>IF(D25="","",VLOOKUP(B25,Data!$B$5:$L$404,2,FALSE))</f>
        <v/>
      </c>
      <c r="D25" s="274"/>
      <c r="E25" s="273"/>
      <c r="F25" s="376" t="str">
        <f>IF(D25="","",VLOOKUP(B25,Data!$B$5:$L$404,11,FALSE))</f>
        <v/>
      </c>
      <c r="G25" s="400" t="str">
        <f t="shared" si="1"/>
        <v>-</v>
      </c>
      <c r="H25" s="401" t="str">
        <f>IF(D25="","",VLOOKUP(B25,Data!$B$5:$D$404,3,FALSE))</f>
        <v/>
      </c>
      <c r="I25" s="401" t="str">
        <f>IF(D25="","",VLOOKUP(B25,Data!$B$5:$M$404,12,FALSE))</f>
        <v/>
      </c>
      <c r="J25" s="402"/>
      <c r="K25" s="187" t="str">
        <f>IF(D25="","",VLOOKUP(B25,Data!$B$5:$E$404,4,FALSE)*D25)</f>
        <v/>
      </c>
      <c r="L25" s="187" t="str">
        <f>IF(D25="","",VLOOKUP(B25,Data!$B$5:$F$404,5,FALSE)*D25)</f>
        <v/>
      </c>
      <c r="M25" s="403"/>
      <c r="N25" s="404"/>
      <c r="O25" s="405"/>
      <c r="P25" s="406"/>
      <c r="Q25" s="405"/>
      <c r="R25" s="405"/>
      <c r="S25" s="406"/>
      <c r="T25" s="407"/>
      <c r="U25" s="406"/>
      <c r="V25" s="408" t="str">
        <f>IF(D25="","",VLOOKUP(B25,Data!$B$5:$J$404,9,FALSE)*D25)</f>
        <v/>
      </c>
      <c r="W25" s="386"/>
      <c r="X25" s="386"/>
      <c r="Y25" s="386"/>
      <c r="Z25" s="386"/>
      <c r="AA25" s="386"/>
      <c r="AB25" s="386"/>
      <c r="AC25" s="386"/>
      <c r="AD25" s="386"/>
    </row>
    <row r="26" spans="1:30" s="409" customFormat="1" ht="17" customHeight="1">
      <c r="A26" s="410"/>
      <c r="B26" s="368"/>
      <c r="C26" s="187" t="str">
        <f>IF(D26="","",VLOOKUP(B26,Data!$B$5:$L$404,2,FALSE))</f>
        <v/>
      </c>
      <c r="D26" s="274"/>
      <c r="E26" s="273"/>
      <c r="F26" s="376" t="str">
        <f>IF(D26="","",VLOOKUP(B26,Data!$B$5:$L$404,11,FALSE))</f>
        <v/>
      </c>
      <c r="G26" s="400" t="str">
        <f t="shared" si="1"/>
        <v>-</v>
      </c>
      <c r="H26" s="401" t="str">
        <f>IF(D26="","",VLOOKUP(B26,Data!$B$5:$D$404,3,FALSE))</f>
        <v/>
      </c>
      <c r="I26" s="401" t="str">
        <f>IF(D26="","",VLOOKUP(B26,Data!$B$5:$M$404,12,FALSE))</f>
        <v/>
      </c>
      <c r="J26" s="402"/>
      <c r="K26" s="187" t="str">
        <f>IF(D26="","",VLOOKUP(B26,Data!$B$5:$E$404,4,FALSE)*D26)</f>
        <v/>
      </c>
      <c r="L26" s="187" t="str">
        <f>IF(D26="","",VLOOKUP(B26,Data!$B$5:$F$404,5,FALSE)*D26)</f>
        <v/>
      </c>
      <c r="M26" s="403"/>
      <c r="N26" s="404"/>
      <c r="O26" s="405"/>
      <c r="P26" s="406"/>
      <c r="Q26" s="405"/>
      <c r="R26" s="405"/>
      <c r="S26" s="406"/>
      <c r="T26" s="407"/>
      <c r="U26" s="406"/>
      <c r="V26" s="408" t="str">
        <f>IF(D26="","",VLOOKUP(B26,Data!$B$5:$J$404,9,FALSE)*D26)</f>
        <v/>
      </c>
      <c r="W26" s="386"/>
      <c r="X26" s="386"/>
      <c r="Y26" s="386"/>
      <c r="Z26" s="386"/>
      <c r="AA26" s="386"/>
      <c r="AB26" s="386"/>
      <c r="AC26" s="386"/>
      <c r="AD26" s="386"/>
    </row>
    <row r="27" spans="1:30" s="340" customFormat="1" ht="17" customHeight="1">
      <c r="A27" s="410"/>
      <c r="B27" s="342"/>
      <c r="C27" s="187" t="str">
        <f>IF(D27="","",VLOOKUP(B27,Data!$B$5:$L$404,2,FALSE))</f>
        <v/>
      </c>
      <c r="D27" s="274"/>
      <c r="E27" s="276"/>
      <c r="F27" s="185" t="str">
        <f>IF(D27="","",VLOOKUP(B27,Data!$B$5:$L$404,11,FALSE))</f>
        <v/>
      </c>
      <c r="G27" s="188" t="str">
        <f t="shared" si="1"/>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399"/>
      <c r="B28" s="342"/>
      <c r="C28" s="187" t="str">
        <f>IF(D28="","",VLOOKUP(B28,Data!$B$5:$L$404,2,FALSE))</f>
        <v/>
      </c>
      <c r="D28" s="339"/>
      <c r="E28" s="276"/>
      <c r="F28" s="185" t="str">
        <f>IF(D28="","",VLOOKUP(B28,Data!$B$5:$L$404,11,FALSE))</f>
        <v/>
      </c>
      <c r="G28" s="188" t="str">
        <f t="shared" si="1"/>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410"/>
      <c r="B29" s="385"/>
      <c r="C29" s="187"/>
      <c r="D29" s="339"/>
      <c r="E29" s="276"/>
      <c r="F29" s="185"/>
      <c r="G29" s="188" t="str">
        <f t="shared" si="1"/>
        <v>-</v>
      </c>
      <c r="H29" s="182"/>
      <c r="I29" s="182"/>
      <c r="J29" s="246"/>
      <c r="K29" s="183"/>
      <c r="L29" s="183"/>
      <c r="M29" s="189" t="e">
        <f>IF(B29=Data!B87,Data!G87,(IF(B29=Data!B93,Data!G93,(IF(B29=Data!B95,Data!G95,(IF(B29=Data!#REF!,Data!#REF!,(IF(B29=Data!#REF!,Data!#REF!,(IF(B29=Data!B78,Data!G78,(IF(B29=Data!#REF!,Data!#REF!,(IF(B29=Data!#REF!,Data!#REF!,Data!#REF!)))))))))))))))&amp;IF(B29=Data!B212,Data!G212,(IF(B29=Data!B213,Data!G213,(IF(B29=Data!#REF!,Data!#REF!,(IF(B29=Data!B208,Data!G208,(IF(B29=Data!B209,Data!G209,(IF(B29=Data!#REF!,Data!G905,(IF(B29=Data!#REF!,Data!#REF!,(IF(B29=Data!B265,Data!G265,Data!#REF!)))))))))))))))&amp;IF(B29=Data!#REF!,Data!#REF!,(IF(B29=Data!#REF!,Data!#REF!,(IF(B29=Data!#REF!,Data!#REF!,(IF(B29=Data!#REF!,Data!#REF!,(IF(B29=Data!#REF!,Data!#REF!,Data!#REF!)))))))))</f>
        <v>#REF!</v>
      </c>
      <c r="N29" s="377"/>
      <c r="O29" s="378"/>
      <c r="P29" s="186" t="e">
        <f>IF(B29=Data!B87,Data!H87,(IF(B29=Data!B93,Data!H93,(IF(B29=Data!B95,Data!H95,(IF(B29=Data!#REF!,Data!#REF!,(IF(B29=Data!#REF!,Data!#REF!,(IF(B29=Data!B78,Data!H78,(IF(B29=Data!#REF!,Data!#REF!,(IF(B29=Data!#REF!,Data!#REF!,Data!#REF!)))))))))))))))&amp;IF(B29=Data!B212,Data!H212,(IF(B29=Data!B213,Data!H213,(IF(B29=Data!#REF!,Data!#REF!,(IF(B29=Data!B208,Data!H208,(IF(B29=Data!B209,Data!H209,(IF(B29=Data!#REF!,Data!H905,(IF(B29=Data!#REF!,Data!#REF!,(IF(B29=Data!B265,Data!H265,Data!#REF!)))))))))))))))&amp;IF(B29=Data!#REF!,Data!#REF!,(IF(B29=Data!#REF!,Data!#REF!,(IF(B29=Data!#REF!,Data!#REF!,(IF(B29=Data!#REF!,Data!#REF!,(IF(B29=Data!#REF!,Data!#REF!,Data!#REF!)))))))))</f>
        <v>#REF!</v>
      </c>
      <c r="Q29" s="378"/>
      <c r="R29" s="378"/>
      <c r="S29" s="186" t="e">
        <f>IF(B29=Data!B87,Data!I87,(IF(B29=Data!B93,Data!I93,(IF(B29=Data!B95,Data!I95,(IF(B29=Data!#REF!,Data!#REF!,(IF(B29=Data!#REF!,Data!#REF!,(IF(B29=Data!B78,Data!I78,(IF(B29=Data!#REF!,Data!#REF!,(IF(B29=Data!#REF!,Data!#REF!,Data!#REF!)))))))))))))))&amp;IF(B29=Data!B212,Data!I212,(IF(B29=Data!B213,Data!I213,(IF(B29=Data!#REF!,Data!#REF!,(IF(B29=Data!B208,Data!I208,(IF(B29=Data!B209,Data!I209,(IF(B29=Data!#REF!,Data!I905,(IF(B29=Data!#REF!,Data!#REF!,(IF(B29=Data!B265,Data!I265,Data!#REF!)))))))))))))))&amp;IF(B29=Data!#REF!,Data!#REF!,(IF(B29=Data!#REF!,Data!#REF!,(IF(B29=Data!#REF!,Data!#REF!,(IF(B29=Data!#REF!,Data!#REF!,(IF(B29=Data!#REF!,Data!#REF!,Data!#REF!)))))))))</f>
        <v>#REF!</v>
      </c>
      <c r="T29" s="379"/>
      <c r="U29" s="186" t="e">
        <f>IF(B29=Data!B87,Data!J87,(IF(B29=Data!B93,Data!J93,(IF(B29=Data!B95,Data!J95,(IF(B29=Data!#REF!,Data!#REF!,(IF(B29=Data!#REF!,Data!#REF!,(IF(B29=Data!B78,Data!J78,(IF(B29=Data!#REF!,Data!#REF!,(IF(B29=Data!#REF!,Data!#REF!,Data!#REF!)))))))))))))))&amp;IF(B29=Data!B212,Data!J212,(IF(B29=Data!B213,Data!J213,(IF(B29=Data!#REF!,Data!#REF!,(IF(B29=Data!B208,Data!J208,(IF(B29=Data!B209,Data!J209,(IF(B29=Data!#REF!,Data!J905,(IF(B29=Data!#REF!,Data!#REF!,(IF(B29=Data!B265,Data!J265,Data!#REF!)))))))))))))))&amp;IF(B29=Data!#REF!,Data!#REF!,(IF(B29=Data!#REF!,Data!#REF!,(IF(B29=Data!#REF!,Data!#REF!,(IF(B29=Data!#REF!,Data!#REF!,(IF(B29=Data!#REF!,Data!#REF!,Data!#REF!)))))))))</f>
        <v>#REF!</v>
      </c>
      <c r="V29" s="184"/>
      <c r="W29" s="282"/>
      <c r="X29" s="282"/>
      <c r="Y29" s="282"/>
      <c r="Z29" s="282"/>
      <c r="AA29" s="282"/>
      <c r="AB29" s="282"/>
      <c r="AC29" s="282"/>
      <c r="AD29" s="282"/>
    </row>
    <row r="30" spans="1:30" s="340" customFormat="1" ht="19.5" customHeight="1">
      <c r="A30" s="272"/>
      <c r="B30" s="678" t="s">
        <v>1096</v>
      </c>
      <c r="C30" s="679"/>
      <c r="D30" s="269">
        <f>SUM(D16:D29)</f>
        <v>32</v>
      </c>
      <c r="E30" s="374"/>
      <c r="F30" s="380"/>
      <c r="G30" s="191">
        <f>SUM(G16:G29)</f>
        <v>56046.400000000001</v>
      </c>
      <c r="H30" s="191"/>
      <c r="I30" s="383"/>
      <c r="J30" s="343"/>
      <c r="K30" s="191">
        <f>SUM(K16:K29)</f>
        <v>6432</v>
      </c>
      <c r="L30" s="191">
        <f>SUM(L16:L29)</f>
        <v>5792</v>
      </c>
      <c r="M30" s="191" t="e">
        <f>SUM(M16:M29)</f>
        <v>#REF!</v>
      </c>
      <c r="N30" s="190">
        <f>SUM(N14:N15)</f>
        <v>0</v>
      </c>
      <c r="O30" s="190" t="e">
        <f>SUM(#REF!)</f>
        <v>#REF!</v>
      </c>
      <c r="P30" s="190">
        <f>SUM(P14:P15)</f>
        <v>0</v>
      </c>
      <c r="Q30" s="190">
        <f>SUM(Q14:Q15)</f>
        <v>0</v>
      </c>
      <c r="R30" s="190" t="e">
        <f>SUM(#REF!)</f>
        <v>#REF!</v>
      </c>
      <c r="S30" s="190">
        <f>SUM(S14:S15)</f>
        <v>0</v>
      </c>
      <c r="T30" s="190">
        <f>SUM(T14:T15)</f>
        <v>0</v>
      </c>
      <c r="U30" s="190"/>
      <c r="V30" s="192">
        <f>SUM(V16:V29)</f>
        <v>36.799999999999997</v>
      </c>
      <c r="W30" s="282"/>
    </row>
    <row r="31" spans="1:30" ht="10.5" customHeight="1">
      <c r="A31" s="272"/>
      <c r="B31" s="680"/>
      <c r="C31" s="681"/>
      <c r="D31" s="395"/>
      <c r="E31" s="375"/>
      <c r="F31" s="311"/>
      <c r="G31" s="160" t="s">
        <v>523</v>
      </c>
      <c r="H31" s="157"/>
      <c r="I31" s="344"/>
      <c r="J31" s="344"/>
      <c r="K31" s="344"/>
      <c r="L31" s="161"/>
      <c r="M31" s="151"/>
      <c r="N31" s="298"/>
      <c r="U31" s="298"/>
      <c r="V31" s="298"/>
    </row>
    <row r="32" spans="1:30" ht="14">
      <c r="A32" s="290" t="s">
        <v>524</v>
      </c>
      <c r="B32" s="346"/>
      <c r="C32" s="347"/>
      <c r="D32" s="396" t="s">
        <v>81</v>
      </c>
      <c r="E32" s="305"/>
      <c r="F32" s="68" t="s">
        <v>82</v>
      </c>
      <c r="G32" s="72"/>
      <c r="H32" s="322" t="s">
        <v>83</v>
      </c>
      <c r="I32" s="349"/>
      <c r="J32" s="152" t="s">
        <v>84</v>
      </c>
      <c r="K32" s="152"/>
      <c r="L32" s="682" t="s">
        <v>85</v>
      </c>
      <c r="M32" s="683"/>
      <c r="N32" s="683"/>
      <c r="O32" s="683"/>
      <c r="P32" s="683"/>
      <c r="Q32" s="683"/>
      <c r="R32" s="683"/>
      <c r="S32" s="683"/>
      <c r="T32" s="683"/>
      <c r="U32" s="683"/>
      <c r="V32" s="684"/>
    </row>
    <row r="33" spans="1:22" ht="14">
      <c r="A33" s="297" t="s">
        <v>525</v>
      </c>
      <c r="B33" s="334"/>
      <c r="C33" s="308"/>
      <c r="D33" s="386" t="s">
        <v>87</v>
      </c>
      <c r="F33" s="685"/>
      <c r="G33" s="686"/>
      <c r="H33" s="297" t="s">
        <v>88</v>
      </c>
      <c r="I33" s="350"/>
      <c r="J33" s="154" t="s">
        <v>89</v>
      </c>
      <c r="K33" s="154"/>
      <c r="L33" s="150"/>
      <c r="V33" s="155"/>
    </row>
    <row r="34" spans="1:22">
      <c r="A34" s="297" t="s">
        <v>526</v>
      </c>
      <c r="B34" s="297"/>
      <c r="C34" s="298"/>
      <c r="D34" s="386"/>
      <c r="F34" s="685"/>
      <c r="G34" s="686"/>
      <c r="H34" s="297"/>
      <c r="I34" s="350"/>
      <c r="J34" s="154" t="s">
        <v>93</v>
      </c>
      <c r="K34" s="154"/>
      <c r="L34" s="150"/>
      <c r="V34" s="155"/>
    </row>
    <row r="35" spans="1:22" ht="10.5" customHeight="1">
      <c r="A35" s="311"/>
      <c r="B35" s="351"/>
      <c r="C35" s="352"/>
      <c r="D35" s="386" t="s">
        <v>94</v>
      </c>
      <c r="F35" s="685"/>
      <c r="G35" s="686"/>
      <c r="H35" s="297" t="s">
        <v>95</v>
      </c>
      <c r="I35" s="350"/>
      <c r="J35" s="154"/>
      <c r="K35" s="154"/>
      <c r="L35" s="150"/>
      <c r="V35" s="155"/>
    </row>
    <row r="36" spans="1:22" ht="13">
      <c r="A36" s="290" t="s">
        <v>96</v>
      </c>
      <c r="C36" s="292"/>
      <c r="D36" s="386" t="s">
        <v>97</v>
      </c>
      <c r="F36" s="76" t="s">
        <v>98</v>
      </c>
      <c r="G36" s="73"/>
      <c r="H36" s="297" t="s">
        <v>88</v>
      </c>
      <c r="I36" s="350"/>
      <c r="J36" s="154" t="s">
        <v>99</v>
      </c>
      <c r="K36" s="154"/>
      <c r="L36" s="150"/>
      <c r="V36" s="155"/>
    </row>
    <row r="37" spans="1:22" ht="10.5" customHeight="1">
      <c r="A37" s="297" t="s">
        <v>527</v>
      </c>
      <c r="C37" s="298"/>
      <c r="D37" s="386" t="s">
        <v>100</v>
      </c>
      <c r="F37" s="77"/>
      <c r="G37" s="162"/>
      <c r="H37" s="297" t="s">
        <v>101</v>
      </c>
      <c r="I37" s="350"/>
      <c r="J37" s="154" t="s">
        <v>528</v>
      </c>
      <c r="K37" s="154"/>
      <c r="L37" s="687" t="s">
        <v>103</v>
      </c>
      <c r="M37" s="688"/>
      <c r="N37" s="688"/>
      <c r="O37" s="688"/>
      <c r="P37" s="688"/>
      <c r="Q37" s="688"/>
      <c r="R37" s="688"/>
      <c r="S37" s="688"/>
      <c r="T37" s="688"/>
      <c r="U37" s="688"/>
      <c r="V37" s="689"/>
    </row>
    <row r="38" spans="1:22">
      <c r="A38" s="311"/>
      <c r="B38" s="312"/>
      <c r="C38" s="313"/>
      <c r="D38" s="397"/>
      <c r="E38" s="312"/>
      <c r="F38" s="673" t="s">
        <v>1053</v>
      </c>
      <c r="G38" s="674"/>
      <c r="H38" s="673" t="s">
        <v>1057</v>
      </c>
      <c r="I38" s="674"/>
      <c r="J38" s="158" t="s">
        <v>104</v>
      </c>
      <c r="K38" s="158"/>
      <c r="L38" s="675" t="s">
        <v>105</v>
      </c>
      <c r="M38" s="676"/>
      <c r="N38" s="676"/>
      <c r="O38" s="676"/>
      <c r="P38" s="676"/>
      <c r="Q38" s="676"/>
      <c r="R38" s="676"/>
      <c r="S38" s="676"/>
      <c r="T38" s="676"/>
      <c r="U38" s="676"/>
      <c r="V38" s="677"/>
    </row>
    <row r="39" spans="1:22">
      <c r="B39" s="305"/>
    </row>
    <row r="45" spans="1:22" s="354" customFormat="1" ht="26.25" customHeight="1">
      <c r="A45" s="163" t="s">
        <v>886</v>
      </c>
      <c r="B45" s="146"/>
      <c r="C45" s="163" t="s">
        <v>569</v>
      </c>
      <c r="D45" s="362"/>
      <c r="E45" s="362"/>
      <c r="F45" s="363"/>
      <c r="G45" s="163" t="s">
        <v>880</v>
      </c>
      <c r="H45" s="146"/>
      <c r="I45" s="163" t="s">
        <v>569</v>
      </c>
      <c r="K45" s="265"/>
      <c r="L45" s="265"/>
      <c r="V45" s="264"/>
    </row>
    <row r="46" spans="1:22" s="354" customFormat="1" ht="19.25" customHeight="1">
      <c r="A46" s="163" t="s">
        <v>887</v>
      </c>
      <c r="B46" s="146"/>
      <c r="C46" s="163" t="s">
        <v>891</v>
      </c>
      <c r="D46" s="362"/>
      <c r="E46" s="362"/>
      <c r="F46" s="363"/>
      <c r="G46" s="247" t="s">
        <v>881</v>
      </c>
      <c r="H46" s="381"/>
      <c r="I46" s="247" t="s">
        <v>891</v>
      </c>
      <c r="K46" s="265"/>
      <c r="L46" s="265"/>
      <c r="V46" s="264"/>
    </row>
    <row r="47" spans="1:22" s="354" customFormat="1" ht="19.25" customHeight="1">
      <c r="A47" s="163" t="s">
        <v>888</v>
      </c>
      <c r="B47" s="146"/>
      <c r="C47" s="163" t="s">
        <v>891</v>
      </c>
      <c r="D47" s="362"/>
      <c r="E47" s="362"/>
      <c r="F47" s="363"/>
      <c r="G47" s="163" t="s">
        <v>882</v>
      </c>
      <c r="H47" s="146"/>
      <c r="I47" s="163" t="s">
        <v>569</v>
      </c>
      <c r="K47" s="265"/>
      <c r="L47" s="265"/>
      <c r="V47" s="264"/>
    </row>
    <row r="48" spans="1:22" s="354" customFormat="1" ht="19.25" customHeight="1">
      <c r="A48" s="163" t="s">
        <v>889</v>
      </c>
      <c r="B48" s="146"/>
      <c r="C48" s="163" t="s">
        <v>569</v>
      </c>
      <c r="D48" s="362"/>
      <c r="E48" s="362"/>
      <c r="F48" s="363"/>
      <c r="G48" s="163" t="s">
        <v>883</v>
      </c>
      <c r="H48" s="146"/>
      <c r="I48" s="163" t="s">
        <v>569</v>
      </c>
      <c r="K48" s="265"/>
      <c r="L48" s="265"/>
      <c r="V48" s="264"/>
    </row>
    <row r="49" spans="1:22" s="354" customFormat="1" ht="19.25" customHeight="1">
      <c r="A49" s="163" t="s">
        <v>890</v>
      </c>
      <c r="B49" s="146"/>
      <c r="C49" s="163" t="s">
        <v>569</v>
      </c>
      <c r="D49" s="362"/>
      <c r="E49" s="362"/>
      <c r="F49" s="363"/>
      <c r="G49" s="163" t="s">
        <v>885</v>
      </c>
      <c r="H49" s="146"/>
      <c r="I49" s="163" t="s">
        <v>569</v>
      </c>
      <c r="K49" s="265"/>
      <c r="L49" s="265"/>
      <c r="V49" s="264"/>
    </row>
    <row r="50" spans="1:22" ht="18.75" customHeight="1">
      <c r="A50" s="411"/>
      <c r="B50" s="411"/>
      <c r="C50" s="411"/>
      <c r="D50" s="411"/>
      <c r="E50" s="411"/>
      <c r="F50" s="266"/>
      <c r="G50" s="163" t="s">
        <v>884</v>
      </c>
      <c r="H50" s="146"/>
      <c r="I50" s="163" t="s">
        <v>569</v>
      </c>
    </row>
    <row r="54" spans="1:22">
      <c r="L54" s="355"/>
    </row>
    <row r="55" spans="1:22" ht="14">
      <c r="A55" s="356"/>
      <c r="C55" s="334"/>
      <c r="D55" s="357"/>
      <c r="L55" s="358"/>
    </row>
    <row r="56" spans="1:22" ht="14">
      <c r="A56" s="359"/>
      <c r="C56" s="334"/>
      <c r="D56" s="357"/>
      <c r="L56" s="358"/>
    </row>
    <row r="57" spans="1:22" ht="14">
      <c r="A57" s="359"/>
      <c r="C57" s="334"/>
      <c r="D57" s="357"/>
      <c r="L57" s="358"/>
    </row>
    <row r="58" spans="1:22" ht="14">
      <c r="A58" s="359"/>
      <c r="B58" s="334"/>
      <c r="C58" s="334"/>
      <c r="D58" s="357"/>
      <c r="L58" s="358"/>
    </row>
    <row r="59" spans="1:22" ht="14">
      <c r="A59" s="359"/>
      <c r="B59" s="334"/>
      <c r="C59" s="334"/>
      <c r="D59" s="357"/>
      <c r="L59" s="358"/>
    </row>
    <row r="60" spans="1:22" ht="14">
      <c r="A60" s="359"/>
      <c r="B60" s="334"/>
      <c r="C60" s="334"/>
      <c r="D60" s="357"/>
      <c r="L60" s="358"/>
    </row>
    <row r="61" spans="1:22" ht="14">
      <c r="A61" s="334"/>
      <c r="B61" s="334"/>
      <c r="C61" s="334"/>
      <c r="D61" s="357"/>
      <c r="L61" s="360"/>
    </row>
    <row r="62" spans="1:22" ht="14">
      <c r="A62" s="359"/>
      <c r="B62" s="334"/>
      <c r="C62" s="334"/>
      <c r="D62" s="357"/>
    </row>
    <row r="63" spans="1:22" ht="14">
      <c r="A63" s="334"/>
      <c r="B63" s="334"/>
      <c r="C63" s="334"/>
      <c r="D63" s="357"/>
    </row>
    <row r="64" spans="1:22" ht="14">
      <c r="A64" s="334"/>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34"/>
      <c r="B75" s="334"/>
      <c r="C75" s="334"/>
      <c r="D75" s="357"/>
    </row>
    <row r="76" spans="1:4" ht="14">
      <c r="B76" s="334"/>
    </row>
    <row r="77" spans="1:4" ht="14">
      <c r="B77" s="334"/>
    </row>
    <row r="78" spans="1:4" ht="14">
      <c r="B78" s="334"/>
    </row>
  </sheetData>
  <mergeCells count="9">
    <mergeCell ref="F38:G38"/>
    <mergeCell ref="H38:I38"/>
    <mergeCell ref="L38:V38"/>
    <mergeCell ref="B30:C31"/>
    <mergeCell ref="L32:V32"/>
    <mergeCell ref="F33:G33"/>
    <mergeCell ref="F34:G34"/>
    <mergeCell ref="F35:G35"/>
    <mergeCell ref="L37:V37"/>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A9C54-0334-41BD-A49B-061E335865F5}">
  <sheetPr>
    <tabColor rgb="FFFFFFCC"/>
    <pageSetUpPr fitToPage="1"/>
  </sheetPr>
  <dimension ref="A1:AD74"/>
  <sheetViews>
    <sheetView topLeftCell="A4" zoomScale="85" zoomScaleNormal="85" zoomScaleSheetLayoutView="85" workbookViewId="0">
      <selection activeCell="E23" sqref="E23"/>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74"/>
      <c r="I10" s="575"/>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1088</v>
      </c>
      <c r="C18" s="187" t="str">
        <f>IF(D18="","",VLOOKUP(B18,Data!$B$5:$L$404,2,FALSE))</f>
        <v/>
      </c>
      <c r="D18" s="361"/>
      <c r="E18" s="276"/>
      <c r="F18" s="185" t="str">
        <f>IF(D18="","",VLOOKUP(B18,Data!$B$5:$L$404,11,FALSE))</f>
        <v/>
      </c>
      <c r="G18" s="188" t="str">
        <f t="shared" ref="G18:G27" si="0">IF(D18&gt;0,D18*F18,"-")</f>
        <v>-</v>
      </c>
      <c r="H18" s="182" t="str">
        <f>IF(D18="","",VLOOKUP(B18,Data!$B$5:$D$404,3,FALSE))</f>
        <v/>
      </c>
      <c r="I18" s="182" t="str">
        <f>IF(D18="","",VLOOKUP(B18,Data!$B$5:$M$404,12,FALSE))</f>
        <v/>
      </c>
      <c r="J18" s="280"/>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c r="B19" s="419" t="s">
        <v>196</v>
      </c>
      <c r="C19" s="187" t="str">
        <f>IF(D19="","",VLOOKUP(B19,Data!$B$5:$L$404,2,FALSE))</f>
        <v>WH50350</v>
      </c>
      <c r="D19" s="361">
        <v>18</v>
      </c>
      <c r="E19" s="276"/>
      <c r="F19" s="185">
        <f>IF(D19="","",VLOOKUP(B19,Data!$B$5:$L$404,11,FALSE))</f>
        <v>1751.45</v>
      </c>
      <c r="G19" s="188">
        <f t="shared" si="0"/>
        <v>31526.100000000002</v>
      </c>
      <c r="H19" s="182" t="str">
        <f>IF(D19="","",VLOOKUP(B19,Data!$B$5:$D$404,3,FALSE))</f>
        <v>C/T</v>
      </c>
      <c r="I19" s="182" t="str">
        <f>IF(D19="","",VLOOKUP(B19,Data!$B$5:$M$404,12,FALSE))</f>
        <v>Indonesia</v>
      </c>
      <c r="J19" s="280" t="s">
        <v>1087</v>
      </c>
      <c r="K19" s="183">
        <f>IF(D19="","",VLOOKUP(B19,Data!$B$5:$E$404,4,FALSE)*D19)</f>
        <v>3618</v>
      </c>
      <c r="L19" s="183">
        <f>IF(D19="","",VLOOKUP(B19,Data!$B$5:$F$404,5,FALSE)*D19)</f>
        <v>3258</v>
      </c>
      <c r="M19" s="189"/>
      <c r="N19" s="377"/>
      <c r="O19" s="378"/>
      <c r="P19" s="186"/>
      <c r="Q19" s="378"/>
      <c r="R19" s="378"/>
      <c r="S19" s="186"/>
      <c r="T19" s="379"/>
      <c r="U19" s="186"/>
      <c r="V19" s="184">
        <f>IF(D19="","",VLOOKUP(B19,Data!$B$5:$J$404,9,FALSE)*D19)</f>
        <v>20.7</v>
      </c>
      <c r="W19" s="282"/>
      <c r="X19" s="282"/>
      <c r="Y19" s="282"/>
      <c r="Z19" s="282"/>
      <c r="AA19" s="282"/>
      <c r="AB19" s="282"/>
      <c r="AC19" s="282"/>
      <c r="AD19" s="282"/>
    </row>
    <row r="20" spans="1:30" s="340" customFormat="1" ht="17" customHeight="1">
      <c r="A20" s="488"/>
      <c r="B20" s="419"/>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c r="C25" s="187" t="str">
        <f>IF(D25="","",VLOOKUP(B25,Data!$B$5:$L$404,2,FALSE))</f>
        <v/>
      </c>
      <c r="D25" s="361"/>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871</v>
      </c>
      <c r="C26" s="187" t="str">
        <f>IF(D26="","",VLOOKUP(B26,Data!$B$5:$L$404,2,FALSE))</f>
        <v/>
      </c>
      <c r="D26" s="339"/>
      <c r="E26" s="412"/>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272"/>
      <c r="B27" s="342" t="s">
        <v>1091</v>
      </c>
      <c r="C27" s="187" t="str">
        <f>IF(D27="","",VLOOKUP(B27,Data!$B$5:$L$404,2,FALSE))</f>
        <v/>
      </c>
      <c r="D27" s="339"/>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t="str">
        <f>IF(D27="","",VLOOKUP(B27,Data!$B$5:$J$404,9,FALSE)*D27)</f>
        <v/>
      </c>
      <c r="W27" s="282"/>
      <c r="X27" s="282"/>
      <c r="Y27" s="282"/>
      <c r="Z27" s="282"/>
      <c r="AA27" s="282"/>
      <c r="AB27" s="282"/>
      <c r="AC27" s="282"/>
      <c r="AD27" s="282"/>
    </row>
    <row r="28" spans="1:30" s="340" customFormat="1" ht="16.5" customHeight="1">
      <c r="A28" s="272"/>
      <c r="B28" s="678" t="s">
        <v>1097</v>
      </c>
      <c r="C28" s="679"/>
      <c r="D28" s="193">
        <f>SUM(D18:D27)</f>
        <v>18</v>
      </c>
      <c r="E28" s="380"/>
      <c r="F28" s="190"/>
      <c r="G28" s="191">
        <f>SUM(G18:G27)</f>
        <v>31526.100000000002</v>
      </c>
      <c r="H28" s="343"/>
      <c r="I28" s="343"/>
      <c r="J28" s="343"/>
      <c r="K28" s="191">
        <f>SUM(K18:K27)</f>
        <v>3618</v>
      </c>
      <c r="L28" s="191">
        <f>SUM(L18:L27)</f>
        <v>3258</v>
      </c>
      <c r="M28" s="190">
        <f>SUM(M16:M17)</f>
        <v>0</v>
      </c>
      <c r="N28" s="190" t="e">
        <f>SUM(#REF!)</f>
        <v>#REF!</v>
      </c>
      <c r="O28" s="190">
        <f>SUM(O16:O17)</f>
        <v>0</v>
      </c>
      <c r="P28" s="190">
        <f>SUM(P16:P17)</f>
        <v>0</v>
      </c>
      <c r="Q28" s="190" t="e">
        <f>SUM(#REF!)</f>
        <v>#REF!</v>
      </c>
      <c r="R28" s="190">
        <f>SUM(R16:R17)</f>
        <v>0</v>
      </c>
      <c r="S28" s="190">
        <f>SUM(S16:S17)</f>
        <v>0</v>
      </c>
      <c r="T28" s="190"/>
      <c r="U28" s="190">
        <f>SUM(U16:U17)</f>
        <v>0</v>
      </c>
      <c r="V28" s="192">
        <f>SUM(V18:V27)</f>
        <v>20.7</v>
      </c>
    </row>
    <row r="29" spans="1:30" ht="10.25" customHeight="1">
      <c r="A29" s="272"/>
      <c r="B29" s="680"/>
      <c r="C29" s="681"/>
      <c r="D29" s="345"/>
      <c r="E29" s="311"/>
      <c r="F29" s="160" t="s">
        <v>523</v>
      </c>
      <c r="G29" s="157"/>
      <c r="H29" s="344"/>
      <c r="I29" s="344"/>
      <c r="J29" s="344"/>
      <c r="K29" s="161"/>
      <c r="L29" s="151"/>
      <c r="M29" s="298"/>
      <c r="T29" s="298"/>
      <c r="U29" s="298"/>
      <c r="V29" s="155"/>
    </row>
    <row r="30" spans="1:30"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386" t="s">
        <v>87</v>
      </c>
      <c r="F31" s="685"/>
      <c r="G31" s="686"/>
      <c r="H31" s="297" t="s">
        <v>88</v>
      </c>
      <c r="I31" s="350"/>
      <c r="J31" s="154" t="s">
        <v>89</v>
      </c>
      <c r="K31" s="154"/>
      <c r="L31" s="150"/>
      <c r="V31" s="155"/>
    </row>
    <row r="32" spans="1:30">
      <c r="A32" s="297" t="s">
        <v>526</v>
      </c>
      <c r="B32" s="297"/>
      <c r="C32" s="298"/>
      <c r="D32" s="386"/>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1086</v>
      </c>
      <c r="G36" s="674"/>
      <c r="H36" s="673" t="s">
        <v>1085</v>
      </c>
      <c r="I36" s="674"/>
      <c r="J36" s="158" t="s">
        <v>104</v>
      </c>
      <c r="K36" s="158"/>
      <c r="L36" s="675" t="s">
        <v>105</v>
      </c>
      <c r="M36" s="676"/>
      <c r="N36" s="676"/>
      <c r="O36" s="676"/>
      <c r="P36" s="676"/>
      <c r="Q36" s="676"/>
      <c r="R36" s="676"/>
      <c r="S36" s="676"/>
      <c r="T36" s="676"/>
      <c r="U36" s="676"/>
      <c r="V36" s="677"/>
    </row>
    <row r="37" spans="1:22">
      <c r="B37" s="305"/>
    </row>
    <row r="41" spans="1:22" s="354" customFormat="1" ht="21"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743DD-FE14-4988-BE28-3D0F412B4370}">
  <sheetPr>
    <pageSetUpPr fitToPage="1"/>
  </sheetPr>
  <dimension ref="A1:V81"/>
  <sheetViews>
    <sheetView topLeftCell="A13" zoomScale="85" zoomScaleNormal="85" zoomScaleSheetLayoutView="75" workbookViewId="0">
      <selection activeCell="E23" sqref="E23"/>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574"/>
      <c r="I10" s="575"/>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1009</v>
      </c>
      <c r="C18" s="187" t="str">
        <f>IF(D18="","",VLOOKUP(B18,Data!$B$5:$L$404,2,FALSE))</f>
        <v/>
      </c>
      <c r="D18" s="274"/>
      <c r="E18" s="466"/>
      <c r="F18" s="185" t="str">
        <f>IF(D18="","",VLOOKUP(B18,Data!$B$5:$L$404,11,FALSE))</f>
        <v/>
      </c>
      <c r="G18" s="188" t="str">
        <f t="shared" ref="G18:G33"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134,Data!G134,(IF(B18=Data!B140,Data!G140,(IF(B18=Data!B142,Data!G142,(IF(B18=Data!#REF!,Data!#REF!,(IF(B18=Data!#REF!,Data!#REF!,(IF(B18=Data!B125,Data!G125,(IF(B18=Data!#REF!,Data!#REF!,(IF(B18=Data!#REF!,Data!#REF!,Data!#REF!)))))))))))))))&amp;IF(B18=Data!B260,Data!G260,(IF(B18=Data!B261,Data!G261,(IF(B18=Data!#REF!,Data!#REF!,(IF(B18=Data!B256,Data!G256,(IF(B18=Data!B257,Data!G257,(IF(B18=Data!#REF!,Data!G952,(IF(B18=Data!#REF!,Data!#REF!,(IF(B18=Data!B312,Data!G312,Data!#REF!)))))))))))))))&amp;IF(B18=Data!#REF!,Data!#REF!,(IF(B18=Data!#REF!,Data!#REF!,(IF(B18=Data!#REF!,Data!#REF!,(IF(B18=Data!#REF!,Data!#REF!,(IF(B18=Data!#REF!,Data!#REF!,Data!#REF!)))))))))</f>
        <v>#REF!</v>
      </c>
      <c r="N18" s="377"/>
      <c r="O18" s="378"/>
      <c r="P18" s="186" t="e">
        <f>IF(B18=Data!B134,Data!H134,(IF(B18=Data!B140,Data!H140,(IF(B18=Data!B142,Data!H142,(IF(B18=Data!#REF!,Data!#REF!,(IF(B18=Data!#REF!,Data!#REF!,(IF(B18=Data!B125,Data!H125,(IF(B18=Data!#REF!,Data!#REF!,(IF(B18=Data!#REF!,Data!#REF!,Data!#REF!)))))))))))))))&amp;IF(B18=Data!B260,Data!H260,(IF(B18=Data!B261,Data!H261,(IF(B18=Data!#REF!,Data!#REF!,(IF(B18=Data!B256,Data!H256,(IF(B18=Data!B257,Data!H257,(IF(B18=Data!#REF!,Data!H952,(IF(B18=Data!#REF!,Data!#REF!,(IF(B18=Data!B312,Data!H312,Data!#REF!)))))))))))))))&amp;IF(B18=Data!#REF!,Data!#REF!,(IF(B18=Data!#REF!,Data!#REF!,(IF(B18=Data!#REF!,Data!#REF!,(IF(B18=Data!#REF!,Data!#REF!,(IF(B18=Data!#REF!,Data!#REF!,Data!#REF!)))))))))</f>
        <v>#REF!</v>
      </c>
      <c r="Q18" s="378"/>
      <c r="R18" s="378"/>
      <c r="S18" s="186" t="e">
        <f>IF(B18=Data!B134,Data!I134,(IF(B18=Data!B140,Data!I140,(IF(B18=Data!B142,Data!I142,(IF(B18=Data!#REF!,Data!#REF!,(IF(B18=Data!#REF!,Data!#REF!,(IF(B18=Data!B125,Data!I125,(IF(B18=Data!#REF!,Data!#REF!,(IF(B18=Data!#REF!,Data!#REF!,Data!#REF!)))))))))))))))&amp;IF(B18=Data!B260,Data!I260,(IF(B18=Data!B261,Data!I261,(IF(B18=Data!#REF!,Data!#REF!,(IF(B18=Data!B256,Data!I256,(IF(B18=Data!B257,Data!I257,(IF(B18=Data!#REF!,Data!I952,(IF(B18=Data!#REF!,Data!#REF!,(IF(B18=Data!B312,Data!I312,Data!#REF!)))))))))))))))&amp;IF(B18=Data!#REF!,Data!#REF!,(IF(B18=Data!#REF!,Data!#REF!,(IF(B18=Data!#REF!,Data!#REF!,(IF(B18=Data!#REF!,Data!#REF!,(IF(B18=Data!#REF!,Data!#REF!,Data!#REF!)))))))))</f>
        <v>#REF!</v>
      </c>
      <c r="T18" s="379"/>
      <c r="U18" s="186" t="e">
        <f>IF(B18=Data!B134,Data!J134,(IF(B18=Data!B140,Data!J140,(IF(B18=Data!B142,Data!J142,(IF(B18=Data!#REF!,Data!#REF!,(IF(B18=Data!#REF!,Data!#REF!,(IF(B18=Data!B125,Data!J125,(IF(B18=Data!#REF!,Data!#REF!,(IF(B18=Data!#REF!,Data!#REF!,Data!#REF!)))))))))))))))&amp;IF(B18=Data!B260,Data!J260,(IF(B18=Data!B261,Data!J261,(IF(B18=Data!#REF!,Data!#REF!,(IF(B18=Data!B256,Data!J256,(IF(B18=Data!B257,Data!J257,(IF(B18=Data!#REF!,Data!J952,(IF(B18=Data!#REF!,Data!#REF!,(IF(B18=Data!B312,Data!J312,Data!#REF!)))))))))))))))&amp;IF(B18=Data!#REF!,Data!#REF!,(IF(B18=Data!#REF!,Data!#REF!,(IF(B18=Data!#REF!,Data!#REF!,(IF(B18=Data!#REF!,Data!#REF!,(IF(B18=Data!#REF!,Data!#REF!,Data!#REF!)))))))))</f>
        <v>#REF!</v>
      </c>
      <c r="V18" s="184" t="str">
        <f>IF(D18="","",VLOOKUP(B18,Data!$B$5:$J$404,9,FALSE)*D18)</f>
        <v/>
      </c>
    </row>
    <row r="19" spans="1:22" s="340" customFormat="1" ht="17" customHeight="1">
      <c r="A19" s="272">
        <v>1</v>
      </c>
      <c r="B19" s="419" t="s">
        <v>219</v>
      </c>
      <c r="C19" s="187" t="str">
        <f>IF(D19="","",VLOOKUP(B19,Data!$B$5:$L$404,2,FALSE))</f>
        <v>WH50440</v>
      </c>
      <c r="D19" s="274">
        <v>3</v>
      </c>
      <c r="E19" s="466" t="s">
        <v>521</v>
      </c>
      <c r="F19" s="185">
        <f>IF(D19="","",VLOOKUP(B19,Data!$B$5:$L$404,11,FALSE))</f>
        <v>2347.6799999999998</v>
      </c>
      <c r="G19" s="188">
        <f>IF(D19&gt;0,D19*F19,"-")</f>
        <v>7043.0399999999991</v>
      </c>
      <c r="H19" s="182" t="str">
        <f>IF(D19="","",VLOOKUP(B19,Data!$B$5:$D$404,3,FALSE))</f>
        <v>C/T</v>
      </c>
      <c r="I19" s="182" t="str">
        <f>IF(D19="","",VLOOKUP(B19,Data!$B$5:$M$404,12,FALSE))</f>
        <v>Indonesia</v>
      </c>
      <c r="J19" s="280" t="s">
        <v>1010</v>
      </c>
      <c r="K19" s="183">
        <f>IF(D19="","",VLOOKUP(B19,Data!$B$5:$E$404,4,FALSE)*D19)</f>
        <v>666</v>
      </c>
      <c r="L19" s="183">
        <f>IF(D19="","",VLOOKUP(B19,Data!$B$5:$F$404,5,FALSE)*D19)</f>
        <v>603</v>
      </c>
      <c r="M19" s="189" t="e">
        <f>IF(B19=Data!B120,Data!G120,(IF(B19=Data!B126,Data!G126,(IF(B19=Data!B128,Data!G128,(IF(B19=Data!#REF!,Data!#REF!,(IF(B19=Data!#REF!,Data!#REF!,(IF(B19=Data!B111,Data!G111,(IF(B19=Data!#REF!,Data!#REF!,(IF(B19=Data!#REF!,Data!#REF!,Data!#REF!)))))))))))))))&amp;IF(B19=Data!B246,Data!G246,(IF(B19=Data!B247,Data!G247,(IF(B19=Data!#REF!,Data!#REF!,(IF(B19=Data!B242,Data!G242,(IF(B19=Data!B243,Data!G243,(IF(B19=Data!#REF!,Data!G938,(IF(B19=Data!#REF!,Data!#REF!,(IF(B19=Data!B298,Data!G298,Data!#REF!)))))))))))))))&amp;IF(B19=Data!#REF!,Data!#REF!,(IF(B19=Data!#REF!,Data!#REF!,(IF(B19=Data!#REF!,Data!#REF!,(IF(B19=Data!#REF!,Data!#REF!,(IF(B19=Data!#REF!,Data!#REF!,Data!#REF!)))))))))</f>
        <v>#REF!</v>
      </c>
      <c r="N19" s="377"/>
      <c r="O19" s="378"/>
      <c r="P19" s="186" t="e">
        <f>IF(B19=Data!B120,Data!H120,(IF(B19=Data!B126,Data!H126,(IF(B19=Data!B128,Data!H128,(IF(B19=Data!#REF!,Data!#REF!,(IF(B19=Data!#REF!,Data!#REF!,(IF(B19=Data!B111,Data!H111,(IF(B19=Data!#REF!,Data!#REF!,(IF(B19=Data!#REF!,Data!#REF!,Data!#REF!)))))))))))))))&amp;IF(B19=Data!B246,Data!H246,(IF(B19=Data!B247,Data!H247,(IF(B19=Data!#REF!,Data!#REF!,(IF(B19=Data!B242,Data!H242,(IF(B19=Data!B243,Data!H243,(IF(B19=Data!#REF!,Data!H938,(IF(B19=Data!#REF!,Data!#REF!,(IF(B19=Data!B298,Data!H298,Data!#REF!)))))))))))))))&amp;IF(B19=Data!#REF!,Data!#REF!,(IF(B19=Data!#REF!,Data!#REF!,(IF(B19=Data!#REF!,Data!#REF!,(IF(B19=Data!#REF!,Data!#REF!,(IF(B19=Data!#REF!,Data!#REF!,Data!#REF!)))))))))</f>
        <v>#REF!</v>
      </c>
      <c r="Q19" s="378"/>
      <c r="R19" s="378"/>
      <c r="S19" s="186" t="e">
        <f>IF(B19=Data!B120,Data!I120,(IF(B19=Data!B126,Data!I126,(IF(B19=Data!B128,Data!I128,(IF(B19=Data!#REF!,Data!#REF!,(IF(B19=Data!#REF!,Data!#REF!,(IF(B19=Data!B111,Data!I111,(IF(B19=Data!#REF!,Data!#REF!,(IF(B19=Data!#REF!,Data!#REF!,Data!#REF!)))))))))))))))&amp;IF(B19=Data!B246,Data!I246,(IF(B19=Data!B247,Data!I247,(IF(B19=Data!#REF!,Data!#REF!,(IF(B19=Data!B242,Data!I242,(IF(B19=Data!B243,Data!I243,(IF(B19=Data!#REF!,Data!I938,(IF(B19=Data!#REF!,Data!#REF!,(IF(B19=Data!B298,Data!I298,Data!#REF!)))))))))))))))&amp;IF(B19=Data!#REF!,Data!#REF!,(IF(B19=Data!#REF!,Data!#REF!,(IF(B19=Data!#REF!,Data!#REF!,(IF(B19=Data!#REF!,Data!#REF!,(IF(B19=Data!#REF!,Data!#REF!,Data!#REF!)))))))))</f>
        <v>#REF!</v>
      </c>
      <c r="T19" s="379"/>
      <c r="U19" s="186" t="e">
        <f>IF(B19=Data!B120,Data!J120,(IF(B19=Data!B126,Data!J126,(IF(B19=Data!B128,Data!J128,(IF(B19=Data!#REF!,Data!#REF!,(IF(B19=Data!#REF!,Data!#REF!,(IF(B19=Data!B111,Data!J111,(IF(B19=Data!#REF!,Data!#REF!,(IF(B19=Data!#REF!,Data!#REF!,Data!#REF!)))))))))))))))&amp;IF(B19=Data!B246,Data!J246,(IF(B19=Data!B247,Data!J247,(IF(B19=Data!#REF!,Data!#REF!,(IF(B19=Data!B242,Data!J242,(IF(B19=Data!B243,Data!J243,(IF(B19=Data!#REF!,Data!J938,(IF(B19=Data!#REF!,Data!#REF!,(IF(B19=Data!B298,Data!J298,Data!#REF!)))))))))))))))&amp;IF(B19=Data!#REF!,Data!#REF!,(IF(B19=Data!#REF!,Data!#REF!,(IF(B19=Data!#REF!,Data!#REF!,(IF(B19=Data!#REF!,Data!#REF!,(IF(B19=Data!#REF!,Data!#REF!,Data!#REF!)))))))))</f>
        <v>#REF!</v>
      </c>
      <c r="V19" s="184">
        <f>IF(D19="","",VLOOKUP(B19,Data!$B$5:$J$404,9,FALSE)*D19)</f>
        <v>3.5970000000000004</v>
      </c>
    </row>
    <row r="20" spans="1:22" s="340" customFormat="1" ht="17" customHeight="1">
      <c r="A20" s="272">
        <v>2</v>
      </c>
      <c r="B20" s="419" t="s">
        <v>265</v>
      </c>
      <c r="C20" s="187" t="str">
        <f>IF(D20="","",VLOOKUP(B20,Data!$B$5:$L$404,2,FALSE))</f>
        <v>WN67630</v>
      </c>
      <c r="D20" s="274">
        <v>1</v>
      </c>
      <c r="E20" s="466"/>
      <c r="F20" s="185">
        <f>IF(D20="","",VLOOKUP(B20,Data!$B$5:$L$404,11,FALSE))</f>
        <v>3082.41</v>
      </c>
      <c r="G20" s="188">
        <f t="shared" si="0"/>
        <v>3082.41</v>
      </c>
      <c r="H20" s="182" t="str">
        <f>IF(D20="","",VLOOKUP(B20,Data!$B$5:$D$404,3,FALSE))</f>
        <v>C/T</v>
      </c>
      <c r="I20" s="182" t="str">
        <f>IF(D20="","",VLOOKUP(B20,Data!$B$5:$M$404,12,FALSE))</f>
        <v>Indonesia</v>
      </c>
      <c r="J20" s="280" t="s">
        <v>1010</v>
      </c>
      <c r="K20" s="183">
        <f>IF(D20="","",VLOOKUP(B20,Data!$B$5:$E$404,4,FALSE)*D20)</f>
        <v>262</v>
      </c>
      <c r="L20" s="183">
        <f>IF(D20="","",VLOOKUP(B20,Data!$B$5:$F$404,5,FALSE)*D20)</f>
        <v>242</v>
      </c>
      <c r="M20" s="189" t="e">
        <f>IF(B20=Data!B119,Data!G119,(IF(B20=Data!B125,Data!G125,(IF(B20=Data!B127,Data!G127,(IF(B20=Data!#REF!,Data!#REF!,(IF(B20=Data!#REF!,Data!#REF!,(IF(B20=Data!B110,Data!G110,(IF(B20=Data!#REF!,Data!#REF!,(IF(B20=Data!#REF!,Data!#REF!,Data!#REF!)))))))))))))))&amp;IF(B20=Data!B245,Data!G245,(IF(B20=Data!B246,Data!G246,(IF(B20=Data!#REF!,Data!#REF!,(IF(B20=Data!B241,Data!G241,(IF(B20=Data!B242,Data!G242,(IF(B20=Data!#REF!,Data!G937,(IF(B20=Data!#REF!,Data!#REF!,(IF(B20=Data!B297,Data!G297,Data!#REF!)))))))))))))))&amp;IF(B20=Data!#REF!,Data!#REF!,(IF(B20=Data!#REF!,Data!#REF!,(IF(B20=Data!#REF!,Data!#REF!,(IF(B20=Data!#REF!,Data!#REF!,(IF(B20=Data!#REF!,Data!#REF!,Data!#REF!)))))))))</f>
        <v>#REF!</v>
      </c>
      <c r="N20" s="377"/>
      <c r="O20" s="378"/>
      <c r="P20" s="186" t="e">
        <f>IF(B20=Data!B119,Data!H119,(IF(B20=Data!B125,Data!H125,(IF(B20=Data!B127,Data!H127,(IF(B20=Data!#REF!,Data!#REF!,(IF(B20=Data!#REF!,Data!#REF!,(IF(B20=Data!B110,Data!H110,(IF(B20=Data!#REF!,Data!#REF!,(IF(B20=Data!#REF!,Data!#REF!,Data!#REF!)))))))))))))))&amp;IF(B20=Data!B245,Data!H245,(IF(B20=Data!B246,Data!H246,(IF(B20=Data!#REF!,Data!#REF!,(IF(B20=Data!B241,Data!H241,(IF(B20=Data!B242,Data!H242,(IF(B20=Data!#REF!,Data!H937,(IF(B20=Data!#REF!,Data!#REF!,(IF(B20=Data!B297,Data!H297,Data!#REF!)))))))))))))))&amp;IF(B20=Data!#REF!,Data!#REF!,(IF(B20=Data!#REF!,Data!#REF!,(IF(B20=Data!#REF!,Data!#REF!,(IF(B20=Data!#REF!,Data!#REF!,(IF(B20=Data!#REF!,Data!#REF!,Data!#REF!)))))))))</f>
        <v>#REF!</v>
      </c>
      <c r="Q20" s="378"/>
      <c r="R20" s="378"/>
      <c r="S20" s="186" t="e">
        <f>IF(B20=Data!B119,Data!I119,(IF(B20=Data!B125,Data!I125,(IF(B20=Data!B127,Data!I127,(IF(B20=Data!#REF!,Data!#REF!,(IF(B20=Data!#REF!,Data!#REF!,(IF(B20=Data!B110,Data!I110,(IF(B20=Data!#REF!,Data!#REF!,(IF(B20=Data!#REF!,Data!#REF!,Data!#REF!)))))))))))))))&amp;IF(B20=Data!B245,Data!I245,(IF(B20=Data!B246,Data!I246,(IF(B20=Data!#REF!,Data!#REF!,(IF(B20=Data!B241,Data!I241,(IF(B20=Data!B242,Data!I242,(IF(B20=Data!#REF!,Data!I937,(IF(B20=Data!#REF!,Data!#REF!,(IF(B20=Data!B297,Data!I297,Data!#REF!)))))))))))))))&amp;IF(B20=Data!#REF!,Data!#REF!,(IF(B20=Data!#REF!,Data!#REF!,(IF(B20=Data!#REF!,Data!#REF!,(IF(B20=Data!#REF!,Data!#REF!,(IF(B20=Data!#REF!,Data!#REF!,Data!#REF!)))))))))</f>
        <v>#REF!</v>
      </c>
      <c r="T20" s="379"/>
      <c r="U20" s="186" t="e">
        <f>IF(B20=Data!B119,Data!J119,(IF(B20=Data!B125,Data!J125,(IF(B20=Data!B127,Data!J127,(IF(B20=Data!#REF!,Data!#REF!,(IF(B20=Data!#REF!,Data!#REF!,(IF(B20=Data!B110,Data!J110,(IF(B20=Data!#REF!,Data!#REF!,(IF(B20=Data!#REF!,Data!#REF!,Data!#REF!)))))))))))))))&amp;IF(B20=Data!B245,Data!J245,(IF(B20=Data!B246,Data!J246,(IF(B20=Data!#REF!,Data!#REF!,(IF(B20=Data!B241,Data!J241,(IF(B20=Data!B242,Data!J242,(IF(B20=Data!#REF!,Data!J937,(IF(B20=Data!#REF!,Data!#REF!,(IF(B20=Data!B297,Data!J297,Data!#REF!)))))))))))))))&amp;IF(B20=Data!#REF!,Data!#REF!,(IF(B20=Data!#REF!,Data!#REF!,(IF(B20=Data!#REF!,Data!#REF!,(IF(B20=Data!#REF!,Data!#REF!,(IF(B20=Data!#REF!,Data!#REF!,Data!#REF!)))))))))</f>
        <v>#REF!</v>
      </c>
      <c r="V20" s="184">
        <f>IF(D20="","",VLOOKUP(B20,Data!$B$5:$J$404,9,FALSE)*D20)</f>
        <v>1.518</v>
      </c>
    </row>
    <row r="21" spans="1:22" s="340" customFormat="1" ht="17" customHeight="1">
      <c r="A21" s="272">
        <v>3</v>
      </c>
      <c r="B21" s="419" t="s">
        <v>245</v>
      </c>
      <c r="C21" s="187" t="str">
        <f>IF(D21="","",VLOOKUP(B21,Data!$B$5:$L$404,2,FALSE))</f>
        <v>AAC7370</v>
      </c>
      <c r="D21" s="274">
        <v>1</v>
      </c>
      <c r="E21" s="466" t="s">
        <v>522</v>
      </c>
      <c r="F21" s="185">
        <f>IF(D21="","",VLOOKUP(B21,Data!$B$5:$L$404,11,FALSE))</f>
        <v>3015.47</v>
      </c>
      <c r="G21" s="188">
        <f t="shared" si="0"/>
        <v>3015.47</v>
      </c>
      <c r="H21" s="182" t="str">
        <f>IF(D21="","",VLOOKUP(B21,Data!$B$5:$D$404,3,FALSE))</f>
        <v>C/T</v>
      </c>
      <c r="I21" s="182" t="str">
        <f>IF(D21="","",VLOOKUP(B21,Data!$B$5:$M$404,12,FALSE))</f>
        <v>Indonesia</v>
      </c>
      <c r="J21" s="280" t="s">
        <v>1010</v>
      </c>
      <c r="K21" s="183">
        <f>IF(D21="","",VLOOKUP(B21,Data!$B$5:$E$404,4,FALSE)*D21)</f>
        <v>266</v>
      </c>
      <c r="L21" s="183">
        <f>IF(D21="","",VLOOKUP(B21,Data!$B$5:$F$404,5,FALSE)*D21)</f>
        <v>246</v>
      </c>
      <c r="M21" s="189" t="e">
        <f>IF(B21=Data!B122,Data!G122,(IF(B21=Data!B128,Data!G128,(IF(B21=Data!B130,Data!G130,(IF(B21=Data!#REF!,Data!#REF!,(IF(B21=Data!#REF!,Data!#REF!,(IF(B21=Data!B113,Data!G113,(IF(B21=Data!#REF!,Data!#REF!,(IF(B21=Data!#REF!,Data!#REF!,Data!#REF!)))))))))))))))&amp;IF(B21=Data!B248,Data!G248,(IF(B21=Data!B249,Data!G249,(IF(B21=Data!#REF!,Data!#REF!,(IF(B21=Data!B244,Data!G244,(IF(B21=Data!B245,Data!G245,(IF(B21=Data!#REF!,Data!G940,(IF(B21=Data!#REF!,Data!#REF!,(IF(B21=Data!B300,Data!G300,Data!#REF!)))))))))))))))&amp;IF(B21=Data!#REF!,Data!#REF!,(IF(B21=Data!#REF!,Data!#REF!,(IF(B21=Data!#REF!,Data!#REF!,(IF(B21=Data!#REF!,Data!#REF!,(IF(B21=Data!#REF!,Data!#REF!,Data!#REF!)))))))))</f>
        <v>#REF!</v>
      </c>
      <c r="N21" s="377"/>
      <c r="O21" s="378"/>
      <c r="P21" s="186" t="e">
        <f>IF(B21=Data!B122,Data!H122,(IF(B21=Data!B128,Data!H128,(IF(B21=Data!B130,Data!H130,(IF(B21=Data!#REF!,Data!#REF!,(IF(B21=Data!#REF!,Data!#REF!,(IF(B21=Data!B113,Data!H113,(IF(B21=Data!#REF!,Data!#REF!,(IF(B21=Data!#REF!,Data!#REF!,Data!#REF!)))))))))))))))&amp;IF(B21=Data!B248,Data!H248,(IF(B21=Data!B249,Data!H249,(IF(B21=Data!#REF!,Data!#REF!,(IF(B21=Data!B244,Data!H244,(IF(B21=Data!B245,Data!H245,(IF(B21=Data!#REF!,Data!H940,(IF(B21=Data!#REF!,Data!#REF!,(IF(B21=Data!B300,Data!H300,Data!#REF!)))))))))))))))&amp;IF(B21=Data!#REF!,Data!#REF!,(IF(B21=Data!#REF!,Data!#REF!,(IF(B21=Data!#REF!,Data!#REF!,(IF(B21=Data!#REF!,Data!#REF!,(IF(B21=Data!#REF!,Data!#REF!,Data!#REF!)))))))))</f>
        <v>#REF!</v>
      </c>
      <c r="Q21" s="378"/>
      <c r="R21" s="378"/>
      <c r="S21" s="186" t="e">
        <f>IF(B21=Data!B122,Data!I122,(IF(B21=Data!B128,Data!I128,(IF(B21=Data!B130,Data!I130,(IF(B21=Data!#REF!,Data!#REF!,(IF(B21=Data!#REF!,Data!#REF!,(IF(B21=Data!B113,Data!I113,(IF(B21=Data!#REF!,Data!#REF!,(IF(B21=Data!#REF!,Data!#REF!,Data!#REF!)))))))))))))))&amp;IF(B21=Data!B248,Data!I248,(IF(B21=Data!B249,Data!I249,(IF(B21=Data!#REF!,Data!#REF!,(IF(B21=Data!B244,Data!I244,(IF(B21=Data!B245,Data!I245,(IF(B21=Data!#REF!,Data!I940,(IF(B21=Data!#REF!,Data!#REF!,(IF(B21=Data!B300,Data!I300,Data!#REF!)))))))))))))))&amp;IF(B21=Data!#REF!,Data!#REF!,(IF(B21=Data!#REF!,Data!#REF!,(IF(B21=Data!#REF!,Data!#REF!,(IF(B21=Data!#REF!,Data!#REF!,(IF(B21=Data!#REF!,Data!#REF!,Data!#REF!)))))))))</f>
        <v>#REF!</v>
      </c>
      <c r="T21" s="379"/>
      <c r="U21" s="186" t="e">
        <f>IF(B21=Data!B122,Data!J122,(IF(B21=Data!B128,Data!J128,(IF(B21=Data!B130,Data!J130,(IF(B21=Data!#REF!,Data!#REF!,(IF(B21=Data!#REF!,Data!#REF!,(IF(B21=Data!B113,Data!J113,(IF(B21=Data!#REF!,Data!#REF!,(IF(B21=Data!#REF!,Data!#REF!,Data!#REF!)))))))))))))))&amp;IF(B21=Data!B248,Data!J248,(IF(B21=Data!B249,Data!J249,(IF(B21=Data!#REF!,Data!#REF!,(IF(B21=Data!B244,Data!J244,(IF(B21=Data!B245,Data!J245,(IF(B21=Data!#REF!,Data!J940,(IF(B21=Data!#REF!,Data!#REF!,(IF(B21=Data!B300,Data!J300,Data!#REF!)))))))))))))))&amp;IF(B21=Data!#REF!,Data!#REF!,(IF(B21=Data!#REF!,Data!#REF!,(IF(B21=Data!#REF!,Data!#REF!,(IF(B21=Data!#REF!,Data!#REF!,(IF(B21=Data!#REF!,Data!#REF!,Data!#REF!)))))))))</f>
        <v>#REF!</v>
      </c>
      <c r="V21" s="184">
        <f>IF(D21="","",VLOOKUP(B21,Data!$B$5:$J$404,9,FALSE)*D21)</f>
        <v>1.488</v>
      </c>
    </row>
    <row r="22" spans="1:22" s="340" customFormat="1" ht="17" customHeight="1">
      <c r="A22" s="272"/>
      <c r="B22" s="420" t="s">
        <v>1051</v>
      </c>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553"/>
      <c r="K22" s="183" t="str">
        <f>IF(D22="","",VLOOKUP(B22,Data!$B$5:$E$404,4,FALSE)*D22)</f>
        <v/>
      </c>
      <c r="L22" s="183" t="str">
        <f>IF(D22="","",VLOOKUP(B22,Data!$B$5:$F$404,5,FALSE)*D22)</f>
        <v/>
      </c>
      <c r="M22" s="189" t="e">
        <f>IF(B22=Data!B145,Data!G145,(IF(B22=Data!B151,Data!G151,(IF(B22=Data!B153,Data!G153,(IF(B22=Data!#REF!,Data!#REF!,(IF(B22=Data!#REF!,Data!#REF!,(IF(B22=Data!B136,Data!G136,(IF(B22=Data!#REF!,Data!#REF!,(IF(B22=Data!#REF!,Data!#REF!,Data!#REF!)))))))))))))))&amp;IF(B22=Data!B271,Data!G271,(IF(B22=Data!B272,Data!G272,(IF(B22=Data!#REF!,Data!#REF!,(IF(B22=Data!B267,Data!G267,(IF(B22=Data!B268,Data!G268,(IF(B22=Data!#REF!,Data!G963,(IF(B22=Data!#REF!,Data!#REF!,(IF(B22=Data!B323,Data!G323,Data!#REF!)))))))))))))))&amp;IF(B22=Data!#REF!,Data!#REF!,(IF(B22=Data!#REF!,Data!#REF!,(IF(B22=Data!#REF!,Data!#REF!,(IF(B22=Data!#REF!,Data!#REF!,(IF(B22=Data!#REF!,Data!#REF!,Data!#REF!)))))))))</f>
        <v>#REF!</v>
      </c>
      <c r="N22" s="377"/>
      <c r="O22" s="378"/>
      <c r="P22" s="186" t="e">
        <f>IF(B22=Data!B145,Data!H145,(IF(B22=Data!B151,Data!H151,(IF(B22=Data!B153,Data!H153,(IF(B22=Data!#REF!,Data!#REF!,(IF(B22=Data!#REF!,Data!#REF!,(IF(B22=Data!B136,Data!H136,(IF(B22=Data!#REF!,Data!#REF!,(IF(B22=Data!#REF!,Data!#REF!,Data!#REF!)))))))))))))))&amp;IF(B22=Data!B271,Data!H271,(IF(B22=Data!B272,Data!H272,(IF(B22=Data!#REF!,Data!#REF!,(IF(B22=Data!B267,Data!H267,(IF(B22=Data!B268,Data!H268,(IF(B22=Data!#REF!,Data!H963,(IF(B22=Data!#REF!,Data!#REF!,(IF(B22=Data!B323,Data!H323,Data!#REF!)))))))))))))))&amp;IF(B22=Data!#REF!,Data!#REF!,(IF(B22=Data!#REF!,Data!#REF!,(IF(B22=Data!#REF!,Data!#REF!,(IF(B22=Data!#REF!,Data!#REF!,(IF(B22=Data!#REF!,Data!#REF!,Data!#REF!)))))))))</f>
        <v>#REF!</v>
      </c>
      <c r="Q22" s="378"/>
      <c r="R22" s="378"/>
      <c r="S22" s="186" t="e">
        <f>IF(B22=Data!B145,Data!I145,(IF(B22=Data!B151,Data!I151,(IF(B22=Data!B153,Data!I153,(IF(B22=Data!#REF!,Data!#REF!,(IF(B22=Data!#REF!,Data!#REF!,(IF(B22=Data!B136,Data!I136,(IF(B22=Data!#REF!,Data!#REF!,(IF(B22=Data!#REF!,Data!#REF!,Data!#REF!)))))))))))))))&amp;IF(B22=Data!B271,Data!I271,(IF(B22=Data!B272,Data!I272,(IF(B22=Data!#REF!,Data!#REF!,(IF(B22=Data!B267,Data!I267,(IF(B22=Data!B268,Data!I268,(IF(B22=Data!#REF!,Data!I963,(IF(B22=Data!#REF!,Data!#REF!,(IF(B22=Data!B323,Data!I323,Data!#REF!)))))))))))))))&amp;IF(B22=Data!#REF!,Data!#REF!,(IF(B22=Data!#REF!,Data!#REF!,(IF(B22=Data!#REF!,Data!#REF!,(IF(B22=Data!#REF!,Data!#REF!,(IF(B22=Data!#REF!,Data!#REF!,Data!#REF!)))))))))</f>
        <v>#REF!</v>
      </c>
      <c r="T22" s="379"/>
      <c r="U22" s="186" t="e">
        <f>IF(B22=Data!B145,Data!J145,(IF(B22=Data!B151,Data!J151,(IF(B22=Data!B153,Data!J153,(IF(B22=Data!#REF!,Data!#REF!,(IF(B22=Data!#REF!,Data!#REF!,(IF(B22=Data!B136,Data!J136,(IF(B22=Data!#REF!,Data!#REF!,(IF(B22=Data!#REF!,Data!#REF!,Data!#REF!)))))))))))))))&amp;IF(B22=Data!B271,Data!J271,(IF(B22=Data!B272,Data!J272,(IF(B22=Data!#REF!,Data!#REF!,(IF(B22=Data!B267,Data!J267,(IF(B22=Data!B268,Data!J268,(IF(B22=Data!#REF!,Data!J963,(IF(B22=Data!#REF!,Data!#REF!,(IF(B22=Data!B323,Data!J323,Data!#REF!)))))))))))))))&amp;IF(B22=Data!#REF!,Data!#REF!,(IF(B22=Data!#REF!,Data!#REF!,(IF(B22=Data!#REF!,Data!#REF!,(IF(B22=Data!#REF!,Data!#REF!,(IF(B22=Data!#REF!,Data!#REF!,Data!#REF!)))))))))</f>
        <v>#REF!</v>
      </c>
      <c r="V22" s="184" t="str">
        <f>IF(D22="","",VLOOKUP(B22,Data!$B$5:$J$404,9,FALSE)*D22)</f>
        <v/>
      </c>
    </row>
    <row r="23" spans="1:22" s="340" customFormat="1" ht="17" customHeight="1">
      <c r="A23" s="272">
        <v>4</v>
      </c>
      <c r="B23" s="419" t="s">
        <v>203</v>
      </c>
      <c r="C23" s="187" t="str">
        <f>IF(D23="","",VLOOKUP(B23,Data!$B$5:$L$404,2,FALSE))</f>
        <v>WH50380</v>
      </c>
      <c r="D23" s="274">
        <v>3</v>
      </c>
      <c r="E23" s="467" t="s">
        <v>1035</v>
      </c>
      <c r="F23" s="185">
        <f>IF(D23="","",VLOOKUP(B23,Data!$B$5:$L$404,11,FALSE))</f>
        <v>2134.0100000000002</v>
      </c>
      <c r="G23" s="188">
        <f t="shared" si="0"/>
        <v>6402.0300000000007</v>
      </c>
      <c r="H23" s="182" t="str">
        <f>IF(D23="","",VLOOKUP(B23,Data!$B$5:$D$404,3,FALSE))</f>
        <v>C/T</v>
      </c>
      <c r="I23" s="182" t="str">
        <f>IF(D23="","",VLOOKUP(B23,Data!$B$5:$M$404,12,FALSE))</f>
        <v>Indonesia</v>
      </c>
      <c r="J23" s="280" t="s">
        <v>1094</v>
      </c>
      <c r="K23" s="183">
        <f>IF(D23="","",VLOOKUP(B23,Data!$B$5:$E$404,4,FALSE)*D23)</f>
        <v>603</v>
      </c>
      <c r="L23" s="183">
        <f>IF(D23="","",VLOOKUP(B23,Data!$B$5:$F$404,5,FALSE)*D23)</f>
        <v>543</v>
      </c>
      <c r="M23" s="189" t="e">
        <f>IF(B23=Data!B107,Data!G107,(IF(B23=Data!B113,Data!G113,(IF(B23=Data!B115,Data!G115,(IF(B23=Data!#REF!,Data!#REF!,(IF(B23=Data!#REF!,Data!#REF!,(IF(B23=Data!B98,Data!G98,(IF(B23=Data!#REF!,Data!#REF!,(IF(B23=Data!#REF!,Data!#REF!,Data!#REF!)))))))))))))))&amp;IF(B23=Data!B233,Data!G233,(IF(B23=Data!B234,Data!G234,(IF(B23=Data!#REF!,Data!#REF!,(IF(B23=Data!B229,Data!G229,(IF(B23=Data!B230,Data!G230,(IF(B23=Data!#REF!,Data!G925,(IF(B23=Data!#REF!,Data!#REF!,(IF(B23=Data!B285,Data!G285,Data!#REF!)))))))))))))))&amp;IF(B23=Data!#REF!,Data!#REF!,(IF(B23=Data!#REF!,Data!#REF!,(IF(B23=Data!#REF!,Data!#REF!,(IF(B23=Data!#REF!,Data!#REF!,(IF(B23=Data!#REF!,Data!#REF!,Data!#REF!)))))))))</f>
        <v>#REF!</v>
      </c>
      <c r="N23" s="377"/>
      <c r="O23" s="378"/>
      <c r="P23" s="186" t="e">
        <f>IF(B23=Data!B107,Data!H107,(IF(B23=Data!B113,Data!H113,(IF(B23=Data!B115,Data!H115,(IF(B23=Data!#REF!,Data!#REF!,(IF(B23=Data!#REF!,Data!#REF!,(IF(B23=Data!B98,Data!H98,(IF(B23=Data!#REF!,Data!#REF!,(IF(B23=Data!#REF!,Data!#REF!,Data!#REF!)))))))))))))))&amp;IF(B23=Data!B233,Data!H233,(IF(B23=Data!B234,Data!H234,(IF(B23=Data!#REF!,Data!#REF!,(IF(B23=Data!B229,Data!H229,(IF(B23=Data!B230,Data!H230,(IF(B23=Data!#REF!,Data!H925,(IF(B23=Data!#REF!,Data!#REF!,(IF(B23=Data!B285,Data!H285,Data!#REF!)))))))))))))))&amp;IF(B23=Data!#REF!,Data!#REF!,(IF(B23=Data!#REF!,Data!#REF!,(IF(B23=Data!#REF!,Data!#REF!,(IF(B23=Data!#REF!,Data!#REF!,(IF(B23=Data!#REF!,Data!#REF!,Data!#REF!)))))))))</f>
        <v>#REF!</v>
      </c>
      <c r="Q23" s="378"/>
      <c r="R23" s="378"/>
      <c r="S23" s="186" t="e">
        <f>IF(B23=Data!B107,Data!I107,(IF(B23=Data!B113,Data!I113,(IF(B23=Data!B115,Data!I115,(IF(B23=Data!#REF!,Data!#REF!,(IF(B23=Data!#REF!,Data!#REF!,(IF(B23=Data!B98,Data!I98,(IF(B23=Data!#REF!,Data!#REF!,(IF(B23=Data!#REF!,Data!#REF!,Data!#REF!)))))))))))))))&amp;IF(B23=Data!B233,Data!I233,(IF(B23=Data!B234,Data!I234,(IF(B23=Data!#REF!,Data!#REF!,(IF(B23=Data!B229,Data!I229,(IF(B23=Data!B230,Data!I230,(IF(B23=Data!#REF!,Data!I925,(IF(B23=Data!#REF!,Data!#REF!,(IF(B23=Data!B285,Data!I285,Data!#REF!)))))))))))))))&amp;IF(B23=Data!#REF!,Data!#REF!,(IF(B23=Data!#REF!,Data!#REF!,(IF(B23=Data!#REF!,Data!#REF!,(IF(B23=Data!#REF!,Data!#REF!,(IF(B23=Data!#REF!,Data!#REF!,Data!#REF!)))))))))</f>
        <v>#REF!</v>
      </c>
      <c r="T23" s="379"/>
      <c r="U23" s="186" t="e">
        <f>IF(B23=Data!B107,Data!J107,(IF(B23=Data!B113,Data!J113,(IF(B23=Data!B115,Data!J115,(IF(B23=Data!#REF!,Data!#REF!,(IF(B23=Data!#REF!,Data!#REF!,(IF(B23=Data!B98,Data!J98,(IF(B23=Data!#REF!,Data!#REF!,(IF(B23=Data!#REF!,Data!#REF!,Data!#REF!)))))))))))))))&amp;IF(B23=Data!B233,Data!J233,(IF(B23=Data!B234,Data!J234,(IF(B23=Data!#REF!,Data!#REF!,(IF(B23=Data!B229,Data!J229,(IF(B23=Data!B230,Data!J230,(IF(B23=Data!#REF!,Data!J925,(IF(B23=Data!#REF!,Data!#REF!,(IF(B23=Data!B285,Data!J285,Data!#REF!)))))))))))))))&amp;IF(B23=Data!#REF!,Data!#REF!,(IF(B23=Data!#REF!,Data!#REF!,(IF(B23=Data!#REF!,Data!#REF!,(IF(B23=Data!#REF!,Data!#REF!,(IF(B23=Data!#REF!,Data!#REF!,Data!#REF!)))))))))</f>
        <v>#REF!</v>
      </c>
      <c r="V23" s="184">
        <f>IF(D23="","",VLOOKUP(B23,Data!$B$5:$J$404,9,FALSE)*D23)</f>
        <v>3.4499999999999997</v>
      </c>
    </row>
    <row r="24" spans="1:22" s="340" customFormat="1" ht="17" customHeight="1">
      <c r="A24" s="272">
        <v>5</v>
      </c>
      <c r="B24" s="419" t="s">
        <v>207</v>
      </c>
      <c r="C24" s="187" t="str">
        <f>IF(D24="","",VLOOKUP(B24,Data!$B$5:$L$404,2,FALSE))</f>
        <v>WH50400</v>
      </c>
      <c r="D24" s="274">
        <v>2</v>
      </c>
      <c r="E24" s="277"/>
      <c r="F24" s="185">
        <f>IF(D24="","",VLOOKUP(B24,Data!$B$5:$L$404,11,FALSE))</f>
        <v>2142.8000000000002</v>
      </c>
      <c r="G24" s="188">
        <f t="shared" si="0"/>
        <v>4285.6000000000004</v>
      </c>
      <c r="H24" s="182" t="str">
        <f>IF(D24="","",VLOOKUP(B24,Data!$B$5:$D$404,3,FALSE))</f>
        <v>C/T</v>
      </c>
      <c r="I24" s="182" t="str">
        <f>IF(D24="","",VLOOKUP(B24,Data!$B$5:$M$404,12,FALSE))</f>
        <v>Indonesia</v>
      </c>
      <c r="J24" s="280" t="s">
        <v>1094</v>
      </c>
      <c r="K24" s="183">
        <f>IF(D24="","",VLOOKUP(B24,Data!$B$5:$E$404,4,FALSE)*D24)</f>
        <v>402</v>
      </c>
      <c r="L24" s="183">
        <f>IF(D24="","",VLOOKUP(B24,Data!$B$5:$F$404,5,FALSE)*D24)</f>
        <v>362</v>
      </c>
      <c r="M24" s="189" t="e">
        <f>IF(B24=Data!B109,Data!G109,(IF(B24=Data!B115,Data!G115,(IF(B24=Data!B117,Data!G117,(IF(B24=Data!#REF!,Data!#REF!,(IF(B24=Data!#REF!,Data!#REF!,(IF(B24=Data!B100,Data!G100,(IF(B24=Data!#REF!,Data!#REF!,(IF(B24=Data!#REF!,Data!#REF!,Data!#REF!)))))))))))))))&amp;IF(B24=Data!B235,Data!G235,(IF(B24=Data!B236,Data!G236,(IF(B24=Data!#REF!,Data!#REF!,(IF(B24=Data!B231,Data!G231,(IF(B24=Data!B232,Data!G232,(IF(B24=Data!#REF!,Data!G927,(IF(B24=Data!#REF!,Data!#REF!,(IF(B24=Data!B287,Data!G287,Data!#REF!)))))))))))))))&amp;IF(B24=Data!#REF!,Data!#REF!,(IF(B24=Data!#REF!,Data!#REF!,(IF(B24=Data!#REF!,Data!#REF!,(IF(B24=Data!#REF!,Data!#REF!,(IF(B24=Data!#REF!,Data!#REF!,Data!#REF!)))))))))</f>
        <v>#REF!</v>
      </c>
      <c r="N24" s="377"/>
      <c r="O24" s="378"/>
      <c r="P24" s="186" t="e">
        <f>IF(B24=Data!B109,Data!H109,(IF(B24=Data!B115,Data!H115,(IF(B24=Data!B117,Data!H117,(IF(B24=Data!#REF!,Data!#REF!,(IF(B24=Data!#REF!,Data!#REF!,(IF(B24=Data!B100,Data!H100,(IF(B24=Data!#REF!,Data!#REF!,(IF(B24=Data!#REF!,Data!#REF!,Data!#REF!)))))))))))))))&amp;IF(B24=Data!B235,Data!H235,(IF(B24=Data!B236,Data!H236,(IF(B24=Data!#REF!,Data!#REF!,(IF(B24=Data!B231,Data!H231,(IF(B24=Data!B232,Data!H232,(IF(B24=Data!#REF!,Data!H927,(IF(B24=Data!#REF!,Data!#REF!,(IF(B24=Data!B287,Data!H287,Data!#REF!)))))))))))))))&amp;IF(B24=Data!#REF!,Data!#REF!,(IF(B24=Data!#REF!,Data!#REF!,(IF(B24=Data!#REF!,Data!#REF!,(IF(B24=Data!#REF!,Data!#REF!,(IF(B24=Data!#REF!,Data!#REF!,Data!#REF!)))))))))</f>
        <v>#REF!</v>
      </c>
      <c r="Q24" s="378"/>
      <c r="R24" s="378"/>
      <c r="S24" s="186" t="e">
        <f>IF(B24=Data!B109,Data!I109,(IF(B24=Data!B115,Data!I115,(IF(B24=Data!B117,Data!I117,(IF(B24=Data!#REF!,Data!#REF!,(IF(B24=Data!#REF!,Data!#REF!,(IF(B24=Data!B100,Data!I100,(IF(B24=Data!#REF!,Data!#REF!,(IF(B24=Data!#REF!,Data!#REF!,Data!#REF!)))))))))))))))&amp;IF(B24=Data!B235,Data!I235,(IF(B24=Data!B236,Data!I236,(IF(B24=Data!#REF!,Data!#REF!,(IF(B24=Data!B231,Data!I231,(IF(B24=Data!B232,Data!I232,(IF(B24=Data!#REF!,Data!I927,(IF(B24=Data!#REF!,Data!#REF!,(IF(B24=Data!B287,Data!I287,Data!#REF!)))))))))))))))&amp;IF(B24=Data!#REF!,Data!#REF!,(IF(B24=Data!#REF!,Data!#REF!,(IF(B24=Data!#REF!,Data!#REF!,(IF(B24=Data!#REF!,Data!#REF!,(IF(B24=Data!#REF!,Data!#REF!,Data!#REF!)))))))))</f>
        <v>#REF!</v>
      </c>
      <c r="T24" s="379"/>
      <c r="U24" s="186" t="e">
        <f>IF(B24=Data!B109,Data!J109,(IF(B24=Data!B115,Data!J115,(IF(B24=Data!B117,Data!J117,(IF(B24=Data!#REF!,Data!#REF!,(IF(B24=Data!#REF!,Data!#REF!,(IF(B24=Data!B100,Data!J100,(IF(B24=Data!#REF!,Data!#REF!,(IF(B24=Data!#REF!,Data!#REF!,Data!#REF!)))))))))))))))&amp;IF(B24=Data!B235,Data!J235,(IF(B24=Data!B236,Data!J236,(IF(B24=Data!#REF!,Data!#REF!,(IF(B24=Data!B231,Data!J231,(IF(B24=Data!B232,Data!J232,(IF(B24=Data!#REF!,Data!J927,(IF(B24=Data!#REF!,Data!#REF!,(IF(B24=Data!B287,Data!J287,Data!#REF!)))))))))))))))&amp;IF(B24=Data!#REF!,Data!#REF!,(IF(B24=Data!#REF!,Data!#REF!,(IF(B24=Data!#REF!,Data!#REF!,(IF(B24=Data!#REF!,Data!#REF!,(IF(B24=Data!#REF!,Data!#REF!,Data!#REF!)))))))))</f>
        <v>#REF!</v>
      </c>
      <c r="V24" s="184">
        <f>IF(D24="","",VLOOKUP(B24,Data!$B$5:$J$404,9,FALSE)*D24)</f>
        <v>2.2999999999999998</v>
      </c>
    </row>
    <row r="25" spans="1:22" s="340" customFormat="1" ht="17" customHeight="1">
      <c r="A25" s="272">
        <v>6</v>
      </c>
      <c r="B25" s="419" t="s">
        <v>209</v>
      </c>
      <c r="C25" s="187" t="str">
        <f>IF(D25="","",VLOOKUP(B25,Data!$B$5:$L$404,2,FALSE))</f>
        <v>WN49700</v>
      </c>
      <c r="D25" s="274">
        <v>4</v>
      </c>
      <c r="E25" s="277"/>
      <c r="F25" s="185">
        <f>IF(D25="","",VLOOKUP(B25,Data!$B$5:$L$404,11,FALSE))</f>
        <v>1870.77</v>
      </c>
      <c r="G25" s="188">
        <f t="shared" si="0"/>
        <v>7483.08</v>
      </c>
      <c r="H25" s="182" t="str">
        <f>IF(D25="","",VLOOKUP(B25,Data!$B$5:$D$404,3,FALSE))</f>
        <v>C/T</v>
      </c>
      <c r="I25" s="182" t="str">
        <f>IF(D25="","",VLOOKUP(B25,Data!$B$5:$M$404,12,FALSE))</f>
        <v>Indonesia</v>
      </c>
      <c r="J25" s="280" t="s">
        <v>1094</v>
      </c>
      <c r="K25" s="183">
        <f>IF(D25="","",VLOOKUP(B25,Data!$B$5:$E$404,4,FALSE)*D25)</f>
        <v>804</v>
      </c>
      <c r="L25" s="183">
        <f>IF(D25="","",VLOOKUP(B25,Data!$B$5:$F$404,5,FALSE)*D25)</f>
        <v>724</v>
      </c>
      <c r="M25" s="189" t="e">
        <f>IF(B25=Data!B109,Data!G109,(IF(B25=Data!B115,Data!G115,(IF(B25=Data!B117,Data!G117,(IF(B25=Data!#REF!,Data!#REF!,(IF(B25=Data!#REF!,Data!#REF!,(IF(B25=Data!B100,Data!G100,(IF(B25=Data!#REF!,Data!#REF!,(IF(B25=Data!#REF!,Data!#REF!,Data!#REF!)))))))))))))))&amp;IF(B25=Data!B235,Data!G235,(IF(B25=Data!B236,Data!G236,(IF(B25=Data!#REF!,Data!#REF!,(IF(B25=Data!B231,Data!G231,(IF(B25=Data!B232,Data!G232,(IF(B25=Data!#REF!,Data!G927,(IF(B25=Data!#REF!,Data!#REF!,(IF(B25=Data!B287,Data!G287,Data!#REF!)))))))))))))))&amp;IF(B25=Data!#REF!,Data!#REF!,(IF(B25=Data!#REF!,Data!#REF!,(IF(B25=Data!#REF!,Data!#REF!,(IF(B25=Data!#REF!,Data!#REF!,(IF(B25=Data!#REF!,Data!#REF!,Data!#REF!)))))))))</f>
        <v>#REF!</v>
      </c>
      <c r="N25" s="377"/>
      <c r="O25" s="378"/>
      <c r="P25" s="186" t="e">
        <f>IF(B25=Data!B109,Data!H109,(IF(B25=Data!B115,Data!H115,(IF(B25=Data!B117,Data!H117,(IF(B25=Data!#REF!,Data!#REF!,(IF(B25=Data!#REF!,Data!#REF!,(IF(B25=Data!B100,Data!H100,(IF(B25=Data!#REF!,Data!#REF!,(IF(B25=Data!#REF!,Data!#REF!,Data!#REF!)))))))))))))))&amp;IF(B25=Data!B235,Data!H235,(IF(B25=Data!B236,Data!H236,(IF(B25=Data!#REF!,Data!#REF!,(IF(B25=Data!B231,Data!H231,(IF(B25=Data!B232,Data!H232,(IF(B25=Data!#REF!,Data!H927,(IF(B25=Data!#REF!,Data!#REF!,(IF(B25=Data!B287,Data!H287,Data!#REF!)))))))))))))))&amp;IF(B25=Data!#REF!,Data!#REF!,(IF(B25=Data!#REF!,Data!#REF!,(IF(B25=Data!#REF!,Data!#REF!,(IF(B25=Data!#REF!,Data!#REF!,(IF(B25=Data!#REF!,Data!#REF!,Data!#REF!)))))))))</f>
        <v>#REF!</v>
      </c>
      <c r="Q25" s="378"/>
      <c r="R25" s="378"/>
      <c r="S25" s="186" t="e">
        <f>IF(B25=Data!B109,Data!I109,(IF(B25=Data!B115,Data!I115,(IF(B25=Data!B117,Data!I117,(IF(B25=Data!#REF!,Data!#REF!,(IF(B25=Data!#REF!,Data!#REF!,(IF(B25=Data!B100,Data!I100,(IF(B25=Data!#REF!,Data!#REF!,(IF(B25=Data!#REF!,Data!#REF!,Data!#REF!)))))))))))))))&amp;IF(B25=Data!B235,Data!I235,(IF(B25=Data!B236,Data!I236,(IF(B25=Data!#REF!,Data!#REF!,(IF(B25=Data!B231,Data!I231,(IF(B25=Data!B232,Data!I232,(IF(B25=Data!#REF!,Data!I927,(IF(B25=Data!#REF!,Data!#REF!,(IF(B25=Data!B287,Data!I287,Data!#REF!)))))))))))))))&amp;IF(B25=Data!#REF!,Data!#REF!,(IF(B25=Data!#REF!,Data!#REF!,(IF(B25=Data!#REF!,Data!#REF!,(IF(B25=Data!#REF!,Data!#REF!,(IF(B25=Data!#REF!,Data!#REF!,Data!#REF!)))))))))</f>
        <v>#REF!</v>
      </c>
      <c r="T25" s="379"/>
      <c r="U25" s="186" t="e">
        <f>IF(B25=Data!B109,Data!J109,(IF(B25=Data!B115,Data!J115,(IF(B25=Data!B117,Data!J117,(IF(B25=Data!#REF!,Data!#REF!,(IF(B25=Data!#REF!,Data!#REF!,(IF(B25=Data!B100,Data!J100,(IF(B25=Data!#REF!,Data!#REF!,(IF(B25=Data!#REF!,Data!#REF!,Data!#REF!)))))))))))))))&amp;IF(B25=Data!B235,Data!J235,(IF(B25=Data!B236,Data!J236,(IF(B25=Data!#REF!,Data!#REF!,(IF(B25=Data!B231,Data!J231,(IF(B25=Data!B232,Data!J232,(IF(B25=Data!#REF!,Data!J927,(IF(B25=Data!#REF!,Data!#REF!,(IF(B25=Data!B287,Data!J287,Data!#REF!)))))))))))))))&amp;IF(B25=Data!#REF!,Data!#REF!,(IF(B25=Data!#REF!,Data!#REF!,(IF(B25=Data!#REF!,Data!#REF!,(IF(B25=Data!#REF!,Data!#REF!,(IF(B25=Data!#REF!,Data!#REF!,Data!#REF!)))))))))</f>
        <v>#REF!</v>
      </c>
      <c r="V25" s="184">
        <f>IF(D25="","",VLOOKUP(B25,Data!$B$5:$J$404,9,FALSE)*D25)</f>
        <v>4.5999999999999996</v>
      </c>
    </row>
    <row r="26" spans="1:22" s="340" customFormat="1" ht="17" customHeight="1">
      <c r="A26" s="272">
        <v>7</v>
      </c>
      <c r="B26" s="419" t="s">
        <v>219</v>
      </c>
      <c r="C26" s="187" t="str">
        <f>IF(D26="","",VLOOKUP(B26,Data!$B$5:$L$404,2,FALSE))</f>
        <v>WH50440</v>
      </c>
      <c r="D26" s="274">
        <v>1</v>
      </c>
      <c r="E26" s="277"/>
      <c r="F26" s="185">
        <f>IF(D26="","",VLOOKUP(B26,Data!$B$5:$L$404,11,FALSE))</f>
        <v>2347.6799999999998</v>
      </c>
      <c r="G26" s="188">
        <f t="shared" si="0"/>
        <v>2347.6799999999998</v>
      </c>
      <c r="H26" s="182" t="str">
        <f>IF(D26="","",VLOOKUP(B26,Data!$B$5:$D$404,3,FALSE))</f>
        <v>C/T</v>
      </c>
      <c r="I26" s="182" t="str">
        <f>IF(D26="","",VLOOKUP(B26,Data!$B$5:$M$404,12,FALSE))</f>
        <v>Indonesia</v>
      </c>
      <c r="J26" s="280" t="s">
        <v>1094</v>
      </c>
      <c r="K26" s="183">
        <f>IF(D26="","",VLOOKUP(B26,Data!$B$5:$E$404,4,FALSE)*D26)</f>
        <v>222</v>
      </c>
      <c r="L26" s="183">
        <f>IF(D26="","",VLOOKUP(B26,Data!$B$5:$F$404,5,FALSE)*D26)</f>
        <v>201</v>
      </c>
      <c r="M26" s="189" t="e">
        <f>IF(B26=Data!B110,Data!G110,(IF(B26=Data!B116,Data!G116,(IF(B26=Data!B118,Data!G118,(IF(B26=Data!#REF!,Data!#REF!,(IF(B26=Data!#REF!,Data!#REF!,(IF(B26=Data!B101,Data!G101,(IF(B26=Data!#REF!,Data!#REF!,(IF(B26=Data!#REF!,Data!#REF!,Data!#REF!)))))))))))))))&amp;IF(B26=Data!B236,Data!G236,(IF(B26=Data!B237,Data!G237,(IF(B26=Data!#REF!,Data!#REF!,(IF(B26=Data!B232,Data!G232,(IF(B26=Data!B233,Data!G233,(IF(B26=Data!#REF!,Data!G928,(IF(B26=Data!#REF!,Data!#REF!,(IF(B26=Data!B288,Data!G288,Data!#REF!)))))))))))))))&amp;IF(B26=Data!#REF!,Data!#REF!,(IF(B26=Data!#REF!,Data!#REF!,(IF(B26=Data!#REF!,Data!#REF!,(IF(B26=Data!#REF!,Data!#REF!,(IF(B26=Data!#REF!,Data!#REF!,Data!#REF!)))))))))</f>
        <v>#REF!</v>
      </c>
      <c r="N26" s="377"/>
      <c r="O26" s="378"/>
      <c r="P26" s="186" t="e">
        <f>IF(B26=Data!B110,Data!H110,(IF(B26=Data!B116,Data!H116,(IF(B26=Data!B118,Data!H118,(IF(B26=Data!#REF!,Data!#REF!,(IF(B26=Data!#REF!,Data!#REF!,(IF(B26=Data!B101,Data!H101,(IF(B26=Data!#REF!,Data!#REF!,(IF(B26=Data!#REF!,Data!#REF!,Data!#REF!)))))))))))))))&amp;IF(B26=Data!B236,Data!H236,(IF(B26=Data!B237,Data!H237,(IF(B26=Data!#REF!,Data!#REF!,(IF(B26=Data!B232,Data!H232,(IF(B26=Data!B233,Data!H233,(IF(B26=Data!#REF!,Data!H928,(IF(B26=Data!#REF!,Data!#REF!,(IF(B26=Data!B288,Data!H288,Data!#REF!)))))))))))))))&amp;IF(B26=Data!#REF!,Data!#REF!,(IF(B26=Data!#REF!,Data!#REF!,(IF(B26=Data!#REF!,Data!#REF!,(IF(B26=Data!#REF!,Data!#REF!,(IF(B26=Data!#REF!,Data!#REF!,Data!#REF!)))))))))</f>
        <v>#REF!</v>
      </c>
      <c r="Q26" s="378"/>
      <c r="R26" s="378"/>
      <c r="S26" s="186" t="e">
        <f>IF(B26=Data!B110,Data!I110,(IF(B26=Data!B116,Data!I116,(IF(B26=Data!B118,Data!I118,(IF(B26=Data!#REF!,Data!#REF!,(IF(B26=Data!#REF!,Data!#REF!,(IF(B26=Data!B101,Data!I101,(IF(B26=Data!#REF!,Data!#REF!,(IF(B26=Data!#REF!,Data!#REF!,Data!#REF!)))))))))))))))&amp;IF(B26=Data!B236,Data!I236,(IF(B26=Data!B237,Data!I237,(IF(B26=Data!#REF!,Data!#REF!,(IF(B26=Data!B232,Data!I232,(IF(B26=Data!B233,Data!I233,(IF(B26=Data!#REF!,Data!I928,(IF(B26=Data!#REF!,Data!#REF!,(IF(B26=Data!B288,Data!I288,Data!#REF!)))))))))))))))&amp;IF(B26=Data!#REF!,Data!#REF!,(IF(B26=Data!#REF!,Data!#REF!,(IF(B26=Data!#REF!,Data!#REF!,(IF(B26=Data!#REF!,Data!#REF!,(IF(B26=Data!#REF!,Data!#REF!,Data!#REF!)))))))))</f>
        <v>#REF!</v>
      </c>
      <c r="T26" s="379"/>
      <c r="U26" s="186" t="e">
        <f>IF(B26=Data!B110,Data!J110,(IF(B26=Data!B116,Data!J116,(IF(B26=Data!B118,Data!J118,(IF(B26=Data!#REF!,Data!#REF!,(IF(B26=Data!#REF!,Data!#REF!,(IF(B26=Data!B101,Data!J101,(IF(B26=Data!#REF!,Data!#REF!,(IF(B26=Data!#REF!,Data!#REF!,Data!#REF!)))))))))))))))&amp;IF(B26=Data!B236,Data!J236,(IF(B26=Data!B237,Data!J237,(IF(B26=Data!#REF!,Data!#REF!,(IF(B26=Data!B232,Data!J232,(IF(B26=Data!B233,Data!J233,(IF(B26=Data!#REF!,Data!J928,(IF(B26=Data!#REF!,Data!#REF!,(IF(B26=Data!B288,Data!J288,Data!#REF!)))))))))))))))&amp;IF(B26=Data!#REF!,Data!#REF!,(IF(B26=Data!#REF!,Data!#REF!,(IF(B26=Data!#REF!,Data!#REF!,(IF(B26=Data!#REF!,Data!#REF!,(IF(B26=Data!#REF!,Data!#REF!,Data!#REF!)))))))))</f>
        <v>#REF!</v>
      </c>
      <c r="V26" s="184">
        <f>IF(D26="","",VLOOKUP(B26,Data!$B$5:$J$404,9,FALSE)*D26)</f>
        <v>1.1990000000000001</v>
      </c>
    </row>
    <row r="27" spans="1:22" s="340" customFormat="1" ht="17" customHeight="1">
      <c r="A27" s="272">
        <v>8</v>
      </c>
      <c r="B27" s="419" t="s">
        <v>265</v>
      </c>
      <c r="C27" s="187" t="str">
        <f>IF(D27="","",VLOOKUP(B27,Data!$B$5:$L$404,2,FALSE))</f>
        <v>WN67630</v>
      </c>
      <c r="D27" s="274">
        <v>1</v>
      </c>
      <c r="E27" s="277"/>
      <c r="F27" s="185">
        <f>IF(D27="","",VLOOKUP(B27,Data!$B$5:$L$404,11,FALSE))</f>
        <v>3082.41</v>
      </c>
      <c r="G27" s="188">
        <f t="shared" si="0"/>
        <v>3082.41</v>
      </c>
      <c r="H27" s="182" t="str">
        <f>IF(D27="","",VLOOKUP(B27,Data!$B$5:$D$404,3,FALSE))</f>
        <v>C/T</v>
      </c>
      <c r="I27" s="182" t="str">
        <f>IF(D27="","",VLOOKUP(B27,Data!$B$5:$M$404,12,FALSE))</f>
        <v>Indonesia</v>
      </c>
      <c r="J27" s="280" t="s">
        <v>1094</v>
      </c>
      <c r="K27" s="183">
        <f>IF(D27="","",VLOOKUP(B27,Data!$B$5:$E$404,4,FALSE)*D27)</f>
        <v>262</v>
      </c>
      <c r="L27" s="183">
        <f>IF(D27="","",VLOOKUP(B27,Data!$B$5:$F$404,5,FALSE)*D27)</f>
        <v>242</v>
      </c>
      <c r="M27" s="189" t="e">
        <f>IF(B27=Data!B111,Data!G111,(IF(B27=Data!B117,Data!G117,(IF(B27=Data!B119,Data!G119,(IF(B27=Data!#REF!,Data!#REF!,(IF(B27=Data!#REF!,Data!#REF!,(IF(B27=Data!B102,Data!G102,(IF(B27=Data!#REF!,Data!#REF!,(IF(B27=Data!#REF!,Data!#REF!,Data!#REF!)))))))))))))))&amp;IF(B27=Data!B237,Data!G237,(IF(B27=Data!B238,Data!G238,(IF(B27=Data!#REF!,Data!#REF!,(IF(B27=Data!B233,Data!G233,(IF(B27=Data!B234,Data!G234,(IF(B27=Data!#REF!,Data!G929,(IF(B27=Data!#REF!,Data!#REF!,(IF(B27=Data!B289,Data!G289,Data!#REF!)))))))))))))))&amp;IF(B27=Data!#REF!,Data!#REF!,(IF(B27=Data!#REF!,Data!#REF!,(IF(B27=Data!#REF!,Data!#REF!,(IF(B27=Data!#REF!,Data!#REF!,(IF(B27=Data!#REF!,Data!#REF!,Data!#REF!)))))))))</f>
        <v>#REF!</v>
      </c>
      <c r="N27" s="377"/>
      <c r="O27" s="378"/>
      <c r="P27" s="186" t="e">
        <f>IF(B27=Data!B111,Data!H111,(IF(B27=Data!B117,Data!H117,(IF(B27=Data!B119,Data!H119,(IF(B27=Data!#REF!,Data!#REF!,(IF(B27=Data!#REF!,Data!#REF!,(IF(B27=Data!B102,Data!H102,(IF(B27=Data!#REF!,Data!#REF!,(IF(B27=Data!#REF!,Data!#REF!,Data!#REF!)))))))))))))))&amp;IF(B27=Data!B237,Data!H237,(IF(B27=Data!B238,Data!H238,(IF(B27=Data!#REF!,Data!#REF!,(IF(B27=Data!B233,Data!H233,(IF(B27=Data!B234,Data!H234,(IF(B27=Data!#REF!,Data!H929,(IF(B27=Data!#REF!,Data!#REF!,(IF(B27=Data!B289,Data!H289,Data!#REF!)))))))))))))))&amp;IF(B27=Data!#REF!,Data!#REF!,(IF(B27=Data!#REF!,Data!#REF!,(IF(B27=Data!#REF!,Data!#REF!,(IF(B27=Data!#REF!,Data!#REF!,(IF(B27=Data!#REF!,Data!#REF!,Data!#REF!)))))))))</f>
        <v>#REF!</v>
      </c>
      <c r="Q27" s="378"/>
      <c r="R27" s="378"/>
      <c r="S27" s="186" t="e">
        <f>IF(B27=Data!B111,Data!I111,(IF(B27=Data!B117,Data!I117,(IF(B27=Data!B119,Data!I119,(IF(B27=Data!#REF!,Data!#REF!,(IF(B27=Data!#REF!,Data!#REF!,(IF(B27=Data!B102,Data!I102,(IF(B27=Data!#REF!,Data!#REF!,(IF(B27=Data!#REF!,Data!#REF!,Data!#REF!)))))))))))))))&amp;IF(B27=Data!B237,Data!I237,(IF(B27=Data!B238,Data!I238,(IF(B27=Data!#REF!,Data!#REF!,(IF(B27=Data!B233,Data!I233,(IF(B27=Data!B234,Data!I234,(IF(B27=Data!#REF!,Data!I929,(IF(B27=Data!#REF!,Data!#REF!,(IF(B27=Data!B289,Data!I289,Data!#REF!)))))))))))))))&amp;IF(B27=Data!#REF!,Data!#REF!,(IF(B27=Data!#REF!,Data!#REF!,(IF(B27=Data!#REF!,Data!#REF!,(IF(B27=Data!#REF!,Data!#REF!,(IF(B27=Data!#REF!,Data!#REF!,Data!#REF!)))))))))</f>
        <v>#REF!</v>
      </c>
      <c r="T27" s="379"/>
      <c r="U27" s="186" t="e">
        <f>IF(B27=Data!B111,Data!J111,(IF(B27=Data!B117,Data!J117,(IF(B27=Data!B119,Data!J119,(IF(B27=Data!#REF!,Data!#REF!,(IF(B27=Data!#REF!,Data!#REF!,(IF(B27=Data!B102,Data!J102,(IF(B27=Data!#REF!,Data!#REF!,(IF(B27=Data!#REF!,Data!#REF!,Data!#REF!)))))))))))))))&amp;IF(B27=Data!B237,Data!J237,(IF(B27=Data!B238,Data!J238,(IF(B27=Data!#REF!,Data!#REF!,(IF(B27=Data!B233,Data!J233,(IF(B27=Data!B234,Data!J234,(IF(B27=Data!#REF!,Data!J929,(IF(B27=Data!#REF!,Data!#REF!,(IF(B27=Data!B289,Data!J289,Data!#REF!)))))))))))))))&amp;IF(B27=Data!#REF!,Data!#REF!,(IF(B27=Data!#REF!,Data!#REF!,(IF(B27=Data!#REF!,Data!#REF!,(IF(B27=Data!#REF!,Data!#REF!,(IF(B27=Data!#REF!,Data!#REF!,Data!#REF!)))))))))</f>
        <v>#REF!</v>
      </c>
      <c r="V27" s="184">
        <f>IF(D27="","",VLOOKUP(B27,Data!$B$5:$J$404,9,FALSE)*D27)</f>
        <v>1.518</v>
      </c>
    </row>
    <row r="28" spans="1:22" s="340" customFormat="1" ht="17" customHeight="1">
      <c r="A28" s="272">
        <v>9</v>
      </c>
      <c r="B28" s="419" t="s">
        <v>261</v>
      </c>
      <c r="C28" s="187" t="str">
        <f>IF(D28="","",VLOOKUP(B28,Data!$B$5:$L$404,2,FALSE))</f>
        <v>WN67620</v>
      </c>
      <c r="D28" s="274">
        <v>1</v>
      </c>
      <c r="E28" s="467"/>
      <c r="F28" s="185">
        <f>IF(D28="","",VLOOKUP(B28,Data!$B$5:$L$404,11,FALSE))</f>
        <v>3081.99</v>
      </c>
      <c r="G28" s="188">
        <f t="shared" si="0"/>
        <v>3081.99</v>
      </c>
      <c r="H28" s="182" t="str">
        <f>IF(D28="","",VLOOKUP(B28,Data!$B$5:$D$404,3,FALSE))</f>
        <v>C/T</v>
      </c>
      <c r="I28" s="182" t="str">
        <f>IF(D28="","",VLOOKUP(B28,Data!$B$5:$M$404,12,FALSE))</f>
        <v>Indonesia</v>
      </c>
      <c r="J28" s="280" t="s">
        <v>1094</v>
      </c>
      <c r="K28" s="183">
        <f>IF(D28="","",VLOOKUP(B28,Data!$B$5:$E$404,4,FALSE)*D28)</f>
        <v>262</v>
      </c>
      <c r="L28" s="183">
        <f>IF(D28="","",VLOOKUP(B28,Data!$B$5:$F$404,5,FALSE)*D28)</f>
        <v>242</v>
      </c>
      <c r="M28" s="189" t="e">
        <f>IF(B28=Data!B107,Data!G107,(IF(B28=Data!B113,Data!G113,(IF(B28=Data!B115,Data!G115,(IF(B28=Data!#REF!,Data!#REF!,(IF(B28=Data!#REF!,Data!#REF!,(IF(B28=Data!B98,Data!G98,(IF(B28=Data!#REF!,Data!#REF!,(IF(B28=Data!#REF!,Data!#REF!,Data!#REF!)))))))))))))))&amp;IF(B28=Data!B233,Data!G233,(IF(B28=Data!B234,Data!G234,(IF(B28=Data!#REF!,Data!#REF!,(IF(B28=Data!B229,Data!G229,(IF(B28=Data!B230,Data!G230,(IF(B28=Data!#REF!,Data!G925,(IF(B28=Data!#REF!,Data!#REF!,(IF(B28=Data!B285,Data!G285,Data!#REF!)))))))))))))))&amp;IF(B28=Data!#REF!,Data!#REF!,(IF(B28=Data!#REF!,Data!#REF!,(IF(B28=Data!#REF!,Data!#REF!,(IF(B28=Data!#REF!,Data!#REF!,(IF(B28=Data!#REF!,Data!#REF!,Data!#REF!)))))))))</f>
        <v>#REF!</v>
      </c>
      <c r="N28" s="377"/>
      <c r="O28" s="378"/>
      <c r="P28" s="186" t="e">
        <f>IF(B28=Data!B107,Data!H107,(IF(B28=Data!B113,Data!H113,(IF(B28=Data!B115,Data!H115,(IF(B28=Data!#REF!,Data!#REF!,(IF(B28=Data!#REF!,Data!#REF!,(IF(B28=Data!B98,Data!H98,(IF(B28=Data!#REF!,Data!#REF!,(IF(B28=Data!#REF!,Data!#REF!,Data!#REF!)))))))))))))))&amp;IF(B28=Data!B233,Data!H233,(IF(B28=Data!B234,Data!H234,(IF(B28=Data!#REF!,Data!#REF!,(IF(B28=Data!B229,Data!H229,(IF(B28=Data!B230,Data!H230,(IF(B28=Data!#REF!,Data!H925,(IF(B28=Data!#REF!,Data!#REF!,(IF(B28=Data!B285,Data!H285,Data!#REF!)))))))))))))))&amp;IF(B28=Data!#REF!,Data!#REF!,(IF(B28=Data!#REF!,Data!#REF!,(IF(B28=Data!#REF!,Data!#REF!,(IF(B28=Data!#REF!,Data!#REF!,(IF(B28=Data!#REF!,Data!#REF!,Data!#REF!)))))))))</f>
        <v>#REF!</v>
      </c>
      <c r="Q28" s="378"/>
      <c r="R28" s="378"/>
      <c r="S28" s="186" t="e">
        <f>IF(B28=Data!B107,Data!I107,(IF(B28=Data!B113,Data!I113,(IF(B28=Data!B115,Data!I115,(IF(B28=Data!#REF!,Data!#REF!,(IF(B28=Data!#REF!,Data!#REF!,(IF(B28=Data!B98,Data!I98,(IF(B28=Data!#REF!,Data!#REF!,(IF(B28=Data!#REF!,Data!#REF!,Data!#REF!)))))))))))))))&amp;IF(B28=Data!B233,Data!I233,(IF(B28=Data!B234,Data!I234,(IF(B28=Data!#REF!,Data!#REF!,(IF(B28=Data!B229,Data!I229,(IF(B28=Data!B230,Data!I230,(IF(B28=Data!#REF!,Data!I925,(IF(B28=Data!#REF!,Data!#REF!,(IF(B28=Data!B285,Data!I285,Data!#REF!)))))))))))))))&amp;IF(B28=Data!#REF!,Data!#REF!,(IF(B28=Data!#REF!,Data!#REF!,(IF(B28=Data!#REF!,Data!#REF!,(IF(B28=Data!#REF!,Data!#REF!,(IF(B28=Data!#REF!,Data!#REF!,Data!#REF!)))))))))</f>
        <v>#REF!</v>
      </c>
      <c r="T28" s="379"/>
      <c r="U28" s="186" t="e">
        <f>IF(B28=Data!B107,Data!J107,(IF(B28=Data!B113,Data!J113,(IF(B28=Data!B115,Data!J115,(IF(B28=Data!#REF!,Data!#REF!,(IF(B28=Data!#REF!,Data!#REF!,(IF(B28=Data!B98,Data!J98,(IF(B28=Data!#REF!,Data!#REF!,(IF(B28=Data!#REF!,Data!#REF!,Data!#REF!)))))))))))))))&amp;IF(B28=Data!B233,Data!J233,(IF(B28=Data!B234,Data!J234,(IF(B28=Data!#REF!,Data!#REF!,(IF(B28=Data!B229,Data!J229,(IF(B28=Data!B230,Data!J230,(IF(B28=Data!#REF!,Data!J925,(IF(B28=Data!#REF!,Data!#REF!,(IF(B28=Data!B285,Data!J285,Data!#REF!)))))))))))))))&amp;IF(B28=Data!#REF!,Data!#REF!,(IF(B28=Data!#REF!,Data!#REF!,(IF(B28=Data!#REF!,Data!#REF!,(IF(B28=Data!#REF!,Data!#REF!,(IF(B28=Data!#REF!,Data!#REF!,Data!#REF!)))))))))</f>
        <v>#REF!</v>
      </c>
      <c r="V28" s="184">
        <f>IF(D28="","",VLOOKUP(B28,Data!$B$5:$J$404,9,FALSE)*D28)</f>
        <v>1.518</v>
      </c>
    </row>
    <row r="29" spans="1:22" s="340" customFormat="1" ht="17" customHeight="1">
      <c r="A29" s="272">
        <v>10</v>
      </c>
      <c r="B29" s="419" t="s">
        <v>300</v>
      </c>
      <c r="C29" s="187" t="str">
        <f>IF(D29="","",VLOOKUP(B29,Data!$B$5:$L$404,2,FALSE))</f>
        <v>WY50520</v>
      </c>
      <c r="D29" s="274">
        <v>1</v>
      </c>
      <c r="E29" s="341"/>
      <c r="F29" s="185">
        <f>IF(D29="","",VLOOKUP(B29,Data!$B$5:$L$404,11,FALSE))</f>
        <v>2846.56</v>
      </c>
      <c r="G29" s="188">
        <f t="shared" si="0"/>
        <v>2846.56</v>
      </c>
      <c r="H29" s="182" t="str">
        <f>IF(D29="","",VLOOKUP(B29,Data!$B$5:$D$404,3,FALSE))</f>
        <v>C/T</v>
      </c>
      <c r="I29" s="182" t="str">
        <f>IF(D29="","",VLOOKUP(B29,Data!$B$5:$M$404,12,FALSE))</f>
        <v>Indonesia</v>
      </c>
      <c r="J29" s="280" t="s">
        <v>1094</v>
      </c>
      <c r="K29" s="183">
        <f>IF(D29="","",VLOOKUP(B29,Data!$B$5:$E$404,4,FALSE)*D29)</f>
        <v>266</v>
      </c>
      <c r="L29" s="183">
        <f>IF(D29="","",VLOOKUP(B29,Data!$B$5:$F$404,5,FALSE)*D29)</f>
        <v>246</v>
      </c>
      <c r="M29" s="189" t="e">
        <f>IF(B29=Data!B111,Data!G111,(IF(B29=Data!B117,Data!G117,(IF(B29=Data!B119,Data!G119,(IF(B29=Data!#REF!,Data!#REF!,(IF(B29=Data!#REF!,Data!#REF!,(IF(B29=Data!B102,Data!G102,(IF(B29=Data!#REF!,Data!#REF!,(IF(B29=Data!#REF!,Data!#REF!,Data!#REF!)))))))))))))))&amp;IF(B29=Data!B237,Data!G237,(IF(B29=Data!B238,Data!G238,(IF(B29=Data!#REF!,Data!#REF!,(IF(B29=Data!B233,Data!G233,(IF(B29=Data!B234,Data!G234,(IF(B29=Data!#REF!,Data!G929,(IF(B29=Data!#REF!,Data!#REF!,(IF(B29=Data!B289,Data!G289,Data!#REF!)))))))))))))))&amp;IF(B29=Data!#REF!,Data!#REF!,(IF(B29=Data!#REF!,Data!#REF!,(IF(B29=Data!#REF!,Data!#REF!,(IF(B29=Data!#REF!,Data!#REF!,(IF(B29=Data!#REF!,Data!#REF!,Data!#REF!)))))))))</f>
        <v>#REF!</v>
      </c>
      <c r="N29" s="377"/>
      <c r="O29" s="378"/>
      <c r="P29" s="186" t="e">
        <f>IF(B29=Data!B111,Data!H111,(IF(B29=Data!B117,Data!H117,(IF(B29=Data!B119,Data!H119,(IF(B29=Data!#REF!,Data!#REF!,(IF(B29=Data!#REF!,Data!#REF!,(IF(B29=Data!B102,Data!H102,(IF(B29=Data!#REF!,Data!#REF!,(IF(B29=Data!#REF!,Data!#REF!,Data!#REF!)))))))))))))))&amp;IF(B29=Data!B237,Data!H237,(IF(B29=Data!B238,Data!H238,(IF(B29=Data!#REF!,Data!#REF!,(IF(B29=Data!B233,Data!H233,(IF(B29=Data!B234,Data!H234,(IF(B29=Data!#REF!,Data!H929,(IF(B29=Data!#REF!,Data!#REF!,(IF(B29=Data!B289,Data!H289,Data!#REF!)))))))))))))))&amp;IF(B29=Data!#REF!,Data!#REF!,(IF(B29=Data!#REF!,Data!#REF!,(IF(B29=Data!#REF!,Data!#REF!,(IF(B29=Data!#REF!,Data!#REF!,(IF(B29=Data!#REF!,Data!#REF!,Data!#REF!)))))))))</f>
        <v>#REF!</v>
      </c>
      <c r="Q29" s="378"/>
      <c r="R29" s="378"/>
      <c r="S29" s="186" t="e">
        <f>IF(B29=Data!B111,Data!I111,(IF(B29=Data!B117,Data!I117,(IF(B29=Data!B119,Data!I119,(IF(B29=Data!#REF!,Data!#REF!,(IF(B29=Data!#REF!,Data!#REF!,(IF(B29=Data!B102,Data!I102,(IF(B29=Data!#REF!,Data!#REF!,(IF(B29=Data!#REF!,Data!#REF!,Data!#REF!)))))))))))))))&amp;IF(B29=Data!B237,Data!I237,(IF(B29=Data!B238,Data!I238,(IF(B29=Data!#REF!,Data!#REF!,(IF(B29=Data!B233,Data!I233,(IF(B29=Data!B234,Data!I234,(IF(B29=Data!#REF!,Data!I929,(IF(B29=Data!#REF!,Data!#REF!,(IF(B29=Data!B289,Data!I289,Data!#REF!)))))))))))))))&amp;IF(B29=Data!#REF!,Data!#REF!,(IF(B29=Data!#REF!,Data!#REF!,(IF(B29=Data!#REF!,Data!#REF!,(IF(B29=Data!#REF!,Data!#REF!,(IF(B29=Data!#REF!,Data!#REF!,Data!#REF!)))))))))</f>
        <v>#REF!</v>
      </c>
      <c r="T29" s="379"/>
      <c r="U29" s="186" t="e">
        <f>IF(B29=Data!B111,Data!J111,(IF(B29=Data!B117,Data!J117,(IF(B29=Data!B119,Data!J119,(IF(B29=Data!#REF!,Data!#REF!,(IF(B29=Data!#REF!,Data!#REF!,(IF(B29=Data!B102,Data!J102,(IF(B29=Data!#REF!,Data!#REF!,(IF(B29=Data!#REF!,Data!#REF!,Data!#REF!)))))))))))))))&amp;IF(B29=Data!B237,Data!J237,(IF(B29=Data!B238,Data!J238,(IF(B29=Data!#REF!,Data!#REF!,(IF(B29=Data!B233,Data!J233,(IF(B29=Data!B234,Data!J234,(IF(B29=Data!#REF!,Data!J929,(IF(B29=Data!#REF!,Data!#REF!,(IF(B29=Data!B289,Data!J289,Data!#REF!)))))))))))))))&amp;IF(B29=Data!#REF!,Data!#REF!,(IF(B29=Data!#REF!,Data!#REF!,(IF(B29=Data!#REF!,Data!#REF!,(IF(B29=Data!#REF!,Data!#REF!,(IF(B29=Data!#REF!,Data!#REF!,Data!#REF!)))))))))</f>
        <v>#REF!</v>
      </c>
      <c r="V29" s="184">
        <f>IF(D29="","",VLOOKUP(B29,Data!$B$5:$J$404,9,FALSE)*D29)</f>
        <v>1.488</v>
      </c>
    </row>
    <row r="30" spans="1:22" s="340" customFormat="1" ht="17" customHeight="1">
      <c r="A30" s="272"/>
      <c r="B30" s="420" t="s">
        <v>1095</v>
      </c>
      <c r="C30" s="187" t="str">
        <f>IF(D30="","",VLOOKUP(B30,Data!$B$5:$L$404,2,FALSE))</f>
        <v/>
      </c>
      <c r="D30" s="274"/>
      <c r="E30" s="466"/>
      <c r="F30" s="185" t="str">
        <f>IF(D30="","",VLOOKUP(B30,Data!$B$5:$L$404,11,FALSE))</f>
        <v/>
      </c>
      <c r="G30" s="188" t="str">
        <f>IF(D30&gt;0,D30*F30,"-")</f>
        <v>-</v>
      </c>
      <c r="H30" s="182" t="str">
        <f>IF(D30="","",VLOOKUP(B30,Data!$B$5:$D$404,3,FALSE))</f>
        <v/>
      </c>
      <c r="I30" s="182" t="str">
        <f>IF(D30="","",VLOOKUP(B30,Data!$B$5:$M$404,12,FALSE))</f>
        <v/>
      </c>
      <c r="J30" s="280"/>
      <c r="K30" s="183" t="str">
        <f>IF(D30="","",VLOOKUP(B30,Data!$B$5:$E$404,4,FALSE)*D30)</f>
        <v/>
      </c>
      <c r="L30" s="183" t="str">
        <f>IF(D30="","",VLOOKUP(B30,Data!$B$5:$F$404,5,FALSE)*D30)</f>
        <v/>
      </c>
      <c r="M30" s="189" t="e">
        <f>IF(B30=Data!B153,Data!G153,(IF(B30=Data!B159,Data!G159,(IF(B30=Data!B161,Data!G161,(IF(B30=Data!#REF!,Data!#REF!,(IF(B30=Data!#REF!,Data!#REF!,(IF(B30=Data!B144,Data!G144,(IF(B30=Data!#REF!,Data!#REF!,(IF(B30=Data!#REF!,Data!#REF!,Data!#REF!)))))))))))))))&amp;IF(B30=Data!B279,Data!G279,(IF(B30=Data!B280,Data!G280,(IF(B30=Data!#REF!,Data!#REF!,(IF(B30=Data!B275,Data!G275,(IF(B30=Data!B276,Data!G276,(IF(B30=Data!#REF!,Data!G971,(IF(B30=Data!#REF!,Data!#REF!,(IF(B30=Data!B331,Data!G331,Data!#REF!)))))))))))))))&amp;IF(B30=Data!#REF!,Data!#REF!,(IF(B30=Data!#REF!,Data!#REF!,(IF(B30=Data!#REF!,Data!#REF!,(IF(B30=Data!#REF!,Data!#REF!,(IF(B30=Data!#REF!,Data!#REF!,Data!#REF!)))))))))</f>
        <v>#REF!</v>
      </c>
      <c r="N30" s="377"/>
      <c r="O30" s="378"/>
      <c r="P30" s="186" t="e">
        <f>IF(B30=Data!B153,Data!H153,(IF(B30=Data!B159,Data!H159,(IF(B30=Data!B161,Data!H161,(IF(B30=Data!#REF!,Data!#REF!,(IF(B30=Data!#REF!,Data!#REF!,(IF(B30=Data!B144,Data!H144,(IF(B30=Data!#REF!,Data!#REF!,(IF(B30=Data!#REF!,Data!#REF!,Data!#REF!)))))))))))))))&amp;IF(B30=Data!B279,Data!H279,(IF(B30=Data!B280,Data!H280,(IF(B30=Data!#REF!,Data!#REF!,(IF(B30=Data!B275,Data!H275,(IF(B30=Data!B276,Data!H276,(IF(B30=Data!#REF!,Data!H971,(IF(B30=Data!#REF!,Data!#REF!,(IF(B30=Data!B331,Data!H331,Data!#REF!)))))))))))))))&amp;IF(B30=Data!#REF!,Data!#REF!,(IF(B30=Data!#REF!,Data!#REF!,(IF(B30=Data!#REF!,Data!#REF!,(IF(B30=Data!#REF!,Data!#REF!,(IF(B30=Data!#REF!,Data!#REF!,Data!#REF!)))))))))</f>
        <v>#REF!</v>
      </c>
      <c r="Q30" s="378"/>
      <c r="R30" s="378"/>
      <c r="S30" s="186" t="e">
        <f>IF(B30=Data!B153,Data!I153,(IF(B30=Data!B159,Data!I159,(IF(B30=Data!B161,Data!I161,(IF(B30=Data!#REF!,Data!#REF!,(IF(B30=Data!#REF!,Data!#REF!,(IF(B30=Data!B144,Data!I144,(IF(B30=Data!#REF!,Data!#REF!,(IF(B30=Data!#REF!,Data!#REF!,Data!#REF!)))))))))))))))&amp;IF(B30=Data!B279,Data!I279,(IF(B30=Data!B280,Data!I280,(IF(B30=Data!#REF!,Data!#REF!,(IF(B30=Data!B275,Data!I275,(IF(B30=Data!B276,Data!I276,(IF(B30=Data!#REF!,Data!I971,(IF(B30=Data!#REF!,Data!#REF!,(IF(B30=Data!B331,Data!I331,Data!#REF!)))))))))))))))&amp;IF(B30=Data!#REF!,Data!#REF!,(IF(B30=Data!#REF!,Data!#REF!,(IF(B30=Data!#REF!,Data!#REF!,(IF(B30=Data!#REF!,Data!#REF!,(IF(B30=Data!#REF!,Data!#REF!,Data!#REF!)))))))))</f>
        <v>#REF!</v>
      </c>
      <c r="T30" s="379"/>
      <c r="U30" s="186" t="e">
        <f>IF(B30=Data!B153,Data!J153,(IF(B30=Data!B159,Data!J159,(IF(B30=Data!B161,Data!J161,(IF(B30=Data!#REF!,Data!#REF!,(IF(B30=Data!#REF!,Data!#REF!,(IF(B30=Data!B144,Data!J144,(IF(B30=Data!#REF!,Data!#REF!,(IF(B30=Data!#REF!,Data!#REF!,Data!#REF!)))))))))))))))&amp;IF(B30=Data!B279,Data!J279,(IF(B30=Data!B280,Data!J280,(IF(B30=Data!#REF!,Data!#REF!,(IF(B30=Data!B275,Data!J275,(IF(B30=Data!B276,Data!J276,(IF(B30=Data!#REF!,Data!J971,(IF(B30=Data!#REF!,Data!#REF!,(IF(B30=Data!B331,Data!J331,Data!#REF!)))))))))))))))&amp;IF(B30=Data!#REF!,Data!#REF!,(IF(B30=Data!#REF!,Data!#REF!,(IF(B30=Data!#REF!,Data!#REF!,(IF(B30=Data!#REF!,Data!#REF!,(IF(B30=Data!#REF!,Data!#REF!,Data!#REF!)))))))))</f>
        <v>#REF!</v>
      </c>
      <c r="V30" s="184" t="str">
        <f>IF(D30="","",VLOOKUP(B30,Data!$B$5:$J$404,9,FALSE)*D30)</f>
        <v/>
      </c>
    </row>
    <row r="31" spans="1:22" s="340" customFormat="1" ht="17" customHeight="1">
      <c r="A31" s="272">
        <v>11</v>
      </c>
      <c r="B31" s="419" t="s">
        <v>196</v>
      </c>
      <c r="C31" s="187" t="str">
        <f>IF(D31="","",VLOOKUP(B31,Data!$B$5:$L$404,2,FALSE))</f>
        <v>WH50350</v>
      </c>
      <c r="D31" s="274">
        <v>50</v>
      </c>
      <c r="E31" s="467"/>
      <c r="F31" s="185">
        <f>IF(D31="","",VLOOKUP(B31,Data!$B$5:$L$404,11,FALSE))</f>
        <v>1751.45</v>
      </c>
      <c r="G31" s="188">
        <f>IF(D31&gt;0,D31*F31,"-")</f>
        <v>87572.5</v>
      </c>
      <c r="H31" s="182" t="str">
        <f>IF(D31="","",VLOOKUP(B31,Data!$B$5:$D$404,3,FALSE))</f>
        <v>C/T</v>
      </c>
      <c r="I31" s="182" t="str">
        <f>IF(D31="","",VLOOKUP(B31,Data!$B$5:$M$404,12,FALSE))</f>
        <v>Indonesia</v>
      </c>
      <c r="J31" s="280" t="s">
        <v>1093</v>
      </c>
      <c r="K31" s="183">
        <f>IF(D31="","",VLOOKUP(B31,Data!$B$5:$E$404,4,FALSE)*D31)</f>
        <v>10050</v>
      </c>
      <c r="L31" s="183">
        <f>IF(D31="","",VLOOKUP(B31,Data!$B$5:$F$404,5,FALSE)*D31)</f>
        <v>9050</v>
      </c>
      <c r="M31" s="189" t="e">
        <f>IF(B31=Data!B115,Data!G115,(IF(B31=Data!B121,Data!G121,(IF(B31=Data!B123,Data!G123,(IF(B31=Data!#REF!,Data!#REF!,(IF(B31=Data!#REF!,Data!#REF!,(IF(B31=Data!B106,Data!G106,(IF(B31=Data!#REF!,Data!#REF!,(IF(B31=Data!#REF!,Data!#REF!,Data!#REF!)))))))))))))))&amp;IF(B31=Data!B241,Data!G241,(IF(B31=Data!B242,Data!G242,(IF(B31=Data!#REF!,Data!#REF!,(IF(B31=Data!B237,Data!G237,(IF(B31=Data!B238,Data!G238,(IF(B31=Data!#REF!,Data!G933,(IF(B31=Data!#REF!,Data!#REF!,(IF(B31=Data!B293,Data!G293,Data!#REF!)))))))))))))))&amp;IF(B31=Data!#REF!,Data!#REF!,(IF(B31=Data!#REF!,Data!#REF!,(IF(B31=Data!#REF!,Data!#REF!,(IF(B31=Data!#REF!,Data!#REF!,(IF(B31=Data!#REF!,Data!#REF!,Data!#REF!)))))))))</f>
        <v>#REF!</v>
      </c>
      <c r="N31" s="377"/>
      <c r="O31" s="378"/>
      <c r="P31" s="186" t="e">
        <f>IF(B31=Data!B115,Data!H115,(IF(B31=Data!B121,Data!H121,(IF(B31=Data!B123,Data!H123,(IF(B31=Data!#REF!,Data!#REF!,(IF(B31=Data!#REF!,Data!#REF!,(IF(B31=Data!B106,Data!H106,(IF(B31=Data!#REF!,Data!#REF!,(IF(B31=Data!#REF!,Data!#REF!,Data!#REF!)))))))))))))))&amp;IF(B31=Data!B241,Data!H241,(IF(B31=Data!B242,Data!H242,(IF(B31=Data!#REF!,Data!#REF!,(IF(B31=Data!B237,Data!H237,(IF(B31=Data!B238,Data!H238,(IF(B31=Data!#REF!,Data!H933,(IF(B31=Data!#REF!,Data!#REF!,(IF(B31=Data!B293,Data!H293,Data!#REF!)))))))))))))))&amp;IF(B31=Data!#REF!,Data!#REF!,(IF(B31=Data!#REF!,Data!#REF!,(IF(B31=Data!#REF!,Data!#REF!,(IF(B31=Data!#REF!,Data!#REF!,(IF(B31=Data!#REF!,Data!#REF!,Data!#REF!)))))))))</f>
        <v>#REF!</v>
      </c>
      <c r="Q31" s="378"/>
      <c r="R31" s="378"/>
      <c r="S31" s="186" t="e">
        <f>IF(B31=Data!B115,Data!I115,(IF(B31=Data!B121,Data!I121,(IF(B31=Data!B123,Data!I123,(IF(B31=Data!#REF!,Data!#REF!,(IF(B31=Data!#REF!,Data!#REF!,(IF(B31=Data!B106,Data!I106,(IF(B31=Data!#REF!,Data!#REF!,(IF(B31=Data!#REF!,Data!#REF!,Data!#REF!)))))))))))))))&amp;IF(B31=Data!B241,Data!I241,(IF(B31=Data!B242,Data!I242,(IF(B31=Data!#REF!,Data!#REF!,(IF(B31=Data!B237,Data!I237,(IF(B31=Data!B238,Data!I238,(IF(B31=Data!#REF!,Data!I933,(IF(B31=Data!#REF!,Data!#REF!,(IF(B31=Data!B293,Data!I293,Data!#REF!)))))))))))))))&amp;IF(B31=Data!#REF!,Data!#REF!,(IF(B31=Data!#REF!,Data!#REF!,(IF(B31=Data!#REF!,Data!#REF!,(IF(B31=Data!#REF!,Data!#REF!,(IF(B31=Data!#REF!,Data!#REF!,Data!#REF!)))))))))</f>
        <v>#REF!</v>
      </c>
      <c r="T31" s="379"/>
      <c r="U31" s="186" t="e">
        <f>IF(B31=Data!B115,Data!J115,(IF(B31=Data!B121,Data!J121,(IF(B31=Data!B123,Data!J123,(IF(B31=Data!#REF!,Data!#REF!,(IF(B31=Data!#REF!,Data!#REF!,(IF(B31=Data!B106,Data!J106,(IF(B31=Data!#REF!,Data!#REF!,(IF(B31=Data!#REF!,Data!#REF!,Data!#REF!)))))))))))))))&amp;IF(B31=Data!B241,Data!J241,(IF(B31=Data!B242,Data!J242,(IF(B31=Data!#REF!,Data!#REF!,(IF(B31=Data!B237,Data!J237,(IF(B31=Data!B238,Data!J238,(IF(B31=Data!#REF!,Data!J933,(IF(B31=Data!#REF!,Data!#REF!,(IF(B31=Data!B293,Data!J293,Data!#REF!)))))))))))))))&amp;IF(B31=Data!#REF!,Data!#REF!,(IF(B31=Data!#REF!,Data!#REF!,(IF(B31=Data!#REF!,Data!#REF!,(IF(B31=Data!#REF!,Data!#REF!,(IF(B31=Data!#REF!,Data!#REF!,Data!#REF!)))))))))</f>
        <v>#REF!</v>
      </c>
      <c r="V31" s="184">
        <f>IF(D31="","",VLOOKUP(B31,Data!$B$5:$J$404,9,FALSE)*D31)</f>
        <v>57.499999999999993</v>
      </c>
    </row>
    <row r="32" spans="1:22" s="340" customFormat="1" ht="17" customHeight="1">
      <c r="A32" s="272"/>
      <c r="B32" s="419"/>
      <c r="C32" s="187" t="str">
        <f>IF(D32="","",VLOOKUP(B32,Data!$B$5:$L$404,2,FALSE))</f>
        <v/>
      </c>
      <c r="D32" s="274"/>
      <c r="E32" s="341"/>
      <c r="F32" s="185" t="str">
        <f>IF(D32="","",VLOOKUP(B32,Data!$B$5:$L$404,11,FALSE))</f>
        <v/>
      </c>
      <c r="G32" s="188" t="str">
        <f t="shared" si="0"/>
        <v>-</v>
      </c>
      <c r="H32" s="182" t="str">
        <f>IF(D32="","",VLOOKUP(B32,Data!$B$5:$D$404,3,FALSE))</f>
        <v/>
      </c>
      <c r="I32" s="182" t="str">
        <f>IF(D32="","",VLOOKUP(B32,Data!$B$5:$M$404,12,FALSE))</f>
        <v/>
      </c>
      <c r="J32" s="280"/>
      <c r="K32" s="183" t="str">
        <f>IF(D32="","",VLOOKUP(B32,Data!$B$5:$E$404,4,FALSE)*D32)</f>
        <v/>
      </c>
      <c r="L32" s="183" t="str">
        <f>IF(D32="","",VLOOKUP(B32,Data!$B$5:$F$404,5,FALSE)*D32)</f>
        <v/>
      </c>
      <c r="M32" s="189" t="e">
        <f>IF(B32=Data!B117,Data!G117,(IF(B32=Data!B123,Data!G123,(IF(B32=Data!B125,Data!G125,(IF(B32=Data!#REF!,Data!#REF!,(IF(B32=Data!#REF!,Data!#REF!,(IF(B32=Data!B108,Data!G108,(IF(B32=Data!#REF!,Data!#REF!,(IF(B32=Data!#REF!,Data!#REF!,Data!#REF!)))))))))))))))&amp;IF(B32=Data!B243,Data!G243,(IF(B32=Data!B244,Data!G244,(IF(B32=Data!#REF!,Data!#REF!,(IF(B32=Data!B239,Data!G239,(IF(B32=Data!B240,Data!G240,(IF(B32=Data!#REF!,Data!G935,(IF(B32=Data!#REF!,Data!#REF!,(IF(B32=Data!B295,Data!G295,Data!#REF!)))))))))))))))&amp;IF(B32=Data!#REF!,Data!#REF!,(IF(B32=Data!#REF!,Data!#REF!,(IF(B32=Data!#REF!,Data!#REF!,(IF(B32=Data!#REF!,Data!#REF!,(IF(B32=Data!#REF!,Data!#REF!,Data!#REF!)))))))))</f>
        <v>#REF!</v>
      </c>
      <c r="N32" s="377"/>
      <c r="O32" s="378"/>
      <c r="P32" s="186" t="e">
        <f>IF(B32=Data!B117,Data!H117,(IF(B32=Data!B123,Data!H123,(IF(B32=Data!B125,Data!H125,(IF(B32=Data!#REF!,Data!#REF!,(IF(B32=Data!#REF!,Data!#REF!,(IF(B32=Data!B108,Data!H108,(IF(B32=Data!#REF!,Data!#REF!,(IF(B32=Data!#REF!,Data!#REF!,Data!#REF!)))))))))))))))&amp;IF(B32=Data!B243,Data!H243,(IF(B32=Data!B244,Data!H244,(IF(B32=Data!#REF!,Data!#REF!,(IF(B32=Data!B239,Data!H239,(IF(B32=Data!B240,Data!H240,(IF(B32=Data!#REF!,Data!H935,(IF(B32=Data!#REF!,Data!#REF!,(IF(B32=Data!B295,Data!H295,Data!#REF!)))))))))))))))&amp;IF(B32=Data!#REF!,Data!#REF!,(IF(B32=Data!#REF!,Data!#REF!,(IF(B32=Data!#REF!,Data!#REF!,(IF(B32=Data!#REF!,Data!#REF!,(IF(B32=Data!#REF!,Data!#REF!,Data!#REF!)))))))))</f>
        <v>#REF!</v>
      </c>
      <c r="Q32" s="378"/>
      <c r="R32" s="378"/>
      <c r="S32" s="186" t="e">
        <f>IF(B32=Data!B117,Data!I117,(IF(B32=Data!B123,Data!I123,(IF(B32=Data!B125,Data!I125,(IF(B32=Data!#REF!,Data!#REF!,(IF(B32=Data!#REF!,Data!#REF!,(IF(B32=Data!B108,Data!I108,(IF(B32=Data!#REF!,Data!#REF!,(IF(B32=Data!#REF!,Data!#REF!,Data!#REF!)))))))))))))))&amp;IF(B32=Data!B243,Data!I243,(IF(B32=Data!B244,Data!I244,(IF(B32=Data!#REF!,Data!#REF!,(IF(B32=Data!B239,Data!I239,(IF(B32=Data!B240,Data!I240,(IF(B32=Data!#REF!,Data!I935,(IF(B32=Data!#REF!,Data!#REF!,(IF(B32=Data!B295,Data!I295,Data!#REF!)))))))))))))))&amp;IF(B32=Data!#REF!,Data!#REF!,(IF(B32=Data!#REF!,Data!#REF!,(IF(B32=Data!#REF!,Data!#REF!,(IF(B32=Data!#REF!,Data!#REF!,(IF(B32=Data!#REF!,Data!#REF!,Data!#REF!)))))))))</f>
        <v>#REF!</v>
      </c>
      <c r="T32" s="379"/>
      <c r="U32" s="186" t="e">
        <f>IF(B32=Data!B117,Data!J117,(IF(B32=Data!B123,Data!J123,(IF(B32=Data!B125,Data!J125,(IF(B32=Data!#REF!,Data!#REF!,(IF(B32=Data!#REF!,Data!#REF!,(IF(B32=Data!B108,Data!J108,(IF(B32=Data!#REF!,Data!#REF!,(IF(B32=Data!#REF!,Data!#REF!,Data!#REF!)))))))))))))))&amp;IF(B32=Data!B243,Data!J243,(IF(B32=Data!B244,Data!J244,(IF(B32=Data!#REF!,Data!#REF!,(IF(B32=Data!B239,Data!J239,(IF(B32=Data!B240,Data!J240,(IF(B32=Data!#REF!,Data!J935,(IF(B32=Data!#REF!,Data!#REF!,(IF(B32=Data!B295,Data!J295,Data!#REF!)))))))))))))))&amp;IF(B32=Data!#REF!,Data!#REF!,(IF(B32=Data!#REF!,Data!#REF!,(IF(B32=Data!#REF!,Data!#REF!,(IF(B32=Data!#REF!,Data!#REF!,(IF(B32=Data!#REF!,Data!#REF!,Data!#REF!)))))))))</f>
        <v>#REF!</v>
      </c>
      <c r="V32" s="184" t="str">
        <f>IF(D32="","",VLOOKUP(B32,Data!$B$5:$J$404,9,FALSE)*D32)</f>
        <v/>
      </c>
    </row>
    <row r="33" spans="1:22" s="340" customFormat="1" ht="17" customHeight="1">
      <c r="A33" s="272"/>
      <c r="B33" s="419"/>
      <c r="C33" s="187" t="str">
        <f>IF(D33="","",VLOOKUP(B33,Data!$B$5:$L$404,2,FALSE))</f>
        <v/>
      </c>
      <c r="D33" s="274"/>
      <c r="E33" s="341"/>
      <c r="F33" s="185" t="str">
        <f>IF(D33="","",VLOOKUP(B33,Data!$B$5:$L$404,11,FALSE))</f>
        <v/>
      </c>
      <c r="G33" s="188" t="str">
        <f t="shared" si="0"/>
        <v>-</v>
      </c>
      <c r="H33" s="182" t="str">
        <f>IF(D33="","",VLOOKUP(B33,Data!$B$5:$D$404,3,FALSE))</f>
        <v/>
      </c>
      <c r="I33" s="182" t="str">
        <f>IF(D33="","",VLOOKUP(B33,Data!$B$5:$M$404,12,FALSE))</f>
        <v/>
      </c>
      <c r="J33" s="280"/>
      <c r="K33" s="183" t="str">
        <f>IF(D33="","",VLOOKUP(B33,Data!$B$5:$E$404,4,FALSE)*D33)</f>
        <v/>
      </c>
      <c r="L33" s="183" t="str">
        <f>IF(D33="","",VLOOKUP(B33,Data!$B$5:$F$404,5,FALSE)*D33)</f>
        <v/>
      </c>
      <c r="M33" s="189" t="e">
        <f>IF(B33=Data!B118,Data!G118,(IF(B33=Data!B124,Data!G124,(IF(B33=Data!B126,Data!G126,(IF(B33=Data!#REF!,Data!#REF!,(IF(B33=Data!#REF!,Data!#REF!,(IF(B33=Data!B109,Data!G109,(IF(B33=Data!#REF!,Data!#REF!,(IF(B33=Data!#REF!,Data!#REF!,Data!#REF!)))))))))))))))&amp;IF(B33=Data!B244,Data!G244,(IF(B33=Data!B245,Data!G245,(IF(B33=Data!#REF!,Data!#REF!,(IF(B33=Data!B240,Data!G240,(IF(B33=Data!B241,Data!G241,(IF(B33=Data!#REF!,Data!G936,(IF(B33=Data!#REF!,Data!#REF!,(IF(B33=Data!B296,Data!G296,Data!#REF!)))))))))))))))&amp;IF(B33=Data!#REF!,Data!#REF!,(IF(B33=Data!#REF!,Data!#REF!,(IF(B33=Data!#REF!,Data!#REF!,(IF(B33=Data!#REF!,Data!#REF!,(IF(B33=Data!#REF!,Data!#REF!,Data!#REF!)))))))))</f>
        <v>#REF!</v>
      </c>
      <c r="N33" s="377"/>
      <c r="O33" s="378"/>
      <c r="P33" s="186" t="e">
        <f>IF(B33=Data!B118,Data!H118,(IF(B33=Data!B124,Data!H124,(IF(B33=Data!B126,Data!H126,(IF(B33=Data!#REF!,Data!#REF!,(IF(B33=Data!#REF!,Data!#REF!,(IF(B33=Data!B109,Data!H109,(IF(B33=Data!#REF!,Data!#REF!,(IF(B33=Data!#REF!,Data!#REF!,Data!#REF!)))))))))))))))&amp;IF(B33=Data!B244,Data!H244,(IF(B33=Data!B245,Data!H245,(IF(B33=Data!#REF!,Data!#REF!,(IF(B33=Data!B240,Data!H240,(IF(B33=Data!B241,Data!H241,(IF(B33=Data!#REF!,Data!H936,(IF(B33=Data!#REF!,Data!#REF!,(IF(B33=Data!B296,Data!H296,Data!#REF!)))))))))))))))&amp;IF(B33=Data!#REF!,Data!#REF!,(IF(B33=Data!#REF!,Data!#REF!,(IF(B33=Data!#REF!,Data!#REF!,(IF(B33=Data!#REF!,Data!#REF!,(IF(B33=Data!#REF!,Data!#REF!,Data!#REF!)))))))))</f>
        <v>#REF!</v>
      </c>
      <c r="Q33" s="378"/>
      <c r="R33" s="378"/>
      <c r="S33" s="186" t="e">
        <f>IF(B33=Data!B118,Data!I118,(IF(B33=Data!B124,Data!I124,(IF(B33=Data!B126,Data!I126,(IF(B33=Data!#REF!,Data!#REF!,(IF(B33=Data!#REF!,Data!#REF!,(IF(B33=Data!B109,Data!I109,(IF(B33=Data!#REF!,Data!#REF!,(IF(B33=Data!#REF!,Data!#REF!,Data!#REF!)))))))))))))))&amp;IF(B33=Data!B244,Data!I244,(IF(B33=Data!B245,Data!I245,(IF(B33=Data!#REF!,Data!#REF!,(IF(B33=Data!B240,Data!I240,(IF(B33=Data!B241,Data!I241,(IF(B33=Data!#REF!,Data!I936,(IF(B33=Data!#REF!,Data!#REF!,(IF(B33=Data!B296,Data!I296,Data!#REF!)))))))))))))))&amp;IF(B33=Data!#REF!,Data!#REF!,(IF(B33=Data!#REF!,Data!#REF!,(IF(B33=Data!#REF!,Data!#REF!,(IF(B33=Data!#REF!,Data!#REF!,(IF(B33=Data!#REF!,Data!#REF!,Data!#REF!)))))))))</f>
        <v>#REF!</v>
      </c>
      <c r="T33" s="379"/>
      <c r="U33" s="186" t="e">
        <f>IF(B33=Data!B118,Data!J118,(IF(B33=Data!B124,Data!J124,(IF(B33=Data!B126,Data!J126,(IF(B33=Data!#REF!,Data!#REF!,(IF(B33=Data!#REF!,Data!#REF!,(IF(B33=Data!B109,Data!J109,(IF(B33=Data!#REF!,Data!#REF!,(IF(B33=Data!#REF!,Data!#REF!,Data!#REF!)))))))))))))))&amp;IF(B33=Data!B244,Data!J244,(IF(B33=Data!B245,Data!J245,(IF(B33=Data!#REF!,Data!#REF!,(IF(B33=Data!B240,Data!J240,(IF(B33=Data!B241,Data!J241,(IF(B33=Data!#REF!,Data!J936,(IF(B33=Data!#REF!,Data!#REF!,(IF(B33=Data!B296,Data!J296,Data!#REF!)))))))))))))))&amp;IF(B33=Data!#REF!,Data!#REF!,(IF(B33=Data!#REF!,Data!#REF!,(IF(B33=Data!#REF!,Data!#REF!,(IF(B33=Data!#REF!,Data!#REF!,(IF(B33=Data!#REF!,Data!#REF!,Data!#REF!)))))))))</f>
        <v>#REF!</v>
      </c>
      <c r="V33" s="184" t="str">
        <f>IF(D33="","",VLOOKUP(B33,Data!$B$5:$J$404,9,FALSE)*D33)</f>
        <v/>
      </c>
    </row>
    <row r="34" spans="1:22" s="340" customFormat="1" ht="19.5" customHeight="1">
      <c r="A34" s="272"/>
      <c r="B34" s="678" t="s">
        <v>1098</v>
      </c>
      <c r="C34" s="679"/>
      <c r="D34" s="454">
        <f>SUM(D18:D32)</f>
        <v>68</v>
      </c>
      <c r="E34" s="191"/>
      <c r="F34" s="191"/>
      <c r="G34" s="455">
        <f>SUM(G18:G32)</f>
        <v>130242.76999999999</v>
      </c>
      <c r="H34" s="383"/>
      <c r="I34" s="191"/>
      <c r="J34" s="191"/>
      <c r="K34" s="455">
        <f>SUM(K18:K32)</f>
        <v>14065</v>
      </c>
      <c r="L34" s="455">
        <f>SUM(L18:L32)</f>
        <v>12701</v>
      </c>
      <c r="M34" s="190">
        <f>SUM(M16:M17)</f>
        <v>0</v>
      </c>
      <c r="N34" s="190"/>
      <c r="O34" s="190"/>
      <c r="P34" s="190"/>
      <c r="Q34" s="190"/>
      <c r="R34" s="190">
        <f>SUM(R16:R17)</f>
        <v>0</v>
      </c>
      <c r="S34" s="190">
        <f>SUM(S16:S17)</f>
        <v>0</v>
      </c>
      <c r="T34" s="190"/>
      <c r="U34" s="190">
        <f>SUM(U16:U17)</f>
        <v>0</v>
      </c>
      <c r="V34" s="456">
        <f>SUM(V18:V33)</f>
        <v>80.175999999999988</v>
      </c>
    </row>
    <row r="35" spans="1:22" ht="10.25" customHeight="1">
      <c r="A35" s="272"/>
      <c r="B35" s="680"/>
      <c r="C35" s="681"/>
      <c r="D35" s="395"/>
      <c r="E35" s="311"/>
      <c r="F35" s="160" t="s">
        <v>523</v>
      </c>
      <c r="G35" s="157"/>
      <c r="H35" s="344"/>
      <c r="I35" s="344"/>
      <c r="J35" s="344"/>
      <c r="K35" s="161"/>
      <c r="L35" s="151"/>
      <c r="M35" s="298"/>
      <c r="T35" s="298"/>
      <c r="U35" s="298"/>
      <c r="V35" s="155"/>
    </row>
    <row r="36" spans="1:22" ht="14">
      <c r="A36" s="290" t="s">
        <v>524</v>
      </c>
      <c r="B36" s="346"/>
      <c r="C36" s="347"/>
      <c r="D36" s="396" t="s">
        <v>81</v>
      </c>
      <c r="E36" s="305"/>
      <c r="F36" s="68" t="s">
        <v>82</v>
      </c>
      <c r="G36" s="72"/>
      <c r="H36" s="322" t="s">
        <v>83</v>
      </c>
      <c r="I36" s="349"/>
      <c r="J36" s="152" t="s">
        <v>84</v>
      </c>
      <c r="K36" s="152"/>
      <c r="L36" s="682" t="s">
        <v>85</v>
      </c>
      <c r="M36" s="683"/>
      <c r="N36" s="683"/>
      <c r="O36" s="683"/>
      <c r="P36" s="683"/>
      <c r="Q36" s="683"/>
      <c r="R36" s="683"/>
      <c r="S36" s="683"/>
      <c r="T36" s="683"/>
      <c r="U36" s="683"/>
      <c r="V36" s="684"/>
    </row>
    <row r="37" spans="1:22" ht="14">
      <c r="A37" s="297" t="s">
        <v>525</v>
      </c>
      <c r="B37" s="334"/>
      <c r="C37" s="308"/>
      <c r="D37" s="386" t="s">
        <v>87</v>
      </c>
      <c r="F37" s="685"/>
      <c r="G37" s="686"/>
      <c r="H37" s="297" t="s">
        <v>88</v>
      </c>
      <c r="I37" s="350"/>
      <c r="J37" s="154" t="s">
        <v>89</v>
      </c>
      <c r="K37" s="154"/>
      <c r="L37" s="150"/>
      <c r="V37" s="155"/>
    </row>
    <row r="38" spans="1:22">
      <c r="A38" s="297" t="s">
        <v>526</v>
      </c>
      <c r="B38" s="297"/>
      <c r="C38" s="298"/>
      <c r="F38" s="685"/>
      <c r="G38" s="686"/>
      <c r="H38" s="297"/>
      <c r="I38" s="350"/>
      <c r="J38" s="154" t="s">
        <v>93</v>
      </c>
      <c r="K38" s="154"/>
      <c r="L38" s="150"/>
      <c r="V38" s="155"/>
    </row>
    <row r="39" spans="1:22" ht="10.5" customHeight="1">
      <c r="A39" s="311"/>
      <c r="B39" s="351"/>
      <c r="C39" s="352"/>
      <c r="D39" s="386" t="s">
        <v>94</v>
      </c>
      <c r="F39" s="685"/>
      <c r="G39" s="686"/>
      <c r="H39" s="297" t="s">
        <v>95</v>
      </c>
      <c r="I39" s="350"/>
      <c r="J39" s="154"/>
      <c r="K39" s="154"/>
      <c r="L39" s="150"/>
      <c r="V39" s="155"/>
    </row>
    <row r="40" spans="1:22" ht="13">
      <c r="A40" s="290" t="s">
        <v>96</v>
      </c>
      <c r="C40" s="292"/>
      <c r="D40" s="386" t="s">
        <v>97</v>
      </c>
      <c r="F40" s="76" t="s">
        <v>98</v>
      </c>
      <c r="G40" s="73"/>
      <c r="H40" s="297" t="s">
        <v>88</v>
      </c>
      <c r="I40" s="350"/>
      <c r="J40" s="154" t="s">
        <v>99</v>
      </c>
      <c r="K40" s="154"/>
      <c r="L40" s="150"/>
      <c r="V40" s="155"/>
    </row>
    <row r="41" spans="1:22" ht="10.5" customHeight="1">
      <c r="A41" s="297" t="s">
        <v>527</v>
      </c>
      <c r="C41" s="298"/>
      <c r="D41" s="386" t="s">
        <v>100</v>
      </c>
      <c r="F41" s="77"/>
      <c r="G41" s="162"/>
      <c r="H41" s="297" t="s">
        <v>101</v>
      </c>
      <c r="I41" s="350"/>
      <c r="J41" s="154" t="s">
        <v>528</v>
      </c>
      <c r="K41" s="154"/>
      <c r="L41" s="687" t="s">
        <v>103</v>
      </c>
      <c r="M41" s="688"/>
      <c r="N41" s="688"/>
      <c r="O41" s="688"/>
      <c r="P41" s="688"/>
      <c r="Q41" s="688"/>
      <c r="R41" s="688"/>
      <c r="S41" s="688"/>
      <c r="T41" s="688"/>
      <c r="U41" s="688"/>
      <c r="V41" s="689"/>
    </row>
    <row r="42" spans="1:22">
      <c r="A42" s="311"/>
      <c r="B42" s="312"/>
      <c r="C42" s="313"/>
      <c r="D42" s="397"/>
      <c r="E42" s="312"/>
      <c r="F42" s="673" t="s">
        <v>1086</v>
      </c>
      <c r="G42" s="674"/>
      <c r="H42" s="673" t="s">
        <v>1085</v>
      </c>
      <c r="I42" s="674"/>
      <c r="J42" s="158" t="s">
        <v>104</v>
      </c>
      <c r="K42" s="158"/>
      <c r="L42" s="675" t="s">
        <v>105</v>
      </c>
      <c r="M42" s="676"/>
      <c r="N42" s="676"/>
      <c r="O42" s="676"/>
      <c r="P42" s="676"/>
      <c r="Q42" s="676"/>
      <c r="R42" s="676"/>
      <c r="S42" s="676"/>
      <c r="T42" s="676"/>
      <c r="U42" s="676"/>
      <c r="V42" s="677"/>
    </row>
    <row r="43" spans="1:22">
      <c r="B43" s="305"/>
    </row>
    <row r="46" spans="1:22" ht="19.25" customHeight="1"/>
    <row r="47" spans="1:22" ht="19.25" customHeight="1"/>
    <row r="48" spans="1:22" s="354" customFormat="1" ht="17.75" customHeight="1">
      <c r="A48" s="163" t="s">
        <v>886</v>
      </c>
      <c r="B48" s="146"/>
      <c r="C48" s="163" t="s">
        <v>569</v>
      </c>
      <c r="D48" s="382"/>
      <c r="E48" s="363"/>
      <c r="F48" s="163" t="s">
        <v>880</v>
      </c>
      <c r="G48" s="146"/>
      <c r="H48" s="163" t="s">
        <v>569</v>
      </c>
      <c r="K48" s="265"/>
      <c r="L48" s="265"/>
      <c r="V48" s="264"/>
    </row>
    <row r="49" spans="1:22" s="354" customFormat="1" ht="17.75" customHeight="1">
      <c r="A49" s="163" t="s">
        <v>887</v>
      </c>
      <c r="B49" s="146"/>
      <c r="C49" s="163" t="s">
        <v>891</v>
      </c>
      <c r="D49" s="382"/>
      <c r="E49" s="363"/>
      <c r="F49" s="247" t="s">
        <v>881</v>
      </c>
      <c r="G49" s="381"/>
      <c r="H49" s="247" t="s">
        <v>891</v>
      </c>
      <c r="K49" s="265"/>
      <c r="L49" s="265"/>
      <c r="V49" s="264"/>
    </row>
    <row r="50" spans="1:22" s="354" customFormat="1" ht="17.75" customHeight="1">
      <c r="A50" s="163" t="s">
        <v>888</v>
      </c>
      <c r="B50" s="146"/>
      <c r="C50" s="163" t="s">
        <v>891</v>
      </c>
      <c r="D50" s="382"/>
      <c r="E50" s="363"/>
      <c r="F50" s="163" t="s">
        <v>882</v>
      </c>
      <c r="G50" s="146"/>
      <c r="H50" s="163" t="s">
        <v>569</v>
      </c>
      <c r="K50" s="265"/>
      <c r="L50" s="265"/>
      <c r="V50" s="264"/>
    </row>
    <row r="51" spans="1:22" s="354" customFormat="1" ht="17.75" customHeight="1">
      <c r="A51" s="163" t="s">
        <v>889</v>
      </c>
      <c r="B51" s="146"/>
      <c r="C51" s="163" t="s">
        <v>569</v>
      </c>
      <c r="D51" s="382"/>
      <c r="E51" s="363"/>
      <c r="F51" s="163" t="s">
        <v>883</v>
      </c>
      <c r="G51" s="146"/>
      <c r="H51" s="163" t="s">
        <v>569</v>
      </c>
      <c r="K51" s="265"/>
      <c r="L51" s="265"/>
      <c r="V51" s="264"/>
    </row>
    <row r="52" spans="1:22" s="354" customFormat="1" ht="17.75" customHeight="1">
      <c r="A52" s="163" t="s">
        <v>890</v>
      </c>
      <c r="B52" s="146"/>
      <c r="C52" s="163" t="s">
        <v>569</v>
      </c>
      <c r="D52" s="382"/>
      <c r="E52" s="363"/>
      <c r="F52" s="163" t="s">
        <v>885</v>
      </c>
      <c r="G52" s="146"/>
      <c r="H52" s="163" t="s">
        <v>569</v>
      </c>
      <c r="K52" s="265"/>
      <c r="L52" s="265"/>
      <c r="V52" s="264"/>
    </row>
    <row r="53" spans="1:22" ht="18.75" customHeight="1">
      <c r="A53" s="411"/>
      <c r="B53" s="411"/>
      <c r="C53" s="411"/>
      <c r="D53" s="384"/>
      <c r="E53" s="266"/>
      <c r="F53" s="163" t="s">
        <v>884</v>
      </c>
      <c r="H53" s="163" t="s">
        <v>569</v>
      </c>
    </row>
    <row r="54" spans="1:22" ht="17.5">
      <c r="A54" s="268"/>
      <c r="B54" s="411"/>
      <c r="C54" s="411"/>
      <c r="D54" s="384"/>
      <c r="E54" s="411"/>
      <c r="F54" s="267"/>
      <c r="G54" s="267"/>
      <c r="H54" s="411"/>
    </row>
    <row r="56" spans="1:22">
      <c r="D56" s="386" t="s">
        <v>872</v>
      </c>
    </row>
    <row r="57" spans="1:22">
      <c r="L57" s="355"/>
    </row>
    <row r="58" spans="1:22" ht="14">
      <c r="A58" s="356"/>
      <c r="C58" s="334"/>
      <c r="D58" s="398"/>
      <c r="L58" s="358"/>
    </row>
    <row r="59" spans="1:22" ht="14">
      <c r="A59" s="359"/>
      <c r="C59" s="334"/>
      <c r="D59" s="398"/>
      <c r="L59" s="358"/>
    </row>
    <row r="60" spans="1:22" ht="14">
      <c r="A60" s="359"/>
      <c r="C60" s="334"/>
      <c r="D60" s="398"/>
      <c r="L60" s="358"/>
    </row>
    <row r="61" spans="1:22" ht="14">
      <c r="A61" s="359"/>
      <c r="B61" s="334"/>
      <c r="C61" s="334"/>
      <c r="D61" s="398"/>
      <c r="L61" s="358"/>
    </row>
    <row r="62" spans="1:22" ht="14">
      <c r="A62" s="359"/>
      <c r="B62" s="334"/>
      <c r="C62" s="334"/>
      <c r="D62" s="398"/>
      <c r="L62" s="358"/>
    </row>
    <row r="63" spans="1:22" ht="14">
      <c r="A63" s="359"/>
      <c r="B63" s="334"/>
      <c r="C63" s="334"/>
      <c r="D63" s="398"/>
      <c r="L63" s="358"/>
    </row>
    <row r="64" spans="1:22" ht="14">
      <c r="A64" s="334"/>
      <c r="B64" s="334"/>
      <c r="C64" s="334"/>
      <c r="D64" s="398"/>
      <c r="L64" s="360"/>
    </row>
    <row r="65" spans="1:4" ht="14">
      <c r="A65" s="359"/>
      <c r="B65" s="334"/>
      <c r="C65" s="334"/>
      <c r="D65" s="398"/>
    </row>
    <row r="66" spans="1:4" ht="14">
      <c r="A66" s="334"/>
      <c r="B66" s="334"/>
      <c r="C66" s="334"/>
      <c r="D66" s="398"/>
    </row>
    <row r="67" spans="1:4" ht="14">
      <c r="A67" s="334"/>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59"/>
      <c r="B75" s="334"/>
      <c r="C75" s="334"/>
      <c r="D75" s="398"/>
    </row>
    <row r="76" spans="1:4" ht="14">
      <c r="A76" s="359"/>
      <c r="B76" s="334"/>
      <c r="C76" s="334"/>
      <c r="D76" s="398"/>
    </row>
    <row r="77" spans="1:4" ht="14">
      <c r="A77" s="359"/>
      <c r="B77" s="334"/>
      <c r="C77" s="334"/>
      <c r="D77" s="398"/>
    </row>
    <row r="78" spans="1:4" ht="14">
      <c r="A78" s="334"/>
      <c r="B78" s="334"/>
      <c r="C78" s="334"/>
      <c r="D78" s="398"/>
    </row>
    <row r="79" spans="1:4" ht="14">
      <c r="B79" s="334"/>
    </row>
    <row r="80" spans="1:4" ht="14">
      <c r="B80" s="334"/>
    </row>
    <row r="81" spans="2:2" ht="14">
      <c r="B81" s="334"/>
    </row>
  </sheetData>
  <mergeCells count="9">
    <mergeCell ref="F42:G42"/>
    <mergeCell ref="H42:I42"/>
    <mergeCell ref="L42:V42"/>
    <mergeCell ref="B34:C35"/>
    <mergeCell ref="L36:V36"/>
    <mergeCell ref="F37:G37"/>
    <mergeCell ref="F38:G38"/>
    <mergeCell ref="F39:G39"/>
    <mergeCell ref="L41:V41"/>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42" max="21" man="1"/>
  </rowBreaks>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70781-2228-41F0-A59D-ADC80B77EEB9}">
  <sheetPr>
    <pageSetUpPr fitToPage="1"/>
  </sheetPr>
  <dimension ref="A1:AD78"/>
  <sheetViews>
    <sheetView topLeftCell="A13" zoomScale="70" zoomScaleNormal="70" zoomScaleSheetLayoutView="85" workbookViewId="0">
      <selection activeCell="G27" sqref="G27"/>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74"/>
      <c r="I10" s="575"/>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369" t="s">
        <v>1006</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12</v>
      </c>
      <c r="B19" s="419" t="s">
        <v>529</v>
      </c>
      <c r="C19" s="187" t="str">
        <f>IF(D19="","",VLOOKUP(B19,Data!$B$5:$L$404,2,FALSE))</f>
        <v>ZJ54420</v>
      </c>
      <c r="D19" s="274">
        <v>1</v>
      </c>
      <c r="E19" s="466"/>
      <c r="F19" s="185">
        <f>IF(D19="","",VLOOKUP(B19,Data!$B$5:$L$404,11,FALSE))</f>
        <v>4658.5600000000004</v>
      </c>
      <c r="G19" s="188">
        <f t="shared" ref="G19:G24" si="0">IF(D19&gt;0,D19*F19,"-")</f>
        <v>4658.5600000000004</v>
      </c>
      <c r="H19" s="182" t="str">
        <f>IF(D19="","",VLOOKUP(B19,Data!$B$5:$D$404,3,FALSE))</f>
        <v>C/T</v>
      </c>
      <c r="I19" s="182" t="str">
        <f>IF(D19="","",VLOOKUP(B19,Data!$B$5:$M$404,12,FALSE))</f>
        <v>Indonesia</v>
      </c>
      <c r="J19" s="402" t="s">
        <v>1007</v>
      </c>
      <c r="K19" s="183">
        <f>IF(D19="","",VLOOKUP(B19,Data!$B$5:$E$404,4,FALSE)*D19)</f>
        <v>305</v>
      </c>
      <c r="L19" s="183">
        <f>IF(D19="","",VLOOKUP(B19,Data!$B$5:$F$404,5,FALSE)*D19)</f>
        <v>269</v>
      </c>
      <c r="M19" s="189" t="e">
        <f>IF(B19=Data!B83,Data!G83,(IF(B19=Data!B89,Data!G89,(IF(B19=Data!B91,Data!G91,(IF(B19=Data!#REF!,Data!#REF!,(IF(B19=Data!#REF!,Data!#REF!,(IF(B19=Data!B74,Data!G74,(IF(B19=Data!#REF!,Data!#REF!,(IF(B19=Data!#REF!,Data!#REF!,Data!#REF!)))))))))))))))&amp;IF(B19=Data!B208,Data!G208,(IF(B19=Data!B209,Data!G209,(IF(B19=Data!#REF!,Data!#REF!,(IF(B19=Data!B204,Data!G204,(IF(B19=Data!B205,Data!G205,(IF(B19=Data!#REF!,Data!G901,(IF(B19=Data!#REF!,Data!#REF!,(IF(B19=Data!B261,Data!G261,Data!#REF!)))))))))))))))&amp;IF(B19=Data!#REF!,Data!#REF!,(IF(B19=Data!#REF!,Data!#REF!,(IF(B19=Data!#REF!,Data!#REF!,(IF(B19=Data!#REF!,Data!#REF!,(IF(B19=Data!#REF!,Data!#REF!,Data!#REF!)))))))))</f>
        <v>#REF!</v>
      </c>
      <c r="N19" s="377"/>
      <c r="O19" s="378"/>
      <c r="P19" s="186" t="e">
        <f>IF(B19=Data!B83,Data!H83,(IF(B19=Data!B89,Data!H89,(IF(B19=Data!B91,Data!H91,(IF(B19=Data!#REF!,Data!#REF!,(IF(B19=Data!#REF!,Data!#REF!,(IF(B19=Data!B74,Data!H74,(IF(B19=Data!#REF!,Data!#REF!,(IF(B19=Data!#REF!,Data!#REF!,Data!#REF!)))))))))))))))&amp;IF(B19=Data!B208,Data!H208,(IF(B19=Data!B209,Data!H209,(IF(B19=Data!#REF!,Data!#REF!,(IF(B19=Data!B204,Data!H204,(IF(B19=Data!B205,Data!H205,(IF(B19=Data!#REF!,Data!H901,(IF(B19=Data!#REF!,Data!#REF!,(IF(B19=Data!B261,Data!H261,Data!#REF!)))))))))))))))&amp;IF(B19=Data!#REF!,Data!#REF!,(IF(B19=Data!#REF!,Data!#REF!,(IF(B19=Data!#REF!,Data!#REF!,(IF(B19=Data!#REF!,Data!#REF!,(IF(B19=Data!#REF!,Data!#REF!,Data!#REF!)))))))))</f>
        <v>#REF!</v>
      </c>
      <c r="Q19" s="378"/>
      <c r="R19" s="378"/>
      <c r="S19" s="186" t="e">
        <f>IF(B19=Data!B83,Data!I83,(IF(B19=Data!B89,Data!I89,(IF(B19=Data!B91,Data!I91,(IF(B19=Data!#REF!,Data!#REF!,(IF(B19=Data!#REF!,Data!#REF!,(IF(B19=Data!B74,Data!I74,(IF(B19=Data!#REF!,Data!#REF!,(IF(B19=Data!#REF!,Data!#REF!,Data!#REF!)))))))))))))))&amp;IF(B19=Data!B208,Data!I208,(IF(B19=Data!B209,Data!I209,(IF(B19=Data!#REF!,Data!#REF!,(IF(B19=Data!B204,Data!I204,(IF(B19=Data!B205,Data!I205,(IF(B19=Data!#REF!,Data!I901,(IF(B19=Data!#REF!,Data!#REF!,(IF(B19=Data!B261,Data!I261,Data!#REF!)))))))))))))))&amp;IF(B19=Data!#REF!,Data!#REF!,(IF(B19=Data!#REF!,Data!#REF!,(IF(B19=Data!#REF!,Data!#REF!,(IF(B19=Data!#REF!,Data!#REF!,(IF(B19=Data!#REF!,Data!#REF!,Data!#REF!)))))))))</f>
        <v>#REF!</v>
      </c>
      <c r="T19" s="379"/>
      <c r="U19" s="186" t="e">
        <f>IF(B19=Data!B83,Data!J83,(IF(B19=Data!B89,Data!J89,(IF(B19=Data!B91,Data!J91,(IF(B19=Data!#REF!,Data!#REF!,(IF(B19=Data!#REF!,Data!#REF!,(IF(B19=Data!B74,Data!J74,(IF(B19=Data!#REF!,Data!#REF!,(IF(B19=Data!#REF!,Data!#REF!,Data!#REF!)))))))))))))))&amp;IF(B19=Data!B208,Data!J208,(IF(B19=Data!B209,Data!J209,(IF(B19=Data!#REF!,Data!#REF!,(IF(B19=Data!B204,Data!J204,(IF(B19=Data!B205,Data!J205,(IF(B19=Data!#REF!,Data!J901,(IF(B19=Data!#REF!,Data!#REF!,(IF(B19=Data!B261,Data!J261,Data!#REF!)))))))))))))))&amp;IF(B19=Data!#REF!,Data!#REF!,(IF(B19=Data!#REF!,Data!#REF!,(IF(B19=Data!#REF!,Data!#REF!,(IF(B19=Data!#REF!,Data!#REF!,(IF(B19=Data!#REF!,Data!#REF!,Data!#REF!)))))))))</f>
        <v>#REF!</v>
      </c>
      <c r="V19" s="184">
        <f>IF(D19="","",VLOOKUP(B19,Data!$B$5:$J$404,9,FALSE)*D19)</f>
        <v>1.534</v>
      </c>
    </row>
    <row r="20" spans="1:30" s="340" customFormat="1" ht="17" customHeight="1">
      <c r="A20" s="271"/>
      <c r="B20" s="420" t="s">
        <v>1050</v>
      </c>
      <c r="C20" s="187" t="str">
        <f>IF(D20="","",VLOOKUP(B20,Data!$B$5:$L$404,2,FALSE))</f>
        <v/>
      </c>
      <c r="D20" s="274"/>
      <c r="E20" s="276"/>
      <c r="F20" s="185" t="str">
        <f>IF(D20="","",VLOOKUP(B20,Data!$B$5:$L$404,11,FALSE))</f>
        <v/>
      </c>
      <c r="G20" s="188" t="str">
        <f>IF(D20&gt;0,D20*F20,"-")</f>
        <v>-</v>
      </c>
      <c r="H20" s="182" t="str">
        <f>IF(D20="","",VLOOKUP(B20,Data!$B$5:$D$404,3,FALSE))</f>
        <v/>
      </c>
      <c r="I20" s="182" t="str">
        <f>IF(D20="","",VLOOKUP(B20,Data!$B$5:$M$404,12,FALSE))</f>
        <v/>
      </c>
      <c r="J20" s="279"/>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v>13</v>
      </c>
      <c r="B21" s="419" t="s">
        <v>39</v>
      </c>
      <c r="C21" s="187" t="str">
        <f>IF(D21="","",VLOOKUP(B21,Data!$B$5:$L$404,2,FALSE))</f>
        <v>ZJ54410</v>
      </c>
      <c r="D21" s="274">
        <v>1</v>
      </c>
      <c r="E21" s="466"/>
      <c r="F21" s="185">
        <f>IF(D21="","",VLOOKUP(B21,Data!$B$5:$L$404,11,FALSE))</f>
        <v>4657.7700000000004</v>
      </c>
      <c r="G21" s="188">
        <f>IF(D21&gt;0,D21*F21,"-")</f>
        <v>4657.7700000000004</v>
      </c>
      <c r="H21" s="182" t="str">
        <f>IF(D21="","",VLOOKUP(B21,Data!$B$5:$D$404,3,FALSE))</f>
        <v>C/T</v>
      </c>
      <c r="I21" s="182" t="str">
        <f>IF(D21="","",VLOOKUP(B21,Data!$B$5:$M$404,12,FALSE))</f>
        <v>Indonesia</v>
      </c>
      <c r="J21" s="553" t="s">
        <v>1054</v>
      </c>
      <c r="K21" s="183">
        <f>IF(D21="","",VLOOKUP(B21,Data!$B$5:$E$404,4,FALSE)*D21)</f>
        <v>305</v>
      </c>
      <c r="L21" s="183">
        <f>IF(D21="","",VLOOKUP(B21,Data!$B$5:$F$404,5,FALSE)*D21)</f>
        <v>269</v>
      </c>
      <c r="M21" s="189" t="e">
        <f>IF(B21=Data!B85,Data!G85,(IF(B21=Data!B91,Data!G91,(IF(B21=Data!B93,Data!G93,(IF(B21=Data!#REF!,Data!#REF!,(IF(B21=Data!#REF!,Data!#REF!,(IF(B21=Data!B76,Data!G76,(IF(B21=Data!#REF!,Data!#REF!,(IF(B21=Data!#REF!,Data!#REF!,Data!#REF!)))))))))))))))&amp;IF(B21=Data!B210,Data!G210,(IF(B21=Data!B211,Data!G211,(IF(B21=Data!#REF!,Data!#REF!,(IF(B21=Data!B206,Data!G206,(IF(B21=Data!B207,Data!G207,(IF(B21=Data!#REF!,Data!G903,(IF(B21=Data!#REF!,Data!#REF!,(IF(B21=Data!B263,Data!G263,Data!#REF!)))))))))))))))&amp;IF(B21=Data!#REF!,Data!#REF!,(IF(B21=Data!#REF!,Data!#REF!,(IF(B21=Data!#REF!,Data!#REF!,(IF(B21=Data!#REF!,Data!#REF!,(IF(B21=Data!#REF!,Data!#REF!,Data!#REF!)))))))))</f>
        <v>#REF!</v>
      </c>
      <c r="N21" s="377"/>
      <c r="O21" s="378"/>
      <c r="P21" s="186" t="e">
        <f>IF(B21=Data!B85,Data!H85,(IF(B21=Data!B91,Data!H91,(IF(B21=Data!B93,Data!H93,(IF(B21=Data!#REF!,Data!#REF!,(IF(B21=Data!#REF!,Data!#REF!,(IF(B21=Data!B76,Data!H76,(IF(B21=Data!#REF!,Data!#REF!,(IF(B21=Data!#REF!,Data!#REF!,Data!#REF!)))))))))))))))&amp;IF(B21=Data!B210,Data!H210,(IF(B21=Data!B211,Data!H211,(IF(B21=Data!#REF!,Data!#REF!,(IF(B21=Data!B206,Data!H206,(IF(B21=Data!B207,Data!H207,(IF(B21=Data!#REF!,Data!H903,(IF(B21=Data!#REF!,Data!#REF!,(IF(B21=Data!B263,Data!H263,Data!#REF!)))))))))))))))&amp;IF(B21=Data!#REF!,Data!#REF!,(IF(B21=Data!#REF!,Data!#REF!,(IF(B21=Data!#REF!,Data!#REF!,(IF(B21=Data!#REF!,Data!#REF!,(IF(B21=Data!#REF!,Data!#REF!,Data!#REF!)))))))))</f>
        <v>#REF!</v>
      </c>
      <c r="Q21" s="378"/>
      <c r="R21" s="378"/>
      <c r="S21" s="186" t="e">
        <f>IF(B21=Data!B85,Data!I85,(IF(B21=Data!B91,Data!I91,(IF(B21=Data!B93,Data!I93,(IF(B21=Data!#REF!,Data!#REF!,(IF(B21=Data!#REF!,Data!#REF!,(IF(B21=Data!B76,Data!I76,(IF(B21=Data!#REF!,Data!#REF!,(IF(B21=Data!#REF!,Data!#REF!,Data!#REF!)))))))))))))))&amp;IF(B21=Data!B210,Data!I210,(IF(B21=Data!B211,Data!I211,(IF(B21=Data!#REF!,Data!#REF!,(IF(B21=Data!B206,Data!I206,(IF(B21=Data!B207,Data!I207,(IF(B21=Data!#REF!,Data!I903,(IF(B21=Data!#REF!,Data!#REF!,(IF(B21=Data!B263,Data!I263,Data!#REF!)))))))))))))))&amp;IF(B21=Data!#REF!,Data!#REF!,(IF(B21=Data!#REF!,Data!#REF!,(IF(B21=Data!#REF!,Data!#REF!,(IF(B21=Data!#REF!,Data!#REF!,(IF(B21=Data!#REF!,Data!#REF!,Data!#REF!)))))))))</f>
        <v>#REF!</v>
      </c>
      <c r="T21" s="379"/>
      <c r="U21" s="186" t="e">
        <f>IF(B21=Data!B85,Data!J85,(IF(B21=Data!B91,Data!J91,(IF(B21=Data!B93,Data!J93,(IF(B21=Data!#REF!,Data!#REF!,(IF(B21=Data!#REF!,Data!#REF!,(IF(B21=Data!B76,Data!J76,(IF(B21=Data!#REF!,Data!#REF!,(IF(B21=Data!#REF!,Data!#REF!,Data!#REF!)))))))))))))))&amp;IF(B21=Data!B210,Data!J210,(IF(B21=Data!B211,Data!J211,(IF(B21=Data!#REF!,Data!#REF!,(IF(B21=Data!B206,Data!J206,(IF(B21=Data!B207,Data!J207,(IF(B21=Data!#REF!,Data!J903,(IF(B21=Data!#REF!,Data!#REF!,(IF(B21=Data!B263,Data!J263,Data!#REF!)))))))))))))))&amp;IF(B21=Data!#REF!,Data!#REF!,(IF(B21=Data!#REF!,Data!#REF!,(IF(B21=Data!#REF!,Data!#REF!,(IF(B21=Data!#REF!,Data!#REF!,(IF(B21=Data!#REF!,Data!#REF!,Data!#REF!)))))))))</f>
        <v>#REF!</v>
      </c>
      <c r="V21" s="184">
        <f>IF(D21="","",VLOOKUP(B21,Data!$B$5:$J$404,9,FALSE)*D21)</f>
        <v>1.534</v>
      </c>
    </row>
    <row r="22" spans="1:30" s="340" customFormat="1" ht="17" customHeight="1">
      <c r="A22" s="272">
        <v>14</v>
      </c>
      <c r="B22" s="419" t="s">
        <v>245</v>
      </c>
      <c r="C22" s="187" t="str">
        <f>IF(D22="","",VLOOKUP(B22,Data!$B$5:$L$404,2,FALSE))</f>
        <v>AAC7370</v>
      </c>
      <c r="D22" s="274">
        <v>1</v>
      </c>
      <c r="E22" s="466"/>
      <c r="F22" s="185">
        <f>IF(D22="","",VLOOKUP(B22,Data!$B$5:$L$404,11,FALSE))</f>
        <v>3015.47</v>
      </c>
      <c r="G22" s="188">
        <f t="shared" si="0"/>
        <v>3015.47</v>
      </c>
      <c r="H22" s="182" t="str">
        <f>IF(D22="","",VLOOKUP(B22,Data!$B$5:$D$404,3,FALSE))</f>
        <v>C/T</v>
      </c>
      <c r="I22" s="182" t="str">
        <f>IF(D22="","",VLOOKUP(B22,Data!$B$5:$M$404,12,FALSE))</f>
        <v>Indonesia</v>
      </c>
      <c r="J22" s="553" t="s">
        <v>1054</v>
      </c>
      <c r="K22" s="183">
        <f>IF(D22="","",VLOOKUP(B22,Data!$B$5:$E$404,4,FALSE)*D22)</f>
        <v>266</v>
      </c>
      <c r="L22" s="183">
        <f>IF(D22="","",VLOOKUP(B22,Data!$B$5:$F$404,5,FALSE)*D22)</f>
        <v>246</v>
      </c>
      <c r="M22" s="189" t="e">
        <f>IF(B22=Data!B82,Data!G82,(IF(B22=Data!B88,Data!G88,(IF(B22=Data!B90,Data!G90,(IF(B22=Data!#REF!,Data!#REF!,(IF(B22=Data!#REF!,Data!#REF!,(IF(B22=Data!B73,Data!G73,(IF(B22=Data!#REF!,Data!#REF!,(IF(B22=Data!#REF!,Data!#REF!,Data!#REF!)))))))))))))))&amp;IF(B22=Data!B207,Data!G207,(IF(B22=Data!B208,Data!G208,(IF(B22=Data!#REF!,Data!#REF!,(IF(B22=Data!B203,Data!G203,(IF(B22=Data!B204,Data!G204,(IF(B22=Data!#REF!,Data!G900,(IF(B22=Data!#REF!,Data!#REF!,(IF(B22=Data!B260,Data!G260,Data!#REF!)))))))))))))))&amp;IF(B22=Data!#REF!,Data!#REF!,(IF(B22=Data!#REF!,Data!#REF!,(IF(B22=Data!#REF!,Data!#REF!,(IF(B22=Data!#REF!,Data!#REF!,(IF(B22=Data!#REF!,Data!#REF!,Data!#REF!)))))))))</f>
        <v>#REF!</v>
      </c>
      <c r="N22" s="377"/>
      <c r="O22" s="378"/>
      <c r="P22" s="186" t="e">
        <f>IF(B22=Data!B82,Data!H82,(IF(B22=Data!B88,Data!H88,(IF(B22=Data!B90,Data!H90,(IF(B22=Data!#REF!,Data!#REF!,(IF(B22=Data!#REF!,Data!#REF!,(IF(B22=Data!B73,Data!H73,(IF(B22=Data!#REF!,Data!#REF!,(IF(B22=Data!#REF!,Data!#REF!,Data!#REF!)))))))))))))))&amp;IF(B22=Data!B207,Data!H207,(IF(B22=Data!B208,Data!H208,(IF(B22=Data!#REF!,Data!#REF!,(IF(B22=Data!B203,Data!H203,(IF(B22=Data!B204,Data!H204,(IF(B22=Data!#REF!,Data!H900,(IF(B22=Data!#REF!,Data!#REF!,(IF(B22=Data!B260,Data!H260,Data!#REF!)))))))))))))))&amp;IF(B22=Data!#REF!,Data!#REF!,(IF(B22=Data!#REF!,Data!#REF!,(IF(B22=Data!#REF!,Data!#REF!,(IF(B22=Data!#REF!,Data!#REF!,(IF(B22=Data!#REF!,Data!#REF!,Data!#REF!)))))))))</f>
        <v>#REF!</v>
      </c>
      <c r="Q22" s="378"/>
      <c r="R22" s="378"/>
      <c r="S22" s="186" t="e">
        <f>IF(B22=Data!B82,Data!I82,(IF(B22=Data!B88,Data!I88,(IF(B22=Data!B90,Data!I90,(IF(B22=Data!#REF!,Data!#REF!,(IF(B22=Data!#REF!,Data!#REF!,(IF(B22=Data!B73,Data!I73,(IF(B22=Data!#REF!,Data!#REF!,(IF(B22=Data!#REF!,Data!#REF!,Data!#REF!)))))))))))))))&amp;IF(B22=Data!B207,Data!I207,(IF(B22=Data!B208,Data!I208,(IF(B22=Data!#REF!,Data!#REF!,(IF(B22=Data!B203,Data!I203,(IF(B22=Data!B204,Data!I204,(IF(B22=Data!#REF!,Data!I900,(IF(B22=Data!#REF!,Data!#REF!,(IF(B22=Data!B260,Data!I260,Data!#REF!)))))))))))))))&amp;IF(B22=Data!#REF!,Data!#REF!,(IF(B22=Data!#REF!,Data!#REF!,(IF(B22=Data!#REF!,Data!#REF!,(IF(B22=Data!#REF!,Data!#REF!,(IF(B22=Data!#REF!,Data!#REF!,Data!#REF!)))))))))</f>
        <v>#REF!</v>
      </c>
      <c r="T22" s="379"/>
      <c r="U22" s="186" t="e">
        <f>IF(B22=Data!B82,Data!J82,(IF(B22=Data!B88,Data!J88,(IF(B22=Data!B90,Data!J90,(IF(B22=Data!#REF!,Data!#REF!,(IF(B22=Data!#REF!,Data!#REF!,(IF(B22=Data!B73,Data!J73,(IF(B22=Data!#REF!,Data!#REF!,(IF(B22=Data!#REF!,Data!#REF!,Data!#REF!)))))))))))))))&amp;IF(B22=Data!B207,Data!J207,(IF(B22=Data!B208,Data!J208,(IF(B22=Data!#REF!,Data!#REF!,(IF(B22=Data!B203,Data!J203,(IF(B22=Data!B204,Data!J204,(IF(B22=Data!#REF!,Data!J900,(IF(B22=Data!#REF!,Data!#REF!,(IF(B22=Data!B260,Data!J260,Data!#REF!)))))))))))))))&amp;IF(B22=Data!#REF!,Data!#REF!,(IF(B22=Data!#REF!,Data!#REF!,(IF(B22=Data!#REF!,Data!#REF!,(IF(B22=Data!#REF!,Data!#REF!,(IF(B22=Data!#REF!,Data!#REF!,Data!#REF!)))))))))</f>
        <v>#REF!</v>
      </c>
      <c r="V22" s="184">
        <f>IF(D22="","",VLOOKUP(B22,Data!$B$5:$J$404,9,FALSE)*D22)</f>
        <v>1.488</v>
      </c>
    </row>
    <row r="23" spans="1:30" s="340" customFormat="1" ht="17" customHeight="1">
      <c r="A23" s="272"/>
      <c r="B23" s="419"/>
      <c r="C23" s="187" t="str">
        <f>IF(D23="","",VLOOKUP(B23,Data!$B$5:$L$404,2,FALSE))</f>
        <v/>
      </c>
      <c r="D23" s="274"/>
      <c r="E23" s="466"/>
      <c r="F23" s="185" t="str">
        <f>IF(D23="","",VLOOKUP(B23,Data!$B$5:$L$404,11,FALSE))</f>
        <v/>
      </c>
      <c r="G23" s="188" t="str">
        <f t="shared" si="0"/>
        <v>-</v>
      </c>
      <c r="H23" s="182" t="str">
        <f>IF(D23="","",VLOOKUP(B23,Data!$B$5:$D$404,3,FALSE))</f>
        <v/>
      </c>
      <c r="I23" s="182" t="str">
        <f>IF(D23="","",VLOOKUP(B23,Data!$B$5:$M$404,12,FALSE))</f>
        <v/>
      </c>
      <c r="J23" s="402"/>
      <c r="K23" s="183" t="str">
        <f>IF(D23="","",VLOOKUP(B23,Data!$B$5:$E$404,4,FALSE)*D23)</f>
        <v/>
      </c>
      <c r="L23" s="183" t="str">
        <f>IF(D23="","",VLOOKUP(B23,Data!$B$5:$F$404,5,FALSE)*D23)</f>
        <v/>
      </c>
      <c r="M23" s="189" t="e">
        <f>IF(B23=Data!B83,Data!G83,(IF(B23=Data!B89,Data!G89,(IF(B23=Data!B91,Data!G91,(IF(B23=Data!#REF!,Data!#REF!,(IF(B23=Data!#REF!,Data!#REF!,(IF(B23=Data!B74,Data!G74,(IF(B23=Data!#REF!,Data!#REF!,(IF(B23=Data!#REF!,Data!#REF!,Data!#REF!)))))))))))))))&amp;IF(B23=Data!B208,Data!G208,(IF(B23=Data!B209,Data!G209,(IF(B23=Data!#REF!,Data!#REF!,(IF(B23=Data!B204,Data!G204,(IF(B23=Data!B205,Data!G205,(IF(B23=Data!#REF!,Data!G901,(IF(B23=Data!#REF!,Data!#REF!,(IF(B23=Data!B261,Data!G261,Data!#REF!)))))))))))))))&amp;IF(B23=Data!#REF!,Data!#REF!,(IF(B23=Data!#REF!,Data!#REF!,(IF(B23=Data!#REF!,Data!#REF!,(IF(B23=Data!#REF!,Data!#REF!,(IF(B23=Data!#REF!,Data!#REF!,Data!#REF!)))))))))</f>
        <v>#REF!</v>
      </c>
      <c r="N23" s="377"/>
      <c r="O23" s="378"/>
      <c r="P23" s="186" t="e">
        <f>IF(B23=Data!B83,Data!H83,(IF(B23=Data!B89,Data!H89,(IF(B23=Data!B91,Data!H91,(IF(B23=Data!#REF!,Data!#REF!,(IF(B23=Data!#REF!,Data!#REF!,(IF(B23=Data!B74,Data!H74,(IF(B23=Data!#REF!,Data!#REF!,(IF(B23=Data!#REF!,Data!#REF!,Data!#REF!)))))))))))))))&amp;IF(B23=Data!B208,Data!H208,(IF(B23=Data!B209,Data!H209,(IF(B23=Data!#REF!,Data!#REF!,(IF(B23=Data!B204,Data!H204,(IF(B23=Data!B205,Data!H205,(IF(B23=Data!#REF!,Data!H901,(IF(B23=Data!#REF!,Data!#REF!,(IF(B23=Data!B261,Data!H261,Data!#REF!)))))))))))))))&amp;IF(B23=Data!#REF!,Data!#REF!,(IF(B23=Data!#REF!,Data!#REF!,(IF(B23=Data!#REF!,Data!#REF!,(IF(B23=Data!#REF!,Data!#REF!,(IF(B23=Data!#REF!,Data!#REF!,Data!#REF!)))))))))</f>
        <v>#REF!</v>
      </c>
      <c r="Q23" s="378"/>
      <c r="R23" s="378"/>
      <c r="S23" s="186" t="e">
        <f>IF(B23=Data!B83,Data!I83,(IF(B23=Data!B89,Data!I89,(IF(B23=Data!B91,Data!I91,(IF(B23=Data!#REF!,Data!#REF!,(IF(B23=Data!#REF!,Data!#REF!,(IF(B23=Data!B74,Data!I74,(IF(B23=Data!#REF!,Data!#REF!,(IF(B23=Data!#REF!,Data!#REF!,Data!#REF!)))))))))))))))&amp;IF(B23=Data!B208,Data!I208,(IF(B23=Data!B209,Data!I209,(IF(B23=Data!#REF!,Data!#REF!,(IF(B23=Data!B204,Data!I204,(IF(B23=Data!B205,Data!I205,(IF(B23=Data!#REF!,Data!I901,(IF(B23=Data!#REF!,Data!#REF!,(IF(B23=Data!B261,Data!I261,Data!#REF!)))))))))))))))&amp;IF(B23=Data!#REF!,Data!#REF!,(IF(B23=Data!#REF!,Data!#REF!,(IF(B23=Data!#REF!,Data!#REF!,(IF(B23=Data!#REF!,Data!#REF!,(IF(B23=Data!#REF!,Data!#REF!,Data!#REF!)))))))))</f>
        <v>#REF!</v>
      </c>
      <c r="T23" s="379"/>
      <c r="U23" s="186" t="e">
        <f>IF(B23=Data!B83,Data!J83,(IF(B23=Data!B89,Data!J89,(IF(B23=Data!B91,Data!J91,(IF(B23=Data!#REF!,Data!#REF!,(IF(B23=Data!#REF!,Data!#REF!,(IF(B23=Data!B74,Data!J74,(IF(B23=Data!#REF!,Data!#REF!,(IF(B23=Data!#REF!,Data!#REF!,Data!#REF!)))))))))))))))&amp;IF(B23=Data!B208,Data!J208,(IF(B23=Data!B209,Data!J209,(IF(B23=Data!#REF!,Data!#REF!,(IF(B23=Data!B204,Data!J204,(IF(B23=Data!B205,Data!J205,(IF(B23=Data!#REF!,Data!J901,(IF(B23=Data!#REF!,Data!#REF!,(IF(B23=Data!B261,Data!J261,Data!#REF!)))))))))))))))&amp;IF(B23=Data!#REF!,Data!#REF!,(IF(B23=Data!#REF!,Data!#REF!,(IF(B23=Data!#REF!,Data!#REF!,(IF(B23=Data!#REF!,Data!#REF!,(IF(B23=Data!#REF!,Data!#REF!,Data!#REF!)))))))))</f>
        <v>#REF!</v>
      </c>
      <c r="V23" s="184" t="str">
        <f>IF(D23="","",VLOOKUP(B23,Data!$B$5:$J$404,9,FALSE)*D23)</f>
        <v/>
      </c>
    </row>
    <row r="24" spans="1:30" s="340" customFormat="1" ht="17" customHeight="1">
      <c r="A24" s="272"/>
      <c r="B24" s="419"/>
      <c r="C24" s="187" t="str">
        <f>IF(D24="","",VLOOKUP(B24,Data!$B$5:$L$404,2,FALSE))</f>
        <v/>
      </c>
      <c r="D24" s="274"/>
      <c r="E24" s="466"/>
      <c r="F24" s="185" t="str">
        <f>IF(D24="","",VLOOKUP(B24,Data!$B$5:$L$404,11,FALSE))</f>
        <v/>
      </c>
      <c r="G24" s="188" t="str">
        <f t="shared" si="0"/>
        <v>-</v>
      </c>
      <c r="H24" s="182" t="str">
        <f>IF(D24="","",VLOOKUP(B24,Data!$B$5:$D$404,3,FALSE))</f>
        <v/>
      </c>
      <c r="I24" s="182" t="str">
        <f>IF(D24="","",VLOOKUP(B24,Data!$B$5:$M$404,12,FALSE))</f>
        <v/>
      </c>
      <c r="J24" s="402"/>
      <c r="K24" s="183" t="str">
        <f>IF(D24="","",VLOOKUP(B24,Data!$B$5:$E$404,4,FALSE)*D24)</f>
        <v/>
      </c>
      <c r="L24" s="183" t="str">
        <f>IF(D24="","",VLOOKUP(B24,Data!$B$5:$F$404,5,FALSE)*D24)</f>
        <v/>
      </c>
      <c r="M24" s="189" t="e">
        <f>IF(B24=Data!B84,Data!G84,(IF(B24=Data!B90,Data!G90,(IF(B24=Data!B92,Data!G92,(IF(B24=Data!#REF!,Data!#REF!,(IF(B24=Data!#REF!,Data!#REF!,(IF(B24=Data!B75,Data!G75,(IF(B24=Data!#REF!,Data!#REF!,(IF(B24=Data!#REF!,Data!#REF!,Data!#REF!)))))))))))))))&amp;IF(B24=Data!B209,Data!G209,(IF(B24=Data!B210,Data!G210,(IF(B24=Data!#REF!,Data!#REF!,(IF(B24=Data!B205,Data!G205,(IF(B24=Data!B206,Data!G206,(IF(B24=Data!#REF!,Data!G902,(IF(B24=Data!#REF!,Data!#REF!,(IF(B24=Data!B262,Data!G262,Data!#REF!)))))))))))))))&amp;IF(B24=Data!#REF!,Data!#REF!,(IF(B24=Data!#REF!,Data!#REF!,(IF(B24=Data!#REF!,Data!#REF!,(IF(B24=Data!#REF!,Data!#REF!,(IF(B24=Data!#REF!,Data!#REF!,Data!#REF!)))))))))</f>
        <v>#REF!</v>
      </c>
      <c r="N24" s="377"/>
      <c r="O24" s="378"/>
      <c r="P24" s="186" t="e">
        <f>IF(B24=Data!B84,Data!H84,(IF(B24=Data!B90,Data!H90,(IF(B24=Data!B92,Data!H92,(IF(B24=Data!#REF!,Data!#REF!,(IF(B24=Data!#REF!,Data!#REF!,(IF(B24=Data!B75,Data!H75,(IF(B24=Data!#REF!,Data!#REF!,(IF(B24=Data!#REF!,Data!#REF!,Data!#REF!)))))))))))))))&amp;IF(B24=Data!B209,Data!H209,(IF(B24=Data!B210,Data!H210,(IF(B24=Data!#REF!,Data!#REF!,(IF(B24=Data!B205,Data!H205,(IF(B24=Data!B206,Data!H206,(IF(B24=Data!#REF!,Data!H902,(IF(B24=Data!#REF!,Data!#REF!,(IF(B24=Data!B262,Data!H262,Data!#REF!)))))))))))))))&amp;IF(B24=Data!#REF!,Data!#REF!,(IF(B24=Data!#REF!,Data!#REF!,(IF(B24=Data!#REF!,Data!#REF!,(IF(B24=Data!#REF!,Data!#REF!,(IF(B24=Data!#REF!,Data!#REF!,Data!#REF!)))))))))</f>
        <v>#REF!</v>
      </c>
      <c r="Q24" s="378"/>
      <c r="R24" s="378"/>
      <c r="S24" s="186" t="e">
        <f>IF(B24=Data!B84,Data!I84,(IF(B24=Data!B90,Data!I90,(IF(B24=Data!B92,Data!I92,(IF(B24=Data!#REF!,Data!#REF!,(IF(B24=Data!#REF!,Data!#REF!,(IF(B24=Data!B75,Data!I75,(IF(B24=Data!#REF!,Data!#REF!,(IF(B24=Data!#REF!,Data!#REF!,Data!#REF!)))))))))))))))&amp;IF(B24=Data!B209,Data!I209,(IF(B24=Data!B210,Data!I210,(IF(B24=Data!#REF!,Data!#REF!,(IF(B24=Data!B205,Data!I205,(IF(B24=Data!B206,Data!I206,(IF(B24=Data!#REF!,Data!I902,(IF(B24=Data!#REF!,Data!#REF!,(IF(B24=Data!B262,Data!I262,Data!#REF!)))))))))))))))&amp;IF(B24=Data!#REF!,Data!#REF!,(IF(B24=Data!#REF!,Data!#REF!,(IF(B24=Data!#REF!,Data!#REF!,(IF(B24=Data!#REF!,Data!#REF!,(IF(B24=Data!#REF!,Data!#REF!,Data!#REF!)))))))))</f>
        <v>#REF!</v>
      </c>
      <c r="T24" s="379"/>
      <c r="U24" s="186" t="e">
        <f>IF(B24=Data!B84,Data!J84,(IF(B24=Data!B90,Data!J90,(IF(B24=Data!B92,Data!J92,(IF(B24=Data!#REF!,Data!#REF!,(IF(B24=Data!#REF!,Data!#REF!,(IF(B24=Data!B75,Data!J75,(IF(B24=Data!#REF!,Data!#REF!,(IF(B24=Data!#REF!,Data!#REF!,Data!#REF!)))))))))))))))&amp;IF(B24=Data!B209,Data!J209,(IF(B24=Data!B210,Data!J210,(IF(B24=Data!#REF!,Data!#REF!,(IF(B24=Data!B205,Data!J205,(IF(B24=Data!B206,Data!J206,(IF(B24=Data!#REF!,Data!J902,(IF(B24=Data!#REF!,Data!#REF!,(IF(B24=Data!B262,Data!J262,Data!#REF!)))))))))))))))&amp;IF(B24=Data!#REF!,Data!#REF!,(IF(B24=Data!#REF!,Data!#REF!,(IF(B24=Data!#REF!,Data!#REF!,(IF(B24=Data!#REF!,Data!#REF!,(IF(B24=Data!#REF!,Data!#REF!,Data!#REF!)))))))))</f>
        <v>#REF!</v>
      </c>
      <c r="V24" s="184" t="str">
        <f>IF(D24="","",VLOOKUP(B24,Data!$B$5:$J$404,9,FALSE)*D24)</f>
        <v/>
      </c>
    </row>
    <row r="25" spans="1:30" s="409" customFormat="1" ht="17" customHeight="1">
      <c r="A25" s="410"/>
      <c r="B25" s="368"/>
      <c r="C25" s="187" t="str">
        <f>IF(D25="","",VLOOKUP(B25,Data!$B$5:$L$404,2,FALSE))</f>
        <v/>
      </c>
      <c r="D25" s="274"/>
      <c r="E25" s="273"/>
      <c r="F25" s="376" t="str">
        <f>IF(D25="","",VLOOKUP(B25,Data!$B$5:$L$404,11,FALSE))</f>
        <v/>
      </c>
      <c r="G25" s="400" t="str">
        <f>IF(D25&gt;0,D25*F25,"-")</f>
        <v>-</v>
      </c>
      <c r="H25" s="401" t="str">
        <f>IF(D25="","",VLOOKUP(B25,Data!$B$5:$D$404,3,FALSE))</f>
        <v/>
      </c>
      <c r="I25" s="401" t="str">
        <f>IF(D25="","",VLOOKUP(B25,Data!$B$5:$M$404,12,FALSE))</f>
        <v/>
      </c>
      <c r="J25" s="402"/>
      <c r="K25" s="187" t="str">
        <f>IF(D25="","",VLOOKUP(B25,Data!$B$5:$E$404,4,FALSE)*D25)</f>
        <v/>
      </c>
      <c r="L25" s="187" t="str">
        <f>IF(D25="","",VLOOKUP(B25,Data!$B$5:$F$404,5,FALSE)*D25)</f>
        <v/>
      </c>
      <c r="M25" s="403"/>
      <c r="N25" s="404"/>
      <c r="O25" s="405"/>
      <c r="P25" s="406"/>
      <c r="Q25" s="405"/>
      <c r="R25" s="405"/>
      <c r="S25" s="406"/>
      <c r="T25" s="407"/>
      <c r="U25" s="406"/>
      <c r="V25" s="408" t="str">
        <f>IF(D25="","",VLOOKUP(B25,Data!$B$5:$J$404,9,FALSE)*D25)</f>
        <v/>
      </c>
      <c r="W25" s="386"/>
      <c r="X25" s="386"/>
      <c r="Y25" s="386"/>
      <c r="Z25" s="386"/>
      <c r="AA25" s="386"/>
      <c r="AB25" s="386"/>
      <c r="AC25" s="386"/>
      <c r="AD25" s="386"/>
    </row>
    <row r="26" spans="1:30" s="409" customFormat="1" ht="17" customHeight="1">
      <c r="A26" s="410"/>
      <c r="B26" s="368"/>
      <c r="C26" s="187" t="str">
        <f>IF(D26="","",VLOOKUP(B26,Data!$B$5:$L$404,2,FALSE))</f>
        <v/>
      </c>
      <c r="D26" s="274"/>
      <c r="E26" s="273"/>
      <c r="F26" s="376" t="str">
        <f>IF(D26="","",VLOOKUP(B26,Data!$B$5:$L$404,11,FALSE))</f>
        <v/>
      </c>
      <c r="G26" s="400" t="str">
        <f>IF(D26&gt;0,D26*F26,"-")</f>
        <v>-</v>
      </c>
      <c r="H26" s="401" t="str">
        <f>IF(D26="","",VLOOKUP(B26,Data!$B$5:$D$404,3,FALSE))</f>
        <v/>
      </c>
      <c r="I26" s="401" t="str">
        <f>IF(D26="","",VLOOKUP(B26,Data!$B$5:$M$404,12,FALSE))</f>
        <v/>
      </c>
      <c r="J26" s="402"/>
      <c r="K26" s="187" t="str">
        <f>IF(D26="","",VLOOKUP(B26,Data!$B$5:$E$404,4,FALSE)*D26)</f>
        <v/>
      </c>
      <c r="L26" s="187" t="str">
        <f>IF(D26="","",VLOOKUP(B26,Data!$B$5:$F$404,5,FALSE)*D26)</f>
        <v/>
      </c>
      <c r="M26" s="403"/>
      <c r="N26" s="404"/>
      <c r="O26" s="405"/>
      <c r="P26" s="406"/>
      <c r="Q26" s="405"/>
      <c r="R26" s="405"/>
      <c r="S26" s="406"/>
      <c r="T26" s="407"/>
      <c r="U26" s="406"/>
      <c r="V26" s="408" t="str">
        <f>IF(D26="","",VLOOKUP(B26,Data!$B$5:$J$404,9,FALSE)*D26)</f>
        <v/>
      </c>
      <c r="W26" s="386"/>
      <c r="X26" s="386"/>
      <c r="Y26" s="386"/>
      <c r="Z26" s="386"/>
      <c r="AA26" s="386"/>
      <c r="AB26" s="386"/>
      <c r="AC26" s="386"/>
      <c r="AD26" s="386"/>
    </row>
    <row r="27" spans="1:30" s="340" customFormat="1" ht="17" customHeight="1">
      <c r="A27" s="410"/>
      <c r="B27" s="342"/>
      <c r="C27" s="187" t="str">
        <f>IF(D27="","",VLOOKUP(B27,Data!$B$5:$L$404,2,FALSE))</f>
        <v/>
      </c>
      <c r="D27" s="274"/>
      <c r="E27" s="276"/>
      <c r="F27" s="185" t="str">
        <f>IF(D27="","",VLOOKUP(B27,Data!$B$5:$L$404,11,FALSE))</f>
        <v/>
      </c>
      <c r="G27" s="188" t="str">
        <f>IF(D27&gt;0,D27*F27,"-")</f>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399"/>
      <c r="B28" s="342" t="s">
        <v>871</v>
      </c>
      <c r="C28" s="187" t="str">
        <f>IF(D28="","",VLOOKUP(B28,Data!$B$5:$L$404,2,FALSE))</f>
        <v/>
      </c>
      <c r="D28" s="339"/>
      <c r="E28" s="276"/>
      <c r="F28" s="185" t="str">
        <f>IF(D28="","",VLOOKUP(B28,Data!$B$5:$L$404,11,FALSE))</f>
        <v/>
      </c>
      <c r="G28" s="188" t="str">
        <f>IF(D28&gt;0,D28*F28,"-")</f>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410"/>
      <c r="B29" s="342" t="s">
        <v>1092</v>
      </c>
      <c r="C29" s="187"/>
      <c r="D29" s="339"/>
      <c r="E29" s="276"/>
      <c r="F29" s="185"/>
      <c r="G29" s="188" t="str">
        <f>IF(D29&gt;0,D29*F29,"-")</f>
        <v>-</v>
      </c>
      <c r="H29" s="182"/>
      <c r="I29" s="182"/>
      <c r="J29" s="246"/>
      <c r="K29" s="183"/>
      <c r="L29" s="183"/>
      <c r="M29" s="189" t="e">
        <f>IF(B29=Data!B87,Data!G87,(IF(B29=Data!B93,Data!G93,(IF(B29=Data!B95,Data!G95,(IF(B29=Data!#REF!,Data!#REF!,(IF(B29=Data!#REF!,Data!#REF!,(IF(B29=Data!B78,Data!G78,(IF(B29=Data!#REF!,Data!#REF!,(IF(B29=Data!#REF!,Data!#REF!,Data!#REF!)))))))))))))))&amp;IF(B29=Data!B212,Data!G212,(IF(B29=Data!B213,Data!G213,(IF(B29=Data!#REF!,Data!#REF!,(IF(B29=Data!B208,Data!G208,(IF(B29=Data!B209,Data!G209,(IF(B29=Data!#REF!,Data!G905,(IF(B29=Data!#REF!,Data!#REF!,(IF(B29=Data!B265,Data!G265,Data!#REF!)))))))))))))))&amp;IF(B29=Data!#REF!,Data!#REF!,(IF(B29=Data!#REF!,Data!#REF!,(IF(B29=Data!#REF!,Data!#REF!,(IF(B29=Data!#REF!,Data!#REF!,(IF(B29=Data!#REF!,Data!#REF!,Data!#REF!)))))))))</f>
        <v>#REF!</v>
      </c>
      <c r="N29" s="377"/>
      <c r="O29" s="378"/>
      <c r="P29" s="186" t="e">
        <f>IF(B29=Data!B87,Data!H87,(IF(B29=Data!B93,Data!H93,(IF(B29=Data!B95,Data!H95,(IF(B29=Data!#REF!,Data!#REF!,(IF(B29=Data!#REF!,Data!#REF!,(IF(B29=Data!B78,Data!H78,(IF(B29=Data!#REF!,Data!#REF!,(IF(B29=Data!#REF!,Data!#REF!,Data!#REF!)))))))))))))))&amp;IF(B29=Data!B212,Data!H212,(IF(B29=Data!B213,Data!H213,(IF(B29=Data!#REF!,Data!#REF!,(IF(B29=Data!B208,Data!H208,(IF(B29=Data!B209,Data!H209,(IF(B29=Data!#REF!,Data!H905,(IF(B29=Data!#REF!,Data!#REF!,(IF(B29=Data!B265,Data!H265,Data!#REF!)))))))))))))))&amp;IF(B29=Data!#REF!,Data!#REF!,(IF(B29=Data!#REF!,Data!#REF!,(IF(B29=Data!#REF!,Data!#REF!,(IF(B29=Data!#REF!,Data!#REF!,(IF(B29=Data!#REF!,Data!#REF!,Data!#REF!)))))))))</f>
        <v>#REF!</v>
      </c>
      <c r="Q29" s="378"/>
      <c r="R29" s="378"/>
      <c r="S29" s="186" t="e">
        <f>IF(B29=Data!B87,Data!I87,(IF(B29=Data!B93,Data!I93,(IF(B29=Data!B95,Data!I95,(IF(B29=Data!#REF!,Data!#REF!,(IF(B29=Data!#REF!,Data!#REF!,(IF(B29=Data!B78,Data!I78,(IF(B29=Data!#REF!,Data!#REF!,(IF(B29=Data!#REF!,Data!#REF!,Data!#REF!)))))))))))))))&amp;IF(B29=Data!B212,Data!I212,(IF(B29=Data!B213,Data!I213,(IF(B29=Data!#REF!,Data!#REF!,(IF(B29=Data!B208,Data!I208,(IF(B29=Data!B209,Data!I209,(IF(B29=Data!#REF!,Data!I905,(IF(B29=Data!#REF!,Data!#REF!,(IF(B29=Data!B265,Data!I265,Data!#REF!)))))))))))))))&amp;IF(B29=Data!#REF!,Data!#REF!,(IF(B29=Data!#REF!,Data!#REF!,(IF(B29=Data!#REF!,Data!#REF!,(IF(B29=Data!#REF!,Data!#REF!,(IF(B29=Data!#REF!,Data!#REF!,Data!#REF!)))))))))</f>
        <v>#REF!</v>
      </c>
      <c r="T29" s="379"/>
      <c r="U29" s="186" t="e">
        <f>IF(B29=Data!B87,Data!J87,(IF(B29=Data!B93,Data!J93,(IF(B29=Data!B95,Data!J95,(IF(B29=Data!#REF!,Data!#REF!,(IF(B29=Data!#REF!,Data!#REF!,(IF(B29=Data!B78,Data!J78,(IF(B29=Data!#REF!,Data!#REF!,(IF(B29=Data!#REF!,Data!#REF!,Data!#REF!)))))))))))))))&amp;IF(B29=Data!B212,Data!J212,(IF(B29=Data!B213,Data!J213,(IF(B29=Data!#REF!,Data!#REF!,(IF(B29=Data!B208,Data!J208,(IF(B29=Data!B209,Data!J209,(IF(B29=Data!#REF!,Data!J905,(IF(B29=Data!#REF!,Data!#REF!,(IF(B29=Data!B265,Data!J265,Data!#REF!)))))))))))))))&amp;IF(B29=Data!#REF!,Data!#REF!,(IF(B29=Data!#REF!,Data!#REF!,(IF(B29=Data!#REF!,Data!#REF!,(IF(B29=Data!#REF!,Data!#REF!,(IF(B29=Data!#REF!,Data!#REF!,Data!#REF!)))))))))</f>
        <v>#REF!</v>
      </c>
      <c r="V29" s="184"/>
      <c r="W29" s="282"/>
      <c r="X29" s="282"/>
      <c r="Y29" s="282"/>
      <c r="Z29" s="282"/>
      <c r="AA29" s="282"/>
      <c r="AB29" s="282"/>
      <c r="AC29" s="282"/>
      <c r="AD29" s="282"/>
    </row>
    <row r="30" spans="1:30" s="340" customFormat="1" ht="19.5" customHeight="1">
      <c r="A30" s="272"/>
      <c r="B30" s="678" t="s">
        <v>1099</v>
      </c>
      <c r="C30" s="679"/>
      <c r="D30" s="269">
        <f>SUM(D16:D29)</f>
        <v>3</v>
      </c>
      <c r="E30" s="374"/>
      <c r="F30" s="380"/>
      <c r="G30" s="191">
        <f>SUM(G16:G29)</f>
        <v>12331.800000000001</v>
      </c>
      <c r="H30" s="191"/>
      <c r="I30" s="383"/>
      <c r="J30" s="343"/>
      <c r="K30" s="191">
        <f>SUM(K16:K29)</f>
        <v>876</v>
      </c>
      <c r="L30" s="191">
        <f>SUM(L16:L29)</f>
        <v>784</v>
      </c>
      <c r="M30" s="191" t="e">
        <f>SUM(M16:M29)</f>
        <v>#REF!</v>
      </c>
      <c r="N30" s="190">
        <f>SUM(N14:N15)</f>
        <v>0</v>
      </c>
      <c r="O30" s="190" t="e">
        <f>SUM(#REF!)</f>
        <v>#REF!</v>
      </c>
      <c r="P30" s="190">
        <f>SUM(P14:P15)</f>
        <v>0</v>
      </c>
      <c r="Q30" s="190">
        <f>SUM(Q14:Q15)</f>
        <v>0</v>
      </c>
      <c r="R30" s="190" t="e">
        <f>SUM(#REF!)</f>
        <v>#REF!</v>
      </c>
      <c r="S30" s="190">
        <f>SUM(S14:S15)</f>
        <v>0</v>
      </c>
      <c r="T30" s="190">
        <f>SUM(T14:T15)</f>
        <v>0</v>
      </c>
      <c r="U30" s="190"/>
      <c r="V30" s="192">
        <f>SUM(V16:V29)</f>
        <v>4.556</v>
      </c>
      <c r="W30" s="282"/>
    </row>
    <row r="31" spans="1:30" ht="10.5" customHeight="1">
      <c r="A31" s="272"/>
      <c r="B31" s="680"/>
      <c r="C31" s="681"/>
      <c r="D31" s="395"/>
      <c r="E31" s="375"/>
      <c r="F31" s="311"/>
      <c r="G31" s="160" t="s">
        <v>523</v>
      </c>
      <c r="H31" s="157"/>
      <c r="I31" s="344"/>
      <c r="J31" s="344"/>
      <c r="K31" s="344"/>
      <c r="L31" s="161"/>
      <c r="M31" s="151"/>
      <c r="N31" s="298"/>
      <c r="U31" s="298"/>
      <c r="V31" s="298"/>
    </row>
    <row r="32" spans="1:30" ht="14">
      <c r="A32" s="290" t="s">
        <v>524</v>
      </c>
      <c r="B32" s="346"/>
      <c r="C32" s="347"/>
      <c r="D32" s="396" t="s">
        <v>81</v>
      </c>
      <c r="E32" s="305"/>
      <c r="F32" s="68" t="s">
        <v>82</v>
      </c>
      <c r="G32" s="72"/>
      <c r="H32" s="322" t="s">
        <v>83</v>
      </c>
      <c r="I32" s="349"/>
      <c r="J32" s="152" t="s">
        <v>84</v>
      </c>
      <c r="K32" s="152"/>
      <c r="L32" s="682" t="s">
        <v>85</v>
      </c>
      <c r="M32" s="683"/>
      <c r="N32" s="683"/>
      <c r="O32" s="683"/>
      <c r="P32" s="683"/>
      <c r="Q32" s="683"/>
      <c r="R32" s="683"/>
      <c r="S32" s="683"/>
      <c r="T32" s="683"/>
      <c r="U32" s="683"/>
      <c r="V32" s="684"/>
    </row>
    <row r="33" spans="1:22" ht="14">
      <c r="A33" s="297" t="s">
        <v>525</v>
      </c>
      <c r="B33" s="334"/>
      <c r="C33" s="308"/>
      <c r="D33" s="386" t="s">
        <v>87</v>
      </c>
      <c r="F33" s="685"/>
      <c r="G33" s="686"/>
      <c r="H33" s="297" t="s">
        <v>88</v>
      </c>
      <c r="I33" s="350"/>
      <c r="J33" s="154" t="s">
        <v>89</v>
      </c>
      <c r="K33" s="154"/>
      <c r="L33" s="150"/>
      <c r="V33" s="155"/>
    </row>
    <row r="34" spans="1:22">
      <c r="A34" s="297" t="s">
        <v>526</v>
      </c>
      <c r="B34" s="297"/>
      <c r="C34" s="298"/>
      <c r="D34" s="386"/>
      <c r="F34" s="685"/>
      <c r="G34" s="686"/>
      <c r="H34" s="297"/>
      <c r="I34" s="350"/>
      <c r="J34" s="154" t="s">
        <v>93</v>
      </c>
      <c r="K34" s="154"/>
      <c r="L34" s="150"/>
      <c r="V34" s="155"/>
    </row>
    <row r="35" spans="1:22" ht="10.5" customHeight="1">
      <c r="A35" s="311"/>
      <c r="B35" s="351"/>
      <c r="C35" s="352"/>
      <c r="D35" s="386" t="s">
        <v>94</v>
      </c>
      <c r="F35" s="685"/>
      <c r="G35" s="686"/>
      <c r="H35" s="297" t="s">
        <v>95</v>
      </c>
      <c r="I35" s="350"/>
      <c r="J35" s="154"/>
      <c r="K35" s="154"/>
      <c r="L35" s="150"/>
      <c r="V35" s="155"/>
    </row>
    <row r="36" spans="1:22" ht="13">
      <c r="A36" s="290" t="s">
        <v>96</v>
      </c>
      <c r="C36" s="292"/>
      <c r="D36" s="386" t="s">
        <v>97</v>
      </c>
      <c r="F36" s="76" t="s">
        <v>98</v>
      </c>
      <c r="G36" s="73"/>
      <c r="H36" s="297" t="s">
        <v>88</v>
      </c>
      <c r="I36" s="350"/>
      <c r="J36" s="154" t="s">
        <v>99</v>
      </c>
      <c r="K36" s="154"/>
      <c r="L36" s="150"/>
      <c r="V36" s="155"/>
    </row>
    <row r="37" spans="1:22" ht="10.5" customHeight="1">
      <c r="A37" s="297" t="s">
        <v>527</v>
      </c>
      <c r="C37" s="298"/>
      <c r="D37" s="386" t="s">
        <v>100</v>
      </c>
      <c r="F37" s="77"/>
      <c r="G37" s="162"/>
      <c r="H37" s="297" t="s">
        <v>101</v>
      </c>
      <c r="I37" s="350"/>
      <c r="J37" s="154" t="s">
        <v>528</v>
      </c>
      <c r="K37" s="154"/>
      <c r="L37" s="687" t="s">
        <v>103</v>
      </c>
      <c r="M37" s="688"/>
      <c r="N37" s="688"/>
      <c r="O37" s="688"/>
      <c r="P37" s="688"/>
      <c r="Q37" s="688"/>
      <c r="R37" s="688"/>
      <c r="S37" s="688"/>
      <c r="T37" s="688"/>
      <c r="U37" s="688"/>
      <c r="V37" s="689"/>
    </row>
    <row r="38" spans="1:22">
      <c r="A38" s="311"/>
      <c r="B38" s="312"/>
      <c r="C38" s="313"/>
      <c r="D38" s="397"/>
      <c r="E38" s="312"/>
      <c r="F38" s="673" t="s">
        <v>1053</v>
      </c>
      <c r="G38" s="674"/>
      <c r="H38" s="673" t="s">
        <v>1057</v>
      </c>
      <c r="I38" s="674"/>
      <c r="J38" s="158" t="s">
        <v>104</v>
      </c>
      <c r="K38" s="158"/>
      <c r="L38" s="675" t="s">
        <v>105</v>
      </c>
      <c r="M38" s="676"/>
      <c r="N38" s="676"/>
      <c r="O38" s="676"/>
      <c r="P38" s="676"/>
      <c r="Q38" s="676"/>
      <c r="R38" s="676"/>
      <c r="S38" s="676"/>
      <c r="T38" s="676"/>
      <c r="U38" s="676"/>
      <c r="V38" s="677"/>
    </row>
    <row r="39" spans="1:22">
      <c r="B39" s="305"/>
    </row>
    <row r="45" spans="1:22" s="354" customFormat="1" ht="26.25" customHeight="1">
      <c r="A45" s="163" t="s">
        <v>886</v>
      </c>
      <c r="B45" s="146"/>
      <c r="C45" s="163" t="s">
        <v>569</v>
      </c>
      <c r="D45" s="362"/>
      <c r="E45" s="362"/>
      <c r="F45" s="363"/>
      <c r="G45" s="163" t="s">
        <v>880</v>
      </c>
      <c r="H45" s="146"/>
      <c r="I45" s="163" t="s">
        <v>569</v>
      </c>
      <c r="K45" s="265"/>
      <c r="L45" s="265"/>
      <c r="V45" s="264"/>
    </row>
    <row r="46" spans="1:22" s="354" customFormat="1" ht="19.25" customHeight="1">
      <c r="A46" s="163" t="s">
        <v>887</v>
      </c>
      <c r="B46" s="146"/>
      <c r="C46" s="163" t="s">
        <v>891</v>
      </c>
      <c r="D46" s="362"/>
      <c r="E46" s="362"/>
      <c r="F46" s="363"/>
      <c r="G46" s="247" t="s">
        <v>881</v>
      </c>
      <c r="H46" s="381"/>
      <c r="I46" s="247" t="s">
        <v>891</v>
      </c>
      <c r="K46" s="265"/>
      <c r="L46" s="265"/>
      <c r="V46" s="264"/>
    </row>
    <row r="47" spans="1:22" s="354" customFormat="1" ht="19.25" customHeight="1">
      <c r="A47" s="163" t="s">
        <v>888</v>
      </c>
      <c r="B47" s="146"/>
      <c r="C47" s="163" t="s">
        <v>891</v>
      </c>
      <c r="D47" s="362"/>
      <c r="E47" s="362"/>
      <c r="F47" s="363"/>
      <c r="G47" s="163" t="s">
        <v>882</v>
      </c>
      <c r="H47" s="146"/>
      <c r="I47" s="163" t="s">
        <v>569</v>
      </c>
      <c r="K47" s="265"/>
      <c r="L47" s="265"/>
      <c r="V47" s="264"/>
    </row>
    <row r="48" spans="1:22" s="354" customFormat="1" ht="19.25" customHeight="1">
      <c r="A48" s="163" t="s">
        <v>889</v>
      </c>
      <c r="B48" s="146"/>
      <c r="C48" s="163" t="s">
        <v>569</v>
      </c>
      <c r="D48" s="362"/>
      <c r="E48" s="362"/>
      <c r="F48" s="363"/>
      <c r="G48" s="163" t="s">
        <v>883</v>
      </c>
      <c r="H48" s="146"/>
      <c r="I48" s="163" t="s">
        <v>569</v>
      </c>
      <c r="K48" s="265"/>
      <c r="L48" s="265"/>
      <c r="V48" s="264"/>
    </row>
    <row r="49" spans="1:22" s="354" customFormat="1" ht="19.25" customHeight="1">
      <c r="A49" s="163" t="s">
        <v>890</v>
      </c>
      <c r="B49" s="146"/>
      <c r="C49" s="163" t="s">
        <v>569</v>
      </c>
      <c r="D49" s="362"/>
      <c r="E49" s="362"/>
      <c r="F49" s="363"/>
      <c r="G49" s="163" t="s">
        <v>885</v>
      </c>
      <c r="H49" s="146"/>
      <c r="I49" s="163" t="s">
        <v>569</v>
      </c>
      <c r="K49" s="265"/>
      <c r="L49" s="265"/>
      <c r="V49" s="264"/>
    </row>
    <row r="50" spans="1:22" ht="18.75" customHeight="1">
      <c r="A50" s="411"/>
      <c r="B50" s="411"/>
      <c r="C50" s="411"/>
      <c r="D50" s="411"/>
      <c r="E50" s="411"/>
      <c r="F50" s="266"/>
      <c r="G50" s="163" t="s">
        <v>884</v>
      </c>
      <c r="H50" s="146"/>
      <c r="I50" s="163" t="s">
        <v>569</v>
      </c>
    </row>
    <row r="54" spans="1:22">
      <c r="L54" s="355"/>
    </row>
    <row r="55" spans="1:22" ht="14">
      <c r="A55" s="356"/>
      <c r="C55" s="334"/>
      <c r="D55" s="357"/>
      <c r="L55" s="358"/>
    </row>
    <row r="56" spans="1:22" ht="14">
      <c r="A56" s="359"/>
      <c r="C56" s="334"/>
      <c r="D56" s="357"/>
      <c r="L56" s="358"/>
    </row>
    <row r="57" spans="1:22" ht="14">
      <c r="A57" s="359"/>
      <c r="C57" s="334"/>
      <c r="D57" s="357"/>
      <c r="L57" s="358"/>
    </row>
    <row r="58" spans="1:22" ht="14">
      <c r="A58" s="359"/>
      <c r="B58" s="334"/>
      <c r="C58" s="334"/>
      <c r="D58" s="357"/>
      <c r="L58" s="358"/>
    </row>
    <row r="59" spans="1:22" ht="14">
      <c r="A59" s="359"/>
      <c r="B59" s="334"/>
      <c r="C59" s="334"/>
      <c r="D59" s="357"/>
      <c r="L59" s="358"/>
    </row>
    <row r="60" spans="1:22" ht="14">
      <c r="A60" s="359"/>
      <c r="B60" s="334"/>
      <c r="C60" s="334"/>
      <c r="D60" s="357"/>
      <c r="L60" s="358"/>
    </row>
    <row r="61" spans="1:22" ht="14">
      <c r="A61" s="334"/>
      <c r="B61" s="334"/>
      <c r="C61" s="334"/>
      <c r="D61" s="357"/>
      <c r="L61" s="360"/>
    </row>
    <row r="62" spans="1:22" ht="14">
      <c r="A62" s="359"/>
      <c r="B62" s="334"/>
      <c r="C62" s="334"/>
      <c r="D62" s="357"/>
    </row>
    <row r="63" spans="1:22" ht="14">
      <c r="A63" s="334"/>
      <c r="B63" s="334"/>
      <c r="C63" s="334"/>
      <c r="D63" s="357"/>
    </row>
    <row r="64" spans="1:22" ht="14">
      <c r="A64" s="334"/>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34"/>
      <c r="B75" s="334"/>
      <c r="C75" s="334"/>
      <c r="D75" s="357"/>
    </row>
    <row r="76" spans="1:4" ht="14">
      <c r="B76" s="334"/>
    </row>
    <row r="77" spans="1:4" ht="14">
      <c r="B77" s="334"/>
    </row>
    <row r="78" spans="1:4" ht="14">
      <c r="B78" s="334"/>
    </row>
  </sheetData>
  <mergeCells count="9">
    <mergeCell ref="F38:G38"/>
    <mergeCell ref="H38:I38"/>
    <mergeCell ref="L38:V38"/>
    <mergeCell ref="B30:C31"/>
    <mergeCell ref="L32:V32"/>
    <mergeCell ref="F33:G33"/>
    <mergeCell ref="F34:G34"/>
    <mergeCell ref="F35:G35"/>
    <mergeCell ref="L37:V37"/>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3D398-5869-4026-86FC-F88FF1CE2C6B}">
  <sheetPr>
    <pageSetUpPr fitToPage="1"/>
  </sheetPr>
  <dimension ref="A1:AD75"/>
  <sheetViews>
    <sheetView topLeftCell="B7" zoomScale="85" zoomScaleNormal="85" zoomScaleSheetLayoutView="85" workbookViewId="0">
      <selection activeCell="G27" sqref="G27"/>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74"/>
      <c r="I10" s="575"/>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1049</v>
      </c>
      <c r="C18" s="187" t="str">
        <f>IF(D18="","",VLOOKUP(B18,Data!$B$5:$L$404,2,FALSE))</f>
        <v/>
      </c>
      <c r="D18" s="361"/>
      <c r="E18" s="276"/>
      <c r="F18" s="185" t="str">
        <f>IF(D18="","",VLOOKUP(B18,Data!$B$5:$L$404,11,FALSE))</f>
        <v/>
      </c>
      <c r="G18" s="188" t="str">
        <f t="shared" ref="G18:G28" si="0">IF(D18&gt;0,D18*F18,"-")</f>
        <v>-</v>
      </c>
      <c r="H18" s="182" t="str">
        <f>IF(D18="","",VLOOKUP(B18,Data!$B$5:$D$404,3,FALSE))</f>
        <v/>
      </c>
      <c r="I18" s="182" t="str">
        <f>IF(D18="","",VLOOKUP(B18,Data!$B$5:$M$404,12,FALSE))</f>
        <v/>
      </c>
      <c r="J18" s="280"/>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15</v>
      </c>
      <c r="B19" s="419" t="s">
        <v>757</v>
      </c>
      <c r="C19" s="187" t="str">
        <f>IF(D19="","",VLOOKUP(B19,Data!$B$5:$L$404,2,FALSE))</f>
        <v>VAD6840</v>
      </c>
      <c r="D19" s="361">
        <v>1</v>
      </c>
      <c r="E19" s="276"/>
      <c r="F19" s="185">
        <f>IF(D19="","",VLOOKUP(B19,Data!$B$5:$L$404,11,FALSE))</f>
        <v>5067.25</v>
      </c>
      <c r="G19" s="188">
        <f>IF(D19&gt;0,D19*F19,"-")</f>
        <v>5067.25</v>
      </c>
      <c r="H19" s="182" t="str">
        <f>IF(D19="","",VLOOKUP(B19,Data!$B$5:$D$404,3,FALSE))</f>
        <v>C/T</v>
      </c>
      <c r="I19" s="182" t="str">
        <f>IF(D19="","",VLOOKUP(B19,Data!$B$5:$M$404,12,FALSE))</f>
        <v>Indonesia</v>
      </c>
      <c r="J19" s="280" t="s">
        <v>1055</v>
      </c>
      <c r="K19" s="183">
        <f>IF(D19="","",VLOOKUP(B19,Data!$B$5:$E$404,4,FALSE)*D19)</f>
        <v>310</v>
      </c>
      <c r="L19" s="183">
        <f>IF(D19="","",VLOOKUP(B19,Data!$B$5:$F$404,5,FALSE)*D19)</f>
        <v>274</v>
      </c>
      <c r="M19" s="189"/>
      <c r="N19" s="377"/>
      <c r="O19" s="378"/>
      <c r="P19" s="186"/>
      <c r="Q19" s="378"/>
      <c r="R19" s="378"/>
      <c r="S19" s="186"/>
      <c r="T19" s="379"/>
      <c r="U19" s="186"/>
      <c r="V19" s="184">
        <f>IF(D19="","",VLOOKUP(B19,Data!$B$5:$J$404,9,FALSE)*D19)</f>
        <v>1.534</v>
      </c>
      <c r="W19" s="282"/>
      <c r="X19" s="282"/>
      <c r="Y19" s="282"/>
      <c r="Z19" s="282"/>
      <c r="AA19" s="282"/>
      <c r="AB19" s="282"/>
      <c r="AC19" s="282"/>
      <c r="AD19" s="282"/>
    </row>
    <row r="20" spans="1:30" s="340" customFormat="1" ht="17" customHeight="1">
      <c r="A20" s="488">
        <v>16</v>
      </c>
      <c r="B20" s="419" t="s">
        <v>213</v>
      </c>
      <c r="C20" s="187" t="str">
        <f>IF(D20="","",VLOOKUP(B20,Data!$B$5:$L$404,2,FALSE))</f>
        <v>WH50410</v>
      </c>
      <c r="D20" s="361">
        <v>1</v>
      </c>
      <c r="E20" s="276"/>
      <c r="F20" s="185">
        <f>IF(D20="","",VLOOKUP(B20,Data!$B$5:$L$404,11,FALSE))</f>
        <v>1897.4</v>
      </c>
      <c r="G20" s="188">
        <f>IF(D20&gt;0,D20*F20,"-")</f>
        <v>1897.4</v>
      </c>
      <c r="H20" s="182" t="str">
        <f>IF(D20="","",VLOOKUP(B20,Data!$B$5:$D$404,3,FALSE))</f>
        <v>C/T</v>
      </c>
      <c r="I20" s="182" t="str">
        <f>IF(D20="","",VLOOKUP(B20,Data!$B$5:$M$404,12,FALSE))</f>
        <v>Indonesia</v>
      </c>
      <c r="J20" s="280" t="s">
        <v>1055</v>
      </c>
      <c r="K20" s="183">
        <f>IF(D20="","",VLOOKUP(B20,Data!$B$5:$E$404,4,FALSE)*D20)</f>
        <v>222</v>
      </c>
      <c r="L20" s="183">
        <f>IF(D20="","",VLOOKUP(B20,Data!$B$5:$F$404,5,FALSE)*D20)</f>
        <v>201</v>
      </c>
      <c r="M20" s="189"/>
      <c r="N20" s="377"/>
      <c r="O20" s="378"/>
      <c r="P20" s="186"/>
      <c r="Q20" s="378"/>
      <c r="R20" s="378"/>
      <c r="S20" s="186"/>
      <c r="T20" s="379"/>
      <c r="U20" s="186"/>
      <c r="V20" s="184">
        <f>IF(D20="","",VLOOKUP(B20,Data!$B$5:$J$404,9,FALSE)*D20)</f>
        <v>1.1990000000000001</v>
      </c>
      <c r="W20" s="282"/>
      <c r="X20" s="282"/>
      <c r="Y20" s="282"/>
      <c r="Z20" s="282"/>
      <c r="AA20" s="282"/>
      <c r="AB20" s="282"/>
      <c r="AC20" s="282"/>
      <c r="AD20" s="282"/>
    </row>
    <row r="21" spans="1:30" s="340" customFormat="1" ht="17" customHeight="1">
      <c r="A21" s="488">
        <v>17</v>
      </c>
      <c r="B21" s="419" t="s">
        <v>700</v>
      </c>
      <c r="C21" s="187" t="str">
        <f>IF(D21="","",VLOOKUP(B21,Data!$B$5:$L$404,2,FALSE))</f>
        <v>VAD6760</v>
      </c>
      <c r="D21" s="361">
        <v>1</v>
      </c>
      <c r="E21" s="276"/>
      <c r="F21" s="185">
        <f>IF(D21="","",VLOOKUP(B21,Data!$B$5:$L$404,11,FALSE))</f>
        <v>2238.61</v>
      </c>
      <c r="G21" s="188">
        <f t="shared" si="0"/>
        <v>2238.61</v>
      </c>
      <c r="H21" s="182" t="str">
        <f>IF(D21="","",VLOOKUP(B21,Data!$B$5:$D$404,3,FALSE))</f>
        <v>C/T</v>
      </c>
      <c r="I21" s="182" t="str">
        <f>IF(D21="","",VLOOKUP(B21,Data!$B$5:$M$404,12,FALSE))</f>
        <v>Indonesia</v>
      </c>
      <c r="J21" s="280" t="s">
        <v>1055</v>
      </c>
      <c r="K21" s="183">
        <f>IF(D21="","",VLOOKUP(B21,Data!$B$5:$E$404,4,FALSE)*D21)</f>
        <v>227</v>
      </c>
      <c r="L21" s="183">
        <f>IF(D21="","",VLOOKUP(B21,Data!$B$5:$F$404,5,FALSE)*D21)</f>
        <v>206</v>
      </c>
      <c r="M21" s="189"/>
      <c r="N21" s="377"/>
      <c r="O21" s="378"/>
      <c r="P21" s="186"/>
      <c r="Q21" s="378"/>
      <c r="R21" s="378"/>
      <c r="S21" s="186"/>
      <c r="T21" s="379"/>
      <c r="U21" s="186"/>
      <c r="V21" s="184">
        <f>IF(D21="","",VLOOKUP(B21,Data!$B$5:$J$404,9,FALSE)*D21)</f>
        <v>1.1990000000000001</v>
      </c>
      <c r="W21" s="282"/>
      <c r="X21" s="282"/>
      <c r="Y21" s="282"/>
      <c r="Z21" s="282"/>
      <c r="AA21" s="282"/>
      <c r="AB21" s="282"/>
      <c r="AC21" s="282"/>
      <c r="AD21" s="282"/>
    </row>
    <row r="22" spans="1:30" s="340" customFormat="1" ht="17" customHeight="1">
      <c r="A22" s="485"/>
      <c r="B22" s="369" t="s">
        <v>1088</v>
      </c>
      <c r="C22" s="187" t="str">
        <f>IF(D22="","",VLOOKUP(B22,Data!$B$5:$L$404,2,FALSE))</f>
        <v/>
      </c>
      <c r="D22" s="361"/>
      <c r="E22" s="276"/>
      <c r="F22" s="185" t="str">
        <f>IF(D22="","",VLOOKUP(B22,Data!$B$5:$L$404,11,FALSE))</f>
        <v/>
      </c>
      <c r="G22" s="188" t="str">
        <f>IF(D22&gt;0,D22*F22,"-")</f>
        <v>-</v>
      </c>
      <c r="H22" s="182" t="str">
        <f>IF(D22="","",VLOOKUP(B22,Data!$B$5:$D$404,3,FALSE))</f>
        <v/>
      </c>
      <c r="I22" s="182" t="str">
        <f>IF(D22="","",VLOOKUP(B22,Data!$B$5:$M$404,12,FALSE))</f>
        <v/>
      </c>
      <c r="J22" s="553"/>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488">
        <v>18</v>
      </c>
      <c r="B23" s="419" t="s">
        <v>353</v>
      </c>
      <c r="C23" s="187" t="str">
        <f>IF(D23="","",VLOOKUP(B23,Data!$B$5:$L$404,2,FALSE))</f>
        <v>WQ78260</v>
      </c>
      <c r="D23" s="361">
        <v>7</v>
      </c>
      <c r="E23" s="276"/>
      <c r="F23" s="185">
        <f>IF(D23="","",VLOOKUP(B23,Data!$B$5:$L$404,11,FALSE))</f>
        <v>4283.6499999999996</v>
      </c>
      <c r="G23" s="188">
        <f>IF(D23&gt;0,D23*F23,"-")</f>
        <v>29985.549999999996</v>
      </c>
      <c r="H23" s="182" t="str">
        <f>IF(D23="","",VLOOKUP(B23,Data!$B$5:$D$404,3,FALSE))</f>
        <v>C/T</v>
      </c>
      <c r="I23" s="182" t="str">
        <f>IF(D23="","",VLOOKUP(B23,Data!$B$5:$M$404,12,FALSE))</f>
        <v>Indonesia</v>
      </c>
      <c r="J23" s="280" t="s">
        <v>1087</v>
      </c>
      <c r="K23" s="183">
        <f>IF(D23="","",VLOOKUP(B23,Data!$B$5:$E$404,4,FALSE)*D23)</f>
        <v>2135</v>
      </c>
      <c r="L23" s="183">
        <f>IF(D23="","",VLOOKUP(B23,Data!$B$5:$F$404,5,FALSE)*D23)</f>
        <v>1883</v>
      </c>
      <c r="M23" s="189"/>
      <c r="N23" s="377"/>
      <c r="O23" s="378"/>
      <c r="P23" s="186"/>
      <c r="Q23" s="378"/>
      <c r="R23" s="378"/>
      <c r="S23" s="186"/>
      <c r="T23" s="379"/>
      <c r="U23" s="186"/>
      <c r="V23" s="184">
        <f>IF(D23="","",VLOOKUP(B23,Data!$B$5:$J$404,9,FALSE)*D23)</f>
        <v>10.738</v>
      </c>
      <c r="W23" s="282"/>
      <c r="X23" s="282"/>
      <c r="Y23" s="282"/>
      <c r="Z23" s="282"/>
      <c r="AA23" s="282"/>
      <c r="AB23" s="282"/>
      <c r="AC23" s="282"/>
      <c r="AD23" s="282"/>
    </row>
    <row r="24" spans="1:30" s="340" customFormat="1" ht="17" customHeight="1">
      <c r="A24" s="488"/>
      <c r="B24" s="419"/>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c r="C25" s="187" t="str">
        <f>IF(D25="","",VLOOKUP(B25,Data!$B$5:$L$404,2,FALSE))</f>
        <v/>
      </c>
      <c r="D25" s="361"/>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c r="C26" s="187" t="str">
        <f>IF(D26="","",VLOOKUP(B26,Data!$B$5:$L$404,2,FALSE))</f>
        <v/>
      </c>
      <c r="D26" s="361"/>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272"/>
      <c r="B27" s="342" t="s">
        <v>871</v>
      </c>
      <c r="C27" s="187" t="str">
        <f>IF(D27="","",VLOOKUP(B27,Data!$B$5:$L$404,2,FALSE))</f>
        <v/>
      </c>
      <c r="D27" s="339"/>
      <c r="E27" s="412"/>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272"/>
      <c r="B28" s="342" t="s">
        <v>1092</v>
      </c>
      <c r="C28" s="187" t="str">
        <f>IF(D28="","",VLOOKUP(B28,Data!$B$5:$L$404,2,FALSE))</f>
        <v/>
      </c>
      <c r="D28" s="339"/>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t="e">
        <f>IF(B28=Data!B87,Data!G87,(IF(B28=Data!B93,Data!G93,(IF(B28=Data!B95,Data!G95,(IF(B28=Data!#REF!,Data!#REF!,(IF(B28=Data!#REF!,Data!#REF!,(IF(B28=Data!B78,Data!G78,(IF(B28=Data!#REF!,Data!#REF!,(IF(B28=Data!#REF!,Data!#REF!,Data!#REF!)))))))))))))))&amp;IF(B28=Data!B212,Data!G212,(IF(B28=Data!B213,Data!G213,(IF(B28=Data!#REF!,Data!#REF!,(IF(B28=Data!B208,Data!G208,(IF(B28=Data!B209,Data!G209,(IF(B28=Data!#REF!,Data!G905,(IF(B28=Data!#REF!,Data!#REF!,(IF(B28=Data!B265,Data!G265,Data!#REF!)))))))))))))))&amp;IF(B28=Data!#REF!,Data!#REF!,(IF(B28=Data!#REF!,Data!#REF!,(IF(B28=Data!#REF!,Data!#REF!,(IF(B28=Data!#REF!,Data!#REF!,(IF(B28=Data!#REF!,Data!#REF!,Data!#REF!)))))))))</f>
        <v>#REF!</v>
      </c>
      <c r="N28" s="377"/>
      <c r="O28" s="378"/>
      <c r="P28" s="186" t="e">
        <f>IF(B28=Data!B87,Data!H87,(IF(B28=Data!B93,Data!H93,(IF(B28=Data!B95,Data!H95,(IF(B28=Data!#REF!,Data!#REF!,(IF(B28=Data!#REF!,Data!#REF!,(IF(B28=Data!B78,Data!H78,(IF(B28=Data!#REF!,Data!#REF!,(IF(B28=Data!#REF!,Data!#REF!,Data!#REF!)))))))))))))))&amp;IF(B28=Data!B212,Data!H212,(IF(B28=Data!B213,Data!H213,(IF(B28=Data!#REF!,Data!#REF!,(IF(B28=Data!B208,Data!H208,(IF(B28=Data!B209,Data!H209,(IF(B28=Data!#REF!,Data!H905,(IF(B28=Data!#REF!,Data!#REF!,(IF(B28=Data!B265,Data!H265,Data!#REF!)))))))))))))))&amp;IF(B28=Data!#REF!,Data!#REF!,(IF(B28=Data!#REF!,Data!#REF!,(IF(B28=Data!#REF!,Data!#REF!,(IF(B28=Data!#REF!,Data!#REF!,(IF(B28=Data!#REF!,Data!#REF!,Data!#REF!)))))))))</f>
        <v>#REF!</v>
      </c>
      <c r="Q28" s="378"/>
      <c r="R28" s="378"/>
      <c r="S28" s="186" t="e">
        <f>IF(B28=Data!B87,Data!I87,(IF(B28=Data!B93,Data!I93,(IF(B28=Data!B95,Data!I95,(IF(B28=Data!#REF!,Data!#REF!,(IF(B28=Data!#REF!,Data!#REF!,(IF(B28=Data!B78,Data!I78,(IF(B28=Data!#REF!,Data!#REF!,(IF(B28=Data!#REF!,Data!#REF!,Data!#REF!)))))))))))))))&amp;IF(B28=Data!B212,Data!I212,(IF(B28=Data!B213,Data!I213,(IF(B28=Data!#REF!,Data!#REF!,(IF(B28=Data!B208,Data!I208,(IF(B28=Data!B209,Data!I209,(IF(B28=Data!#REF!,Data!I905,(IF(B28=Data!#REF!,Data!#REF!,(IF(B28=Data!B265,Data!I265,Data!#REF!)))))))))))))))&amp;IF(B28=Data!#REF!,Data!#REF!,(IF(B28=Data!#REF!,Data!#REF!,(IF(B28=Data!#REF!,Data!#REF!,(IF(B28=Data!#REF!,Data!#REF!,(IF(B28=Data!#REF!,Data!#REF!,Data!#REF!)))))))))</f>
        <v>#REF!</v>
      </c>
      <c r="T28" s="379"/>
      <c r="U28" s="186" t="e">
        <f>IF(B28=Data!B87,Data!J87,(IF(B28=Data!B93,Data!J93,(IF(B28=Data!B95,Data!J95,(IF(B28=Data!#REF!,Data!#REF!,(IF(B28=Data!#REF!,Data!#REF!,(IF(B28=Data!B78,Data!J78,(IF(B28=Data!#REF!,Data!#REF!,(IF(B28=Data!#REF!,Data!#REF!,Data!#REF!)))))))))))))))&amp;IF(B28=Data!B212,Data!J212,(IF(B28=Data!B213,Data!J213,(IF(B28=Data!#REF!,Data!#REF!,(IF(B28=Data!B208,Data!J208,(IF(B28=Data!B209,Data!J209,(IF(B28=Data!#REF!,Data!J905,(IF(B28=Data!#REF!,Data!#REF!,(IF(B28=Data!B265,Data!J265,Data!#REF!)))))))))))))))&amp;IF(B28=Data!#REF!,Data!#REF!,(IF(B28=Data!#REF!,Data!#REF!,(IF(B28=Data!#REF!,Data!#REF!,(IF(B28=Data!#REF!,Data!#REF!,(IF(B28=Data!#REF!,Data!#REF!,Data!#REF!)))))))))</f>
        <v>#REF!</v>
      </c>
      <c r="V28" s="184" t="str">
        <f>IF(D28="","",VLOOKUP(B28,Data!$B$5:$J$404,9,FALSE)*D28)</f>
        <v/>
      </c>
      <c r="W28" s="282"/>
      <c r="X28" s="282"/>
      <c r="Y28" s="282"/>
      <c r="Z28" s="282"/>
      <c r="AA28" s="282"/>
      <c r="AB28" s="282"/>
      <c r="AC28" s="282"/>
      <c r="AD28" s="282"/>
    </row>
    <row r="29" spans="1:30" s="340" customFormat="1" ht="16.5" customHeight="1">
      <c r="A29" s="272"/>
      <c r="B29" s="678" t="s">
        <v>1100</v>
      </c>
      <c r="C29" s="679"/>
      <c r="D29" s="193">
        <f>SUM(D18:D28)</f>
        <v>10</v>
      </c>
      <c r="E29" s="380"/>
      <c r="F29" s="190"/>
      <c r="G29" s="191">
        <f>SUM(G18:G28)</f>
        <v>39188.81</v>
      </c>
      <c r="H29" s="343"/>
      <c r="I29" s="343"/>
      <c r="J29" s="343"/>
      <c r="K29" s="191">
        <f>SUM(K18:K28)</f>
        <v>2894</v>
      </c>
      <c r="L29" s="191">
        <f>SUM(L18:L28)</f>
        <v>2564</v>
      </c>
      <c r="M29" s="190">
        <f>SUM(M16:M17)</f>
        <v>0</v>
      </c>
      <c r="N29" s="190" t="e">
        <f>SUM(#REF!)</f>
        <v>#REF!</v>
      </c>
      <c r="O29" s="190">
        <f>SUM(O16:O17)</f>
        <v>0</v>
      </c>
      <c r="P29" s="190">
        <f>SUM(P16:P17)</f>
        <v>0</v>
      </c>
      <c r="Q29" s="190" t="e">
        <f>SUM(#REF!)</f>
        <v>#REF!</v>
      </c>
      <c r="R29" s="190">
        <f>SUM(R16:R17)</f>
        <v>0</v>
      </c>
      <c r="S29" s="190">
        <f>SUM(S16:S17)</f>
        <v>0</v>
      </c>
      <c r="T29" s="190"/>
      <c r="U29" s="190">
        <f>SUM(U16:U17)</f>
        <v>0</v>
      </c>
      <c r="V29" s="192">
        <f>SUM(V18:V28)</f>
        <v>14.67</v>
      </c>
    </row>
    <row r="30" spans="1:30" ht="10.25" customHeight="1">
      <c r="A30" s="272"/>
      <c r="B30" s="680"/>
      <c r="C30" s="681"/>
      <c r="D30" s="345"/>
      <c r="E30" s="311"/>
      <c r="F30" s="160" t="s">
        <v>523</v>
      </c>
      <c r="G30" s="157"/>
      <c r="H30" s="344"/>
      <c r="I30" s="344"/>
      <c r="J30" s="344"/>
      <c r="K30" s="161"/>
      <c r="L30" s="151"/>
      <c r="M30" s="298"/>
      <c r="T30" s="298"/>
      <c r="U30" s="298"/>
      <c r="V30" s="155"/>
    </row>
    <row r="31" spans="1:30" ht="14">
      <c r="A31" s="290" t="s">
        <v>524</v>
      </c>
      <c r="B31" s="346"/>
      <c r="C31" s="347"/>
      <c r="D31" s="396" t="s">
        <v>81</v>
      </c>
      <c r="E31" s="305"/>
      <c r="F31" s="68" t="s">
        <v>82</v>
      </c>
      <c r="G31" s="72"/>
      <c r="H31" s="322" t="s">
        <v>83</v>
      </c>
      <c r="I31" s="349"/>
      <c r="J31" s="152" t="s">
        <v>84</v>
      </c>
      <c r="K31" s="152"/>
      <c r="L31" s="682" t="s">
        <v>85</v>
      </c>
      <c r="M31" s="683"/>
      <c r="N31" s="683"/>
      <c r="O31" s="683"/>
      <c r="P31" s="683"/>
      <c r="Q31" s="683"/>
      <c r="R31" s="683"/>
      <c r="S31" s="683"/>
      <c r="T31" s="683"/>
      <c r="U31" s="683"/>
      <c r="V31" s="684"/>
    </row>
    <row r="32" spans="1:30" ht="14">
      <c r="A32" s="297" t="s">
        <v>525</v>
      </c>
      <c r="B32" s="334"/>
      <c r="C32" s="308"/>
      <c r="D32" s="386" t="s">
        <v>87</v>
      </c>
      <c r="F32" s="685"/>
      <c r="G32" s="686"/>
      <c r="H32" s="297" t="s">
        <v>88</v>
      </c>
      <c r="I32" s="350"/>
      <c r="J32" s="154" t="s">
        <v>89</v>
      </c>
      <c r="K32" s="154"/>
      <c r="L32" s="150"/>
      <c r="V32" s="155"/>
    </row>
    <row r="33" spans="1:22">
      <c r="A33" s="297" t="s">
        <v>526</v>
      </c>
      <c r="B33" s="297"/>
      <c r="C33" s="298"/>
      <c r="D33" s="386"/>
      <c r="F33" s="685"/>
      <c r="G33" s="686"/>
      <c r="H33" s="297"/>
      <c r="I33" s="350"/>
      <c r="J33" s="154" t="s">
        <v>93</v>
      </c>
      <c r="K33" s="154"/>
      <c r="L33" s="150"/>
      <c r="V33" s="155"/>
    </row>
    <row r="34" spans="1:22" ht="10.5" customHeight="1">
      <c r="A34" s="311"/>
      <c r="B34" s="351"/>
      <c r="C34" s="352"/>
      <c r="D34" s="386" t="s">
        <v>94</v>
      </c>
      <c r="F34" s="685"/>
      <c r="G34" s="686"/>
      <c r="H34" s="297" t="s">
        <v>95</v>
      </c>
      <c r="I34" s="350"/>
      <c r="J34" s="154"/>
      <c r="K34" s="154"/>
      <c r="L34" s="150"/>
      <c r="V34" s="155"/>
    </row>
    <row r="35" spans="1:22" ht="13">
      <c r="A35" s="290" t="s">
        <v>96</v>
      </c>
      <c r="C35" s="292"/>
      <c r="D35" s="386" t="s">
        <v>97</v>
      </c>
      <c r="F35" s="76" t="s">
        <v>98</v>
      </c>
      <c r="G35" s="73"/>
      <c r="H35" s="297" t="s">
        <v>88</v>
      </c>
      <c r="I35" s="350"/>
      <c r="J35" s="154" t="s">
        <v>99</v>
      </c>
      <c r="K35" s="154"/>
      <c r="L35" s="150"/>
      <c r="V35" s="155"/>
    </row>
    <row r="36" spans="1:22" ht="10.5" customHeight="1">
      <c r="A36" s="297" t="s">
        <v>527</v>
      </c>
      <c r="C36" s="298"/>
      <c r="D36" s="386" t="s">
        <v>100</v>
      </c>
      <c r="F36" s="77"/>
      <c r="G36" s="162"/>
      <c r="H36" s="297" t="s">
        <v>101</v>
      </c>
      <c r="I36" s="350"/>
      <c r="J36" s="154" t="s">
        <v>528</v>
      </c>
      <c r="K36" s="154"/>
      <c r="L36" s="687" t="s">
        <v>103</v>
      </c>
      <c r="M36" s="688"/>
      <c r="N36" s="688"/>
      <c r="O36" s="688"/>
      <c r="P36" s="688"/>
      <c r="Q36" s="688"/>
      <c r="R36" s="688"/>
      <c r="S36" s="688"/>
      <c r="T36" s="688"/>
      <c r="U36" s="688"/>
      <c r="V36" s="689"/>
    </row>
    <row r="37" spans="1:22">
      <c r="A37" s="311"/>
      <c r="B37" s="312"/>
      <c r="C37" s="313"/>
      <c r="D37" s="397"/>
      <c r="E37" s="312"/>
      <c r="F37" s="673" t="s">
        <v>1086</v>
      </c>
      <c r="G37" s="674"/>
      <c r="H37" s="673" t="s">
        <v>1085</v>
      </c>
      <c r="I37" s="674"/>
      <c r="J37" s="158" t="s">
        <v>104</v>
      </c>
      <c r="K37" s="158"/>
      <c r="L37" s="675" t="s">
        <v>105</v>
      </c>
      <c r="M37" s="676"/>
      <c r="N37" s="676"/>
      <c r="O37" s="676"/>
      <c r="P37" s="676"/>
      <c r="Q37" s="676"/>
      <c r="R37" s="676"/>
      <c r="S37" s="676"/>
      <c r="T37" s="676"/>
      <c r="U37" s="676"/>
      <c r="V37" s="677"/>
    </row>
    <row r="38" spans="1:22">
      <c r="B38" s="305"/>
    </row>
    <row r="42" spans="1:22" s="354" customFormat="1" ht="21" customHeight="1">
      <c r="A42" s="163" t="s">
        <v>886</v>
      </c>
      <c r="B42" s="146"/>
      <c r="C42" s="163" t="s">
        <v>569</v>
      </c>
      <c r="D42" s="362"/>
      <c r="E42" s="362"/>
      <c r="F42" s="363"/>
      <c r="G42" s="163" t="s">
        <v>880</v>
      </c>
      <c r="H42" s="146"/>
      <c r="I42" s="163" t="s">
        <v>569</v>
      </c>
      <c r="K42" s="265"/>
      <c r="L42" s="265"/>
      <c r="V42" s="264"/>
    </row>
    <row r="43" spans="1:22" s="354" customFormat="1" ht="19.25" customHeight="1">
      <c r="A43" s="163" t="s">
        <v>887</v>
      </c>
      <c r="B43" s="146"/>
      <c r="C43" s="163" t="s">
        <v>891</v>
      </c>
      <c r="D43" s="362"/>
      <c r="E43" s="362"/>
      <c r="F43" s="363"/>
      <c r="G43" s="247" t="s">
        <v>881</v>
      </c>
      <c r="H43" s="381"/>
      <c r="I43" s="247" t="s">
        <v>891</v>
      </c>
      <c r="K43" s="265"/>
      <c r="L43" s="265"/>
      <c r="V43" s="264"/>
    </row>
    <row r="44" spans="1:22" s="354" customFormat="1" ht="19.25" customHeight="1">
      <c r="A44" s="163" t="s">
        <v>888</v>
      </c>
      <c r="B44" s="146"/>
      <c r="C44" s="163" t="s">
        <v>891</v>
      </c>
      <c r="D44" s="362"/>
      <c r="E44" s="362"/>
      <c r="F44" s="363"/>
      <c r="G44" s="163" t="s">
        <v>882</v>
      </c>
      <c r="H44" s="146"/>
      <c r="I44" s="163" t="s">
        <v>569</v>
      </c>
      <c r="K44" s="265"/>
      <c r="L44" s="265"/>
      <c r="V44" s="264"/>
    </row>
    <row r="45" spans="1:22" s="354" customFormat="1" ht="19.25" customHeight="1">
      <c r="A45" s="163" t="s">
        <v>889</v>
      </c>
      <c r="B45" s="146"/>
      <c r="C45" s="163" t="s">
        <v>569</v>
      </c>
      <c r="D45" s="362"/>
      <c r="E45" s="362"/>
      <c r="F45" s="363"/>
      <c r="G45" s="163" t="s">
        <v>883</v>
      </c>
      <c r="H45" s="146"/>
      <c r="I45" s="163" t="s">
        <v>569</v>
      </c>
      <c r="K45" s="265"/>
      <c r="L45" s="265"/>
      <c r="V45" s="264"/>
    </row>
    <row r="46" spans="1:22" s="354" customFormat="1" ht="19.25" customHeight="1">
      <c r="A46" s="163" t="s">
        <v>890</v>
      </c>
      <c r="B46" s="146"/>
      <c r="C46" s="163" t="s">
        <v>569</v>
      </c>
      <c r="D46" s="362"/>
      <c r="E46" s="362"/>
      <c r="F46" s="363"/>
      <c r="G46" s="163" t="s">
        <v>885</v>
      </c>
      <c r="H46" s="146"/>
      <c r="I46" s="163" t="s">
        <v>569</v>
      </c>
      <c r="K46" s="265"/>
      <c r="L46" s="265"/>
      <c r="V46" s="264"/>
    </row>
    <row r="47" spans="1:22" ht="18.75" customHeight="1">
      <c r="A47" s="411"/>
      <c r="B47" s="411"/>
      <c r="C47" s="411"/>
      <c r="D47" s="411"/>
      <c r="E47" s="411"/>
      <c r="F47" s="266"/>
      <c r="G47" s="163" t="s">
        <v>884</v>
      </c>
      <c r="H47" s="146"/>
      <c r="I47" s="163" t="s">
        <v>569</v>
      </c>
    </row>
    <row r="51" spans="1:12">
      <c r="L51" s="355"/>
    </row>
    <row r="52" spans="1:12" ht="14">
      <c r="A52" s="356"/>
      <c r="C52" s="334"/>
      <c r="D52" s="357"/>
      <c r="L52" s="358"/>
    </row>
    <row r="53" spans="1:12" ht="14">
      <c r="A53" s="359"/>
      <c r="C53" s="334"/>
      <c r="D53" s="357"/>
      <c r="L53" s="358"/>
    </row>
    <row r="54" spans="1:12" ht="14">
      <c r="A54" s="359"/>
      <c r="C54" s="334"/>
      <c r="D54" s="357"/>
      <c r="L54" s="358"/>
    </row>
    <row r="55" spans="1:12" ht="14">
      <c r="A55" s="359"/>
      <c r="B55" s="334"/>
      <c r="C55" s="334"/>
      <c r="D55" s="357"/>
      <c r="L55" s="358"/>
    </row>
    <row r="56" spans="1:12" ht="14">
      <c r="A56" s="359"/>
      <c r="B56" s="334"/>
      <c r="C56" s="334"/>
      <c r="D56" s="357"/>
      <c r="L56" s="358"/>
    </row>
    <row r="57" spans="1:12" ht="14">
      <c r="A57" s="359"/>
      <c r="B57" s="334"/>
      <c r="C57" s="334"/>
      <c r="D57" s="357"/>
      <c r="L57" s="358"/>
    </row>
    <row r="58" spans="1:12" ht="14">
      <c r="A58" s="334"/>
      <c r="B58" s="334"/>
      <c r="C58" s="334"/>
      <c r="D58" s="357"/>
      <c r="L58" s="360"/>
    </row>
    <row r="59" spans="1:12" ht="14">
      <c r="A59" s="359"/>
      <c r="B59" s="334"/>
      <c r="C59" s="334"/>
      <c r="D59" s="357"/>
    </row>
    <row r="60" spans="1:12" ht="14">
      <c r="A60" s="334"/>
      <c r="B60" s="334"/>
      <c r="C60" s="334"/>
      <c r="D60" s="357"/>
    </row>
    <row r="61" spans="1:12" ht="14">
      <c r="A61" s="334"/>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34"/>
      <c r="B72" s="334"/>
      <c r="C72" s="334"/>
      <c r="D72" s="357"/>
    </row>
    <row r="73" spans="1:4" ht="14">
      <c r="B73" s="334"/>
    </row>
    <row r="74" spans="1:4" ht="14">
      <c r="B74" s="334"/>
    </row>
    <row r="75" spans="1:4" ht="14">
      <c r="B75" s="334"/>
    </row>
  </sheetData>
  <mergeCells count="9">
    <mergeCell ref="F37:G37"/>
    <mergeCell ref="H37:I37"/>
    <mergeCell ref="L37:V37"/>
    <mergeCell ref="B29:C30"/>
    <mergeCell ref="L31:V31"/>
    <mergeCell ref="F32:G32"/>
    <mergeCell ref="F33:G33"/>
    <mergeCell ref="F34:G34"/>
    <mergeCell ref="L36:V36"/>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CBD76-C596-4B40-A628-16A599A0A2E9}">
  <sheetPr>
    <pageSetUpPr fitToPage="1"/>
  </sheetPr>
  <dimension ref="A1:V73"/>
  <sheetViews>
    <sheetView topLeftCell="A7" zoomScale="85" zoomScaleNormal="85" zoomScaleSheetLayoutView="75" workbookViewId="0">
      <selection activeCell="E20" sqref="E20"/>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589"/>
      <c r="I10" s="590"/>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1051</v>
      </c>
      <c r="C18" s="187" t="str">
        <f>IF(D18="","",VLOOKUP(B18,Data!$B$5:$L$404,2,FALSE))</f>
        <v/>
      </c>
      <c r="D18" s="274"/>
      <c r="E18" s="466"/>
      <c r="F18" s="185" t="str">
        <f>IF(D18="","",VLOOKUP(B18,Data!$B$5:$L$404,11,FALSE))</f>
        <v/>
      </c>
      <c r="G18" s="188" t="str">
        <f t="shared" ref="G18:G25" si="0">IF(D18&gt;0,D18*F18,"-")</f>
        <v>-</v>
      </c>
      <c r="H18" s="182" t="str">
        <f>IF(D18="","",VLOOKUP(B18,Data!$B$5:$D$404,3,FALSE))</f>
        <v/>
      </c>
      <c r="I18" s="182" t="str">
        <f>IF(D18="","",VLOOKUP(B18,Data!$B$5:$M$404,12,FALSE))</f>
        <v/>
      </c>
      <c r="J18" s="553"/>
      <c r="K18" s="183" t="str">
        <f>IF(D18="","",VLOOKUP(B18,Data!$B$5:$E$404,4,FALSE)*D18)</f>
        <v/>
      </c>
      <c r="L18" s="183" t="str">
        <f>IF(D18="","",VLOOKUP(B18,Data!$B$5:$F$404,5,FALSE)*D18)</f>
        <v/>
      </c>
      <c r="M18" s="189" t="e">
        <f>IF(B18=Data!B145,Data!G145,(IF(B18=Data!B151,Data!G151,(IF(B18=Data!B153,Data!G153,(IF(B18=Data!#REF!,Data!#REF!,(IF(B18=Data!#REF!,Data!#REF!,(IF(B18=Data!B136,Data!G136,(IF(B18=Data!#REF!,Data!#REF!,(IF(B18=Data!#REF!,Data!#REF!,Data!#REF!)))))))))))))))&amp;IF(B18=Data!B271,Data!G271,(IF(B18=Data!B272,Data!G272,(IF(B18=Data!#REF!,Data!#REF!,(IF(B18=Data!B267,Data!G267,(IF(B18=Data!B268,Data!G268,(IF(B18=Data!#REF!,Data!G963,(IF(B18=Data!#REF!,Data!#REF!,(IF(B18=Data!B323,Data!G323,Data!#REF!)))))))))))))))&amp;IF(B18=Data!#REF!,Data!#REF!,(IF(B18=Data!#REF!,Data!#REF!,(IF(B18=Data!#REF!,Data!#REF!,(IF(B18=Data!#REF!,Data!#REF!,(IF(B18=Data!#REF!,Data!#REF!,Data!#REF!)))))))))</f>
        <v>#REF!</v>
      </c>
      <c r="N18" s="377"/>
      <c r="O18" s="378"/>
      <c r="P18" s="186" t="e">
        <f>IF(B18=Data!B145,Data!H145,(IF(B18=Data!B151,Data!H151,(IF(B18=Data!B153,Data!H153,(IF(B18=Data!#REF!,Data!#REF!,(IF(B18=Data!#REF!,Data!#REF!,(IF(B18=Data!B136,Data!H136,(IF(B18=Data!#REF!,Data!#REF!,(IF(B18=Data!#REF!,Data!#REF!,Data!#REF!)))))))))))))))&amp;IF(B18=Data!B271,Data!H271,(IF(B18=Data!B272,Data!H272,(IF(B18=Data!#REF!,Data!#REF!,(IF(B18=Data!B267,Data!H267,(IF(B18=Data!B268,Data!H268,(IF(B18=Data!#REF!,Data!H963,(IF(B18=Data!#REF!,Data!#REF!,(IF(B18=Data!B323,Data!H323,Data!#REF!)))))))))))))))&amp;IF(B18=Data!#REF!,Data!#REF!,(IF(B18=Data!#REF!,Data!#REF!,(IF(B18=Data!#REF!,Data!#REF!,(IF(B18=Data!#REF!,Data!#REF!,(IF(B18=Data!#REF!,Data!#REF!,Data!#REF!)))))))))</f>
        <v>#REF!</v>
      </c>
      <c r="Q18" s="378"/>
      <c r="R18" s="378"/>
      <c r="S18" s="186" t="e">
        <f>IF(B18=Data!B145,Data!I145,(IF(B18=Data!B151,Data!I151,(IF(B18=Data!B153,Data!I153,(IF(B18=Data!#REF!,Data!#REF!,(IF(B18=Data!#REF!,Data!#REF!,(IF(B18=Data!B136,Data!I136,(IF(B18=Data!#REF!,Data!#REF!,(IF(B18=Data!#REF!,Data!#REF!,Data!#REF!)))))))))))))))&amp;IF(B18=Data!B271,Data!I271,(IF(B18=Data!B272,Data!I272,(IF(B18=Data!#REF!,Data!#REF!,(IF(B18=Data!B267,Data!I267,(IF(B18=Data!B268,Data!I268,(IF(B18=Data!#REF!,Data!I963,(IF(B18=Data!#REF!,Data!#REF!,(IF(B18=Data!B323,Data!I323,Data!#REF!)))))))))))))))&amp;IF(B18=Data!#REF!,Data!#REF!,(IF(B18=Data!#REF!,Data!#REF!,(IF(B18=Data!#REF!,Data!#REF!,(IF(B18=Data!#REF!,Data!#REF!,(IF(B18=Data!#REF!,Data!#REF!,Data!#REF!)))))))))</f>
        <v>#REF!</v>
      </c>
      <c r="T18" s="379"/>
      <c r="U18" s="186" t="e">
        <f>IF(B18=Data!B145,Data!J145,(IF(B18=Data!B151,Data!J151,(IF(B18=Data!B153,Data!J153,(IF(B18=Data!#REF!,Data!#REF!,(IF(B18=Data!#REF!,Data!#REF!,(IF(B18=Data!B136,Data!J136,(IF(B18=Data!#REF!,Data!#REF!,(IF(B18=Data!#REF!,Data!#REF!,Data!#REF!)))))))))))))))&amp;IF(B18=Data!B271,Data!J271,(IF(B18=Data!B272,Data!J272,(IF(B18=Data!#REF!,Data!#REF!,(IF(B18=Data!B267,Data!J267,(IF(B18=Data!B268,Data!J268,(IF(B18=Data!#REF!,Data!J963,(IF(B18=Data!#REF!,Data!#REF!,(IF(B18=Data!B323,Data!J323,Data!#REF!)))))))))))))))&amp;IF(B18=Data!#REF!,Data!#REF!,(IF(B18=Data!#REF!,Data!#REF!,(IF(B18=Data!#REF!,Data!#REF!,(IF(B18=Data!#REF!,Data!#REF!,(IF(B18=Data!#REF!,Data!#REF!,Data!#REF!)))))))))</f>
        <v>#REF!</v>
      </c>
      <c r="V18" s="184" t="str">
        <f>IF(D18="","",VLOOKUP(B18,Data!$B$5:$J$404,9,FALSE)*D18)</f>
        <v/>
      </c>
    </row>
    <row r="19" spans="1:22" s="340" customFormat="1" ht="17" customHeight="1">
      <c r="A19" s="272">
        <v>1</v>
      </c>
      <c r="B19" s="419" t="s">
        <v>39</v>
      </c>
      <c r="C19" s="187" t="str">
        <f>IF(D19="","",VLOOKUP(B19,Data!$B$5:$L$404,2,FALSE))</f>
        <v>ZJ54410</v>
      </c>
      <c r="D19" s="274">
        <v>3</v>
      </c>
      <c r="E19" s="466" t="s">
        <v>521</v>
      </c>
      <c r="F19" s="185">
        <f>IF(D19="","",VLOOKUP(B19,Data!$B$5:$L$404,11,FALSE))</f>
        <v>4657.7700000000004</v>
      </c>
      <c r="G19" s="188">
        <f t="shared" si="0"/>
        <v>13973.310000000001</v>
      </c>
      <c r="H19" s="182" t="str">
        <f>IF(D19="","",VLOOKUP(B19,Data!$B$5:$D$404,3,FALSE))</f>
        <v>C/T</v>
      </c>
      <c r="I19" s="182" t="str">
        <f>IF(D19="","",VLOOKUP(B19,Data!$B$5:$M$404,12,FALSE))</f>
        <v>Indonesia</v>
      </c>
      <c r="J19" s="280" t="s">
        <v>1094</v>
      </c>
      <c r="K19" s="183">
        <f>IF(D19="","",VLOOKUP(B19,Data!$B$5:$E$404,4,FALSE)*D19)</f>
        <v>915</v>
      </c>
      <c r="L19" s="183">
        <f>IF(D19="","",VLOOKUP(B19,Data!$B$5:$F$404,5,FALSE)*D19)</f>
        <v>807</v>
      </c>
      <c r="M19" s="189" t="e">
        <f>IF(B19=Data!B107,Data!G107,(IF(B19=Data!B113,Data!G113,(IF(B19=Data!B115,Data!G115,(IF(B19=Data!#REF!,Data!#REF!,(IF(B19=Data!#REF!,Data!#REF!,(IF(B19=Data!B98,Data!G98,(IF(B19=Data!#REF!,Data!#REF!,(IF(B19=Data!#REF!,Data!#REF!,Data!#REF!)))))))))))))))&amp;IF(B19=Data!B233,Data!G233,(IF(B19=Data!B234,Data!G234,(IF(B19=Data!#REF!,Data!#REF!,(IF(B19=Data!B229,Data!G229,(IF(B19=Data!B230,Data!G230,(IF(B19=Data!#REF!,Data!G925,(IF(B19=Data!#REF!,Data!#REF!,(IF(B19=Data!B285,Data!G285,Data!#REF!)))))))))))))))&amp;IF(B19=Data!#REF!,Data!#REF!,(IF(B19=Data!#REF!,Data!#REF!,(IF(B19=Data!#REF!,Data!#REF!,(IF(B19=Data!#REF!,Data!#REF!,(IF(B19=Data!#REF!,Data!#REF!,Data!#REF!)))))))))</f>
        <v>#REF!</v>
      </c>
      <c r="N19" s="377"/>
      <c r="O19" s="378"/>
      <c r="P19" s="186" t="e">
        <f>IF(B19=Data!B107,Data!H107,(IF(B19=Data!B113,Data!H113,(IF(B19=Data!B115,Data!H115,(IF(B19=Data!#REF!,Data!#REF!,(IF(B19=Data!#REF!,Data!#REF!,(IF(B19=Data!B98,Data!H98,(IF(B19=Data!#REF!,Data!#REF!,(IF(B19=Data!#REF!,Data!#REF!,Data!#REF!)))))))))))))))&amp;IF(B19=Data!B233,Data!H233,(IF(B19=Data!B234,Data!H234,(IF(B19=Data!#REF!,Data!#REF!,(IF(B19=Data!B229,Data!H229,(IF(B19=Data!B230,Data!H230,(IF(B19=Data!#REF!,Data!H925,(IF(B19=Data!#REF!,Data!#REF!,(IF(B19=Data!B285,Data!H285,Data!#REF!)))))))))))))))&amp;IF(B19=Data!#REF!,Data!#REF!,(IF(B19=Data!#REF!,Data!#REF!,(IF(B19=Data!#REF!,Data!#REF!,(IF(B19=Data!#REF!,Data!#REF!,(IF(B19=Data!#REF!,Data!#REF!,Data!#REF!)))))))))</f>
        <v>#REF!</v>
      </c>
      <c r="Q19" s="378"/>
      <c r="R19" s="378"/>
      <c r="S19" s="186" t="e">
        <f>IF(B19=Data!B107,Data!I107,(IF(B19=Data!B113,Data!I113,(IF(B19=Data!B115,Data!I115,(IF(B19=Data!#REF!,Data!#REF!,(IF(B19=Data!#REF!,Data!#REF!,(IF(B19=Data!B98,Data!I98,(IF(B19=Data!#REF!,Data!#REF!,(IF(B19=Data!#REF!,Data!#REF!,Data!#REF!)))))))))))))))&amp;IF(B19=Data!B233,Data!I233,(IF(B19=Data!B234,Data!I234,(IF(B19=Data!#REF!,Data!#REF!,(IF(B19=Data!B229,Data!I229,(IF(B19=Data!B230,Data!I230,(IF(B19=Data!#REF!,Data!I925,(IF(B19=Data!#REF!,Data!#REF!,(IF(B19=Data!B285,Data!I285,Data!#REF!)))))))))))))))&amp;IF(B19=Data!#REF!,Data!#REF!,(IF(B19=Data!#REF!,Data!#REF!,(IF(B19=Data!#REF!,Data!#REF!,(IF(B19=Data!#REF!,Data!#REF!,(IF(B19=Data!#REF!,Data!#REF!,Data!#REF!)))))))))</f>
        <v>#REF!</v>
      </c>
      <c r="T19" s="379"/>
      <c r="U19" s="186" t="e">
        <f>IF(B19=Data!B107,Data!J107,(IF(B19=Data!B113,Data!J113,(IF(B19=Data!B115,Data!J115,(IF(B19=Data!#REF!,Data!#REF!,(IF(B19=Data!#REF!,Data!#REF!,(IF(B19=Data!B98,Data!J98,(IF(B19=Data!#REF!,Data!#REF!,(IF(B19=Data!#REF!,Data!#REF!,Data!#REF!)))))))))))))))&amp;IF(B19=Data!B233,Data!J233,(IF(B19=Data!B234,Data!J234,(IF(B19=Data!#REF!,Data!#REF!,(IF(B19=Data!B229,Data!J229,(IF(B19=Data!B230,Data!J230,(IF(B19=Data!#REF!,Data!J925,(IF(B19=Data!#REF!,Data!#REF!,(IF(B19=Data!B285,Data!J285,Data!#REF!)))))))))))))))&amp;IF(B19=Data!#REF!,Data!#REF!,(IF(B19=Data!#REF!,Data!#REF!,(IF(B19=Data!#REF!,Data!#REF!,(IF(B19=Data!#REF!,Data!#REF!,(IF(B19=Data!#REF!,Data!#REF!,Data!#REF!)))))))))</f>
        <v>#REF!</v>
      </c>
      <c r="V19" s="184">
        <f>IF(D19="","",VLOOKUP(B19,Data!$B$5:$J$404,9,FALSE)*D19)</f>
        <v>4.6020000000000003</v>
      </c>
    </row>
    <row r="20" spans="1:22" s="340" customFormat="1" ht="17" customHeight="1">
      <c r="A20" s="272"/>
      <c r="B20" s="420" t="s">
        <v>1095</v>
      </c>
      <c r="C20" s="187" t="str">
        <f>IF(D20="","",VLOOKUP(B20,Data!$B$5:$L$404,2,FALSE))</f>
        <v/>
      </c>
      <c r="D20" s="274"/>
      <c r="E20" s="46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t="e">
        <f>IF(B20=Data!B153,Data!G153,(IF(B20=Data!B159,Data!G159,(IF(B20=Data!B161,Data!G161,(IF(B20=Data!#REF!,Data!#REF!,(IF(B20=Data!#REF!,Data!#REF!,(IF(B20=Data!B144,Data!G144,(IF(B20=Data!#REF!,Data!#REF!,(IF(B20=Data!#REF!,Data!#REF!,Data!#REF!)))))))))))))))&amp;IF(B20=Data!B279,Data!G279,(IF(B20=Data!B280,Data!G280,(IF(B20=Data!#REF!,Data!#REF!,(IF(B20=Data!B275,Data!G275,(IF(B20=Data!B276,Data!G276,(IF(B20=Data!#REF!,Data!G971,(IF(B20=Data!#REF!,Data!#REF!,(IF(B20=Data!B331,Data!G331,Data!#REF!)))))))))))))))&amp;IF(B20=Data!#REF!,Data!#REF!,(IF(B20=Data!#REF!,Data!#REF!,(IF(B20=Data!#REF!,Data!#REF!,(IF(B20=Data!#REF!,Data!#REF!,(IF(B20=Data!#REF!,Data!#REF!,Data!#REF!)))))))))</f>
        <v>#REF!</v>
      </c>
      <c r="N20" s="377"/>
      <c r="O20" s="378"/>
      <c r="P20" s="186" t="e">
        <f>IF(B20=Data!B153,Data!H153,(IF(B20=Data!B159,Data!H159,(IF(B20=Data!B161,Data!H161,(IF(B20=Data!#REF!,Data!#REF!,(IF(B20=Data!#REF!,Data!#REF!,(IF(B20=Data!B144,Data!H144,(IF(B20=Data!#REF!,Data!#REF!,(IF(B20=Data!#REF!,Data!#REF!,Data!#REF!)))))))))))))))&amp;IF(B20=Data!B279,Data!H279,(IF(B20=Data!B280,Data!H280,(IF(B20=Data!#REF!,Data!#REF!,(IF(B20=Data!B275,Data!H275,(IF(B20=Data!B276,Data!H276,(IF(B20=Data!#REF!,Data!H971,(IF(B20=Data!#REF!,Data!#REF!,(IF(B20=Data!B331,Data!H331,Data!#REF!)))))))))))))))&amp;IF(B20=Data!#REF!,Data!#REF!,(IF(B20=Data!#REF!,Data!#REF!,(IF(B20=Data!#REF!,Data!#REF!,(IF(B20=Data!#REF!,Data!#REF!,(IF(B20=Data!#REF!,Data!#REF!,Data!#REF!)))))))))</f>
        <v>#REF!</v>
      </c>
      <c r="Q20" s="378"/>
      <c r="R20" s="378"/>
      <c r="S20" s="186" t="e">
        <f>IF(B20=Data!B153,Data!I153,(IF(B20=Data!B159,Data!I159,(IF(B20=Data!B161,Data!I161,(IF(B20=Data!#REF!,Data!#REF!,(IF(B20=Data!#REF!,Data!#REF!,(IF(B20=Data!B144,Data!I144,(IF(B20=Data!#REF!,Data!#REF!,(IF(B20=Data!#REF!,Data!#REF!,Data!#REF!)))))))))))))))&amp;IF(B20=Data!B279,Data!I279,(IF(B20=Data!B280,Data!I280,(IF(B20=Data!#REF!,Data!#REF!,(IF(B20=Data!B275,Data!I275,(IF(B20=Data!B276,Data!I276,(IF(B20=Data!#REF!,Data!I971,(IF(B20=Data!#REF!,Data!#REF!,(IF(B20=Data!B331,Data!I331,Data!#REF!)))))))))))))))&amp;IF(B20=Data!#REF!,Data!#REF!,(IF(B20=Data!#REF!,Data!#REF!,(IF(B20=Data!#REF!,Data!#REF!,(IF(B20=Data!#REF!,Data!#REF!,(IF(B20=Data!#REF!,Data!#REF!,Data!#REF!)))))))))</f>
        <v>#REF!</v>
      </c>
      <c r="T20" s="379"/>
      <c r="U20" s="186" t="e">
        <f>IF(B20=Data!B153,Data!J153,(IF(B20=Data!B159,Data!J159,(IF(B20=Data!B161,Data!J161,(IF(B20=Data!#REF!,Data!#REF!,(IF(B20=Data!#REF!,Data!#REF!,(IF(B20=Data!B144,Data!J144,(IF(B20=Data!#REF!,Data!#REF!,(IF(B20=Data!#REF!,Data!#REF!,Data!#REF!)))))))))))))))&amp;IF(B20=Data!B279,Data!J279,(IF(B20=Data!B280,Data!J280,(IF(B20=Data!#REF!,Data!#REF!,(IF(B20=Data!B275,Data!J275,(IF(B20=Data!B276,Data!J276,(IF(B20=Data!#REF!,Data!J971,(IF(B20=Data!#REF!,Data!#REF!,(IF(B20=Data!B331,Data!J331,Data!#REF!)))))))))))))))&amp;IF(B20=Data!#REF!,Data!#REF!,(IF(B20=Data!#REF!,Data!#REF!,(IF(B20=Data!#REF!,Data!#REF!,(IF(B20=Data!#REF!,Data!#REF!,(IF(B20=Data!#REF!,Data!#REF!,Data!#REF!)))))))))</f>
        <v>#REF!</v>
      </c>
      <c r="V20" s="184" t="str">
        <f>IF(D20="","",VLOOKUP(B20,Data!$B$5:$J$404,9,FALSE)*D20)</f>
        <v/>
      </c>
    </row>
    <row r="21" spans="1:22" s="340" customFormat="1" ht="17" customHeight="1">
      <c r="A21" s="272">
        <v>2</v>
      </c>
      <c r="B21" s="419" t="s">
        <v>199</v>
      </c>
      <c r="C21" s="187" t="str">
        <f>IF(D21="","",VLOOKUP(B21,Data!$B$5:$L$404,2,FALSE))</f>
        <v>WH50360</v>
      </c>
      <c r="D21" s="274">
        <v>37</v>
      </c>
      <c r="E21" s="466" t="s">
        <v>522</v>
      </c>
      <c r="F21" s="185">
        <f>IF(D21="","",VLOOKUP(B21,Data!$B$5:$L$404,11,FALSE))</f>
        <v>1751.45</v>
      </c>
      <c r="G21" s="188">
        <f>IF(D21&gt;0,D21*F21,"-")</f>
        <v>64803.65</v>
      </c>
      <c r="H21" s="182" t="str">
        <f>IF(D21="","",VLOOKUP(B21,Data!$B$5:$D$404,3,FALSE))</f>
        <v>C/T</v>
      </c>
      <c r="I21" s="182" t="str">
        <f>IF(D21="","",VLOOKUP(B21,Data!$B$5:$M$404,12,FALSE))</f>
        <v>Indonesia</v>
      </c>
      <c r="J21" s="280" t="s">
        <v>1093</v>
      </c>
      <c r="K21" s="183">
        <f>IF(D21="","",VLOOKUP(B21,Data!$B$5:$E$404,4,FALSE)*D21)</f>
        <v>7437</v>
      </c>
      <c r="L21" s="183">
        <f>IF(D21="","",VLOOKUP(B21,Data!$B$5:$F$404,5,FALSE)*D21)</f>
        <v>6697</v>
      </c>
      <c r="M21" s="189" t="e">
        <f>IF(B21=Data!B116,Data!G116,(IF(B21=Data!B122,Data!G122,(IF(B21=Data!B124,Data!G124,(IF(B21=Data!#REF!,Data!#REF!,(IF(B21=Data!#REF!,Data!#REF!,(IF(B21=Data!B107,Data!G107,(IF(B21=Data!#REF!,Data!#REF!,(IF(B21=Data!#REF!,Data!#REF!,Data!#REF!)))))))))))))))&amp;IF(B21=Data!B242,Data!G242,(IF(B21=Data!B243,Data!G243,(IF(B21=Data!#REF!,Data!#REF!,(IF(B21=Data!B238,Data!G238,(IF(B21=Data!B239,Data!G239,(IF(B21=Data!#REF!,Data!G934,(IF(B21=Data!#REF!,Data!#REF!,(IF(B21=Data!B294,Data!G294,Data!#REF!)))))))))))))))&amp;IF(B21=Data!#REF!,Data!#REF!,(IF(B21=Data!#REF!,Data!#REF!,(IF(B21=Data!#REF!,Data!#REF!,(IF(B21=Data!#REF!,Data!#REF!,(IF(B21=Data!#REF!,Data!#REF!,Data!#REF!)))))))))</f>
        <v>#REF!</v>
      </c>
      <c r="N21" s="377"/>
      <c r="O21" s="378"/>
      <c r="P21" s="186" t="e">
        <f>IF(B21=Data!B116,Data!H116,(IF(B21=Data!B122,Data!H122,(IF(B21=Data!B124,Data!H124,(IF(B21=Data!#REF!,Data!#REF!,(IF(B21=Data!#REF!,Data!#REF!,(IF(B21=Data!B107,Data!H107,(IF(B21=Data!#REF!,Data!#REF!,(IF(B21=Data!#REF!,Data!#REF!,Data!#REF!)))))))))))))))&amp;IF(B21=Data!B242,Data!H242,(IF(B21=Data!B243,Data!H243,(IF(B21=Data!#REF!,Data!#REF!,(IF(B21=Data!B238,Data!H238,(IF(B21=Data!B239,Data!H239,(IF(B21=Data!#REF!,Data!H934,(IF(B21=Data!#REF!,Data!#REF!,(IF(B21=Data!B294,Data!H294,Data!#REF!)))))))))))))))&amp;IF(B21=Data!#REF!,Data!#REF!,(IF(B21=Data!#REF!,Data!#REF!,(IF(B21=Data!#REF!,Data!#REF!,(IF(B21=Data!#REF!,Data!#REF!,(IF(B21=Data!#REF!,Data!#REF!,Data!#REF!)))))))))</f>
        <v>#REF!</v>
      </c>
      <c r="Q21" s="378"/>
      <c r="R21" s="378"/>
      <c r="S21" s="186" t="e">
        <f>IF(B21=Data!B116,Data!I116,(IF(B21=Data!B122,Data!I122,(IF(B21=Data!B124,Data!I124,(IF(B21=Data!#REF!,Data!#REF!,(IF(B21=Data!#REF!,Data!#REF!,(IF(B21=Data!B107,Data!I107,(IF(B21=Data!#REF!,Data!#REF!,(IF(B21=Data!#REF!,Data!#REF!,Data!#REF!)))))))))))))))&amp;IF(B21=Data!B242,Data!I242,(IF(B21=Data!B243,Data!I243,(IF(B21=Data!#REF!,Data!#REF!,(IF(B21=Data!B238,Data!I238,(IF(B21=Data!B239,Data!I239,(IF(B21=Data!#REF!,Data!I934,(IF(B21=Data!#REF!,Data!#REF!,(IF(B21=Data!B294,Data!I294,Data!#REF!)))))))))))))))&amp;IF(B21=Data!#REF!,Data!#REF!,(IF(B21=Data!#REF!,Data!#REF!,(IF(B21=Data!#REF!,Data!#REF!,(IF(B21=Data!#REF!,Data!#REF!,(IF(B21=Data!#REF!,Data!#REF!,Data!#REF!)))))))))</f>
        <v>#REF!</v>
      </c>
      <c r="T21" s="379"/>
      <c r="U21" s="186" t="e">
        <f>IF(B21=Data!B116,Data!J116,(IF(B21=Data!B122,Data!J122,(IF(B21=Data!B124,Data!J124,(IF(B21=Data!#REF!,Data!#REF!,(IF(B21=Data!#REF!,Data!#REF!,(IF(B21=Data!B107,Data!J107,(IF(B21=Data!#REF!,Data!#REF!,(IF(B21=Data!#REF!,Data!#REF!,Data!#REF!)))))))))))))))&amp;IF(B21=Data!B242,Data!J242,(IF(B21=Data!B243,Data!J243,(IF(B21=Data!#REF!,Data!#REF!,(IF(B21=Data!B238,Data!J238,(IF(B21=Data!B239,Data!J239,(IF(B21=Data!#REF!,Data!J934,(IF(B21=Data!#REF!,Data!#REF!,(IF(B21=Data!B294,Data!J294,Data!#REF!)))))))))))))))&amp;IF(B21=Data!#REF!,Data!#REF!,(IF(B21=Data!#REF!,Data!#REF!,(IF(B21=Data!#REF!,Data!#REF!,(IF(B21=Data!#REF!,Data!#REF!,(IF(B21=Data!#REF!,Data!#REF!,Data!#REF!)))))))))</f>
        <v>#REF!</v>
      </c>
      <c r="V21" s="184">
        <f>IF(D21="","",VLOOKUP(B21,Data!$B$5:$J$404,9,FALSE)*D21)</f>
        <v>42.55</v>
      </c>
    </row>
    <row r="22" spans="1:22" s="340" customFormat="1" ht="17" customHeight="1">
      <c r="A22" s="272"/>
      <c r="B22" s="419"/>
      <c r="C22" s="187" t="str">
        <f>IF(D22="","",VLOOKUP(B22,Data!$B$5:$L$404,2,FALSE))</f>
        <v/>
      </c>
      <c r="D22" s="274"/>
      <c r="E22" s="466"/>
      <c r="F22" s="185" t="str">
        <f>IF(D22="","",VLOOKUP(B22,Data!$B$5:$L$404,11,FALSE))</f>
        <v/>
      </c>
      <c r="G22" s="188" t="str">
        <f>IF(D22&gt;0,D22*F22,"-")</f>
        <v>-</v>
      </c>
      <c r="H22" s="182" t="str">
        <f>IF(D22="","",VLOOKUP(B22,Data!$B$5:$D$404,3,FALSE))</f>
        <v/>
      </c>
      <c r="I22" s="182" t="str">
        <f>IF(D22="","",VLOOKUP(B22,Data!$B$5:$M$404,12,FALSE))</f>
        <v/>
      </c>
      <c r="J22" s="280"/>
      <c r="K22" s="183" t="str">
        <f>IF(D22="","",VLOOKUP(B22,Data!$B$5:$E$404,4,FALSE)*D22)</f>
        <v/>
      </c>
      <c r="L22" s="183" t="str">
        <f>IF(D22="","",VLOOKUP(B22,Data!$B$5:$F$404,5,FALSE)*D22)</f>
        <v/>
      </c>
      <c r="M22" s="189" t="e">
        <f>IF(B22=Data!B115,Data!G115,(IF(B22=Data!B121,Data!G121,(IF(B22=Data!B123,Data!G123,(IF(B22=Data!#REF!,Data!#REF!,(IF(B22=Data!#REF!,Data!#REF!,(IF(B22=Data!B106,Data!G106,(IF(B22=Data!#REF!,Data!#REF!,(IF(B22=Data!#REF!,Data!#REF!,Data!#REF!)))))))))))))))&amp;IF(B22=Data!B241,Data!G241,(IF(B22=Data!B242,Data!G242,(IF(B22=Data!#REF!,Data!#REF!,(IF(B22=Data!B237,Data!G237,(IF(B22=Data!B238,Data!G238,(IF(B22=Data!#REF!,Data!G933,(IF(B22=Data!#REF!,Data!#REF!,(IF(B22=Data!B293,Data!G293,Data!#REF!)))))))))))))))&amp;IF(B22=Data!#REF!,Data!#REF!,(IF(B22=Data!#REF!,Data!#REF!,(IF(B22=Data!#REF!,Data!#REF!,(IF(B22=Data!#REF!,Data!#REF!,(IF(B22=Data!#REF!,Data!#REF!,Data!#REF!)))))))))</f>
        <v>#REF!</v>
      </c>
      <c r="N22" s="377"/>
      <c r="O22" s="378"/>
      <c r="P22" s="186" t="e">
        <f>IF(B22=Data!B115,Data!H115,(IF(B22=Data!B121,Data!H121,(IF(B22=Data!B123,Data!H123,(IF(B22=Data!#REF!,Data!#REF!,(IF(B22=Data!#REF!,Data!#REF!,(IF(B22=Data!B106,Data!H106,(IF(B22=Data!#REF!,Data!#REF!,(IF(B22=Data!#REF!,Data!#REF!,Data!#REF!)))))))))))))))&amp;IF(B22=Data!B241,Data!H241,(IF(B22=Data!B242,Data!H242,(IF(B22=Data!#REF!,Data!#REF!,(IF(B22=Data!B237,Data!H237,(IF(B22=Data!B238,Data!H238,(IF(B22=Data!#REF!,Data!H933,(IF(B22=Data!#REF!,Data!#REF!,(IF(B22=Data!B293,Data!H293,Data!#REF!)))))))))))))))&amp;IF(B22=Data!#REF!,Data!#REF!,(IF(B22=Data!#REF!,Data!#REF!,(IF(B22=Data!#REF!,Data!#REF!,(IF(B22=Data!#REF!,Data!#REF!,(IF(B22=Data!#REF!,Data!#REF!,Data!#REF!)))))))))</f>
        <v>#REF!</v>
      </c>
      <c r="Q22" s="378"/>
      <c r="R22" s="378"/>
      <c r="S22" s="186" t="e">
        <f>IF(B22=Data!B115,Data!I115,(IF(B22=Data!B121,Data!I121,(IF(B22=Data!B123,Data!I123,(IF(B22=Data!#REF!,Data!#REF!,(IF(B22=Data!#REF!,Data!#REF!,(IF(B22=Data!B106,Data!I106,(IF(B22=Data!#REF!,Data!#REF!,(IF(B22=Data!#REF!,Data!#REF!,Data!#REF!)))))))))))))))&amp;IF(B22=Data!B241,Data!I241,(IF(B22=Data!B242,Data!I242,(IF(B22=Data!#REF!,Data!#REF!,(IF(B22=Data!B237,Data!I237,(IF(B22=Data!B238,Data!I238,(IF(B22=Data!#REF!,Data!I933,(IF(B22=Data!#REF!,Data!#REF!,(IF(B22=Data!B293,Data!I293,Data!#REF!)))))))))))))))&amp;IF(B22=Data!#REF!,Data!#REF!,(IF(B22=Data!#REF!,Data!#REF!,(IF(B22=Data!#REF!,Data!#REF!,(IF(B22=Data!#REF!,Data!#REF!,(IF(B22=Data!#REF!,Data!#REF!,Data!#REF!)))))))))</f>
        <v>#REF!</v>
      </c>
      <c r="T22" s="379"/>
      <c r="U22" s="186" t="e">
        <f>IF(B22=Data!B115,Data!J115,(IF(B22=Data!B121,Data!J121,(IF(B22=Data!B123,Data!J123,(IF(B22=Data!#REF!,Data!#REF!,(IF(B22=Data!#REF!,Data!#REF!,(IF(B22=Data!B106,Data!J106,(IF(B22=Data!#REF!,Data!#REF!,(IF(B22=Data!#REF!,Data!#REF!,Data!#REF!)))))))))))))))&amp;IF(B22=Data!B241,Data!J241,(IF(B22=Data!B242,Data!J242,(IF(B22=Data!#REF!,Data!#REF!,(IF(B22=Data!B237,Data!J237,(IF(B22=Data!B238,Data!J238,(IF(B22=Data!#REF!,Data!J933,(IF(B22=Data!#REF!,Data!#REF!,(IF(B22=Data!B293,Data!J293,Data!#REF!)))))))))))))))&amp;IF(B22=Data!#REF!,Data!#REF!,(IF(B22=Data!#REF!,Data!#REF!,(IF(B22=Data!#REF!,Data!#REF!,(IF(B22=Data!#REF!,Data!#REF!,(IF(B22=Data!#REF!,Data!#REF!,Data!#REF!)))))))))</f>
        <v>#REF!</v>
      </c>
      <c r="V22" s="184" t="str">
        <f>IF(D22="","",VLOOKUP(B22,Data!$B$5:$J$404,9,FALSE)*D22)</f>
        <v/>
      </c>
    </row>
    <row r="23" spans="1:22" s="340" customFormat="1" ht="17" customHeight="1">
      <c r="A23" s="272"/>
      <c r="B23" s="419"/>
      <c r="C23" s="187" t="str">
        <f>IF(D23="","",VLOOKUP(B23,Data!$B$5:$L$404,2,FALSE))</f>
        <v/>
      </c>
      <c r="D23" s="274"/>
      <c r="E23" s="467" t="s">
        <v>1031</v>
      </c>
      <c r="F23" s="185" t="str">
        <f>IF(D23="","",VLOOKUP(B23,Data!$B$5:$L$404,11,FALSE))</f>
        <v/>
      </c>
      <c r="G23" s="188" t="str">
        <f>IF(D23&gt;0,D23*F23,"-")</f>
        <v>-</v>
      </c>
      <c r="H23" s="182" t="str">
        <f>IF(D23="","",VLOOKUP(B23,Data!$B$5:$D$404,3,FALSE))</f>
        <v/>
      </c>
      <c r="I23" s="182" t="str">
        <f>IF(D23="","",VLOOKUP(B23,Data!$B$5:$M$404,12,FALSE))</f>
        <v/>
      </c>
      <c r="J23" s="280"/>
      <c r="K23" s="183" t="str">
        <f>IF(D23="","",VLOOKUP(B23,Data!$B$5:$E$404,4,FALSE)*D23)</f>
        <v/>
      </c>
      <c r="L23" s="183" t="str">
        <f>IF(D23="","",VLOOKUP(B23,Data!$B$5:$F$404,5,FALSE)*D23)</f>
        <v/>
      </c>
      <c r="M23" s="189" t="e">
        <f>IF(B23=Data!B116,Data!G116,(IF(B23=Data!B122,Data!G122,(IF(B23=Data!B124,Data!G124,(IF(B23=Data!#REF!,Data!#REF!,(IF(B23=Data!#REF!,Data!#REF!,(IF(B23=Data!B107,Data!G107,(IF(B23=Data!#REF!,Data!#REF!,(IF(B23=Data!#REF!,Data!#REF!,Data!#REF!)))))))))))))))&amp;IF(B23=Data!B242,Data!G242,(IF(B23=Data!B243,Data!G243,(IF(B23=Data!#REF!,Data!#REF!,(IF(B23=Data!B238,Data!G238,(IF(B23=Data!B239,Data!G239,(IF(B23=Data!#REF!,Data!G934,(IF(B23=Data!#REF!,Data!#REF!,(IF(B23=Data!B294,Data!G294,Data!#REF!)))))))))))))))&amp;IF(B23=Data!#REF!,Data!#REF!,(IF(B23=Data!#REF!,Data!#REF!,(IF(B23=Data!#REF!,Data!#REF!,(IF(B23=Data!#REF!,Data!#REF!,(IF(B23=Data!#REF!,Data!#REF!,Data!#REF!)))))))))</f>
        <v>#REF!</v>
      </c>
      <c r="N23" s="377"/>
      <c r="O23" s="378"/>
      <c r="P23" s="186" t="e">
        <f>IF(B23=Data!B116,Data!H116,(IF(B23=Data!B122,Data!H122,(IF(B23=Data!B124,Data!H124,(IF(B23=Data!#REF!,Data!#REF!,(IF(B23=Data!#REF!,Data!#REF!,(IF(B23=Data!B107,Data!H107,(IF(B23=Data!#REF!,Data!#REF!,(IF(B23=Data!#REF!,Data!#REF!,Data!#REF!)))))))))))))))&amp;IF(B23=Data!B242,Data!H242,(IF(B23=Data!B243,Data!H243,(IF(B23=Data!#REF!,Data!#REF!,(IF(B23=Data!B238,Data!H238,(IF(B23=Data!B239,Data!H239,(IF(B23=Data!#REF!,Data!H934,(IF(B23=Data!#REF!,Data!#REF!,(IF(B23=Data!B294,Data!H294,Data!#REF!)))))))))))))))&amp;IF(B23=Data!#REF!,Data!#REF!,(IF(B23=Data!#REF!,Data!#REF!,(IF(B23=Data!#REF!,Data!#REF!,(IF(B23=Data!#REF!,Data!#REF!,(IF(B23=Data!#REF!,Data!#REF!,Data!#REF!)))))))))</f>
        <v>#REF!</v>
      </c>
      <c r="Q23" s="378"/>
      <c r="R23" s="378"/>
      <c r="S23" s="186" t="e">
        <f>IF(B23=Data!B116,Data!I116,(IF(B23=Data!B122,Data!I122,(IF(B23=Data!B124,Data!I124,(IF(B23=Data!#REF!,Data!#REF!,(IF(B23=Data!#REF!,Data!#REF!,(IF(B23=Data!B107,Data!I107,(IF(B23=Data!#REF!,Data!#REF!,(IF(B23=Data!#REF!,Data!#REF!,Data!#REF!)))))))))))))))&amp;IF(B23=Data!B242,Data!I242,(IF(B23=Data!B243,Data!I243,(IF(B23=Data!#REF!,Data!#REF!,(IF(B23=Data!B238,Data!I238,(IF(B23=Data!B239,Data!I239,(IF(B23=Data!#REF!,Data!I934,(IF(B23=Data!#REF!,Data!#REF!,(IF(B23=Data!B294,Data!I294,Data!#REF!)))))))))))))))&amp;IF(B23=Data!#REF!,Data!#REF!,(IF(B23=Data!#REF!,Data!#REF!,(IF(B23=Data!#REF!,Data!#REF!,(IF(B23=Data!#REF!,Data!#REF!,(IF(B23=Data!#REF!,Data!#REF!,Data!#REF!)))))))))</f>
        <v>#REF!</v>
      </c>
      <c r="T23" s="379"/>
      <c r="U23" s="186" t="e">
        <f>IF(B23=Data!B116,Data!J116,(IF(B23=Data!B122,Data!J122,(IF(B23=Data!B124,Data!J124,(IF(B23=Data!#REF!,Data!#REF!,(IF(B23=Data!#REF!,Data!#REF!,(IF(B23=Data!B107,Data!J107,(IF(B23=Data!#REF!,Data!#REF!,(IF(B23=Data!#REF!,Data!#REF!,Data!#REF!)))))))))))))))&amp;IF(B23=Data!B242,Data!J242,(IF(B23=Data!B243,Data!J243,(IF(B23=Data!#REF!,Data!#REF!,(IF(B23=Data!B238,Data!J238,(IF(B23=Data!B239,Data!J239,(IF(B23=Data!#REF!,Data!J934,(IF(B23=Data!#REF!,Data!#REF!,(IF(B23=Data!B294,Data!J294,Data!#REF!)))))))))))))))&amp;IF(B23=Data!#REF!,Data!#REF!,(IF(B23=Data!#REF!,Data!#REF!,(IF(B23=Data!#REF!,Data!#REF!,(IF(B23=Data!#REF!,Data!#REF!,(IF(B23=Data!#REF!,Data!#REF!,Data!#REF!)))))))))</f>
        <v>#REF!</v>
      </c>
      <c r="V23" s="184" t="str">
        <f>IF(D23="","",VLOOKUP(B23,Data!$B$5:$J$404,9,FALSE)*D23)</f>
        <v/>
      </c>
    </row>
    <row r="24" spans="1:22" s="340" customFormat="1" ht="17" customHeight="1">
      <c r="A24" s="272"/>
      <c r="B24" s="419"/>
      <c r="C24" s="187" t="str">
        <f>IF(D24="","",VLOOKUP(B24,Data!$B$5:$L$404,2,FALSE))</f>
        <v/>
      </c>
      <c r="D24" s="274"/>
      <c r="E24" s="341"/>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117,Data!G117,(IF(B24=Data!B123,Data!G123,(IF(B24=Data!B125,Data!G125,(IF(B24=Data!#REF!,Data!#REF!,(IF(B24=Data!#REF!,Data!#REF!,(IF(B24=Data!B108,Data!G108,(IF(B24=Data!#REF!,Data!#REF!,(IF(B24=Data!#REF!,Data!#REF!,Data!#REF!)))))))))))))))&amp;IF(B24=Data!B243,Data!G243,(IF(B24=Data!B244,Data!G244,(IF(B24=Data!#REF!,Data!#REF!,(IF(B24=Data!B239,Data!G239,(IF(B24=Data!B240,Data!G240,(IF(B24=Data!#REF!,Data!G935,(IF(B24=Data!#REF!,Data!#REF!,(IF(B24=Data!B295,Data!G295,Data!#REF!)))))))))))))))&amp;IF(B24=Data!#REF!,Data!#REF!,(IF(B24=Data!#REF!,Data!#REF!,(IF(B24=Data!#REF!,Data!#REF!,(IF(B24=Data!#REF!,Data!#REF!,(IF(B24=Data!#REF!,Data!#REF!,Data!#REF!)))))))))</f>
        <v>#REF!</v>
      </c>
      <c r="N24" s="377"/>
      <c r="O24" s="378"/>
      <c r="P24" s="186" t="e">
        <f>IF(B24=Data!B117,Data!H117,(IF(B24=Data!B123,Data!H123,(IF(B24=Data!B125,Data!H125,(IF(B24=Data!#REF!,Data!#REF!,(IF(B24=Data!#REF!,Data!#REF!,(IF(B24=Data!B108,Data!H108,(IF(B24=Data!#REF!,Data!#REF!,(IF(B24=Data!#REF!,Data!#REF!,Data!#REF!)))))))))))))))&amp;IF(B24=Data!B243,Data!H243,(IF(B24=Data!B244,Data!H244,(IF(B24=Data!#REF!,Data!#REF!,(IF(B24=Data!B239,Data!H239,(IF(B24=Data!B240,Data!H240,(IF(B24=Data!#REF!,Data!H935,(IF(B24=Data!#REF!,Data!#REF!,(IF(B24=Data!B295,Data!H295,Data!#REF!)))))))))))))))&amp;IF(B24=Data!#REF!,Data!#REF!,(IF(B24=Data!#REF!,Data!#REF!,(IF(B24=Data!#REF!,Data!#REF!,(IF(B24=Data!#REF!,Data!#REF!,(IF(B24=Data!#REF!,Data!#REF!,Data!#REF!)))))))))</f>
        <v>#REF!</v>
      </c>
      <c r="Q24" s="378"/>
      <c r="R24" s="378"/>
      <c r="S24" s="186" t="e">
        <f>IF(B24=Data!B117,Data!I117,(IF(B24=Data!B123,Data!I123,(IF(B24=Data!B125,Data!I125,(IF(B24=Data!#REF!,Data!#REF!,(IF(B24=Data!#REF!,Data!#REF!,(IF(B24=Data!B108,Data!I108,(IF(B24=Data!#REF!,Data!#REF!,(IF(B24=Data!#REF!,Data!#REF!,Data!#REF!)))))))))))))))&amp;IF(B24=Data!B243,Data!I243,(IF(B24=Data!B244,Data!I244,(IF(B24=Data!#REF!,Data!#REF!,(IF(B24=Data!B239,Data!I239,(IF(B24=Data!B240,Data!I240,(IF(B24=Data!#REF!,Data!I935,(IF(B24=Data!#REF!,Data!#REF!,(IF(B24=Data!B295,Data!I295,Data!#REF!)))))))))))))))&amp;IF(B24=Data!#REF!,Data!#REF!,(IF(B24=Data!#REF!,Data!#REF!,(IF(B24=Data!#REF!,Data!#REF!,(IF(B24=Data!#REF!,Data!#REF!,(IF(B24=Data!#REF!,Data!#REF!,Data!#REF!)))))))))</f>
        <v>#REF!</v>
      </c>
      <c r="T24" s="379"/>
      <c r="U24" s="186" t="e">
        <f>IF(B24=Data!B117,Data!J117,(IF(B24=Data!B123,Data!J123,(IF(B24=Data!B125,Data!J125,(IF(B24=Data!#REF!,Data!#REF!,(IF(B24=Data!#REF!,Data!#REF!,(IF(B24=Data!B108,Data!J108,(IF(B24=Data!#REF!,Data!#REF!,(IF(B24=Data!#REF!,Data!#REF!,Data!#REF!)))))))))))))))&amp;IF(B24=Data!B243,Data!J243,(IF(B24=Data!B244,Data!J244,(IF(B24=Data!#REF!,Data!#REF!,(IF(B24=Data!B239,Data!J239,(IF(B24=Data!B240,Data!J240,(IF(B24=Data!#REF!,Data!J935,(IF(B24=Data!#REF!,Data!#REF!,(IF(B24=Data!B295,Data!J295,Data!#REF!)))))))))))))))&amp;IF(B24=Data!#REF!,Data!#REF!,(IF(B24=Data!#REF!,Data!#REF!,(IF(B24=Data!#REF!,Data!#REF!,(IF(B24=Data!#REF!,Data!#REF!,(IF(B24=Data!#REF!,Data!#REF!,Data!#REF!)))))))))</f>
        <v>#REF!</v>
      </c>
      <c r="V24" s="184" t="str">
        <f>IF(D24="","",VLOOKUP(B24,Data!$B$5:$J$404,9,FALSE)*D24)</f>
        <v/>
      </c>
    </row>
    <row r="25" spans="1:22" s="340" customFormat="1" ht="17" customHeight="1">
      <c r="A25" s="272"/>
      <c r="B25" s="419"/>
      <c r="C25" s="187" t="str">
        <f>IF(D25="","",VLOOKUP(B25,Data!$B$5:$L$404,2,FALSE))</f>
        <v/>
      </c>
      <c r="D25" s="274"/>
      <c r="E25" s="341"/>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118,Data!G118,(IF(B25=Data!B124,Data!G124,(IF(B25=Data!B126,Data!G126,(IF(B25=Data!#REF!,Data!#REF!,(IF(B25=Data!#REF!,Data!#REF!,(IF(B25=Data!B109,Data!G109,(IF(B25=Data!#REF!,Data!#REF!,(IF(B25=Data!#REF!,Data!#REF!,Data!#REF!)))))))))))))))&amp;IF(B25=Data!B244,Data!G244,(IF(B25=Data!B245,Data!G245,(IF(B25=Data!#REF!,Data!#REF!,(IF(B25=Data!B240,Data!G240,(IF(B25=Data!B241,Data!G241,(IF(B25=Data!#REF!,Data!G936,(IF(B25=Data!#REF!,Data!#REF!,(IF(B25=Data!B296,Data!G296,Data!#REF!)))))))))))))))&amp;IF(B25=Data!#REF!,Data!#REF!,(IF(B25=Data!#REF!,Data!#REF!,(IF(B25=Data!#REF!,Data!#REF!,(IF(B25=Data!#REF!,Data!#REF!,(IF(B25=Data!#REF!,Data!#REF!,Data!#REF!)))))))))</f>
        <v>#REF!</v>
      </c>
      <c r="N25" s="377"/>
      <c r="O25" s="378"/>
      <c r="P25" s="186" t="e">
        <f>IF(B25=Data!B118,Data!H118,(IF(B25=Data!B124,Data!H124,(IF(B25=Data!B126,Data!H126,(IF(B25=Data!#REF!,Data!#REF!,(IF(B25=Data!#REF!,Data!#REF!,(IF(B25=Data!B109,Data!H109,(IF(B25=Data!#REF!,Data!#REF!,(IF(B25=Data!#REF!,Data!#REF!,Data!#REF!)))))))))))))))&amp;IF(B25=Data!B244,Data!H244,(IF(B25=Data!B245,Data!H245,(IF(B25=Data!#REF!,Data!#REF!,(IF(B25=Data!B240,Data!H240,(IF(B25=Data!B241,Data!H241,(IF(B25=Data!#REF!,Data!H936,(IF(B25=Data!#REF!,Data!#REF!,(IF(B25=Data!B296,Data!H296,Data!#REF!)))))))))))))))&amp;IF(B25=Data!#REF!,Data!#REF!,(IF(B25=Data!#REF!,Data!#REF!,(IF(B25=Data!#REF!,Data!#REF!,(IF(B25=Data!#REF!,Data!#REF!,(IF(B25=Data!#REF!,Data!#REF!,Data!#REF!)))))))))</f>
        <v>#REF!</v>
      </c>
      <c r="Q25" s="378"/>
      <c r="R25" s="378"/>
      <c r="S25" s="186" t="e">
        <f>IF(B25=Data!B118,Data!I118,(IF(B25=Data!B124,Data!I124,(IF(B25=Data!B126,Data!I126,(IF(B25=Data!#REF!,Data!#REF!,(IF(B25=Data!#REF!,Data!#REF!,(IF(B25=Data!B109,Data!I109,(IF(B25=Data!#REF!,Data!#REF!,(IF(B25=Data!#REF!,Data!#REF!,Data!#REF!)))))))))))))))&amp;IF(B25=Data!B244,Data!I244,(IF(B25=Data!B245,Data!I245,(IF(B25=Data!#REF!,Data!#REF!,(IF(B25=Data!B240,Data!I240,(IF(B25=Data!B241,Data!I241,(IF(B25=Data!#REF!,Data!I936,(IF(B25=Data!#REF!,Data!#REF!,(IF(B25=Data!B296,Data!I296,Data!#REF!)))))))))))))))&amp;IF(B25=Data!#REF!,Data!#REF!,(IF(B25=Data!#REF!,Data!#REF!,(IF(B25=Data!#REF!,Data!#REF!,(IF(B25=Data!#REF!,Data!#REF!,(IF(B25=Data!#REF!,Data!#REF!,Data!#REF!)))))))))</f>
        <v>#REF!</v>
      </c>
      <c r="T25" s="379"/>
      <c r="U25" s="186" t="e">
        <f>IF(B25=Data!B118,Data!J118,(IF(B25=Data!B124,Data!J124,(IF(B25=Data!B126,Data!J126,(IF(B25=Data!#REF!,Data!#REF!,(IF(B25=Data!#REF!,Data!#REF!,(IF(B25=Data!B109,Data!J109,(IF(B25=Data!#REF!,Data!#REF!,(IF(B25=Data!#REF!,Data!#REF!,Data!#REF!)))))))))))))))&amp;IF(B25=Data!B244,Data!J244,(IF(B25=Data!B245,Data!J245,(IF(B25=Data!#REF!,Data!#REF!,(IF(B25=Data!B240,Data!J240,(IF(B25=Data!B241,Data!J241,(IF(B25=Data!#REF!,Data!J936,(IF(B25=Data!#REF!,Data!#REF!,(IF(B25=Data!B296,Data!J296,Data!#REF!)))))))))))))))&amp;IF(B25=Data!#REF!,Data!#REF!,(IF(B25=Data!#REF!,Data!#REF!,(IF(B25=Data!#REF!,Data!#REF!,(IF(B25=Data!#REF!,Data!#REF!,(IF(B25=Data!#REF!,Data!#REF!,Data!#REF!)))))))))</f>
        <v>#REF!</v>
      </c>
      <c r="V25" s="184" t="str">
        <f>IF(D25="","",VLOOKUP(B25,Data!$B$5:$J$404,9,FALSE)*D25)</f>
        <v/>
      </c>
    </row>
    <row r="26" spans="1:22" s="340" customFormat="1" ht="19.5" customHeight="1">
      <c r="A26" s="272"/>
      <c r="B26" s="678" t="s">
        <v>1103</v>
      </c>
      <c r="C26" s="679"/>
      <c r="D26" s="454">
        <f>SUM(D18:D24)</f>
        <v>40</v>
      </c>
      <c r="E26" s="191"/>
      <c r="F26" s="191"/>
      <c r="G26" s="455">
        <f>SUM(G18:G24)</f>
        <v>78776.960000000006</v>
      </c>
      <c r="H26" s="383"/>
      <c r="I26" s="191"/>
      <c r="J26" s="191"/>
      <c r="K26" s="455">
        <f>SUM(K18:K24)</f>
        <v>8352</v>
      </c>
      <c r="L26" s="455">
        <f>SUM(L18:L24)</f>
        <v>7504</v>
      </c>
      <c r="M26" s="190">
        <f>SUM(M16:M17)</f>
        <v>0</v>
      </c>
      <c r="N26" s="190"/>
      <c r="O26" s="190"/>
      <c r="P26" s="190"/>
      <c r="Q26" s="190"/>
      <c r="R26" s="190">
        <f>SUM(R16:R17)</f>
        <v>0</v>
      </c>
      <c r="S26" s="190">
        <f>SUM(S16:S17)</f>
        <v>0</v>
      </c>
      <c r="T26" s="190"/>
      <c r="U26" s="190">
        <f>SUM(U16:U17)</f>
        <v>0</v>
      </c>
      <c r="V26" s="456">
        <f>SUM(V18:V25)</f>
        <v>47.152000000000001</v>
      </c>
    </row>
    <row r="27" spans="1:22" ht="10.25" customHeight="1">
      <c r="A27" s="272"/>
      <c r="B27" s="680"/>
      <c r="C27" s="681"/>
      <c r="D27" s="395"/>
      <c r="E27" s="311"/>
      <c r="F27" s="160" t="s">
        <v>523</v>
      </c>
      <c r="G27" s="157"/>
      <c r="H27" s="344"/>
      <c r="I27" s="344"/>
      <c r="J27" s="344"/>
      <c r="K27" s="161"/>
      <c r="L27" s="151"/>
      <c r="M27" s="298"/>
      <c r="T27" s="298"/>
      <c r="U27" s="298"/>
      <c r="V27" s="155"/>
    </row>
    <row r="28" spans="1:22"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22" ht="14">
      <c r="A29" s="297" t="s">
        <v>525</v>
      </c>
      <c r="B29" s="334"/>
      <c r="C29" s="308"/>
      <c r="D29" s="386" t="s">
        <v>87</v>
      </c>
      <c r="F29" s="685"/>
      <c r="G29" s="686"/>
      <c r="H29" s="297" t="s">
        <v>88</v>
      </c>
      <c r="I29" s="350"/>
      <c r="J29" s="154" t="s">
        <v>89</v>
      </c>
      <c r="K29" s="154"/>
      <c r="L29" s="150"/>
      <c r="V29" s="155"/>
    </row>
    <row r="30" spans="1:22">
      <c r="A30" s="297" t="s">
        <v>526</v>
      </c>
      <c r="B30" s="297"/>
      <c r="C30" s="298"/>
      <c r="F30" s="685"/>
      <c r="G30" s="686"/>
      <c r="H30" s="297"/>
      <c r="I30" s="350"/>
      <c r="J30" s="154" t="s">
        <v>93</v>
      </c>
      <c r="K30" s="154"/>
      <c r="L30" s="150"/>
      <c r="V30" s="155"/>
    </row>
    <row r="31" spans="1:22" ht="10.5" customHeight="1">
      <c r="A31" s="311"/>
      <c r="B31" s="351"/>
      <c r="C31" s="352"/>
      <c r="D31" s="386" t="s">
        <v>94</v>
      </c>
      <c r="F31" s="685"/>
      <c r="G31" s="686"/>
      <c r="H31" s="297" t="s">
        <v>95</v>
      </c>
      <c r="I31" s="350"/>
      <c r="J31" s="154"/>
      <c r="K31" s="154"/>
      <c r="L31" s="150"/>
      <c r="V31" s="155"/>
    </row>
    <row r="32" spans="1:22"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1101</v>
      </c>
      <c r="G34" s="694"/>
      <c r="H34" s="673" t="s">
        <v>1102</v>
      </c>
      <c r="I34" s="694"/>
      <c r="J34" s="158" t="s">
        <v>104</v>
      </c>
      <c r="K34" s="158"/>
      <c r="L34" s="675" t="s">
        <v>105</v>
      </c>
      <c r="M34" s="676"/>
      <c r="N34" s="676"/>
      <c r="O34" s="676"/>
      <c r="P34" s="676"/>
      <c r="Q34" s="676"/>
      <c r="R34" s="676"/>
      <c r="S34" s="676"/>
      <c r="T34" s="676"/>
      <c r="U34" s="676"/>
      <c r="V34" s="677"/>
    </row>
    <row r="35" spans="1:22">
      <c r="B35" s="305"/>
    </row>
    <row r="38" spans="1:22" ht="19.25" customHeight="1"/>
    <row r="39" spans="1:22" ht="19.25" customHeight="1"/>
    <row r="40" spans="1:22" s="354" customFormat="1" ht="17.75" customHeight="1">
      <c r="A40" s="163" t="s">
        <v>886</v>
      </c>
      <c r="B40" s="146"/>
      <c r="C40" s="163" t="s">
        <v>569</v>
      </c>
      <c r="D40" s="382"/>
      <c r="E40" s="363"/>
      <c r="F40" s="163" t="s">
        <v>880</v>
      </c>
      <c r="G40" s="146"/>
      <c r="H40" s="163" t="s">
        <v>569</v>
      </c>
      <c r="K40" s="265"/>
      <c r="L40" s="265"/>
      <c r="V40" s="264"/>
    </row>
    <row r="41" spans="1:22" s="354" customFormat="1" ht="17.75" customHeight="1">
      <c r="A41" s="163" t="s">
        <v>887</v>
      </c>
      <c r="B41" s="146"/>
      <c r="C41" s="163" t="s">
        <v>891</v>
      </c>
      <c r="D41" s="382"/>
      <c r="E41" s="363"/>
      <c r="F41" s="247" t="s">
        <v>881</v>
      </c>
      <c r="G41" s="381"/>
      <c r="H41" s="247" t="s">
        <v>891</v>
      </c>
      <c r="K41" s="265"/>
      <c r="L41" s="265"/>
      <c r="V41" s="264"/>
    </row>
    <row r="42" spans="1:22" s="354" customFormat="1" ht="17.75" customHeight="1">
      <c r="A42" s="163" t="s">
        <v>888</v>
      </c>
      <c r="B42" s="146"/>
      <c r="C42" s="163" t="s">
        <v>891</v>
      </c>
      <c r="D42" s="382"/>
      <c r="E42" s="363"/>
      <c r="F42" s="163" t="s">
        <v>882</v>
      </c>
      <c r="G42" s="146"/>
      <c r="H42" s="163" t="s">
        <v>569</v>
      </c>
      <c r="K42" s="265"/>
      <c r="L42" s="265"/>
      <c r="V42" s="264"/>
    </row>
    <row r="43" spans="1:22" s="354" customFormat="1" ht="17.75" customHeight="1">
      <c r="A43" s="163" t="s">
        <v>889</v>
      </c>
      <c r="B43" s="146"/>
      <c r="C43" s="163" t="s">
        <v>569</v>
      </c>
      <c r="D43" s="382"/>
      <c r="E43" s="363"/>
      <c r="F43" s="163" t="s">
        <v>883</v>
      </c>
      <c r="G43" s="146"/>
      <c r="H43" s="163" t="s">
        <v>569</v>
      </c>
      <c r="K43" s="265"/>
      <c r="L43" s="265"/>
      <c r="V43" s="264"/>
    </row>
    <row r="44" spans="1:22" s="354" customFormat="1" ht="17.75" customHeight="1">
      <c r="A44" s="163" t="s">
        <v>890</v>
      </c>
      <c r="B44" s="146"/>
      <c r="C44" s="163" t="s">
        <v>569</v>
      </c>
      <c r="D44" s="382"/>
      <c r="E44" s="363"/>
      <c r="F44" s="163" t="s">
        <v>885</v>
      </c>
      <c r="G44" s="146"/>
      <c r="H44" s="163" t="s">
        <v>569</v>
      </c>
      <c r="K44" s="265"/>
      <c r="L44" s="265"/>
      <c r="V44" s="264"/>
    </row>
    <row r="45" spans="1:22" ht="18.75" customHeight="1">
      <c r="A45" s="411"/>
      <c r="B45" s="411"/>
      <c r="C45" s="411"/>
      <c r="D45" s="384"/>
      <c r="E45" s="266"/>
      <c r="F45" s="163" t="s">
        <v>884</v>
      </c>
      <c r="H45" s="163" t="s">
        <v>569</v>
      </c>
    </row>
    <row r="46" spans="1:22" ht="17.5">
      <c r="A46" s="268"/>
      <c r="B46" s="411"/>
      <c r="C46" s="411"/>
      <c r="D46" s="384"/>
      <c r="E46" s="411"/>
      <c r="F46" s="267"/>
      <c r="G46" s="267"/>
      <c r="H46" s="411"/>
    </row>
    <row r="48" spans="1:22">
      <c r="D48" s="386" t="s">
        <v>872</v>
      </c>
    </row>
    <row r="49" spans="1:12">
      <c r="L49" s="355"/>
    </row>
    <row r="50" spans="1:12" ht="14">
      <c r="A50" s="356"/>
      <c r="C50" s="334"/>
      <c r="D50" s="398"/>
      <c r="L50" s="358"/>
    </row>
    <row r="51" spans="1:12" ht="14">
      <c r="A51" s="359"/>
      <c r="C51" s="334"/>
      <c r="D51" s="398"/>
      <c r="L51" s="358"/>
    </row>
    <row r="52" spans="1:12" ht="14">
      <c r="A52" s="359"/>
      <c r="C52" s="334"/>
      <c r="D52" s="398"/>
      <c r="L52" s="358"/>
    </row>
    <row r="53" spans="1:12" ht="14">
      <c r="A53" s="359"/>
      <c r="B53" s="334"/>
      <c r="C53" s="334"/>
      <c r="D53" s="398"/>
      <c r="L53" s="358"/>
    </row>
    <row r="54" spans="1:12" ht="14">
      <c r="A54" s="359"/>
      <c r="B54" s="334"/>
      <c r="C54" s="334"/>
      <c r="D54" s="398"/>
      <c r="L54" s="358"/>
    </row>
    <row r="55" spans="1:12" ht="14">
      <c r="A55" s="359"/>
      <c r="B55" s="334"/>
      <c r="C55" s="334"/>
      <c r="D55" s="398"/>
      <c r="L55" s="358"/>
    </row>
    <row r="56" spans="1:12" ht="14">
      <c r="A56" s="334"/>
      <c r="B56" s="334"/>
      <c r="C56" s="334"/>
      <c r="D56" s="398"/>
      <c r="L56" s="360"/>
    </row>
    <row r="57" spans="1:12" ht="14">
      <c r="A57" s="359"/>
      <c r="B57" s="334"/>
      <c r="C57" s="334"/>
      <c r="D57" s="398"/>
    </row>
    <row r="58" spans="1:12" ht="14">
      <c r="A58" s="334"/>
      <c r="B58" s="334"/>
      <c r="C58" s="334"/>
      <c r="D58" s="398"/>
    </row>
    <row r="59" spans="1:12" ht="14">
      <c r="A59" s="334"/>
      <c r="B59" s="334"/>
      <c r="C59" s="334"/>
      <c r="D59" s="398"/>
    </row>
    <row r="60" spans="1:12" ht="14">
      <c r="A60" s="359"/>
      <c r="B60" s="334"/>
      <c r="C60" s="334"/>
      <c r="D60" s="398"/>
    </row>
    <row r="61" spans="1:12" ht="14">
      <c r="A61" s="359"/>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34"/>
      <c r="B70" s="334"/>
      <c r="C70" s="334"/>
      <c r="D70" s="398"/>
    </row>
    <row r="71" spans="1:4" ht="14">
      <c r="B71" s="334"/>
    </row>
    <row r="72" spans="1:4" ht="14">
      <c r="B72" s="334"/>
    </row>
    <row r="73" spans="1:4" ht="14">
      <c r="B73"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4" max="21" man="1"/>
  </rowBreaks>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FAF95-4F78-4213-B5E6-2CFE2680E83E}">
  <sheetPr>
    <pageSetUpPr fitToPage="1"/>
  </sheetPr>
  <dimension ref="A1:AD73"/>
  <sheetViews>
    <sheetView topLeftCell="A10" zoomScale="85" zoomScaleNormal="85" zoomScaleSheetLayoutView="85" workbookViewId="0">
      <selection activeCell="H28" sqref="H28"/>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89"/>
      <c r="I10" s="590"/>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1049</v>
      </c>
      <c r="C18" s="187" t="str">
        <f>IF(D18="","",VLOOKUP(B18,Data!$B$5:$L$404,2,FALSE))</f>
        <v/>
      </c>
      <c r="D18" s="361"/>
      <c r="E18" s="276"/>
      <c r="F18" s="185" t="str">
        <f>IF(D18="","",VLOOKUP(B18,Data!$B$5:$L$404,11,FALSE))</f>
        <v/>
      </c>
      <c r="G18" s="188" t="str">
        <f t="shared" ref="G18:G26" si="0">IF(D18&gt;0,D18*F18,"-")</f>
        <v>-</v>
      </c>
      <c r="H18" s="182" t="str">
        <f>IF(D18="","",VLOOKUP(B18,Data!$B$5:$D$404,3,FALSE))</f>
        <v/>
      </c>
      <c r="I18" s="182" t="str">
        <f>IF(D18="","",VLOOKUP(B18,Data!$B$5:$M$404,12,FALSE))</f>
        <v/>
      </c>
      <c r="J18" s="280"/>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3</v>
      </c>
      <c r="B19" s="419" t="s">
        <v>213</v>
      </c>
      <c r="C19" s="187" t="str">
        <f>IF(D19="","",VLOOKUP(B19,Data!$B$5:$L$404,2,FALSE))</f>
        <v>WH50410</v>
      </c>
      <c r="D19" s="361">
        <v>3</v>
      </c>
      <c r="E19" s="276"/>
      <c r="F19" s="185">
        <f>IF(D19="","",VLOOKUP(B19,Data!$B$5:$L$404,11,FALSE))</f>
        <v>1897.4</v>
      </c>
      <c r="G19" s="188">
        <f t="shared" si="0"/>
        <v>5692.2000000000007</v>
      </c>
      <c r="H19" s="182" t="str">
        <f>IF(D19="","",VLOOKUP(B19,Data!$B$5:$D$404,3,FALSE))</f>
        <v>C/T</v>
      </c>
      <c r="I19" s="182" t="str">
        <f>IF(D19="","",VLOOKUP(B19,Data!$B$5:$M$404,12,FALSE))</f>
        <v>Indonesia</v>
      </c>
      <c r="J19" s="280" t="s">
        <v>1055</v>
      </c>
      <c r="K19" s="183">
        <f>IF(D19="","",VLOOKUP(B19,Data!$B$5:$E$404,4,FALSE)*D19)</f>
        <v>666</v>
      </c>
      <c r="L19" s="183">
        <f>IF(D19="","",VLOOKUP(B19,Data!$B$5:$F$404,5,FALSE)*D19)</f>
        <v>603</v>
      </c>
      <c r="M19" s="189"/>
      <c r="N19" s="377"/>
      <c r="O19" s="378"/>
      <c r="P19" s="186"/>
      <c r="Q19" s="378"/>
      <c r="R19" s="378"/>
      <c r="S19" s="186"/>
      <c r="T19" s="379"/>
      <c r="U19" s="186"/>
      <c r="V19" s="184">
        <f>IF(D19="","",VLOOKUP(B19,Data!$B$5:$J$404,9,FALSE)*D19)</f>
        <v>3.5970000000000004</v>
      </c>
      <c r="W19" s="282"/>
      <c r="X19" s="282"/>
      <c r="Y19" s="282"/>
      <c r="Z19" s="282"/>
      <c r="AA19" s="282"/>
      <c r="AB19" s="282"/>
      <c r="AC19" s="282"/>
      <c r="AD19" s="282"/>
    </row>
    <row r="20" spans="1:30" s="340" customFormat="1" ht="17" customHeight="1">
      <c r="A20" s="485"/>
      <c r="B20" s="369" t="s">
        <v>1088</v>
      </c>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553"/>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488">
        <v>4</v>
      </c>
      <c r="B21" s="419" t="s">
        <v>695</v>
      </c>
      <c r="C21" s="187" t="str">
        <f>IF(D21="","",VLOOKUP(B21,Data!$B$5:$L$404,2,FALSE))</f>
        <v>VAD6770</v>
      </c>
      <c r="D21" s="361">
        <v>1</v>
      </c>
      <c r="E21" s="276"/>
      <c r="F21" s="185">
        <f>IF(D21="","",VLOOKUP(B21,Data!$B$5:$L$404,11,FALSE))</f>
        <v>2978.04</v>
      </c>
      <c r="G21" s="188">
        <f t="shared" si="0"/>
        <v>2978.04</v>
      </c>
      <c r="H21" s="182" t="str">
        <f>IF(D21="","",VLOOKUP(B21,Data!$B$5:$D$404,3,FALSE))</f>
        <v>C/T</v>
      </c>
      <c r="I21" s="182" t="str">
        <f>IF(D21="","",VLOOKUP(B21,Data!$B$5:$M$404,12,FALSE))</f>
        <v>Indonesia</v>
      </c>
      <c r="J21" s="280" t="s">
        <v>1087</v>
      </c>
      <c r="K21" s="183">
        <f>IF(D21="","",VLOOKUP(B21,Data!$B$5:$E$404,4,FALSE)*D21)</f>
        <v>276</v>
      </c>
      <c r="L21" s="183">
        <f>IF(D21="","",VLOOKUP(B21,Data!$B$5:$F$404,5,FALSE)*D21)</f>
        <v>256</v>
      </c>
      <c r="M21" s="189"/>
      <c r="N21" s="377"/>
      <c r="O21" s="378"/>
      <c r="P21" s="186"/>
      <c r="Q21" s="378"/>
      <c r="R21" s="378"/>
      <c r="S21" s="186"/>
      <c r="T21" s="379"/>
      <c r="U21" s="186"/>
      <c r="V21" s="184">
        <f>IF(D21="","",VLOOKUP(B21,Data!$B$5:$J$404,9,FALSE)*D21)</f>
        <v>1.488</v>
      </c>
      <c r="W21" s="282"/>
      <c r="X21" s="282"/>
      <c r="Y21" s="282"/>
      <c r="Z21" s="282"/>
      <c r="AA21" s="282"/>
      <c r="AB21" s="282"/>
      <c r="AC21" s="282"/>
      <c r="AD21" s="282"/>
    </row>
    <row r="22" spans="1:30" s="340" customFormat="1" ht="17" customHeight="1">
      <c r="A22" s="488"/>
      <c r="B22" s="419"/>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1105</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78" t="s">
        <v>1104</v>
      </c>
      <c r="C27" s="679"/>
      <c r="D27" s="193">
        <f>SUM(D18:D26)</f>
        <v>4</v>
      </c>
      <c r="E27" s="380"/>
      <c r="F27" s="190"/>
      <c r="G27" s="191">
        <f>SUM(G18:G26)</f>
        <v>8670.2400000000016</v>
      </c>
      <c r="H27" s="343"/>
      <c r="I27" s="343"/>
      <c r="J27" s="343"/>
      <c r="K27" s="191">
        <f>SUM(K18:K26)</f>
        <v>942</v>
      </c>
      <c r="L27" s="191">
        <f>SUM(L18:L26)</f>
        <v>859</v>
      </c>
      <c r="M27" s="190">
        <f>SUM(M16:M17)</f>
        <v>0</v>
      </c>
      <c r="N27" s="190" t="e">
        <f>SUM(#REF!)</f>
        <v>#REF!</v>
      </c>
      <c r="O27" s="190">
        <f>SUM(O16:O17)</f>
        <v>0</v>
      </c>
      <c r="P27" s="190">
        <f>SUM(P16:P17)</f>
        <v>0</v>
      </c>
      <c r="Q27" s="190" t="e">
        <f>SUM(#REF!)</f>
        <v>#REF!</v>
      </c>
      <c r="R27" s="190">
        <f>SUM(R16:R17)</f>
        <v>0</v>
      </c>
      <c r="S27" s="190">
        <f>SUM(S16:S17)</f>
        <v>0</v>
      </c>
      <c r="T27" s="190"/>
      <c r="U27" s="190">
        <f>SUM(U16:U17)</f>
        <v>0</v>
      </c>
      <c r="V27" s="192">
        <f>SUM(V18:V26)</f>
        <v>5.0850000000000009</v>
      </c>
    </row>
    <row r="28" spans="1:30" ht="10.25" customHeight="1">
      <c r="A28" s="272"/>
      <c r="B28" s="680"/>
      <c r="C28" s="681"/>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1101</v>
      </c>
      <c r="G35" s="694"/>
      <c r="H35" s="673" t="s">
        <v>1102</v>
      </c>
      <c r="I35" s="69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17FB3-103A-40FB-B847-14E7B20423C6}">
  <sheetPr>
    <pageSetUpPr fitToPage="1"/>
  </sheetPr>
  <dimension ref="A1:V79"/>
  <sheetViews>
    <sheetView topLeftCell="A7" zoomScale="85" zoomScaleNormal="85" zoomScaleSheetLayoutView="75" workbookViewId="0">
      <selection activeCell="B21" sqref="B21"/>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591"/>
      <c r="I10" s="592"/>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1009</v>
      </c>
      <c r="C18" s="187" t="str">
        <f>IF(D18="","",VLOOKUP(B18,Data!$B$5:$L$404,2,FALSE))</f>
        <v/>
      </c>
      <c r="D18" s="274"/>
      <c r="E18" s="466"/>
      <c r="F18" s="185" t="str">
        <f>IF(D18="","",VLOOKUP(B18,Data!$B$5:$L$404,11,FALSE))</f>
        <v/>
      </c>
      <c r="G18" s="188" t="str">
        <f t="shared" ref="G18:G31"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134,Data!G134,(IF(B18=Data!B140,Data!G140,(IF(B18=Data!B142,Data!G142,(IF(B18=Data!#REF!,Data!#REF!,(IF(B18=Data!#REF!,Data!#REF!,(IF(B18=Data!B125,Data!G125,(IF(B18=Data!#REF!,Data!#REF!,(IF(B18=Data!#REF!,Data!#REF!,Data!#REF!)))))))))))))))&amp;IF(B18=Data!B260,Data!G260,(IF(B18=Data!B261,Data!G261,(IF(B18=Data!#REF!,Data!#REF!,(IF(B18=Data!B256,Data!G256,(IF(B18=Data!B257,Data!G257,(IF(B18=Data!#REF!,Data!G952,(IF(B18=Data!#REF!,Data!#REF!,(IF(B18=Data!B312,Data!G312,Data!#REF!)))))))))))))))&amp;IF(B18=Data!#REF!,Data!#REF!,(IF(B18=Data!#REF!,Data!#REF!,(IF(B18=Data!#REF!,Data!#REF!,(IF(B18=Data!#REF!,Data!#REF!,(IF(B18=Data!#REF!,Data!#REF!,Data!#REF!)))))))))</f>
        <v>#REF!</v>
      </c>
      <c r="N18" s="377"/>
      <c r="O18" s="378"/>
      <c r="P18" s="186" t="e">
        <f>IF(B18=Data!B134,Data!H134,(IF(B18=Data!B140,Data!H140,(IF(B18=Data!B142,Data!H142,(IF(B18=Data!#REF!,Data!#REF!,(IF(B18=Data!#REF!,Data!#REF!,(IF(B18=Data!B125,Data!H125,(IF(B18=Data!#REF!,Data!#REF!,(IF(B18=Data!#REF!,Data!#REF!,Data!#REF!)))))))))))))))&amp;IF(B18=Data!B260,Data!H260,(IF(B18=Data!B261,Data!H261,(IF(B18=Data!#REF!,Data!#REF!,(IF(B18=Data!B256,Data!H256,(IF(B18=Data!B257,Data!H257,(IF(B18=Data!#REF!,Data!H952,(IF(B18=Data!#REF!,Data!#REF!,(IF(B18=Data!B312,Data!H312,Data!#REF!)))))))))))))))&amp;IF(B18=Data!#REF!,Data!#REF!,(IF(B18=Data!#REF!,Data!#REF!,(IF(B18=Data!#REF!,Data!#REF!,(IF(B18=Data!#REF!,Data!#REF!,(IF(B18=Data!#REF!,Data!#REF!,Data!#REF!)))))))))</f>
        <v>#REF!</v>
      </c>
      <c r="Q18" s="378"/>
      <c r="R18" s="378"/>
      <c r="S18" s="186" t="e">
        <f>IF(B18=Data!B134,Data!I134,(IF(B18=Data!B140,Data!I140,(IF(B18=Data!B142,Data!I142,(IF(B18=Data!#REF!,Data!#REF!,(IF(B18=Data!#REF!,Data!#REF!,(IF(B18=Data!B125,Data!I125,(IF(B18=Data!#REF!,Data!#REF!,(IF(B18=Data!#REF!,Data!#REF!,Data!#REF!)))))))))))))))&amp;IF(B18=Data!B260,Data!I260,(IF(B18=Data!B261,Data!I261,(IF(B18=Data!#REF!,Data!#REF!,(IF(B18=Data!B256,Data!I256,(IF(B18=Data!B257,Data!I257,(IF(B18=Data!#REF!,Data!I952,(IF(B18=Data!#REF!,Data!#REF!,(IF(B18=Data!B312,Data!I312,Data!#REF!)))))))))))))))&amp;IF(B18=Data!#REF!,Data!#REF!,(IF(B18=Data!#REF!,Data!#REF!,(IF(B18=Data!#REF!,Data!#REF!,(IF(B18=Data!#REF!,Data!#REF!,(IF(B18=Data!#REF!,Data!#REF!,Data!#REF!)))))))))</f>
        <v>#REF!</v>
      </c>
      <c r="T18" s="379"/>
      <c r="U18" s="186" t="e">
        <f>IF(B18=Data!B134,Data!J134,(IF(B18=Data!B140,Data!J140,(IF(B18=Data!B142,Data!J142,(IF(B18=Data!#REF!,Data!#REF!,(IF(B18=Data!#REF!,Data!#REF!,(IF(B18=Data!B125,Data!J125,(IF(B18=Data!#REF!,Data!#REF!,(IF(B18=Data!#REF!,Data!#REF!,Data!#REF!)))))))))))))))&amp;IF(B18=Data!B260,Data!J260,(IF(B18=Data!B261,Data!J261,(IF(B18=Data!#REF!,Data!#REF!,(IF(B18=Data!B256,Data!J256,(IF(B18=Data!B257,Data!J257,(IF(B18=Data!#REF!,Data!J952,(IF(B18=Data!#REF!,Data!#REF!,(IF(B18=Data!B312,Data!J312,Data!#REF!)))))))))))))))&amp;IF(B18=Data!#REF!,Data!#REF!,(IF(B18=Data!#REF!,Data!#REF!,(IF(B18=Data!#REF!,Data!#REF!,(IF(B18=Data!#REF!,Data!#REF!,(IF(B18=Data!#REF!,Data!#REF!,Data!#REF!)))))))))</f>
        <v>#REF!</v>
      </c>
      <c r="V18" s="184" t="str">
        <f>IF(D18="","",VLOOKUP(B18,Data!$B$5:$J$404,9,FALSE)*D18)</f>
        <v/>
      </c>
    </row>
    <row r="19" spans="1:22" s="340" customFormat="1" ht="17" customHeight="1">
      <c r="A19" s="272">
        <v>1</v>
      </c>
      <c r="B19" s="419" t="s">
        <v>399</v>
      </c>
      <c r="C19" s="187" t="str">
        <f>IF(D19="","",VLOOKUP(B19,Data!$B$5:$L$404,2,FALSE))</f>
        <v>ZU62700</v>
      </c>
      <c r="D19" s="274">
        <v>2</v>
      </c>
      <c r="E19" s="466" t="s">
        <v>521</v>
      </c>
      <c r="F19" s="185">
        <f>IF(D19="","",VLOOKUP(B19,Data!$B$5:$L$404,11,FALSE))</f>
        <v>6636.37</v>
      </c>
      <c r="G19" s="188">
        <f>IF(D19&gt;0,D19*F19,"-")</f>
        <v>13272.74</v>
      </c>
      <c r="H19" s="182" t="str">
        <f>IF(D19="","",VLOOKUP(B19,Data!$B$5:$D$404,3,FALSE))</f>
        <v>C/T</v>
      </c>
      <c r="I19" s="182" t="str">
        <f>IF(D19="","",VLOOKUP(B19,Data!$B$5:$M$404,12,FALSE))</f>
        <v>Indonesia</v>
      </c>
      <c r="J19" s="280" t="s">
        <v>1010</v>
      </c>
      <c r="K19" s="183">
        <f>IF(D19="","",VLOOKUP(B19,Data!$B$5:$E$404,4,FALSE)*D19)</f>
        <v>690</v>
      </c>
      <c r="L19" s="183">
        <f>IF(D19="","",VLOOKUP(B19,Data!$B$5:$F$404,5,FALSE)*D19)</f>
        <v>608</v>
      </c>
      <c r="M19" s="189" t="e">
        <f>IF(B19=Data!B120,Data!G120,(IF(B19=Data!B126,Data!G126,(IF(B19=Data!B128,Data!G128,(IF(B19=Data!#REF!,Data!#REF!,(IF(B19=Data!#REF!,Data!#REF!,(IF(B19=Data!B111,Data!G111,(IF(B19=Data!#REF!,Data!#REF!,(IF(B19=Data!#REF!,Data!#REF!,Data!#REF!)))))))))))))))&amp;IF(B19=Data!B246,Data!G246,(IF(B19=Data!B247,Data!G247,(IF(B19=Data!#REF!,Data!#REF!,(IF(B19=Data!B242,Data!G242,(IF(B19=Data!B243,Data!G243,(IF(B19=Data!#REF!,Data!G938,(IF(B19=Data!#REF!,Data!#REF!,(IF(B19=Data!B298,Data!G298,Data!#REF!)))))))))))))))&amp;IF(B19=Data!#REF!,Data!#REF!,(IF(B19=Data!#REF!,Data!#REF!,(IF(B19=Data!#REF!,Data!#REF!,(IF(B19=Data!#REF!,Data!#REF!,(IF(B19=Data!#REF!,Data!#REF!,Data!#REF!)))))))))</f>
        <v>#REF!</v>
      </c>
      <c r="N19" s="377"/>
      <c r="O19" s="378"/>
      <c r="P19" s="186" t="e">
        <f>IF(B19=Data!B120,Data!H120,(IF(B19=Data!B126,Data!H126,(IF(B19=Data!B128,Data!H128,(IF(B19=Data!#REF!,Data!#REF!,(IF(B19=Data!#REF!,Data!#REF!,(IF(B19=Data!B111,Data!H111,(IF(B19=Data!#REF!,Data!#REF!,(IF(B19=Data!#REF!,Data!#REF!,Data!#REF!)))))))))))))))&amp;IF(B19=Data!B246,Data!H246,(IF(B19=Data!B247,Data!H247,(IF(B19=Data!#REF!,Data!#REF!,(IF(B19=Data!B242,Data!H242,(IF(B19=Data!B243,Data!H243,(IF(B19=Data!#REF!,Data!H938,(IF(B19=Data!#REF!,Data!#REF!,(IF(B19=Data!B298,Data!H298,Data!#REF!)))))))))))))))&amp;IF(B19=Data!#REF!,Data!#REF!,(IF(B19=Data!#REF!,Data!#REF!,(IF(B19=Data!#REF!,Data!#REF!,(IF(B19=Data!#REF!,Data!#REF!,(IF(B19=Data!#REF!,Data!#REF!,Data!#REF!)))))))))</f>
        <v>#REF!</v>
      </c>
      <c r="Q19" s="378"/>
      <c r="R19" s="378"/>
      <c r="S19" s="186" t="e">
        <f>IF(B19=Data!B120,Data!I120,(IF(B19=Data!B126,Data!I126,(IF(B19=Data!B128,Data!I128,(IF(B19=Data!#REF!,Data!#REF!,(IF(B19=Data!#REF!,Data!#REF!,(IF(B19=Data!B111,Data!I111,(IF(B19=Data!#REF!,Data!#REF!,(IF(B19=Data!#REF!,Data!#REF!,Data!#REF!)))))))))))))))&amp;IF(B19=Data!B246,Data!I246,(IF(B19=Data!B247,Data!I247,(IF(B19=Data!#REF!,Data!#REF!,(IF(B19=Data!B242,Data!I242,(IF(B19=Data!B243,Data!I243,(IF(B19=Data!#REF!,Data!I938,(IF(B19=Data!#REF!,Data!#REF!,(IF(B19=Data!B298,Data!I298,Data!#REF!)))))))))))))))&amp;IF(B19=Data!#REF!,Data!#REF!,(IF(B19=Data!#REF!,Data!#REF!,(IF(B19=Data!#REF!,Data!#REF!,(IF(B19=Data!#REF!,Data!#REF!,(IF(B19=Data!#REF!,Data!#REF!,Data!#REF!)))))))))</f>
        <v>#REF!</v>
      </c>
      <c r="T19" s="379"/>
      <c r="U19" s="186" t="e">
        <f>IF(B19=Data!B120,Data!J120,(IF(B19=Data!B126,Data!J126,(IF(B19=Data!B128,Data!J128,(IF(B19=Data!#REF!,Data!#REF!,(IF(B19=Data!#REF!,Data!#REF!,(IF(B19=Data!B111,Data!J111,(IF(B19=Data!#REF!,Data!#REF!,(IF(B19=Data!#REF!,Data!#REF!,Data!#REF!)))))))))))))))&amp;IF(B19=Data!B246,Data!J246,(IF(B19=Data!B247,Data!J247,(IF(B19=Data!#REF!,Data!#REF!,(IF(B19=Data!B242,Data!J242,(IF(B19=Data!B243,Data!J243,(IF(B19=Data!#REF!,Data!J938,(IF(B19=Data!#REF!,Data!#REF!,(IF(B19=Data!B298,Data!J298,Data!#REF!)))))))))))))))&amp;IF(B19=Data!#REF!,Data!#REF!,(IF(B19=Data!#REF!,Data!#REF!,(IF(B19=Data!#REF!,Data!#REF!,(IF(B19=Data!#REF!,Data!#REF!,(IF(B19=Data!#REF!,Data!#REF!,Data!#REF!)))))))))</f>
        <v>#REF!</v>
      </c>
      <c r="V19" s="184">
        <f>IF(D19="","",VLOOKUP(B19,Data!$B$5:$J$404,9,FALSE)*D19)</f>
        <v>3.6120000000000001</v>
      </c>
    </row>
    <row r="20" spans="1:22" s="340" customFormat="1" ht="17" customHeight="1">
      <c r="A20" s="272">
        <v>2</v>
      </c>
      <c r="B20" s="419" t="s">
        <v>401</v>
      </c>
      <c r="C20" s="187" t="str">
        <f>IF(D20="","",VLOOKUP(B20,Data!$B$5:$L$404,2,FALSE))</f>
        <v>ZX32670</v>
      </c>
      <c r="D20" s="274">
        <v>1</v>
      </c>
      <c r="E20" s="466"/>
      <c r="F20" s="185">
        <f>IF(D20="","",VLOOKUP(B20,Data!$B$5:$L$404,11,FALSE))</f>
        <v>7123.12</v>
      </c>
      <c r="G20" s="188">
        <f t="shared" si="0"/>
        <v>7123.12</v>
      </c>
      <c r="H20" s="182" t="str">
        <f>IF(D20="","",VLOOKUP(B20,Data!$B$5:$D$404,3,FALSE))</f>
        <v>C/T</v>
      </c>
      <c r="I20" s="182" t="str">
        <f>IF(D20="","",VLOOKUP(B20,Data!$B$5:$M$404,12,FALSE))</f>
        <v>Indonesia</v>
      </c>
      <c r="J20" s="280" t="s">
        <v>1010</v>
      </c>
      <c r="K20" s="183">
        <f>IF(D20="","",VLOOKUP(B20,Data!$B$5:$E$404,4,FALSE)*D20)</f>
        <v>345</v>
      </c>
      <c r="L20" s="183">
        <f>IF(D20="","",VLOOKUP(B20,Data!$B$5:$F$404,5,FALSE)*D20)</f>
        <v>304</v>
      </c>
      <c r="M20" s="189" t="e">
        <f>IF(B20=Data!B119,Data!G119,(IF(B20=Data!B125,Data!G125,(IF(B20=Data!B127,Data!G127,(IF(B20=Data!#REF!,Data!#REF!,(IF(B20=Data!#REF!,Data!#REF!,(IF(B20=Data!B110,Data!G110,(IF(B20=Data!#REF!,Data!#REF!,(IF(B20=Data!#REF!,Data!#REF!,Data!#REF!)))))))))))))))&amp;IF(B20=Data!B245,Data!G245,(IF(B20=Data!B246,Data!G246,(IF(B20=Data!#REF!,Data!#REF!,(IF(B20=Data!B241,Data!G241,(IF(B20=Data!B242,Data!G242,(IF(B20=Data!#REF!,Data!G937,(IF(B20=Data!#REF!,Data!#REF!,(IF(B20=Data!B297,Data!G297,Data!#REF!)))))))))))))))&amp;IF(B20=Data!#REF!,Data!#REF!,(IF(B20=Data!#REF!,Data!#REF!,(IF(B20=Data!#REF!,Data!#REF!,(IF(B20=Data!#REF!,Data!#REF!,(IF(B20=Data!#REF!,Data!#REF!,Data!#REF!)))))))))</f>
        <v>#REF!</v>
      </c>
      <c r="N20" s="377"/>
      <c r="O20" s="378"/>
      <c r="P20" s="186" t="e">
        <f>IF(B20=Data!B119,Data!H119,(IF(B20=Data!B125,Data!H125,(IF(B20=Data!B127,Data!H127,(IF(B20=Data!#REF!,Data!#REF!,(IF(B20=Data!#REF!,Data!#REF!,(IF(B20=Data!B110,Data!H110,(IF(B20=Data!#REF!,Data!#REF!,(IF(B20=Data!#REF!,Data!#REF!,Data!#REF!)))))))))))))))&amp;IF(B20=Data!B245,Data!H245,(IF(B20=Data!B246,Data!H246,(IF(B20=Data!#REF!,Data!#REF!,(IF(B20=Data!B241,Data!H241,(IF(B20=Data!B242,Data!H242,(IF(B20=Data!#REF!,Data!H937,(IF(B20=Data!#REF!,Data!#REF!,(IF(B20=Data!B297,Data!H297,Data!#REF!)))))))))))))))&amp;IF(B20=Data!#REF!,Data!#REF!,(IF(B20=Data!#REF!,Data!#REF!,(IF(B20=Data!#REF!,Data!#REF!,(IF(B20=Data!#REF!,Data!#REF!,(IF(B20=Data!#REF!,Data!#REF!,Data!#REF!)))))))))</f>
        <v>#REF!</v>
      </c>
      <c r="Q20" s="378"/>
      <c r="R20" s="378"/>
      <c r="S20" s="186" t="e">
        <f>IF(B20=Data!B119,Data!I119,(IF(B20=Data!B125,Data!I125,(IF(B20=Data!B127,Data!I127,(IF(B20=Data!#REF!,Data!#REF!,(IF(B20=Data!#REF!,Data!#REF!,(IF(B20=Data!B110,Data!I110,(IF(B20=Data!#REF!,Data!#REF!,(IF(B20=Data!#REF!,Data!#REF!,Data!#REF!)))))))))))))))&amp;IF(B20=Data!B245,Data!I245,(IF(B20=Data!B246,Data!I246,(IF(B20=Data!#REF!,Data!#REF!,(IF(B20=Data!B241,Data!I241,(IF(B20=Data!B242,Data!I242,(IF(B20=Data!#REF!,Data!I937,(IF(B20=Data!#REF!,Data!#REF!,(IF(B20=Data!B297,Data!I297,Data!#REF!)))))))))))))))&amp;IF(B20=Data!#REF!,Data!#REF!,(IF(B20=Data!#REF!,Data!#REF!,(IF(B20=Data!#REF!,Data!#REF!,(IF(B20=Data!#REF!,Data!#REF!,(IF(B20=Data!#REF!,Data!#REF!,Data!#REF!)))))))))</f>
        <v>#REF!</v>
      </c>
      <c r="T20" s="379"/>
      <c r="U20" s="186" t="e">
        <f>IF(B20=Data!B119,Data!J119,(IF(B20=Data!B125,Data!J125,(IF(B20=Data!B127,Data!J127,(IF(B20=Data!#REF!,Data!#REF!,(IF(B20=Data!#REF!,Data!#REF!,(IF(B20=Data!B110,Data!J110,(IF(B20=Data!#REF!,Data!#REF!,(IF(B20=Data!#REF!,Data!#REF!,Data!#REF!)))))))))))))))&amp;IF(B20=Data!B245,Data!J245,(IF(B20=Data!B246,Data!J246,(IF(B20=Data!#REF!,Data!#REF!,(IF(B20=Data!B241,Data!J241,(IF(B20=Data!B242,Data!J242,(IF(B20=Data!#REF!,Data!J937,(IF(B20=Data!#REF!,Data!#REF!,(IF(B20=Data!B297,Data!J297,Data!#REF!)))))))))))))))&amp;IF(B20=Data!#REF!,Data!#REF!,(IF(B20=Data!#REF!,Data!#REF!,(IF(B20=Data!#REF!,Data!#REF!,(IF(B20=Data!#REF!,Data!#REF!,(IF(B20=Data!#REF!,Data!#REF!,Data!#REF!)))))))))</f>
        <v>#REF!</v>
      </c>
      <c r="V20" s="184">
        <f>IF(D20="","",VLOOKUP(B20,Data!$B$5:$J$404,9,FALSE)*D20)</f>
        <v>1.806</v>
      </c>
    </row>
    <row r="21" spans="1:22" s="340" customFormat="1" ht="17" customHeight="1">
      <c r="A21" s="272"/>
      <c r="B21" s="420" t="s">
        <v>1051</v>
      </c>
      <c r="C21" s="187" t="str">
        <f>IF(D21="","",VLOOKUP(B21,Data!$B$5:$L$404,2,FALSE))</f>
        <v/>
      </c>
      <c r="D21" s="274"/>
      <c r="E21" s="466" t="s">
        <v>522</v>
      </c>
      <c r="F21" s="185" t="str">
        <f>IF(D21="","",VLOOKUP(B21,Data!$B$5:$L$404,11,FALSE))</f>
        <v/>
      </c>
      <c r="G21" s="188" t="str">
        <f t="shared" si="0"/>
        <v>-</v>
      </c>
      <c r="H21" s="182" t="str">
        <f>IF(D21="","",VLOOKUP(B21,Data!$B$5:$D$404,3,FALSE))</f>
        <v/>
      </c>
      <c r="I21" s="182" t="str">
        <f>IF(D21="","",VLOOKUP(B21,Data!$B$5:$M$404,12,FALSE))</f>
        <v/>
      </c>
      <c r="J21" s="553"/>
      <c r="K21" s="183" t="str">
        <f>IF(D21="","",VLOOKUP(B21,Data!$B$5:$E$404,4,FALSE)*D21)</f>
        <v/>
      </c>
      <c r="L21" s="183" t="str">
        <f>IF(D21="","",VLOOKUP(B21,Data!$B$5:$F$404,5,FALSE)*D21)</f>
        <v/>
      </c>
      <c r="M21" s="189" t="e">
        <f>IF(B21=Data!B145,Data!G145,(IF(B21=Data!B151,Data!G151,(IF(B21=Data!B153,Data!G153,(IF(B21=Data!#REF!,Data!#REF!,(IF(B21=Data!#REF!,Data!#REF!,(IF(B21=Data!B136,Data!G136,(IF(B21=Data!#REF!,Data!#REF!,(IF(B21=Data!#REF!,Data!#REF!,Data!#REF!)))))))))))))))&amp;IF(B21=Data!B271,Data!G271,(IF(B21=Data!B272,Data!G272,(IF(B21=Data!#REF!,Data!#REF!,(IF(B21=Data!B267,Data!G267,(IF(B21=Data!B268,Data!G268,(IF(B21=Data!#REF!,Data!G963,(IF(B21=Data!#REF!,Data!#REF!,(IF(B21=Data!B323,Data!G323,Data!#REF!)))))))))))))))&amp;IF(B21=Data!#REF!,Data!#REF!,(IF(B21=Data!#REF!,Data!#REF!,(IF(B21=Data!#REF!,Data!#REF!,(IF(B21=Data!#REF!,Data!#REF!,(IF(B21=Data!#REF!,Data!#REF!,Data!#REF!)))))))))</f>
        <v>#REF!</v>
      </c>
      <c r="N21" s="377"/>
      <c r="O21" s="378"/>
      <c r="P21" s="186" t="e">
        <f>IF(B21=Data!B145,Data!H145,(IF(B21=Data!B151,Data!H151,(IF(B21=Data!B153,Data!H153,(IF(B21=Data!#REF!,Data!#REF!,(IF(B21=Data!#REF!,Data!#REF!,(IF(B21=Data!B136,Data!H136,(IF(B21=Data!#REF!,Data!#REF!,(IF(B21=Data!#REF!,Data!#REF!,Data!#REF!)))))))))))))))&amp;IF(B21=Data!B271,Data!H271,(IF(B21=Data!B272,Data!H272,(IF(B21=Data!#REF!,Data!#REF!,(IF(B21=Data!B267,Data!H267,(IF(B21=Data!B268,Data!H268,(IF(B21=Data!#REF!,Data!H963,(IF(B21=Data!#REF!,Data!#REF!,(IF(B21=Data!B323,Data!H323,Data!#REF!)))))))))))))))&amp;IF(B21=Data!#REF!,Data!#REF!,(IF(B21=Data!#REF!,Data!#REF!,(IF(B21=Data!#REF!,Data!#REF!,(IF(B21=Data!#REF!,Data!#REF!,(IF(B21=Data!#REF!,Data!#REF!,Data!#REF!)))))))))</f>
        <v>#REF!</v>
      </c>
      <c r="Q21" s="378"/>
      <c r="R21" s="378"/>
      <c r="S21" s="186" t="e">
        <f>IF(B21=Data!B145,Data!I145,(IF(B21=Data!B151,Data!I151,(IF(B21=Data!B153,Data!I153,(IF(B21=Data!#REF!,Data!#REF!,(IF(B21=Data!#REF!,Data!#REF!,(IF(B21=Data!B136,Data!I136,(IF(B21=Data!#REF!,Data!#REF!,(IF(B21=Data!#REF!,Data!#REF!,Data!#REF!)))))))))))))))&amp;IF(B21=Data!B271,Data!I271,(IF(B21=Data!B272,Data!I272,(IF(B21=Data!#REF!,Data!#REF!,(IF(B21=Data!B267,Data!I267,(IF(B21=Data!B268,Data!I268,(IF(B21=Data!#REF!,Data!I963,(IF(B21=Data!#REF!,Data!#REF!,(IF(B21=Data!B323,Data!I323,Data!#REF!)))))))))))))))&amp;IF(B21=Data!#REF!,Data!#REF!,(IF(B21=Data!#REF!,Data!#REF!,(IF(B21=Data!#REF!,Data!#REF!,(IF(B21=Data!#REF!,Data!#REF!,(IF(B21=Data!#REF!,Data!#REF!,Data!#REF!)))))))))</f>
        <v>#REF!</v>
      </c>
      <c r="T21" s="379"/>
      <c r="U21" s="186" t="e">
        <f>IF(B21=Data!B145,Data!J145,(IF(B21=Data!B151,Data!J151,(IF(B21=Data!B153,Data!J153,(IF(B21=Data!#REF!,Data!#REF!,(IF(B21=Data!#REF!,Data!#REF!,(IF(B21=Data!B136,Data!J136,(IF(B21=Data!#REF!,Data!#REF!,(IF(B21=Data!#REF!,Data!#REF!,Data!#REF!)))))))))))))))&amp;IF(B21=Data!B271,Data!J271,(IF(B21=Data!B272,Data!J272,(IF(B21=Data!#REF!,Data!#REF!,(IF(B21=Data!B267,Data!J267,(IF(B21=Data!B268,Data!J268,(IF(B21=Data!#REF!,Data!J963,(IF(B21=Data!#REF!,Data!#REF!,(IF(B21=Data!B323,Data!J323,Data!#REF!)))))))))))))))&amp;IF(B21=Data!#REF!,Data!#REF!,(IF(B21=Data!#REF!,Data!#REF!,(IF(B21=Data!#REF!,Data!#REF!,(IF(B21=Data!#REF!,Data!#REF!,(IF(B21=Data!#REF!,Data!#REF!,Data!#REF!)))))))))</f>
        <v>#REF!</v>
      </c>
      <c r="V21" s="184" t="str">
        <f>IF(D21="","",VLOOKUP(B21,Data!$B$5:$J$404,9,FALSE)*D21)</f>
        <v/>
      </c>
    </row>
    <row r="22" spans="1:22" s="340" customFormat="1" ht="17" customHeight="1">
      <c r="A22" s="272">
        <v>3</v>
      </c>
      <c r="B22" s="419" t="s">
        <v>39</v>
      </c>
      <c r="C22" s="187" t="str">
        <f>IF(D22="","",VLOOKUP(B22,Data!$B$5:$L$404,2,FALSE))</f>
        <v>ZJ54410</v>
      </c>
      <c r="D22" s="274">
        <v>2</v>
      </c>
      <c r="E22" s="466"/>
      <c r="F22" s="185">
        <f>IF(D22="","",VLOOKUP(B22,Data!$B$5:$L$404,11,FALSE))</f>
        <v>4657.7700000000004</v>
      </c>
      <c r="G22" s="188">
        <f t="shared" si="0"/>
        <v>9315.5400000000009</v>
      </c>
      <c r="H22" s="182" t="str">
        <f>IF(D22="","",VLOOKUP(B22,Data!$B$5:$D$404,3,FALSE))</f>
        <v>C/T</v>
      </c>
      <c r="I22" s="182" t="str">
        <f>IF(D22="","",VLOOKUP(B22,Data!$B$5:$M$404,12,FALSE))</f>
        <v>Indonesia</v>
      </c>
      <c r="J22" s="280" t="s">
        <v>1094</v>
      </c>
      <c r="K22" s="183">
        <f>IF(D22="","",VLOOKUP(B22,Data!$B$5:$E$404,4,FALSE)*D22)</f>
        <v>610</v>
      </c>
      <c r="L22" s="183">
        <f>IF(D22="","",VLOOKUP(B22,Data!$B$5:$F$404,5,FALSE)*D22)</f>
        <v>538</v>
      </c>
      <c r="M22" s="189" t="e">
        <f>IF(B22=Data!B107,Data!G107,(IF(B22=Data!B113,Data!G113,(IF(B22=Data!B115,Data!G115,(IF(B22=Data!#REF!,Data!#REF!,(IF(B22=Data!#REF!,Data!#REF!,(IF(B22=Data!B98,Data!G98,(IF(B22=Data!#REF!,Data!#REF!,(IF(B22=Data!#REF!,Data!#REF!,Data!#REF!)))))))))))))))&amp;IF(B22=Data!B233,Data!G233,(IF(B22=Data!B234,Data!G234,(IF(B22=Data!#REF!,Data!#REF!,(IF(B22=Data!B229,Data!G229,(IF(B22=Data!B230,Data!G230,(IF(B22=Data!#REF!,Data!G925,(IF(B22=Data!#REF!,Data!#REF!,(IF(B22=Data!B285,Data!G285,Data!#REF!)))))))))))))))&amp;IF(B22=Data!#REF!,Data!#REF!,(IF(B22=Data!#REF!,Data!#REF!,(IF(B22=Data!#REF!,Data!#REF!,(IF(B22=Data!#REF!,Data!#REF!,(IF(B22=Data!#REF!,Data!#REF!,Data!#REF!)))))))))</f>
        <v>#REF!</v>
      </c>
      <c r="N22" s="377"/>
      <c r="O22" s="378"/>
      <c r="P22" s="186" t="e">
        <f>IF(B22=Data!B107,Data!H107,(IF(B22=Data!B113,Data!H113,(IF(B22=Data!B115,Data!H115,(IF(B22=Data!#REF!,Data!#REF!,(IF(B22=Data!#REF!,Data!#REF!,(IF(B22=Data!B98,Data!H98,(IF(B22=Data!#REF!,Data!#REF!,(IF(B22=Data!#REF!,Data!#REF!,Data!#REF!)))))))))))))))&amp;IF(B22=Data!B233,Data!H233,(IF(B22=Data!B234,Data!H234,(IF(B22=Data!#REF!,Data!#REF!,(IF(B22=Data!B229,Data!H229,(IF(B22=Data!B230,Data!H230,(IF(B22=Data!#REF!,Data!H925,(IF(B22=Data!#REF!,Data!#REF!,(IF(B22=Data!B285,Data!H285,Data!#REF!)))))))))))))))&amp;IF(B22=Data!#REF!,Data!#REF!,(IF(B22=Data!#REF!,Data!#REF!,(IF(B22=Data!#REF!,Data!#REF!,(IF(B22=Data!#REF!,Data!#REF!,(IF(B22=Data!#REF!,Data!#REF!,Data!#REF!)))))))))</f>
        <v>#REF!</v>
      </c>
      <c r="Q22" s="378"/>
      <c r="R22" s="378"/>
      <c r="S22" s="186" t="e">
        <f>IF(B22=Data!B107,Data!I107,(IF(B22=Data!B113,Data!I113,(IF(B22=Data!B115,Data!I115,(IF(B22=Data!#REF!,Data!#REF!,(IF(B22=Data!#REF!,Data!#REF!,(IF(B22=Data!B98,Data!I98,(IF(B22=Data!#REF!,Data!#REF!,(IF(B22=Data!#REF!,Data!#REF!,Data!#REF!)))))))))))))))&amp;IF(B22=Data!B233,Data!I233,(IF(B22=Data!B234,Data!I234,(IF(B22=Data!#REF!,Data!#REF!,(IF(B22=Data!B229,Data!I229,(IF(B22=Data!B230,Data!I230,(IF(B22=Data!#REF!,Data!I925,(IF(B22=Data!#REF!,Data!#REF!,(IF(B22=Data!B285,Data!I285,Data!#REF!)))))))))))))))&amp;IF(B22=Data!#REF!,Data!#REF!,(IF(B22=Data!#REF!,Data!#REF!,(IF(B22=Data!#REF!,Data!#REF!,(IF(B22=Data!#REF!,Data!#REF!,(IF(B22=Data!#REF!,Data!#REF!,Data!#REF!)))))))))</f>
        <v>#REF!</v>
      </c>
      <c r="T22" s="379"/>
      <c r="U22" s="186" t="e">
        <f>IF(B22=Data!B107,Data!J107,(IF(B22=Data!B113,Data!J113,(IF(B22=Data!B115,Data!J115,(IF(B22=Data!#REF!,Data!#REF!,(IF(B22=Data!#REF!,Data!#REF!,(IF(B22=Data!B98,Data!J98,(IF(B22=Data!#REF!,Data!#REF!,(IF(B22=Data!#REF!,Data!#REF!,Data!#REF!)))))))))))))))&amp;IF(B22=Data!B233,Data!J233,(IF(B22=Data!B234,Data!J234,(IF(B22=Data!#REF!,Data!#REF!,(IF(B22=Data!B229,Data!J229,(IF(B22=Data!B230,Data!J230,(IF(B22=Data!#REF!,Data!J925,(IF(B22=Data!#REF!,Data!#REF!,(IF(B22=Data!B285,Data!J285,Data!#REF!)))))))))))))))&amp;IF(B22=Data!#REF!,Data!#REF!,(IF(B22=Data!#REF!,Data!#REF!,(IF(B22=Data!#REF!,Data!#REF!,(IF(B22=Data!#REF!,Data!#REF!,(IF(B22=Data!#REF!,Data!#REF!,Data!#REF!)))))))))</f>
        <v>#REF!</v>
      </c>
      <c r="V22" s="184">
        <f>IF(D22="","",VLOOKUP(B22,Data!$B$5:$J$404,9,FALSE)*D22)</f>
        <v>3.0680000000000001</v>
      </c>
    </row>
    <row r="23" spans="1:22" s="340" customFormat="1" ht="17" customHeight="1">
      <c r="A23" s="272">
        <v>4</v>
      </c>
      <c r="B23" s="419" t="s">
        <v>203</v>
      </c>
      <c r="C23" s="187" t="str">
        <f>IF(D23="","",VLOOKUP(B23,Data!$B$5:$L$404,2,FALSE))</f>
        <v>WH50380</v>
      </c>
      <c r="D23" s="274">
        <v>2</v>
      </c>
      <c r="E23" s="467" t="s">
        <v>1031</v>
      </c>
      <c r="F23" s="185">
        <f>IF(D23="","",VLOOKUP(B23,Data!$B$5:$L$404,11,FALSE))</f>
        <v>2134.0100000000002</v>
      </c>
      <c r="G23" s="188">
        <f t="shared" si="0"/>
        <v>4268.0200000000004</v>
      </c>
      <c r="H23" s="182" t="str">
        <f>IF(D23="","",VLOOKUP(B23,Data!$B$5:$D$404,3,FALSE))</f>
        <v>C/T</v>
      </c>
      <c r="I23" s="182" t="str">
        <f>IF(D23="","",VLOOKUP(B23,Data!$B$5:$M$404,12,FALSE))</f>
        <v>Indonesia</v>
      </c>
      <c r="J23" s="280" t="s">
        <v>1094</v>
      </c>
      <c r="K23" s="183">
        <f>IF(D23="","",VLOOKUP(B23,Data!$B$5:$E$404,4,FALSE)*D23)</f>
        <v>402</v>
      </c>
      <c r="L23" s="183">
        <f>IF(D23="","",VLOOKUP(B23,Data!$B$5:$F$404,5,FALSE)*D23)</f>
        <v>362</v>
      </c>
      <c r="M23" s="189" t="e">
        <f>IF(B23=Data!B109,Data!G109,(IF(B23=Data!B115,Data!G115,(IF(B23=Data!B117,Data!G117,(IF(B23=Data!#REF!,Data!#REF!,(IF(B23=Data!#REF!,Data!#REF!,(IF(B23=Data!B100,Data!G100,(IF(B23=Data!#REF!,Data!#REF!,(IF(B23=Data!#REF!,Data!#REF!,Data!#REF!)))))))))))))))&amp;IF(B23=Data!B235,Data!G235,(IF(B23=Data!B236,Data!G236,(IF(B23=Data!#REF!,Data!#REF!,(IF(B23=Data!B231,Data!G231,(IF(B23=Data!B232,Data!G232,(IF(B23=Data!#REF!,Data!G927,(IF(B23=Data!#REF!,Data!#REF!,(IF(B23=Data!B287,Data!G287,Data!#REF!)))))))))))))))&amp;IF(B23=Data!#REF!,Data!#REF!,(IF(B23=Data!#REF!,Data!#REF!,(IF(B23=Data!#REF!,Data!#REF!,(IF(B23=Data!#REF!,Data!#REF!,(IF(B23=Data!#REF!,Data!#REF!,Data!#REF!)))))))))</f>
        <v>#REF!</v>
      </c>
      <c r="N23" s="377"/>
      <c r="O23" s="378"/>
      <c r="P23" s="186" t="e">
        <f>IF(B23=Data!B109,Data!H109,(IF(B23=Data!B115,Data!H115,(IF(B23=Data!B117,Data!H117,(IF(B23=Data!#REF!,Data!#REF!,(IF(B23=Data!#REF!,Data!#REF!,(IF(B23=Data!B100,Data!H100,(IF(B23=Data!#REF!,Data!#REF!,(IF(B23=Data!#REF!,Data!#REF!,Data!#REF!)))))))))))))))&amp;IF(B23=Data!B235,Data!H235,(IF(B23=Data!B236,Data!H236,(IF(B23=Data!#REF!,Data!#REF!,(IF(B23=Data!B231,Data!H231,(IF(B23=Data!B232,Data!H232,(IF(B23=Data!#REF!,Data!H927,(IF(B23=Data!#REF!,Data!#REF!,(IF(B23=Data!B287,Data!H287,Data!#REF!)))))))))))))))&amp;IF(B23=Data!#REF!,Data!#REF!,(IF(B23=Data!#REF!,Data!#REF!,(IF(B23=Data!#REF!,Data!#REF!,(IF(B23=Data!#REF!,Data!#REF!,(IF(B23=Data!#REF!,Data!#REF!,Data!#REF!)))))))))</f>
        <v>#REF!</v>
      </c>
      <c r="Q23" s="378"/>
      <c r="R23" s="378"/>
      <c r="S23" s="186" t="e">
        <f>IF(B23=Data!B109,Data!I109,(IF(B23=Data!B115,Data!I115,(IF(B23=Data!B117,Data!I117,(IF(B23=Data!#REF!,Data!#REF!,(IF(B23=Data!#REF!,Data!#REF!,(IF(B23=Data!B100,Data!I100,(IF(B23=Data!#REF!,Data!#REF!,(IF(B23=Data!#REF!,Data!#REF!,Data!#REF!)))))))))))))))&amp;IF(B23=Data!B235,Data!I235,(IF(B23=Data!B236,Data!I236,(IF(B23=Data!#REF!,Data!#REF!,(IF(B23=Data!B231,Data!I231,(IF(B23=Data!B232,Data!I232,(IF(B23=Data!#REF!,Data!I927,(IF(B23=Data!#REF!,Data!#REF!,(IF(B23=Data!B287,Data!I287,Data!#REF!)))))))))))))))&amp;IF(B23=Data!#REF!,Data!#REF!,(IF(B23=Data!#REF!,Data!#REF!,(IF(B23=Data!#REF!,Data!#REF!,(IF(B23=Data!#REF!,Data!#REF!,(IF(B23=Data!#REF!,Data!#REF!,Data!#REF!)))))))))</f>
        <v>#REF!</v>
      </c>
      <c r="T23" s="379"/>
      <c r="U23" s="186" t="e">
        <f>IF(B23=Data!B109,Data!J109,(IF(B23=Data!B115,Data!J115,(IF(B23=Data!B117,Data!J117,(IF(B23=Data!#REF!,Data!#REF!,(IF(B23=Data!#REF!,Data!#REF!,(IF(B23=Data!B100,Data!J100,(IF(B23=Data!#REF!,Data!#REF!,(IF(B23=Data!#REF!,Data!#REF!,Data!#REF!)))))))))))))))&amp;IF(B23=Data!B235,Data!J235,(IF(B23=Data!B236,Data!J236,(IF(B23=Data!#REF!,Data!#REF!,(IF(B23=Data!B231,Data!J231,(IF(B23=Data!B232,Data!J232,(IF(B23=Data!#REF!,Data!J927,(IF(B23=Data!#REF!,Data!#REF!,(IF(B23=Data!B287,Data!J287,Data!#REF!)))))))))))))))&amp;IF(B23=Data!#REF!,Data!#REF!,(IF(B23=Data!#REF!,Data!#REF!,(IF(B23=Data!#REF!,Data!#REF!,(IF(B23=Data!#REF!,Data!#REF!,(IF(B23=Data!#REF!,Data!#REF!,Data!#REF!)))))))))</f>
        <v>#REF!</v>
      </c>
      <c r="V23" s="184">
        <f>IF(D23="","",VLOOKUP(B23,Data!$B$5:$J$404,9,FALSE)*D23)</f>
        <v>2.2999999999999998</v>
      </c>
    </row>
    <row r="24" spans="1:22" s="340" customFormat="1" ht="17" customHeight="1">
      <c r="A24" s="272">
        <v>5</v>
      </c>
      <c r="B24" s="419" t="s">
        <v>261</v>
      </c>
      <c r="C24" s="187" t="str">
        <f>IF(D24="","",VLOOKUP(B24,Data!$B$5:$L$404,2,FALSE))</f>
        <v>WN67620</v>
      </c>
      <c r="D24" s="274">
        <v>1</v>
      </c>
      <c r="E24" s="467"/>
      <c r="F24" s="185">
        <f>IF(D24="","",VLOOKUP(B24,Data!$B$5:$L$404,11,FALSE))</f>
        <v>3081.99</v>
      </c>
      <c r="G24" s="188">
        <f t="shared" si="0"/>
        <v>3081.99</v>
      </c>
      <c r="H24" s="182" t="str">
        <f>IF(D24="","",VLOOKUP(B24,Data!$B$5:$D$404,3,FALSE))</f>
        <v>C/T</v>
      </c>
      <c r="I24" s="182" t="str">
        <f>IF(D24="","",VLOOKUP(B24,Data!$B$5:$M$404,12,FALSE))</f>
        <v>Indonesia</v>
      </c>
      <c r="J24" s="280" t="s">
        <v>1094</v>
      </c>
      <c r="K24" s="183">
        <f>IF(D24="","",VLOOKUP(B24,Data!$B$5:$E$404,4,FALSE)*D24)</f>
        <v>262</v>
      </c>
      <c r="L24" s="183">
        <f>IF(D24="","",VLOOKUP(B24,Data!$B$5:$F$404,5,FALSE)*D24)</f>
        <v>242</v>
      </c>
      <c r="M24" s="189" t="e">
        <f>IF(B24=Data!B109,Data!G109,(IF(B24=Data!B115,Data!G115,(IF(B24=Data!B117,Data!G117,(IF(B24=Data!#REF!,Data!#REF!,(IF(B24=Data!#REF!,Data!#REF!,(IF(B24=Data!B100,Data!G100,(IF(B24=Data!#REF!,Data!#REF!,(IF(B24=Data!#REF!,Data!#REF!,Data!#REF!)))))))))))))))&amp;IF(B24=Data!B235,Data!G235,(IF(B24=Data!B236,Data!G236,(IF(B24=Data!#REF!,Data!#REF!,(IF(B24=Data!B231,Data!G231,(IF(B24=Data!B232,Data!G232,(IF(B24=Data!#REF!,Data!G927,(IF(B24=Data!#REF!,Data!#REF!,(IF(B24=Data!B287,Data!G287,Data!#REF!)))))))))))))))&amp;IF(B24=Data!#REF!,Data!#REF!,(IF(B24=Data!#REF!,Data!#REF!,(IF(B24=Data!#REF!,Data!#REF!,(IF(B24=Data!#REF!,Data!#REF!,(IF(B24=Data!#REF!,Data!#REF!,Data!#REF!)))))))))</f>
        <v>#REF!</v>
      </c>
      <c r="N24" s="377"/>
      <c r="O24" s="378"/>
      <c r="P24" s="186" t="e">
        <f>IF(B24=Data!B109,Data!H109,(IF(B24=Data!B115,Data!H115,(IF(B24=Data!B117,Data!H117,(IF(B24=Data!#REF!,Data!#REF!,(IF(B24=Data!#REF!,Data!#REF!,(IF(B24=Data!B100,Data!H100,(IF(B24=Data!#REF!,Data!#REF!,(IF(B24=Data!#REF!,Data!#REF!,Data!#REF!)))))))))))))))&amp;IF(B24=Data!B235,Data!H235,(IF(B24=Data!B236,Data!H236,(IF(B24=Data!#REF!,Data!#REF!,(IF(B24=Data!B231,Data!H231,(IF(B24=Data!B232,Data!H232,(IF(B24=Data!#REF!,Data!H927,(IF(B24=Data!#REF!,Data!#REF!,(IF(B24=Data!B287,Data!H287,Data!#REF!)))))))))))))))&amp;IF(B24=Data!#REF!,Data!#REF!,(IF(B24=Data!#REF!,Data!#REF!,(IF(B24=Data!#REF!,Data!#REF!,(IF(B24=Data!#REF!,Data!#REF!,(IF(B24=Data!#REF!,Data!#REF!,Data!#REF!)))))))))</f>
        <v>#REF!</v>
      </c>
      <c r="Q24" s="378"/>
      <c r="R24" s="378"/>
      <c r="S24" s="186" t="e">
        <f>IF(B24=Data!B109,Data!I109,(IF(B24=Data!B115,Data!I115,(IF(B24=Data!B117,Data!I117,(IF(B24=Data!#REF!,Data!#REF!,(IF(B24=Data!#REF!,Data!#REF!,(IF(B24=Data!B100,Data!I100,(IF(B24=Data!#REF!,Data!#REF!,(IF(B24=Data!#REF!,Data!#REF!,Data!#REF!)))))))))))))))&amp;IF(B24=Data!B235,Data!I235,(IF(B24=Data!B236,Data!I236,(IF(B24=Data!#REF!,Data!#REF!,(IF(B24=Data!B231,Data!I231,(IF(B24=Data!B232,Data!I232,(IF(B24=Data!#REF!,Data!I927,(IF(B24=Data!#REF!,Data!#REF!,(IF(B24=Data!B287,Data!I287,Data!#REF!)))))))))))))))&amp;IF(B24=Data!#REF!,Data!#REF!,(IF(B24=Data!#REF!,Data!#REF!,(IF(B24=Data!#REF!,Data!#REF!,(IF(B24=Data!#REF!,Data!#REF!,(IF(B24=Data!#REF!,Data!#REF!,Data!#REF!)))))))))</f>
        <v>#REF!</v>
      </c>
      <c r="T24" s="379"/>
      <c r="U24" s="186" t="e">
        <f>IF(B24=Data!B109,Data!J109,(IF(B24=Data!B115,Data!J115,(IF(B24=Data!B117,Data!J117,(IF(B24=Data!#REF!,Data!#REF!,(IF(B24=Data!#REF!,Data!#REF!,(IF(B24=Data!B100,Data!J100,(IF(B24=Data!#REF!,Data!#REF!,(IF(B24=Data!#REF!,Data!#REF!,Data!#REF!)))))))))))))))&amp;IF(B24=Data!B235,Data!J235,(IF(B24=Data!B236,Data!J236,(IF(B24=Data!#REF!,Data!#REF!,(IF(B24=Data!B231,Data!J231,(IF(B24=Data!B232,Data!J232,(IF(B24=Data!#REF!,Data!J927,(IF(B24=Data!#REF!,Data!#REF!,(IF(B24=Data!B287,Data!J287,Data!#REF!)))))))))))))))&amp;IF(B24=Data!#REF!,Data!#REF!,(IF(B24=Data!#REF!,Data!#REF!,(IF(B24=Data!#REF!,Data!#REF!,(IF(B24=Data!#REF!,Data!#REF!,(IF(B24=Data!#REF!,Data!#REF!,Data!#REF!)))))))))</f>
        <v>#REF!</v>
      </c>
      <c r="V24" s="184">
        <f>IF(D24="","",VLOOKUP(B24,Data!$B$5:$J$404,9,FALSE)*D24)</f>
        <v>1.518</v>
      </c>
    </row>
    <row r="25" spans="1:22" s="340" customFormat="1" ht="17" customHeight="1">
      <c r="A25" s="272">
        <v>6</v>
      </c>
      <c r="B25" s="419" t="s">
        <v>245</v>
      </c>
      <c r="C25" s="187" t="str">
        <f>IF(D25="","",VLOOKUP(B25,Data!$B$5:$L$404,2,FALSE))</f>
        <v>AAC7370</v>
      </c>
      <c r="D25" s="274">
        <v>2</v>
      </c>
      <c r="E25" s="467"/>
      <c r="F25" s="185">
        <f>IF(D25="","",VLOOKUP(B25,Data!$B$5:$L$404,11,FALSE))</f>
        <v>3015.47</v>
      </c>
      <c r="G25" s="188">
        <f>IF(D25&gt;0,D25*F25,"-")</f>
        <v>6030.94</v>
      </c>
      <c r="H25" s="182" t="str">
        <f>IF(D25="","",VLOOKUP(B25,Data!$B$5:$D$404,3,FALSE))</f>
        <v>C/T</v>
      </c>
      <c r="I25" s="182" t="str">
        <f>IF(D25="","",VLOOKUP(B25,Data!$B$5:$M$404,12,FALSE))</f>
        <v>Indonesia</v>
      </c>
      <c r="J25" s="280" t="s">
        <v>1094</v>
      </c>
      <c r="K25" s="183">
        <f>IF(D25="","",VLOOKUP(B25,Data!$B$5:$E$404,4,FALSE)*D25)</f>
        <v>532</v>
      </c>
      <c r="L25" s="183">
        <f>IF(D25="","",VLOOKUP(B25,Data!$B$5:$F$404,5,FALSE)*D25)</f>
        <v>492</v>
      </c>
      <c r="M25" s="189" t="e">
        <f>IF(B25=Data!B110,Data!G110,(IF(B25=Data!B116,Data!G116,(IF(B25=Data!B118,Data!G118,(IF(B25=Data!#REF!,Data!#REF!,(IF(B25=Data!#REF!,Data!#REF!,(IF(B25=Data!B101,Data!G101,(IF(B25=Data!#REF!,Data!#REF!,(IF(B25=Data!#REF!,Data!#REF!,Data!#REF!)))))))))))))))&amp;IF(B25=Data!B236,Data!G236,(IF(B25=Data!B237,Data!G237,(IF(B25=Data!#REF!,Data!#REF!,(IF(B25=Data!B232,Data!G232,(IF(B25=Data!B233,Data!G233,(IF(B25=Data!#REF!,Data!G928,(IF(B25=Data!#REF!,Data!#REF!,(IF(B25=Data!B288,Data!G288,Data!#REF!)))))))))))))))&amp;IF(B25=Data!#REF!,Data!#REF!,(IF(B25=Data!#REF!,Data!#REF!,(IF(B25=Data!#REF!,Data!#REF!,(IF(B25=Data!#REF!,Data!#REF!,(IF(B25=Data!#REF!,Data!#REF!,Data!#REF!)))))))))</f>
        <v>#REF!</v>
      </c>
      <c r="N25" s="377"/>
      <c r="O25" s="378"/>
      <c r="P25" s="186" t="e">
        <f>IF(B25=Data!B110,Data!H110,(IF(B25=Data!B116,Data!H116,(IF(B25=Data!B118,Data!H118,(IF(B25=Data!#REF!,Data!#REF!,(IF(B25=Data!#REF!,Data!#REF!,(IF(B25=Data!B101,Data!H101,(IF(B25=Data!#REF!,Data!#REF!,(IF(B25=Data!#REF!,Data!#REF!,Data!#REF!)))))))))))))))&amp;IF(B25=Data!B236,Data!H236,(IF(B25=Data!B237,Data!H237,(IF(B25=Data!#REF!,Data!#REF!,(IF(B25=Data!B232,Data!H232,(IF(B25=Data!B233,Data!H233,(IF(B25=Data!#REF!,Data!H928,(IF(B25=Data!#REF!,Data!#REF!,(IF(B25=Data!B288,Data!H288,Data!#REF!)))))))))))))))&amp;IF(B25=Data!#REF!,Data!#REF!,(IF(B25=Data!#REF!,Data!#REF!,(IF(B25=Data!#REF!,Data!#REF!,(IF(B25=Data!#REF!,Data!#REF!,(IF(B25=Data!#REF!,Data!#REF!,Data!#REF!)))))))))</f>
        <v>#REF!</v>
      </c>
      <c r="Q25" s="378"/>
      <c r="R25" s="378"/>
      <c r="S25" s="186" t="e">
        <f>IF(B25=Data!B110,Data!I110,(IF(B25=Data!B116,Data!I116,(IF(B25=Data!B118,Data!I118,(IF(B25=Data!#REF!,Data!#REF!,(IF(B25=Data!#REF!,Data!#REF!,(IF(B25=Data!B101,Data!I101,(IF(B25=Data!#REF!,Data!#REF!,(IF(B25=Data!#REF!,Data!#REF!,Data!#REF!)))))))))))))))&amp;IF(B25=Data!B236,Data!I236,(IF(B25=Data!B237,Data!I237,(IF(B25=Data!#REF!,Data!#REF!,(IF(B25=Data!B232,Data!I232,(IF(B25=Data!B233,Data!I233,(IF(B25=Data!#REF!,Data!I928,(IF(B25=Data!#REF!,Data!#REF!,(IF(B25=Data!B288,Data!I288,Data!#REF!)))))))))))))))&amp;IF(B25=Data!#REF!,Data!#REF!,(IF(B25=Data!#REF!,Data!#REF!,(IF(B25=Data!#REF!,Data!#REF!,(IF(B25=Data!#REF!,Data!#REF!,(IF(B25=Data!#REF!,Data!#REF!,Data!#REF!)))))))))</f>
        <v>#REF!</v>
      </c>
      <c r="T25" s="379"/>
      <c r="U25" s="186" t="e">
        <f>IF(B25=Data!B110,Data!J110,(IF(B25=Data!B116,Data!J116,(IF(B25=Data!B118,Data!J118,(IF(B25=Data!#REF!,Data!#REF!,(IF(B25=Data!#REF!,Data!#REF!,(IF(B25=Data!B101,Data!J101,(IF(B25=Data!#REF!,Data!#REF!,(IF(B25=Data!#REF!,Data!#REF!,Data!#REF!)))))))))))))))&amp;IF(B25=Data!B236,Data!J236,(IF(B25=Data!B237,Data!J237,(IF(B25=Data!#REF!,Data!#REF!,(IF(B25=Data!B232,Data!J232,(IF(B25=Data!B233,Data!J233,(IF(B25=Data!#REF!,Data!J928,(IF(B25=Data!#REF!,Data!#REF!,(IF(B25=Data!B288,Data!J288,Data!#REF!)))))))))))))))&amp;IF(B25=Data!#REF!,Data!#REF!,(IF(B25=Data!#REF!,Data!#REF!,(IF(B25=Data!#REF!,Data!#REF!,(IF(B25=Data!#REF!,Data!#REF!,(IF(B25=Data!#REF!,Data!#REF!,Data!#REF!)))))))))</f>
        <v>#REF!</v>
      </c>
      <c r="V25" s="184">
        <f>IF(D25="","",VLOOKUP(B25,Data!$B$5:$J$404,9,FALSE)*D25)</f>
        <v>2.976</v>
      </c>
    </row>
    <row r="26" spans="1:22" s="340" customFormat="1" ht="17" customHeight="1">
      <c r="A26" s="272"/>
      <c r="B26" s="420" t="s">
        <v>1095</v>
      </c>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153,Data!G153,(IF(B26=Data!B159,Data!G159,(IF(B26=Data!B161,Data!G161,(IF(B26=Data!#REF!,Data!#REF!,(IF(B26=Data!#REF!,Data!#REF!,(IF(B26=Data!B144,Data!G144,(IF(B26=Data!#REF!,Data!#REF!,(IF(B26=Data!#REF!,Data!#REF!,Data!#REF!)))))))))))))))&amp;IF(B26=Data!B279,Data!G279,(IF(B26=Data!B280,Data!G280,(IF(B26=Data!#REF!,Data!#REF!,(IF(B26=Data!B275,Data!G275,(IF(B26=Data!B276,Data!G276,(IF(B26=Data!#REF!,Data!G971,(IF(B26=Data!#REF!,Data!#REF!,(IF(B26=Data!B331,Data!G331,Data!#REF!)))))))))))))))&amp;IF(B26=Data!#REF!,Data!#REF!,(IF(B26=Data!#REF!,Data!#REF!,(IF(B26=Data!#REF!,Data!#REF!,(IF(B26=Data!#REF!,Data!#REF!,(IF(B26=Data!#REF!,Data!#REF!,Data!#REF!)))))))))</f>
        <v>#REF!</v>
      </c>
      <c r="N26" s="377"/>
      <c r="O26" s="378"/>
      <c r="P26" s="186" t="e">
        <f>IF(B26=Data!B153,Data!H153,(IF(B26=Data!B159,Data!H159,(IF(B26=Data!B161,Data!H161,(IF(B26=Data!#REF!,Data!#REF!,(IF(B26=Data!#REF!,Data!#REF!,(IF(B26=Data!B144,Data!H144,(IF(B26=Data!#REF!,Data!#REF!,(IF(B26=Data!#REF!,Data!#REF!,Data!#REF!)))))))))))))))&amp;IF(B26=Data!B279,Data!H279,(IF(B26=Data!B280,Data!H280,(IF(B26=Data!#REF!,Data!#REF!,(IF(B26=Data!B275,Data!H275,(IF(B26=Data!B276,Data!H276,(IF(B26=Data!#REF!,Data!H971,(IF(B26=Data!#REF!,Data!#REF!,(IF(B26=Data!B331,Data!H331,Data!#REF!)))))))))))))))&amp;IF(B26=Data!#REF!,Data!#REF!,(IF(B26=Data!#REF!,Data!#REF!,(IF(B26=Data!#REF!,Data!#REF!,(IF(B26=Data!#REF!,Data!#REF!,(IF(B26=Data!#REF!,Data!#REF!,Data!#REF!)))))))))</f>
        <v>#REF!</v>
      </c>
      <c r="Q26" s="378"/>
      <c r="R26" s="378"/>
      <c r="S26" s="186" t="e">
        <f>IF(B26=Data!B153,Data!I153,(IF(B26=Data!B159,Data!I159,(IF(B26=Data!B161,Data!I161,(IF(B26=Data!#REF!,Data!#REF!,(IF(B26=Data!#REF!,Data!#REF!,(IF(B26=Data!B144,Data!I144,(IF(B26=Data!#REF!,Data!#REF!,(IF(B26=Data!#REF!,Data!#REF!,Data!#REF!)))))))))))))))&amp;IF(B26=Data!B279,Data!I279,(IF(B26=Data!B280,Data!I280,(IF(B26=Data!#REF!,Data!#REF!,(IF(B26=Data!B275,Data!I275,(IF(B26=Data!B276,Data!I276,(IF(B26=Data!#REF!,Data!I971,(IF(B26=Data!#REF!,Data!#REF!,(IF(B26=Data!B331,Data!I331,Data!#REF!)))))))))))))))&amp;IF(B26=Data!#REF!,Data!#REF!,(IF(B26=Data!#REF!,Data!#REF!,(IF(B26=Data!#REF!,Data!#REF!,(IF(B26=Data!#REF!,Data!#REF!,(IF(B26=Data!#REF!,Data!#REF!,Data!#REF!)))))))))</f>
        <v>#REF!</v>
      </c>
      <c r="T26" s="379"/>
      <c r="U26" s="186" t="e">
        <f>IF(B26=Data!B153,Data!J153,(IF(B26=Data!B159,Data!J159,(IF(B26=Data!B161,Data!J161,(IF(B26=Data!#REF!,Data!#REF!,(IF(B26=Data!#REF!,Data!#REF!,(IF(B26=Data!B144,Data!J144,(IF(B26=Data!#REF!,Data!#REF!,(IF(B26=Data!#REF!,Data!#REF!,Data!#REF!)))))))))))))))&amp;IF(B26=Data!B279,Data!J279,(IF(B26=Data!B280,Data!J280,(IF(B26=Data!#REF!,Data!#REF!,(IF(B26=Data!B275,Data!J275,(IF(B26=Data!B276,Data!J276,(IF(B26=Data!#REF!,Data!J971,(IF(B26=Data!#REF!,Data!#REF!,(IF(B26=Data!B331,Data!J331,Data!#REF!)))))))))))))))&amp;IF(B26=Data!#REF!,Data!#REF!,(IF(B26=Data!#REF!,Data!#REF!,(IF(B26=Data!#REF!,Data!#REF!,(IF(B26=Data!#REF!,Data!#REF!,(IF(B26=Data!#REF!,Data!#REF!,Data!#REF!)))))))))</f>
        <v>#REF!</v>
      </c>
      <c r="V26" s="184" t="str">
        <f>IF(D26="","",VLOOKUP(B26,Data!$B$5:$J$404,9,FALSE)*D26)</f>
        <v/>
      </c>
    </row>
    <row r="27" spans="1:22" s="340" customFormat="1" ht="17" customHeight="1">
      <c r="A27" s="272">
        <v>7</v>
      </c>
      <c r="B27" s="419" t="s">
        <v>199</v>
      </c>
      <c r="C27" s="187" t="str">
        <f>IF(D27="","",VLOOKUP(B27,Data!$B$5:$L$404,2,FALSE))</f>
        <v>WH50360</v>
      </c>
      <c r="D27" s="274">
        <v>18</v>
      </c>
      <c r="E27" s="467"/>
      <c r="F27" s="185">
        <f>IF(D27="","",VLOOKUP(B27,Data!$B$5:$L$404,11,FALSE))</f>
        <v>1751.45</v>
      </c>
      <c r="G27" s="188">
        <f>IF(D27&gt;0,D27*F27,"-")</f>
        <v>31526.100000000002</v>
      </c>
      <c r="H27" s="182" t="str">
        <f>IF(D27="","",VLOOKUP(B27,Data!$B$5:$D$404,3,FALSE))</f>
        <v>C/T</v>
      </c>
      <c r="I27" s="182" t="str">
        <f>IF(D27="","",VLOOKUP(B27,Data!$B$5:$M$404,12,FALSE))</f>
        <v>Indonesia</v>
      </c>
      <c r="J27" s="280" t="s">
        <v>1093</v>
      </c>
      <c r="K27" s="183">
        <f>IF(D27="","",VLOOKUP(B27,Data!$B$5:$E$404,4,FALSE)*D27)</f>
        <v>3618</v>
      </c>
      <c r="L27" s="183">
        <f>IF(D27="","",VLOOKUP(B27,Data!$B$5:$F$404,5,FALSE)*D27)</f>
        <v>3258</v>
      </c>
      <c r="M27" s="189" t="e">
        <f>IF(B27=Data!B112,Data!G112,(IF(B27=Data!B118,Data!G118,(IF(B27=Data!B120,Data!G120,(IF(B27=Data!#REF!,Data!#REF!,(IF(B27=Data!#REF!,Data!#REF!,(IF(B27=Data!B103,Data!G103,(IF(B27=Data!#REF!,Data!#REF!,(IF(B27=Data!#REF!,Data!#REF!,Data!#REF!)))))))))))))))&amp;IF(B27=Data!B238,Data!G238,(IF(B27=Data!B239,Data!G239,(IF(B27=Data!#REF!,Data!#REF!,(IF(B27=Data!B234,Data!G234,(IF(B27=Data!B235,Data!G235,(IF(B27=Data!#REF!,Data!G930,(IF(B27=Data!#REF!,Data!#REF!,(IF(B27=Data!B290,Data!G290,Data!#REF!)))))))))))))))&amp;IF(B27=Data!#REF!,Data!#REF!,(IF(B27=Data!#REF!,Data!#REF!,(IF(B27=Data!#REF!,Data!#REF!,(IF(B27=Data!#REF!,Data!#REF!,(IF(B27=Data!#REF!,Data!#REF!,Data!#REF!)))))))))</f>
        <v>#REF!</v>
      </c>
      <c r="N27" s="377"/>
      <c r="O27" s="378"/>
      <c r="P27" s="186" t="e">
        <f>IF(B27=Data!B112,Data!H112,(IF(B27=Data!B118,Data!H118,(IF(B27=Data!B120,Data!H120,(IF(B27=Data!#REF!,Data!#REF!,(IF(B27=Data!#REF!,Data!#REF!,(IF(B27=Data!B103,Data!H103,(IF(B27=Data!#REF!,Data!#REF!,(IF(B27=Data!#REF!,Data!#REF!,Data!#REF!)))))))))))))))&amp;IF(B27=Data!B238,Data!H238,(IF(B27=Data!B239,Data!H239,(IF(B27=Data!#REF!,Data!#REF!,(IF(B27=Data!B234,Data!H234,(IF(B27=Data!B235,Data!H235,(IF(B27=Data!#REF!,Data!H930,(IF(B27=Data!#REF!,Data!#REF!,(IF(B27=Data!B290,Data!H290,Data!#REF!)))))))))))))))&amp;IF(B27=Data!#REF!,Data!#REF!,(IF(B27=Data!#REF!,Data!#REF!,(IF(B27=Data!#REF!,Data!#REF!,(IF(B27=Data!#REF!,Data!#REF!,(IF(B27=Data!#REF!,Data!#REF!,Data!#REF!)))))))))</f>
        <v>#REF!</v>
      </c>
      <c r="Q27" s="378"/>
      <c r="R27" s="378"/>
      <c r="S27" s="186" t="e">
        <f>IF(B27=Data!B112,Data!I112,(IF(B27=Data!B118,Data!I118,(IF(B27=Data!B120,Data!I120,(IF(B27=Data!#REF!,Data!#REF!,(IF(B27=Data!#REF!,Data!#REF!,(IF(B27=Data!B103,Data!I103,(IF(B27=Data!#REF!,Data!#REF!,(IF(B27=Data!#REF!,Data!#REF!,Data!#REF!)))))))))))))))&amp;IF(B27=Data!B238,Data!I238,(IF(B27=Data!B239,Data!I239,(IF(B27=Data!#REF!,Data!#REF!,(IF(B27=Data!B234,Data!I234,(IF(B27=Data!B235,Data!I235,(IF(B27=Data!#REF!,Data!I930,(IF(B27=Data!#REF!,Data!#REF!,(IF(B27=Data!B290,Data!I290,Data!#REF!)))))))))))))))&amp;IF(B27=Data!#REF!,Data!#REF!,(IF(B27=Data!#REF!,Data!#REF!,(IF(B27=Data!#REF!,Data!#REF!,(IF(B27=Data!#REF!,Data!#REF!,(IF(B27=Data!#REF!,Data!#REF!,Data!#REF!)))))))))</f>
        <v>#REF!</v>
      </c>
      <c r="T27" s="379"/>
      <c r="U27" s="186" t="e">
        <f>IF(B27=Data!B112,Data!J112,(IF(B27=Data!B118,Data!J118,(IF(B27=Data!B120,Data!J120,(IF(B27=Data!#REF!,Data!#REF!,(IF(B27=Data!#REF!,Data!#REF!,(IF(B27=Data!B103,Data!J103,(IF(B27=Data!#REF!,Data!#REF!,(IF(B27=Data!#REF!,Data!#REF!,Data!#REF!)))))))))))))))&amp;IF(B27=Data!B238,Data!J238,(IF(B27=Data!B239,Data!J239,(IF(B27=Data!#REF!,Data!#REF!,(IF(B27=Data!B234,Data!J234,(IF(B27=Data!B235,Data!J235,(IF(B27=Data!#REF!,Data!J930,(IF(B27=Data!#REF!,Data!#REF!,(IF(B27=Data!B290,Data!J290,Data!#REF!)))))))))))))))&amp;IF(B27=Data!#REF!,Data!#REF!,(IF(B27=Data!#REF!,Data!#REF!,(IF(B27=Data!#REF!,Data!#REF!,(IF(B27=Data!#REF!,Data!#REF!,(IF(B27=Data!#REF!,Data!#REF!,Data!#REF!)))))))))</f>
        <v>#REF!</v>
      </c>
      <c r="V27" s="184">
        <f>IF(D27="","",VLOOKUP(B27,Data!$B$5:$J$404,9,FALSE)*D27)</f>
        <v>20.7</v>
      </c>
    </row>
    <row r="28" spans="1:22" s="340" customFormat="1" ht="17" customHeight="1">
      <c r="A28" s="272">
        <v>8</v>
      </c>
      <c r="B28" s="419" t="s">
        <v>547</v>
      </c>
      <c r="C28" s="187" t="str">
        <f>IF(D28="","",VLOOKUP(B28,Data!$B$5:$L$404,2,FALSE))</f>
        <v>ZG04870</v>
      </c>
      <c r="D28" s="274">
        <v>1</v>
      </c>
      <c r="E28" s="467"/>
      <c r="F28" s="185">
        <f>IF(D28="","",VLOOKUP(B28,Data!$B$5:$L$404,11,FALSE))</f>
        <v>1870.76</v>
      </c>
      <c r="G28" s="188">
        <f>IF(D28&gt;0,D28*F28,"-")</f>
        <v>1870.76</v>
      </c>
      <c r="H28" s="182" t="str">
        <f>IF(D28="","",VLOOKUP(B28,Data!$B$5:$D$404,3,FALSE))</f>
        <v>C/T</v>
      </c>
      <c r="I28" s="182" t="str">
        <f>IF(D28="","",VLOOKUP(B28,Data!$B$5:$M$404,12,FALSE))</f>
        <v>Indonesia</v>
      </c>
      <c r="J28" s="280" t="s">
        <v>1093</v>
      </c>
      <c r="K28" s="183">
        <f>IF(D28="","",VLOOKUP(B28,Data!$B$5:$E$404,4,FALSE)*D28)</f>
        <v>201</v>
      </c>
      <c r="L28" s="183">
        <f>IF(D28="","",VLOOKUP(B28,Data!$B$5:$F$404,5,FALSE)*D28)</f>
        <v>181</v>
      </c>
      <c r="M28" s="189" t="e">
        <f>IF(B28=Data!B113,Data!G113,(IF(B28=Data!B119,Data!G119,(IF(B28=Data!B121,Data!G121,(IF(B28=Data!#REF!,Data!#REF!,(IF(B28=Data!#REF!,Data!#REF!,(IF(B28=Data!B104,Data!G104,(IF(B28=Data!#REF!,Data!#REF!,(IF(B28=Data!#REF!,Data!#REF!,Data!#REF!)))))))))))))))&amp;IF(B28=Data!B239,Data!G239,(IF(B28=Data!B240,Data!G240,(IF(B28=Data!#REF!,Data!#REF!,(IF(B28=Data!B235,Data!G235,(IF(B28=Data!B236,Data!G236,(IF(B28=Data!#REF!,Data!G931,(IF(B28=Data!#REF!,Data!#REF!,(IF(B28=Data!B291,Data!G291,Data!#REF!)))))))))))))))&amp;IF(B28=Data!#REF!,Data!#REF!,(IF(B28=Data!#REF!,Data!#REF!,(IF(B28=Data!#REF!,Data!#REF!,(IF(B28=Data!#REF!,Data!#REF!,(IF(B28=Data!#REF!,Data!#REF!,Data!#REF!)))))))))</f>
        <v>#REF!</v>
      </c>
      <c r="N28" s="377"/>
      <c r="O28" s="378"/>
      <c r="P28" s="186" t="e">
        <f>IF(B28=Data!B113,Data!H113,(IF(B28=Data!B119,Data!H119,(IF(B28=Data!B121,Data!H121,(IF(B28=Data!#REF!,Data!#REF!,(IF(B28=Data!#REF!,Data!#REF!,(IF(B28=Data!B104,Data!H104,(IF(B28=Data!#REF!,Data!#REF!,(IF(B28=Data!#REF!,Data!#REF!,Data!#REF!)))))))))))))))&amp;IF(B28=Data!B239,Data!H239,(IF(B28=Data!B240,Data!H240,(IF(B28=Data!#REF!,Data!#REF!,(IF(B28=Data!B235,Data!H235,(IF(B28=Data!B236,Data!H236,(IF(B28=Data!#REF!,Data!H931,(IF(B28=Data!#REF!,Data!#REF!,(IF(B28=Data!B291,Data!H291,Data!#REF!)))))))))))))))&amp;IF(B28=Data!#REF!,Data!#REF!,(IF(B28=Data!#REF!,Data!#REF!,(IF(B28=Data!#REF!,Data!#REF!,(IF(B28=Data!#REF!,Data!#REF!,(IF(B28=Data!#REF!,Data!#REF!,Data!#REF!)))))))))</f>
        <v>#REF!</v>
      </c>
      <c r="Q28" s="378"/>
      <c r="R28" s="378"/>
      <c r="S28" s="186" t="e">
        <f>IF(B28=Data!B113,Data!I113,(IF(B28=Data!B119,Data!I119,(IF(B28=Data!B121,Data!I121,(IF(B28=Data!#REF!,Data!#REF!,(IF(B28=Data!#REF!,Data!#REF!,(IF(B28=Data!B104,Data!I104,(IF(B28=Data!#REF!,Data!#REF!,(IF(B28=Data!#REF!,Data!#REF!,Data!#REF!)))))))))))))))&amp;IF(B28=Data!B239,Data!I239,(IF(B28=Data!B240,Data!I240,(IF(B28=Data!#REF!,Data!#REF!,(IF(B28=Data!B235,Data!I235,(IF(B28=Data!B236,Data!I236,(IF(B28=Data!#REF!,Data!I931,(IF(B28=Data!#REF!,Data!#REF!,(IF(B28=Data!B291,Data!I291,Data!#REF!)))))))))))))))&amp;IF(B28=Data!#REF!,Data!#REF!,(IF(B28=Data!#REF!,Data!#REF!,(IF(B28=Data!#REF!,Data!#REF!,(IF(B28=Data!#REF!,Data!#REF!,(IF(B28=Data!#REF!,Data!#REF!,Data!#REF!)))))))))</f>
        <v>#REF!</v>
      </c>
      <c r="T28" s="379"/>
      <c r="U28" s="186" t="e">
        <f>IF(B28=Data!B113,Data!J113,(IF(B28=Data!B119,Data!J119,(IF(B28=Data!B121,Data!J121,(IF(B28=Data!#REF!,Data!#REF!,(IF(B28=Data!#REF!,Data!#REF!,(IF(B28=Data!B104,Data!J104,(IF(B28=Data!#REF!,Data!#REF!,(IF(B28=Data!#REF!,Data!#REF!,Data!#REF!)))))))))))))))&amp;IF(B28=Data!B239,Data!J239,(IF(B28=Data!B240,Data!J240,(IF(B28=Data!#REF!,Data!#REF!,(IF(B28=Data!B235,Data!J235,(IF(B28=Data!B236,Data!J236,(IF(B28=Data!#REF!,Data!J931,(IF(B28=Data!#REF!,Data!#REF!,(IF(B28=Data!B291,Data!J291,Data!#REF!)))))))))))))))&amp;IF(B28=Data!#REF!,Data!#REF!,(IF(B28=Data!#REF!,Data!#REF!,(IF(B28=Data!#REF!,Data!#REF!,(IF(B28=Data!#REF!,Data!#REF!,(IF(B28=Data!#REF!,Data!#REF!,Data!#REF!)))))))))</f>
        <v>#REF!</v>
      </c>
      <c r="V28" s="184">
        <f>IF(D28="","",VLOOKUP(B28,Data!$B$5:$J$404,9,FALSE)*D28)</f>
        <v>1.1499999999999999</v>
      </c>
    </row>
    <row r="29" spans="1:22" s="340" customFormat="1" ht="17" customHeight="1">
      <c r="A29" s="272">
        <v>9</v>
      </c>
      <c r="B29" s="419" t="s">
        <v>699</v>
      </c>
      <c r="C29" s="187" t="str">
        <f>IF(D29="","",VLOOKUP(B29,Data!$B$5:$L$404,2,FALSE))</f>
        <v>VAD6750</v>
      </c>
      <c r="D29" s="274">
        <v>4</v>
      </c>
      <c r="E29" s="467"/>
      <c r="F29" s="185">
        <f>IF(D29="","",VLOOKUP(B29,Data!$B$5:$L$404,11,FALSE))</f>
        <v>2090.88</v>
      </c>
      <c r="G29" s="188">
        <f>IF(D29&gt;0,D29*F29,"-")</f>
        <v>8363.52</v>
      </c>
      <c r="H29" s="182" t="str">
        <f>IF(D29="","",VLOOKUP(B29,Data!$B$5:$D$404,3,FALSE))</f>
        <v>C/T</v>
      </c>
      <c r="I29" s="182" t="str">
        <f>IF(D29="","",VLOOKUP(B29,Data!$B$5:$M$404,12,FALSE))</f>
        <v>Indonesia</v>
      </c>
      <c r="J29" s="280" t="s">
        <v>1093</v>
      </c>
      <c r="K29" s="183">
        <f>IF(D29="","",VLOOKUP(B29,Data!$B$5:$E$404,4,FALSE)*D29)</f>
        <v>824</v>
      </c>
      <c r="L29" s="183">
        <f>IF(D29="","",VLOOKUP(B29,Data!$B$5:$F$404,5,FALSE)*D29)</f>
        <v>744</v>
      </c>
      <c r="M29" s="189" t="e">
        <f>IF(B29=Data!B114,Data!G114,(IF(B29=Data!B120,Data!G120,(IF(B29=Data!B122,Data!G122,(IF(B29=Data!#REF!,Data!#REF!,(IF(B29=Data!#REF!,Data!#REF!,(IF(B29=Data!B105,Data!G105,(IF(B29=Data!#REF!,Data!#REF!,(IF(B29=Data!#REF!,Data!#REF!,Data!#REF!)))))))))))))))&amp;IF(B29=Data!B240,Data!G240,(IF(B29=Data!B241,Data!G241,(IF(B29=Data!#REF!,Data!#REF!,(IF(B29=Data!B236,Data!G236,(IF(B29=Data!B237,Data!G237,(IF(B29=Data!#REF!,Data!G932,(IF(B29=Data!#REF!,Data!#REF!,(IF(B29=Data!B292,Data!G292,Data!#REF!)))))))))))))))&amp;IF(B29=Data!#REF!,Data!#REF!,(IF(B29=Data!#REF!,Data!#REF!,(IF(B29=Data!#REF!,Data!#REF!,(IF(B29=Data!#REF!,Data!#REF!,(IF(B29=Data!#REF!,Data!#REF!,Data!#REF!)))))))))</f>
        <v>#REF!</v>
      </c>
      <c r="N29" s="377"/>
      <c r="O29" s="378"/>
      <c r="P29" s="186" t="e">
        <f>IF(B29=Data!B114,Data!H114,(IF(B29=Data!B120,Data!H120,(IF(B29=Data!B122,Data!H122,(IF(B29=Data!#REF!,Data!#REF!,(IF(B29=Data!#REF!,Data!#REF!,(IF(B29=Data!B105,Data!H105,(IF(B29=Data!#REF!,Data!#REF!,(IF(B29=Data!#REF!,Data!#REF!,Data!#REF!)))))))))))))))&amp;IF(B29=Data!B240,Data!H240,(IF(B29=Data!B241,Data!H241,(IF(B29=Data!#REF!,Data!#REF!,(IF(B29=Data!B236,Data!H236,(IF(B29=Data!B237,Data!H237,(IF(B29=Data!#REF!,Data!H932,(IF(B29=Data!#REF!,Data!#REF!,(IF(B29=Data!B292,Data!H292,Data!#REF!)))))))))))))))&amp;IF(B29=Data!#REF!,Data!#REF!,(IF(B29=Data!#REF!,Data!#REF!,(IF(B29=Data!#REF!,Data!#REF!,(IF(B29=Data!#REF!,Data!#REF!,(IF(B29=Data!#REF!,Data!#REF!,Data!#REF!)))))))))</f>
        <v>#REF!</v>
      </c>
      <c r="Q29" s="378"/>
      <c r="R29" s="378"/>
      <c r="S29" s="186" t="e">
        <f>IF(B29=Data!B114,Data!I114,(IF(B29=Data!B120,Data!I120,(IF(B29=Data!B122,Data!I122,(IF(B29=Data!#REF!,Data!#REF!,(IF(B29=Data!#REF!,Data!#REF!,(IF(B29=Data!B105,Data!I105,(IF(B29=Data!#REF!,Data!#REF!,(IF(B29=Data!#REF!,Data!#REF!,Data!#REF!)))))))))))))))&amp;IF(B29=Data!B240,Data!I240,(IF(B29=Data!B241,Data!I241,(IF(B29=Data!#REF!,Data!#REF!,(IF(B29=Data!B236,Data!I236,(IF(B29=Data!B237,Data!I237,(IF(B29=Data!#REF!,Data!I932,(IF(B29=Data!#REF!,Data!#REF!,(IF(B29=Data!B292,Data!I292,Data!#REF!)))))))))))))))&amp;IF(B29=Data!#REF!,Data!#REF!,(IF(B29=Data!#REF!,Data!#REF!,(IF(B29=Data!#REF!,Data!#REF!,(IF(B29=Data!#REF!,Data!#REF!,(IF(B29=Data!#REF!,Data!#REF!,Data!#REF!)))))))))</f>
        <v>#REF!</v>
      </c>
      <c r="T29" s="379"/>
      <c r="U29" s="186" t="e">
        <f>IF(B29=Data!B114,Data!J114,(IF(B29=Data!B120,Data!J120,(IF(B29=Data!B122,Data!J122,(IF(B29=Data!#REF!,Data!#REF!,(IF(B29=Data!#REF!,Data!#REF!,(IF(B29=Data!B105,Data!J105,(IF(B29=Data!#REF!,Data!#REF!,(IF(B29=Data!#REF!,Data!#REF!,Data!#REF!)))))))))))))))&amp;IF(B29=Data!B240,Data!J240,(IF(B29=Data!B241,Data!J241,(IF(B29=Data!#REF!,Data!#REF!,(IF(B29=Data!B236,Data!J236,(IF(B29=Data!B237,Data!J237,(IF(B29=Data!#REF!,Data!J932,(IF(B29=Data!#REF!,Data!#REF!,(IF(B29=Data!B292,Data!J292,Data!#REF!)))))))))))))))&amp;IF(B29=Data!#REF!,Data!#REF!,(IF(B29=Data!#REF!,Data!#REF!,(IF(B29=Data!#REF!,Data!#REF!,(IF(B29=Data!#REF!,Data!#REF!,(IF(B29=Data!#REF!,Data!#REF!,Data!#REF!)))))))))</f>
        <v>#REF!</v>
      </c>
      <c r="V29" s="184">
        <f>IF(D29="","",VLOOKUP(B29,Data!$B$5:$J$404,9,FALSE)*D29)</f>
        <v>4.5999999999999996</v>
      </c>
    </row>
    <row r="30" spans="1:22" s="340" customFormat="1" ht="17" customHeight="1">
      <c r="A30" s="272"/>
      <c r="B30" s="419"/>
      <c r="C30" s="187" t="str">
        <f>IF(D30="","",VLOOKUP(B30,Data!$B$5:$L$404,2,FALSE))</f>
        <v/>
      </c>
      <c r="D30" s="274"/>
      <c r="E30" s="341"/>
      <c r="F30" s="185" t="str">
        <f>IF(D30="","",VLOOKUP(B30,Data!$B$5:$L$404,11,FALSE))</f>
        <v/>
      </c>
      <c r="G30" s="188" t="str">
        <f t="shared" si="0"/>
        <v>-</v>
      </c>
      <c r="H30" s="182" t="str">
        <f>IF(D30="","",VLOOKUP(B30,Data!$B$5:$D$404,3,FALSE))</f>
        <v/>
      </c>
      <c r="I30" s="182" t="str">
        <f>IF(D30="","",VLOOKUP(B30,Data!$B$5:$M$404,12,FALSE))</f>
        <v/>
      </c>
      <c r="J30" s="280"/>
      <c r="K30" s="183" t="str">
        <f>IF(D30="","",VLOOKUP(B30,Data!$B$5:$E$404,4,FALSE)*D30)</f>
        <v/>
      </c>
      <c r="L30" s="183" t="str">
        <f>IF(D30="","",VLOOKUP(B30,Data!$B$5:$F$404,5,FALSE)*D30)</f>
        <v/>
      </c>
      <c r="M30" s="189" t="e">
        <f>IF(B30=Data!B117,Data!G117,(IF(B30=Data!B123,Data!G123,(IF(B30=Data!B125,Data!G125,(IF(B30=Data!#REF!,Data!#REF!,(IF(B30=Data!#REF!,Data!#REF!,(IF(B30=Data!B108,Data!G108,(IF(B30=Data!#REF!,Data!#REF!,(IF(B30=Data!#REF!,Data!#REF!,Data!#REF!)))))))))))))))&amp;IF(B30=Data!B243,Data!G243,(IF(B30=Data!B244,Data!G244,(IF(B30=Data!#REF!,Data!#REF!,(IF(B30=Data!B239,Data!G239,(IF(B30=Data!B240,Data!G240,(IF(B30=Data!#REF!,Data!G935,(IF(B30=Data!#REF!,Data!#REF!,(IF(B30=Data!B295,Data!G295,Data!#REF!)))))))))))))))&amp;IF(B30=Data!#REF!,Data!#REF!,(IF(B30=Data!#REF!,Data!#REF!,(IF(B30=Data!#REF!,Data!#REF!,(IF(B30=Data!#REF!,Data!#REF!,(IF(B30=Data!#REF!,Data!#REF!,Data!#REF!)))))))))</f>
        <v>#REF!</v>
      </c>
      <c r="N30" s="377"/>
      <c r="O30" s="378"/>
      <c r="P30" s="186" t="e">
        <f>IF(B30=Data!B117,Data!H117,(IF(B30=Data!B123,Data!H123,(IF(B30=Data!B125,Data!H125,(IF(B30=Data!#REF!,Data!#REF!,(IF(B30=Data!#REF!,Data!#REF!,(IF(B30=Data!B108,Data!H108,(IF(B30=Data!#REF!,Data!#REF!,(IF(B30=Data!#REF!,Data!#REF!,Data!#REF!)))))))))))))))&amp;IF(B30=Data!B243,Data!H243,(IF(B30=Data!B244,Data!H244,(IF(B30=Data!#REF!,Data!#REF!,(IF(B30=Data!B239,Data!H239,(IF(B30=Data!B240,Data!H240,(IF(B30=Data!#REF!,Data!H935,(IF(B30=Data!#REF!,Data!#REF!,(IF(B30=Data!B295,Data!H295,Data!#REF!)))))))))))))))&amp;IF(B30=Data!#REF!,Data!#REF!,(IF(B30=Data!#REF!,Data!#REF!,(IF(B30=Data!#REF!,Data!#REF!,(IF(B30=Data!#REF!,Data!#REF!,(IF(B30=Data!#REF!,Data!#REF!,Data!#REF!)))))))))</f>
        <v>#REF!</v>
      </c>
      <c r="Q30" s="378"/>
      <c r="R30" s="378"/>
      <c r="S30" s="186" t="e">
        <f>IF(B30=Data!B117,Data!I117,(IF(B30=Data!B123,Data!I123,(IF(B30=Data!B125,Data!I125,(IF(B30=Data!#REF!,Data!#REF!,(IF(B30=Data!#REF!,Data!#REF!,(IF(B30=Data!B108,Data!I108,(IF(B30=Data!#REF!,Data!#REF!,(IF(B30=Data!#REF!,Data!#REF!,Data!#REF!)))))))))))))))&amp;IF(B30=Data!B243,Data!I243,(IF(B30=Data!B244,Data!I244,(IF(B30=Data!#REF!,Data!#REF!,(IF(B30=Data!B239,Data!I239,(IF(B30=Data!B240,Data!I240,(IF(B30=Data!#REF!,Data!I935,(IF(B30=Data!#REF!,Data!#REF!,(IF(B30=Data!B295,Data!I295,Data!#REF!)))))))))))))))&amp;IF(B30=Data!#REF!,Data!#REF!,(IF(B30=Data!#REF!,Data!#REF!,(IF(B30=Data!#REF!,Data!#REF!,(IF(B30=Data!#REF!,Data!#REF!,(IF(B30=Data!#REF!,Data!#REF!,Data!#REF!)))))))))</f>
        <v>#REF!</v>
      </c>
      <c r="T30" s="379"/>
      <c r="U30" s="186" t="e">
        <f>IF(B30=Data!B117,Data!J117,(IF(B30=Data!B123,Data!J123,(IF(B30=Data!B125,Data!J125,(IF(B30=Data!#REF!,Data!#REF!,(IF(B30=Data!#REF!,Data!#REF!,(IF(B30=Data!B108,Data!J108,(IF(B30=Data!#REF!,Data!#REF!,(IF(B30=Data!#REF!,Data!#REF!,Data!#REF!)))))))))))))))&amp;IF(B30=Data!B243,Data!J243,(IF(B30=Data!B244,Data!J244,(IF(B30=Data!#REF!,Data!#REF!,(IF(B30=Data!B239,Data!J239,(IF(B30=Data!B240,Data!J240,(IF(B30=Data!#REF!,Data!J935,(IF(B30=Data!#REF!,Data!#REF!,(IF(B30=Data!B295,Data!J295,Data!#REF!)))))))))))))))&amp;IF(B30=Data!#REF!,Data!#REF!,(IF(B30=Data!#REF!,Data!#REF!,(IF(B30=Data!#REF!,Data!#REF!,(IF(B30=Data!#REF!,Data!#REF!,(IF(B30=Data!#REF!,Data!#REF!,Data!#REF!)))))))))</f>
        <v>#REF!</v>
      </c>
      <c r="V30" s="184" t="str">
        <f>IF(D30="","",VLOOKUP(B30,Data!$B$5:$J$404,9,FALSE)*D30)</f>
        <v/>
      </c>
    </row>
    <row r="31" spans="1:22" s="340" customFormat="1" ht="17" customHeight="1">
      <c r="A31" s="272"/>
      <c r="B31" s="419"/>
      <c r="C31" s="187" t="str">
        <f>IF(D31="","",VLOOKUP(B31,Data!$B$5:$L$404,2,FALSE))</f>
        <v/>
      </c>
      <c r="D31" s="274"/>
      <c r="E31" s="341"/>
      <c r="F31" s="185" t="str">
        <f>IF(D31="","",VLOOKUP(B31,Data!$B$5:$L$404,11,FALSE))</f>
        <v/>
      </c>
      <c r="G31" s="188" t="str">
        <f t="shared" si="0"/>
        <v>-</v>
      </c>
      <c r="H31" s="182" t="str">
        <f>IF(D31="","",VLOOKUP(B31,Data!$B$5:$D$404,3,FALSE))</f>
        <v/>
      </c>
      <c r="I31" s="182" t="str">
        <f>IF(D31="","",VLOOKUP(B31,Data!$B$5:$M$404,12,FALSE))</f>
        <v/>
      </c>
      <c r="J31" s="280"/>
      <c r="K31" s="183" t="str">
        <f>IF(D31="","",VLOOKUP(B31,Data!$B$5:$E$404,4,FALSE)*D31)</f>
        <v/>
      </c>
      <c r="L31" s="183" t="str">
        <f>IF(D31="","",VLOOKUP(B31,Data!$B$5:$F$404,5,FALSE)*D31)</f>
        <v/>
      </c>
      <c r="M31" s="189" t="e">
        <f>IF(B31=Data!B118,Data!G118,(IF(B31=Data!B124,Data!G124,(IF(B31=Data!B126,Data!G126,(IF(B31=Data!#REF!,Data!#REF!,(IF(B31=Data!#REF!,Data!#REF!,(IF(B31=Data!B109,Data!G109,(IF(B31=Data!#REF!,Data!#REF!,(IF(B31=Data!#REF!,Data!#REF!,Data!#REF!)))))))))))))))&amp;IF(B31=Data!B244,Data!G244,(IF(B31=Data!B245,Data!G245,(IF(B31=Data!#REF!,Data!#REF!,(IF(B31=Data!B240,Data!G240,(IF(B31=Data!B241,Data!G241,(IF(B31=Data!#REF!,Data!G936,(IF(B31=Data!#REF!,Data!#REF!,(IF(B31=Data!B296,Data!G296,Data!#REF!)))))))))))))))&amp;IF(B31=Data!#REF!,Data!#REF!,(IF(B31=Data!#REF!,Data!#REF!,(IF(B31=Data!#REF!,Data!#REF!,(IF(B31=Data!#REF!,Data!#REF!,(IF(B31=Data!#REF!,Data!#REF!,Data!#REF!)))))))))</f>
        <v>#REF!</v>
      </c>
      <c r="N31" s="377"/>
      <c r="O31" s="378"/>
      <c r="P31" s="186" t="e">
        <f>IF(B31=Data!B118,Data!H118,(IF(B31=Data!B124,Data!H124,(IF(B31=Data!B126,Data!H126,(IF(B31=Data!#REF!,Data!#REF!,(IF(B31=Data!#REF!,Data!#REF!,(IF(B31=Data!B109,Data!H109,(IF(B31=Data!#REF!,Data!#REF!,(IF(B31=Data!#REF!,Data!#REF!,Data!#REF!)))))))))))))))&amp;IF(B31=Data!B244,Data!H244,(IF(B31=Data!B245,Data!H245,(IF(B31=Data!#REF!,Data!#REF!,(IF(B31=Data!B240,Data!H240,(IF(B31=Data!B241,Data!H241,(IF(B31=Data!#REF!,Data!H936,(IF(B31=Data!#REF!,Data!#REF!,(IF(B31=Data!B296,Data!H296,Data!#REF!)))))))))))))))&amp;IF(B31=Data!#REF!,Data!#REF!,(IF(B31=Data!#REF!,Data!#REF!,(IF(B31=Data!#REF!,Data!#REF!,(IF(B31=Data!#REF!,Data!#REF!,(IF(B31=Data!#REF!,Data!#REF!,Data!#REF!)))))))))</f>
        <v>#REF!</v>
      </c>
      <c r="Q31" s="378"/>
      <c r="R31" s="378"/>
      <c r="S31" s="186" t="e">
        <f>IF(B31=Data!B118,Data!I118,(IF(B31=Data!B124,Data!I124,(IF(B31=Data!B126,Data!I126,(IF(B31=Data!#REF!,Data!#REF!,(IF(B31=Data!#REF!,Data!#REF!,(IF(B31=Data!B109,Data!I109,(IF(B31=Data!#REF!,Data!#REF!,(IF(B31=Data!#REF!,Data!#REF!,Data!#REF!)))))))))))))))&amp;IF(B31=Data!B244,Data!I244,(IF(B31=Data!B245,Data!I245,(IF(B31=Data!#REF!,Data!#REF!,(IF(B31=Data!B240,Data!I240,(IF(B31=Data!B241,Data!I241,(IF(B31=Data!#REF!,Data!I936,(IF(B31=Data!#REF!,Data!#REF!,(IF(B31=Data!B296,Data!I296,Data!#REF!)))))))))))))))&amp;IF(B31=Data!#REF!,Data!#REF!,(IF(B31=Data!#REF!,Data!#REF!,(IF(B31=Data!#REF!,Data!#REF!,(IF(B31=Data!#REF!,Data!#REF!,(IF(B31=Data!#REF!,Data!#REF!,Data!#REF!)))))))))</f>
        <v>#REF!</v>
      </c>
      <c r="T31" s="379"/>
      <c r="U31" s="186" t="e">
        <f>IF(B31=Data!B118,Data!J118,(IF(B31=Data!B124,Data!J124,(IF(B31=Data!B126,Data!J126,(IF(B31=Data!#REF!,Data!#REF!,(IF(B31=Data!#REF!,Data!#REF!,(IF(B31=Data!B109,Data!J109,(IF(B31=Data!#REF!,Data!#REF!,(IF(B31=Data!#REF!,Data!#REF!,Data!#REF!)))))))))))))))&amp;IF(B31=Data!B244,Data!J244,(IF(B31=Data!B245,Data!J245,(IF(B31=Data!#REF!,Data!#REF!,(IF(B31=Data!B240,Data!J240,(IF(B31=Data!B241,Data!J241,(IF(B31=Data!#REF!,Data!J936,(IF(B31=Data!#REF!,Data!#REF!,(IF(B31=Data!B296,Data!J296,Data!#REF!)))))))))))))))&amp;IF(B31=Data!#REF!,Data!#REF!,(IF(B31=Data!#REF!,Data!#REF!,(IF(B31=Data!#REF!,Data!#REF!,(IF(B31=Data!#REF!,Data!#REF!,(IF(B31=Data!#REF!,Data!#REF!,Data!#REF!)))))))))</f>
        <v>#REF!</v>
      </c>
      <c r="V31" s="184" t="str">
        <f>IF(D31="","",VLOOKUP(B31,Data!$B$5:$J$404,9,FALSE)*D31)</f>
        <v/>
      </c>
    </row>
    <row r="32" spans="1:22" s="340" customFormat="1" ht="19.5" customHeight="1">
      <c r="A32" s="272"/>
      <c r="B32" s="678" t="s">
        <v>1109</v>
      </c>
      <c r="C32" s="679"/>
      <c r="D32" s="454">
        <f>SUM(D18:D30)</f>
        <v>33</v>
      </c>
      <c r="E32" s="191"/>
      <c r="F32" s="191"/>
      <c r="G32" s="455">
        <f>SUM(G18:G30)</f>
        <v>84852.73</v>
      </c>
      <c r="H32" s="383"/>
      <c r="I32" s="191"/>
      <c r="J32" s="191"/>
      <c r="K32" s="455">
        <f>SUM(K18:K30)</f>
        <v>7484</v>
      </c>
      <c r="L32" s="455">
        <f>SUM(L18:L30)</f>
        <v>6729</v>
      </c>
      <c r="M32" s="190">
        <f>SUM(M16:M17)</f>
        <v>0</v>
      </c>
      <c r="N32" s="190"/>
      <c r="O32" s="190"/>
      <c r="P32" s="190"/>
      <c r="Q32" s="190"/>
      <c r="R32" s="190">
        <f>SUM(R16:R17)</f>
        <v>0</v>
      </c>
      <c r="S32" s="190">
        <f>SUM(S16:S17)</f>
        <v>0</v>
      </c>
      <c r="T32" s="190"/>
      <c r="U32" s="190">
        <f>SUM(U16:U17)</f>
        <v>0</v>
      </c>
      <c r="V32" s="456">
        <f>SUM(V18:V31)</f>
        <v>41.730000000000004</v>
      </c>
    </row>
    <row r="33" spans="1:22" ht="10.25" customHeight="1">
      <c r="A33" s="272"/>
      <c r="B33" s="680"/>
      <c r="C33" s="681"/>
      <c r="D33" s="395"/>
      <c r="E33" s="311"/>
      <c r="F33" s="160" t="s">
        <v>523</v>
      </c>
      <c r="G33" s="157"/>
      <c r="H33" s="344"/>
      <c r="I33" s="344"/>
      <c r="J33" s="344"/>
      <c r="K33" s="161"/>
      <c r="L33" s="151"/>
      <c r="M33" s="298"/>
      <c r="T33" s="298"/>
      <c r="U33" s="298"/>
      <c r="V33" s="155"/>
    </row>
    <row r="34" spans="1:22" ht="14">
      <c r="A34" s="290" t="s">
        <v>524</v>
      </c>
      <c r="B34" s="346"/>
      <c r="C34" s="347"/>
      <c r="D34" s="396" t="s">
        <v>81</v>
      </c>
      <c r="E34" s="305"/>
      <c r="F34" s="68" t="s">
        <v>82</v>
      </c>
      <c r="G34" s="72"/>
      <c r="H34" s="322" t="s">
        <v>83</v>
      </c>
      <c r="I34" s="349"/>
      <c r="J34" s="152" t="s">
        <v>84</v>
      </c>
      <c r="K34" s="152"/>
      <c r="L34" s="682" t="s">
        <v>85</v>
      </c>
      <c r="M34" s="683"/>
      <c r="N34" s="683"/>
      <c r="O34" s="683"/>
      <c r="P34" s="683"/>
      <c r="Q34" s="683"/>
      <c r="R34" s="683"/>
      <c r="S34" s="683"/>
      <c r="T34" s="683"/>
      <c r="U34" s="683"/>
      <c r="V34" s="684"/>
    </row>
    <row r="35" spans="1:22" ht="14">
      <c r="A35" s="297" t="s">
        <v>525</v>
      </c>
      <c r="B35" s="334"/>
      <c r="C35" s="308"/>
      <c r="D35" s="386" t="s">
        <v>87</v>
      </c>
      <c r="F35" s="685"/>
      <c r="G35" s="686"/>
      <c r="H35" s="297" t="s">
        <v>88</v>
      </c>
      <c r="I35" s="350"/>
      <c r="J35" s="154" t="s">
        <v>89</v>
      </c>
      <c r="K35" s="154"/>
      <c r="L35" s="150"/>
      <c r="V35" s="155"/>
    </row>
    <row r="36" spans="1:22">
      <c r="A36" s="297" t="s">
        <v>526</v>
      </c>
      <c r="B36" s="297"/>
      <c r="C36" s="298"/>
      <c r="F36" s="685"/>
      <c r="G36" s="686"/>
      <c r="H36" s="297"/>
      <c r="I36" s="350"/>
      <c r="J36" s="154" t="s">
        <v>93</v>
      </c>
      <c r="K36" s="154"/>
      <c r="L36" s="150"/>
      <c r="V36" s="155"/>
    </row>
    <row r="37" spans="1:22" ht="10.5" customHeight="1">
      <c r="A37" s="311"/>
      <c r="B37" s="351"/>
      <c r="C37" s="352"/>
      <c r="D37" s="386" t="s">
        <v>94</v>
      </c>
      <c r="F37" s="685"/>
      <c r="G37" s="686"/>
      <c r="H37" s="297" t="s">
        <v>95</v>
      </c>
      <c r="I37" s="350"/>
      <c r="J37" s="154"/>
      <c r="K37" s="154"/>
      <c r="L37" s="150"/>
      <c r="V37" s="155"/>
    </row>
    <row r="38" spans="1:22" ht="13">
      <c r="A38" s="290" t="s">
        <v>96</v>
      </c>
      <c r="C38" s="292"/>
      <c r="D38" s="386" t="s">
        <v>97</v>
      </c>
      <c r="F38" s="76" t="s">
        <v>98</v>
      </c>
      <c r="G38" s="73"/>
      <c r="H38" s="297" t="s">
        <v>88</v>
      </c>
      <c r="I38" s="350"/>
      <c r="J38" s="154" t="s">
        <v>99</v>
      </c>
      <c r="K38" s="154"/>
      <c r="L38" s="150"/>
      <c r="V38" s="155"/>
    </row>
    <row r="39" spans="1:22" ht="10.5" customHeight="1">
      <c r="A39" s="297" t="s">
        <v>527</v>
      </c>
      <c r="C39" s="298"/>
      <c r="D39" s="386" t="s">
        <v>100</v>
      </c>
      <c r="F39" s="77"/>
      <c r="G39" s="162"/>
      <c r="H39" s="297" t="s">
        <v>101</v>
      </c>
      <c r="I39" s="350"/>
      <c r="J39" s="154" t="s">
        <v>528</v>
      </c>
      <c r="K39" s="154"/>
      <c r="L39" s="687" t="s">
        <v>103</v>
      </c>
      <c r="M39" s="688"/>
      <c r="N39" s="688"/>
      <c r="O39" s="688"/>
      <c r="P39" s="688"/>
      <c r="Q39" s="688"/>
      <c r="R39" s="688"/>
      <c r="S39" s="688"/>
      <c r="T39" s="688"/>
      <c r="U39" s="688"/>
      <c r="V39" s="689"/>
    </row>
    <row r="40" spans="1:22">
      <c r="A40" s="311"/>
      <c r="B40" s="312"/>
      <c r="C40" s="313"/>
      <c r="D40" s="397"/>
      <c r="E40" s="312"/>
      <c r="F40" s="673" t="s">
        <v>1107</v>
      </c>
      <c r="G40" s="674"/>
      <c r="H40" s="673" t="s">
        <v>1106</v>
      </c>
      <c r="I40" s="674"/>
      <c r="J40" s="158" t="s">
        <v>104</v>
      </c>
      <c r="K40" s="158"/>
      <c r="L40" s="675" t="s">
        <v>105</v>
      </c>
      <c r="M40" s="676"/>
      <c r="N40" s="676"/>
      <c r="O40" s="676"/>
      <c r="P40" s="676"/>
      <c r="Q40" s="676"/>
      <c r="R40" s="676"/>
      <c r="S40" s="676"/>
      <c r="T40" s="676"/>
      <c r="U40" s="676"/>
      <c r="V40" s="677"/>
    </row>
    <row r="41" spans="1:22">
      <c r="B41" s="305"/>
    </row>
    <row r="44" spans="1:22" ht="19.25" customHeight="1"/>
    <row r="45" spans="1:22" ht="19.25" customHeight="1"/>
    <row r="46" spans="1:22" s="354" customFormat="1" ht="17.75" customHeight="1">
      <c r="A46" s="163" t="s">
        <v>886</v>
      </c>
      <c r="B46" s="146"/>
      <c r="C46" s="163" t="s">
        <v>569</v>
      </c>
      <c r="D46" s="382"/>
      <c r="E46" s="363"/>
      <c r="F46" s="163" t="s">
        <v>880</v>
      </c>
      <c r="G46" s="146"/>
      <c r="H46" s="163" t="s">
        <v>569</v>
      </c>
      <c r="K46" s="265"/>
      <c r="L46" s="265"/>
      <c r="V46" s="264"/>
    </row>
    <row r="47" spans="1:22" s="354" customFormat="1" ht="17.75" customHeight="1">
      <c r="A47" s="163" t="s">
        <v>887</v>
      </c>
      <c r="B47" s="146"/>
      <c r="C47" s="163" t="s">
        <v>891</v>
      </c>
      <c r="D47" s="382"/>
      <c r="E47" s="363"/>
      <c r="F47" s="247" t="s">
        <v>881</v>
      </c>
      <c r="G47" s="381"/>
      <c r="H47" s="247" t="s">
        <v>891</v>
      </c>
      <c r="K47" s="265"/>
      <c r="L47" s="265"/>
      <c r="V47" s="264"/>
    </row>
    <row r="48" spans="1:22" s="354" customFormat="1" ht="17.75" customHeight="1">
      <c r="A48" s="163" t="s">
        <v>888</v>
      </c>
      <c r="B48" s="146"/>
      <c r="C48" s="163" t="s">
        <v>891</v>
      </c>
      <c r="D48" s="382"/>
      <c r="E48" s="363"/>
      <c r="F48" s="163" t="s">
        <v>882</v>
      </c>
      <c r="G48" s="146"/>
      <c r="H48" s="163" t="s">
        <v>569</v>
      </c>
      <c r="K48" s="265"/>
      <c r="L48" s="265"/>
      <c r="V48" s="264"/>
    </row>
    <row r="49" spans="1:22" s="354" customFormat="1" ht="17.75" customHeight="1">
      <c r="A49" s="163" t="s">
        <v>889</v>
      </c>
      <c r="B49" s="146"/>
      <c r="C49" s="163" t="s">
        <v>569</v>
      </c>
      <c r="D49" s="382"/>
      <c r="E49" s="363"/>
      <c r="F49" s="163" t="s">
        <v>883</v>
      </c>
      <c r="G49" s="146"/>
      <c r="H49" s="163" t="s">
        <v>569</v>
      </c>
      <c r="K49" s="265"/>
      <c r="L49" s="265"/>
      <c r="V49" s="264"/>
    </row>
    <row r="50" spans="1:22" s="354" customFormat="1" ht="17.75" customHeight="1">
      <c r="A50" s="163" t="s">
        <v>890</v>
      </c>
      <c r="B50" s="146"/>
      <c r="C50" s="163" t="s">
        <v>569</v>
      </c>
      <c r="D50" s="382"/>
      <c r="E50" s="363"/>
      <c r="F50" s="163" t="s">
        <v>885</v>
      </c>
      <c r="G50" s="146"/>
      <c r="H50" s="163" t="s">
        <v>569</v>
      </c>
      <c r="K50" s="265"/>
      <c r="L50" s="265"/>
      <c r="V50" s="264"/>
    </row>
    <row r="51" spans="1:22" ht="18.75" customHeight="1">
      <c r="A51" s="411"/>
      <c r="B51" s="411"/>
      <c r="C51" s="411"/>
      <c r="D51" s="384"/>
      <c r="E51" s="266"/>
      <c r="F51" s="163" t="s">
        <v>884</v>
      </c>
      <c r="H51" s="163" t="s">
        <v>569</v>
      </c>
    </row>
    <row r="52" spans="1:22" ht="17.5">
      <c r="A52" s="268"/>
      <c r="B52" s="411"/>
      <c r="C52" s="411"/>
      <c r="D52" s="384"/>
      <c r="E52" s="411"/>
      <c r="F52" s="267"/>
      <c r="G52" s="267"/>
      <c r="H52" s="411"/>
    </row>
    <row r="54" spans="1:22">
      <c r="D54" s="386" t="s">
        <v>872</v>
      </c>
    </row>
    <row r="55" spans="1:22">
      <c r="L55" s="355"/>
    </row>
    <row r="56" spans="1:22" ht="14">
      <c r="A56" s="356"/>
      <c r="C56" s="334"/>
      <c r="D56" s="398"/>
      <c r="L56" s="358"/>
    </row>
    <row r="57" spans="1:22" ht="14">
      <c r="A57" s="359"/>
      <c r="C57" s="334"/>
      <c r="D57" s="398"/>
      <c r="L57" s="358"/>
    </row>
    <row r="58" spans="1:22" ht="14">
      <c r="A58" s="359"/>
      <c r="C58" s="334"/>
      <c r="D58" s="398"/>
      <c r="L58" s="358"/>
    </row>
    <row r="59" spans="1:22" ht="14">
      <c r="A59" s="359"/>
      <c r="B59" s="334"/>
      <c r="C59" s="334"/>
      <c r="D59" s="398"/>
      <c r="L59" s="358"/>
    </row>
    <row r="60" spans="1:22" ht="14">
      <c r="A60" s="359"/>
      <c r="B60" s="334"/>
      <c r="C60" s="334"/>
      <c r="D60" s="398"/>
      <c r="L60" s="358"/>
    </row>
    <row r="61" spans="1:22" ht="14">
      <c r="A61" s="359"/>
      <c r="B61" s="334"/>
      <c r="C61" s="334"/>
      <c r="D61" s="398"/>
      <c r="L61" s="358"/>
    </row>
    <row r="62" spans="1:22" ht="14">
      <c r="A62" s="334"/>
      <c r="B62" s="334"/>
      <c r="C62" s="334"/>
      <c r="D62" s="398"/>
      <c r="L62" s="360"/>
    </row>
    <row r="63" spans="1:22" ht="14">
      <c r="A63" s="359"/>
      <c r="B63" s="334"/>
      <c r="C63" s="334"/>
      <c r="D63" s="398"/>
    </row>
    <row r="64" spans="1:22" ht="14">
      <c r="A64" s="334"/>
      <c r="B64" s="334"/>
      <c r="C64" s="334"/>
      <c r="D64" s="398"/>
    </row>
    <row r="65" spans="1:4" ht="14">
      <c r="A65" s="334"/>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59"/>
      <c r="B75" s="334"/>
      <c r="C75" s="334"/>
      <c r="D75" s="398"/>
    </row>
    <row r="76" spans="1:4" ht="14">
      <c r="A76" s="334"/>
      <c r="B76" s="334"/>
      <c r="C76" s="334"/>
      <c r="D76" s="398"/>
    </row>
    <row r="77" spans="1:4" ht="14">
      <c r="B77" s="334"/>
    </row>
    <row r="78" spans="1:4" ht="14">
      <c r="B78" s="334"/>
    </row>
    <row r="79" spans="1:4" ht="14">
      <c r="B79" s="334"/>
    </row>
  </sheetData>
  <mergeCells count="9">
    <mergeCell ref="F40:G40"/>
    <mergeCell ref="H40:I40"/>
    <mergeCell ref="L40:V40"/>
    <mergeCell ref="B32:C33"/>
    <mergeCell ref="L34:V34"/>
    <mergeCell ref="F35:G35"/>
    <mergeCell ref="F36:G36"/>
    <mergeCell ref="F37:G37"/>
    <mergeCell ref="L39:V39"/>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40" max="21" man="1"/>
  </rowBreaks>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2CB64-89EE-4C9C-908B-2E5EF59037DE}">
  <sheetPr>
    <pageSetUpPr fitToPage="1"/>
  </sheetPr>
  <dimension ref="A1:AD75"/>
  <sheetViews>
    <sheetView zoomScale="70" zoomScaleNormal="70" zoomScaleSheetLayoutView="85" workbookViewId="0">
      <selection activeCell="J20" sqref="J20"/>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91"/>
      <c r="I10" s="59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1112</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10</v>
      </c>
      <c r="B19" s="419" t="s">
        <v>215</v>
      </c>
      <c r="C19" s="187" t="str">
        <f>IF(D19="","",VLOOKUP(B19,Data!$B$5:$L$404,2,FALSE))</f>
        <v>WH50420</v>
      </c>
      <c r="D19" s="274">
        <v>3</v>
      </c>
      <c r="E19" s="466"/>
      <c r="F19" s="185">
        <f>IF(D19="","",VLOOKUP(B19,Data!$B$5:$L$404,11,FALSE))</f>
        <v>1897.4</v>
      </c>
      <c r="G19" s="188">
        <f>IF(D19&gt;0,D19*F19,"-")</f>
        <v>5692.2000000000007</v>
      </c>
      <c r="H19" s="182" t="str">
        <f>IF(D19="","",VLOOKUP(B19,Data!$B$5:$D$404,3,FALSE))</f>
        <v>C/T</v>
      </c>
      <c r="I19" s="182" t="str">
        <f>IF(D19="","",VLOOKUP(B19,Data!$B$5:$M$404,12,FALSE))</f>
        <v>Indonesia</v>
      </c>
      <c r="J19" s="553" t="s">
        <v>1090</v>
      </c>
      <c r="K19" s="183">
        <f>IF(D19="","",VLOOKUP(B19,Data!$B$5:$E$404,4,FALSE)*D19)</f>
        <v>666</v>
      </c>
      <c r="L19" s="183">
        <f>IF(D19="","",VLOOKUP(B19,Data!$B$5:$F$404,5,FALSE)*D19)</f>
        <v>603</v>
      </c>
      <c r="M19" s="189" t="e">
        <f>IF(B19=Data!B85,Data!G85,(IF(B19=Data!B91,Data!G91,(IF(B19=Data!B93,Data!G93,(IF(B19=Data!#REF!,Data!#REF!,(IF(B19=Data!#REF!,Data!#REF!,(IF(B19=Data!B76,Data!G76,(IF(B19=Data!#REF!,Data!#REF!,(IF(B19=Data!#REF!,Data!#REF!,Data!#REF!)))))))))))))))&amp;IF(B19=Data!B210,Data!G210,(IF(B19=Data!B211,Data!G211,(IF(B19=Data!#REF!,Data!#REF!,(IF(B19=Data!B206,Data!G206,(IF(B19=Data!B207,Data!G207,(IF(B19=Data!#REF!,Data!G903,(IF(B19=Data!#REF!,Data!#REF!,(IF(B19=Data!B263,Data!G263,Data!#REF!)))))))))))))))&amp;IF(B19=Data!#REF!,Data!#REF!,(IF(B19=Data!#REF!,Data!#REF!,(IF(B19=Data!#REF!,Data!#REF!,(IF(B19=Data!#REF!,Data!#REF!,(IF(B19=Data!#REF!,Data!#REF!,Data!#REF!)))))))))</f>
        <v>#REF!</v>
      </c>
      <c r="N19" s="377"/>
      <c r="O19" s="378"/>
      <c r="P19" s="186" t="e">
        <f>IF(B19=Data!B85,Data!H85,(IF(B19=Data!B91,Data!H91,(IF(B19=Data!B93,Data!H93,(IF(B19=Data!#REF!,Data!#REF!,(IF(B19=Data!#REF!,Data!#REF!,(IF(B19=Data!B76,Data!H76,(IF(B19=Data!#REF!,Data!#REF!,(IF(B19=Data!#REF!,Data!#REF!,Data!#REF!)))))))))))))))&amp;IF(B19=Data!B210,Data!H210,(IF(B19=Data!B211,Data!H211,(IF(B19=Data!#REF!,Data!#REF!,(IF(B19=Data!B206,Data!H206,(IF(B19=Data!B207,Data!H207,(IF(B19=Data!#REF!,Data!H903,(IF(B19=Data!#REF!,Data!#REF!,(IF(B19=Data!B263,Data!H263,Data!#REF!)))))))))))))))&amp;IF(B19=Data!#REF!,Data!#REF!,(IF(B19=Data!#REF!,Data!#REF!,(IF(B19=Data!#REF!,Data!#REF!,(IF(B19=Data!#REF!,Data!#REF!,(IF(B19=Data!#REF!,Data!#REF!,Data!#REF!)))))))))</f>
        <v>#REF!</v>
      </c>
      <c r="Q19" s="378"/>
      <c r="R19" s="378"/>
      <c r="S19" s="186" t="e">
        <f>IF(B19=Data!B85,Data!I85,(IF(B19=Data!B91,Data!I91,(IF(B19=Data!B93,Data!I93,(IF(B19=Data!#REF!,Data!#REF!,(IF(B19=Data!#REF!,Data!#REF!,(IF(B19=Data!B76,Data!I76,(IF(B19=Data!#REF!,Data!#REF!,(IF(B19=Data!#REF!,Data!#REF!,Data!#REF!)))))))))))))))&amp;IF(B19=Data!B210,Data!I210,(IF(B19=Data!B211,Data!I211,(IF(B19=Data!#REF!,Data!#REF!,(IF(B19=Data!B206,Data!I206,(IF(B19=Data!B207,Data!I207,(IF(B19=Data!#REF!,Data!I903,(IF(B19=Data!#REF!,Data!#REF!,(IF(B19=Data!B263,Data!I263,Data!#REF!)))))))))))))))&amp;IF(B19=Data!#REF!,Data!#REF!,(IF(B19=Data!#REF!,Data!#REF!,(IF(B19=Data!#REF!,Data!#REF!,(IF(B19=Data!#REF!,Data!#REF!,(IF(B19=Data!#REF!,Data!#REF!,Data!#REF!)))))))))</f>
        <v>#REF!</v>
      </c>
      <c r="T19" s="379"/>
      <c r="U19" s="186" t="e">
        <f>IF(B19=Data!B85,Data!J85,(IF(B19=Data!B91,Data!J91,(IF(B19=Data!B93,Data!J93,(IF(B19=Data!#REF!,Data!#REF!,(IF(B19=Data!#REF!,Data!#REF!,(IF(B19=Data!B76,Data!J76,(IF(B19=Data!#REF!,Data!#REF!,(IF(B19=Data!#REF!,Data!#REF!,Data!#REF!)))))))))))))))&amp;IF(B19=Data!B210,Data!J210,(IF(B19=Data!B211,Data!J211,(IF(B19=Data!#REF!,Data!#REF!,(IF(B19=Data!B206,Data!J206,(IF(B19=Data!B207,Data!J207,(IF(B19=Data!#REF!,Data!J903,(IF(B19=Data!#REF!,Data!#REF!,(IF(B19=Data!B263,Data!J263,Data!#REF!)))))))))))))))&amp;IF(B19=Data!#REF!,Data!#REF!,(IF(B19=Data!#REF!,Data!#REF!,(IF(B19=Data!#REF!,Data!#REF!,(IF(B19=Data!#REF!,Data!#REF!,(IF(B19=Data!#REF!,Data!#REF!,Data!#REF!)))))))))</f>
        <v>#REF!</v>
      </c>
      <c r="V19" s="184">
        <f>IF(D19="","",VLOOKUP(B19,Data!$B$5:$J$404,9,FALSE)*D19)</f>
        <v>3.5970000000000004</v>
      </c>
    </row>
    <row r="20" spans="1:30" s="340" customFormat="1" ht="17" customHeight="1">
      <c r="A20" s="272"/>
      <c r="B20" s="419"/>
      <c r="C20" s="187" t="str">
        <f>IF(D20="","",VLOOKUP(B20,Data!$B$5:$L$404,2,FALSE))</f>
        <v/>
      </c>
      <c r="D20" s="274"/>
      <c r="E20" s="466"/>
      <c r="F20" s="185" t="str">
        <f>IF(D20="","",VLOOKUP(B20,Data!$B$5:$L$404,11,FALSE))</f>
        <v/>
      </c>
      <c r="G20" s="188" t="str">
        <f t="shared" ref="G20:G26" si="0">IF(D20&gt;0,D20*F20,"-")</f>
        <v>-</v>
      </c>
      <c r="H20" s="182" t="str">
        <f>IF(D20="","",VLOOKUP(B20,Data!$B$5:$D$404,3,FALSE))</f>
        <v/>
      </c>
      <c r="I20" s="182" t="str">
        <f>IF(D20="","",VLOOKUP(B20,Data!$B$5:$M$404,12,FALSE))</f>
        <v/>
      </c>
      <c r="J20" s="402"/>
      <c r="K20" s="183" t="str">
        <f>IF(D20="","",VLOOKUP(B20,Data!$B$5:$E$404,4,FALSE)*D20)</f>
        <v/>
      </c>
      <c r="L20" s="183" t="str">
        <f>IF(D20="","",VLOOKUP(B20,Data!$B$5:$F$404,5,FALSE)*D20)</f>
        <v/>
      </c>
      <c r="M20" s="189" t="e">
        <f>IF(B20=Data!B83,Data!G83,(IF(B20=Data!B89,Data!G89,(IF(B20=Data!B91,Data!G91,(IF(B20=Data!#REF!,Data!#REF!,(IF(B20=Data!#REF!,Data!#REF!,(IF(B20=Data!B74,Data!G74,(IF(B20=Data!#REF!,Data!#REF!,(IF(B20=Data!#REF!,Data!#REF!,Data!#REF!)))))))))))))))&amp;IF(B20=Data!B208,Data!G208,(IF(B20=Data!B209,Data!G209,(IF(B20=Data!#REF!,Data!#REF!,(IF(B20=Data!B204,Data!G204,(IF(B20=Data!B205,Data!G205,(IF(B20=Data!#REF!,Data!G901,(IF(B20=Data!#REF!,Data!#REF!,(IF(B20=Data!B261,Data!G261,Data!#REF!)))))))))))))))&amp;IF(B20=Data!#REF!,Data!#REF!,(IF(B20=Data!#REF!,Data!#REF!,(IF(B20=Data!#REF!,Data!#REF!,(IF(B20=Data!#REF!,Data!#REF!,(IF(B20=Data!#REF!,Data!#REF!,Data!#REF!)))))))))</f>
        <v>#REF!</v>
      </c>
      <c r="N20" s="377"/>
      <c r="O20" s="378"/>
      <c r="P20" s="186" t="e">
        <f>IF(B20=Data!B83,Data!H83,(IF(B20=Data!B89,Data!H89,(IF(B20=Data!B91,Data!H91,(IF(B20=Data!#REF!,Data!#REF!,(IF(B20=Data!#REF!,Data!#REF!,(IF(B20=Data!B74,Data!H74,(IF(B20=Data!#REF!,Data!#REF!,(IF(B20=Data!#REF!,Data!#REF!,Data!#REF!)))))))))))))))&amp;IF(B20=Data!B208,Data!H208,(IF(B20=Data!B209,Data!H209,(IF(B20=Data!#REF!,Data!#REF!,(IF(B20=Data!B204,Data!H204,(IF(B20=Data!B205,Data!H205,(IF(B20=Data!#REF!,Data!H901,(IF(B20=Data!#REF!,Data!#REF!,(IF(B20=Data!B261,Data!H261,Data!#REF!)))))))))))))))&amp;IF(B20=Data!#REF!,Data!#REF!,(IF(B20=Data!#REF!,Data!#REF!,(IF(B20=Data!#REF!,Data!#REF!,(IF(B20=Data!#REF!,Data!#REF!,(IF(B20=Data!#REF!,Data!#REF!,Data!#REF!)))))))))</f>
        <v>#REF!</v>
      </c>
      <c r="Q20" s="378"/>
      <c r="R20" s="378"/>
      <c r="S20" s="186" t="e">
        <f>IF(B20=Data!B83,Data!I83,(IF(B20=Data!B89,Data!I89,(IF(B20=Data!B91,Data!I91,(IF(B20=Data!#REF!,Data!#REF!,(IF(B20=Data!#REF!,Data!#REF!,(IF(B20=Data!B74,Data!I74,(IF(B20=Data!#REF!,Data!#REF!,(IF(B20=Data!#REF!,Data!#REF!,Data!#REF!)))))))))))))))&amp;IF(B20=Data!B208,Data!I208,(IF(B20=Data!B209,Data!I209,(IF(B20=Data!#REF!,Data!#REF!,(IF(B20=Data!B204,Data!I204,(IF(B20=Data!B205,Data!I205,(IF(B20=Data!#REF!,Data!I901,(IF(B20=Data!#REF!,Data!#REF!,(IF(B20=Data!B261,Data!I261,Data!#REF!)))))))))))))))&amp;IF(B20=Data!#REF!,Data!#REF!,(IF(B20=Data!#REF!,Data!#REF!,(IF(B20=Data!#REF!,Data!#REF!,(IF(B20=Data!#REF!,Data!#REF!,(IF(B20=Data!#REF!,Data!#REF!,Data!#REF!)))))))))</f>
        <v>#REF!</v>
      </c>
      <c r="T20" s="379"/>
      <c r="U20" s="186" t="e">
        <f>IF(B20=Data!B83,Data!J83,(IF(B20=Data!B89,Data!J89,(IF(B20=Data!B91,Data!J91,(IF(B20=Data!#REF!,Data!#REF!,(IF(B20=Data!#REF!,Data!#REF!,(IF(B20=Data!B74,Data!J74,(IF(B20=Data!#REF!,Data!#REF!,(IF(B20=Data!#REF!,Data!#REF!,Data!#REF!)))))))))))))))&amp;IF(B20=Data!B208,Data!J208,(IF(B20=Data!B209,Data!J209,(IF(B20=Data!#REF!,Data!#REF!,(IF(B20=Data!B204,Data!J204,(IF(B20=Data!B205,Data!J205,(IF(B20=Data!#REF!,Data!J901,(IF(B20=Data!#REF!,Data!#REF!,(IF(B20=Data!B261,Data!J261,Data!#REF!)))))))))))))))&amp;IF(B20=Data!#REF!,Data!#REF!,(IF(B20=Data!#REF!,Data!#REF!,(IF(B20=Data!#REF!,Data!#REF!,(IF(B20=Data!#REF!,Data!#REF!,(IF(B20=Data!#REF!,Data!#REF!,Data!#REF!)))))))))</f>
        <v>#REF!</v>
      </c>
      <c r="V20" s="184" t="str">
        <f>IF(D20="","",VLOOKUP(B20,Data!$B$5:$J$404,9,FALSE)*D20)</f>
        <v/>
      </c>
    </row>
    <row r="21" spans="1:30" s="340" customFormat="1" ht="17" customHeight="1">
      <c r="A21" s="272"/>
      <c r="B21" s="419"/>
      <c r="C21" s="187" t="str">
        <f>IF(D21="","",VLOOKUP(B21,Data!$B$5:$L$404,2,FALSE))</f>
        <v/>
      </c>
      <c r="D21" s="274"/>
      <c r="E21" s="466"/>
      <c r="F21" s="185" t="str">
        <f>IF(D21="","",VLOOKUP(B21,Data!$B$5:$L$404,11,FALSE))</f>
        <v/>
      </c>
      <c r="G21" s="188" t="str">
        <f t="shared" si="0"/>
        <v>-</v>
      </c>
      <c r="H21" s="182" t="str">
        <f>IF(D21="","",VLOOKUP(B21,Data!$B$5:$D$404,3,FALSE))</f>
        <v/>
      </c>
      <c r="I21" s="182" t="str">
        <f>IF(D21="","",VLOOKUP(B21,Data!$B$5:$M$404,12,FALSE))</f>
        <v/>
      </c>
      <c r="J21" s="402"/>
      <c r="K21" s="183" t="str">
        <f>IF(D21="","",VLOOKUP(B21,Data!$B$5:$E$404,4,FALSE)*D21)</f>
        <v/>
      </c>
      <c r="L21" s="183" t="str">
        <f>IF(D21="","",VLOOKUP(B21,Data!$B$5:$F$404,5,FALSE)*D21)</f>
        <v/>
      </c>
      <c r="M21" s="189" t="e">
        <f>IF(B21=Data!B84,Data!G84,(IF(B21=Data!B90,Data!G90,(IF(B21=Data!B92,Data!G92,(IF(B21=Data!#REF!,Data!#REF!,(IF(B21=Data!#REF!,Data!#REF!,(IF(B21=Data!B75,Data!G75,(IF(B21=Data!#REF!,Data!#REF!,(IF(B21=Data!#REF!,Data!#REF!,Data!#REF!)))))))))))))))&amp;IF(B21=Data!B209,Data!G209,(IF(B21=Data!B210,Data!G210,(IF(B21=Data!#REF!,Data!#REF!,(IF(B21=Data!B205,Data!G205,(IF(B21=Data!B206,Data!G206,(IF(B21=Data!#REF!,Data!G902,(IF(B21=Data!#REF!,Data!#REF!,(IF(B21=Data!B262,Data!G262,Data!#REF!)))))))))))))))&amp;IF(B21=Data!#REF!,Data!#REF!,(IF(B21=Data!#REF!,Data!#REF!,(IF(B21=Data!#REF!,Data!#REF!,(IF(B21=Data!#REF!,Data!#REF!,(IF(B21=Data!#REF!,Data!#REF!,Data!#REF!)))))))))</f>
        <v>#REF!</v>
      </c>
      <c r="N21" s="377"/>
      <c r="O21" s="378"/>
      <c r="P21" s="186" t="e">
        <f>IF(B21=Data!B84,Data!H84,(IF(B21=Data!B90,Data!H90,(IF(B21=Data!B92,Data!H92,(IF(B21=Data!#REF!,Data!#REF!,(IF(B21=Data!#REF!,Data!#REF!,(IF(B21=Data!B75,Data!H75,(IF(B21=Data!#REF!,Data!#REF!,(IF(B21=Data!#REF!,Data!#REF!,Data!#REF!)))))))))))))))&amp;IF(B21=Data!B209,Data!H209,(IF(B21=Data!B210,Data!H210,(IF(B21=Data!#REF!,Data!#REF!,(IF(B21=Data!B205,Data!H205,(IF(B21=Data!B206,Data!H206,(IF(B21=Data!#REF!,Data!H902,(IF(B21=Data!#REF!,Data!#REF!,(IF(B21=Data!B262,Data!H262,Data!#REF!)))))))))))))))&amp;IF(B21=Data!#REF!,Data!#REF!,(IF(B21=Data!#REF!,Data!#REF!,(IF(B21=Data!#REF!,Data!#REF!,(IF(B21=Data!#REF!,Data!#REF!,(IF(B21=Data!#REF!,Data!#REF!,Data!#REF!)))))))))</f>
        <v>#REF!</v>
      </c>
      <c r="Q21" s="378"/>
      <c r="R21" s="378"/>
      <c r="S21" s="186" t="e">
        <f>IF(B21=Data!B84,Data!I84,(IF(B21=Data!B90,Data!I90,(IF(B21=Data!B92,Data!I92,(IF(B21=Data!#REF!,Data!#REF!,(IF(B21=Data!#REF!,Data!#REF!,(IF(B21=Data!B75,Data!I75,(IF(B21=Data!#REF!,Data!#REF!,(IF(B21=Data!#REF!,Data!#REF!,Data!#REF!)))))))))))))))&amp;IF(B21=Data!B209,Data!I209,(IF(B21=Data!B210,Data!I210,(IF(B21=Data!#REF!,Data!#REF!,(IF(B21=Data!B205,Data!I205,(IF(B21=Data!B206,Data!I206,(IF(B21=Data!#REF!,Data!I902,(IF(B21=Data!#REF!,Data!#REF!,(IF(B21=Data!B262,Data!I262,Data!#REF!)))))))))))))))&amp;IF(B21=Data!#REF!,Data!#REF!,(IF(B21=Data!#REF!,Data!#REF!,(IF(B21=Data!#REF!,Data!#REF!,(IF(B21=Data!#REF!,Data!#REF!,(IF(B21=Data!#REF!,Data!#REF!,Data!#REF!)))))))))</f>
        <v>#REF!</v>
      </c>
      <c r="T21" s="379"/>
      <c r="U21" s="186" t="e">
        <f>IF(B21=Data!B84,Data!J84,(IF(B21=Data!B90,Data!J90,(IF(B21=Data!B92,Data!J92,(IF(B21=Data!#REF!,Data!#REF!,(IF(B21=Data!#REF!,Data!#REF!,(IF(B21=Data!B75,Data!J75,(IF(B21=Data!#REF!,Data!#REF!,(IF(B21=Data!#REF!,Data!#REF!,Data!#REF!)))))))))))))))&amp;IF(B21=Data!B209,Data!J209,(IF(B21=Data!B210,Data!J210,(IF(B21=Data!#REF!,Data!#REF!,(IF(B21=Data!B205,Data!J205,(IF(B21=Data!B206,Data!J206,(IF(B21=Data!#REF!,Data!J902,(IF(B21=Data!#REF!,Data!#REF!,(IF(B21=Data!B262,Data!J262,Data!#REF!)))))))))))))))&amp;IF(B21=Data!#REF!,Data!#REF!,(IF(B21=Data!#REF!,Data!#REF!,(IF(B21=Data!#REF!,Data!#REF!,(IF(B21=Data!#REF!,Data!#REF!,(IF(B21=Data!#REF!,Data!#REF!,Data!#REF!)))))))))</f>
        <v>#REF!</v>
      </c>
      <c r="V21" s="184" t="str">
        <f>IF(D21="","",VLOOKUP(B21,Data!$B$5:$J$404,9,FALSE)*D21)</f>
        <v/>
      </c>
    </row>
    <row r="22" spans="1:30" s="409" customFormat="1" ht="17" customHeight="1">
      <c r="A22" s="410"/>
      <c r="B22" s="368"/>
      <c r="C22" s="187" t="str">
        <f>IF(D22="","",VLOOKUP(B22,Data!$B$5:$L$404,2,FALSE))</f>
        <v/>
      </c>
      <c r="D22" s="274"/>
      <c r="E22" s="273"/>
      <c r="F22" s="376" t="str">
        <f>IF(D22="","",VLOOKUP(B22,Data!$B$5:$L$404,11,FALSE))</f>
        <v/>
      </c>
      <c r="G22" s="400" t="str">
        <f t="shared" si="0"/>
        <v>-</v>
      </c>
      <c r="H22" s="401" t="str">
        <f>IF(D22="","",VLOOKUP(B22,Data!$B$5:$D$404,3,FALSE))</f>
        <v/>
      </c>
      <c r="I22" s="401" t="str">
        <f>IF(D22="","",VLOOKUP(B22,Data!$B$5:$M$404,12,FALSE))</f>
        <v/>
      </c>
      <c r="J22" s="402"/>
      <c r="K22" s="187" t="str">
        <f>IF(D22="","",VLOOKUP(B22,Data!$B$5:$E$404,4,FALSE)*D22)</f>
        <v/>
      </c>
      <c r="L22" s="187" t="str">
        <f>IF(D22="","",VLOOKUP(B22,Data!$B$5:$F$404,5,FALSE)*D22)</f>
        <v/>
      </c>
      <c r="M22" s="403"/>
      <c r="N22" s="404"/>
      <c r="O22" s="405"/>
      <c r="P22" s="406"/>
      <c r="Q22" s="405"/>
      <c r="R22" s="405"/>
      <c r="S22" s="406"/>
      <c r="T22" s="407"/>
      <c r="U22" s="406"/>
      <c r="V22" s="408" t="str">
        <f>IF(D22="","",VLOOKUP(B22,Data!$B$5:$J$404,9,FALSE)*D22)</f>
        <v/>
      </c>
      <c r="W22" s="386"/>
      <c r="X22" s="386"/>
      <c r="Y22" s="386"/>
      <c r="Z22" s="386"/>
      <c r="AA22" s="386"/>
      <c r="AB22" s="386"/>
      <c r="AC22" s="386"/>
      <c r="AD22" s="386"/>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340" customFormat="1" ht="17" customHeight="1">
      <c r="A24" s="410"/>
      <c r="B24" s="342"/>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399"/>
      <c r="B25" s="342" t="s">
        <v>871</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410"/>
      <c r="B26" s="342" t="s">
        <v>1111</v>
      </c>
      <c r="C26" s="187"/>
      <c r="D26" s="339"/>
      <c r="E26" s="276"/>
      <c r="F26" s="185"/>
      <c r="G26" s="188" t="str">
        <f t="shared" si="0"/>
        <v>-</v>
      </c>
      <c r="H26" s="182"/>
      <c r="I26" s="182"/>
      <c r="J26" s="246"/>
      <c r="K26" s="183"/>
      <c r="L26" s="183"/>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c r="W26" s="282"/>
      <c r="X26" s="282"/>
      <c r="Y26" s="282"/>
      <c r="Z26" s="282"/>
      <c r="AA26" s="282"/>
      <c r="AB26" s="282"/>
      <c r="AC26" s="282"/>
      <c r="AD26" s="282"/>
    </row>
    <row r="27" spans="1:30" s="340" customFormat="1" ht="19.5" customHeight="1">
      <c r="A27" s="272"/>
      <c r="B27" s="678" t="s">
        <v>1108</v>
      </c>
      <c r="C27" s="679"/>
      <c r="D27" s="269">
        <f>SUM(D16:D26)</f>
        <v>3</v>
      </c>
      <c r="E27" s="374"/>
      <c r="F27" s="380"/>
      <c r="G27" s="191">
        <f>SUM(G16:G26)</f>
        <v>5692.2000000000007</v>
      </c>
      <c r="H27" s="191"/>
      <c r="I27" s="383"/>
      <c r="J27" s="343"/>
      <c r="K27" s="191">
        <f>SUM(K16:K26)</f>
        <v>666</v>
      </c>
      <c r="L27" s="191">
        <f>SUM(L16:L26)</f>
        <v>603</v>
      </c>
      <c r="M27" s="191" t="e">
        <f>SUM(M16:M26)</f>
        <v>#REF!</v>
      </c>
      <c r="N27" s="190">
        <f>SUM(N14:N15)</f>
        <v>0</v>
      </c>
      <c r="O27" s="190" t="e">
        <f>SUM(#REF!)</f>
        <v>#REF!</v>
      </c>
      <c r="P27" s="190">
        <f>SUM(P14:P15)</f>
        <v>0</v>
      </c>
      <c r="Q27" s="190">
        <f>SUM(Q14:Q15)</f>
        <v>0</v>
      </c>
      <c r="R27" s="190" t="e">
        <f>SUM(#REF!)</f>
        <v>#REF!</v>
      </c>
      <c r="S27" s="190">
        <f>SUM(S14:S15)</f>
        <v>0</v>
      </c>
      <c r="T27" s="190">
        <f>SUM(T14:T15)</f>
        <v>0</v>
      </c>
      <c r="U27" s="190"/>
      <c r="V27" s="192">
        <f>SUM(V16:V26)</f>
        <v>3.5970000000000004</v>
      </c>
      <c r="W27" s="282"/>
    </row>
    <row r="28" spans="1:30" ht="10.5" customHeight="1">
      <c r="A28" s="272"/>
      <c r="B28" s="680"/>
      <c r="C28" s="681"/>
      <c r="D28" s="395"/>
      <c r="E28" s="375"/>
      <c r="F28" s="311"/>
      <c r="G28" s="160" t="s">
        <v>523</v>
      </c>
      <c r="H28" s="157"/>
      <c r="I28" s="344"/>
      <c r="J28" s="344"/>
      <c r="K28" s="344"/>
      <c r="L28" s="161"/>
      <c r="M28" s="151"/>
      <c r="N28" s="298"/>
      <c r="U28" s="298"/>
      <c r="V28" s="298"/>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1107</v>
      </c>
      <c r="G35" s="674"/>
      <c r="H35" s="673" t="s">
        <v>1106</v>
      </c>
      <c r="I35" s="674"/>
      <c r="J35" s="158" t="s">
        <v>104</v>
      </c>
      <c r="K35" s="158"/>
      <c r="L35" s="675" t="s">
        <v>105</v>
      </c>
      <c r="M35" s="676"/>
      <c r="N35" s="676"/>
      <c r="O35" s="676"/>
      <c r="P35" s="676"/>
      <c r="Q35" s="676"/>
      <c r="R35" s="676"/>
      <c r="S35" s="676"/>
      <c r="T35" s="676"/>
      <c r="U35" s="676"/>
      <c r="V35" s="677"/>
    </row>
    <row r="36" spans="1:22">
      <c r="B36" s="305"/>
    </row>
    <row r="42" spans="1:22" s="354" customFormat="1" ht="26.25" customHeight="1">
      <c r="A42" s="163" t="s">
        <v>886</v>
      </c>
      <c r="B42" s="146"/>
      <c r="C42" s="163" t="s">
        <v>569</v>
      </c>
      <c r="D42" s="362"/>
      <c r="E42" s="362"/>
      <c r="F42" s="363"/>
      <c r="G42" s="163" t="s">
        <v>880</v>
      </c>
      <c r="H42" s="146"/>
      <c r="I42" s="163" t="s">
        <v>569</v>
      </c>
      <c r="K42" s="265"/>
      <c r="L42" s="265"/>
      <c r="V42" s="264"/>
    </row>
    <row r="43" spans="1:22" s="354" customFormat="1" ht="19.25" customHeight="1">
      <c r="A43" s="163" t="s">
        <v>887</v>
      </c>
      <c r="B43" s="146"/>
      <c r="C43" s="163" t="s">
        <v>891</v>
      </c>
      <c r="D43" s="362"/>
      <c r="E43" s="362"/>
      <c r="F43" s="363"/>
      <c r="G43" s="247" t="s">
        <v>881</v>
      </c>
      <c r="H43" s="381"/>
      <c r="I43" s="247" t="s">
        <v>891</v>
      </c>
      <c r="K43" s="265"/>
      <c r="L43" s="265"/>
      <c r="V43" s="264"/>
    </row>
    <row r="44" spans="1:22" s="354" customFormat="1" ht="19.25" customHeight="1">
      <c r="A44" s="163" t="s">
        <v>888</v>
      </c>
      <c r="B44" s="146"/>
      <c r="C44" s="163" t="s">
        <v>891</v>
      </c>
      <c r="D44" s="362"/>
      <c r="E44" s="362"/>
      <c r="F44" s="363"/>
      <c r="G44" s="163" t="s">
        <v>882</v>
      </c>
      <c r="H44" s="146"/>
      <c r="I44" s="163" t="s">
        <v>569</v>
      </c>
      <c r="K44" s="265"/>
      <c r="L44" s="265"/>
      <c r="V44" s="264"/>
    </row>
    <row r="45" spans="1:22" s="354" customFormat="1" ht="19.25" customHeight="1">
      <c r="A45" s="163" t="s">
        <v>889</v>
      </c>
      <c r="B45" s="146"/>
      <c r="C45" s="163" t="s">
        <v>569</v>
      </c>
      <c r="D45" s="362"/>
      <c r="E45" s="362"/>
      <c r="F45" s="363"/>
      <c r="G45" s="163" t="s">
        <v>883</v>
      </c>
      <c r="H45" s="146"/>
      <c r="I45" s="163" t="s">
        <v>569</v>
      </c>
      <c r="K45" s="265"/>
      <c r="L45" s="265"/>
      <c r="V45" s="264"/>
    </row>
    <row r="46" spans="1:22" s="354" customFormat="1" ht="19.25" customHeight="1">
      <c r="A46" s="163" t="s">
        <v>890</v>
      </c>
      <c r="B46" s="146"/>
      <c r="C46" s="163" t="s">
        <v>569</v>
      </c>
      <c r="D46" s="362"/>
      <c r="E46" s="362"/>
      <c r="F46" s="363"/>
      <c r="G46" s="163" t="s">
        <v>885</v>
      </c>
      <c r="H46" s="146"/>
      <c r="I46" s="163" t="s">
        <v>569</v>
      </c>
      <c r="K46" s="265"/>
      <c r="L46" s="265"/>
      <c r="V46" s="264"/>
    </row>
    <row r="47" spans="1:22" ht="18.75" customHeight="1">
      <c r="A47" s="411"/>
      <c r="B47" s="411"/>
      <c r="C47" s="411"/>
      <c r="D47" s="411"/>
      <c r="E47" s="411"/>
      <c r="F47" s="266"/>
      <c r="G47" s="163" t="s">
        <v>884</v>
      </c>
      <c r="H47" s="146"/>
      <c r="I47" s="163" t="s">
        <v>569</v>
      </c>
    </row>
    <row r="51" spans="1:12">
      <c r="L51" s="355"/>
    </row>
    <row r="52" spans="1:12" ht="14">
      <c r="A52" s="356"/>
      <c r="C52" s="334"/>
      <c r="D52" s="357"/>
      <c r="L52" s="358"/>
    </row>
    <row r="53" spans="1:12" ht="14">
      <c r="A53" s="359"/>
      <c r="C53" s="334"/>
      <c r="D53" s="357"/>
      <c r="L53" s="358"/>
    </row>
    <row r="54" spans="1:12" ht="14">
      <c r="A54" s="359"/>
      <c r="C54" s="334"/>
      <c r="D54" s="357"/>
      <c r="L54" s="358"/>
    </row>
    <row r="55" spans="1:12" ht="14">
      <c r="A55" s="359"/>
      <c r="B55" s="334"/>
      <c r="C55" s="334"/>
      <c r="D55" s="357"/>
      <c r="L55" s="358"/>
    </row>
    <row r="56" spans="1:12" ht="14">
      <c r="A56" s="359"/>
      <c r="B56" s="334"/>
      <c r="C56" s="334"/>
      <c r="D56" s="357"/>
      <c r="L56" s="358"/>
    </row>
    <row r="57" spans="1:12" ht="14">
      <c r="A57" s="359"/>
      <c r="B57" s="334"/>
      <c r="C57" s="334"/>
      <c r="D57" s="357"/>
      <c r="L57" s="358"/>
    </row>
    <row r="58" spans="1:12" ht="14">
      <c r="A58" s="334"/>
      <c r="B58" s="334"/>
      <c r="C58" s="334"/>
      <c r="D58" s="357"/>
      <c r="L58" s="360"/>
    </row>
    <row r="59" spans="1:12" ht="14">
      <c r="A59" s="359"/>
      <c r="B59" s="334"/>
      <c r="C59" s="334"/>
      <c r="D59" s="357"/>
    </row>
    <row r="60" spans="1:12" ht="14">
      <c r="A60" s="334"/>
      <c r="B60" s="334"/>
      <c r="C60" s="334"/>
      <c r="D60" s="357"/>
    </row>
    <row r="61" spans="1:12" ht="14">
      <c r="A61" s="334"/>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34"/>
      <c r="B72" s="334"/>
      <c r="C72" s="334"/>
      <c r="D72" s="357"/>
    </row>
    <row r="73" spans="1:4" ht="14">
      <c r="B73" s="334"/>
    </row>
    <row r="74" spans="1:4" ht="14">
      <c r="B74" s="334"/>
    </row>
    <row r="75" spans="1:4" ht="14">
      <c r="B75"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69604-57F8-4932-A7EA-BDA0C33FA338}">
  <sheetPr>
    <pageSetUpPr fitToPage="1"/>
  </sheetPr>
  <dimension ref="A1:AD73"/>
  <sheetViews>
    <sheetView topLeftCell="B13" zoomScale="85" zoomScaleNormal="85" zoomScaleSheetLayoutView="85" workbookViewId="0">
      <selection activeCell="J20" sqref="J20"/>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91"/>
      <c r="I10" s="59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1005</v>
      </c>
      <c r="C18" s="187" t="str">
        <f>IF(D18="","",VLOOKUP(B18,Data!$B$5:$L$404,2,FALSE))</f>
        <v/>
      </c>
      <c r="D18" s="361"/>
      <c r="E18" s="276"/>
      <c r="F18" s="185" t="str">
        <f>IF(D18="","",VLOOKUP(B18,Data!$B$5:$L$404,11,FALSE))</f>
        <v/>
      </c>
      <c r="G18" s="188" t="str">
        <f>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11</v>
      </c>
      <c r="B19" s="419" t="s">
        <v>367</v>
      </c>
      <c r="C19" s="187" t="str">
        <f>IF(D19="","",VLOOKUP(B19,Data!$B$5:$L$404,2,FALSE))</f>
        <v>WQ78240</v>
      </c>
      <c r="D19" s="361">
        <v>1</v>
      </c>
      <c r="E19" s="276"/>
      <c r="F19" s="185">
        <f>IF(D19="","",VLOOKUP(B19,Data!$B$5:$L$404,11,FALSE))</f>
        <v>5429.35</v>
      </c>
      <c r="G19" s="188">
        <f>IF(D19&gt;0,D19*F19,"-")</f>
        <v>5429.35</v>
      </c>
      <c r="H19" s="182" t="str">
        <f>IF(D19="","",VLOOKUP(B19,Data!$B$5:$D$404,3,FALSE))</f>
        <v>C/T</v>
      </c>
      <c r="I19" s="182" t="str">
        <f>IF(D19="","",VLOOKUP(B19,Data!$B$5:$M$404,12,FALSE))</f>
        <v>Indonesia</v>
      </c>
      <c r="J19" s="280" t="s">
        <v>1004</v>
      </c>
      <c r="K19" s="183">
        <f>IF(D19="","",VLOOKUP(B19,Data!$B$5:$E$404,4,FALSE)*D19)</f>
        <v>305</v>
      </c>
      <c r="L19" s="183">
        <f>IF(D19="","",VLOOKUP(B19,Data!$B$5:$F$404,5,FALSE)*D19)</f>
        <v>269</v>
      </c>
      <c r="M19" s="189"/>
      <c r="N19" s="377"/>
      <c r="O19" s="378"/>
      <c r="P19" s="186"/>
      <c r="Q19" s="378"/>
      <c r="R19" s="378"/>
      <c r="S19" s="186"/>
      <c r="T19" s="379"/>
      <c r="U19" s="186"/>
      <c r="V19" s="184">
        <f>IF(D19="","",VLOOKUP(B19,Data!$B$5:$J$404,9,FALSE)*D19)</f>
        <v>1.534</v>
      </c>
      <c r="W19" s="282"/>
      <c r="X19" s="282"/>
      <c r="Y19" s="282"/>
      <c r="Z19" s="282"/>
      <c r="AA19" s="282"/>
      <c r="AB19" s="282"/>
      <c r="AC19" s="282"/>
      <c r="AD19" s="282"/>
    </row>
    <row r="20" spans="1:30" s="340" customFormat="1" ht="17" customHeight="1">
      <c r="A20" s="485"/>
      <c r="B20" s="369" t="s">
        <v>1088</v>
      </c>
      <c r="C20" s="187" t="str">
        <f>IF(D20="","",VLOOKUP(B20,Data!$B$5:$L$404,2,FALSE))</f>
        <v/>
      </c>
      <c r="D20" s="361"/>
      <c r="E20" s="276"/>
      <c r="F20" s="185" t="str">
        <f>IF(D20="","",VLOOKUP(B20,Data!$B$5:$L$404,11,FALSE))</f>
        <v/>
      </c>
      <c r="G20" s="188" t="str">
        <f t="shared" ref="G20:G26" si="0">IF(D20&gt;0,D20*F20,"-")</f>
        <v>-</v>
      </c>
      <c r="H20" s="182" t="str">
        <f>IF(D20="","",VLOOKUP(B20,Data!$B$5:$D$404,3,FALSE))</f>
        <v/>
      </c>
      <c r="I20" s="182" t="str">
        <f>IF(D20="","",VLOOKUP(B20,Data!$B$5:$M$404,12,FALSE))</f>
        <v/>
      </c>
      <c r="J20" s="553"/>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488">
        <v>12</v>
      </c>
      <c r="B21" s="419" t="s">
        <v>699</v>
      </c>
      <c r="C21" s="187" t="str">
        <f>IF(D21="","",VLOOKUP(B21,Data!$B$5:$L$404,2,FALSE))</f>
        <v>VAD6750</v>
      </c>
      <c r="D21" s="361">
        <v>2</v>
      </c>
      <c r="E21" s="276"/>
      <c r="F21" s="185">
        <f>IF(D21="","",VLOOKUP(B21,Data!$B$5:$L$404,11,FALSE))</f>
        <v>2090.88</v>
      </c>
      <c r="G21" s="188">
        <f t="shared" si="0"/>
        <v>4181.76</v>
      </c>
      <c r="H21" s="182" t="str">
        <f>IF(D21="","",VLOOKUP(B21,Data!$B$5:$D$404,3,FALSE))</f>
        <v>C/T</v>
      </c>
      <c r="I21" s="182" t="str">
        <f>IF(D21="","",VLOOKUP(B21,Data!$B$5:$M$404,12,FALSE))</f>
        <v>Indonesia</v>
      </c>
      <c r="J21" s="280" t="s">
        <v>1087</v>
      </c>
      <c r="K21" s="183">
        <f>IF(D21="","",VLOOKUP(B21,Data!$B$5:$E$404,4,FALSE)*D21)</f>
        <v>412</v>
      </c>
      <c r="L21" s="183">
        <f>IF(D21="","",VLOOKUP(B21,Data!$B$5:$F$404,5,FALSE)*D21)</f>
        <v>372</v>
      </c>
      <c r="M21" s="189"/>
      <c r="N21" s="377"/>
      <c r="O21" s="378"/>
      <c r="P21" s="186"/>
      <c r="Q21" s="378"/>
      <c r="R21" s="378"/>
      <c r="S21" s="186"/>
      <c r="T21" s="379"/>
      <c r="U21" s="186"/>
      <c r="V21" s="184">
        <f>IF(D21="","",VLOOKUP(B21,Data!$B$5:$J$404,9,FALSE)*D21)</f>
        <v>2.2999999999999998</v>
      </c>
      <c r="W21" s="282"/>
      <c r="X21" s="282"/>
      <c r="Y21" s="282"/>
      <c r="Z21" s="282"/>
      <c r="AA21" s="282"/>
      <c r="AB21" s="282"/>
      <c r="AC21" s="282"/>
      <c r="AD21" s="282"/>
    </row>
    <row r="22" spans="1:30" s="340" customFormat="1" ht="17" customHeight="1">
      <c r="A22" s="488"/>
      <c r="B22" s="419"/>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1111</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78" t="s">
        <v>1110</v>
      </c>
      <c r="C27" s="679"/>
      <c r="D27" s="193">
        <f>SUM(D18:D26)</f>
        <v>3</v>
      </c>
      <c r="E27" s="380"/>
      <c r="F27" s="190"/>
      <c r="G27" s="191">
        <f>SUM(G18:G26)</f>
        <v>9611.11</v>
      </c>
      <c r="H27" s="343"/>
      <c r="I27" s="343"/>
      <c r="J27" s="343"/>
      <c r="K27" s="191">
        <f>SUM(K18:K26)</f>
        <v>717</v>
      </c>
      <c r="L27" s="191">
        <f>SUM(L18:L26)</f>
        <v>641</v>
      </c>
      <c r="M27" s="190">
        <f>SUM(M16:M17)</f>
        <v>0</v>
      </c>
      <c r="N27" s="190" t="e">
        <f>SUM(#REF!)</f>
        <v>#REF!</v>
      </c>
      <c r="O27" s="190">
        <f>SUM(O16:O17)</f>
        <v>0</v>
      </c>
      <c r="P27" s="190">
        <f>SUM(P16:P17)</f>
        <v>0</v>
      </c>
      <c r="Q27" s="190" t="e">
        <f>SUM(#REF!)</f>
        <v>#REF!</v>
      </c>
      <c r="R27" s="190">
        <f>SUM(R16:R17)</f>
        <v>0</v>
      </c>
      <c r="S27" s="190">
        <f>SUM(S16:S17)</f>
        <v>0</v>
      </c>
      <c r="T27" s="190"/>
      <c r="U27" s="190">
        <f>SUM(U16:U17)</f>
        <v>0</v>
      </c>
      <c r="V27" s="192">
        <f>SUM(V18:V26)</f>
        <v>3.8339999999999996</v>
      </c>
    </row>
    <row r="28" spans="1:30" ht="10.25" customHeight="1">
      <c r="A28" s="272"/>
      <c r="B28" s="680"/>
      <c r="C28" s="681"/>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1107</v>
      </c>
      <c r="G35" s="674"/>
      <c r="H35" s="673" t="s">
        <v>1106</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B2982-27D4-473E-AF4D-9BB6681E5B3A}">
  <sheetPr>
    <pageSetUpPr fitToPage="1"/>
  </sheetPr>
  <dimension ref="A1:V80"/>
  <sheetViews>
    <sheetView topLeftCell="A17" zoomScale="85" zoomScaleNormal="85" zoomScaleSheetLayoutView="75" workbookViewId="0">
      <selection activeCell="D22" sqref="D22:D25"/>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593"/>
      <c r="I10" s="594"/>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1009</v>
      </c>
      <c r="C18" s="187" t="str">
        <f>IF(D18="","",VLOOKUP(B18,Data!$B$5:$L$404,2,FALSE))</f>
        <v/>
      </c>
      <c r="D18" s="274"/>
      <c r="E18" s="466"/>
      <c r="F18" s="185" t="str">
        <f>IF(D18="","",VLOOKUP(B18,Data!$B$5:$L$404,11,FALSE))</f>
        <v/>
      </c>
      <c r="G18" s="188" t="str">
        <f t="shared" ref="G18:G32"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134,Data!G134,(IF(B18=Data!B140,Data!G140,(IF(B18=Data!B142,Data!G142,(IF(B18=Data!#REF!,Data!#REF!,(IF(B18=Data!#REF!,Data!#REF!,(IF(B18=Data!B125,Data!G125,(IF(B18=Data!#REF!,Data!#REF!,(IF(B18=Data!#REF!,Data!#REF!,Data!#REF!)))))))))))))))&amp;IF(B18=Data!B260,Data!G260,(IF(B18=Data!B261,Data!G261,(IF(B18=Data!#REF!,Data!#REF!,(IF(B18=Data!B256,Data!G256,(IF(B18=Data!B257,Data!G257,(IF(B18=Data!#REF!,Data!G952,(IF(B18=Data!#REF!,Data!#REF!,(IF(B18=Data!B312,Data!G312,Data!#REF!)))))))))))))))&amp;IF(B18=Data!#REF!,Data!#REF!,(IF(B18=Data!#REF!,Data!#REF!,(IF(B18=Data!#REF!,Data!#REF!,(IF(B18=Data!#REF!,Data!#REF!,(IF(B18=Data!#REF!,Data!#REF!,Data!#REF!)))))))))</f>
        <v>#REF!</v>
      </c>
      <c r="N18" s="377"/>
      <c r="O18" s="378"/>
      <c r="P18" s="186" t="e">
        <f>IF(B18=Data!B134,Data!H134,(IF(B18=Data!B140,Data!H140,(IF(B18=Data!B142,Data!H142,(IF(B18=Data!#REF!,Data!#REF!,(IF(B18=Data!#REF!,Data!#REF!,(IF(B18=Data!B125,Data!H125,(IF(B18=Data!#REF!,Data!#REF!,(IF(B18=Data!#REF!,Data!#REF!,Data!#REF!)))))))))))))))&amp;IF(B18=Data!B260,Data!H260,(IF(B18=Data!B261,Data!H261,(IF(B18=Data!#REF!,Data!#REF!,(IF(B18=Data!B256,Data!H256,(IF(B18=Data!B257,Data!H257,(IF(B18=Data!#REF!,Data!H952,(IF(B18=Data!#REF!,Data!#REF!,(IF(B18=Data!B312,Data!H312,Data!#REF!)))))))))))))))&amp;IF(B18=Data!#REF!,Data!#REF!,(IF(B18=Data!#REF!,Data!#REF!,(IF(B18=Data!#REF!,Data!#REF!,(IF(B18=Data!#REF!,Data!#REF!,(IF(B18=Data!#REF!,Data!#REF!,Data!#REF!)))))))))</f>
        <v>#REF!</v>
      </c>
      <c r="Q18" s="378"/>
      <c r="R18" s="378"/>
      <c r="S18" s="186" t="e">
        <f>IF(B18=Data!B134,Data!I134,(IF(B18=Data!B140,Data!I140,(IF(B18=Data!B142,Data!I142,(IF(B18=Data!#REF!,Data!#REF!,(IF(B18=Data!#REF!,Data!#REF!,(IF(B18=Data!B125,Data!I125,(IF(B18=Data!#REF!,Data!#REF!,(IF(B18=Data!#REF!,Data!#REF!,Data!#REF!)))))))))))))))&amp;IF(B18=Data!B260,Data!I260,(IF(B18=Data!B261,Data!I261,(IF(B18=Data!#REF!,Data!#REF!,(IF(B18=Data!B256,Data!I256,(IF(B18=Data!B257,Data!I257,(IF(B18=Data!#REF!,Data!I952,(IF(B18=Data!#REF!,Data!#REF!,(IF(B18=Data!B312,Data!I312,Data!#REF!)))))))))))))))&amp;IF(B18=Data!#REF!,Data!#REF!,(IF(B18=Data!#REF!,Data!#REF!,(IF(B18=Data!#REF!,Data!#REF!,(IF(B18=Data!#REF!,Data!#REF!,(IF(B18=Data!#REF!,Data!#REF!,Data!#REF!)))))))))</f>
        <v>#REF!</v>
      </c>
      <c r="T18" s="379"/>
      <c r="U18" s="186" t="e">
        <f>IF(B18=Data!B134,Data!J134,(IF(B18=Data!B140,Data!J140,(IF(B18=Data!B142,Data!J142,(IF(B18=Data!#REF!,Data!#REF!,(IF(B18=Data!#REF!,Data!#REF!,(IF(B18=Data!B125,Data!J125,(IF(B18=Data!#REF!,Data!#REF!,(IF(B18=Data!#REF!,Data!#REF!,Data!#REF!)))))))))))))))&amp;IF(B18=Data!B260,Data!J260,(IF(B18=Data!B261,Data!J261,(IF(B18=Data!#REF!,Data!#REF!,(IF(B18=Data!B256,Data!J256,(IF(B18=Data!B257,Data!J257,(IF(B18=Data!#REF!,Data!J952,(IF(B18=Data!#REF!,Data!#REF!,(IF(B18=Data!B312,Data!J312,Data!#REF!)))))))))))))))&amp;IF(B18=Data!#REF!,Data!#REF!,(IF(B18=Data!#REF!,Data!#REF!,(IF(B18=Data!#REF!,Data!#REF!,(IF(B18=Data!#REF!,Data!#REF!,(IF(B18=Data!#REF!,Data!#REF!,Data!#REF!)))))))))</f>
        <v>#REF!</v>
      </c>
      <c r="V18" s="184" t="str">
        <f>IF(D18="","",VLOOKUP(B18,Data!$B$5:$J$404,9,FALSE)*D18)</f>
        <v/>
      </c>
    </row>
    <row r="19" spans="1:22" s="340" customFormat="1" ht="17" customHeight="1">
      <c r="A19" s="272">
        <v>1</v>
      </c>
      <c r="B19" s="419" t="s">
        <v>399</v>
      </c>
      <c r="C19" s="187" t="str">
        <f>IF(D19="","",VLOOKUP(B19,Data!$B$5:$L$404,2,FALSE))</f>
        <v>ZU62700</v>
      </c>
      <c r="D19" s="274">
        <v>2</v>
      </c>
      <c r="E19" s="466" t="s">
        <v>521</v>
      </c>
      <c r="F19" s="185">
        <f>IF(D19="","",VLOOKUP(B19,Data!$B$5:$L$404,11,FALSE))</f>
        <v>6636.37</v>
      </c>
      <c r="G19" s="188">
        <f>IF(D19&gt;0,D19*F19,"-")</f>
        <v>13272.74</v>
      </c>
      <c r="H19" s="182" t="str">
        <f>IF(D19="","",VLOOKUP(B19,Data!$B$5:$D$404,3,FALSE))</f>
        <v>C/T</v>
      </c>
      <c r="I19" s="182" t="str">
        <f>IF(D19="","",VLOOKUP(B19,Data!$B$5:$M$404,12,FALSE))</f>
        <v>Indonesia</v>
      </c>
      <c r="J19" s="280" t="s">
        <v>1010</v>
      </c>
      <c r="K19" s="183">
        <f>IF(D19="","",VLOOKUP(B19,Data!$B$5:$E$404,4,FALSE)*D19)</f>
        <v>690</v>
      </c>
      <c r="L19" s="183">
        <f>IF(D19="","",VLOOKUP(B19,Data!$B$5:$F$404,5,FALSE)*D19)</f>
        <v>608</v>
      </c>
      <c r="M19" s="189" t="e">
        <f>IF(B19=Data!B120,Data!G120,(IF(B19=Data!B126,Data!G126,(IF(B19=Data!B128,Data!G128,(IF(B19=Data!#REF!,Data!#REF!,(IF(B19=Data!#REF!,Data!#REF!,(IF(B19=Data!B111,Data!G111,(IF(B19=Data!#REF!,Data!#REF!,(IF(B19=Data!#REF!,Data!#REF!,Data!#REF!)))))))))))))))&amp;IF(B19=Data!B246,Data!G246,(IF(B19=Data!B247,Data!G247,(IF(B19=Data!#REF!,Data!#REF!,(IF(B19=Data!B242,Data!G242,(IF(B19=Data!B243,Data!G243,(IF(B19=Data!#REF!,Data!G938,(IF(B19=Data!#REF!,Data!#REF!,(IF(B19=Data!B298,Data!G298,Data!#REF!)))))))))))))))&amp;IF(B19=Data!#REF!,Data!#REF!,(IF(B19=Data!#REF!,Data!#REF!,(IF(B19=Data!#REF!,Data!#REF!,(IF(B19=Data!#REF!,Data!#REF!,(IF(B19=Data!#REF!,Data!#REF!,Data!#REF!)))))))))</f>
        <v>#REF!</v>
      </c>
      <c r="N19" s="377"/>
      <c r="O19" s="378"/>
      <c r="P19" s="186" t="e">
        <f>IF(B19=Data!B120,Data!H120,(IF(B19=Data!B126,Data!H126,(IF(B19=Data!B128,Data!H128,(IF(B19=Data!#REF!,Data!#REF!,(IF(B19=Data!#REF!,Data!#REF!,(IF(B19=Data!B111,Data!H111,(IF(B19=Data!#REF!,Data!#REF!,(IF(B19=Data!#REF!,Data!#REF!,Data!#REF!)))))))))))))))&amp;IF(B19=Data!B246,Data!H246,(IF(B19=Data!B247,Data!H247,(IF(B19=Data!#REF!,Data!#REF!,(IF(B19=Data!B242,Data!H242,(IF(B19=Data!B243,Data!H243,(IF(B19=Data!#REF!,Data!H938,(IF(B19=Data!#REF!,Data!#REF!,(IF(B19=Data!B298,Data!H298,Data!#REF!)))))))))))))))&amp;IF(B19=Data!#REF!,Data!#REF!,(IF(B19=Data!#REF!,Data!#REF!,(IF(B19=Data!#REF!,Data!#REF!,(IF(B19=Data!#REF!,Data!#REF!,(IF(B19=Data!#REF!,Data!#REF!,Data!#REF!)))))))))</f>
        <v>#REF!</v>
      </c>
      <c r="Q19" s="378"/>
      <c r="R19" s="378"/>
      <c r="S19" s="186" t="e">
        <f>IF(B19=Data!B120,Data!I120,(IF(B19=Data!B126,Data!I126,(IF(B19=Data!B128,Data!I128,(IF(B19=Data!#REF!,Data!#REF!,(IF(B19=Data!#REF!,Data!#REF!,(IF(B19=Data!B111,Data!I111,(IF(B19=Data!#REF!,Data!#REF!,(IF(B19=Data!#REF!,Data!#REF!,Data!#REF!)))))))))))))))&amp;IF(B19=Data!B246,Data!I246,(IF(B19=Data!B247,Data!I247,(IF(B19=Data!#REF!,Data!#REF!,(IF(B19=Data!B242,Data!I242,(IF(B19=Data!B243,Data!I243,(IF(B19=Data!#REF!,Data!I938,(IF(B19=Data!#REF!,Data!#REF!,(IF(B19=Data!B298,Data!I298,Data!#REF!)))))))))))))))&amp;IF(B19=Data!#REF!,Data!#REF!,(IF(B19=Data!#REF!,Data!#REF!,(IF(B19=Data!#REF!,Data!#REF!,(IF(B19=Data!#REF!,Data!#REF!,(IF(B19=Data!#REF!,Data!#REF!,Data!#REF!)))))))))</f>
        <v>#REF!</v>
      </c>
      <c r="T19" s="379"/>
      <c r="U19" s="186" t="e">
        <f>IF(B19=Data!B120,Data!J120,(IF(B19=Data!B126,Data!J126,(IF(B19=Data!B128,Data!J128,(IF(B19=Data!#REF!,Data!#REF!,(IF(B19=Data!#REF!,Data!#REF!,(IF(B19=Data!B111,Data!J111,(IF(B19=Data!#REF!,Data!#REF!,(IF(B19=Data!#REF!,Data!#REF!,Data!#REF!)))))))))))))))&amp;IF(B19=Data!B246,Data!J246,(IF(B19=Data!B247,Data!J247,(IF(B19=Data!#REF!,Data!#REF!,(IF(B19=Data!B242,Data!J242,(IF(B19=Data!B243,Data!J243,(IF(B19=Data!#REF!,Data!J938,(IF(B19=Data!#REF!,Data!#REF!,(IF(B19=Data!B298,Data!J298,Data!#REF!)))))))))))))))&amp;IF(B19=Data!#REF!,Data!#REF!,(IF(B19=Data!#REF!,Data!#REF!,(IF(B19=Data!#REF!,Data!#REF!,(IF(B19=Data!#REF!,Data!#REF!,(IF(B19=Data!#REF!,Data!#REF!,Data!#REF!)))))))))</f>
        <v>#REF!</v>
      </c>
      <c r="V19" s="184">
        <f>IF(D19="","",VLOOKUP(B19,Data!$B$5:$J$404,9,FALSE)*D19)</f>
        <v>3.6120000000000001</v>
      </c>
    </row>
    <row r="20" spans="1:22" s="340" customFormat="1" ht="17" customHeight="1">
      <c r="A20" s="272">
        <v>2</v>
      </c>
      <c r="B20" s="419" t="s">
        <v>401</v>
      </c>
      <c r="C20" s="187" t="str">
        <f>IF(D20="","",VLOOKUP(B20,Data!$B$5:$L$404,2,FALSE))</f>
        <v>ZX32670</v>
      </c>
      <c r="D20" s="274">
        <v>1</v>
      </c>
      <c r="E20" s="466"/>
      <c r="F20" s="185">
        <f>IF(D20="","",VLOOKUP(B20,Data!$B$5:$L$404,11,FALSE))</f>
        <v>7123.12</v>
      </c>
      <c r="G20" s="188">
        <f t="shared" si="0"/>
        <v>7123.12</v>
      </c>
      <c r="H20" s="182" t="str">
        <f>IF(D20="","",VLOOKUP(B20,Data!$B$5:$D$404,3,FALSE))</f>
        <v>C/T</v>
      </c>
      <c r="I20" s="182" t="str">
        <f>IF(D20="","",VLOOKUP(B20,Data!$B$5:$M$404,12,FALSE))</f>
        <v>Indonesia</v>
      </c>
      <c r="J20" s="280" t="s">
        <v>1010</v>
      </c>
      <c r="K20" s="183">
        <f>IF(D20="","",VLOOKUP(B20,Data!$B$5:$E$404,4,FALSE)*D20)</f>
        <v>345</v>
      </c>
      <c r="L20" s="183">
        <f>IF(D20="","",VLOOKUP(B20,Data!$B$5:$F$404,5,FALSE)*D20)</f>
        <v>304</v>
      </c>
      <c r="M20" s="189" t="e">
        <f>IF(B20=Data!B119,Data!G119,(IF(B20=Data!B125,Data!G125,(IF(B20=Data!B127,Data!G127,(IF(B20=Data!#REF!,Data!#REF!,(IF(B20=Data!#REF!,Data!#REF!,(IF(B20=Data!B110,Data!G110,(IF(B20=Data!#REF!,Data!#REF!,(IF(B20=Data!#REF!,Data!#REF!,Data!#REF!)))))))))))))))&amp;IF(B20=Data!B245,Data!G245,(IF(B20=Data!B246,Data!G246,(IF(B20=Data!#REF!,Data!#REF!,(IF(B20=Data!B241,Data!G241,(IF(B20=Data!B242,Data!G242,(IF(B20=Data!#REF!,Data!G937,(IF(B20=Data!#REF!,Data!#REF!,(IF(B20=Data!B297,Data!G297,Data!#REF!)))))))))))))))&amp;IF(B20=Data!#REF!,Data!#REF!,(IF(B20=Data!#REF!,Data!#REF!,(IF(B20=Data!#REF!,Data!#REF!,(IF(B20=Data!#REF!,Data!#REF!,(IF(B20=Data!#REF!,Data!#REF!,Data!#REF!)))))))))</f>
        <v>#REF!</v>
      </c>
      <c r="N20" s="377"/>
      <c r="O20" s="378"/>
      <c r="P20" s="186" t="e">
        <f>IF(B20=Data!B119,Data!H119,(IF(B20=Data!B125,Data!H125,(IF(B20=Data!B127,Data!H127,(IF(B20=Data!#REF!,Data!#REF!,(IF(B20=Data!#REF!,Data!#REF!,(IF(B20=Data!B110,Data!H110,(IF(B20=Data!#REF!,Data!#REF!,(IF(B20=Data!#REF!,Data!#REF!,Data!#REF!)))))))))))))))&amp;IF(B20=Data!B245,Data!H245,(IF(B20=Data!B246,Data!H246,(IF(B20=Data!#REF!,Data!#REF!,(IF(B20=Data!B241,Data!H241,(IF(B20=Data!B242,Data!H242,(IF(B20=Data!#REF!,Data!H937,(IF(B20=Data!#REF!,Data!#REF!,(IF(B20=Data!B297,Data!H297,Data!#REF!)))))))))))))))&amp;IF(B20=Data!#REF!,Data!#REF!,(IF(B20=Data!#REF!,Data!#REF!,(IF(B20=Data!#REF!,Data!#REF!,(IF(B20=Data!#REF!,Data!#REF!,(IF(B20=Data!#REF!,Data!#REF!,Data!#REF!)))))))))</f>
        <v>#REF!</v>
      </c>
      <c r="Q20" s="378"/>
      <c r="R20" s="378"/>
      <c r="S20" s="186" t="e">
        <f>IF(B20=Data!B119,Data!I119,(IF(B20=Data!B125,Data!I125,(IF(B20=Data!B127,Data!I127,(IF(B20=Data!#REF!,Data!#REF!,(IF(B20=Data!#REF!,Data!#REF!,(IF(B20=Data!B110,Data!I110,(IF(B20=Data!#REF!,Data!#REF!,(IF(B20=Data!#REF!,Data!#REF!,Data!#REF!)))))))))))))))&amp;IF(B20=Data!B245,Data!I245,(IF(B20=Data!B246,Data!I246,(IF(B20=Data!#REF!,Data!#REF!,(IF(B20=Data!B241,Data!I241,(IF(B20=Data!B242,Data!I242,(IF(B20=Data!#REF!,Data!I937,(IF(B20=Data!#REF!,Data!#REF!,(IF(B20=Data!B297,Data!I297,Data!#REF!)))))))))))))))&amp;IF(B20=Data!#REF!,Data!#REF!,(IF(B20=Data!#REF!,Data!#REF!,(IF(B20=Data!#REF!,Data!#REF!,(IF(B20=Data!#REF!,Data!#REF!,(IF(B20=Data!#REF!,Data!#REF!,Data!#REF!)))))))))</f>
        <v>#REF!</v>
      </c>
      <c r="T20" s="379"/>
      <c r="U20" s="186" t="e">
        <f>IF(B20=Data!B119,Data!J119,(IF(B20=Data!B125,Data!J125,(IF(B20=Data!B127,Data!J127,(IF(B20=Data!#REF!,Data!#REF!,(IF(B20=Data!#REF!,Data!#REF!,(IF(B20=Data!B110,Data!J110,(IF(B20=Data!#REF!,Data!#REF!,(IF(B20=Data!#REF!,Data!#REF!,Data!#REF!)))))))))))))))&amp;IF(B20=Data!B245,Data!J245,(IF(B20=Data!B246,Data!J246,(IF(B20=Data!#REF!,Data!#REF!,(IF(B20=Data!B241,Data!J241,(IF(B20=Data!B242,Data!J242,(IF(B20=Data!#REF!,Data!J937,(IF(B20=Data!#REF!,Data!#REF!,(IF(B20=Data!B297,Data!J297,Data!#REF!)))))))))))))))&amp;IF(B20=Data!#REF!,Data!#REF!,(IF(B20=Data!#REF!,Data!#REF!,(IF(B20=Data!#REF!,Data!#REF!,(IF(B20=Data!#REF!,Data!#REF!,(IF(B20=Data!#REF!,Data!#REF!,Data!#REF!)))))))))</f>
        <v>#REF!</v>
      </c>
      <c r="V20" s="184">
        <f>IF(D20="","",VLOOKUP(B20,Data!$B$5:$J$404,9,FALSE)*D20)</f>
        <v>1.806</v>
      </c>
    </row>
    <row r="21" spans="1:22" s="340" customFormat="1" ht="17" customHeight="1">
      <c r="A21" s="272"/>
      <c r="B21" s="420" t="s">
        <v>1051</v>
      </c>
      <c r="C21" s="187" t="str">
        <f>IF(D21="","",VLOOKUP(B21,Data!$B$5:$L$404,2,FALSE))</f>
        <v/>
      </c>
      <c r="D21" s="274"/>
      <c r="E21" s="466" t="s">
        <v>522</v>
      </c>
      <c r="F21" s="185" t="str">
        <f>IF(D21="","",VLOOKUP(B21,Data!$B$5:$L$404,11,FALSE))</f>
        <v/>
      </c>
      <c r="G21" s="188" t="str">
        <f t="shared" si="0"/>
        <v>-</v>
      </c>
      <c r="H21" s="182" t="str">
        <f>IF(D21="","",VLOOKUP(B21,Data!$B$5:$D$404,3,FALSE))</f>
        <v/>
      </c>
      <c r="I21" s="182" t="str">
        <f>IF(D21="","",VLOOKUP(B21,Data!$B$5:$M$404,12,FALSE))</f>
        <v/>
      </c>
      <c r="J21" s="553"/>
      <c r="K21" s="183" t="str">
        <f>IF(D21="","",VLOOKUP(B21,Data!$B$5:$E$404,4,FALSE)*D21)</f>
        <v/>
      </c>
      <c r="L21" s="183" t="str">
        <f>IF(D21="","",VLOOKUP(B21,Data!$B$5:$F$404,5,FALSE)*D21)</f>
        <v/>
      </c>
      <c r="M21" s="189" t="e">
        <f>IF(B21=Data!B145,Data!G145,(IF(B21=Data!B151,Data!G151,(IF(B21=Data!B153,Data!G153,(IF(B21=Data!#REF!,Data!#REF!,(IF(B21=Data!#REF!,Data!#REF!,(IF(B21=Data!B136,Data!G136,(IF(B21=Data!#REF!,Data!#REF!,(IF(B21=Data!#REF!,Data!#REF!,Data!#REF!)))))))))))))))&amp;IF(B21=Data!B271,Data!G271,(IF(B21=Data!B272,Data!G272,(IF(B21=Data!#REF!,Data!#REF!,(IF(B21=Data!B267,Data!G267,(IF(B21=Data!B268,Data!G268,(IF(B21=Data!#REF!,Data!G963,(IF(B21=Data!#REF!,Data!#REF!,(IF(B21=Data!B323,Data!G323,Data!#REF!)))))))))))))))&amp;IF(B21=Data!#REF!,Data!#REF!,(IF(B21=Data!#REF!,Data!#REF!,(IF(B21=Data!#REF!,Data!#REF!,(IF(B21=Data!#REF!,Data!#REF!,(IF(B21=Data!#REF!,Data!#REF!,Data!#REF!)))))))))</f>
        <v>#REF!</v>
      </c>
      <c r="N21" s="377"/>
      <c r="O21" s="378"/>
      <c r="P21" s="186" t="e">
        <f>IF(B21=Data!B145,Data!H145,(IF(B21=Data!B151,Data!H151,(IF(B21=Data!B153,Data!H153,(IF(B21=Data!#REF!,Data!#REF!,(IF(B21=Data!#REF!,Data!#REF!,(IF(B21=Data!B136,Data!H136,(IF(B21=Data!#REF!,Data!#REF!,(IF(B21=Data!#REF!,Data!#REF!,Data!#REF!)))))))))))))))&amp;IF(B21=Data!B271,Data!H271,(IF(B21=Data!B272,Data!H272,(IF(B21=Data!#REF!,Data!#REF!,(IF(B21=Data!B267,Data!H267,(IF(B21=Data!B268,Data!H268,(IF(B21=Data!#REF!,Data!H963,(IF(B21=Data!#REF!,Data!#REF!,(IF(B21=Data!B323,Data!H323,Data!#REF!)))))))))))))))&amp;IF(B21=Data!#REF!,Data!#REF!,(IF(B21=Data!#REF!,Data!#REF!,(IF(B21=Data!#REF!,Data!#REF!,(IF(B21=Data!#REF!,Data!#REF!,(IF(B21=Data!#REF!,Data!#REF!,Data!#REF!)))))))))</f>
        <v>#REF!</v>
      </c>
      <c r="Q21" s="378"/>
      <c r="R21" s="378"/>
      <c r="S21" s="186" t="e">
        <f>IF(B21=Data!B145,Data!I145,(IF(B21=Data!B151,Data!I151,(IF(B21=Data!B153,Data!I153,(IF(B21=Data!#REF!,Data!#REF!,(IF(B21=Data!#REF!,Data!#REF!,(IF(B21=Data!B136,Data!I136,(IF(B21=Data!#REF!,Data!#REF!,(IF(B21=Data!#REF!,Data!#REF!,Data!#REF!)))))))))))))))&amp;IF(B21=Data!B271,Data!I271,(IF(B21=Data!B272,Data!I272,(IF(B21=Data!#REF!,Data!#REF!,(IF(B21=Data!B267,Data!I267,(IF(B21=Data!B268,Data!I268,(IF(B21=Data!#REF!,Data!I963,(IF(B21=Data!#REF!,Data!#REF!,(IF(B21=Data!B323,Data!I323,Data!#REF!)))))))))))))))&amp;IF(B21=Data!#REF!,Data!#REF!,(IF(B21=Data!#REF!,Data!#REF!,(IF(B21=Data!#REF!,Data!#REF!,(IF(B21=Data!#REF!,Data!#REF!,(IF(B21=Data!#REF!,Data!#REF!,Data!#REF!)))))))))</f>
        <v>#REF!</v>
      </c>
      <c r="T21" s="379"/>
      <c r="U21" s="186" t="e">
        <f>IF(B21=Data!B145,Data!J145,(IF(B21=Data!B151,Data!J151,(IF(B21=Data!B153,Data!J153,(IF(B21=Data!#REF!,Data!#REF!,(IF(B21=Data!#REF!,Data!#REF!,(IF(B21=Data!B136,Data!J136,(IF(B21=Data!#REF!,Data!#REF!,(IF(B21=Data!#REF!,Data!#REF!,Data!#REF!)))))))))))))))&amp;IF(B21=Data!B271,Data!J271,(IF(B21=Data!B272,Data!J272,(IF(B21=Data!#REF!,Data!#REF!,(IF(B21=Data!B267,Data!J267,(IF(B21=Data!B268,Data!J268,(IF(B21=Data!#REF!,Data!J963,(IF(B21=Data!#REF!,Data!#REF!,(IF(B21=Data!B323,Data!J323,Data!#REF!)))))))))))))))&amp;IF(B21=Data!#REF!,Data!#REF!,(IF(B21=Data!#REF!,Data!#REF!,(IF(B21=Data!#REF!,Data!#REF!,(IF(B21=Data!#REF!,Data!#REF!,(IF(B21=Data!#REF!,Data!#REF!,Data!#REF!)))))))))</f>
        <v>#REF!</v>
      </c>
      <c r="V21" s="184" t="str">
        <f>IF(D21="","",VLOOKUP(B21,Data!$B$5:$J$404,9,FALSE)*D21)</f>
        <v/>
      </c>
    </row>
    <row r="22" spans="1:22" s="340" customFormat="1" ht="17" customHeight="1">
      <c r="A22" s="272">
        <v>3</v>
      </c>
      <c r="B22" s="419" t="s">
        <v>409</v>
      </c>
      <c r="C22" s="187" t="str">
        <f>IF(D22="","",VLOOKUP(B22,Data!$B$5:$L$404,2,FALSE))</f>
        <v>ZU62690</v>
      </c>
      <c r="D22" s="274">
        <v>1</v>
      </c>
      <c r="E22" s="466"/>
      <c r="F22" s="185">
        <f>IF(D22="","",VLOOKUP(B22,Data!$B$5:$L$404,11,FALSE))</f>
        <v>6633.93</v>
      </c>
      <c r="G22" s="188">
        <f t="shared" si="0"/>
        <v>6633.93</v>
      </c>
      <c r="H22" s="182" t="str">
        <f>IF(D22="","",VLOOKUP(B22,Data!$B$5:$D$404,3,FALSE))</f>
        <v>C/T</v>
      </c>
      <c r="I22" s="182" t="str">
        <f>IF(D22="","",VLOOKUP(B22,Data!$B$5:$M$404,12,FALSE))</f>
        <v>Indonesia</v>
      </c>
      <c r="J22" s="280" t="s">
        <v>1094</v>
      </c>
      <c r="K22" s="183">
        <f>IF(D22="","",VLOOKUP(B22,Data!$B$5:$E$404,4,FALSE)*D22)</f>
        <v>345</v>
      </c>
      <c r="L22" s="183">
        <f>IF(D22="","",VLOOKUP(B22,Data!$B$5:$F$404,5,FALSE)*D22)</f>
        <v>304</v>
      </c>
      <c r="M22" s="189" t="e">
        <f>IF(B22=Data!B107,Data!G107,(IF(B22=Data!B113,Data!G113,(IF(B22=Data!B115,Data!G115,(IF(B22=Data!#REF!,Data!#REF!,(IF(B22=Data!#REF!,Data!#REF!,(IF(B22=Data!B98,Data!G98,(IF(B22=Data!#REF!,Data!#REF!,(IF(B22=Data!#REF!,Data!#REF!,Data!#REF!)))))))))))))))&amp;IF(B22=Data!B233,Data!G233,(IF(B22=Data!B234,Data!G234,(IF(B22=Data!#REF!,Data!#REF!,(IF(B22=Data!B229,Data!G229,(IF(B22=Data!B230,Data!G230,(IF(B22=Data!#REF!,Data!G925,(IF(B22=Data!#REF!,Data!#REF!,(IF(B22=Data!B285,Data!G285,Data!#REF!)))))))))))))))&amp;IF(B22=Data!#REF!,Data!#REF!,(IF(B22=Data!#REF!,Data!#REF!,(IF(B22=Data!#REF!,Data!#REF!,(IF(B22=Data!#REF!,Data!#REF!,(IF(B22=Data!#REF!,Data!#REF!,Data!#REF!)))))))))</f>
        <v>#REF!</v>
      </c>
      <c r="N22" s="377"/>
      <c r="O22" s="378"/>
      <c r="P22" s="186" t="e">
        <f>IF(B22=Data!B107,Data!H107,(IF(B22=Data!B113,Data!H113,(IF(B22=Data!B115,Data!H115,(IF(B22=Data!#REF!,Data!#REF!,(IF(B22=Data!#REF!,Data!#REF!,(IF(B22=Data!B98,Data!H98,(IF(B22=Data!#REF!,Data!#REF!,(IF(B22=Data!#REF!,Data!#REF!,Data!#REF!)))))))))))))))&amp;IF(B22=Data!B233,Data!H233,(IF(B22=Data!B234,Data!H234,(IF(B22=Data!#REF!,Data!#REF!,(IF(B22=Data!B229,Data!H229,(IF(B22=Data!B230,Data!H230,(IF(B22=Data!#REF!,Data!H925,(IF(B22=Data!#REF!,Data!#REF!,(IF(B22=Data!B285,Data!H285,Data!#REF!)))))))))))))))&amp;IF(B22=Data!#REF!,Data!#REF!,(IF(B22=Data!#REF!,Data!#REF!,(IF(B22=Data!#REF!,Data!#REF!,(IF(B22=Data!#REF!,Data!#REF!,(IF(B22=Data!#REF!,Data!#REF!,Data!#REF!)))))))))</f>
        <v>#REF!</v>
      </c>
      <c r="Q22" s="378"/>
      <c r="R22" s="378"/>
      <c r="S22" s="186" t="e">
        <f>IF(B22=Data!B107,Data!I107,(IF(B22=Data!B113,Data!I113,(IF(B22=Data!B115,Data!I115,(IF(B22=Data!#REF!,Data!#REF!,(IF(B22=Data!#REF!,Data!#REF!,(IF(B22=Data!B98,Data!I98,(IF(B22=Data!#REF!,Data!#REF!,(IF(B22=Data!#REF!,Data!#REF!,Data!#REF!)))))))))))))))&amp;IF(B22=Data!B233,Data!I233,(IF(B22=Data!B234,Data!I234,(IF(B22=Data!#REF!,Data!#REF!,(IF(B22=Data!B229,Data!I229,(IF(B22=Data!B230,Data!I230,(IF(B22=Data!#REF!,Data!I925,(IF(B22=Data!#REF!,Data!#REF!,(IF(B22=Data!B285,Data!I285,Data!#REF!)))))))))))))))&amp;IF(B22=Data!#REF!,Data!#REF!,(IF(B22=Data!#REF!,Data!#REF!,(IF(B22=Data!#REF!,Data!#REF!,(IF(B22=Data!#REF!,Data!#REF!,(IF(B22=Data!#REF!,Data!#REF!,Data!#REF!)))))))))</f>
        <v>#REF!</v>
      </c>
      <c r="T22" s="379"/>
      <c r="U22" s="186" t="e">
        <f>IF(B22=Data!B107,Data!J107,(IF(B22=Data!B113,Data!J113,(IF(B22=Data!B115,Data!J115,(IF(B22=Data!#REF!,Data!#REF!,(IF(B22=Data!#REF!,Data!#REF!,(IF(B22=Data!B98,Data!J98,(IF(B22=Data!#REF!,Data!#REF!,(IF(B22=Data!#REF!,Data!#REF!,Data!#REF!)))))))))))))))&amp;IF(B22=Data!B233,Data!J233,(IF(B22=Data!B234,Data!J234,(IF(B22=Data!#REF!,Data!#REF!,(IF(B22=Data!B229,Data!J229,(IF(B22=Data!B230,Data!J230,(IF(B22=Data!#REF!,Data!J925,(IF(B22=Data!#REF!,Data!#REF!,(IF(B22=Data!B285,Data!J285,Data!#REF!)))))))))))))))&amp;IF(B22=Data!#REF!,Data!#REF!,(IF(B22=Data!#REF!,Data!#REF!,(IF(B22=Data!#REF!,Data!#REF!,(IF(B22=Data!#REF!,Data!#REF!,(IF(B22=Data!#REF!,Data!#REF!,Data!#REF!)))))))))</f>
        <v>#REF!</v>
      </c>
      <c r="V22" s="184">
        <f>IF(D22="","",VLOOKUP(B22,Data!$B$5:$J$404,9,FALSE)*D22)</f>
        <v>1.806</v>
      </c>
    </row>
    <row r="23" spans="1:22" s="340" customFormat="1" ht="17" customHeight="1">
      <c r="A23" s="272">
        <v>4</v>
      </c>
      <c r="B23" s="419" t="s">
        <v>39</v>
      </c>
      <c r="C23" s="187" t="str">
        <f>IF(D23="","",VLOOKUP(B23,Data!$B$5:$L$404,2,FALSE))</f>
        <v>ZJ54410</v>
      </c>
      <c r="D23" s="274">
        <v>8</v>
      </c>
      <c r="E23" s="467" t="s">
        <v>1035</v>
      </c>
      <c r="F23" s="185">
        <f>IF(D23="","",VLOOKUP(B23,Data!$B$5:$L$404,11,FALSE))</f>
        <v>4657.7700000000004</v>
      </c>
      <c r="G23" s="188">
        <f t="shared" si="0"/>
        <v>37262.160000000003</v>
      </c>
      <c r="H23" s="182" t="str">
        <f>IF(D23="","",VLOOKUP(B23,Data!$B$5:$D$404,3,FALSE))</f>
        <v>C/T</v>
      </c>
      <c r="I23" s="182" t="str">
        <f>IF(D23="","",VLOOKUP(B23,Data!$B$5:$M$404,12,FALSE))</f>
        <v>Indonesia</v>
      </c>
      <c r="J23" s="280" t="s">
        <v>1094</v>
      </c>
      <c r="K23" s="183">
        <f>IF(D23="","",VLOOKUP(B23,Data!$B$5:$E$404,4,FALSE)*D23)</f>
        <v>2440</v>
      </c>
      <c r="L23" s="183">
        <f>IF(D23="","",VLOOKUP(B23,Data!$B$5:$F$404,5,FALSE)*D23)</f>
        <v>2152</v>
      </c>
      <c r="M23" s="189" t="e">
        <f>IF(B23=Data!B109,Data!G109,(IF(B23=Data!B115,Data!G115,(IF(B23=Data!B117,Data!G117,(IF(B23=Data!#REF!,Data!#REF!,(IF(B23=Data!#REF!,Data!#REF!,(IF(B23=Data!B100,Data!G100,(IF(B23=Data!#REF!,Data!#REF!,(IF(B23=Data!#REF!,Data!#REF!,Data!#REF!)))))))))))))))&amp;IF(B23=Data!B235,Data!G235,(IF(B23=Data!B236,Data!G236,(IF(B23=Data!#REF!,Data!#REF!,(IF(B23=Data!B231,Data!G231,(IF(B23=Data!B232,Data!G232,(IF(B23=Data!#REF!,Data!G927,(IF(B23=Data!#REF!,Data!#REF!,(IF(B23=Data!B287,Data!G287,Data!#REF!)))))))))))))))&amp;IF(B23=Data!#REF!,Data!#REF!,(IF(B23=Data!#REF!,Data!#REF!,(IF(B23=Data!#REF!,Data!#REF!,(IF(B23=Data!#REF!,Data!#REF!,(IF(B23=Data!#REF!,Data!#REF!,Data!#REF!)))))))))</f>
        <v>#REF!</v>
      </c>
      <c r="N23" s="377"/>
      <c r="O23" s="378"/>
      <c r="P23" s="186" t="e">
        <f>IF(B23=Data!B109,Data!H109,(IF(B23=Data!B115,Data!H115,(IF(B23=Data!B117,Data!H117,(IF(B23=Data!#REF!,Data!#REF!,(IF(B23=Data!#REF!,Data!#REF!,(IF(B23=Data!B100,Data!H100,(IF(B23=Data!#REF!,Data!#REF!,(IF(B23=Data!#REF!,Data!#REF!,Data!#REF!)))))))))))))))&amp;IF(B23=Data!B235,Data!H235,(IF(B23=Data!B236,Data!H236,(IF(B23=Data!#REF!,Data!#REF!,(IF(B23=Data!B231,Data!H231,(IF(B23=Data!B232,Data!H232,(IF(B23=Data!#REF!,Data!H927,(IF(B23=Data!#REF!,Data!#REF!,(IF(B23=Data!B287,Data!H287,Data!#REF!)))))))))))))))&amp;IF(B23=Data!#REF!,Data!#REF!,(IF(B23=Data!#REF!,Data!#REF!,(IF(B23=Data!#REF!,Data!#REF!,(IF(B23=Data!#REF!,Data!#REF!,(IF(B23=Data!#REF!,Data!#REF!,Data!#REF!)))))))))</f>
        <v>#REF!</v>
      </c>
      <c r="Q23" s="378"/>
      <c r="R23" s="378"/>
      <c r="S23" s="186" t="e">
        <f>IF(B23=Data!B109,Data!I109,(IF(B23=Data!B115,Data!I115,(IF(B23=Data!B117,Data!I117,(IF(B23=Data!#REF!,Data!#REF!,(IF(B23=Data!#REF!,Data!#REF!,(IF(B23=Data!B100,Data!I100,(IF(B23=Data!#REF!,Data!#REF!,(IF(B23=Data!#REF!,Data!#REF!,Data!#REF!)))))))))))))))&amp;IF(B23=Data!B235,Data!I235,(IF(B23=Data!B236,Data!I236,(IF(B23=Data!#REF!,Data!#REF!,(IF(B23=Data!B231,Data!I231,(IF(B23=Data!B232,Data!I232,(IF(B23=Data!#REF!,Data!I927,(IF(B23=Data!#REF!,Data!#REF!,(IF(B23=Data!B287,Data!I287,Data!#REF!)))))))))))))))&amp;IF(B23=Data!#REF!,Data!#REF!,(IF(B23=Data!#REF!,Data!#REF!,(IF(B23=Data!#REF!,Data!#REF!,(IF(B23=Data!#REF!,Data!#REF!,(IF(B23=Data!#REF!,Data!#REF!,Data!#REF!)))))))))</f>
        <v>#REF!</v>
      </c>
      <c r="T23" s="379"/>
      <c r="U23" s="186" t="e">
        <f>IF(B23=Data!B109,Data!J109,(IF(B23=Data!B115,Data!J115,(IF(B23=Data!B117,Data!J117,(IF(B23=Data!#REF!,Data!#REF!,(IF(B23=Data!#REF!,Data!#REF!,(IF(B23=Data!B100,Data!J100,(IF(B23=Data!#REF!,Data!#REF!,(IF(B23=Data!#REF!,Data!#REF!,Data!#REF!)))))))))))))))&amp;IF(B23=Data!B235,Data!J235,(IF(B23=Data!B236,Data!J236,(IF(B23=Data!#REF!,Data!#REF!,(IF(B23=Data!B231,Data!J231,(IF(B23=Data!B232,Data!J232,(IF(B23=Data!#REF!,Data!J927,(IF(B23=Data!#REF!,Data!#REF!,(IF(B23=Data!B287,Data!J287,Data!#REF!)))))))))))))))&amp;IF(B23=Data!#REF!,Data!#REF!,(IF(B23=Data!#REF!,Data!#REF!,(IF(B23=Data!#REF!,Data!#REF!,(IF(B23=Data!#REF!,Data!#REF!,(IF(B23=Data!#REF!,Data!#REF!,Data!#REF!)))))))))</f>
        <v>#REF!</v>
      </c>
      <c r="V23" s="184">
        <f>IF(D23="","",VLOOKUP(B23,Data!$B$5:$J$404,9,FALSE)*D23)</f>
        <v>12.272</v>
      </c>
    </row>
    <row r="24" spans="1:22" s="340" customFormat="1" ht="17" customHeight="1">
      <c r="A24" s="272">
        <v>5</v>
      </c>
      <c r="B24" s="419" t="s">
        <v>373</v>
      </c>
      <c r="C24" s="187" t="str">
        <f>IF(D24="","",VLOOKUP(B24,Data!$B$5:$L$404,2,FALSE))</f>
        <v>WQ78300</v>
      </c>
      <c r="D24" s="274">
        <v>1</v>
      </c>
      <c r="E24" s="467"/>
      <c r="F24" s="185">
        <f>IF(D24="","",VLOOKUP(B24,Data!$B$5:$L$404,11,FALSE))</f>
        <v>6360.77</v>
      </c>
      <c r="G24" s="188">
        <f>IF(D24&gt;0,D24*F24,"-")</f>
        <v>6360.77</v>
      </c>
      <c r="H24" s="182" t="str">
        <f>IF(D24="","",VLOOKUP(B24,Data!$B$5:$D$404,3,FALSE))</f>
        <v>C/T</v>
      </c>
      <c r="I24" s="182" t="str">
        <f>IF(D24="","",VLOOKUP(B24,Data!$B$5:$M$404,12,FALSE))</f>
        <v>Indonesia</v>
      </c>
      <c r="J24" s="280" t="s">
        <v>1094</v>
      </c>
      <c r="K24" s="183">
        <f>IF(D24="","",VLOOKUP(B24,Data!$B$5:$E$404,4,FALSE)*D24)</f>
        <v>323</v>
      </c>
      <c r="L24" s="183">
        <f>IF(D24="","",VLOOKUP(B24,Data!$B$5:$F$404,5,FALSE)*D24)</f>
        <v>285</v>
      </c>
      <c r="M24" s="189" t="e">
        <f>IF(B24=Data!B108,Data!G108,(IF(B24=Data!B114,Data!G114,(IF(B24=Data!B116,Data!G116,(IF(B24=Data!#REF!,Data!#REF!,(IF(B24=Data!#REF!,Data!#REF!,(IF(B24=Data!B99,Data!G99,(IF(B24=Data!#REF!,Data!#REF!,(IF(B24=Data!#REF!,Data!#REF!,Data!#REF!)))))))))))))))&amp;IF(B24=Data!B234,Data!G234,(IF(B24=Data!B235,Data!G235,(IF(B24=Data!#REF!,Data!#REF!,(IF(B24=Data!B230,Data!G230,(IF(B24=Data!B231,Data!G231,(IF(B24=Data!#REF!,Data!G926,(IF(B24=Data!#REF!,Data!#REF!,(IF(B24=Data!B286,Data!G286,Data!#REF!)))))))))))))))&amp;IF(B24=Data!#REF!,Data!#REF!,(IF(B24=Data!#REF!,Data!#REF!,(IF(B24=Data!#REF!,Data!#REF!,(IF(B24=Data!#REF!,Data!#REF!,(IF(B24=Data!#REF!,Data!#REF!,Data!#REF!)))))))))</f>
        <v>#REF!</v>
      </c>
      <c r="N24" s="377"/>
      <c r="O24" s="378"/>
      <c r="P24" s="186" t="e">
        <f>IF(B24=Data!B108,Data!H108,(IF(B24=Data!B114,Data!H114,(IF(B24=Data!B116,Data!H116,(IF(B24=Data!#REF!,Data!#REF!,(IF(B24=Data!#REF!,Data!#REF!,(IF(B24=Data!B99,Data!H99,(IF(B24=Data!#REF!,Data!#REF!,(IF(B24=Data!#REF!,Data!#REF!,Data!#REF!)))))))))))))))&amp;IF(B24=Data!B234,Data!H234,(IF(B24=Data!B235,Data!H235,(IF(B24=Data!#REF!,Data!#REF!,(IF(B24=Data!B230,Data!H230,(IF(B24=Data!B231,Data!H231,(IF(B24=Data!#REF!,Data!H926,(IF(B24=Data!#REF!,Data!#REF!,(IF(B24=Data!B286,Data!H286,Data!#REF!)))))))))))))))&amp;IF(B24=Data!#REF!,Data!#REF!,(IF(B24=Data!#REF!,Data!#REF!,(IF(B24=Data!#REF!,Data!#REF!,(IF(B24=Data!#REF!,Data!#REF!,(IF(B24=Data!#REF!,Data!#REF!,Data!#REF!)))))))))</f>
        <v>#REF!</v>
      </c>
      <c r="Q24" s="378"/>
      <c r="R24" s="378"/>
      <c r="S24" s="186" t="e">
        <f>IF(B24=Data!B108,Data!I108,(IF(B24=Data!B114,Data!I114,(IF(B24=Data!B116,Data!I116,(IF(B24=Data!#REF!,Data!#REF!,(IF(B24=Data!#REF!,Data!#REF!,(IF(B24=Data!B99,Data!I99,(IF(B24=Data!#REF!,Data!#REF!,(IF(B24=Data!#REF!,Data!#REF!,Data!#REF!)))))))))))))))&amp;IF(B24=Data!B234,Data!I234,(IF(B24=Data!B235,Data!I235,(IF(B24=Data!#REF!,Data!#REF!,(IF(B24=Data!B230,Data!I230,(IF(B24=Data!B231,Data!I231,(IF(B24=Data!#REF!,Data!I926,(IF(B24=Data!#REF!,Data!#REF!,(IF(B24=Data!B286,Data!I286,Data!#REF!)))))))))))))))&amp;IF(B24=Data!#REF!,Data!#REF!,(IF(B24=Data!#REF!,Data!#REF!,(IF(B24=Data!#REF!,Data!#REF!,(IF(B24=Data!#REF!,Data!#REF!,(IF(B24=Data!#REF!,Data!#REF!,Data!#REF!)))))))))</f>
        <v>#REF!</v>
      </c>
      <c r="T24" s="379"/>
      <c r="U24" s="186" t="e">
        <f>IF(B24=Data!B108,Data!J108,(IF(B24=Data!B114,Data!J114,(IF(B24=Data!B116,Data!J116,(IF(B24=Data!#REF!,Data!#REF!,(IF(B24=Data!#REF!,Data!#REF!,(IF(B24=Data!B99,Data!J99,(IF(B24=Data!#REF!,Data!#REF!,(IF(B24=Data!#REF!,Data!#REF!,Data!#REF!)))))))))))))))&amp;IF(B24=Data!B234,Data!J234,(IF(B24=Data!B235,Data!J235,(IF(B24=Data!#REF!,Data!#REF!,(IF(B24=Data!B230,Data!J230,(IF(B24=Data!B231,Data!J231,(IF(B24=Data!#REF!,Data!J926,(IF(B24=Data!#REF!,Data!#REF!,(IF(B24=Data!B286,Data!J286,Data!#REF!)))))))))))))))&amp;IF(B24=Data!#REF!,Data!#REF!,(IF(B24=Data!#REF!,Data!#REF!,(IF(B24=Data!#REF!,Data!#REF!,(IF(B24=Data!#REF!,Data!#REF!,(IF(B24=Data!#REF!,Data!#REF!,Data!#REF!)))))))))</f>
        <v>#REF!</v>
      </c>
      <c r="V24" s="184">
        <f>IF(D24="","",VLOOKUP(B24,Data!$B$5:$J$404,9,FALSE)*D24)</f>
        <v>1.806</v>
      </c>
    </row>
    <row r="25" spans="1:22" s="340" customFormat="1" ht="17" customHeight="1">
      <c r="A25" s="272">
        <v>6</v>
      </c>
      <c r="B25" s="419" t="s">
        <v>300</v>
      </c>
      <c r="C25" s="187" t="str">
        <f>IF(D25="","",VLOOKUP(B25,Data!$B$5:$L$404,2,FALSE))</f>
        <v>WY50520</v>
      </c>
      <c r="D25" s="274">
        <v>1</v>
      </c>
      <c r="E25" s="467"/>
      <c r="F25" s="185">
        <f>IF(D25="","",VLOOKUP(B25,Data!$B$5:$L$404,11,FALSE))</f>
        <v>2846.56</v>
      </c>
      <c r="G25" s="188">
        <f>IF(D25&gt;0,D25*F25,"-")</f>
        <v>2846.56</v>
      </c>
      <c r="H25" s="182" t="str">
        <f>IF(D25="","",VLOOKUP(B25,Data!$B$5:$D$404,3,FALSE))</f>
        <v>C/T</v>
      </c>
      <c r="I25" s="182" t="str">
        <f>IF(D25="","",VLOOKUP(B25,Data!$B$5:$M$404,12,FALSE))</f>
        <v>Indonesia</v>
      </c>
      <c r="J25" s="280" t="s">
        <v>1094</v>
      </c>
      <c r="K25" s="183">
        <f>IF(D25="","",VLOOKUP(B25,Data!$B$5:$E$404,4,FALSE)*D25)</f>
        <v>266</v>
      </c>
      <c r="L25" s="183">
        <f>IF(D25="","",VLOOKUP(B25,Data!$B$5:$F$404,5,FALSE)*D25)</f>
        <v>246</v>
      </c>
      <c r="M25" s="189" t="e">
        <f>IF(B25=Data!B109,Data!G109,(IF(B25=Data!B115,Data!G115,(IF(B25=Data!B117,Data!G117,(IF(B25=Data!#REF!,Data!#REF!,(IF(B25=Data!#REF!,Data!#REF!,(IF(B25=Data!B100,Data!G100,(IF(B25=Data!#REF!,Data!#REF!,(IF(B25=Data!#REF!,Data!#REF!,Data!#REF!)))))))))))))))&amp;IF(B25=Data!B235,Data!G235,(IF(B25=Data!B236,Data!G236,(IF(B25=Data!#REF!,Data!#REF!,(IF(B25=Data!B231,Data!G231,(IF(B25=Data!B232,Data!G232,(IF(B25=Data!#REF!,Data!G927,(IF(B25=Data!#REF!,Data!#REF!,(IF(B25=Data!B287,Data!G287,Data!#REF!)))))))))))))))&amp;IF(B25=Data!#REF!,Data!#REF!,(IF(B25=Data!#REF!,Data!#REF!,(IF(B25=Data!#REF!,Data!#REF!,(IF(B25=Data!#REF!,Data!#REF!,(IF(B25=Data!#REF!,Data!#REF!,Data!#REF!)))))))))</f>
        <v>#REF!</v>
      </c>
      <c r="N25" s="377"/>
      <c r="O25" s="378"/>
      <c r="P25" s="186" t="e">
        <f>IF(B25=Data!B109,Data!H109,(IF(B25=Data!B115,Data!H115,(IF(B25=Data!B117,Data!H117,(IF(B25=Data!#REF!,Data!#REF!,(IF(B25=Data!#REF!,Data!#REF!,(IF(B25=Data!B100,Data!H100,(IF(B25=Data!#REF!,Data!#REF!,(IF(B25=Data!#REF!,Data!#REF!,Data!#REF!)))))))))))))))&amp;IF(B25=Data!B235,Data!H235,(IF(B25=Data!B236,Data!H236,(IF(B25=Data!#REF!,Data!#REF!,(IF(B25=Data!B231,Data!H231,(IF(B25=Data!B232,Data!H232,(IF(B25=Data!#REF!,Data!H927,(IF(B25=Data!#REF!,Data!#REF!,(IF(B25=Data!B287,Data!H287,Data!#REF!)))))))))))))))&amp;IF(B25=Data!#REF!,Data!#REF!,(IF(B25=Data!#REF!,Data!#REF!,(IF(B25=Data!#REF!,Data!#REF!,(IF(B25=Data!#REF!,Data!#REF!,(IF(B25=Data!#REF!,Data!#REF!,Data!#REF!)))))))))</f>
        <v>#REF!</v>
      </c>
      <c r="Q25" s="378"/>
      <c r="R25" s="378"/>
      <c r="S25" s="186" t="e">
        <f>IF(B25=Data!B109,Data!I109,(IF(B25=Data!B115,Data!I115,(IF(B25=Data!B117,Data!I117,(IF(B25=Data!#REF!,Data!#REF!,(IF(B25=Data!#REF!,Data!#REF!,(IF(B25=Data!B100,Data!I100,(IF(B25=Data!#REF!,Data!#REF!,(IF(B25=Data!#REF!,Data!#REF!,Data!#REF!)))))))))))))))&amp;IF(B25=Data!B235,Data!I235,(IF(B25=Data!B236,Data!I236,(IF(B25=Data!#REF!,Data!#REF!,(IF(B25=Data!B231,Data!I231,(IF(B25=Data!B232,Data!I232,(IF(B25=Data!#REF!,Data!I927,(IF(B25=Data!#REF!,Data!#REF!,(IF(B25=Data!B287,Data!I287,Data!#REF!)))))))))))))))&amp;IF(B25=Data!#REF!,Data!#REF!,(IF(B25=Data!#REF!,Data!#REF!,(IF(B25=Data!#REF!,Data!#REF!,(IF(B25=Data!#REF!,Data!#REF!,(IF(B25=Data!#REF!,Data!#REF!,Data!#REF!)))))))))</f>
        <v>#REF!</v>
      </c>
      <c r="T25" s="379"/>
      <c r="U25" s="186" t="e">
        <f>IF(B25=Data!B109,Data!J109,(IF(B25=Data!B115,Data!J115,(IF(B25=Data!B117,Data!J117,(IF(B25=Data!#REF!,Data!#REF!,(IF(B25=Data!#REF!,Data!#REF!,(IF(B25=Data!B100,Data!J100,(IF(B25=Data!#REF!,Data!#REF!,(IF(B25=Data!#REF!,Data!#REF!,Data!#REF!)))))))))))))))&amp;IF(B25=Data!B235,Data!J235,(IF(B25=Data!B236,Data!J236,(IF(B25=Data!#REF!,Data!#REF!,(IF(B25=Data!B231,Data!J231,(IF(B25=Data!B232,Data!J232,(IF(B25=Data!#REF!,Data!J927,(IF(B25=Data!#REF!,Data!#REF!,(IF(B25=Data!B287,Data!J287,Data!#REF!)))))))))))))))&amp;IF(B25=Data!#REF!,Data!#REF!,(IF(B25=Data!#REF!,Data!#REF!,(IF(B25=Data!#REF!,Data!#REF!,(IF(B25=Data!#REF!,Data!#REF!,(IF(B25=Data!#REF!,Data!#REF!,Data!#REF!)))))))))</f>
        <v>#REF!</v>
      </c>
      <c r="V25" s="184">
        <f>IF(D25="","",VLOOKUP(B25,Data!$B$5:$J$404,9,FALSE)*D25)</f>
        <v>1.488</v>
      </c>
    </row>
    <row r="26" spans="1:22" s="340" customFormat="1" ht="17" customHeight="1">
      <c r="A26" s="272"/>
      <c r="B26" s="420" t="s">
        <v>1095</v>
      </c>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153,Data!G153,(IF(B26=Data!B159,Data!G159,(IF(B26=Data!B161,Data!G161,(IF(B26=Data!#REF!,Data!#REF!,(IF(B26=Data!#REF!,Data!#REF!,(IF(B26=Data!B144,Data!G144,(IF(B26=Data!#REF!,Data!#REF!,(IF(B26=Data!#REF!,Data!#REF!,Data!#REF!)))))))))))))))&amp;IF(B26=Data!B279,Data!G279,(IF(B26=Data!B280,Data!G280,(IF(B26=Data!#REF!,Data!#REF!,(IF(B26=Data!B275,Data!G275,(IF(B26=Data!B276,Data!G276,(IF(B26=Data!#REF!,Data!G971,(IF(B26=Data!#REF!,Data!#REF!,(IF(B26=Data!B331,Data!G331,Data!#REF!)))))))))))))))&amp;IF(B26=Data!#REF!,Data!#REF!,(IF(B26=Data!#REF!,Data!#REF!,(IF(B26=Data!#REF!,Data!#REF!,(IF(B26=Data!#REF!,Data!#REF!,(IF(B26=Data!#REF!,Data!#REF!,Data!#REF!)))))))))</f>
        <v>#REF!</v>
      </c>
      <c r="N26" s="377"/>
      <c r="O26" s="378"/>
      <c r="P26" s="186" t="e">
        <f>IF(B26=Data!B153,Data!H153,(IF(B26=Data!B159,Data!H159,(IF(B26=Data!B161,Data!H161,(IF(B26=Data!#REF!,Data!#REF!,(IF(B26=Data!#REF!,Data!#REF!,(IF(B26=Data!B144,Data!H144,(IF(B26=Data!#REF!,Data!#REF!,(IF(B26=Data!#REF!,Data!#REF!,Data!#REF!)))))))))))))))&amp;IF(B26=Data!B279,Data!H279,(IF(B26=Data!B280,Data!H280,(IF(B26=Data!#REF!,Data!#REF!,(IF(B26=Data!B275,Data!H275,(IF(B26=Data!B276,Data!H276,(IF(B26=Data!#REF!,Data!H971,(IF(B26=Data!#REF!,Data!#REF!,(IF(B26=Data!B331,Data!H331,Data!#REF!)))))))))))))))&amp;IF(B26=Data!#REF!,Data!#REF!,(IF(B26=Data!#REF!,Data!#REF!,(IF(B26=Data!#REF!,Data!#REF!,(IF(B26=Data!#REF!,Data!#REF!,(IF(B26=Data!#REF!,Data!#REF!,Data!#REF!)))))))))</f>
        <v>#REF!</v>
      </c>
      <c r="Q26" s="378"/>
      <c r="R26" s="378"/>
      <c r="S26" s="186" t="e">
        <f>IF(B26=Data!B153,Data!I153,(IF(B26=Data!B159,Data!I159,(IF(B26=Data!B161,Data!I161,(IF(B26=Data!#REF!,Data!#REF!,(IF(B26=Data!#REF!,Data!#REF!,(IF(B26=Data!B144,Data!I144,(IF(B26=Data!#REF!,Data!#REF!,(IF(B26=Data!#REF!,Data!#REF!,Data!#REF!)))))))))))))))&amp;IF(B26=Data!B279,Data!I279,(IF(B26=Data!B280,Data!I280,(IF(B26=Data!#REF!,Data!#REF!,(IF(B26=Data!B275,Data!I275,(IF(B26=Data!B276,Data!I276,(IF(B26=Data!#REF!,Data!I971,(IF(B26=Data!#REF!,Data!#REF!,(IF(B26=Data!B331,Data!I331,Data!#REF!)))))))))))))))&amp;IF(B26=Data!#REF!,Data!#REF!,(IF(B26=Data!#REF!,Data!#REF!,(IF(B26=Data!#REF!,Data!#REF!,(IF(B26=Data!#REF!,Data!#REF!,(IF(B26=Data!#REF!,Data!#REF!,Data!#REF!)))))))))</f>
        <v>#REF!</v>
      </c>
      <c r="T26" s="379"/>
      <c r="U26" s="186" t="e">
        <f>IF(B26=Data!B153,Data!J153,(IF(B26=Data!B159,Data!J159,(IF(B26=Data!B161,Data!J161,(IF(B26=Data!#REF!,Data!#REF!,(IF(B26=Data!#REF!,Data!#REF!,(IF(B26=Data!B144,Data!J144,(IF(B26=Data!#REF!,Data!#REF!,(IF(B26=Data!#REF!,Data!#REF!,Data!#REF!)))))))))))))))&amp;IF(B26=Data!B279,Data!J279,(IF(B26=Data!B280,Data!J280,(IF(B26=Data!#REF!,Data!#REF!,(IF(B26=Data!B275,Data!J275,(IF(B26=Data!B276,Data!J276,(IF(B26=Data!#REF!,Data!J971,(IF(B26=Data!#REF!,Data!#REF!,(IF(B26=Data!B331,Data!J331,Data!#REF!)))))))))))))))&amp;IF(B26=Data!#REF!,Data!#REF!,(IF(B26=Data!#REF!,Data!#REF!,(IF(B26=Data!#REF!,Data!#REF!,(IF(B26=Data!#REF!,Data!#REF!,(IF(B26=Data!#REF!,Data!#REF!,Data!#REF!)))))))))</f>
        <v>#REF!</v>
      </c>
      <c r="V26" s="184" t="str">
        <f>IF(D26="","",VLOOKUP(B26,Data!$B$5:$J$404,9,FALSE)*D26)</f>
        <v/>
      </c>
    </row>
    <row r="27" spans="1:22" s="340" customFormat="1" ht="17" customHeight="1">
      <c r="A27" s="272">
        <v>7</v>
      </c>
      <c r="B27" s="419" t="s">
        <v>196</v>
      </c>
      <c r="C27" s="187" t="str">
        <f>IF(D27="","",VLOOKUP(B27,Data!$B$5:$L$404,2,FALSE))</f>
        <v>WH50350</v>
      </c>
      <c r="D27" s="274">
        <v>10</v>
      </c>
      <c r="E27" s="467"/>
      <c r="F27" s="185">
        <f>IF(D27="","",VLOOKUP(B27,Data!$B$5:$L$404,11,FALSE))</f>
        <v>1751.45</v>
      </c>
      <c r="G27" s="188">
        <f t="shared" si="0"/>
        <v>17514.5</v>
      </c>
      <c r="H27" s="182" t="str">
        <f>IF(D27="","",VLOOKUP(B27,Data!$B$5:$D$404,3,FALSE))</f>
        <v>C/T</v>
      </c>
      <c r="I27" s="182" t="str">
        <f>IF(D27="","",VLOOKUP(B27,Data!$B$5:$M$404,12,FALSE))</f>
        <v>Indonesia</v>
      </c>
      <c r="J27" s="280" t="s">
        <v>1093</v>
      </c>
      <c r="K27" s="183">
        <f>IF(D27="","",VLOOKUP(B27,Data!$B$5:$E$404,4,FALSE)*D27)</f>
        <v>2010</v>
      </c>
      <c r="L27" s="183">
        <f>IF(D27="","",VLOOKUP(B27,Data!$B$5:$F$404,5,FALSE)*D27)</f>
        <v>1810</v>
      </c>
      <c r="M27" s="189" t="e">
        <f>IF(B27=Data!B112,Data!G112,(IF(B27=Data!B118,Data!G118,(IF(B27=Data!B120,Data!G120,(IF(B27=Data!#REF!,Data!#REF!,(IF(B27=Data!#REF!,Data!#REF!,(IF(B27=Data!B103,Data!G103,(IF(B27=Data!#REF!,Data!#REF!,(IF(B27=Data!#REF!,Data!#REF!,Data!#REF!)))))))))))))))&amp;IF(B27=Data!B238,Data!G238,(IF(B27=Data!B239,Data!G239,(IF(B27=Data!#REF!,Data!#REF!,(IF(B27=Data!B234,Data!G234,(IF(B27=Data!B235,Data!G235,(IF(B27=Data!#REF!,Data!G930,(IF(B27=Data!#REF!,Data!#REF!,(IF(B27=Data!B290,Data!G290,Data!#REF!)))))))))))))))&amp;IF(B27=Data!#REF!,Data!#REF!,(IF(B27=Data!#REF!,Data!#REF!,(IF(B27=Data!#REF!,Data!#REF!,(IF(B27=Data!#REF!,Data!#REF!,(IF(B27=Data!#REF!,Data!#REF!,Data!#REF!)))))))))</f>
        <v>#REF!</v>
      </c>
      <c r="N27" s="377"/>
      <c r="O27" s="378"/>
      <c r="P27" s="186" t="e">
        <f>IF(B27=Data!B112,Data!H112,(IF(B27=Data!B118,Data!H118,(IF(B27=Data!B120,Data!H120,(IF(B27=Data!#REF!,Data!#REF!,(IF(B27=Data!#REF!,Data!#REF!,(IF(B27=Data!B103,Data!H103,(IF(B27=Data!#REF!,Data!#REF!,(IF(B27=Data!#REF!,Data!#REF!,Data!#REF!)))))))))))))))&amp;IF(B27=Data!B238,Data!H238,(IF(B27=Data!B239,Data!H239,(IF(B27=Data!#REF!,Data!#REF!,(IF(B27=Data!B234,Data!H234,(IF(B27=Data!B235,Data!H235,(IF(B27=Data!#REF!,Data!H930,(IF(B27=Data!#REF!,Data!#REF!,(IF(B27=Data!B290,Data!H290,Data!#REF!)))))))))))))))&amp;IF(B27=Data!#REF!,Data!#REF!,(IF(B27=Data!#REF!,Data!#REF!,(IF(B27=Data!#REF!,Data!#REF!,(IF(B27=Data!#REF!,Data!#REF!,(IF(B27=Data!#REF!,Data!#REF!,Data!#REF!)))))))))</f>
        <v>#REF!</v>
      </c>
      <c r="Q27" s="378"/>
      <c r="R27" s="378"/>
      <c r="S27" s="186" t="e">
        <f>IF(B27=Data!B112,Data!I112,(IF(B27=Data!B118,Data!I118,(IF(B27=Data!B120,Data!I120,(IF(B27=Data!#REF!,Data!#REF!,(IF(B27=Data!#REF!,Data!#REF!,(IF(B27=Data!B103,Data!I103,(IF(B27=Data!#REF!,Data!#REF!,(IF(B27=Data!#REF!,Data!#REF!,Data!#REF!)))))))))))))))&amp;IF(B27=Data!B238,Data!I238,(IF(B27=Data!B239,Data!I239,(IF(B27=Data!#REF!,Data!#REF!,(IF(B27=Data!B234,Data!I234,(IF(B27=Data!B235,Data!I235,(IF(B27=Data!#REF!,Data!I930,(IF(B27=Data!#REF!,Data!#REF!,(IF(B27=Data!B290,Data!I290,Data!#REF!)))))))))))))))&amp;IF(B27=Data!#REF!,Data!#REF!,(IF(B27=Data!#REF!,Data!#REF!,(IF(B27=Data!#REF!,Data!#REF!,(IF(B27=Data!#REF!,Data!#REF!,(IF(B27=Data!#REF!,Data!#REF!,Data!#REF!)))))))))</f>
        <v>#REF!</v>
      </c>
      <c r="T27" s="379"/>
      <c r="U27" s="186" t="e">
        <f>IF(B27=Data!B112,Data!J112,(IF(B27=Data!B118,Data!J118,(IF(B27=Data!B120,Data!J120,(IF(B27=Data!#REF!,Data!#REF!,(IF(B27=Data!#REF!,Data!#REF!,(IF(B27=Data!B103,Data!J103,(IF(B27=Data!#REF!,Data!#REF!,(IF(B27=Data!#REF!,Data!#REF!,Data!#REF!)))))))))))))))&amp;IF(B27=Data!B238,Data!J238,(IF(B27=Data!B239,Data!J239,(IF(B27=Data!#REF!,Data!#REF!,(IF(B27=Data!B234,Data!J234,(IF(B27=Data!B235,Data!J235,(IF(B27=Data!#REF!,Data!J930,(IF(B27=Data!#REF!,Data!#REF!,(IF(B27=Data!B290,Data!J290,Data!#REF!)))))))))))))))&amp;IF(B27=Data!#REF!,Data!#REF!,(IF(B27=Data!#REF!,Data!#REF!,(IF(B27=Data!#REF!,Data!#REF!,(IF(B27=Data!#REF!,Data!#REF!,(IF(B27=Data!#REF!,Data!#REF!,Data!#REF!)))))))))</f>
        <v>#REF!</v>
      </c>
      <c r="V27" s="184">
        <f>IF(D27="","",VLOOKUP(B27,Data!$B$5:$J$404,9,FALSE)*D27)</f>
        <v>11.5</v>
      </c>
    </row>
    <row r="28" spans="1:22" s="340" customFormat="1" ht="17" customHeight="1">
      <c r="A28" s="272">
        <v>8</v>
      </c>
      <c r="B28" s="419" t="s">
        <v>199</v>
      </c>
      <c r="C28" s="187" t="str">
        <f>IF(D28="","",VLOOKUP(B28,Data!$B$5:$L$404,2,FALSE))</f>
        <v>WH50360</v>
      </c>
      <c r="D28" s="274">
        <v>10</v>
      </c>
      <c r="E28" s="467"/>
      <c r="F28" s="185">
        <f>IF(D28="","",VLOOKUP(B28,Data!$B$5:$L$404,11,FALSE))</f>
        <v>1751.45</v>
      </c>
      <c r="G28" s="188">
        <f t="shared" si="0"/>
        <v>17514.5</v>
      </c>
      <c r="H28" s="182" t="str">
        <f>IF(D28="","",VLOOKUP(B28,Data!$B$5:$D$404,3,FALSE))</f>
        <v>C/T</v>
      </c>
      <c r="I28" s="182" t="str">
        <f>IF(D28="","",VLOOKUP(B28,Data!$B$5:$M$404,12,FALSE))</f>
        <v>Indonesia</v>
      </c>
      <c r="J28" s="280" t="s">
        <v>1093</v>
      </c>
      <c r="K28" s="183">
        <f>IF(D28="","",VLOOKUP(B28,Data!$B$5:$E$404,4,FALSE)*D28)</f>
        <v>2010</v>
      </c>
      <c r="L28" s="183">
        <f>IF(D28="","",VLOOKUP(B28,Data!$B$5:$F$404,5,FALSE)*D28)</f>
        <v>1810</v>
      </c>
      <c r="M28" s="189" t="e">
        <f>IF(B28=Data!B113,Data!G113,(IF(B28=Data!B119,Data!G119,(IF(B28=Data!B121,Data!G121,(IF(B28=Data!#REF!,Data!#REF!,(IF(B28=Data!#REF!,Data!#REF!,(IF(B28=Data!B104,Data!G104,(IF(B28=Data!#REF!,Data!#REF!,(IF(B28=Data!#REF!,Data!#REF!,Data!#REF!)))))))))))))))&amp;IF(B28=Data!B239,Data!G239,(IF(B28=Data!B240,Data!G240,(IF(B28=Data!#REF!,Data!#REF!,(IF(B28=Data!B235,Data!G235,(IF(B28=Data!B236,Data!G236,(IF(B28=Data!#REF!,Data!G931,(IF(B28=Data!#REF!,Data!#REF!,(IF(B28=Data!B291,Data!G291,Data!#REF!)))))))))))))))&amp;IF(B28=Data!#REF!,Data!#REF!,(IF(B28=Data!#REF!,Data!#REF!,(IF(B28=Data!#REF!,Data!#REF!,(IF(B28=Data!#REF!,Data!#REF!,(IF(B28=Data!#REF!,Data!#REF!,Data!#REF!)))))))))</f>
        <v>#REF!</v>
      </c>
      <c r="N28" s="377"/>
      <c r="O28" s="378"/>
      <c r="P28" s="186" t="e">
        <f>IF(B28=Data!B113,Data!H113,(IF(B28=Data!B119,Data!H119,(IF(B28=Data!B121,Data!H121,(IF(B28=Data!#REF!,Data!#REF!,(IF(B28=Data!#REF!,Data!#REF!,(IF(B28=Data!B104,Data!H104,(IF(B28=Data!#REF!,Data!#REF!,(IF(B28=Data!#REF!,Data!#REF!,Data!#REF!)))))))))))))))&amp;IF(B28=Data!B239,Data!H239,(IF(B28=Data!B240,Data!H240,(IF(B28=Data!#REF!,Data!#REF!,(IF(B28=Data!B235,Data!H235,(IF(B28=Data!B236,Data!H236,(IF(B28=Data!#REF!,Data!H931,(IF(B28=Data!#REF!,Data!#REF!,(IF(B28=Data!B291,Data!H291,Data!#REF!)))))))))))))))&amp;IF(B28=Data!#REF!,Data!#REF!,(IF(B28=Data!#REF!,Data!#REF!,(IF(B28=Data!#REF!,Data!#REF!,(IF(B28=Data!#REF!,Data!#REF!,(IF(B28=Data!#REF!,Data!#REF!,Data!#REF!)))))))))</f>
        <v>#REF!</v>
      </c>
      <c r="Q28" s="378"/>
      <c r="R28" s="378"/>
      <c r="S28" s="186" t="e">
        <f>IF(B28=Data!B113,Data!I113,(IF(B28=Data!B119,Data!I119,(IF(B28=Data!B121,Data!I121,(IF(B28=Data!#REF!,Data!#REF!,(IF(B28=Data!#REF!,Data!#REF!,(IF(B28=Data!B104,Data!I104,(IF(B28=Data!#REF!,Data!#REF!,(IF(B28=Data!#REF!,Data!#REF!,Data!#REF!)))))))))))))))&amp;IF(B28=Data!B239,Data!I239,(IF(B28=Data!B240,Data!I240,(IF(B28=Data!#REF!,Data!#REF!,(IF(B28=Data!B235,Data!I235,(IF(B28=Data!B236,Data!I236,(IF(B28=Data!#REF!,Data!I931,(IF(B28=Data!#REF!,Data!#REF!,(IF(B28=Data!B291,Data!I291,Data!#REF!)))))))))))))))&amp;IF(B28=Data!#REF!,Data!#REF!,(IF(B28=Data!#REF!,Data!#REF!,(IF(B28=Data!#REF!,Data!#REF!,(IF(B28=Data!#REF!,Data!#REF!,(IF(B28=Data!#REF!,Data!#REF!,Data!#REF!)))))))))</f>
        <v>#REF!</v>
      </c>
      <c r="T28" s="379"/>
      <c r="U28" s="186" t="e">
        <f>IF(B28=Data!B113,Data!J113,(IF(B28=Data!B119,Data!J119,(IF(B28=Data!B121,Data!J121,(IF(B28=Data!#REF!,Data!#REF!,(IF(B28=Data!#REF!,Data!#REF!,(IF(B28=Data!B104,Data!J104,(IF(B28=Data!#REF!,Data!#REF!,(IF(B28=Data!#REF!,Data!#REF!,Data!#REF!)))))))))))))))&amp;IF(B28=Data!B239,Data!J239,(IF(B28=Data!B240,Data!J240,(IF(B28=Data!#REF!,Data!#REF!,(IF(B28=Data!B235,Data!J235,(IF(B28=Data!B236,Data!J236,(IF(B28=Data!#REF!,Data!J931,(IF(B28=Data!#REF!,Data!#REF!,(IF(B28=Data!B291,Data!J291,Data!#REF!)))))))))))))))&amp;IF(B28=Data!#REF!,Data!#REF!,(IF(B28=Data!#REF!,Data!#REF!,(IF(B28=Data!#REF!,Data!#REF!,(IF(B28=Data!#REF!,Data!#REF!,(IF(B28=Data!#REF!,Data!#REF!,Data!#REF!)))))))))</f>
        <v>#REF!</v>
      </c>
      <c r="V28" s="184">
        <f>IF(D28="","",VLOOKUP(B28,Data!$B$5:$J$404,9,FALSE)*D28)</f>
        <v>11.5</v>
      </c>
    </row>
    <row r="29" spans="1:22" s="340" customFormat="1" ht="17" customHeight="1">
      <c r="A29" s="272">
        <v>9</v>
      </c>
      <c r="B29" s="419" t="s">
        <v>215</v>
      </c>
      <c r="C29" s="187" t="str">
        <f>IF(D29="","",VLOOKUP(B29,Data!$B$5:$L$404,2,FALSE))</f>
        <v>WH50420</v>
      </c>
      <c r="D29" s="274">
        <v>12</v>
      </c>
      <c r="E29" s="467"/>
      <c r="F29" s="185">
        <f>IF(D29="","",VLOOKUP(B29,Data!$B$5:$L$404,11,FALSE))</f>
        <v>1897.4</v>
      </c>
      <c r="G29" s="188">
        <f t="shared" si="0"/>
        <v>22768.800000000003</v>
      </c>
      <c r="H29" s="182" t="str">
        <f>IF(D29="","",VLOOKUP(B29,Data!$B$5:$D$404,3,FALSE))</f>
        <v>C/T</v>
      </c>
      <c r="I29" s="182" t="str">
        <f>IF(D29="","",VLOOKUP(B29,Data!$B$5:$M$404,12,FALSE))</f>
        <v>Indonesia</v>
      </c>
      <c r="J29" s="280" t="s">
        <v>1093</v>
      </c>
      <c r="K29" s="183">
        <f>IF(D29="","",VLOOKUP(B29,Data!$B$5:$E$404,4,FALSE)*D29)</f>
        <v>2664</v>
      </c>
      <c r="L29" s="183">
        <f>IF(D29="","",VLOOKUP(B29,Data!$B$5:$F$404,5,FALSE)*D29)</f>
        <v>2412</v>
      </c>
      <c r="M29" s="189" t="e">
        <f>IF(B29=Data!B114,Data!G114,(IF(B29=Data!B120,Data!G120,(IF(B29=Data!B122,Data!G122,(IF(B29=Data!#REF!,Data!#REF!,(IF(B29=Data!#REF!,Data!#REF!,(IF(B29=Data!B105,Data!G105,(IF(B29=Data!#REF!,Data!#REF!,(IF(B29=Data!#REF!,Data!#REF!,Data!#REF!)))))))))))))))&amp;IF(B29=Data!B240,Data!G240,(IF(B29=Data!B241,Data!G241,(IF(B29=Data!#REF!,Data!#REF!,(IF(B29=Data!B236,Data!G236,(IF(B29=Data!B237,Data!G237,(IF(B29=Data!#REF!,Data!G932,(IF(B29=Data!#REF!,Data!#REF!,(IF(B29=Data!B292,Data!G292,Data!#REF!)))))))))))))))&amp;IF(B29=Data!#REF!,Data!#REF!,(IF(B29=Data!#REF!,Data!#REF!,(IF(B29=Data!#REF!,Data!#REF!,(IF(B29=Data!#REF!,Data!#REF!,(IF(B29=Data!#REF!,Data!#REF!,Data!#REF!)))))))))</f>
        <v>#REF!</v>
      </c>
      <c r="N29" s="377"/>
      <c r="O29" s="378"/>
      <c r="P29" s="186" t="e">
        <f>IF(B29=Data!B114,Data!H114,(IF(B29=Data!B120,Data!H120,(IF(B29=Data!B122,Data!H122,(IF(B29=Data!#REF!,Data!#REF!,(IF(B29=Data!#REF!,Data!#REF!,(IF(B29=Data!B105,Data!H105,(IF(B29=Data!#REF!,Data!#REF!,(IF(B29=Data!#REF!,Data!#REF!,Data!#REF!)))))))))))))))&amp;IF(B29=Data!B240,Data!H240,(IF(B29=Data!B241,Data!H241,(IF(B29=Data!#REF!,Data!#REF!,(IF(B29=Data!B236,Data!H236,(IF(B29=Data!B237,Data!H237,(IF(B29=Data!#REF!,Data!H932,(IF(B29=Data!#REF!,Data!#REF!,(IF(B29=Data!B292,Data!H292,Data!#REF!)))))))))))))))&amp;IF(B29=Data!#REF!,Data!#REF!,(IF(B29=Data!#REF!,Data!#REF!,(IF(B29=Data!#REF!,Data!#REF!,(IF(B29=Data!#REF!,Data!#REF!,(IF(B29=Data!#REF!,Data!#REF!,Data!#REF!)))))))))</f>
        <v>#REF!</v>
      </c>
      <c r="Q29" s="378"/>
      <c r="R29" s="378"/>
      <c r="S29" s="186" t="e">
        <f>IF(B29=Data!B114,Data!I114,(IF(B29=Data!B120,Data!I120,(IF(B29=Data!B122,Data!I122,(IF(B29=Data!#REF!,Data!#REF!,(IF(B29=Data!#REF!,Data!#REF!,(IF(B29=Data!B105,Data!I105,(IF(B29=Data!#REF!,Data!#REF!,(IF(B29=Data!#REF!,Data!#REF!,Data!#REF!)))))))))))))))&amp;IF(B29=Data!B240,Data!I240,(IF(B29=Data!B241,Data!I241,(IF(B29=Data!#REF!,Data!#REF!,(IF(B29=Data!B236,Data!I236,(IF(B29=Data!B237,Data!I237,(IF(B29=Data!#REF!,Data!I932,(IF(B29=Data!#REF!,Data!#REF!,(IF(B29=Data!B292,Data!I292,Data!#REF!)))))))))))))))&amp;IF(B29=Data!#REF!,Data!#REF!,(IF(B29=Data!#REF!,Data!#REF!,(IF(B29=Data!#REF!,Data!#REF!,(IF(B29=Data!#REF!,Data!#REF!,(IF(B29=Data!#REF!,Data!#REF!,Data!#REF!)))))))))</f>
        <v>#REF!</v>
      </c>
      <c r="T29" s="379"/>
      <c r="U29" s="186" t="e">
        <f>IF(B29=Data!B114,Data!J114,(IF(B29=Data!B120,Data!J120,(IF(B29=Data!B122,Data!J122,(IF(B29=Data!#REF!,Data!#REF!,(IF(B29=Data!#REF!,Data!#REF!,(IF(B29=Data!B105,Data!J105,(IF(B29=Data!#REF!,Data!#REF!,(IF(B29=Data!#REF!,Data!#REF!,Data!#REF!)))))))))))))))&amp;IF(B29=Data!B240,Data!J240,(IF(B29=Data!B241,Data!J241,(IF(B29=Data!#REF!,Data!#REF!,(IF(B29=Data!B236,Data!J236,(IF(B29=Data!B237,Data!J237,(IF(B29=Data!#REF!,Data!J932,(IF(B29=Data!#REF!,Data!#REF!,(IF(B29=Data!B292,Data!J292,Data!#REF!)))))))))))))))&amp;IF(B29=Data!#REF!,Data!#REF!,(IF(B29=Data!#REF!,Data!#REF!,(IF(B29=Data!#REF!,Data!#REF!,(IF(B29=Data!#REF!,Data!#REF!,(IF(B29=Data!#REF!,Data!#REF!,Data!#REF!)))))))))</f>
        <v>#REF!</v>
      </c>
      <c r="V29" s="184">
        <f>IF(D29="","",VLOOKUP(B29,Data!$B$5:$J$404,9,FALSE)*D29)</f>
        <v>14.388000000000002</v>
      </c>
    </row>
    <row r="30" spans="1:22" s="340" customFormat="1" ht="17" customHeight="1">
      <c r="A30" s="272">
        <v>10</v>
      </c>
      <c r="B30" s="419" t="s">
        <v>700</v>
      </c>
      <c r="C30" s="187" t="str">
        <f>IF(D30="","",VLOOKUP(B30,Data!$B$5:$L$404,2,FALSE))</f>
        <v>VAD6760</v>
      </c>
      <c r="D30" s="274">
        <v>2</v>
      </c>
      <c r="E30" s="341"/>
      <c r="F30" s="185">
        <f>IF(D30="","",VLOOKUP(B30,Data!$B$5:$L$404,11,FALSE))</f>
        <v>2238.61</v>
      </c>
      <c r="G30" s="188">
        <f t="shared" si="0"/>
        <v>4477.22</v>
      </c>
      <c r="H30" s="182" t="str">
        <f>IF(D30="","",VLOOKUP(B30,Data!$B$5:$D$404,3,FALSE))</f>
        <v>C/T</v>
      </c>
      <c r="I30" s="182" t="str">
        <f>IF(D30="","",VLOOKUP(B30,Data!$B$5:$M$404,12,FALSE))</f>
        <v>Indonesia</v>
      </c>
      <c r="J30" s="280" t="s">
        <v>1093</v>
      </c>
      <c r="K30" s="183">
        <f>IF(D30="","",VLOOKUP(B30,Data!$B$5:$E$404,4,FALSE)*D30)</f>
        <v>454</v>
      </c>
      <c r="L30" s="183">
        <f>IF(D30="","",VLOOKUP(B30,Data!$B$5:$F$404,5,FALSE)*D30)</f>
        <v>412</v>
      </c>
      <c r="M30" s="189" t="e">
        <f>IF(B30=Data!B117,Data!G117,(IF(B30=Data!B123,Data!G123,(IF(B30=Data!B125,Data!G125,(IF(B30=Data!#REF!,Data!#REF!,(IF(B30=Data!#REF!,Data!#REF!,(IF(B30=Data!B108,Data!G108,(IF(B30=Data!#REF!,Data!#REF!,(IF(B30=Data!#REF!,Data!#REF!,Data!#REF!)))))))))))))))&amp;IF(B30=Data!B243,Data!G243,(IF(B30=Data!B244,Data!G244,(IF(B30=Data!#REF!,Data!#REF!,(IF(B30=Data!B239,Data!G239,(IF(B30=Data!B240,Data!G240,(IF(B30=Data!#REF!,Data!G935,(IF(B30=Data!#REF!,Data!#REF!,(IF(B30=Data!B295,Data!G295,Data!#REF!)))))))))))))))&amp;IF(B30=Data!#REF!,Data!#REF!,(IF(B30=Data!#REF!,Data!#REF!,(IF(B30=Data!#REF!,Data!#REF!,(IF(B30=Data!#REF!,Data!#REF!,(IF(B30=Data!#REF!,Data!#REF!,Data!#REF!)))))))))</f>
        <v>#REF!</v>
      </c>
      <c r="N30" s="377"/>
      <c r="O30" s="378"/>
      <c r="P30" s="186" t="e">
        <f>IF(B30=Data!B117,Data!H117,(IF(B30=Data!B123,Data!H123,(IF(B30=Data!B125,Data!H125,(IF(B30=Data!#REF!,Data!#REF!,(IF(B30=Data!#REF!,Data!#REF!,(IF(B30=Data!B108,Data!H108,(IF(B30=Data!#REF!,Data!#REF!,(IF(B30=Data!#REF!,Data!#REF!,Data!#REF!)))))))))))))))&amp;IF(B30=Data!B243,Data!H243,(IF(B30=Data!B244,Data!H244,(IF(B30=Data!#REF!,Data!#REF!,(IF(B30=Data!B239,Data!H239,(IF(B30=Data!B240,Data!H240,(IF(B30=Data!#REF!,Data!H935,(IF(B30=Data!#REF!,Data!#REF!,(IF(B30=Data!B295,Data!H295,Data!#REF!)))))))))))))))&amp;IF(B30=Data!#REF!,Data!#REF!,(IF(B30=Data!#REF!,Data!#REF!,(IF(B30=Data!#REF!,Data!#REF!,(IF(B30=Data!#REF!,Data!#REF!,(IF(B30=Data!#REF!,Data!#REF!,Data!#REF!)))))))))</f>
        <v>#REF!</v>
      </c>
      <c r="Q30" s="378"/>
      <c r="R30" s="378"/>
      <c r="S30" s="186" t="e">
        <f>IF(B30=Data!B117,Data!I117,(IF(B30=Data!B123,Data!I123,(IF(B30=Data!B125,Data!I125,(IF(B30=Data!#REF!,Data!#REF!,(IF(B30=Data!#REF!,Data!#REF!,(IF(B30=Data!B108,Data!I108,(IF(B30=Data!#REF!,Data!#REF!,(IF(B30=Data!#REF!,Data!#REF!,Data!#REF!)))))))))))))))&amp;IF(B30=Data!B243,Data!I243,(IF(B30=Data!B244,Data!I244,(IF(B30=Data!#REF!,Data!#REF!,(IF(B30=Data!B239,Data!I239,(IF(B30=Data!B240,Data!I240,(IF(B30=Data!#REF!,Data!I935,(IF(B30=Data!#REF!,Data!#REF!,(IF(B30=Data!B295,Data!I295,Data!#REF!)))))))))))))))&amp;IF(B30=Data!#REF!,Data!#REF!,(IF(B30=Data!#REF!,Data!#REF!,(IF(B30=Data!#REF!,Data!#REF!,(IF(B30=Data!#REF!,Data!#REF!,(IF(B30=Data!#REF!,Data!#REF!,Data!#REF!)))))))))</f>
        <v>#REF!</v>
      </c>
      <c r="T30" s="379"/>
      <c r="U30" s="186" t="e">
        <f>IF(B30=Data!B117,Data!J117,(IF(B30=Data!B123,Data!J123,(IF(B30=Data!B125,Data!J125,(IF(B30=Data!#REF!,Data!#REF!,(IF(B30=Data!#REF!,Data!#REF!,(IF(B30=Data!B108,Data!J108,(IF(B30=Data!#REF!,Data!#REF!,(IF(B30=Data!#REF!,Data!#REF!,Data!#REF!)))))))))))))))&amp;IF(B30=Data!B243,Data!J243,(IF(B30=Data!B244,Data!J244,(IF(B30=Data!#REF!,Data!#REF!,(IF(B30=Data!B239,Data!J239,(IF(B30=Data!B240,Data!J240,(IF(B30=Data!#REF!,Data!J935,(IF(B30=Data!#REF!,Data!#REF!,(IF(B30=Data!B295,Data!J295,Data!#REF!)))))))))))))))&amp;IF(B30=Data!#REF!,Data!#REF!,(IF(B30=Data!#REF!,Data!#REF!,(IF(B30=Data!#REF!,Data!#REF!,(IF(B30=Data!#REF!,Data!#REF!,(IF(B30=Data!#REF!,Data!#REF!,Data!#REF!)))))))))</f>
        <v>#REF!</v>
      </c>
      <c r="V30" s="184">
        <f>IF(D30="","",VLOOKUP(B30,Data!$B$5:$J$404,9,FALSE)*D30)</f>
        <v>2.3980000000000001</v>
      </c>
    </row>
    <row r="31" spans="1:22" s="340" customFormat="1" ht="17" customHeight="1">
      <c r="A31" s="272"/>
      <c r="B31" s="419"/>
      <c r="C31" s="187" t="str">
        <f>IF(D31="","",VLOOKUP(B31,Data!$B$5:$L$404,2,FALSE))</f>
        <v/>
      </c>
      <c r="D31" s="274"/>
      <c r="E31" s="341"/>
      <c r="F31" s="185" t="str">
        <f>IF(D31="","",VLOOKUP(B31,Data!$B$5:$L$404,11,FALSE))</f>
        <v/>
      </c>
      <c r="G31" s="188" t="str">
        <f>IF(D31&gt;0,D31*F31,"-")</f>
        <v>-</v>
      </c>
      <c r="H31" s="182" t="str">
        <f>IF(D31="","",VLOOKUP(B31,Data!$B$5:$D$404,3,FALSE))</f>
        <v/>
      </c>
      <c r="I31" s="182" t="str">
        <f>IF(D31="","",VLOOKUP(B31,Data!$B$5:$M$404,12,FALSE))</f>
        <v/>
      </c>
      <c r="J31" s="280"/>
      <c r="K31" s="183" t="str">
        <f>IF(D31="","",VLOOKUP(B31,Data!$B$5:$E$404,4,FALSE)*D31)</f>
        <v/>
      </c>
      <c r="L31" s="183" t="str">
        <f>IF(D31="","",VLOOKUP(B31,Data!$B$5:$F$404,5,FALSE)*D31)</f>
        <v/>
      </c>
      <c r="M31" s="189" t="e">
        <f>IF(B31=Data!B117,Data!G117,(IF(B31=Data!B123,Data!G123,(IF(B31=Data!B125,Data!G125,(IF(B31=Data!#REF!,Data!#REF!,(IF(B31=Data!#REF!,Data!#REF!,(IF(B31=Data!B108,Data!G108,(IF(B31=Data!#REF!,Data!#REF!,(IF(B31=Data!#REF!,Data!#REF!,Data!#REF!)))))))))))))))&amp;IF(B31=Data!B243,Data!G243,(IF(B31=Data!B244,Data!G244,(IF(B31=Data!#REF!,Data!#REF!,(IF(B31=Data!B239,Data!G239,(IF(B31=Data!B240,Data!G240,(IF(B31=Data!#REF!,Data!G935,(IF(B31=Data!#REF!,Data!#REF!,(IF(B31=Data!B295,Data!G295,Data!#REF!)))))))))))))))&amp;IF(B31=Data!#REF!,Data!#REF!,(IF(B31=Data!#REF!,Data!#REF!,(IF(B31=Data!#REF!,Data!#REF!,(IF(B31=Data!#REF!,Data!#REF!,(IF(B31=Data!#REF!,Data!#REF!,Data!#REF!)))))))))</f>
        <v>#REF!</v>
      </c>
      <c r="N31" s="377"/>
      <c r="O31" s="378"/>
      <c r="P31" s="186" t="e">
        <f>IF(B31=Data!B117,Data!H117,(IF(B31=Data!B123,Data!H123,(IF(B31=Data!B125,Data!H125,(IF(B31=Data!#REF!,Data!#REF!,(IF(B31=Data!#REF!,Data!#REF!,(IF(B31=Data!B108,Data!H108,(IF(B31=Data!#REF!,Data!#REF!,(IF(B31=Data!#REF!,Data!#REF!,Data!#REF!)))))))))))))))&amp;IF(B31=Data!B243,Data!H243,(IF(B31=Data!B244,Data!H244,(IF(B31=Data!#REF!,Data!#REF!,(IF(B31=Data!B239,Data!H239,(IF(B31=Data!B240,Data!H240,(IF(B31=Data!#REF!,Data!H935,(IF(B31=Data!#REF!,Data!#REF!,(IF(B31=Data!B295,Data!H295,Data!#REF!)))))))))))))))&amp;IF(B31=Data!#REF!,Data!#REF!,(IF(B31=Data!#REF!,Data!#REF!,(IF(B31=Data!#REF!,Data!#REF!,(IF(B31=Data!#REF!,Data!#REF!,(IF(B31=Data!#REF!,Data!#REF!,Data!#REF!)))))))))</f>
        <v>#REF!</v>
      </c>
      <c r="Q31" s="378"/>
      <c r="R31" s="378"/>
      <c r="S31" s="186" t="e">
        <f>IF(B31=Data!B117,Data!I117,(IF(B31=Data!B123,Data!I123,(IF(B31=Data!B125,Data!I125,(IF(B31=Data!#REF!,Data!#REF!,(IF(B31=Data!#REF!,Data!#REF!,(IF(B31=Data!B108,Data!I108,(IF(B31=Data!#REF!,Data!#REF!,(IF(B31=Data!#REF!,Data!#REF!,Data!#REF!)))))))))))))))&amp;IF(B31=Data!B243,Data!I243,(IF(B31=Data!B244,Data!I244,(IF(B31=Data!#REF!,Data!#REF!,(IF(B31=Data!B239,Data!I239,(IF(B31=Data!B240,Data!I240,(IF(B31=Data!#REF!,Data!I935,(IF(B31=Data!#REF!,Data!#REF!,(IF(B31=Data!B295,Data!I295,Data!#REF!)))))))))))))))&amp;IF(B31=Data!#REF!,Data!#REF!,(IF(B31=Data!#REF!,Data!#REF!,(IF(B31=Data!#REF!,Data!#REF!,(IF(B31=Data!#REF!,Data!#REF!,(IF(B31=Data!#REF!,Data!#REF!,Data!#REF!)))))))))</f>
        <v>#REF!</v>
      </c>
      <c r="T31" s="379"/>
      <c r="U31" s="186" t="e">
        <f>IF(B31=Data!B117,Data!J117,(IF(B31=Data!B123,Data!J123,(IF(B31=Data!B125,Data!J125,(IF(B31=Data!#REF!,Data!#REF!,(IF(B31=Data!#REF!,Data!#REF!,(IF(B31=Data!B108,Data!J108,(IF(B31=Data!#REF!,Data!#REF!,(IF(B31=Data!#REF!,Data!#REF!,Data!#REF!)))))))))))))))&amp;IF(B31=Data!B243,Data!J243,(IF(B31=Data!B244,Data!J244,(IF(B31=Data!#REF!,Data!#REF!,(IF(B31=Data!B239,Data!J239,(IF(B31=Data!B240,Data!J240,(IF(B31=Data!#REF!,Data!J935,(IF(B31=Data!#REF!,Data!#REF!,(IF(B31=Data!B295,Data!J295,Data!#REF!)))))))))))))))&amp;IF(B31=Data!#REF!,Data!#REF!,(IF(B31=Data!#REF!,Data!#REF!,(IF(B31=Data!#REF!,Data!#REF!,(IF(B31=Data!#REF!,Data!#REF!,(IF(B31=Data!#REF!,Data!#REF!,Data!#REF!)))))))))</f>
        <v>#REF!</v>
      </c>
      <c r="V31" s="184" t="str">
        <f>IF(D31="","",VLOOKUP(B31,Data!$B$5:$J$404,9,FALSE)*D31)</f>
        <v/>
      </c>
    </row>
    <row r="32" spans="1:22" s="340" customFormat="1" ht="17" customHeight="1">
      <c r="A32" s="272"/>
      <c r="B32" s="419"/>
      <c r="C32" s="187" t="str">
        <f>IF(D32="","",VLOOKUP(B32,Data!$B$5:$L$404,2,FALSE))</f>
        <v/>
      </c>
      <c r="D32" s="274"/>
      <c r="E32" s="341"/>
      <c r="F32" s="185" t="str">
        <f>IF(D32="","",VLOOKUP(B32,Data!$B$5:$L$404,11,FALSE))</f>
        <v/>
      </c>
      <c r="G32" s="188" t="str">
        <f t="shared" si="0"/>
        <v>-</v>
      </c>
      <c r="H32" s="182" t="str">
        <f>IF(D32="","",VLOOKUP(B32,Data!$B$5:$D$404,3,FALSE))</f>
        <v/>
      </c>
      <c r="I32" s="182" t="str">
        <f>IF(D32="","",VLOOKUP(B32,Data!$B$5:$M$404,12,FALSE))</f>
        <v/>
      </c>
      <c r="J32" s="280"/>
      <c r="K32" s="183" t="str">
        <f>IF(D32="","",VLOOKUP(B32,Data!$B$5:$E$404,4,FALSE)*D32)</f>
        <v/>
      </c>
      <c r="L32" s="183" t="str">
        <f>IF(D32="","",VLOOKUP(B32,Data!$B$5:$F$404,5,FALSE)*D32)</f>
        <v/>
      </c>
      <c r="M32" s="189" t="e">
        <f>IF(B32=Data!B118,Data!G118,(IF(B32=Data!B124,Data!G124,(IF(B32=Data!B126,Data!G126,(IF(B32=Data!#REF!,Data!#REF!,(IF(B32=Data!#REF!,Data!#REF!,(IF(B32=Data!B109,Data!G109,(IF(B32=Data!#REF!,Data!#REF!,(IF(B32=Data!#REF!,Data!#REF!,Data!#REF!)))))))))))))))&amp;IF(B32=Data!B244,Data!G244,(IF(B32=Data!B245,Data!G245,(IF(B32=Data!#REF!,Data!#REF!,(IF(B32=Data!B240,Data!G240,(IF(B32=Data!B241,Data!G241,(IF(B32=Data!#REF!,Data!G936,(IF(B32=Data!#REF!,Data!#REF!,(IF(B32=Data!B296,Data!G296,Data!#REF!)))))))))))))))&amp;IF(B32=Data!#REF!,Data!#REF!,(IF(B32=Data!#REF!,Data!#REF!,(IF(B32=Data!#REF!,Data!#REF!,(IF(B32=Data!#REF!,Data!#REF!,(IF(B32=Data!#REF!,Data!#REF!,Data!#REF!)))))))))</f>
        <v>#REF!</v>
      </c>
      <c r="N32" s="377"/>
      <c r="O32" s="378"/>
      <c r="P32" s="186" t="e">
        <f>IF(B32=Data!B118,Data!H118,(IF(B32=Data!B124,Data!H124,(IF(B32=Data!B126,Data!H126,(IF(B32=Data!#REF!,Data!#REF!,(IF(B32=Data!#REF!,Data!#REF!,(IF(B32=Data!B109,Data!H109,(IF(B32=Data!#REF!,Data!#REF!,(IF(B32=Data!#REF!,Data!#REF!,Data!#REF!)))))))))))))))&amp;IF(B32=Data!B244,Data!H244,(IF(B32=Data!B245,Data!H245,(IF(B32=Data!#REF!,Data!#REF!,(IF(B32=Data!B240,Data!H240,(IF(B32=Data!B241,Data!H241,(IF(B32=Data!#REF!,Data!H936,(IF(B32=Data!#REF!,Data!#REF!,(IF(B32=Data!B296,Data!H296,Data!#REF!)))))))))))))))&amp;IF(B32=Data!#REF!,Data!#REF!,(IF(B32=Data!#REF!,Data!#REF!,(IF(B32=Data!#REF!,Data!#REF!,(IF(B32=Data!#REF!,Data!#REF!,(IF(B32=Data!#REF!,Data!#REF!,Data!#REF!)))))))))</f>
        <v>#REF!</v>
      </c>
      <c r="Q32" s="378"/>
      <c r="R32" s="378"/>
      <c r="S32" s="186" t="e">
        <f>IF(B32=Data!B118,Data!I118,(IF(B32=Data!B124,Data!I124,(IF(B32=Data!B126,Data!I126,(IF(B32=Data!#REF!,Data!#REF!,(IF(B32=Data!#REF!,Data!#REF!,(IF(B32=Data!B109,Data!I109,(IF(B32=Data!#REF!,Data!#REF!,(IF(B32=Data!#REF!,Data!#REF!,Data!#REF!)))))))))))))))&amp;IF(B32=Data!B244,Data!I244,(IF(B32=Data!B245,Data!I245,(IF(B32=Data!#REF!,Data!#REF!,(IF(B32=Data!B240,Data!I240,(IF(B32=Data!B241,Data!I241,(IF(B32=Data!#REF!,Data!I936,(IF(B32=Data!#REF!,Data!#REF!,(IF(B32=Data!B296,Data!I296,Data!#REF!)))))))))))))))&amp;IF(B32=Data!#REF!,Data!#REF!,(IF(B32=Data!#REF!,Data!#REF!,(IF(B32=Data!#REF!,Data!#REF!,(IF(B32=Data!#REF!,Data!#REF!,(IF(B32=Data!#REF!,Data!#REF!,Data!#REF!)))))))))</f>
        <v>#REF!</v>
      </c>
      <c r="T32" s="379"/>
      <c r="U32" s="186" t="e">
        <f>IF(B32=Data!B118,Data!J118,(IF(B32=Data!B124,Data!J124,(IF(B32=Data!B126,Data!J126,(IF(B32=Data!#REF!,Data!#REF!,(IF(B32=Data!#REF!,Data!#REF!,(IF(B32=Data!B109,Data!J109,(IF(B32=Data!#REF!,Data!#REF!,(IF(B32=Data!#REF!,Data!#REF!,Data!#REF!)))))))))))))))&amp;IF(B32=Data!B244,Data!J244,(IF(B32=Data!B245,Data!J245,(IF(B32=Data!#REF!,Data!#REF!,(IF(B32=Data!B240,Data!J240,(IF(B32=Data!B241,Data!J241,(IF(B32=Data!#REF!,Data!J936,(IF(B32=Data!#REF!,Data!#REF!,(IF(B32=Data!B296,Data!J296,Data!#REF!)))))))))))))))&amp;IF(B32=Data!#REF!,Data!#REF!,(IF(B32=Data!#REF!,Data!#REF!,(IF(B32=Data!#REF!,Data!#REF!,(IF(B32=Data!#REF!,Data!#REF!,(IF(B32=Data!#REF!,Data!#REF!,Data!#REF!)))))))))</f>
        <v>#REF!</v>
      </c>
      <c r="V32" s="184" t="str">
        <f>IF(D32="","",VLOOKUP(B32,Data!$B$5:$J$404,9,FALSE)*D32)</f>
        <v/>
      </c>
    </row>
    <row r="33" spans="1:22" s="340" customFormat="1" ht="19.5" customHeight="1">
      <c r="A33" s="272"/>
      <c r="B33" s="678" t="s">
        <v>1114</v>
      </c>
      <c r="C33" s="679"/>
      <c r="D33" s="454">
        <f>SUM(D18:D30)</f>
        <v>48</v>
      </c>
      <c r="E33" s="191"/>
      <c r="F33" s="191"/>
      <c r="G33" s="455">
        <f>SUM(G18:G30)</f>
        <v>135774.30000000002</v>
      </c>
      <c r="H33" s="383"/>
      <c r="I33" s="191"/>
      <c r="J33" s="191"/>
      <c r="K33" s="455">
        <f>SUM(K18:K30)</f>
        <v>11547</v>
      </c>
      <c r="L33" s="455">
        <f>SUM(L18:L30)</f>
        <v>10343</v>
      </c>
      <c r="M33" s="190">
        <f>SUM(M16:M17)</f>
        <v>0</v>
      </c>
      <c r="N33" s="190"/>
      <c r="O33" s="190"/>
      <c r="P33" s="190"/>
      <c r="Q33" s="190"/>
      <c r="R33" s="190">
        <f>SUM(R16:R17)</f>
        <v>0</v>
      </c>
      <c r="S33" s="190">
        <f>SUM(S16:S17)</f>
        <v>0</v>
      </c>
      <c r="T33" s="190"/>
      <c r="U33" s="190">
        <f>SUM(U16:U17)</f>
        <v>0</v>
      </c>
      <c r="V33" s="456">
        <f>SUM(V18:V32)</f>
        <v>62.576000000000015</v>
      </c>
    </row>
    <row r="34" spans="1:22" ht="10.25" customHeight="1">
      <c r="A34" s="272"/>
      <c r="B34" s="680"/>
      <c r="C34" s="681"/>
      <c r="D34" s="395"/>
      <c r="E34" s="311"/>
      <c r="F34" s="160" t="s">
        <v>523</v>
      </c>
      <c r="G34" s="157"/>
      <c r="H34" s="344"/>
      <c r="I34" s="344"/>
      <c r="J34" s="344"/>
      <c r="K34" s="161"/>
      <c r="L34" s="151"/>
      <c r="M34" s="298"/>
      <c r="T34" s="298"/>
      <c r="U34" s="298"/>
      <c r="V34" s="155"/>
    </row>
    <row r="35" spans="1:22" ht="14">
      <c r="A35" s="290" t="s">
        <v>524</v>
      </c>
      <c r="B35" s="346"/>
      <c r="C35" s="347"/>
      <c r="D35" s="396" t="s">
        <v>81</v>
      </c>
      <c r="E35" s="305"/>
      <c r="F35" s="68" t="s">
        <v>82</v>
      </c>
      <c r="G35" s="72"/>
      <c r="H35" s="322" t="s">
        <v>83</v>
      </c>
      <c r="I35" s="349"/>
      <c r="J35" s="152" t="s">
        <v>84</v>
      </c>
      <c r="K35" s="152"/>
      <c r="L35" s="682" t="s">
        <v>85</v>
      </c>
      <c r="M35" s="683"/>
      <c r="N35" s="683"/>
      <c r="O35" s="683"/>
      <c r="P35" s="683"/>
      <c r="Q35" s="683"/>
      <c r="R35" s="683"/>
      <c r="S35" s="683"/>
      <c r="T35" s="683"/>
      <c r="U35" s="683"/>
      <c r="V35" s="684"/>
    </row>
    <row r="36" spans="1:22" ht="14">
      <c r="A36" s="297" t="s">
        <v>525</v>
      </c>
      <c r="B36" s="334"/>
      <c r="C36" s="308"/>
      <c r="D36" s="386" t="s">
        <v>87</v>
      </c>
      <c r="F36" s="685"/>
      <c r="G36" s="686"/>
      <c r="H36" s="297" t="s">
        <v>88</v>
      </c>
      <c r="I36" s="350"/>
      <c r="J36" s="154" t="s">
        <v>89</v>
      </c>
      <c r="K36" s="154"/>
      <c r="L36" s="150"/>
      <c r="V36" s="155"/>
    </row>
    <row r="37" spans="1:22">
      <c r="A37" s="297" t="s">
        <v>526</v>
      </c>
      <c r="B37" s="297"/>
      <c r="C37" s="298"/>
      <c r="F37" s="685"/>
      <c r="G37" s="686"/>
      <c r="H37" s="297"/>
      <c r="I37" s="350"/>
      <c r="J37" s="154" t="s">
        <v>93</v>
      </c>
      <c r="K37" s="154"/>
      <c r="L37" s="150"/>
      <c r="V37" s="155"/>
    </row>
    <row r="38" spans="1:22" ht="10.5" customHeight="1">
      <c r="A38" s="311"/>
      <c r="B38" s="351"/>
      <c r="C38" s="352"/>
      <c r="D38" s="386" t="s">
        <v>94</v>
      </c>
      <c r="F38" s="685"/>
      <c r="G38" s="686"/>
      <c r="H38" s="297" t="s">
        <v>95</v>
      </c>
      <c r="I38" s="350"/>
      <c r="J38" s="154"/>
      <c r="K38" s="154"/>
      <c r="L38" s="150"/>
      <c r="V38" s="155"/>
    </row>
    <row r="39" spans="1:22" ht="13">
      <c r="A39" s="290" t="s">
        <v>96</v>
      </c>
      <c r="C39" s="292"/>
      <c r="D39" s="386" t="s">
        <v>97</v>
      </c>
      <c r="F39" s="76" t="s">
        <v>98</v>
      </c>
      <c r="G39" s="73"/>
      <c r="H39" s="297" t="s">
        <v>88</v>
      </c>
      <c r="I39" s="350"/>
      <c r="J39" s="154" t="s">
        <v>99</v>
      </c>
      <c r="K39" s="154"/>
      <c r="L39" s="150"/>
      <c r="V39" s="155"/>
    </row>
    <row r="40" spans="1:22" ht="10.5" customHeight="1">
      <c r="A40" s="297" t="s">
        <v>527</v>
      </c>
      <c r="C40" s="298"/>
      <c r="D40" s="386" t="s">
        <v>100</v>
      </c>
      <c r="F40" s="77"/>
      <c r="G40" s="162"/>
      <c r="H40" s="297" t="s">
        <v>101</v>
      </c>
      <c r="I40" s="350"/>
      <c r="J40" s="154" t="s">
        <v>528</v>
      </c>
      <c r="K40" s="154"/>
      <c r="L40" s="687" t="s">
        <v>103</v>
      </c>
      <c r="M40" s="688"/>
      <c r="N40" s="688"/>
      <c r="O40" s="688"/>
      <c r="P40" s="688"/>
      <c r="Q40" s="688"/>
      <c r="R40" s="688"/>
      <c r="S40" s="688"/>
      <c r="T40" s="688"/>
      <c r="U40" s="688"/>
      <c r="V40" s="689"/>
    </row>
    <row r="41" spans="1:22">
      <c r="A41" s="311"/>
      <c r="B41" s="312"/>
      <c r="C41" s="313"/>
      <c r="D41" s="397"/>
      <c r="E41" s="312"/>
      <c r="F41" s="673" t="s">
        <v>1107</v>
      </c>
      <c r="G41" s="674"/>
      <c r="H41" s="673" t="s">
        <v>1113</v>
      </c>
      <c r="I41" s="674"/>
      <c r="J41" s="158" t="s">
        <v>104</v>
      </c>
      <c r="K41" s="158"/>
      <c r="L41" s="675" t="s">
        <v>105</v>
      </c>
      <c r="M41" s="676"/>
      <c r="N41" s="676"/>
      <c r="O41" s="676"/>
      <c r="P41" s="676"/>
      <c r="Q41" s="676"/>
      <c r="R41" s="676"/>
      <c r="S41" s="676"/>
      <c r="T41" s="676"/>
      <c r="U41" s="676"/>
      <c r="V41" s="677"/>
    </row>
    <row r="42" spans="1:22">
      <c r="B42" s="305"/>
    </row>
    <row r="45" spans="1:22" ht="19.25" customHeight="1"/>
    <row r="46" spans="1:22" ht="19.25" customHeight="1"/>
    <row r="47" spans="1:22" s="354" customFormat="1" ht="17.75" customHeight="1">
      <c r="A47" s="163" t="s">
        <v>886</v>
      </c>
      <c r="B47" s="146"/>
      <c r="C47" s="163" t="s">
        <v>569</v>
      </c>
      <c r="D47" s="382"/>
      <c r="E47" s="363"/>
      <c r="F47" s="163" t="s">
        <v>880</v>
      </c>
      <c r="G47" s="146"/>
      <c r="H47" s="163" t="s">
        <v>569</v>
      </c>
      <c r="K47" s="265"/>
      <c r="L47" s="265"/>
      <c r="V47" s="264"/>
    </row>
    <row r="48" spans="1:22" s="354" customFormat="1" ht="17.75" customHeight="1">
      <c r="A48" s="163" t="s">
        <v>887</v>
      </c>
      <c r="B48" s="146"/>
      <c r="C48" s="163" t="s">
        <v>891</v>
      </c>
      <c r="D48" s="382"/>
      <c r="E48" s="363"/>
      <c r="F48" s="247" t="s">
        <v>881</v>
      </c>
      <c r="G48" s="381"/>
      <c r="H48" s="247" t="s">
        <v>891</v>
      </c>
      <c r="K48" s="265"/>
      <c r="L48" s="265"/>
      <c r="V48" s="264"/>
    </row>
    <row r="49" spans="1:22" s="354" customFormat="1" ht="17.75" customHeight="1">
      <c r="A49" s="163" t="s">
        <v>888</v>
      </c>
      <c r="B49" s="146"/>
      <c r="C49" s="163" t="s">
        <v>891</v>
      </c>
      <c r="D49" s="382"/>
      <c r="E49" s="363"/>
      <c r="F49" s="163" t="s">
        <v>882</v>
      </c>
      <c r="G49" s="146"/>
      <c r="H49" s="163" t="s">
        <v>569</v>
      </c>
      <c r="K49" s="265"/>
      <c r="L49" s="265"/>
      <c r="V49" s="264"/>
    </row>
    <row r="50" spans="1:22" s="354" customFormat="1" ht="17.75" customHeight="1">
      <c r="A50" s="163" t="s">
        <v>889</v>
      </c>
      <c r="B50" s="146"/>
      <c r="C50" s="163" t="s">
        <v>569</v>
      </c>
      <c r="D50" s="382"/>
      <c r="E50" s="363"/>
      <c r="F50" s="163" t="s">
        <v>883</v>
      </c>
      <c r="G50" s="146"/>
      <c r="H50" s="163" t="s">
        <v>569</v>
      </c>
      <c r="K50" s="265"/>
      <c r="L50" s="265"/>
      <c r="V50" s="264"/>
    </row>
    <row r="51" spans="1:22" s="354" customFormat="1" ht="17.75" customHeight="1">
      <c r="A51" s="163" t="s">
        <v>890</v>
      </c>
      <c r="B51" s="146"/>
      <c r="C51" s="163" t="s">
        <v>569</v>
      </c>
      <c r="D51" s="382"/>
      <c r="E51" s="363"/>
      <c r="F51" s="163" t="s">
        <v>885</v>
      </c>
      <c r="G51" s="146"/>
      <c r="H51" s="163" t="s">
        <v>569</v>
      </c>
      <c r="K51" s="265"/>
      <c r="L51" s="265"/>
      <c r="V51" s="264"/>
    </row>
    <row r="52" spans="1:22" ht="18.75" customHeight="1">
      <c r="A52" s="411"/>
      <c r="B52" s="411"/>
      <c r="C52" s="411"/>
      <c r="D52" s="384"/>
      <c r="E52" s="266"/>
      <c r="F52" s="163" t="s">
        <v>884</v>
      </c>
      <c r="H52" s="163" t="s">
        <v>569</v>
      </c>
    </row>
    <row r="53" spans="1:22" ht="17.5">
      <c r="A53" s="268"/>
      <c r="B53" s="411"/>
      <c r="C53" s="411"/>
      <c r="D53" s="384"/>
      <c r="E53" s="411"/>
      <c r="F53" s="267"/>
      <c r="G53" s="267"/>
      <c r="H53" s="411"/>
    </row>
    <row r="55" spans="1:22">
      <c r="D55" s="386" t="s">
        <v>872</v>
      </c>
    </row>
    <row r="56" spans="1:22">
      <c r="L56" s="355"/>
    </row>
    <row r="57" spans="1:22" ht="14">
      <c r="A57" s="356"/>
      <c r="C57" s="334"/>
      <c r="D57" s="398"/>
      <c r="L57" s="358"/>
    </row>
    <row r="58" spans="1:22" ht="14">
      <c r="A58" s="359"/>
      <c r="C58" s="334"/>
      <c r="D58" s="398"/>
      <c r="L58" s="358"/>
    </row>
    <row r="59" spans="1:22" ht="14">
      <c r="A59" s="359"/>
      <c r="C59" s="334"/>
      <c r="D59" s="398"/>
      <c r="L59" s="358"/>
    </row>
    <row r="60" spans="1:22" ht="14">
      <c r="A60" s="359"/>
      <c r="B60" s="334"/>
      <c r="C60" s="334"/>
      <c r="D60" s="398"/>
      <c r="L60" s="358"/>
    </row>
    <row r="61" spans="1:22" ht="14">
      <c r="A61" s="359"/>
      <c r="B61" s="334"/>
      <c r="C61" s="334"/>
      <c r="D61" s="398"/>
      <c r="L61" s="358"/>
    </row>
    <row r="62" spans="1:22" ht="14">
      <c r="A62" s="359"/>
      <c r="B62" s="334"/>
      <c r="C62" s="334"/>
      <c r="D62" s="398"/>
      <c r="L62" s="358"/>
    </row>
    <row r="63" spans="1:22" ht="14">
      <c r="A63" s="334"/>
      <c r="B63" s="334"/>
      <c r="C63" s="334"/>
      <c r="D63" s="398"/>
      <c r="L63" s="360"/>
    </row>
    <row r="64" spans="1:22" ht="14">
      <c r="A64" s="359"/>
      <c r="B64" s="334"/>
      <c r="C64" s="334"/>
      <c r="D64" s="398"/>
    </row>
    <row r="65" spans="1:4" ht="14">
      <c r="A65" s="334"/>
      <c r="B65" s="334"/>
      <c r="C65" s="334"/>
      <c r="D65" s="398"/>
    </row>
    <row r="66" spans="1:4" ht="14">
      <c r="A66" s="334"/>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59"/>
      <c r="B75" s="334"/>
      <c r="C75" s="334"/>
      <c r="D75" s="398"/>
    </row>
    <row r="76" spans="1:4" ht="14">
      <c r="A76" s="359"/>
      <c r="B76" s="334"/>
      <c r="C76" s="334"/>
      <c r="D76" s="398"/>
    </row>
    <row r="77" spans="1:4" ht="14">
      <c r="A77" s="334"/>
      <c r="B77" s="334"/>
      <c r="C77" s="334"/>
      <c r="D77" s="398"/>
    </row>
    <row r="78" spans="1:4" ht="14">
      <c r="B78" s="334"/>
    </row>
    <row r="79" spans="1:4" ht="14">
      <c r="B79" s="334"/>
    </row>
    <row r="80" spans="1:4" ht="14">
      <c r="B80" s="334"/>
    </row>
  </sheetData>
  <mergeCells count="9">
    <mergeCell ref="F41:G41"/>
    <mergeCell ref="H41:I41"/>
    <mergeCell ref="L41:V41"/>
    <mergeCell ref="B33:C34"/>
    <mergeCell ref="L35:V35"/>
    <mergeCell ref="F36:G36"/>
    <mergeCell ref="F37:G37"/>
    <mergeCell ref="F38:G38"/>
    <mergeCell ref="L40:V40"/>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41" max="21" man="1"/>
  </rowBreaks>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DD39A-70B6-4FA2-A022-8018EFAC9FF0}">
  <sheetPr>
    <pageSetUpPr fitToPage="1"/>
  </sheetPr>
  <dimension ref="A1:AD78"/>
  <sheetViews>
    <sheetView topLeftCell="A10" zoomScale="70" zoomScaleNormal="70" zoomScaleSheetLayoutView="85" workbookViewId="0">
      <selection activeCell="J28" sqref="J28"/>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93"/>
      <c r="I10" s="594"/>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1050</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11</v>
      </c>
      <c r="B19" s="419" t="s">
        <v>405</v>
      </c>
      <c r="C19" s="187" t="str">
        <f>IF(D19="","",VLOOKUP(B19,Data!$B$5:$L$404,2,FALSE))</f>
        <v>ZU62670</v>
      </c>
      <c r="D19" s="274">
        <v>1</v>
      </c>
      <c r="E19" s="466"/>
      <c r="F19" s="185">
        <f>IF(D19="","",VLOOKUP(B19,Data!$B$5:$L$404,11,FALSE))</f>
        <v>6633.78</v>
      </c>
      <c r="G19" s="188">
        <f>IF(D19&gt;0,D19*F19,"-")</f>
        <v>6633.78</v>
      </c>
      <c r="H19" s="182" t="str">
        <f>IF(D19="","",VLOOKUP(B19,Data!$B$5:$D$404,3,FALSE))</f>
        <v>C/T</v>
      </c>
      <c r="I19" s="182" t="str">
        <f>IF(D19="","",VLOOKUP(B19,Data!$B$5:$M$404,12,FALSE))</f>
        <v>Indonesia</v>
      </c>
      <c r="J19" s="553" t="s">
        <v>1054</v>
      </c>
      <c r="K19" s="183">
        <f>IF(D19="","",VLOOKUP(B19,Data!$B$5:$E$404,4,FALSE)*D19)</f>
        <v>345</v>
      </c>
      <c r="L19" s="183">
        <f>IF(D19="","",VLOOKUP(B19,Data!$B$5:$F$404,5,FALSE)*D19)</f>
        <v>304</v>
      </c>
      <c r="M19" s="189" t="e">
        <f>IF(B19=Data!B84,Data!G84,(IF(B19=Data!B90,Data!G90,(IF(B19=Data!B92,Data!G92,(IF(B19=Data!#REF!,Data!#REF!,(IF(B19=Data!#REF!,Data!#REF!,(IF(B19=Data!B75,Data!G75,(IF(B19=Data!#REF!,Data!#REF!,(IF(B19=Data!#REF!,Data!#REF!,Data!#REF!)))))))))))))))&amp;IF(B19=Data!B209,Data!G209,(IF(B19=Data!B210,Data!G210,(IF(B19=Data!#REF!,Data!#REF!,(IF(B19=Data!B205,Data!G205,(IF(B19=Data!B206,Data!G206,(IF(B19=Data!#REF!,Data!G902,(IF(B19=Data!#REF!,Data!#REF!,(IF(B19=Data!B262,Data!G262,Data!#REF!)))))))))))))))&amp;IF(B19=Data!#REF!,Data!#REF!,(IF(B19=Data!#REF!,Data!#REF!,(IF(B19=Data!#REF!,Data!#REF!,(IF(B19=Data!#REF!,Data!#REF!,(IF(B19=Data!#REF!,Data!#REF!,Data!#REF!)))))))))</f>
        <v>#REF!</v>
      </c>
      <c r="N19" s="377"/>
      <c r="O19" s="378"/>
      <c r="P19" s="186" t="e">
        <f>IF(B19=Data!B84,Data!H84,(IF(B19=Data!B90,Data!H90,(IF(B19=Data!B92,Data!H92,(IF(B19=Data!#REF!,Data!#REF!,(IF(B19=Data!#REF!,Data!#REF!,(IF(B19=Data!B75,Data!H75,(IF(B19=Data!#REF!,Data!#REF!,(IF(B19=Data!#REF!,Data!#REF!,Data!#REF!)))))))))))))))&amp;IF(B19=Data!B209,Data!H209,(IF(B19=Data!B210,Data!H210,(IF(B19=Data!#REF!,Data!#REF!,(IF(B19=Data!B205,Data!H205,(IF(B19=Data!B206,Data!H206,(IF(B19=Data!#REF!,Data!H902,(IF(B19=Data!#REF!,Data!#REF!,(IF(B19=Data!B262,Data!H262,Data!#REF!)))))))))))))))&amp;IF(B19=Data!#REF!,Data!#REF!,(IF(B19=Data!#REF!,Data!#REF!,(IF(B19=Data!#REF!,Data!#REF!,(IF(B19=Data!#REF!,Data!#REF!,(IF(B19=Data!#REF!,Data!#REF!,Data!#REF!)))))))))</f>
        <v>#REF!</v>
      </c>
      <c r="Q19" s="378"/>
      <c r="R19" s="378"/>
      <c r="S19" s="186" t="e">
        <f>IF(B19=Data!B84,Data!I84,(IF(B19=Data!B90,Data!I90,(IF(B19=Data!B92,Data!I92,(IF(B19=Data!#REF!,Data!#REF!,(IF(B19=Data!#REF!,Data!#REF!,(IF(B19=Data!B75,Data!I75,(IF(B19=Data!#REF!,Data!#REF!,(IF(B19=Data!#REF!,Data!#REF!,Data!#REF!)))))))))))))))&amp;IF(B19=Data!B209,Data!I209,(IF(B19=Data!B210,Data!I210,(IF(B19=Data!#REF!,Data!#REF!,(IF(B19=Data!B205,Data!I205,(IF(B19=Data!B206,Data!I206,(IF(B19=Data!#REF!,Data!I902,(IF(B19=Data!#REF!,Data!#REF!,(IF(B19=Data!B262,Data!I262,Data!#REF!)))))))))))))))&amp;IF(B19=Data!#REF!,Data!#REF!,(IF(B19=Data!#REF!,Data!#REF!,(IF(B19=Data!#REF!,Data!#REF!,(IF(B19=Data!#REF!,Data!#REF!,(IF(B19=Data!#REF!,Data!#REF!,Data!#REF!)))))))))</f>
        <v>#REF!</v>
      </c>
      <c r="T19" s="379"/>
      <c r="U19" s="186" t="e">
        <f>IF(B19=Data!B84,Data!J84,(IF(B19=Data!B90,Data!J90,(IF(B19=Data!B92,Data!J92,(IF(B19=Data!#REF!,Data!#REF!,(IF(B19=Data!#REF!,Data!#REF!,(IF(B19=Data!B75,Data!J75,(IF(B19=Data!#REF!,Data!#REF!,(IF(B19=Data!#REF!,Data!#REF!,Data!#REF!)))))))))))))))&amp;IF(B19=Data!B209,Data!J209,(IF(B19=Data!B210,Data!J210,(IF(B19=Data!#REF!,Data!#REF!,(IF(B19=Data!B205,Data!J205,(IF(B19=Data!B206,Data!J206,(IF(B19=Data!#REF!,Data!J902,(IF(B19=Data!#REF!,Data!#REF!,(IF(B19=Data!B262,Data!J262,Data!#REF!)))))))))))))))&amp;IF(B19=Data!#REF!,Data!#REF!,(IF(B19=Data!#REF!,Data!#REF!,(IF(B19=Data!#REF!,Data!#REF!,(IF(B19=Data!#REF!,Data!#REF!,(IF(B19=Data!#REF!,Data!#REF!,Data!#REF!)))))))))</f>
        <v>#REF!</v>
      </c>
      <c r="V19" s="184">
        <f>IF(D19="","",VLOOKUP(B19,Data!$B$5:$J$404,9,FALSE)*D19)</f>
        <v>1.806</v>
      </c>
    </row>
    <row r="20" spans="1:30" s="340" customFormat="1" ht="17" customHeight="1">
      <c r="A20" s="272">
        <v>12</v>
      </c>
      <c r="B20" s="419" t="s">
        <v>298</v>
      </c>
      <c r="C20" s="187" t="str">
        <f>IF(D20="","",VLOOKUP(B20,Data!$B$5:$L$404,2,FALSE))</f>
        <v>WY32280</v>
      </c>
      <c r="D20" s="274">
        <v>1</v>
      </c>
      <c r="E20" s="466"/>
      <c r="F20" s="185">
        <f>IF(D20="","",VLOOKUP(B20,Data!$B$5:$L$404,11,FALSE))</f>
        <v>2846.44</v>
      </c>
      <c r="G20" s="188">
        <f t="shared" ref="G20:G29" si="0">IF(D20&gt;0,D20*F20,"-")</f>
        <v>2846.44</v>
      </c>
      <c r="H20" s="182" t="str">
        <f>IF(D20="","",VLOOKUP(B20,Data!$B$5:$D$404,3,FALSE))</f>
        <v>C/T</v>
      </c>
      <c r="I20" s="182" t="str">
        <f>IF(D20="","",VLOOKUP(B20,Data!$B$5:$M$404,12,FALSE))</f>
        <v>Indonesia</v>
      </c>
      <c r="J20" s="553" t="s">
        <v>1054</v>
      </c>
      <c r="K20" s="183">
        <f>IF(D20="","",VLOOKUP(B20,Data!$B$5:$E$404,4,FALSE)*D20)</f>
        <v>266</v>
      </c>
      <c r="L20" s="183">
        <f>IF(D20="","",VLOOKUP(B20,Data!$B$5:$F$404,5,FALSE)*D20)</f>
        <v>246</v>
      </c>
      <c r="M20" s="189" t="e">
        <f>IF(B20=Data!B85,Data!G85,(IF(B20=Data!B91,Data!G91,(IF(B20=Data!B93,Data!G93,(IF(B20=Data!#REF!,Data!#REF!,(IF(B20=Data!#REF!,Data!#REF!,(IF(B20=Data!B76,Data!G76,(IF(B20=Data!#REF!,Data!#REF!,(IF(B20=Data!#REF!,Data!#REF!,Data!#REF!)))))))))))))))&amp;IF(B20=Data!B210,Data!G210,(IF(B20=Data!B211,Data!G211,(IF(B20=Data!#REF!,Data!#REF!,(IF(B20=Data!B206,Data!G206,(IF(B20=Data!B207,Data!G207,(IF(B20=Data!#REF!,Data!G903,(IF(B20=Data!#REF!,Data!#REF!,(IF(B20=Data!B263,Data!G263,Data!#REF!)))))))))))))))&amp;IF(B20=Data!#REF!,Data!#REF!,(IF(B20=Data!#REF!,Data!#REF!,(IF(B20=Data!#REF!,Data!#REF!,(IF(B20=Data!#REF!,Data!#REF!,(IF(B20=Data!#REF!,Data!#REF!,Data!#REF!)))))))))</f>
        <v>#REF!</v>
      </c>
      <c r="N20" s="377"/>
      <c r="O20" s="378"/>
      <c r="P20" s="186" t="e">
        <f>IF(B20=Data!B85,Data!H85,(IF(B20=Data!B91,Data!H91,(IF(B20=Data!B93,Data!H93,(IF(B20=Data!#REF!,Data!#REF!,(IF(B20=Data!#REF!,Data!#REF!,(IF(B20=Data!B76,Data!H76,(IF(B20=Data!#REF!,Data!#REF!,(IF(B20=Data!#REF!,Data!#REF!,Data!#REF!)))))))))))))))&amp;IF(B20=Data!B210,Data!H210,(IF(B20=Data!B211,Data!H211,(IF(B20=Data!#REF!,Data!#REF!,(IF(B20=Data!B206,Data!H206,(IF(B20=Data!B207,Data!H207,(IF(B20=Data!#REF!,Data!H903,(IF(B20=Data!#REF!,Data!#REF!,(IF(B20=Data!B263,Data!H263,Data!#REF!)))))))))))))))&amp;IF(B20=Data!#REF!,Data!#REF!,(IF(B20=Data!#REF!,Data!#REF!,(IF(B20=Data!#REF!,Data!#REF!,(IF(B20=Data!#REF!,Data!#REF!,(IF(B20=Data!#REF!,Data!#REF!,Data!#REF!)))))))))</f>
        <v>#REF!</v>
      </c>
      <c r="Q20" s="378"/>
      <c r="R20" s="378"/>
      <c r="S20" s="186" t="e">
        <f>IF(B20=Data!B85,Data!I85,(IF(B20=Data!B91,Data!I91,(IF(B20=Data!B93,Data!I93,(IF(B20=Data!#REF!,Data!#REF!,(IF(B20=Data!#REF!,Data!#REF!,(IF(B20=Data!B76,Data!I76,(IF(B20=Data!#REF!,Data!#REF!,(IF(B20=Data!#REF!,Data!#REF!,Data!#REF!)))))))))))))))&amp;IF(B20=Data!B210,Data!I210,(IF(B20=Data!B211,Data!I211,(IF(B20=Data!#REF!,Data!#REF!,(IF(B20=Data!B206,Data!I206,(IF(B20=Data!B207,Data!I207,(IF(B20=Data!#REF!,Data!I903,(IF(B20=Data!#REF!,Data!#REF!,(IF(B20=Data!B263,Data!I263,Data!#REF!)))))))))))))))&amp;IF(B20=Data!#REF!,Data!#REF!,(IF(B20=Data!#REF!,Data!#REF!,(IF(B20=Data!#REF!,Data!#REF!,(IF(B20=Data!#REF!,Data!#REF!,(IF(B20=Data!#REF!,Data!#REF!,Data!#REF!)))))))))</f>
        <v>#REF!</v>
      </c>
      <c r="T20" s="379"/>
      <c r="U20" s="186" t="e">
        <f>IF(B20=Data!B85,Data!J85,(IF(B20=Data!B91,Data!J91,(IF(B20=Data!B93,Data!J93,(IF(B20=Data!#REF!,Data!#REF!,(IF(B20=Data!#REF!,Data!#REF!,(IF(B20=Data!B76,Data!J76,(IF(B20=Data!#REF!,Data!#REF!,(IF(B20=Data!#REF!,Data!#REF!,Data!#REF!)))))))))))))))&amp;IF(B20=Data!B210,Data!J210,(IF(B20=Data!B211,Data!J211,(IF(B20=Data!#REF!,Data!#REF!,(IF(B20=Data!B206,Data!J206,(IF(B20=Data!B207,Data!J207,(IF(B20=Data!#REF!,Data!J903,(IF(B20=Data!#REF!,Data!#REF!,(IF(B20=Data!B263,Data!J263,Data!#REF!)))))))))))))))&amp;IF(B20=Data!#REF!,Data!#REF!,(IF(B20=Data!#REF!,Data!#REF!,(IF(B20=Data!#REF!,Data!#REF!,(IF(B20=Data!#REF!,Data!#REF!,(IF(B20=Data!#REF!,Data!#REF!,Data!#REF!)))))))))</f>
        <v>#REF!</v>
      </c>
      <c r="V20" s="184">
        <f>IF(D20="","",VLOOKUP(B20,Data!$B$5:$J$404,9,FALSE)*D20)</f>
        <v>1.488</v>
      </c>
    </row>
    <row r="21" spans="1:30" s="340" customFormat="1" ht="17" customHeight="1">
      <c r="A21" s="271"/>
      <c r="B21" s="420" t="s">
        <v>1112</v>
      </c>
      <c r="C21" s="187" t="str">
        <f>IF(D21="","",VLOOKUP(B21,Data!$B$5:$L$404,2,FALSE))</f>
        <v/>
      </c>
      <c r="D21" s="274"/>
      <c r="E21" s="276"/>
      <c r="F21" s="185" t="str">
        <f>IF(D21="","",VLOOKUP(B21,Data!$B$5:$L$404,11,FALSE))</f>
        <v/>
      </c>
      <c r="G21" s="188" t="str">
        <f>IF(D21&gt;0,D21*F21,"-")</f>
        <v>-</v>
      </c>
      <c r="H21" s="182" t="str">
        <f>IF(D21="","",VLOOKUP(B21,Data!$B$5:$D$404,3,FALSE))</f>
        <v/>
      </c>
      <c r="I21" s="182" t="str">
        <f>IF(D21="","",VLOOKUP(B21,Data!$B$5:$M$404,12,FALSE))</f>
        <v/>
      </c>
      <c r="J21" s="279"/>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v>13</v>
      </c>
      <c r="B22" s="419" t="s">
        <v>219</v>
      </c>
      <c r="C22" s="187" t="str">
        <f>IF(D22="","",VLOOKUP(B22,Data!$B$5:$L$404,2,FALSE))</f>
        <v>WH50440</v>
      </c>
      <c r="D22" s="274">
        <v>2</v>
      </c>
      <c r="E22" s="466"/>
      <c r="F22" s="185">
        <f>IF(D22="","",VLOOKUP(B22,Data!$B$5:$L$404,11,FALSE))</f>
        <v>2347.6799999999998</v>
      </c>
      <c r="G22" s="188">
        <f>IF(D22&gt;0,D22*F22,"-")</f>
        <v>4695.3599999999997</v>
      </c>
      <c r="H22" s="182" t="str">
        <f>IF(D22="","",VLOOKUP(B22,Data!$B$5:$D$404,3,FALSE))</f>
        <v>C/T</v>
      </c>
      <c r="I22" s="182" t="str">
        <f>IF(D22="","",VLOOKUP(B22,Data!$B$5:$M$404,12,FALSE))</f>
        <v>Indonesia</v>
      </c>
      <c r="J22" s="553" t="s">
        <v>1090</v>
      </c>
      <c r="K22" s="183">
        <f>IF(D22="","",VLOOKUP(B22,Data!$B$5:$E$404,4,FALSE)*D22)</f>
        <v>444</v>
      </c>
      <c r="L22" s="183">
        <f>IF(D22="","",VLOOKUP(B22,Data!$B$5:$F$404,5,FALSE)*D22)</f>
        <v>402</v>
      </c>
      <c r="M22" s="189" t="e">
        <f>IF(B22=Data!B87,Data!G87,(IF(B22=Data!B93,Data!G93,(IF(B22=Data!B95,Data!G95,(IF(B22=Data!#REF!,Data!#REF!,(IF(B22=Data!#REF!,Data!#REF!,(IF(B22=Data!B78,Data!G78,(IF(B22=Data!#REF!,Data!#REF!,(IF(B22=Data!#REF!,Data!#REF!,Data!#REF!)))))))))))))))&amp;IF(B22=Data!B212,Data!G212,(IF(B22=Data!B213,Data!G213,(IF(B22=Data!#REF!,Data!#REF!,(IF(B22=Data!B208,Data!G208,(IF(B22=Data!B209,Data!G209,(IF(B22=Data!#REF!,Data!G905,(IF(B22=Data!#REF!,Data!#REF!,(IF(B22=Data!B265,Data!G265,Data!#REF!)))))))))))))))&amp;IF(B22=Data!#REF!,Data!#REF!,(IF(B22=Data!#REF!,Data!#REF!,(IF(B22=Data!#REF!,Data!#REF!,(IF(B22=Data!#REF!,Data!#REF!,(IF(B22=Data!#REF!,Data!#REF!,Data!#REF!)))))))))</f>
        <v>#REF!</v>
      </c>
      <c r="N22" s="377"/>
      <c r="O22" s="378"/>
      <c r="P22" s="186" t="e">
        <f>IF(B22=Data!B87,Data!H87,(IF(B22=Data!B93,Data!H93,(IF(B22=Data!B95,Data!H95,(IF(B22=Data!#REF!,Data!#REF!,(IF(B22=Data!#REF!,Data!#REF!,(IF(B22=Data!B78,Data!H78,(IF(B22=Data!#REF!,Data!#REF!,(IF(B22=Data!#REF!,Data!#REF!,Data!#REF!)))))))))))))))&amp;IF(B22=Data!B212,Data!H212,(IF(B22=Data!B213,Data!H213,(IF(B22=Data!#REF!,Data!#REF!,(IF(B22=Data!B208,Data!H208,(IF(B22=Data!B209,Data!H209,(IF(B22=Data!#REF!,Data!H905,(IF(B22=Data!#REF!,Data!#REF!,(IF(B22=Data!B265,Data!H265,Data!#REF!)))))))))))))))&amp;IF(B22=Data!#REF!,Data!#REF!,(IF(B22=Data!#REF!,Data!#REF!,(IF(B22=Data!#REF!,Data!#REF!,(IF(B22=Data!#REF!,Data!#REF!,(IF(B22=Data!#REF!,Data!#REF!,Data!#REF!)))))))))</f>
        <v>#REF!</v>
      </c>
      <c r="Q22" s="378"/>
      <c r="R22" s="378"/>
      <c r="S22" s="186" t="e">
        <f>IF(B22=Data!B87,Data!I87,(IF(B22=Data!B93,Data!I93,(IF(B22=Data!B95,Data!I95,(IF(B22=Data!#REF!,Data!#REF!,(IF(B22=Data!#REF!,Data!#REF!,(IF(B22=Data!B78,Data!I78,(IF(B22=Data!#REF!,Data!#REF!,(IF(B22=Data!#REF!,Data!#REF!,Data!#REF!)))))))))))))))&amp;IF(B22=Data!B212,Data!I212,(IF(B22=Data!B213,Data!I213,(IF(B22=Data!#REF!,Data!#REF!,(IF(B22=Data!B208,Data!I208,(IF(B22=Data!B209,Data!I209,(IF(B22=Data!#REF!,Data!I905,(IF(B22=Data!#REF!,Data!#REF!,(IF(B22=Data!B265,Data!I265,Data!#REF!)))))))))))))))&amp;IF(B22=Data!#REF!,Data!#REF!,(IF(B22=Data!#REF!,Data!#REF!,(IF(B22=Data!#REF!,Data!#REF!,(IF(B22=Data!#REF!,Data!#REF!,(IF(B22=Data!#REF!,Data!#REF!,Data!#REF!)))))))))</f>
        <v>#REF!</v>
      </c>
      <c r="T22" s="379"/>
      <c r="U22" s="186" t="e">
        <f>IF(B22=Data!B87,Data!J87,(IF(B22=Data!B93,Data!J93,(IF(B22=Data!B95,Data!J95,(IF(B22=Data!#REF!,Data!#REF!,(IF(B22=Data!#REF!,Data!#REF!,(IF(B22=Data!B78,Data!J78,(IF(B22=Data!#REF!,Data!#REF!,(IF(B22=Data!#REF!,Data!#REF!,Data!#REF!)))))))))))))))&amp;IF(B22=Data!B212,Data!J212,(IF(B22=Data!B213,Data!J213,(IF(B22=Data!#REF!,Data!#REF!,(IF(B22=Data!B208,Data!J208,(IF(B22=Data!B209,Data!J209,(IF(B22=Data!#REF!,Data!J905,(IF(B22=Data!#REF!,Data!#REF!,(IF(B22=Data!B265,Data!J265,Data!#REF!)))))))))))))))&amp;IF(B22=Data!#REF!,Data!#REF!,(IF(B22=Data!#REF!,Data!#REF!,(IF(B22=Data!#REF!,Data!#REF!,(IF(B22=Data!#REF!,Data!#REF!,(IF(B22=Data!#REF!,Data!#REF!,Data!#REF!)))))))))</f>
        <v>#REF!</v>
      </c>
      <c r="V22" s="184">
        <f>IF(D22="","",VLOOKUP(B22,Data!$B$5:$J$404,9,FALSE)*D22)</f>
        <v>2.3980000000000001</v>
      </c>
    </row>
    <row r="23" spans="1:30" s="340" customFormat="1" ht="17" customHeight="1">
      <c r="A23" s="272"/>
      <c r="B23" s="419"/>
      <c r="C23" s="187" t="str">
        <f>IF(D23="","",VLOOKUP(B23,Data!$B$5:$L$404,2,FALSE))</f>
        <v/>
      </c>
      <c r="D23" s="274"/>
      <c r="E23" s="466"/>
      <c r="F23" s="185" t="str">
        <f>IF(D23="","",VLOOKUP(B23,Data!$B$5:$L$404,11,FALSE))</f>
        <v/>
      </c>
      <c r="G23" s="188" t="str">
        <f t="shared" si="0"/>
        <v>-</v>
      </c>
      <c r="H23" s="182" t="str">
        <f>IF(D23="","",VLOOKUP(B23,Data!$B$5:$D$404,3,FALSE))</f>
        <v/>
      </c>
      <c r="I23" s="182" t="str">
        <f>IF(D23="","",VLOOKUP(B23,Data!$B$5:$M$404,12,FALSE))</f>
        <v/>
      </c>
      <c r="J23" s="402"/>
      <c r="K23" s="183" t="str">
        <f>IF(D23="","",VLOOKUP(B23,Data!$B$5:$E$404,4,FALSE)*D23)</f>
        <v/>
      </c>
      <c r="L23" s="183" t="str">
        <f>IF(D23="","",VLOOKUP(B23,Data!$B$5:$F$404,5,FALSE)*D23)</f>
        <v/>
      </c>
      <c r="M23" s="189" t="e">
        <f>IF(B23=Data!B83,Data!G83,(IF(B23=Data!B89,Data!G89,(IF(B23=Data!B91,Data!G91,(IF(B23=Data!#REF!,Data!#REF!,(IF(B23=Data!#REF!,Data!#REF!,(IF(B23=Data!B74,Data!G74,(IF(B23=Data!#REF!,Data!#REF!,(IF(B23=Data!#REF!,Data!#REF!,Data!#REF!)))))))))))))))&amp;IF(B23=Data!B208,Data!G208,(IF(B23=Data!B209,Data!G209,(IF(B23=Data!#REF!,Data!#REF!,(IF(B23=Data!B204,Data!G204,(IF(B23=Data!B205,Data!G205,(IF(B23=Data!#REF!,Data!G901,(IF(B23=Data!#REF!,Data!#REF!,(IF(B23=Data!B261,Data!G261,Data!#REF!)))))))))))))))&amp;IF(B23=Data!#REF!,Data!#REF!,(IF(B23=Data!#REF!,Data!#REF!,(IF(B23=Data!#REF!,Data!#REF!,(IF(B23=Data!#REF!,Data!#REF!,(IF(B23=Data!#REF!,Data!#REF!,Data!#REF!)))))))))</f>
        <v>#REF!</v>
      </c>
      <c r="N23" s="377"/>
      <c r="O23" s="378"/>
      <c r="P23" s="186" t="e">
        <f>IF(B23=Data!B83,Data!H83,(IF(B23=Data!B89,Data!H89,(IF(B23=Data!B91,Data!H91,(IF(B23=Data!#REF!,Data!#REF!,(IF(B23=Data!#REF!,Data!#REF!,(IF(B23=Data!B74,Data!H74,(IF(B23=Data!#REF!,Data!#REF!,(IF(B23=Data!#REF!,Data!#REF!,Data!#REF!)))))))))))))))&amp;IF(B23=Data!B208,Data!H208,(IF(B23=Data!B209,Data!H209,(IF(B23=Data!#REF!,Data!#REF!,(IF(B23=Data!B204,Data!H204,(IF(B23=Data!B205,Data!H205,(IF(B23=Data!#REF!,Data!H901,(IF(B23=Data!#REF!,Data!#REF!,(IF(B23=Data!B261,Data!H261,Data!#REF!)))))))))))))))&amp;IF(B23=Data!#REF!,Data!#REF!,(IF(B23=Data!#REF!,Data!#REF!,(IF(B23=Data!#REF!,Data!#REF!,(IF(B23=Data!#REF!,Data!#REF!,(IF(B23=Data!#REF!,Data!#REF!,Data!#REF!)))))))))</f>
        <v>#REF!</v>
      </c>
      <c r="Q23" s="378"/>
      <c r="R23" s="378"/>
      <c r="S23" s="186" t="e">
        <f>IF(B23=Data!B83,Data!I83,(IF(B23=Data!B89,Data!I89,(IF(B23=Data!B91,Data!I91,(IF(B23=Data!#REF!,Data!#REF!,(IF(B23=Data!#REF!,Data!#REF!,(IF(B23=Data!B74,Data!I74,(IF(B23=Data!#REF!,Data!#REF!,(IF(B23=Data!#REF!,Data!#REF!,Data!#REF!)))))))))))))))&amp;IF(B23=Data!B208,Data!I208,(IF(B23=Data!B209,Data!I209,(IF(B23=Data!#REF!,Data!#REF!,(IF(B23=Data!B204,Data!I204,(IF(B23=Data!B205,Data!I205,(IF(B23=Data!#REF!,Data!I901,(IF(B23=Data!#REF!,Data!#REF!,(IF(B23=Data!B261,Data!I261,Data!#REF!)))))))))))))))&amp;IF(B23=Data!#REF!,Data!#REF!,(IF(B23=Data!#REF!,Data!#REF!,(IF(B23=Data!#REF!,Data!#REF!,(IF(B23=Data!#REF!,Data!#REF!,(IF(B23=Data!#REF!,Data!#REF!,Data!#REF!)))))))))</f>
        <v>#REF!</v>
      </c>
      <c r="T23" s="379"/>
      <c r="U23" s="186" t="e">
        <f>IF(B23=Data!B83,Data!J83,(IF(B23=Data!B89,Data!J89,(IF(B23=Data!B91,Data!J91,(IF(B23=Data!#REF!,Data!#REF!,(IF(B23=Data!#REF!,Data!#REF!,(IF(B23=Data!B74,Data!J74,(IF(B23=Data!#REF!,Data!#REF!,(IF(B23=Data!#REF!,Data!#REF!,Data!#REF!)))))))))))))))&amp;IF(B23=Data!B208,Data!J208,(IF(B23=Data!B209,Data!J209,(IF(B23=Data!#REF!,Data!#REF!,(IF(B23=Data!B204,Data!J204,(IF(B23=Data!B205,Data!J205,(IF(B23=Data!#REF!,Data!J901,(IF(B23=Data!#REF!,Data!#REF!,(IF(B23=Data!B261,Data!J261,Data!#REF!)))))))))))))))&amp;IF(B23=Data!#REF!,Data!#REF!,(IF(B23=Data!#REF!,Data!#REF!,(IF(B23=Data!#REF!,Data!#REF!,(IF(B23=Data!#REF!,Data!#REF!,(IF(B23=Data!#REF!,Data!#REF!,Data!#REF!)))))))))</f>
        <v>#REF!</v>
      </c>
      <c r="V23" s="184" t="str">
        <f>IF(D23="","",VLOOKUP(B23,Data!$B$5:$J$404,9,FALSE)*D23)</f>
        <v/>
      </c>
    </row>
    <row r="24" spans="1:30" s="340" customFormat="1" ht="17" customHeight="1">
      <c r="A24" s="272"/>
      <c r="B24" s="419"/>
      <c r="C24" s="187" t="str">
        <f>IF(D24="","",VLOOKUP(B24,Data!$B$5:$L$404,2,FALSE))</f>
        <v/>
      </c>
      <c r="D24" s="274"/>
      <c r="E24" s="466"/>
      <c r="F24" s="185" t="str">
        <f>IF(D24="","",VLOOKUP(B24,Data!$B$5:$L$404,11,FALSE))</f>
        <v/>
      </c>
      <c r="G24" s="188" t="str">
        <f t="shared" si="0"/>
        <v>-</v>
      </c>
      <c r="H24" s="182" t="str">
        <f>IF(D24="","",VLOOKUP(B24,Data!$B$5:$D$404,3,FALSE))</f>
        <v/>
      </c>
      <c r="I24" s="182" t="str">
        <f>IF(D24="","",VLOOKUP(B24,Data!$B$5:$M$404,12,FALSE))</f>
        <v/>
      </c>
      <c r="J24" s="402"/>
      <c r="K24" s="183" t="str">
        <f>IF(D24="","",VLOOKUP(B24,Data!$B$5:$E$404,4,FALSE)*D24)</f>
        <v/>
      </c>
      <c r="L24" s="183" t="str">
        <f>IF(D24="","",VLOOKUP(B24,Data!$B$5:$F$404,5,FALSE)*D24)</f>
        <v/>
      </c>
      <c r="M24" s="189" t="e">
        <f>IF(B24=Data!B84,Data!G84,(IF(B24=Data!B90,Data!G90,(IF(B24=Data!B92,Data!G92,(IF(B24=Data!#REF!,Data!#REF!,(IF(B24=Data!#REF!,Data!#REF!,(IF(B24=Data!B75,Data!G75,(IF(B24=Data!#REF!,Data!#REF!,(IF(B24=Data!#REF!,Data!#REF!,Data!#REF!)))))))))))))))&amp;IF(B24=Data!B209,Data!G209,(IF(B24=Data!B210,Data!G210,(IF(B24=Data!#REF!,Data!#REF!,(IF(B24=Data!B205,Data!G205,(IF(B24=Data!B206,Data!G206,(IF(B24=Data!#REF!,Data!G902,(IF(B24=Data!#REF!,Data!#REF!,(IF(B24=Data!B262,Data!G262,Data!#REF!)))))))))))))))&amp;IF(B24=Data!#REF!,Data!#REF!,(IF(B24=Data!#REF!,Data!#REF!,(IF(B24=Data!#REF!,Data!#REF!,(IF(B24=Data!#REF!,Data!#REF!,(IF(B24=Data!#REF!,Data!#REF!,Data!#REF!)))))))))</f>
        <v>#REF!</v>
      </c>
      <c r="N24" s="377"/>
      <c r="O24" s="378"/>
      <c r="P24" s="186" t="e">
        <f>IF(B24=Data!B84,Data!H84,(IF(B24=Data!B90,Data!H90,(IF(B24=Data!B92,Data!H92,(IF(B24=Data!#REF!,Data!#REF!,(IF(B24=Data!#REF!,Data!#REF!,(IF(B24=Data!B75,Data!H75,(IF(B24=Data!#REF!,Data!#REF!,(IF(B24=Data!#REF!,Data!#REF!,Data!#REF!)))))))))))))))&amp;IF(B24=Data!B209,Data!H209,(IF(B24=Data!B210,Data!H210,(IF(B24=Data!#REF!,Data!#REF!,(IF(B24=Data!B205,Data!H205,(IF(B24=Data!B206,Data!H206,(IF(B24=Data!#REF!,Data!H902,(IF(B24=Data!#REF!,Data!#REF!,(IF(B24=Data!B262,Data!H262,Data!#REF!)))))))))))))))&amp;IF(B24=Data!#REF!,Data!#REF!,(IF(B24=Data!#REF!,Data!#REF!,(IF(B24=Data!#REF!,Data!#REF!,(IF(B24=Data!#REF!,Data!#REF!,(IF(B24=Data!#REF!,Data!#REF!,Data!#REF!)))))))))</f>
        <v>#REF!</v>
      </c>
      <c r="Q24" s="378"/>
      <c r="R24" s="378"/>
      <c r="S24" s="186" t="e">
        <f>IF(B24=Data!B84,Data!I84,(IF(B24=Data!B90,Data!I90,(IF(B24=Data!B92,Data!I92,(IF(B24=Data!#REF!,Data!#REF!,(IF(B24=Data!#REF!,Data!#REF!,(IF(B24=Data!B75,Data!I75,(IF(B24=Data!#REF!,Data!#REF!,(IF(B24=Data!#REF!,Data!#REF!,Data!#REF!)))))))))))))))&amp;IF(B24=Data!B209,Data!I209,(IF(B24=Data!B210,Data!I210,(IF(B24=Data!#REF!,Data!#REF!,(IF(B24=Data!B205,Data!I205,(IF(B24=Data!B206,Data!I206,(IF(B24=Data!#REF!,Data!I902,(IF(B24=Data!#REF!,Data!#REF!,(IF(B24=Data!B262,Data!I262,Data!#REF!)))))))))))))))&amp;IF(B24=Data!#REF!,Data!#REF!,(IF(B24=Data!#REF!,Data!#REF!,(IF(B24=Data!#REF!,Data!#REF!,(IF(B24=Data!#REF!,Data!#REF!,(IF(B24=Data!#REF!,Data!#REF!,Data!#REF!)))))))))</f>
        <v>#REF!</v>
      </c>
      <c r="T24" s="379"/>
      <c r="U24" s="186" t="e">
        <f>IF(B24=Data!B84,Data!J84,(IF(B24=Data!B90,Data!J90,(IF(B24=Data!B92,Data!J92,(IF(B24=Data!#REF!,Data!#REF!,(IF(B24=Data!#REF!,Data!#REF!,(IF(B24=Data!B75,Data!J75,(IF(B24=Data!#REF!,Data!#REF!,(IF(B24=Data!#REF!,Data!#REF!,Data!#REF!)))))))))))))))&amp;IF(B24=Data!B209,Data!J209,(IF(B24=Data!B210,Data!J210,(IF(B24=Data!#REF!,Data!#REF!,(IF(B24=Data!B205,Data!J205,(IF(B24=Data!B206,Data!J206,(IF(B24=Data!#REF!,Data!J902,(IF(B24=Data!#REF!,Data!#REF!,(IF(B24=Data!B262,Data!J262,Data!#REF!)))))))))))))))&amp;IF(B24=Data!#REF!,Data!#REF!,(IF(B24=Data!#REF!,Data!#REF!,(IF(B24=Data!#REF!,Data!#REF!,(IF(B24=Data!#REF!,Data!#REF!,(IF(B24=Data!#REF!,Data!#REF!,Data!#REF!)))))))))</f>
        <v>#REF!</v>
      </c>
      <c r="V24" s="184" t="str">
        <f>IF(D24="","",VLOOKUP(B24,Data!$B$5:$J$404,9,FALSE)*D24)</f>
        <v/>
      </c>
    </row>
    <row r="25" spans="1:30" s="409" customFormat="1" ht="17" customHeight="1">
      <c r="A25" s="410"/>
      <c r="B25" s="368"/>
      <c r="C25" s="187" t="str">
        <f>IF(D25="","",VLOOKUP(B25,Data!$B$5:$L$404,2,FALSE))</f>
        <v/>
      </c>
      <c r="D25" s="274"/>
      <c r="E25" s="273"/>
      <c r="F25" s="376" t="str">
        <f>IF(D25="","",VLOOKUP(B25,Data!$B$5:$L$404,11,FALSE))</f>
        <v/>
      </c>
      <c r="G25" s="400" t="str">
        <f t="shared" si="0"/>
        <v>-</v>
      </c>
      <c r="H25" s="401" t="str">
        <f>IF(D25="","",VLOOKUP(B25,Data!$B$5:$D$404,3,FALSE))</f>
        <v/>
      </c>
      <c r="I25" s="401" t="str">
        <f>IF(D25="","",VLOOKUP(B25,Data!$B$5:$M$404,12,FALSE))</f>
        <v/>
      </c>
      <c r="J25" s="402"/>
      <c r="K25" s="187" t="str">
        <f>IF(D25="","",VLOOKUP(B25,Data!$B$5:$E$404,4,FALSE)*D25)</f>
        <v/>
      </c>
      <c r="L25" s="187" t="str">
        <f>IF(D25="","",VLOOKUP(B25,Data!$B$5:$F$404,5,FALSE)*D25)</f>
        <v/>
      </c>
      <c r="M25" s="403"/>
      <c r="N25" s="404"/>
      <c r="O25" s="405"/>
      <c r="P25" s="406"/>
      <c r="Q25" s="405"/>
      <c r="R25" s="405"/>
      <c r="S25" s="406"/>
      <c r="T25" s="407"/>
      <c r="U25" s="406"/>
      <c r="V25" s="408" t="str">
        <f>IF(D25="","",VLOOKUP(B25,Data!$B$5:$J$404,9,FALSE)*D25)</f>
        <v/>
      </c>
      <c r="W25" s="386"/>
      <c r="X25" s="386"/>
      <c r="Y25" s="386"/>
      <c r="Z25" s="386"/>
      <c r="AA25" s="386"/>
      <c r="AB25" s="386"/>
      <c r="AC25" s="386"/>
      <c r="AD25" s="386"/>
    </row>
    <row r="26" spans="1:30" s="409" customFormat="1" ht="17" customHeight="1">
      <c r="A26" s="410"/>
      <c r="B26" s="368"/>
      <c r="C26" s="187" t="str">
        <f>IF(D26="","",VLOOKUP(B26,Data!$B$5:$L$404,2,FALSE))</f>
        <v/>
      </c>
      <c r="D26" s="274"/>
      <c r="E26" s="273"/>
      <c r="F26" s="376" t="str">
        <f>IF(D26="","",VLOOKUP(B26,Data!$B$5:$L$404,11,FALSE))</f>
        <v/>
      </c>
      <c r="G26" s="400" t="str">
        <f t="shared" si="0"/>
        <v>-</v>
      </c>
      <c r="H26" s="401" t="str">
        <f>IF(D26="","",VLOOKUP(B26,Data!$B$5:$D$404,3,FALSE))</f>
        <v/>
      </c>
      <c r="I26" s="401" t="str">
        <f>IF(D26="","",VLOOKUP(B26,Data!$B$5:$M$404,12,FALSE))</f>
        <v/>
      </c>
      <c r="J26" s="402"/>
      <c r="K26" s="187" t="str">
        <f>IF(D26="","",VLOOKUP(B26,Data!$B$5:$E$404,4,FALSE)*D26)</f>
        <v/>
      </c>
      <c r="L26" s="187" t="str">
        <f>IF(D26="","",VLOOKUP(B26,Data!$B$5:$F$404,5,FALSE)*D26)</f>
        <v/>
      </c>
      <c r="M26" s="403"/>
      <c r="N26" s="404"/>
      <c r="O26" s="405"/>
      <c r="P26" s="406"/>
      <c r="Q26" s="405"/>
      <c r="R26" s="405"/>
      <c r="S26" s="406"/>
      <c r="T26" s="407"/>
      <c r="U26" s="406"/>
      <c r="V26" s="408" t="str">
        <f>IF(D26="","",VLOOKUP(B26,Data!$B$5:$J$404,9,FALSE)*D26)</f>
        <v/>
      </c>
      <c r="W26" s="386"/>
      <c r="X26" s="386"/>
      <c r="Y26" s="386"/>
      <c r="Z26" s="386"/>
      <c r="AA26" s="386"/>
      <c r="AB26" s="386"/>
      <c r="AC26" s="386"/>
      <c r="AD26" s="386"/>
    </row>
    <row r="27" spans="1:30" s="340" customFormat="1" ht="17" customHeight="1">
      <c r="A27" s="410"/>
      <c r="B27" s="342"/>
      <c r="C27" s="187" t="str">
        <f>IF(D27="","",VLOOKUP(B27,Data!$B$5:$L$404,2,FALSE))</f>
        <v/>
      </c>
      <c r="D27" s="274"/>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399"/>
      <c r="B28" s="342" t="s">
        <v>871</v>
      </c>
      <c r="C28" s="187" t="str">
        <f>IF(D28="","",VLOOKUP(B28,Data!$B$5:$L$404,2,FALSE))</f>
        <v/>
      </c>
      <c r="D28" s="339"/>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410"/>
      <c r="B29" s="342" t="s">
        <v>1111</v>
      </c>
      <c r="C29" s="187"/>
      <c r="D29" s="339"/>
      <c r="E29" s="276"/>
      <c r="F29" s="185"/>
      <c r="G29" s="188" t="str">
        <f t="shared" si="0"/>
        <v>-</v>
      </c>
      <c r="H29" s="182"/>
      <c r="I29" s="182"/>
      <c r="J29" s="246"/>
      <c r="K29" s="183"/>
      <c r="L29" s="183"/>
      <c r="M29" s="189" t="e">
        <f>IF(B29=Data!B87,Data!G87,(IF(B29=Data!B93,Data!G93,(IF(B29=Data!B95,Data!G95,(IF(B29=Data!#REF!,Data!#REF!,(IF(B29=Data!#REF!,Data!#REF!,(IF(B29=Data!B78,Data!G78,(IF(B29=Data!#REF!,Data!#REF!,(IF(B29=Data!#REF!,Data!#REF!,Data!#REF!)))))))))))))))&amp;IF(B29=Data!B212,Data!G212,(IF(B29=Data!B213,Data!G213,(IF(B29=Data!#REF!,Data!#REF!,(IF(B29=Data!B208,Data!G208,(IF(B29=Data!B209,Data!G209,(IF(B29=Data!#REF!,Data!G905,(IF(B29=Data!#REF!,Data!#REF!,(IF(B29=Data!B265,Data!G265,Data!#REF!)))))))))))))))&amp;IF(B29=Data!#REF!,Data!#REF!,(IF(B29=Data!#REF!,Data!#REF!,(IF(B29=Data!#REF!,Data!#REF!,(IF(B29=Data!#REF!,Data!#REF!,(IF(B29=Data!#REF!,Data!#REF!,Data!#REF!)))))))))</f>
        <v>#REF!</v>
      </c>
      <c r="N29" s="377"/>
      <c r="O29" s="378"/>
      <c r="P29" s="186" t="e">
        <f>IF(B29=Data!B87,Data!H87,(IF(B29=Data!B93,Data!H93,(IF(B29=Data!B95,Data!H95,(IF(B29=Data!#REF!,Data!#REF!,(IF(B29=Data!#REF!,Data!#REF!,(IF(B29=Data!B78,Data!H78,(IF(B29=Data!#REF!,Data!#REF!,(IF(B29=Data!#REF!,Data!#REF!,Data!#REF!)))))))))))))))&amp;IF(B29=Data!B212,Data!H212,(IF(B29=Data!B213,Data!H213,(IF(B29=Data!#REF!,Data!#REF!,(IF(B29=Data!B208,Data!H208,(IF(B29=Data!B209,Data!H209,(IF(B29=Data!#REF!,Data!H905,(IF(B29=Data!#REF!,Data!#REF!,(IF(B29=Data!B265,Data!H265,Data!#REF!)))))))))))))))&amp;IF(B29=Data!#REF!,Data!#REF!,(IF(B29=Data!#REF!,Data!#REF!,(IF(B29=Data!#REF!,Data!#REF!,(IF(B29=Data!#REF!,Data!#REF!,(IF(B29=Data!#REF!,Data!#REF!,Data!#REF!)))))))))</f>
        <v>#REF!</v>
      </c>
      <c r="Q29" s="378"/>
      <c r="R29" s="378"/>
      <c r="S29" s="186" t="e">
        <f>IF(B29=Data!B87,Data!I87,(IF(B29=Data!B93,Data!I93,(IF(B29=Data!B95,Data!I95,(IF(B29=Data!#REF!,Data!#REF!,(IF(B29=Data!#REF!,Data!#REF!,(IF(B29=Data!B78,Data!I78,(IF(B29=Data!#REF!,Data!#REF!,(IF(B29=Data!#REF!,Data!#REF!,Data!#REF!)))))))))))))))&amp;IF(B29=Data!B212,Data!I212,(IF(B29=Data!B213,Data!I213,(IF(B29=Data!#REF!,Data!#REF!,(IF(B29=Data!B208,Data!I208,(IF(B29=Data!B209,Data!I209,(IF(B29=Data!#REF!,Data!I905,(IF(B29=Data!#REF!,Data!#REF!,(IF(B29=Data!B265,Data!I265,Data!#REF!)))))))))))))))&amp;IF(B29=Data!#REF!,Data!#REF!,(IF(B29=Data!#REF!,Data!#REF!,(IF(B29=Data!#REF!,Data!#REF!,(IF(B29=Data!#REF!,Data!#REF!,(IF(B29=Data!#REF!,Data!#REF!,Data!#REF!)))))))))</f>
        <v>#REF!</v>
      </c>
      <c r="T29" s="379"/>
      <c r="U29" s="186" t="e">
        <f>IF(B29=Data!B87,Data!J87,(IF(B29=Data!B93,Data!J93,(IF(B29=Data!B95,Data!J95,(IF(B29=Data!#REF!,Data!#REF!,(IF(B29=Data!#REF!,Data!#REF!,(IF(B29=Data!B78,Data!J78,(IF(B29=Data!#REF!,Data!#REF!,(IF(B29=Data!#REF!,Data!#REF!,Data!#REF!)))))))))))))))&amp;IF(B29=Data!B212,Data!J212,(IF(B29=Data!B213,Data!J213,(IF(B29=Data!#REF!,Data!#REF!,(IF(B29=Data!B208,Data!J208,(IF(B29=Data!B209,Data!J209,(IF(B29=Data!#REF!,Data!J905,(IF(B29=Data!#REF!,Data!#REF!,(IF(B29=Data!B265,Data!J265,Data!#REF!)))))))))))))))&amp;IF(B29=Data!#REF!,Data!#REF!,(IF(B29=Data!#REF!,Data!#REF!,(IF(B29=Data!#REF!,Data!#REF!,(IF(B29=Data!#REF!,Data!#REF!,(IF(B29=Data!#REF!,Data!#REF!,Data!#REF!)))))))))</f>
        <v>#REF!</v>
      </c>
      <c r="V29" s="184"/>
      <c r="W29" s="282"/>
      <c r="X29" s="282"/>
      <c r="Y29" s="282"/>
      <c r="Z29" s="282"/>
      <c r="AA29" s="282"/>
      <c r="AB29" s="282"/>
      <c r="AC29" s="282"/>
      <c r="AD29" s="282"/>
    </row>
    <row r="30" spans="1:30" s="340" customFormat="1" ht="19.5" customHeight="1">
      <c r="A30" s="272"/>
      <c r="B30" s="678" t="s">
        <v>1115</v>
      </c>
      <c r="C30" s="679"/>
      <c r="D30" s="269">
        <f>SUM(D16:D29)</f>
        <v>4</v>
      </c>
      <c r="E30" s="374"/>
      <c r="F30" s="380"/>
      <c r="G30" s="191">
        <f>SUM(G16:G29)</f>
        <v>14175.579999999998</v>
      </c>
      <c r="H30" s="191"/>
      <c r="I30" s="383"/>
      <c r="J30" s="343"/>
      <c r="K30" s="191">
        <f>SUM(K16:K29)</f>
        <v>1055</v>
      </c>
      <c r="L30" s="191">
        <f>SUM(L16:L29)</f>
        <v>952</v>
      </c>
      <c r="M30" s="191" t="e">
        <f>SUM(M16:M29)</f>
        <v>#REF!</v>
      </c>
      <c r="N30" s="190">
        <f>SUM(N14:N15)</f>
        <v>0</v>
      </c>
      <c r="O30" s="190" t="e">
        <f>SUM(#REF!)</f>
        <v>#REF!</v>
      </c>
      <c r="P30" s="190">
        <f>SUM(P14:P15)</f>
        <v>0</v>
      </c>
      <c r="Q30" s="190">
        <f>SUM(Q14:Q15)</f>
        <v>0</v>
      </c>
      <c r="R30" s="190" t="e">
        <f>SUM(#REF!)</f>
        <v>#REF!</v>
      </c>
      <c r="S30" s="190">
        <f>SUM(S14:S15)</f>
        <v>0</v>
      </c>
      <c r="T30" s="190">
        <f>SUM(T14:T15)</f>
        <v>0</v>
      </c>
      <c r="U30" s="190"/>
      <c r="V30" s="192">
        <f>SUM(V16:V29)</f>
        <v>5.6920000000000002</v>
      </c>
      <c r="W30" s="282"/>
    </row>
    <row r="31" spans="1:30" ht="10.5" customHeight="1">
      <c r="A31" s="272"/>
      <c r="B31" s="680"/>
      <c r="C31" s="681"/>
      <c r="D31" s="395"/>
      <c r="E31" s="375"/>
      <c r="F31" s="311"/>
      <c r="G31" s="160" t="s">
        <v>523</v>
      </c>
      <c r="H31" s="157"/>
      <c r="I31" s="344"/>
      <c r="J31" s="344"/>
      <c r="K31" s="344"/>
      <c r="L31" s="161"/>
      <c r="M31" s="151"/>
      <c r="N31" s="298"/>
      <c r="U31" s="298"/>
      <c r="V31" s="298"/>
    </row>
    <row r="32" spans="1:30" ht="14">
      <c r="A32" s="290" t="s">
        <v>524</v>
      </c>
      <c r="B32" s="346"/>
      <c r="C32" s="347"/>
      <c r="D32" s="396" t="s">
        <v>81</v>
      </c>
      <c r="E32" s="305"/>
      <c r="F32" s="68" t="s">
        <v>82</v>
      </c>
      <c r="G32" s="72"/>
      <c r="H32" s="322" t="s">
        <v>83</v>
      </c>
      <c r="I32" s="349"/>
      <c r="J32" s="152" t="s">
        <v>84</v>
      </c>
      <c r="K32" s="152"/>
      <c r="L32" s="682" t="s">
        <v>85</v>
      </c>
      <c r="M32" s="683"/>
      <c r="N32" s="683"/>
      <c r="O32" s="683"/>
      <c r="P32" s="683"/>
      <c r="Q32" s="683"/>
      <c r="R32" s="683"/>
      <c r="S32" s="683"/>
      <c r="T32" s="683"/>
      <c r="U32" s="683"/>
      <c r="V32" s="684"/>
    </row>
    <row r="33" spans="1:22" ht="14">
      <c r="A33" s="297" t="s">
        <v>525</v>
      </c>
      <c r="B33" s="334"/>
      <c r="C33" s="308"/>
      <c r="D33" s="386" t="s">
        <v>87</v>
      </c>
      <c r="F33" s="685"/>
      <c r="G33" s="686"/>
      <c r="H33" s="297" t="s">
        <v>88</v>
      </c>
      <c r="I33" s="350"/>
      <c r="J33" s="154" t="s">
        <v>89</v>
      </c>
      <c r="K33" s="154"/>
      <c r="L33" s="150"/>
      <c r="V33" s="155"/>
    </row>
    <row r="34" spans="1:22">
      <c r="A34" s="297" t="s">
        <v>526</v>
      </c>
      <c r="B34" s="297"/>
      <c r="C34" s="298"/>
      <c r="D34" s="386"/>
      <c r="F34" s="685"/>
      <c r="G34" s="686"/>
      <c r="H34" s="297"/>
      <c r="I34" s="350"/>
      <c r="J34" s="154" t="s">
        <v>93</v>
      </c>
      <c r="K34" s="154"/>
      <c r="L34" s="150"/>
      <c r="V34" s="155"/>
    </row>
    <row r="35" spans="1:22" ht="10.5" customHeight="1">
      <c r="A35" s="311"/>
      <c r="B35" s="351"/>
      <c r="C35" s="352"/>
      <c r="D35" s="386" t="s">
        <v>94</v>
      </c>
      <c r="F35" s="685"/>
      <c r="G35" s="686"/>
      <c r="H35" s="297" t="s">
        <v>95</v>
      </c>
      <c r="I35" s="350"/>
      <c r="J35" s="154"/>
      <c r="K35" s="154"/>
      <c r="L35" s="150"/>
      <c r="V35" s="155"/>
    </row>
    <row r="36" spans="1:22" ht="13">
      <c r="A36" s="290" t="s">
        <v>96</v>
      </c>
      <c r="C36" s="292"/>
      <c r="D36" s="386" t="s">
        <v>97</v>
      </c>
      <c r="F36" s="76" t="s">
        <v>98</v>
      </c>
      <c r="G36" s="73"/>
      <c r="H36" s="297" t="s">
        <v>88</v>
      </c>
      <c r="I36" s="350"/>
      <c r="J36" s="154" t="s">
        <v>99</v>
      </c>
      <c r="K36" s="154"/>
      <c r="L36" s="150"/>
      <c r="V36" s="155"/>
    </row>
    <row r="37" spans="1:22" ht="10.5" customHeight="1">
      <c r="A37" s="297" t="s">
        <v>527</v>
      </c>
      <c r="C37" s="298"/>
      <c r="D37" s="386" t="s">
        <v>100</v>
      </c>
      <c r="F37" s="77"/>
      <c r="G37" s="162"/>
      <c r="H37" s="297" t="s">
        <v>101</v>
      </c>
      <c r="I37" s="350"/>
      <c r="J37" s="154" t="s">
        <v>528</v>
      </c>
      <c r="K37" s="154"/>
      <c r="L37" s="687" t="s">
        <v>103</v>
      </c>
      <c r="M37" s="688"/>
      <c r="N37" s="688"/>
      <c r="O37" s="688"/>
      <c r="P37" s="688"/>
      <c r="Q37" s="688"/>
      <c r="R37" s="688"/>
      <c r="S37" s="688"/>
      <c r="T37" s="688"/>
      <c r="U37" s="688"/>
      <c r="V37" s="689"/>
    </row>
    <row r="38" spans="1:22">
      <c r="A38" s="311"/>
      <c r="B38" s="312"/>
      <c r="C38" s="313"/>
      <c r="D38" s="397"/>
      <c r="E38" s="312"/>
      <c r="F38" s="673" t="s">
        <v>1107</v>
      </c>
      <c r="G38" s="674"/>
      <c r="H38" s="673" t="s">
        <v>1113</v>
      </c>
      <c r="I38" s="674"/>
      <c r="J38" s="158" t="s">
        <v>104</v>
      </c>
      <c r="K38" s="158"/>
      <c r="L38" s="675" t="s">
        <v>105</v>
      </c>
      <c r="M38" s="676"/>
      <c r="N38" s="676"/>
      <c r="O38" s="676"/>
      <c r="P38" s="676"/>
      <c r="Q38" s="676"/>
      <c r="R38" s="676"/>
      <c r="S38" s="676"/>
      <c r="T38" s="676"/>
      <c r="U38" s="676"/>
      <c r="V38" s="677"/>
    </row>
    <row r="39" spans="1:22">
      <c r="B39" s="305"/>
    </row>
    <row r="45" spans="1:22" s="354" customFormat="1" ht="26.25" customHeight="1">
      <c r="A45" s="163" t="s">
        <v>886</v>
      </c>
      <c r="B45" s="146"/>
      <c r="C45" s="163" t="s">
        <v>569</v>
      </c>
      <c r="D45" s="362"/>
      <c r="E45" s="362"/>
      <c r="F45" s="363"/>
      <c r="G45" s="163" t="s">
        <v>880</v>
      </c>
      <c r="H45" s="146"/>
      <c r="I45" s="163" t="s">
        <v>569</v>
      </c>
      <c r="K45" s="265"/>
      <c r="L45" s="265"/>
      <c r="V45" s="264"/>
    </row>
    <row r="46" spans="1:22" s="354" customFormat="1" ht="19.25" customHeight="1">
      <c r="A46" s="163" t="s">
        <v>887</v>
      </c>
      <c r="B46" s="146"/>
      <c r="C46" s="163" t="s">
        <v>891</v>
      </c>
      <c r="D46" s="362"/>
      <c r="E46" s="362"/>
      <c r="F46" s="363"/>
      <c r="G46" s="247" t="s">
        <v>881</v>
      </c>
      <c r="H46" s="381"/>
      <c r="I46" s="247" t="s">
        <v>891</v>
      </c>
      <c r="K46" s="265"/>
      <c r="L46" s="265"/>
      <c r="V46" s="264"/>
    </row>
    <row r="47" spans="1:22" s="354" customFormat="1" ht="19.25" customHeight="1">
      <c r="A47" s="163" t="s">
        <v>888</v>
      </c>
      <c r="B47" s="146"/>
      <c r="C47" s="163" t="s">
        <v>891</v>
      </c>
      <c r="D47" s="362"/>
      <c r="E47" s="362"/>
      <c r="F47" s="363"/>
      <c r="G47" s="163" t="s">
        <v>882</v>
      </c>
      <c r="H47" s="146"/>
      <c r="I47" s="163" t="s">
        <v>569</v>
      </c>
      <c r="K47" s="265"/>
      <c r="L47" s="265"/>
      <c r="V47" s="264"/>
    </row>
    <row r="48" spans="1:22" s="354" customFormat="1" ht="19.25" customHeight="1">
      <c r="A48" s="163" t="s">
        <v>889</v>
      </c>
      <c r="B48" s="146"/>
      <c r="C48" s="163" t="s">
        <v>569</v>
      </c>
      <c r="D48" s="362"/>
      <c r="E48" s="362"/>
      <c r="F48" s="363"/>
      <c r="G48" s="163" t="s">
        <v>883</v>
      </c>
      <c r="H48" s="146"/>
      <c r="I48" s="163" t="s">
        <v>569</v>
      </c>
      <c r="K48" s="265"/>
      <c r="L48" s="265"/>
      <c r="V48" s="264"/>
    </row>
    <row r="49" spans="1:22" s="354" customFormat="1" ht="19.25" customHeight="1">
      <c r="A49" s="163" t="s">
        <v>890</v>
      </c>
      <c r="B49" s="146"/>
      <c r="C49" s="163" t="s">
        <v>569</v>
      </c>
      <c r="D49" s="362"/>
      <c r="E49" s="362"/>
      <c r="F49" s="363"/>
      <c r="G49" s="163" t="s">
        <v>885</v>
      </c>
      <c r="H49" s="146"/>
      <c r="I49" s="163" t="s">
        <v>569</v>
      </c>
      <c r="K49" s="265"/>
      <c r="L49" s="265"/>
      <c r="V49" s="264"/>
    </row>
    <row r="50" spans="1:22" ht="18.75" customHeight="1">
      <c r="A50" s="411"/>
      <c r="B50" s="411"/>
      <c r="C50" s="411"/>
      <c r="D50" s="411"/>
      <c r="E50" s="411"/>
      <c r="F50" s="266"/>
      <c r="G50" s="163" t="s">
        <v>884</v>
      </c>
      <c r="H50" s="146"/>
      <c r="I50" s="163" t="s">
        <v>569</v>
      </c>
    </row>
    <row r="54" spans="1:22">
      <c r="L54" s="355"/>
    </row>
    <row r="55" spans="1:22" ht="14">
      <c r="A55" s="356"/>
      <c r="C55" s="334"/>
      <c r="D55" s="357"/>
      <c r="L55" s="358"/>
    </row>
    <row r="56" spans="1:22" ht="14">
      <c r="A56" s="359"/>
      <c r="C56" s="334"/>
      <c r="D56" s="357"/>
      <c r="L56" s="358"/>
    </row>
    <row r="57" spans="1:22" ht="14">
      <c r="A57" s="359"/>
      <c r="C57" s="334"/>
      <c r="D57" s="357"/>
      <c r="L57" s="358"/>
    </row>
    <row r="58" spans="1:22" ht="14">
      <c r="A58" s="359"/>
      <c r="B58" s="334"/>
      <c r="C58" s="334"/>
      <c r="D58" s="357"/>
      <c r="L58" s="358"/>
    </row>
    <row r="59" spans="1:22" ht="14">
      <c r="A59" s="359"/>
      <c r="B59" s="334"/>
      <c r="C59" s="334"/>
      <c r="D59" s="357"/>
      <c r="L59" s="358"/>
    </row>
    <row r="60" spans="1:22" ht="14">
      <c r="A60" s="359"/>
      <c r="B60" s="334"/>
      <c r="C60" s="334"/>
      <c r="D60" s="357"/>
      <c r="L60" s="358"/>
    </row>
    <row r="61" spans="1:22" ht="14">
      <c r="A61" s="334"/>
      <c r="B61" s="334"/>
      <c r="C61" s="334"/>
      <c r="D61" s="357"/>
      <c r="L61" s="360"/>
    </row>
    <row r="62" spans="1:22" ht="14">
      <c r="A62" s="359"/>
      <c r="B62" s="334"/>
      <c r="C62" s="334"/>
      <c r="D62" s="357"/>
    </row>
    <row r="63" spans="1:22" ht="14">
      <c r="A63" s="334"/>
      <c r="B63" s="334"/>
      <c r="C63" s="334"/>
      <c r="D63" s="357"/>
    </row>
    <row r="64" spans="1:22" ht="14">
      <c r="A64" s="334"/>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34"/>
      <c r="B75" s="334"/>
      <c r="C75" s="334"/>
      <c r="D75" s="357"/>
    </row>
    <row r="76" spans="1:4" ht="14">
      <c r="B76" s="334"/>
    </row>
    <row r="77" spans="1:4" ht="14">
      <c r="B77" s="334"/>
    </row>
    <row r="78" spans="1:4" ht="14">
      <c r="B78" s="334"/>
    </row>
  </sheetData>
  <mergeCells count="9">
    <mergeCell ref="F38:G38"/>
    <mergeCell ref="H38:I38"/>
    <mergeCell ref="L38:V38"/>
    <mergeCell ref="B30:C31"/>
    <mergeCell ref="L32:V32"/>
    <mergeCell ref="F33:G33"/>
    <mergeCell ref="F34:G34"/>
    <mergeCell ref="F35:G35"/>
    <mergeCell ref="L37:V37"/>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F8724-4DF4-48EF-87C6-1A0E49CA38B0}">
  <sheetPr>
    <pageSetUpPr fitToPage="1"/>
  </sheetPr>
  <dimension ref="A1:AD71"/>
  <sheetViews>
    <sheetView zoomScale="85" zoomScaleNormal="85" zoomScaleSheetLayoutView="85" workbookViewId="0">
      <selection activeCell="B1" sqref="B1:B1048576"/>
    </sheetView>
  </sheetViews>
  <sheetFormatPr defaultColWidth="9.1796875" defaultRowHeight="12.5"/>
  <cols>
    <col min="1" max="1" width="6.453125" style="282" customWidth="1"/>
    <col min="2" max="2" width="27.5429687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93"/>
      <c r="I10" s="594"/>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1088</v>
      </c>
      <c r="C18" s="187" t="str">
        <f>IF(D18="","",VLOOKUP(B18,Data!$B$5:$L$404,2,FALSE))</f>
        <v/>
      </c>
      <c r="D18" s="361"/>
      <c r="E18" s="276"/>
      <c r="F18" s="185" t="str">
        <f>IF(D18="","",VLOOKUP(B18,Data!$B$5:$L$404,11,FALSE))</f>
        <v/>
      </c>
      <c r="G18" s="188" t="str">
        <f t="shared" ref="G18:G24"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14</v>
      </c>
      <c r="B19" s="419" t="s">
        <v>213</v>
      </c>
      <c r="C19" s="187" t="str">
        <f>IF(D19="","",VLOOKUP(B19,Data!$B$5:$L$404,2,FALSE))</f>
        <v>WH50410</v>
      </c>
      <c r="D19" s="361">
        <v>4</v>
      </c>
      <c r="E19" s="276"/>
      <c r="F19" s="185">
        <f>IF(D19="","",VLOOKUP(B19,Data!$B$5:$L$404,11,FALSE))</f>
        <v>1897.4</v>
      </c>
      <c r="G19" s="188">
        <f t="shared" si="0"/>
        <v>7589.6</v>
      </c>
      <c r="H19" s="182" t="str">
        <f>IF(D19="","",VLOOKUP(B19,Data!$B$5:$D$404,3,FALSE))</f>
        <v>C/T</v>
      </c>
      <c r="I19" s="182" t="str">
        <f>IF(D19="","",VLOOKUP(B19,Data!$B$5:$M$404,12,FALSE))</f>
        <v>Indonesia</v>
      </c>
      <c r="J19" s="280" t="s">
        <v>1087</v>
      </c>
      <c r="K19" s="183">
        <f>IF(D19="","",VLOOKUP(B19,Data!$B$5:$E$404,4,FALSE)*D19)</f>
        <v>888</v>
      </c>
      <c r="L19" s="183">
        <f>IF(D19="","",VLOOKUP(B19,Data!$B$5:$F$404,5,FALSE)*D19)</f>
        <v>804</v>
      </c>
      <c r="M19" s="189"/>
      <c r="N19" s="377"/>
      <c r="O19" s="378"/>
      <c r="P19" s="186"/>
      <c r="Q19" s="378"/>
      <c r="R19" s="378"/>
      <c r="S19" s="186"/>
      <c r="T19" s="379"/>
      <c r="U19" s="186"/>
      <c r="V19" s="184">
        <f>IF(D19="","",VLOOKUP(B19,Data!$B$5:$J$404,9,FALSE)*D19)</f>
        <v>4.7960000000000003</v>
      </c>
      <c r="W19" s="282"/>
      <c r="X19" s="282"/>
      <c r="Y19" s="282"/>
      <c r="Z19" s="282"/>
      <c r="AA19" s="282"/>
      <c r="AB19" s="282"/>
      <c r="AC19" s="282"/>
      <c r="AD19" s="282"/>
    </row>
    <row r="20" spans="1:30" s="340" customFormat="1" ht="17" customHeight="1">
      <c r="A20" s="488">
        <v>15</v>
      </c>
      <c r="B20" s="419" t="s">
        <v>700</v>
      </c>
      <c r="C20" s="187" t="str">
        <f>IF(D20="","",VLOOKUP(B20,Data!$B$5:$L$404,2,FALSE))</f>
        <v>VAD6760</v>
      </c>
      <c r="D20" s="361">
        <v>1</v>
      </c>
      <c r="E20" s="276"/>
      <c r="F20" s="185">
        <f>IF(D20="","",VLOOKUP(B20,Data!$B$5:$L$404,11,FALSE))</f>
        <v>2238.61</v>
      </c>
      <c r="G20" s="188">
        <f t="shared" si="0"/>
        <v>2238.61</v>
      </c>
      <c r="H20" s="182" t="str">
        <f>IF(D20="","",VLOOKUP(B20,Data!$B$5:$D$404,3,FALSE))</f>
        <v>C/T</v>
      </c>
      <c r="I20" s="182" t="str">
        <f>IF(D20="","",VLOOKUP(B20,Data!$B$5:$M$404,12,FALSE))</f>
        <v>Indonesia</v>
      </c>
      <c r="J20" s="280" t="s">
        <v>1087</v>
      </c>
      <c r="K20" s="183">
        <f>IF(D20="","",VLOOKUP(B20,Data!$B$5:$E$404,4,FALSE)*D20)</f>
        <v>227</v>
      </c>
      <c r="L20" s="183">
        <f>IF(D20="","",VLOOKUP(B20,Data!$B$5:$F$404,5,FALSE)*D20)</f>
        <v>206</v>
      </c>
      <c r="M20" s="189"/>
      <c r="N20" s="377"/>
      <c r="O20" s="378"/>
      <c r="P20" s="186"/>
      <c r="Q20" s="378"/>
      <c r="R20" s="378"/>
      <c r="S20" s="186"/>
      <c r="T20" s="379"/>
      <c r="U20" s="186"/>
      <c r="V20" s="184">
        <f>IF(D20="","",VLOOKUP(B20,Data!$B$5:$J$404,9,FALSE)*D20)</f>
        <v>1.1990000000000001</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t="s">
        <v>871</v>
      </c>
      <c r="C23" s="187" t="str">
        <f>IF(D23="","",VLOOKUP(B23,Data!$B$5:$L$404,2,FALSE))</f>
        <v/>
      </c>
      <c r="D23" s="339"/>
      <c r="E23" s="412"/>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1111</v>
      </c>
      <c r="C24" s="187" t="str">
        <f>IF(D24="","",VLOOKUP(B24,Data!$B$5:$L$404,2,FALSE))</f>
        <v/>
      </c>
      <c r="D24" s="339"/>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t="e">
        <f>IF(B24=Data!B87,Data!G87,(IF(B24=Data!B93,Data!G93,(IF(B24=Data!B95,Data!G95,(IF(B24=Data!#REF!,Data!#REF!,(IF(B24=Data!#REF!,Data!#REF!,(IF(B24=Data!B78,Data!G78,(IF(B24=Data!#REF!,Data!#REF!,(IF(B24=Data!#REF!,Data!#REF!,Data!#REF!)))))))))))))))&amp;IF(B24=Data!B212,Data!G212,(IF(B24=Data!B213,Data!G213,(IF(B24=Data!#REF!,Data!#REF!,(IF(B24=Data!B208,Data!G208,(IF(B24=Data!B209,Data!G209,(IF(B24=Data!#REF!,Data!G905,(IF(B24=Data!#REF!,Data!#REF!,(IF(B24=Data!B265,Data!G265,Data!#REF!)))))))))))))))&amp;IF(B24=Data!#REF!,Data!#REF!,(IF(B24=Data!#REF!,Data!#REF!,(IF(B24=Data!#REF!,Data!#REF!,(IF(B24=Data!#REF!,Data!#REF!,(IF(B24=Data!#REF!,Data!#REF!,Data!#REF!)))))))))</f>
        <v>#REF!</v>
      </c>
      <c r="N24" s="377"/>
      <c r="O24" s="378"/>
      <c r="P24" s="186" t="e">
        <f>IF(B24=Data!B87,Data!H87,(IF(B24=Data!B93,Data!H93,(IF(B24=Data!B95,Data!H95,(IF(B24=Data!#REF!,Data!#REF!,(IF(B24=Data!#REF!,Data!#REF!,(IF(B24=Data!B78,Data!H78,(IF(B24=Data!#REF!,Data!#REF!,(IF(B24=Data!#REF!,Data!#REF!,Data!#REF!)))))))))))))))&amp;IF(B24=Data!B212,Data!H212,(IF(B24=Data!B213,Data!H213,(IF(B24=Data!#REF!,Data!#REF!,(IF(B24=Data!B208,Data!H208,(IF(B24=Data!B209,Data!H209,(IF(B24=Data!#REF!,Data!H905,(IF(B24=Data!#REF!,Data!#REF!,(IF(B24=Data!B265,Data!H265,Data!#REF!)))))))))))))))&amp;IF(B24=Data!#REF!,Data!#REF!,(IF(B24=Data!#REF!,Data!#REF!,(IF(B24=Data!#REF!,Data!#REF!,(IF(B24=Data!#REF!,Data!#REF!,(IF(B24=Data!#REF!,Data!#REF!,Data!#REF!)))))))))</f>
        <v>#REF!</v>
      </c>
      <c r="Q24" s="378"/>
      <c r="R24" s="378"/>
      <c r="S24" s="186" t="e">
        <f>IF(B24=Data!B87,Data!I87,(IF(B24=Data!B93,Data!I93,(IF(B24=Data!B95,Data!I95,(IF(B24=Data!#REF!,Data!#REF!,(IF(B24=Data!#REF!,Data!#REF!,(IF(B24=Data!B78,Data!I78,(IF(B24=Data!#REF!,Data!#REF!,(IF(B24=Data!#REF!,Data!#REF!,Data!#REF!)))))))))))))))&amp;IF(B24=Data!B212,Data!I212,(IF(B24=Data!B213,Data!I213,(IF(B24=Data!#REF!,Data!#REF!,(IF(B24=Data!B208,Data!I208,(IF(B24=Data!B209,Data!I209,(IF(B24=Data!#REF!,Data!I905,(IF(B24=Data!#REF!,Data!#REF!,(IF(B24=Data!B265,Data!I265,Data!#REF!)))))))))))))))&amp;IF(B24=Data!#REF!,Data!#REF!,(IF(B24=Data!#REF!,Data!#REF!,(IF(B24=Data!#REF!,Data!#REF!,(IF(B24=Data!#REF!,Data!#REF!,(IF(B24=Data!#REF!,Data!#REF!,Data!#REF!)))))))))</f>
        <v>#REF!</v>
      </c>
      <c r="T24" s="379"/>
      <c r="U24" s="186" t="e">
        <f>IF(B24=Data!B87,Data!J87,(IF(B24=Data!B93,Data!J93,(IF(B24=Data!B95,Data!J95,(IF(B24=Data!#REF!,Data!#REF!,(IF(B24=Data!#REF!,Data!#REF!,(IF(B24=Data!B78,Data!J78,(IF(B24=Data!#REF!,Data!#REF!,(IF(B24=Data!#REF!,Data!#REF!,Data!#REF!)))))))))))))))&amp;IF(B24=Data!B212,Data!J212,(IF(B24=Data!B213,Data!J213,(IF(B24=Data!#REF!,Data!#REF!,(IF(B24=Data!B208,Data!J208,(IF(B24=Data!B209,Data!J209,(IF(B24=Data!#REF!,Data!J905,(IF(B24=Data!#REF!,Data!#REF!,(IF(B24=Data!B265,Data!J265,Data!#REF!)))))))))))))))&amp;IF(B24=Data!#REF!,Data!#REF!,(IF(B24=Data!#REF!,Data!#REF!,(IF(B24=Data!#REF!,Data!#REF!,(IF(B24=Data!#REF!,Data!#REF!,(IF(B24=Data!#REF!,Data!#REF!,Data!#REF!)))))))))</f>
        <v>#REF!</v>
      </c>
      <c r="V24" s="184" t="str">
        <f>IF(D24="","",VLOOKUP(B24,Data!$B$5:$J$404,9,FALSE)*D24)</f>
        <v/>
      </c>
      <c r="W24" s="282"/>
      <c r="X24" s="282"/>
      <c r="Y24" s="282"/>
      <c r="Z24" s="282"/>
      <c r="AA24" s="282"/>
      <c r="AB24" s="282"/>
      <c r="AC24" s="282"/>
      <c r="AD24" s="282"/>
    </row>
    <row r="25" spans="1:30" s="340" customFormat="1" ht="16.5" customHeight="1">
      <c r="A25" s="272"/>
      <c r="B25" s="678" t="s">
        <v>1116</v>
      </c>
      <c r="C25" s="679"/>
      <c r="D25" s="193">
        <f>SUM(D18:D24)</f>
        <v>5</v>
      </c>
      <c r="E25" s="380"/>
      <c r="F25" s="190"/>
      <c r="G25" s="191">
        <f>SUM(G18:G24)</f>
        <v>9828.2100000000009</v>
      </c>
      <c r="H25" s="343"/>
      <c r="I25" s="343"/>
      <c r="J25" s="343"/>
      <c r="K25" s="191">
        <f>SUM(K18:K24)</f>
        <v>1115</v>
      </c>
      <c r="L25" s="191">
        <f>SUM(L18:L24)</f>
        <v>1010</v>
      </c>
      <c r="M25" s="190">
        <f>SUM(M16:M17)</f>
        <v>0</v>
      </c>
      <c r="N25" s="190" t="e">
        <f>SUM(#REF!)</f>
        <v>#REF!</v>
      </c>
      <c r="O25" s="190">
        <f>SUM(O16:O17)</f>
        <v>0</v>
      </c>
      <c r="P25" s="190">
        <f>SUM(P16:P17)</f>
        <v>0</v>
      </c>
      <c r="Q25" s="190" t="e">
        <f>SUM(#REF!)</f>
        <v>#REF!</v>
      </c>
      <c r="R25" s="190">
        <f>SUM(R16:R17)</f>
        <v>0</v>
      </c>
      <c r="S25" s="190">
        <f>SUM(S16:S17)</f>
        <v>0</v>
      </c>
      <c r="T25" s="190"/>
      <c r="U25" s="190">
        <f>SUM(U16:U17)</f>
        <v>0</v>
      </c>
      <c r="V25" s="192">
        <f>SUM(V18:V24)</f>
        <v>5.9950000000000001</v>
      </c>
    </row>
    <row r="26" spans="1:30" ht="10.25" customHeight="1">
      <c r="A26" s="272"/>
      <c r="B26" s="680"/>
      <c r="C26" s="681"/>
      <c r="D26" s="345"/>
      <c r="E26" s="311"/>
      <c r="F26" s="160" t="s">
        <v>523</v>
      </c>
      <c r="G26" s="157"/>
      <c r="H26" s="344"/>
      <c r="I26" s="344"/>
      <c r="J26" s="344"/>
      <c r="K26" s="161"/>
      <c r="L26" s="151"/>
      <c r="M26" s="298"/>
      <c r="T26" s="298"/>
      <c r="U26" s="298"/>
      <c r="V26" s="155"/>
    </row>
    <row r="27" spans="1:30" ht="14">
      <c r="A27" s="290" t="s">
        <v>524</v>
      </c>
      <c r="B27" s="346"/>
      <c r="C27" s="347"/>
      <c r="D27" s="396" t="s">
        <v>81</v>
      </c>
      <c r="E27" s="305"/>
      <c r="F27" s="68" t="s">
        <v>82</v>
      </c>
      <c r="G27" s="72"/>
      <c r="H27" s="322" t="s">
        <v>83</v>
      </c>
      <c r="I27" s="349"/>
      <c r="J27" s="152" t="s">
        <v>84</v>
      </c>
      <c r="K27" s="152"/>
      <c r="L27" s="682" t="s">
        <v>85</v>
      </c>
      <c r="M27" s="683"/>
      <c r="N27" s="683"/>
      <c r="O27" s="683"/>
      <c r="P27" s="683"/>
      <c r="Q27" s="683"/>
      <c r="R27" s="683"/>
      <c r="S27" s="683"/>
      <c r="T27" s="683"/>
      <c r="U27" s="683"/>
      <c r="V27" s="684"/>
    </row>
    <row r="28" spans="1:30" ht="14">
      <c r="A28" s="297" t="s">
        <v>525</v>
      </c>
      <c r="B28" s="334"/>
      <c r="C28" s="308"/>
      <c r="D28" s="386" t="s">
        <v>87</v>
      </c>
      <c r="F28" s="685"/>
      <c r="G28" s="686"/>
      <c r="H28" s="297" t="s">
        <v>88</v>
      </c>
      <c r="I28" s="350"/>
      <c r="J28" s="154" t="s">
        <v>89</v>
      </c>
      <c r="K28" s="154"/>
      <c r="L28" s="150"/>
      <c r="V28" s="155"/>
    </row>
    <row r="29" spans="1:30">
      <c r="A29" s="297" t="s">
        <v>526</v>
      </c>
      <c r="B29" s="297"/>
      <c r="C29" s="298"/>
      <c r="D29" s="386"/>
      <c r="F29" s="685"/>
      <c r="G29" s="686"/>
      <c r="H29" s="297"/>
      <c r="I29" s="350"/>
      <c r="J29" s="154" t="s">
        <v>93</v>
      </c>
      <c r="K29" s="154"/>
      <c r="L29" s="150"/>
      <c r="V29" s="155"/>
    </row>
    <row r="30" spans="1:30" ht="10.5" customHeight="1">
      <c r="A30" s="311"/>
      <c r="B30" s="351"/>
      <c r="C30" s="352"/>
      <c r="D30" s="386" t="s">
        <v>94</v>
      </c>
      <c r="F30" s="685"/>
      <c r="G30" s="686"/>
      <c r="H30" s="297" t="s">
        <v>95</v>
      </c>
      <c r="I30" s="350"/>
      <c r="J30" s="154"/>
      <c r="K30" s="154"/>
      <c r="L30" s="150"/>
      <c r="V30" s="155"/>
    </row>
    <row r="31" spans="1:30" ht="13">
      <c r="A31" s="290" t="s">
        <v>96</v>
      </c>
      <c r="C31" s="292"/>
      <c r="D31" s="386" t="s">
        <v>97</v>
      </c>
      <c r="F31" s="76" t="s">
        <v>98</v>
      </c>
      <c r="G31" s="73"/>
      <c r="H31" s="297" t="s">
        <v>88</v>
      </c>
      <c r="I31" s="350"/>
      <c r="J31" s="154" t="s">
        <v>99</v>
      </c>
      <c r="K31" s="154"/>
      <c r="L31" s="150"/>
      <c r="V31" s="155"/>
    </row>
    <row r="32" spans="1:30" ht="10.5" customHeight="1">
      <c r="A32" s="297" t="s">
        <v>527</v>
      </c>
      <c r="C32" s="298"/>
      <c r="D32" s="386" t="s">
        <v>100</v>
      </c>
      <c r="F32" s="77"/>
      <c r="G32" s="162"/>
      <c r="H32" s="297" t="s">
        <v>101</v>
      </c>
      <c r="I32" s="350"/>
      <c r="J32" s="154" t="s">
        <v>528</v>
      </c>
      <c r="K32" s="154"/>
      <c r="L32" s="687" t="s">
        <v>103</v>
      </c>
      <c r="M32" s="688"/>
      <c r="N32" s="688"/>
      <c r="O32" s="688"/>
      <c r="P32" s="688"/>
      <c r="Q32" s="688"/>
      <c r="R32" s="688"/>
      <c r="S32" s="688"/>
      <c r="T32" s="688"/>
      <c r="U32" s="688"/>
      <c r="V32" s="689"/>
    </row>
    <row r="33" spans="1:22">
      <c r="A33" s="311"/>
      <c r="B33" s="312"/>
      <c r="C33" s="313"/>
      <c r="D33" s="397"/>
      <c r="E33" s="312"/>
      <c r="F33" s="673" t="s">
        <v>1107</v>
      </c>
      <c r="G33" s="674"/>
      <c r="H33" s="673" t="s">
        <v>1113</v>
      </c>
      <c r="I33" s="674"/>
      <c r="J33" s="158" t="s">
        <v>104</v>
      </c>
      <c r="K33" s="158"/>
      <c r="L33" s="675" t="s">
        <v>105</v>
      </c>
      <c r="M33" s="676"/>
      <c r="N33" s="676"/>
      <c r="O33" s="676"/>
      <c r="P33" s="676"/>
      <c r="Q33" s="676"/>
      <c r="R33" s="676"/>
      <c r="S33" s="676"/>
      <c r="T33" s="676"/>
      <c r="U33" s="676"/>
      <c r="V33" s="677"/>
    </row>
    <row r="34" spans="1:22">
      <c r="B34" s="305"/>
    </row>
    <row r="38" spans="1:22" s="354" customFormat="1" ht="21" customHeight="1">
      <c r="A38" s="163" t="s">
        <v>886</v>
      </c>
      <c r="B38" s="146"/>
      <c r="C38" s="163" t="s">
        <v>569</v>
      </c>
      <c r="D38" s="362"/>
      <c r="E38" s="362"/>
      <c r="F38" s="363"/>
      <c r="G38" s="163" t="s">
        <v>880</v>
      </c>
      <c r="H38" s="146"/>
      <c r="I38" s="163" t="s">
        <v>569</v>
      </c>
      <c r="K38" s="265"/>
      <c r="L38" s="265"/>
      <c r="V38" s="264"/>
    </row>
    <row r="39" spans="1:22" s="354" customFormat="1" ht="19.25" customHeight="1">
      <c r="A39" s="163" t="s">
        <v>887</v>
      </c>
      <c r="B39" s="146"/>
      <c r="C39" s="163" t="s">
        <v>891</v>
      </c>
      <c r="D39" s="362"/>
      <c r="E39" s="362"/>
      <c r="F39" s="363"/>
      <c r="G39" s="247" t="s">
        <v>881</v>
      </c>
      <c r="H39" s="381"/>
      <c r="I39" s="247" t="s">
        <v>891</v>
      </c>
      <c r="K39" s="265"/>
      <c r="L39" s="265"/>
      <c r="V39" s="264"/>
    </row>
    <row r="40" spans="1:22" s="354" customFormat="1" ht="19.25" customHeight="1">
      <c r="A40" s="163" t="s">
        <v>888</v>
      </c>
      <c r="B40" s="146"/>
      <c r="C40" s="163" t="s">
        <v>891</v>
      </c>
      <c r="D40" s="362"/>
      <c r="E40" s="362"/>
      <c r="F40" s="363"/>
      <c r="G40" s="163" t="s">
        <v>882</v>
      </c>
      <c r="H40" s="146"/>
      <c r="I40" s="163" t="s">
        <v>569</v>
      </c>
      <c r="K40" s="265"/>
      <c r="L40" s="265"/>
      <c r="V40" s="264"/>
    </row>
    <row r="41" spans="1:22" s="354" customFormat="1" ht="19.25" customHeight="1">
      <c r="A41" s="163" t="s">
        <v>889</v>
      </c>
      <c r="B41" s="146"/>
      <c r="C41" s="163" t="s">
        <v>569</v>
      </c>
      <c r="D41" s="362"/>
      <c r="E41" s="362"/>
      <c r="F41" s="363"/>
      <c r="G41" s="163" t="s">
        <v>883</v>
      </c>
      <c r="H41" s="146"/>
      <c r="I41" s="163" t="s">
        <v>569</v>
      </c>
      <c r="K41" s="265"/>
      <c r="L41" s="265"/>
      <c r="V41" s="264"/>
    </row>
    <row r="42" spans="1:22" s="354" customFormat="1" ht="19.25" customHeight="1">
      <c r="A42" s="163" t="s">
        <v>890</v>
      </c>
      <c r="B42" s="146"/>
      <c r="C42" s="163" t="s">
        <v>569</v>
      </c>
      <c r="D42" s="362"/>
      <c r="E42" s="362"/>
      <c r="F42" s="363"/>
      <c r="G42" s="163" t="s">
        <v>885</v>
      </c>
      <c r="H42" s="146"/>
      <c r="I42" s="163" t="s">
        <v>569</v>
      </c>
      <c r="K42" s="265"/>
      <c r="L42" s="265"/>
      <c r="V42" s="264"/>
    </row>
    <row r="43" spans="1:22" ht="18.75" customHeight="1">
      <c r="A43" s="411"/>
      <c r="B43" s="411"/>
      <c r="C43" s="411"/>
      <c r="D43" s="411"/>
      <c r="E43" s="411"/>
      <c r="F43" s="266"/>
      <c r="G43" s="163" t="s">
        <v>884</v>
      </c>
      <c r="H43" s="146"/>
      <c r="I43" s="163" t="s">
        <v>569</v>
      </c>
    </row>
    <row r="47" spans="1:22">
      <c r="L47" s="355"/>
    </row>
    <row r="48" spans="1:22" ht="14">
      <c r="A48" s="356"/>
      <c r="C48" s="334"/>
      <c r="D48" s="357"/>
      <c r="L48" s="358"/>
    </row>
    <row r="49" spans="1:12" ht="14">
      <c r="A49" s="359"/>
      <c r="C49" s="334"/>
      <c r="D49" s="357"/>
      <c r="L49" s="358"/>
    </row>
    <row r="50" spans="1:12" ht="14">
      <c r="A50" s="359"/>
      <c r="C50" s="334"/>
      <c r="D50" s="357"/>
      <c r="L50" s="358"/>
    </row>
    <row r="51" spans="1:12" ht="14">
      <c r="A51" s="359"/>
      <c r="B51" s="334"/>
      <c r="C51" s="334"/>
      <c r="D51" s="357"/>
      <c r="L51" s="358"/>
    </row>
    <row r="52" spans="1:12" ht="14">
      <c r="A52" s="359"/>
      <c r="B52" s="334"/>
      <c r="C52" s="334"/>
      <c r="D52" s="357"/>
      <c r="L52" s="358"/>
    </row>
    <row r="53" spans="1:12" ht="14">
      <c r="A53" s="359"/>
      <c r="B53" s="334"/>
      <c r="C53" s="334"/>
      <c r="D53" s="357"/>
      <c r="L53" s="358"/>
    </row>
    <row r="54" spans="1:12" ht="14">
      <c r="A54" s="334"/>
      <c r="B54" s="334"/>
      <c r="C54" s="334"/>
      <c r="D54" s="357"/>
      <c r="L54" s="360"/>
    </row>
    <row r="55" spans="1:12" ht="14">
      <c r="A55" s="359"/>
      <c r="B55" s="334"/>
      <c r="C55" s="334"/>
      <c r="D55" s="357"/>
    </row>
    <row r="56" spans="1:12" ht="14">
      <c r="A56" s="334"/>
      <c r="B56" s="334"/>
      <c r="C56" s="334"/>
      <c r="D56" s="357"/>
    </row>
    <row r="57" spans="1:12" ht="14">
      <c r="A57" s="334"/>
      <c r="B57" s="334"/>
      <c r="C57" s="334"/>
      <c r="D57" s="357"/>
    </row>
    <row r="58" spans="1:12" ht="14">
      <c r="A58" s="359"/>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34"/>
      <c r="B68" s="334"/>
      <c r="C68" s="334"/>
      <c r="D68" s="357"/>
    </row>
    <row r="69" spans="1:4" ht="14">
      <c r="B69" s="334"/>
    </row>
    <row r="70" spans="1:4" ht="14">
      <c r="B70" s="334"/>
    </row>
    <row r="71" spans="1:4" ht="14">
      <c r="B71" s="334"/>
    </row>
  </sheetData>
  <mergeCells count="9">
    <mergeCell ref="F33:G33"/>
    <mergeCell ref="H33:I33"/>
    <mergeCell ref="L33:V33"/>
    <mergeCell ref="B25:C26"/>
    <mergeCell ref="L27:V27"/>
    <mergeCell ref="F28:G28"/>
    <mergeCell ref="F29:G29"/>
    <mergeCell ref="F30:G30"/>
    <mergeCell ref="L32:V32"/>
  </mergeCells>
  <printOptions horizontalCentered="1"/>
  <pageMargins left="0" right="0" top="0.23622047244094491" bottom="0.15748031496062992" header="8.0708661417322833" footer="0"/>
  <pageSetup paperSize="9" scale="79" firstPageNumber="4294963191" orientation="landscape" r:id="rId1"/>
  <headerFooter alignWithMargins="0">
    <oddHeader>&amp;R&amp;"Calibri"&amp;10&amp;K000000 Confidential&amp;1#_x000D_</oddHeader>
  </headerFooter>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23C44-A1A1-4B04-A2A4-7BCF9B98A4DD}">
  <sheetPr>
    <pageSetUpPr fitToPage="1"/>
  </sheetPr>
  <dimension ref="A1:V75"/>
  <sheetViews>
    <sheetView topLeftCell="A10" zoomScale="85" zoomScaleNormal="85" zoomScaleSheetLayoutView="75" workbookViewId="0">
      <selection activeCell="C19" sqref="C19"/>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595"/>
      <c r="I10" s="596"/>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1095</v>
      </c>
      <c r="C18" s="187" t="str">
        <f>IF(D18="","",VLOOKUP(B18,Data!$B$5:$L$404,2,FALSE))</f>
        <v/>
      </c>
      <c r="D18" s="274"/>
      <c r="E18" s="466"/>
      <c r="F18" s="185" t="str">
        <f>IF(D18="","",VLOOKUP(B18,Data!$B$5:$L$404,11,FALSE))</f>
        <v/>
      </c>
      <c r="G18" s="188" t="str">
        <f t="shared" ref="G18:G27"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153,Data!G153,(IF(B18=Data!B159,Data!G159,(IF(B18=Data!B161,Data!G161,(IF(B18=Data!#REF!,Data!#REF!,(IF(B18=Data!#REF!,Data!#REF!,(IF(B18=Data!B144,Data!G144,(IF(B18=Data!#REF!,Data!#REF!,(IF(B18=Data!#REF!,Data!#REF!,Data!#REF!)))))))))))))))&amp;IF(B18=Data!B279,Data!G279,(IF(B18=Data!B280,Data!G280,(IF(B18=Data!#REF!,Data!#REF!,(IF(B18=Data!B275,Data!G275,(IF(B18=Data!B276,Data!G276,(IF(B18=Data!#REF!,Data!G971,(IF(B18=Data!#REF!,Data!#REF!,(IF(B18=Data!B331,Data!G331,Data!#REF!)))))))))))))))&amp;IF(B18=Data!#REF!,Data!#REF!,(IF(B18=Data!#REF!,Data!#REF!,(IF(B18=Data!#REF!,Data!#REF!,(IF(B18=Data!#REF!,Data!#REF!,(IF(B18=Data!#REF!,Data!#REF!,Data!#REF!)))))))))</f>
        <v>#REF!</v>
      </c>
      <c r="N18" s="377"/>
      <c r="O18" s="378"/>
      <c r="P18" s="186" t="e">
        <f>IF(B18=Data!B153,Data!H153,(IF(B18=Data!B159,Data!H159,(IF(B18=Data!B161,Data!H161,(IF(B18=Data!#REF!,Data!#REF!,(IF(B18=Data!#REF!,Data!#REF!,(IF(B18=Data!B144,Data!H144,(IF(B18=Data!#REF!,Data!#REF!,(IF(B18=Data!#REF!,Data!#REF!,Data!#REF!)))))))))))))))&amp;IF(B18=Data!B279,Data!H279,(IF(B18=Data!B280,Data!H280,(IF(B18=Data!#REF!,Data!#REF!,(IF(B18=Data!B275,Data!H275,(IF(B18=Data!B276,Data!H276,(IF(B18=Data!#REF!,Data!H971,(IF(B18=Data!#REF!,Data!#REF!,(IF(B18=Data!B331,Data!H331,Data!#REF!)))))))))))))))&amp;IF(B18=Data!#REF!,Data!#REF!,(IF(B18=Data!#REF!,Data!#REF!,(IF(B18=Data!#REF!,Data!#REF!,(IF(B18=Data!#REF!,Data!#REF!,(IF(B18=Data!#REF!,Data!#REF!,Data!#REF!)))))))))</f>
        <v>#REF!</v>
      </c>
      <c r="Q18" s="378"/>
      <c r="R18" s="378"/>
      <c r="S18" s="186" t="e">
        <f>IF(B18=Data!B153,Data!I153,(IF(B18=Data!B159,Data!I159,(IF(B18=Data!B161,Data!I161,(IF(B18=Data!#REF!,Data!#REF!,(IF(B18=Data!#REF!,Data!#REF!,(IF(B18=Data!B144,Data!I144,(IF(B18=Data!#REF!,Data!#REF!,(IF(B18=Data!#REF!,Data!#REF!,Data!#REF!)))))))))))))))&amp;IF(B18=Data!B279,Data!I279,(IF(B18=Data!B280,Data!I280,(IF(B18=Data!#REF!,Data!#REF!,(IF(B18=Data!B275,Data!I275,(IF(B18=Data!B276,Data!I276,(IF(B18=Data!#REF!,Data!I971,(IF(B18=Data!#REF!,Data!#REF!,(IF(B18=Data!B331,Data!I331,Data!#REF!)))))))))))))))&amp;IF(B18=Data!#REF!,Data!#REF!,(IF(B18=Data!#REF!,Data!#REF!,(IF(B18=Data!#REF!,Data!#REF!,(IF(B18=Data!#REF!,Data!#REF!,(IF(B18=Data!#REF!,Data!#REF!,Data!#REF!)))))))))</f>
        <v>#REF!</v>
      </c>
      <c r="T18" s="379"/>
      <c r="U18" s="186" t="e">
        <f>IF(B18=Data!B153,Data!J153,(IF(B18=Data!B159,Data!J159,(IF(B18=Data!B161,Data!J161,(IF(B18=Data!#REF!,Data!#REF!,(IF(B18=Data!#REF!,Data!#REF!,(IF(B18=Data!B144,Data!J144,(IF(B18=Data!#REF!,Data!#REF!,(IF(B18=Data!#REF!,Data!#REF!,Data!#REF!)))))))))))))))&amp;IF(B18=Data!B279,Data!J279,(IF(B18=Data!B280,Data!J280,(IF(B18=Data!#REF!,Data!#REF!,(IF(B18=Data!B275,Data!J275,(IF(B18=Data!B276,Data!J276,(IF(B18=Data!#REF!,Data!J971,(IF(B18=Data!#REF!,Data!#REF!,(IF(B18=Data!B331,Data!J331,Data!#REF!)))))))))))))))&amp;IF(B18=Data!#REF!,Data!#REF!,(IF(B18=Data!#REF!,Data!#REF!,(IF(B18=Data!#REF!,Data!#REF!,(IF(B18=Data!#REF!,Data!#REF!,(IF(B18=Data!#REF!,Data!#REF!,Data!#REF!)))))))))</f>
        <v>#REF!</v>
      </c>
      <c r="V18" s="184" t="str">
        <f>IF(D18="","",VLOOKUP(B18,Data!$B$5:$J$404,9,FALSE)*D18)</f>
        <v/>
      </c>
    </row>
    <row r="19" spans="1:22" s="340" customFormat="1" ht="17" customHeight="1">
      <c r="A19" s="272">
        <v>1</v>
      </c>
      <c r="B19" s="419" t="s">
        <v>357</v>
      </c>
      <c r="C19" s="187" t="str">
        <f>IF(D19="","",VLOOKUP(B19,Data!$B$5:$L$404,2,FALSE))</f>
        <v>WQ78290</v>
      </c>
      <c r="D19" s="274">
        <v>4</v>
      </c>
      <c r="E19" s="466" t="s">
        <v>521</v>
      </c>
      <c r="F19" s="185">
        <f>IF(D19="","",VLOOKUP(B19,Data!$B$5:$L$404,11,FALSE))</f>
        <v>4283.7299999999996</v>
      </c>
      <c r="G19" s="188">
        <f t="shared" si="0"/>
        <v>17134.919999999998</v>
      </c>
      <c r="H19" s="182" t="str">
        <f>IF(D19="","",VLOOKUP(B19,Data!$B$5:$D$404,3,FALSE))</f>
        <v>C/T</v>
      </c>
      <c r="I19" s="182" t="str">
        <f>IF(D19="","",VLOOKUP(B19,Data!$B$5:$M$404,12,FALSE))</f>
        <v>Indonesia</v>
      </c>
      <c r="J19" s="280" t="s">
        <v>1093</v>
      </c>
      <c r="K19" s="183">
        <f>IF(D19="","",VLOOKUP(B19,Data!$B$5:$E$404,4,FALSE)*D19)</f>
        <v>1220</v>
      </c>
      <c r="L19" s="183">
        <f>IF(D19="","",VLOOKUP(B19,Data!$B$5:$F$404,5,FALSE)*D19)</f>
        <v>1076</v>
      </c>
      <c r="M19" s="189" t="e">
        <f>IF(B19=Data!B104,Data!G104,(IF(B19=Data!B110,Data!G110,(IF(B19=Data!B112,Data!G112,(IF(B19=Data!#REF!,Data!#REF!,(IF(B19=Data!#REF!,Data!#REF!,(IF(B19=Data!B95,Data!G95,(IF(B19=Data!#REF!,Data!#REF!,(IF(B19=Data!#REF!,Data!#REF!,Data!#REF!)))))))))))))))&amp;IF(B19=Data!B230,Data!G230,(IF(B19=Data!B231,Data!G231,(IF(B19=Data!#REF!,Data!#REF!,(IF(B19=Data!B226,Data!G226,(IF(B19=Data!B227,Data!G227,(IF(B19=Data!#REF!,Data!G922,(IF(B19=Data!#REF!,Data!#REF!,(IF(B19=Data!B282,Data!G282,Data!#REF!)))))))))))))))&amp;IF(B19=Data!#REF!,Data!#REF!,(IF(B19=Data!#REF!,Data!#REF!,(IF(B19=Data!#REF!,Data!#REF!,(IF(B19=Data!#REF!,Data!#REF!,(IF(B19=Data!#REF!,Data!#REF!,Data!#REF!)))))))))</f>
        <v>#REF!</v>
      </c>
      <c r="N19" s="377"/>
      <c r="O19" s="378"/>
      <c r="P19" s="186" t="e">
        <f>IF(B19=Data!B104,Data!H104,(IF(B19=Data!B110,Data!H110,(IF(B19=Data!B112,Data!H112,(IF(B19=Data!#REF!,Data!#REF!,(IF(B19=Data!#REF!,Data!#REF!,(IF(B19=Data!B95,Data!H95,(IF(B19=Data!#REF!,Data!#REF!,(IF(B19=Data!#REF!,Data!#REF!,Data!#REF!)))))))))))))))&amp;IF(B19=Data!B230,Data!H230,(IF(B19=Data!B231,Data!H231,(IF(B19=Data!#REF!,Data!#REF!,(IF(B19=Data!B226,Data!H226,(IF(B19=Data!B227,Data!H227,(IF(B19=Data!#REF!,Data!H922,(IF(B19=Data!#REF!,Data!#REF!,(IF(B19=Data!B282,Data!H282,Data!#REF!)))))))))))))))&amp;IF(B19=Data!#REF!,Data!#REF!,(IF(B19=Data!#REF!,Data!#REF!,(IF(B19=Data!#REF!,Data!#REF!,(IF(B19=Data!#REF!,Data!#REF!,(IF(B19=Data!#REF!,Data!#REF!,Data!#REF!)))))))))</f>
        <v>#REF!</v>
      </c>
      <c r="Q19" s="378"/>
      <c r="R19" s="378"/>
      <c r="S19" s="186" t="e">
        <f>IF(B19=Data!B104,Data!I104,(IF(B19=Data!B110,Data!I110,(IF(B19=Data!B112,Data!I112,(IF(B19=Data!#REF!,Data!#REF!,(IF(B19=Data!#REF!,Data!#REF!,(IF(B19=Data!B95,Data!I95,(IF(B19=Data!#REF!,Data!#REF!,(IF(B19=Data!#REF!,Data!#REF!,Data!#REF!)))))))))))))))&amp;IF(B19=Data!B230,Data!I230,(IF(B19=Data!B231,Data!I231,(IF(B19=Data!#REF!,Data!#REF!,(IF(B19=Data!B226,Data!I226,(IF(B19=Data!B227,Data!I227,(IF(B19=Data!#REF!,Data!I922,(IF(B19=Data!#REF!,Data!#REF!,(IF(B19=Data!B282,Data!I282,Data!#REF!)))))))))))))))&amp;IF(B19=Data!#REF!,Data!#REF!,(IF(B19=Data!#REF!,Data!#REF!,(IF(B19=Data!#REF!,Data!#REF!,(IF(B19=Data!#REF!,Data!#REF!,(IF(B19=Data!#REF!,Data!#REF!,Data!#REF!)))))))))</f>
        <v>#REF!</v>
      </c>
      <c r="T19" s="379"/>
      <c r="U19" s="186" t="e">
        <f>IF(B19=Data!B104,Data!J104,(IF(B19=Data!B110,Data!J110,(IF(B19=Data!B112,Data!J112,(IF(B19=Data!#REF!,Data!#REF!,(IF(B19=Data!#REF!,Data!#REF!,(IF(B19=Data!B95,Data!J95,(IF(B19=Data!#REF!,Data!#REF!,(IF(B19=Data!#REF!,Data!#REF!,Data!#REF!)))))))))))))))&amp;IF(B19=Data!B230,Data!J230,(IF(B19=Data!B231,Data!J231,(IF(B19=Data!#REF!,Data!#REF!,(IF(B19=Data!B226,Data!J226,(IF(B19=Data!B227,Data!J227,(IF(B19=Data!#REF!,Data!J922,(IF(B19=Data!#REF!,Data!#REF!,(IF(B19=Data!B282,Data!J282,Data!#REF!)))))))))))))))&amp;IF(B19=Data!#REF!,Data!#REF!,(IF(B19=Data!#REF!,Data!#REF!,(IF(B19=Data!#REF!,Data!#REF!,(IF(B19=Data!#REF!,Data!#REF!,(IF(B19=Data!#REF!,Data!#REF!,Data!#REF!)))))))))</f>
        <v>#REF!</v>
      </c>
      <c r="V19" s="184">
        <f>IF(D19="","",VLOOKUP(B19,Data!$B$5:$J$404,9,FALSE)*D19)</f>
        <v>6.1360000000000001</v>
      </c>
    </row>
    <row r="20" spans="1:22" s="340" customFormat="1" ht="17" customHeight="1">
      <c r="A20" s="272">
        <v>2</v>
      </c>
      <c r="B20" s="419" t="s">
        <v>196</v>
      </c>
      <c r="C20" s="187" t="str">
        <f>IF(D20="","",VLOOKUP(B20,Data!$B$5:$L$404,2,FALSE))</f>
        <v>WH50350</v>
      </c>
      <c r="D20" s="274">
        <v>16</v>
      </c>
      <c r="E20" s="466"/>
      <c r="F20" s="185">
        <f>IF(D20="","",VLOOKUP(B20,Data!$B$5:$L$404,11,FALSE))</f>
        <v>1751.45</v>
      </c>
      <c r="G20" s="188">
        <f t="shared" si="0"/>
        <v>28023.200000000001</v>
      </c>
      <c r="H20" s="182" t="str">
        <f>IF(D20="","",VLOOKUP(B20,Data!$B$5:$D$404,3,FALSE))</f>
        <v>C/T</v>
      </c>
      <c r="I20" s="182" t="str">
        <f>IF(D20="","",VLOOKUP(B20,Data!$B$5:$M$404,12,FALSE))</f>
        <v>Indonesia</v>
      </c>
      <c r="J20" s="280" t="s">
        <v>1093</v>
      </c>
      <c r="K20" s="183">
        <f>IF(D20="","",VLOOKUP(B20,Data!$B$5:$E$404,4,FALSE)*D20)</f>
        <v>3216</v>
      </c>
      <c r="L20" s="183">
        <f>IF(D20="","",VLOOKUP(B20,Data!$B$5:$F$404,5,FALSE)*D20)</f>
        <v>2896</v>
      </c>
      <c r="M20" s="189" t="e">
        <f>IF(B20=Data!B105,Data!G105,(IF(B20=Data!B111,Data!G111,(IF(B20=Data!B113,Data!G113,(IF(B20=Data!#REF!,Data!#REF!,(IF(B20=Data!#REF!,Data!#REF!,(IF(B20=Data!B96,Data!G96,(IF(B20=Data!#REF!,Data!#REF!,(IF(B20=Data!#REF!,Data!#REF!,Data!#REF!)))))))))))))))&amp;IF(B20=Data!B231,Data!G231,(IF(B20=Data!B232,Data!G232,(IF(B20=Data!#REF!,Data!#REF!,(IF(B20=Data!B227,Data!G227,(IF(B20=Data!B228,Data!G228,(IF(B20=Data!#REF!,Data!G923,(IF(B20=Data!#REF!,Data!#REF!,(IF(B20=Data!B283,Data!G283,Data!#REF!)))))))))))))))&amp;IF(B20=Data!#REF!,Data!#REF!,(IF(B20=Data!#REF!,Data!#REF!,(IF(B20=Data!#REF!,Data!#REF!,(IF(B20=Data!#REF!,Data!#REF!,(IF(B20=Data!#REF!,Data!#REF!,Data!#REF!)))))))))</f>
        <v>#REF!</v>
      </c>
      <c r="N20" s="377"/>
      <c r="O20" s="378"/>
      <c r="P20" s="186" t="e">
        <f>IF(B20=Data!B105,Data!H105,(IF(B20=Data!B111,Data!H111,(IF(B20=Data!B113,Data!H113,(IF(B20=Data!#REF!,Data!#REF!,(IF(B20=Data!#REF!,Data!#REF!,(IF(B20=Data!B96,Data!H96,(IF(B20=Data!#REF!,Data!#REF!,(IF(B20=Data!#REF!,Data!#REF!,Data!#REF!)))))))))))))))&amp;IF(B20=Data!B231,Data!H231,(IF(B20=Data!B232,Data!H232,(IF(B20=Data!#REF!,Data!#REF!,(IF(B20=Data!B227,Data!H227,(IF(B20=Data!B228,Data!H228,(IF(B20=Data!#REF!,Data!H923,(IF(B20=Data!#REF!,Data!#REF!,(IF(B20=Data!B283,Data!H283,Data!#REF!)))))))))))))))&amp;IF(B20=Data!#REF!,Data!#REF!,(IF(B20=Data!#REF!,Data!#REF!,(IF(B20=Data!#REF!,Data!#REF!,(IF(B20=Data!#REF!,Data!#REF!,(IF(B20=Data!#REF!,Data!#REF!,Data!#REF!)))))))))</f>
        <v>#REF!</v>
      </c>
      <c r="Q20" s="378"/>
      <c r="R20" s="378"/>
      <c r="S20" s="186" t="e">
        <f>IF(B20=Data!B105,Data!I105,(IF(B20=Data!B111,Data!I111,(IF(B20=Data!B113,Data!I113,(IF(B20=Data!#REF!,Data!#REF!,(IF(B20=Data!#REF!,Data!#REF!,(IF(B20=Data!B96,Data!I96,(IF(B20=Data!#REF!,Data!#REF!,(IF(B20=Data!#REF!,Data!#REF!,Data!#REF!)))))))))))))))&amp;IF(B20=Data!B231,Data!I231,(IF(B20=Data!B232,Data!I232,(IF(B20=Data!#REF!,Data!#REF!,(IF(B20=Data!B227,Data!I227,(IF(B20=Data!B228,Data!I228,(IF(B20=Data!#REF!,Data!I923,(IF(B20=Data!#REF!,Data!#REF!,(IF(B20=Data!B283,Data!I283,Data!#REF!)))))))))))))))&amp;IF(B20=Data!#REF!,Data!#REF!,(IF(B20=Data!#REF!,Data!#REF!,(IF(B20=Data!#REF!,Data!#REF!,(IF(B20=Data!#REF!,Data!#REF!,(IF(B20=Data!#REF!,Data!#REF!,Data!#REF!)))))))))</f>
        <v>#REF!</v>
      </c>
      <c r="T20" s="379"/>
      <c r="U20" s="186" t="e">
        <f>IF(B20=Data!B105,Data!J105,(IF(B20=Data!B111,Data!J111,(IF(B20=Data!B113,Data!J113,(IF(B20=Data!#REF!,Data!#REF!,(IF(B20=Data!#REF!,Data!#REF!,(IF(B20=Data!B96,Data!J96,(IF(B20=Data!#REF!,Data!#REF!,(IF(B20=Data!#REF!,Data!#REF!,Data!#REF!)))))))))))))))&amp;IF(B20=Data!B231,Data!J231,(IF(B20=Data!B232,Data!J232,(IF(B20=Data!#REF!,Data!#REF!,(IF(B20=Data!B227,Data!J227,(IF(B20=Data!B228,Data!J228,(IF(B20=Data!#REF!,Data!J923,(IF(B20=Data!#REF!,Data!#REF!,(IF(B20=Data!B283,Data!J283,Data!#REF!)))))))))))))))&amp;IF(B20=Data!#REF!,Data!#REF!,(IF(B20=Data!#REF!,Data!#REF!,(IF(B20=Data!#REF!,Data!#REF!,(IF(B20=Data!#REF!,Data!#REF!,(IF(B20=Data!#REF!,Data!#REF!,Data!#REF!)))))))))</f>
        <v>#REF!</v>
      </c>
      <c r="V20" s="184">
        <f>IF(D20="","",VLOOKUP(B20,Data!$B$5:$J$404,9,FALSE)*D20)</f>
        <v>18.399999999999999</v>
      </c>
    </row>
    <row r="21" spans="1:22" s="340" customFormat="1" ht="17" customHeight="1">
      <c r="A21" s="272">
        <v>3</v>
      </c>
      <c r="B21" s="419" t="s">
        <v>199</v>
      </c>
      <c r="C21" s="187" t="str">
        <f>IF(D21="","",VLOOKUP(B21,Data!$B$5:$L$404,2,FALSE))</f>
        <v>WH50360</v>
      </c>
      <c r="D21" s="274">
        <v>4</v>
      </c>
      <c r="E21" s="466" t="s">
        <v>522</v>
      </c>
      <c r="F21" s="185">
        <f>IF(D21="","",VLOOKUP(B21,Data!$B$5:$L$404,11,FALSE))</f>
        <v>1751.45</v>
      </c>
      <c r="G21" s="188">
        <f t="shared" si="0"/>
        <v>7005.8</v>
      </c>
      <c r="H21" s="182" t="str">
        <f>IF(D21="","",VLOOKUP(B21,Data!$B$5:$D$404,3,FALSE))</f>
        <v>C/T</v>
      </c>
      <c r="I21" s="182" t="str">
        <f>IF(D21="","",VLOOKUP(B21,Data!$B$5:$M$404,12,FALSE))</f>
        <v>Indonesia</v>
      </c>
      <c r="J21" s="280" t="s">
        <v>1093</v>
      </c>
      <c r="K21" s="183">
        <f>IF(D21="","",VLOOKUP(B21,Data!$B$5:$E$404,4,FALSE)*D21)</f>
        <v>804</v>
      </c>
      <c r="L21" s="183">
        <f>IF(D21="","",VLOOKUP(B21,Data!$B$5:$F$404,5,FALSE)*D21)</f>
        <v>724</v>
      </c>
      <c r="M21" s="189" t="e">
        <f>IF(B21=Data!B106,Data!G106,(IF(B21=Data!B112,Data!G112,(IF(B21=Data!B114,Data!G114,(IF(B21=Data!#REF!,Data!#REF!,(IF(B21=Data!#REF!,Data!#REF!,(IF(B21=Data!B97,Data!G97,(IF(B21=Data!#REF!,Data!#REF!,(IF(B21=Data!#REF!,Data!#REF!,Data!#REF!)))))))))))))))&amp;IF(B21=Data!B232,Data!G232,(IF(B21=Data!B233,Data!G233,(IF(B21=Data!#REF!,Data!#REF!,(IF(B21=Data!B228,Data!G228,(IF(B21=Data!B229,Data!G229,(IF(B21=Data!#REF!,Data!G924,(IF(B21=Data!#REF!,Data!#REF!,(IF(B21=Data!B284,Data!G284,Data!#REF!)))))))))))))))&amp;IF(B21=Data!#REF!,Data!#REF!,(IF(B21=Data!#REF!,Data!#REF!,(IF(B21=Data!#REF!,Data!#REF!,(IF(B21=Data!#REF!,Data!#REF!,(IF(B21=Data!#REF!,Data!#REF!,Data!#REF!)))))))))</f>
        <v>#REF!</v>
      </c>
      <c r="N21" s="377"/>
      <c r="O21" s="378"/>
      <c r="P21" s="186" t="e">
        <f>IF(B21=Data!B106,Data!H106,(IF(B21=Data!B112,Data!H112,(IF(B21=Data!B114,Data!H114,(IF(B21=Data!#REF!,Data!#REF!,(IF(B21=Data!#REF!,Data!#REF!,(IF(B21=Data!B97,Data!H97,(IF(B21=Data!#REF!,Data!#REF!,(IF(B21=Data!#REF!,Data!#REF!,Data!#REF!)))))))))))))))&amp;IF(B21=Data!B232,Data!H232,(IF(B21=Data!B233,Data!H233,(IF(B21=Data!#REF!,Data!#REF!,(IF(B21=Data!B228,Data!H228,(IF(B21=Data!B229,Data!H229,(IF(B21=Data!#REF!,Data!H924,(IF(B21=Data!#REF!,Data!#REF!,(IF(B21=Data!B284,Data!H284,Data!#REF!)))))))))))))))&amp;IF(B21=Data!#REF!,Data!#REF!,(IF(B21=Data!#REF!,Data!#REF!,(IF(B21=Data!#REF!,Data!#REF!,(IF(B21=Data!#REF!,Data!#REF!,(IF(B21=Data!#REF!,Data!#REF!,Data!#REF!)))))))))</f>
        <v>#REF!</v>
      </c>
      <c r="Q21" s="378"/>
      <c r="R21" s="378"/>
      <c r="S21" s="186" t="e">
        <f>IF(B21=Data!B106,Data!I106,(IF(B21=Data!B112,Data!I112,(IF(B21=Data!B114,Data!I114,(IF(B21=Data!#REF!,Data!#REF!,(IF(B21=Data!#REF!,Data!#REF!,(IF(B21=Data!B97,Data!I97,(IF(B21=Data!#REF!,Data!#REF!,(IF(B21=Data!#REF!,Data!#REF!,Data!#REF!)))))))))))))))&amp;IF(B21=Data!B232,Data!I232,(IF(B21=Data!B233,Data!I233,(IF(B21=Data!#REF!,Data!#REF!,(IF(B21=Data!B228,Data!I228,(IF(B21=Data!B229,Data!I229,(IF(B21=Data!#REF!,Data!I924,(IF(B21=Data!#REF!,Data!#REF!,(IF(B21=Data!B284,Data!I284,Data!#REF!)))))))))))))))&amp;IF(B21=Data!#REF!,Data!#REF!,(IF(B21=Data!#REF!,Data!#REF!,(IF(B21=Data!#REF!,Data!#REF!,(IF(B21=Data!#REF!,Data!#REF!,(IF(B21=Data!#REF!,Data!#REF!,Data!#REF!)))))))))</f>
        <v>#REF!</v>
      </c>
      <c r="T21" s="379"/>
      <c r="U21" s="186" t="e">
        <f>IF(B21=Data!B106,Data!J106,(IF(B21=Data!B112,Data!J112,(IF(B21=Data!B114,Data!J114,(IF(B21=Data!#REF!,Data!#REF!,(IF(B21=Data!#REF!,Data!#REF!,(IF(B21=Data!B97,Data!J97,(IF(B21=Data!#REF!,Data!#REF!,(IF(B21=Data!#REF!,Data!#REF!,Data!#REF!)))))))))))))))&amp;IF(B21=Data!B232,Data!J232,(IF(B21=Data!B233,Data!J233,(IF(B21=Data!#REF!,Data!#REF!,(IF(B21=Data!B228,Data!J228,(IF(B21=Data!B229,Data!J229,(IF(B21=Data!#REF!,Data!J924,(IF(B21=Data!#REF!,Data!#REF!,(IF(B21=Data!B284,Data!J284,Data!#REF!)))))))))))))))&amp;IF(B21=Data!#REF!,Data!#REF!,(IF(B21=Data!#REF!,Data!#REF!,(IF(B21=Data!#REF!,Data!#REF!,(IF(B21=Data!#REF!,Data!#REF!,(IF(B21=Data!#REF!,Data!#REF!,Data!#REF!)))))))))</f>
        <v>#REF!</v>
      </c>
      <c r="V21" s="184">
        <f>IF(D21="","",VLOOKUP(B21,Data!$B$5:$J$404,9,FALSE)*D21)</f>
        <v>4.5999999999999996</v>
      </c>
    </row>
    <row r="22" spans="1:22" s="340" customFormat="1" ht="17" customHeight="1">
      <c r="A22" s="272">
        <v>4</v>
      </c>
      <c r="B22" s="419" t="s">
        <v>203</v>
      </c>
      <c r="C22" s="187" t="str">
        <f>IF(D22="","",VLOOKUP(B22,Data!$B$5:$L$404,2,FALSE))</f>
        <v>WH50380</v>
      </c>
      <c r="D22" s="274">
        <v>1</v>
      </c>
      <c r="E22" s="466"/>
      <c r="F22" s="185">
        <f>IF(D22="","",VLOOKUP(B22,Data!$B$5:$L$404,11,FALSE))</f>
        <v>2134.0100000000002</v>
      </c>
      <c r="G22" s="188">
        <f t="shared" si="0"/>
        <v>2134.0100000000002</v>
      </c>
      <c r="H22" s="182" t="str">
        <f>IF(D22="","",VLOOKUP(B22,Data!$B$5:$D$404,3,FALSE))</f>
        <v>C/T</v>
      </c>
      <c r="I22" s="182" t="str">
        <f>IF(D22="","",VLOOKUP(B22,Data!$B$5:$M$404,12,FALSE))</f>
        <v>Indonesia</v>
      </c>
      <c r="J22" s="280" t="s">
        <v>1093</v>
      </c>
      <c r="K22" s="183">
        <f>IF(D22="","",VLOOKUP(B22,Data!$B$5:$E$404,4,FALSE)*D22)</f>
        <v>201</v>
      </c>
      <c r="L22" s="183">
        <f>IF(D22="","",VLOOKUP(B22,Data!$B$5:$F$404,5,FALSE)*D22)</f>
        <v>181</v>
      </c>
      <c r="M22" s="189" t="e">
        <f>IF(B22=Data!B107,Data!G107,(IF(B22=Data!B113,Data!G113,(IF(B22=Data!B115,Data!G115,(IF(B22=Data!#REF!,Data!#REF!,(IF(B22=Data!#REF!,Data!#REF!,(IF(B22=Data!B98,Data!G98,(IF(B22=Data!#REF!,Data!#REF!,(IF(B22=Data!#REF!,Data!#REF!,Data!#REF!)))))))))))))))&amp;IF(B22=Data!B233,Data!G233,(IF(B22=Data!B234,Data!G234,(IF(B22=Data!#REF!,Data!#REF!,(IF(B22=Data!B229,Data!G229,(IF(B22=Data!B230,Data!G230,(IF(B22=Data!#REF!,Data!G925,(IF(B22=Data!#REF!,Data!#REF!,(IF(B22=Data!B285,Data!G285,Data!#REF!)))))))))))))))&amp;IF(B22=Data!#REF!,Data!#REF!,(IF(B22=Data!#REF!,Data!#REF!,(IF(B22=Data!#REF!,Data!#REF!,(IF(B22=Data!#REF!,Data!#REF!,(IF(B22=Data!#REF!,Data!#REF!,Data!#REF!)))))))))</f>
        <v>#REF!</v>
      </c>
      <c r="N22" s="377"/>
      <c r="O22" s="378"/>
      <c r="P22" s="186" t="e">
        <f>IF(B22=Data!B107,Data!H107,(IF(B22=Data!B113,Data!H113,(IF(B22=Data!B115,Data!H115,(IF(B22=Data!#REF!,Data!#REF!,(IF(B22=Data!#REF!,Data!#REF!,(IF(B22=Data!B98,Data!H98,(IF(B22=Data!#REF!,Data!#REF!,(IF(B22=Data!#REF!,Data!#REF!,Data!#REF!)))))))))))))))&amp;IF(B22=Data!B233,Data!H233,(IF(B22=Data!B234,Data!H234,(IF(B22=Data!#REF!,Data!#REF!,(IF(B22=Data!B229,Data!H229,(IF(B22=Data!B230,Data!H230,(IF(B22=Data!#REF!,Data!H925,(IF(B22=Data!#REF!,Data!#REF!,(IF(B22=Data!B285,Data!H285,Data!#REF!)))))))))))))))&amp;IF(B22=Data!#REF!,Data!#REF!,(IF(B22=Data!#REF!,Data!#REF!,(IF(B22=Data!#REF!,Data!#REF!,(IF(B22=Data!#REF!,Data!#REF!,(IF(B22=Data!#REF!,Data!#REF!,Data!#REF!)))))))))</f>
        <v>#REF!</v>
      </c>
      <c r="Q22" s="378"/>
      <c r="R22" s="378"/>
      <c r="S22" s="186" t="e">
        <f>IF(B22=Data!B107,Data!I107,(IF(B22=Data!B113,Data!I113,(IF(B22=Data!B115,Data!I115,(IF(B22=Data!#REF!,Data!#REF!,(IF(B22=Data!#REF!,Data!#REF!,(IF(B22=Data!B98,Data!I98,(IF(B22=Data!#REF!,Data!#REF!,(IF(B22=Data!#REF!,Data!#REF!,Data!#REF!)))))))))))))))&amp;IF(B22=Data!B233,Data!I233,(IF(B22=Data!B234,Data!I234,(IF(B22=Data!#REF!,Data!#REF!,(IF(B22=Data!B229,Data!I229,(IF(B22=Data!B230,Data!I230,(IF(B22=Data!#REF!,Data!I925,(IF(B22=Data!#REF!,Data!#REF!,(IF(B22=Data!B285,Data!I285,Data!#REF!)))))))))))))))&amp;IF(B22=Data!#REF!,Data!#REF!,(IF(B22=Data!#REF!,Data!#REF!,(IF(B22=Data!#REF!,Data!#REF!,(IF(B22=Data!#REF!,Data!#REF!,(IF(B22=Data!#REF!,Data!#REF!,Data!#REF!)))))))))</f>
        <v>#REF!</v>
      </c>
      <c r="T22" s="379"/>
      <c r="U22" s="186" t="e">
        <f>IF(B22=Data!B107,Data!J107,(IF(B22=Data!B113,Data!J113,(IF(B22=Data!B115,Data!J115,(IF(B22=Data!#REF!,Data!#REF!,(IF(B22=Data!#REF!,Data!#REF!,(IF(B22=Data!B98,Data!J98,(IF(B22=Data!#REF!,Data!#REF!,(IF(B22=Data!#REF!,Data!#REF!,Data!#REF!)))))))))))))))&amp;IF(B22=Data!B233,Data!J233,(IF(B22=Data!B234,Data!J234,(IF(B22=Data!#REF!,Data!#REF!,(IF(B22=Data!B229,Data!J229,(IF(B22=Data!B230,Data!J230,(IF(B22=Data!#REF!,Data!J925,(IF(B22=Data!#REF!,Data!#REF!,(IF(B22=Data!B285,Data!J285,Data!#REF!)))))))))))))))&amp;IF(B22=Data!#REF!,Data!#REF!,(IF(B22=Data!#REF!,Data!#REF!,(IF(B22=Data!#REF!,Data!#REF!,(IF(B22=Data!#REF!,Data!#REF!,(IF(B22=Data!#REF!,Data!#REF!,Data!#REF!)))))))))</f>
        <v>#REF!</v>
      </c>
      <c r="V22" s="184">
        <f>IF(D22="","",VLOOKUP(B22,Data!$B$5:$J$404,9,FALSE)*D22)</f>
        <v>1.1499999999999999</v>
      </c>
    </row>
    <row r="23" spans="1:22" s="340" customFormat="1" ht="17" customHeight="1">
      <c r="A23" s="272">
        <v>5</v>
      </c>
      <c r="B23" s="419" t="s">
        <v>209</v>
      </c>
      <c r="C23" s="187" t="str">
        <f>IF(D23="","",VLOOKUP(B23,Data!$B$5:$L$404,2,FALSE))</f>
        <v>WN49700</v>
      </c>
      <c r="D23" s="274">
        <v>4</v>
      </c>
      <c r="E23" s="467" t="s">
        <v>1035</v>
      </c>
      <c r="F23" s="185">
        <f>IF(D23="","",VLOOKUP(B23,Data!$B$5:$L$404,11,FALSE))</f>
        <v>1870.77</v>
      </c>
      <c r="G23" s="188">
        <f>IF(D23&gt;0,D23*F23,"-")</f>
        <v>7483.08</v>
      </c>
      <c r="H23" s="182" t="str">
        <f>IF(D23="","",VLOOKUP(B23,Data!$B$5:$D$404,3,FALSE))</f>
        <v>C/T</v>
      </c>
      <c r="I23" s="182" t="str">
        <f>IF(D23="","",VLOOKUP(B23,Data!$B$5:$M$404,12,FALSE))</f>
        <v>Indonesia</v>
      </c>
      <c r="J23" s="280" t="s">
        <v>1093</v>
      </c>
      <c r="K23" s="183">
        <f>IF(D23="","",VLOOKUP(B23,Data!$B$5:$E$404,4,FALSE)*D23)</f>
        <v>804</v>
      </c>
      <c r="L23" s="183">
        <f>IF(D23="","",VLOOKUP(B23,Data!$B$5:$F$404,5,FALSE)*D23)</f>
        <v>724</v>
      </c>
      <c r="M23" s="189" t="e">
        <f>IF(B23=Data!B108,Data!G108,(IF(B23=Data!B114,Data!G114,(IF(B23=Data!B116,Data!G116,(IF(B23=Data!#REF!,Data!#REF!,(IF(B23=Data!#REF!,Data!#REF!,(IF(B23=Data!B99,Data!G99,(IF(B23=Data!#REF!,Data!#REF!,(IF(B23=Data!#REF!,Data!#REF!,Data!#REF!)))))))))))))))&amp;IF(B23=Data!B234,Data!G234,(IF(B23=Data!B235,Data!G235,(IF(B23=Data!#REF!,Data!#REF!,(IF(B23=Data!B230,Data!G230,(IF(B23=Data!B231,Data!G231,(IF(B23=Data!#REF!,Data!G926,(IF(B23=Data!#REF!,Data!#REF!,(IF(B23=Data!B286,Data!G286,Data!#REF!)))))))))))))))&amp;IF(B23=Data!#REF!,Data!#REF!,(IF(B23=Data!#REF!,Data!#REF!,(IF(B23=Data!#REF!,Data!#REF!,(IF(B23=Data!#REF!,Data!#REF!,(IF(B23=Data!#REF!,Data!#REF!,Data!#REF!)))))))))</f>
        <v>#REF!</v>
      </c>
      <c r="N23" s="377"/>
      <c r="O23" s="378"/>
      <c r="P23" s="186" t="e">
        <f>IF(B23=Data!B108,Data!H108,(IF(B23=Data!B114,Data!H114,(IF(B23=Data!B116,Data!H116,(IF(B23=Data!#REF!,Data!#REF!,(IF(B23=Data!#REF!,Data!#REF!,(IF(B23=Data!B99,Data!H99,(IF(B23=Data!#REF!,Data!#REF!,(IF(B23=Data!#REF!,Data!#REF!,Data!#REF!)))))))))))))))&amp;IF(B23=Data!B234,Data!H234,(IF(B23=Data!B235,Data!H235,(IF(B23=Data!#REF!,Data!#REF!,(IF(B23=Data!B230,Data!H230,(IF(B23=Data!B231,Data!H231,(IF(B23=Data!#REF!,Data!H926,(IF(B23=Data!#REF!,Data!#REF!,(IF(B23=Data!B286,Data!H286,Data!#REF!)))))))))))))))&amp;IF(B23=Data!#REF!,Data!#REF!,(IF(B23=Data!#REF!,Data!#REF!,(IF(B23=Data!#REF!,Data!#REF!,(IF(B23=Data!#REF!,Data!#REF!,(IF(B23=Data!#REF!,Data!#REF!,Data!#REF!)))))))))</f>
        <v>#REF!</v>
      </c>
      <c r="Q23" s="378"/>
      <c r="R23" s="378"/>
      <c r="S23" s="186" t="e">
        <f>IF(B23=Data!B108,Data!I108,(IF(B23=Data!B114,Data!I114,(IF(B23=Data!B116,Data!I116,(IF(B23=Data!#REF!,Data!#REF!,(IF(B23=Data!#REF!,Data!#REF!,(IF(B23=Data!B99,Data!I99,(IF(B23=Data!#REF!,Data!#REF!,(IF(B23=Data!#REF!,Data!#REF!,Data!#REF!)))))))))))))))&amp;IF(B23=Data!B234,Data!I234,(IF(B23=Data!B235,Data!I235,(IF(B23=Data!#REF!,Data!#REF!,(IF(B23=Data!B230,Data!I230,(IF(B23=Data!B231,Data!I231,(IF(B23=Data!#REF!,Data!I926,(IF(B23=Data!#REF!,Data!#REF!,(IF(B23=Data!B286,Data!I286,Data!#REF!)))))))))))))))&amp;IF(B23=Data!#REF!,Data!#REF!,(IF(B23=Data!#REF!,Data!#REF!,(IF(B23=Data!#REF!,Data!#REF!,(IF(B23=Data!#REF!,Data!#REF!,(IF(B23=Data!#REF!,Data!#REF!,Data!#REF!)))))))))</f>
        <v>#REF!</v>
      </c>
      <c r="T23" s="379"/>
      <c r="U23" s="186" t="e">
        <f>IF(B23=Data!B108,Data!J108,(IF(B23=Data!B114,Data!J114,(IF(B23=Data!B116,Data!J116,(IF(B23=Data!#REF!,Data!#REF!,(IF(B23=Data!#REF!,Data!#REF!,(IF(B23=Data!B99,Data!J99,(IF(B23=Data!#REF!,Data!#REF!,(IF(B23=Data!#REF!,Data!#REF!,Data!#REF!)))))))))))))))&amp;IF(B23=Data!B234,Data!J234,(IF(B23=Data!B235,Data!J235,(IF(B23=Data!#REF!,Data!#REF!,(IF(B23=Data!B230,Data!J230,(IF(B23=Data!B231,Data!J231,(IF(B23=Data!#REF!,Data!J926,(IF(B23=Data!#REF!,Data!#REF!,(IF(B23=Data!B286,Data!J286,Data!#REF!)))))))))))))))&amp;IF(B23=Data!#REF!,Data!#REF!,(IF(B23=Data!#REF!,Data!#REF!,(IF(B23=Data!#REF!,Data!#REF!,(IF(B23=Data!#REF!,Data!#REF!,(IF(B23=Data!#REF!,Data!#REF!,Data!#REF!)))))))))</f>
        <v>#REF!</v>
      </c>
      <c r="V23" s="184">
        <f>IF(D23="","",VLOOKUP(B23,Data!$B$5:$J$404,9,FALSE)*D23)</f>
        <v>4.5999999999999996</v>
      </c>
    </row>
    <row r="24" spans="1:22" s="340" customFormat="1" ht="17" customHeight="1">
      <c r="A24" s="272">
        <v>6</v>
      </c>
      <c r="B24" s="419" t="s">
        <v>699</v>
      </c>
      <c r="C24" s="187" t="str">
        <f>IF(D24="","",VLOOKUP(B24,Data!$B$5:$L$404,2,FALSE))</f>
        <v>VAD6750</v>
      </c>
      <c r="D24" s="274">
        <v>6</v>
      </c>
      <c r="E24" s="467"/>
      <c r="F24" s="185">
        <f>IF(D24="","",VLOOKUP(B24,Data!$B$5:$L$404,11,FALSE))</f>
        <v>2090.88</v>
      </c>
      <c r="G24" s="188">
        <f>IF(D24&gt;0,D24*F24,"-")</f>
        <v>12545.28</v>
      </c>
      <c r="H24" s="182" t="str">
        <f>IF(D24="","",VLOOKUP(B24,Data!$B$5:$D$404,3,FALSE))</f>
        <v>C/T</v>
      </c>
      <c r="I24" s="182" t="str">
        <f>IF(D24="","",VLOOKUP(B24,Data!$B$5:$M$404,12,FALSE))</f>
        <v>Indonesia</v>
      </c>
      <c r="J24" s="280" t="s">
        <v>1093</v>
      </c>
      <c r="K24" s="183">
        <f>IF(D24="","",VLOOKUP(B24,Data!$B$5:$E$404,4,FALSE)*D24)</f>
        <v>1236</v>
      </c>
      <c r="L24" s="183">
        <f>IF(D24="","",VLOOKUP(B24,Data!$B$5:$F$404,5,FALSE)*D24)</f>
        <v>1116</v>
      </c>
      <c r="M24" s="189" t="e">
        <f>IF(B24=Data!B109,Data!G109,(IF(B24=Data!B115,Data!G115,(IF(B24=Data!B117,Data!G117,(IF(B24=Data!#REF!,Data!#REF!,(IF(B24=Data!#REF!,Data!#REF!,(IF(B24=Data!B100,Data!G100,(IF(B24=Data!#REF!,Data!#REF!,(IF(B24=Data!#REF!,Data!#REF!,Data!#REF!)))))))))))))))&amp;IF(B24=Data!B235,Data!G235,(IF(B24=Data!B236,Data!G236,(IF(B24=Data!#REF!,Data!#REF!,(IF(B24=Data!B231,Data!G231,(IF(B24=Data!B232,Data!G232,(IF(B24=Data!#REF!,Data!G927,(IF(B24=Data!#REF!,Data!#REF!,(IF(B24=Data!B287,Data!G287,Data!#REF!)))))))))))))))&amp;IF(B24=Data!#REF!,Data!#REF!,(IF(B24=Data!#REF!,Data!#REF!,(IF(B24=Data!#REF!,Data!#REF!,(IF(B24=Data!#REF!,Data!#REF!,(IF(B24=Data!#REF!,Data!#REF!,Data!#REF!)))))))))</f>
        <v>#REF!</v>
      </c>
      <c r="N24" s="377"/>
      <c r="O24" s="378"/>
      <c r="P24" s="186" t="e">
        <f>IF(B24=Data!B109,Data!H109,(IF(B24=Data!B115,Data!H115,(IF(B24=Data!B117,Data!H117,(IF(B24=Data!#REF!,Data!#REF!,(IF(B24=Data!#REF!,Data!#REF!,(IF(B24=Data!B100,Data!H100,(IF(B24=Data!#REF!,Data!#REF!,(IF(B24=Data!#REF!,Data!#REF!,Data!#REF!)))))))))))))))&amp;IF(B24=Data!B235,Data!H235,(IF(B24=Data!B236,Data!H236,(IF(B24=Data!#REF!,Data!#REF!,(IF(B24=Data!B231,Data!H231,(IF(B24=Data!B232,Data!H232,(IF(B24=Data!#REF!,Data!H927,(IF(B24=Data!#REF!,Data!#REF!,(IF(B24=Data!B287,Data!H287,Data!#REF!)))))))))))))))&amp;IF(B24=Data!#REF!,Data!#REF!,(IF(B24=Data!#REF!,Data!#REF!,(IF(B24=Data!#REF!,Data!#REF!,(IF(B24=Data!#REF!,Data!#REF!,(IF(B24=Data!#REF!,Data!#REF!,Data!#REF!)))))))))</f>
        <v>#REF!</v>
      </c>
      <c r="Q24" s="378"/>
      <c r="R24" s="378"/>
      <c r="S24" s="186" t="e">
        <f>IF(B24=Data!B109,Data!I109,(IF(B24=Data!B115,Data!I115,(IF(B24=Data!B117,Data!I117,(IF(B24=Data!#REF!,Data!#REF!,(IF(B24=Data!#REF!,Data!#REF!,(IF(B24=Data!B100,Data!I100,(IF(B24=Data!#REF!,Data!#REF!,(IF(B24=Data!#REF!,Data!#REF!,Data!#REF!)))))))))))))))&amp;IF(B24=Data!B235,Data!I235,(IF(B24=Data!B236,Data!I236,(IF(B24=Data!#REF!,Data!#REF!,(IF(B24=Data!B231,Data!I231,(IF(B24=Data!B232,Data!I232,(IF(B24=Data!#REF!,Data!I927,(IF(B24=Data!#REF!,Data!#REF!,(IF(B24=Data!B287,Data!I287,Data!#REF!)))))))))))))))&amp;IF(B24=Data!#REF!,Data!#REF!,(IF(B24=Data!#REF!,Data!#REF!,(IF(B24=Data!#REF!,Data!#REF!,(IF(B24=Data!#REF!,Data!#REF!,(IF(B24=Data!#REF!,Data!#REF!,Data!#REF!)))))))))</f>
        <v>#REF!</v>
      </c>
      <c r="T24" s="379"/>
      <c r="U24" s="186" t="e">
        <f>IF(B24=Data!B109,Data!J109,(IF(B24=Data!B115,Data!J115,(IF(B24=Data!B117,Data!J117,(IF(B24=Data!#REF!,Data!#REF!,(IF(B24=Data!#REF!,Data!#REF!,(IF(B24=Data!B100,Data!J100,(IF(B24=Data!#REF!,Data!#REF!,(IF(B24=Data!#REF!,Data!#REF!,Data!#REF!)))))))))))))))&amp;IF(B24=Data!B235,Data!J235,(IF(B24=Data!B236,Data!J236,(IF(B24=Data!#REF!,Data!#REF!,(IF(B24=Data!B231,Data!J231,(IF(B24=Data!B232,Data!J232,(IF(B24=Data!#REF!,Data!J927,(IF(B24=Data!#REF!,Data!#REF!,(IF(B24=Data!B287,Data!J287,Data!#REF!)))))))))))))))&amp;IF(B24=Data!#REF!,Data!#REF!,(IF(B24=Data!#REF!,Data!#REF!,(IF(B24=Data!#REF!,Data!#REF!,(IF(B24=Data!#REF!,Data!#REF!,(IF(B24=Data!#REF!,Data!#REF!,Data!#REF!)))))))))</f>
        <v>#REF!</v>
      </c>
      <c r="V24" s="184">
        <f>IF(D24="","",VLOOKUP(B24,Data!$B$5:$J$404,9,FALSE)*D24)</f>
        <v>6.8999999999999995</v>
      </c>
    </row>
    <row r="25" spans="1:22" s="340" customFormat="1" ht="17" customHeight="1">
      <c r="A25" s="272">
        <v>7</v>
      </c>
      <c r="B25" s="419" t="s">
        <v>265</v>
      </c>
      <c r="C25" s="187" t="str">
        <f>IF(D25="","",VLOOKUP(B25,Data!$B$5:$L$404,2,FALSE))</f>
        <v>WN67630</v>
      </c>
      <c r="D25" s="274">
        <v>1</v>
      </c>
      <c r="E25" s="467"/>
      <c r="F25" s="185">
        <f>IF(D25="","",VLOOKUP(B25,Data!$B$5:$L$404,11,FALSE))</f>
        <v>3082.41</v>
      </c>
      <c r="G25" s="188">
        <f>IF(D25&gt;0,D25*F25,"-")</f>
        <v>3082.41</v>
      </c>
      <c r="H25" s="182" t="str">
        <f>IF(D25="","",VLOOKUP(B25,Data!$B$5:$D$404,3,FALSE))</f>
        <v>C/T</v>
      </c>
      <c r="I25" s="182" t="str">
        <f>IF(D25="","",VLOOKUP(B25,Data!$B$5:$M$404,12,FALSE))</f>
        <v>Indonesia</v>
      </c>
      <c r="J25" s="280" t="s">
        <v>1093</v>
      </c>
      <c r="K25" s="183">
        <f>IF(D25="","",VLOOKUP(B25,Data!$B$5:$E$404,4,FALSE)*D25)</f>
        <v>262</v>
      </c>
      <c r="L25" s="183">
        <f>IF(D25="","",VLOOKUP(B25,Data!$B$5:$F$404,5,FALSE)*D25)</f>
        <v>242</v>
      </c>
      <c r="M25" s="189" t="e">
        <f>IF(B25=Data!B110,Data!G110,(IF(B25=Data!B116,Data!G116,(IF(B25=Data!B118,Data!G118,(IF(B25=Data!#REF!,Data!#REF!,(IF(B25=Data!#REF!,Data!#REF!,(IF(B25=Data!B101,Data!G101,(IF(B25=Data!#REF!,Data!#REF!,(IF(B25=Data!#REF!,Data!#REF!,Data!#REF!)))))))))))))))&amp;IF(B25=Data!B236,Data!G236,(IF(B25=Data!B237,Data!G237,(IF(B25=Data!#REF!,Data!#REF!,(IF(B25=Data!B232,Data!G232,(IF(B25=Data!B233,Data!G233,(IF(B25=Data!#REF!,Data!G928,(IF(B25=Data!#REF!,Data!#REF!,(IF(B25=Data!B288,Data!G288,Data!#REF!)))))))))))))))&amp;IF(B25=Data!#REF!,Data!#REF!,(IF(B25=Data!#REF!,Data!#REF!,(IF(B25=Data!#REF!,Data!#REF!,(IF(B25=Data!#REF!,Data!#REF!,(IF(B25=Data!#REF!,Data!#REF!,Data!#REF!)))))))))</f>
        <v>#REF!</v>
      </c>
      <c r="N25" s="377"/>
      <c r="O25" s="378"/>
      <c r="P25" s="186" t="e">
        <f>IF(B25=Data!B110,Data!H110,(IF(B25=Data!B116,Data!H116,(IF(B25=Data!B118,Data!H118,(IF(B25=Data!#REF!,Data!#REF!,(IF(B25=Data!#REF!,Data!#REF!,(IF(B25=Data!B101,Data!H101,(IF(B25=Data!#REF!,Data!#REF!,(IF(B25=Data!#REF!,Data!#REF!,Data!#REF!)))))))))))))))&amp;IF(B25=Data!B236,Data!H236,(IF(B25=Data!B237,Data!H237,(IF(B25=Data!#REF!,Data!#REF!,(IF(B25=Data!B232,Data!H232,(IF(B25=Data!B233,Data!H233,(IF(B25=Data!#REF!,Data!H928,(IF(B25=Data!#REF!,Data!#REF!,(IF(B25=Data!B288,Data!H288,Data!#REF!)))))))))))))))&amp;IF(B25=Data!#REF!,Data!#REF!,(IF(B25=Data!#REF!,Data!#REF!,(IF(B25=Data!#REF!,Data!#REF!,(IF(B25=Data!#REF!,Data!#REF!,(IF(B25=Data!#REF!,Data!#REF!,Data!#REF!)))))))))</f>
        <v>#REF!</v>
      </c>
      <c r="Q25" s="378"/>
      <c r="R25" s="378"/>
      <c r="S25" s="186" t="e">
        <f>IF(B25=Data!B110,Data!I110,(IF(B25=Data!B116,Data!I116,(IF(B25=Data!B118,Data!I118,(IF(B25=Data!#REF!,Data!#REF!,(IF(B25=Data!#REF!,Data!#REF!,(IF(B25=Data!B101,Data!I101,(IF(B25=Data!#REF!,Data!#REF!,(IF(B25=Data!#REF!,Data!#REF!,Data!#REF!)))))))))))))))&amp;IF(B25=Data!B236,Data!I236,(IF(B25=Data!B237,Data!I237,(IF(B25=Data!#REF!,Data!#REF!,(IF(B25=Data!B232,Data!I232,(IF(B25=Data!B233,Data!I233,(IF(B25=Data!#REF!,Data!I928,(IF(B25=Data!#REF!,Data!#REF!,(IF(B25=Data!B288,Data!I288,Data!#REF!)))))))))))))))&amp;IF(B25=Data!#REF!,Data!#REF!,(IF(B25=Data!#REF!,Data!#REF!,(IF(B25=Data!#REF!,Data!#REF!,(IF(B25=Data!#REF!,Data!#REF!,(IF(B25=Data!#REF!,Data!#REF!,Data!#REF!)))))))))</f>
        <v>#REF!</v>
      </c>
      <c r="T25" s="379"/>
      <c r="U25" s="186" t="e">
        <f>IF(B25=Data!B110,Data!J110,(IF(B25=Data!B116,Data!J116,(IF(B25=Data!B118,Data!J118,(IF(B25=Data!#REF!,Data!#REF!,(IF(B25=Data!#REF!,Data!#REF!,(IF(B25=Data!B101,Data!J101,(IF(B25=Data!#REF!,Data!#REF!,(IF(B25=Data!#REF!,Data!#REF!,Data!#REF!)))))))))))))))&amp;IF(B25=Data!B236,Data!J236,(IF(B25=Data!B237,Data!J237,(IF(B25=Data!#REF!,Data!#REF!,(IF(B25=Data!B232,Data!J232,(IF(B25=Data!B233,Data!J233,(IF(B25=Data!#REF!,Data!J928,(IF(B25=Data!#REF!,Data!#REF!,(IF(B25=Data!B288,Data!J288,Data!#REF!)))))))))))))))&amp;IF(B25=Data!#REF!,Data!#REF!,(IF(B25=Data!#REF!,Data!#REF!,(IF(B25=Data!#REF!,Data!#REF!,(IF(B25=Data!#REF!,Data!#REF!,(IF(B25=Data!#REF!,Data!#REF!,Data!#REF!)))))))))</f>
        <v>#REF!</v>
      </c>
      <c r="V25" s="184">
        <f>IF(D25="","",VLOOKUP(B25,Data!$B$5:$J$404,9,FALSE)*D25)</f>
        <v>1.518</v>
      </c>
    </row>
    <row r="26" spans="1:22" s="340" customFormat="1" ht="17" customHeight="1">
      <c r="A26" s="272"/>
      <c r="B26" s="419"/>
      <c r="C26" s="187" t="str">
        <f>IF(D26="","",VLOOKUP(B26,Data!$B$5:$L$404,2,FALSE))</f>
        <v/>
      </c>
      <c r="D26" s="274"/>
      <c r="E26" s="341"/>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117,Data!G117,(IF(B26=Data!B123,Data!G123,(IF(B26=Data!B125,Data!G125,(IF(B26=Data!#REF!,Data!#REF!,(IF(B26=Data!#REF!,Data!#REF!,(IF(B26=Data!B108,Data!G108,(IF(B26=Data!#REF!,Data!#REF!,(IF(B26=Data!#REF!,Data!#REF!,Data!#REF!)))))))))))))))&amp;IF(B26=Data!B243,Data!G243,(IF(B26=Data!B244,Data!G244,(IF(B26=Data!#REF!,Data!#REF!,(IF(B26=Data!B239,Data!G239,(IF(B26=Data!B240,Data!G240,(IF(B26=Data!#REF!,Data!G935,(IF(B26=Data!#REF!,Data!#REF!,(IF(B26=Data!B295,Data!G295,Data!#REF!)))))))))))))))&amp;IF(B26=Data!#REF!,Data!#REF!,(IF(B26=Data!#REF!,Data!#REF!,(IF(B26=Data!#REF!,Data!#REF!,(IF(B26=Data!#REF!,Data!#REF!,(IF(B26=Data!#REF!,Data!#REF!,Data!#REF!)))))))))</f>
        <v>#REF!</v>
      </c>
      <c r="N26" s="377"/>
      <c r="O26" s="378"/>
      <c r="P26" s="186" t="e">
        <f>IF(B26=Data!B117,Data!H117,(IF(B26=Data!B123,Data!H123,(IF(B26=Data!B125,Data!H125,(IF(B26=Data!#REF!,Data!#REF!,(IF(B26=Data!#REF!,Data!#REF!,(IF(B26=Data!B108,Data!H108,(IF(B26=Data!#REF!,Data!#REF!,(IF(B26=Data!#REF!,Data!#REF!,Data!#REF!)))))))))))))))&amp;IF(B26=Data!B243,Data!H243,(IF(B26=Data!B244,Data!H244,(IF(B26=Data!#REF!,Data!#REF!,(IF(B26=Data!B239,Data!H239,(IF(B26=Data!B240,Data!H240,(IF(B26=Data!#REF!,Data!H935,(IF(B26=Data!#REF!,Data!#REF!,(IF(B26=Data!B295,Data!H295,Data!#REF!)))))))))))))))&amp;IF(B26=Data!#REF!,Data!#REF!,(IF(B26=Data!#REF!,Data!#REF!,(IF(B26=Data!#REF!,Data!#REF!,(IF(B26=Data!#REF!,Data!#REF!,(IF(B26=Data!#REF!,Data!#REF!,Data!#REF!)))))))))</f>
        <v>#REF!</v>
      </c>
      <c r="Q26" s="378"/>
      <c r="R26" s="378"/>
      <c r="S26" s="186" t="e">
        <f>IF(B26=Data!B117,Data!I117,(IF(B26=Data!B123,Data!I123,(IF(B26=Data!B125,Data!I125,(IF(B26=Data!#REF!,Data!#REF!,(IF(B26=Data!#REF!,Data!#REF!,(IF(B26=Data!B108,Data!I108,(IF(B26=Data!#REF!,Data!#REF!,(IF(B26=Data!#REF!,Data!#REF!,Data!#REF!)))))))))))))))&amp;IF(B26=Data!B243,Data!I243,(IF(B26=Data!B244,Data!I244,(IF(B26=Data!#REF!,Data!#REF!,(IF(B26=Data!B239,Data!I239,(IF(B26=Data!B240,Data!I240,(IF(B26=Data!#REF!,Data!I935,(IF(B26=Data!#REF!,Data!#REF!,(IF(B26=Data!B295,Data!I295,Data!#REF!)))))))))))))))&amp;IF(B26=Data!#REF!,Data!#REF!,(IF(B26=Data!#REF!,Data!#REF!,(IF(B26=Data!#REF!,Data!#REF!,(IF(B26=Data!#REF!,Data!#REF!,(IF(B26=Data!#REF!,Data!#REF!,Data!#REF!)))))))))</f>
        <v>#REF!</v>
      </c>
      <c r="T26" s="379"/>
      <c r="U26" s="186" t="e">
        <f>IF(B26=Data!B117,Data!J117,(IF(B26=Data!B123,Data!J123,(IF(B26=Data!B125,Data!J125,(IF(B26=Data!#REF!,Data!#REF!,(IF(B26=Data!#REF!,Data!#REF!,(IF(B26=Data!B108,Data!J108,(IF(B26=Data!#REF!,Data!#REF!,(IF(B26=Data!#REF!,Data!#REF!,Data!#REF!)))))))))))))))&amp;IF(B26=Data!B243,Data!J243,(IF(B26=Data!B244,Data!J244,(IF(B26=Data!#REF!,Data!#REF!,(IF(B26=Data!B239,Data!J239,(IF(B26=Data!B240,Data!J240,(IF(B26=Data!#REF!,Data!J935,(IF(B26=Data!#REF!,Data!#REF!,(IF(B26=Data!B295,Data!J295,Data!#REF!)))))))))))))))&amp;IF(B26=Data!#REF!,Data!#REF!,(IF(B26=Data!#REF!,Data!#REF!,(IF(B26=Data!#REF!,Data!#REF!,(IF(B26=Data!#REF!,Data!#REF!,(IF(B26=Data!#REF!,Data!#REF!,Data!#REF!)))))))))</f>
        <v>#REF!</v>
      </c>
      <c r="V26" s="184" t="str">
        <f>IF(D26="","",VLOOKUP(B26,Data!$B$5:$J$404,9,FALSE)*D26)</f>
        <v/>
      </c>
    </row>
    <row r="27" spans="1:22" s="340" customFormat="1" ht="17" customHeight="1">
      <c r="A27" s="272"/>
      <c r="B27" s="419"/>
      <c r="C27" s="187" t="str">
        <f>IF(D27="","",VLOOKUP(B27,Data!$B$5:$L$404,2,FALSE))</f>
        <v/>
      </c>
      <c r="D27" s="274"/>
      <c r="E27" s="341"/>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118,Data!G118,(IF(B27=Data!B124,Data!G124,(IF(B27=Data!B126,Data!G126,(IF(B27=Data!#REF!,Data!#REF!,(IF(B27=Data!#REF!,Data!#REF!,(IF(B27=Data!B109,Data!G109,(IF(B27=Data!#REF!,Data!#REF!,(IF(B27=Data!#REF!,Data!#REF!,Data!#REF!)))))))))))))))&amp;IF(B27=Data!B244,Data!G244,(IF(B27=Data!B245,Data!G245,(IF(B27=Data!#REF!,Data!#REF!,(IF(B27=Data!B240,Data!G240,(IF(B27=Data!B241,Data!G241,(IF(B27=Data!#REF!,Data!G936,(IF(B27=Data!#REF!,Data!#REF!,(IF(B27=Data!B296,Data!G296,Data!#REF!)))))))))))))))&amp;IF(B27=Data!#REF!,Data!#REF!,(IF(B27=Data!#REF!,Data!#REF!,(IF(B27=Data!#REF!,Data!#REF!,(IF(B27=Data!#REF!,Data!#REF!,(IF(B27=Data!#REF!,Data!#REF!,Data!#REF!)))))))))</f>
        <v>#REF!</v>
      </c>
      <c r="N27" s="377"/>
      <c r="O27" s="378"/>
      <c r="P27" s="186" t="e">
        <f>IF(B27=Data!B118,Data!H118,(IF(B27=Data!B124,Data!H124,(IF(B27=Data!B126,Data!H126,(IF(B27=Data!#REF!,Data!#REF!,(IF(B27=Data!#REF!,Data!#REF!,(IF(B27=Data!B109,Data!H109,(IF(B27=Data!#REF!,Data!#REF!,(IF(B27=Data!#REF!,Data!#REF!,Data!#REF!)))))))))))))))&amp;IF(B27=Data!B244,Data!H244,(IF(B27=Data!B245,Data!H245,(IF(B27=Data!#REF!,Data!#REF!,(IF(B27=Data!B240,Data!H240,(IF(B27=Data!B241,Data!H241,(IF(B27=Data!#REF!,Data!H936,(IF(B27=Data!#REF!,Data!#REF!,(IF(B27=Data!B296,Data!H296,Data!#REF!)))))))))))))))&amp;IF(B27=Data!#REF!,Data!#REF!,(IF(B27=Data!#REF!,Data!#REF!,(IF(B27=Data!#REF!,Data!#REF!,(IF(B27=Data!#REF!,Data!#REF!,(IF(B27=Data!#REF!,Data!#REF!,Data!#REF!)))))))))</f>
        <v>#REF!</v>
      </c>
      <c r="Q27" s="378"/>
      <c r="R27" s="378"/>
      <c r="S27" s="186" t="e">
        <f>IF(B27=Data!B118,Data!I118,(IF(B27=Data!B124,Data!I124,(IF(B27=Data!B126,Data!I126,(IF(B27=Data!#REF!,Data!#REF!,(IF(B27=Data!#REF!,Data!#REF!,(IF(B27=Data!B109,Data!I109,(IF(B27=Data!#REF!,Data!#REF!,(IF(B27=Data!#REF!,Data!#REF!,Data!#REF!)))))))))))))))&amp;IF(B27=Data!B244,Data!I244,(IF(B27=Data!B245,Data!I245,(IF(B27=Data!#REF!,Data!#REF!,(IF(B27=Data!B240,Data!I240,(IF(B27=Data!B241,Data!I241,(IF(B27=Data!#REF!,Data!I936,(IF(B27=Data!#REF!,Data!#REF!,(IF(B27=Data!B296,Data!I296,Data!#REF!)))))))))))))))&amp;IF(B27=Data!#REF!,Data!#REF!,(IF(B27=Data!#REF!,Data!#REF!,(IF(B27=Data!#REF!,Data!#REF!,(IF(B27=Data!#REF!,Data!#REF!,(IF(B27=Data!#REF!,Data!#REF!,Data!#REF!)))))))))</f>
        <v>#REF!</v>
      </c>
      <c r="T27" s="379"/>
      <c r="U27" s="186" t="e">
        <f>IF(B27=Data!B118,Data!J118,(IF(B27=Data!B124,Data!J124,(IF(B27=Data!B126,Data!J126,(IF(B27=Data!#REF!,Data!#REF!,(IF(B27=Data!#REF!,Data!#REF!,(IF(B27=Data!B109,Data!J109,(IF(B27=Data!#REF!,Data!#REF!,(IF(B27=Data!#REF!,Data!#REF!,Data!#REF!)))))))))))))))&amp;IF(B27=Data!B244,Data!J244,(IF(B27=Data!B245,Data!J245,(IF(B27=Data!#REF!,Data!#REF!,(IF(B27=Data!B240,Data!J240,(IF(B27=Data!B241,Data!J241,(IF(B27=Data!#REF!,Data!J936,(IF(B27=Data!#REF!,Data!#REF!,(IF(B27=Data!B296,Data!J296,Data!#REF!)))))))))))))))&amp;IF(B27=Data!#REF!,Data!#REF!,(IF(B27=Data!#REF!,Data!#REF!,(IF(B27=Data!#REF!,Data!#REF!,(IF(B27=Data!#REF!,Data!#REF!,(IF(B27=Data!#REF!,Data!#REF!,Data!#REF!)))))))))</f>
        <v>#REF!</v>
      </c>
      <c r="V27" s="184" t="str">
        <f>IF(D27="","",VLOOKUP(B27,Data!$B$5:$J$404,9,FALSE)*D27)</f>
        <v/>
      </c>
    </row>
    <row r="28" spans="1:22" s="340" customFormat="1" ht="19.5" customHeight="1">
      <c r="A28" s="272"/>
      <c r="B28" s="678" t="s">
        <v>1117</v>
      </c>
      <c r="C28" s="679"/>
      <c r="D28" s="454">
        <f>SUM(D18:D25)</f>
        <v>36</v>
      </c>
      <c r="E28" s="191"/>
      <c r="F28" s="191"/>
      <c r="G28" s="455">
        <f>SUM(G18:G25)</f>
        <v>77408.700000000012</v>
      </c>
      <c r="H28" s="383"/>
      <c r="I28" s="191"/>
      <c r="J28" s="191"/>
      <c r="K28" s="455">
        <f>SUM(K18:K25)</f>
        <v>7743</v>
      </c>
      <c r="L28" s="455">
        <f>SUM(L18:L25)</f>
        <v>6959</v>
      </c>
      <c r="M28" s="190">
        <f>SUM(M16:M17)</f>
        <v>0</v>
      </c>
      <c r="N28" s="190"/>
      <c r="O28" s="190"/>
      <c r="P28" s="190"/>
      <c r="Q28" s="190"/>
      <c r="R28" s="190">
        <f>SUM(R16:R17)</f>
        <v>0</v>
      </c>
      <c r="S28" s="190">
        <f>SUM(S16:S17)</f>
        <v>0</v>
      </c>
      <c r="T28" s="190"/>
      <c r="U28" s="190">
        <f>SUM(U16:U17)</f>
        <v>0</v>
      </c>
      <c r="V28" s="456">
        <f>SUM(V18:V27)</f>
        <v>43.303999999999995</v>
      </c>
    </row>
    <row r="29" spans="1:22" ht="10.25" customHeight="1">
      <c r="A29" s="272"/>
      <c r="B29" s="680"/>
      <c r="C29" s="681"/>
      <c r="D29" s="395"/>
      <c r="E29" s="311"/>
      <c r="F29" s="160" t="s">
        <v>523</v>
      </c>
      <c r="G29" s="157"/>
      <c r="H29" s="344"/>
      <c r="I29" s="344"/>
      <c r="J29" s="344"/>
      <c r="K29" s="161"/>
      <c r="L29" s="151"/>
      <c r="M29" s="298"/>
      <c r="T29" s="298"/>
      <c r="U29" s="298"/>
      <c r="V29" s="155"/>
    </row>
    <row r="30" spans="1:22"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22" ht="14">
      <c r="A31" s="297" t="s">
        <v>525</v>
      </c>
      <c r="B31" s="334"/>
      <c r="C31" s="308"/>
      <c r="D31" s="386" t="s">
        <v>87</v>
      </c>
      <c r="F31" s="685"/>
      <c r="G31" s="686"/>
      <c r="H31" s="297" t="s">
        <v>88</v>
      </c>
      <c r="I31" s="350"/>
      <c r="J31" s="154" t="s">
        <v>89</v>
      </c>
      <c r="K31" s="154"/>
      <c r="L31" s="150"/>
      <c r="V31" s="155"/>
    </row>
    <row r="32" spans="1:22">
      <c r="A32" s="297" t="s">
        <v>526</v>
      </c>
      <c r="B32" s="297"/>
      <c r="C32" s="298"/>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1107</v>
      </c>
      <c r="G36" s="674"/>
      <c r="H36" s="673" t="s">
        <v>1120</v>
      </c>
      <c r="I36" s="674"/>
      <c r="J36" s="158" t="s">
        <v>104</v>
      </c>
      <c r="K36" s="158"/>
      <c r="L36" s="675" t="s">
        <v>105</v>
      </c>
      <c r="M36" s="676"/>
      <c r="N36" s="676"/>
      <c r="O36" s="676"/>
      <c r="P36" s="676"/>
      <c r="Q36" s="676"/>
      <c r="R36" s="676"/>
      <c r="S36" s="676"/>
      <c r="T36" s="676"/>
      <c r="U36" s="676"/>
      <c r="V36" s="677"/>
    </row>
    <row r="37" spans="1:22">
      <c r="B37" s="305"/>
    </row>
    <row r="40" spans="1:22" ht="19.25" customHeight="1"/>
    <row r="41" spans="1:22" ht="19.25" customHeight="1"/>
    <row r="42" spans="1:22" s="354" customFormat="1" ht="17.75" customHeight="1">
      <c r="A42" s="163" t="s">
        <v>886</v>
      </c>
      <c r="B42" s="146"/>
      <c r="C42" s="163" t="s">
        <v>569</v>
      </c>
      <c r="D42" s="382"/>
      <c r="E42" s="363"/>
      <c r="F42" s="163" t="s">
        <v>880</v>
      </c>
      <c r="G42" s="146"/>
      <c r="H42" s="163" t="s">
        <v>569</v>
      </c>
      <c r="K42" s="265"/>
      <c r="L42" s="265"/>
      <c r="V42" s="264"/>
    </row>
    <row r="43" spans="1:22" s="354" customFormat="1" ht="17.75" customHeight="1">
      <c r="A43" s="163" t="s">
        <v>887</v>
      </c>
      <c r="B43" s="146"/>
      <c r="C43" s="163" t="s">
        <v>891</v>
      </c>
      <c r="D43" s="382"/>
      <c r="E43" s="363"/>
      <c r="F43" s="247" t="s">
        <v>881</v>
      </c>
      <c r="G43" s="381"/>
      <c r="H43" s="247" t="s">
        <v>891</v>
      </c>
      <c r="K43" s="265"/>
      <c r="L43" s="265"/>
      <c r="V43" s="264"/>
    </row>
    <row r="44" spans="1:22" s="354" customFormat="1" ht="17.75" customHeight="1">
      <c r="A44" s="163" t="s">
        <v>888</v>
      </c>
      <c r="B44" s="146"/>
      <c r="C44" s="163" t="s">
        <v>891</v>
      </c>
      <c r="D44" s="382"/>
      <c r="E44" s="363"/>
      <c r="F44" s="163" t="s">
        <v>882</v>
      </c>
      <c r="G44" s="146"/>
      <c r="H44" s="163" t="s">
        <v>569</v>
      </c>
      <c r="K44" s="265"/>
      <c r="L44" s="265"/>
      <c r="V44" s="264"/>
    </row>
    <row r="45" spans="1:22" s="354" customFormat="1" ht="17.75" customHeight="1">
      <c r="A45" s="163" t="s">
        <v>889</v>
      </c>
      <c r="B45" s="146"/>
      <c r="C45" s="163" t="s">
        <v>569</v>
      </c>
      <c r="D45" s="382"/>
      <c r="E45" s="363"/>
      <c r="F45" s="163" t="s">
        <v>883</v>
      </c>
      <c r="G45" s="146"/>
      <c r="H45" s="163" t="s">
        <v>569</v>
      </c>
      <c r="K45" s="265"/>
      <c r="L45" s="265"/>
      <c r="V45" s="264"/>
    </row>
    <row r="46" spans="1:22" s="354" customFormat="1" ht="17.75" customHeight="1">
      <c r="A46" s="163" t="s">
        <v>890</v>
      </c>
      <c r="B46" s="146"/>
      <c r="C46" s="163" t="s">
        <v>569</v>
      </c>
      <c r="D46" s="382"/>
      <c r="E46" s="363"/>
      <c r="F46" s="163" t="s">
        <v>885</v>
      </c>
      <c r="G46" s="146"/>
      <c r="H46" s="163" t="s">
        <v>569</v>
      </c>
      <c r="K46" s="265"/>
      <c r="L46" s="265"/>
      <c r="V46" s="264"/>
    </row>
    <row r="47" spans="1:22" ht="18.75" customHeight="1">
      <c r="A47" s="411"/>
      <c r="B47" s="411"/>
      <c r="C47" s="411"/>
      <c r="D47" s="384"/>
      <c r="E47" s="266"/>
      <c r="F47" s="163" t="s">
        <v>884</v>
      </c>
      <c r="H47" s="163" t="s">
        <v>569</v>
      </c>
    </row>
    <row r="48" spans="1:22" ht="17.5">
      <c r="A48" s="268"/>
      <c r="B48" s="411"/>
      <c r="C48" s="411"/>
      <c r="D48" s="384"/>
      <c r="E48" s="411"/>
      <c r="F48" s="267"/>
      <c r="G48" s="267"/>
      <c r="H48" s="411"/>
    </row>
    <row r="50" spans="1:12">
      <c r="D50" s="386" t="s">
        <v>872</v>
      </c>
    </row>
    <row r="51" spans="1:12">
      <c r="L51" s="355"/>
    </row>
    <row r="52" spans="1:12" ht="14">
      <c r="A52" s="356"/>
      <c r="C52" s="334"/>
      <c r="D52" s="398"/>
      <c r="L52" s="358"/>
    </row>
    <row r="53" spans="1:12" ht="14">
      <c r="A53" s="359"/>
      <c r="C53" s="334"/>
      <c r="D53" s="398"/>
      <c r="L53" s="358"/>
    </row>
    <row r="54" spans="1:12" ht="14">
      <c r="A54" s="359"/>
      <c r="C54" s="334"/>
      <c r="D54" s="398"/>
      <c r="L54" s="358"/>
    </row>
    <row r="55" spans="1:12" ht="14">
      <c r="A55" s="359"/>
      <c r="B55" s="334"/>
      <c r="C55" s="334"/>
      <c r="D55" s="398"/>
      <c r="L55" s="358"/>
    </row>
    <row r="56" spans="1:12" ht="14">
      <c r="A56" s="359"/>
      <c r="B56" s="334"/>
      <c r="C56" s="334"/>
      <c r="D56" s="398"/>
      <c r="L56" s="358"/>
    </row>
    <row r="57" spans="1:12" ht="14">
      <c r="A57" s="359"/>
      <c r="B57" s="334"/>
      <c r="C57" s="334"/>
      <c r="D57" s="398"/>
      <c r="L57" s="358"/>
    </row>
    <row r="58" spans="1:12" ht="14">
      <c r="A58" s="334"/>
      <c r="B58" s="334"/>
      <c r="C58" s="334"/>
      <c r="D58" s="398"/>
      <c r="L58" s="360"/>
    </row>
    <row r="59" spans="1:12" ht="14">
      <c r="A59" s="359"/>
      <c r="B59" s="334"/>
      <c r="C59" s="334"/>
      <c r="D59" s="398"/>
    </row>
    <row r="60" spans="1:12" ht="14">
      <c r="A60" s="334"/>
      <c r="B60" s="334"/>
      <c r="C60" s="334"/>
      <c r="D60" s="398"/>
    </row>
    <row r="61" spans="1:12" ht="14">
      <c r="A61" s="334"/>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34"/>
      <c r="B72" s="334"/>
      <c r="C72" s="334"/>
      <c r="D72" s="398"/>
    </row>
    <row r="73" spans="1:4" ht="14">
      <c r="B73" s="334"/>
    </row>
    <row r="74" spans="1:4" ht="14">
      <c r="B74" s="334"/>
    </row>
    <row r="75" spans="1:4" ht="14">
      <c r="B75"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6" max="21" man="1"/>
  </rowBreaks>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635D6-D2AB-4825-BFFE-0381C4AFEC26}">
  <sheetPr>
    <pageSetUpPr fitToPage="1"/>
  </sheetPr>
  <dimension ref="A1:AD75"/>
  <sheetViews>
    <sheetView topLeftCell="A22" zoomScale="70" zoomScaleNormal="70" zoomScaleSheetLayoutView="85" workbookViewId="0">
      <selection activeCell="C19" sqref="C1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95"/>
      <c r="I10" s="59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1112</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8</v>
      </c>
      <c r="B19" s="419" t="s">
        <v>357</v>
      </c>
      <c r="C19" s="187" t="str">
        <f>IF(D19="","",VLOOKUP(B19,Data!$B$5:$L$404,2,FALSE))</f>
        <v>WQ78290</v>
      </c>
      <c r="D19" s="274">
        <v>1</v>
      </c>
      <c r="E19" s="466"/>
      <c r="F19" s="185">
        <f>IF(D19="","",VLOOKUP(B19,Data!$B$5:$L$404,11,FALSE))</f>
        <v>4283.7299999999996</v>
      </c>
      <c r="G19" s="188">
        <f>IF(D19&gt;0,D19*F19,"-")</f>
        <v>4283.7299999999996</v>
      </c>
      <c r="H19" s="182" t="str">
        <f>IF(D19="","",VLOOKUP(B19,Data!$B$5:$D$404,3,FALSE))</f>
        <v>C/T</v>
      </c>
      <c r="I19" s="182" t="str">
        <f>IF(D19="","",VLOOKUP(B19,Data!$B$5:$M$404,12,FALSE))</f>
        <v>Indonesia</v>
      </c>
      <c r="J19" s="553" t="s">
        <v>1090</v>
      </c>
      <c r="K19" s="183">
        <f>IF(D19="","",VLOOKUP(B19,Data!$B$5:$E$404,4,FALSE)*D19)</f>
        <v>305</v>
      </c>
      <c r="L19" s="183">
        <f>IF(D19="","",VLOOKUP(B19,Data!$B$5:$F$404,5,FALSE)*D19)</f>
        <v>269</v>
      </c>
      <c r="M19" s="189" t="e">
        <f>IF(B19=Data!B87,Data!G87,(IF(B19=Data!B93,Data!G93,(IF(B19=Data!B95,Data!G95,(IF(B19=Data!#REF!,Data!#REF!,(IF(B19=Data!#REF!,Data!#REF!,(IF(B19=Data!B78,Data!G78,(IF(B19=Data!#REF!,Data!#REF!,(IF(B19=Data!#REF!,Data!#REF!,Data!#REF!)))))))))))))))&amp;IF(B19=Data!B212,Data!G212,(IF(B19=Data!B213,Data!G213,(IF(B19=Data!#REF!,Data!#REF!,(IF(B19=Data!B208,Data!G208,(IF(B19=Data!B209,Data!G209,(IF(B19=Data!#REF!,Data!G905,(IF(B19=Data!#REF!,Data!#REF!,(IF(B19=Data!B265,Data!G265,Data!#REF!)))))))))))))))&amp;IF(B19=Data!#REF!,Data!#REF!,(IF(B19=Data!#REF!,Data!#REF!,(IF(B19=Data!#REF!,Data!#REF!,(IF(B19=Data!#REF!,Data!#REF!,(IF(B19=Data!#REF!,Data!#REF!,Data!#REF!)))))))))</f>
        <v>#REF!</v>
      </c>
      <c r="N19" s="377"/>
      <c r="O19" s="378"/>
      <c r="P19" s="186" t="e">
        <f>IF(B19=Data!B87,Data!H87,(IF(B19=Data!B93,Data!H93,(IF(B19=Data!B95,Data!H95,(IF(B19=Data!#REF!,Data!#REF!,(IF(B19=Data!#REF!,Data!#REF!,(IF(B19=Data!B78,Data!H78,(IF(B19=Data!#REF!,Data!#REF!,(IF(B19=Data!#REF!,Data!#REF!,Data!#REF!)))))))))))))))&amp;IF(B19=Data!B212,Data!H212,(IF(B19=Data!B213,Data!H213,(IF(B19=Data!#REF!,Data!#REF!,(IF(B19=Data!B208,Data!H208,(IF(B19=Data!B209,Data!H209,(IF(B19=Data!#REF!,Data!H905,(IF(B19=Data!#REF!,Data!#REF!,(IF(B19=Data!B265,Data!H265,Data!#REF!)))))))))))))))&amp;IF(B19=Data!#REF!,Data!#REF!,(IF(B19=Data!#REF!,Data!#REF!,(IF(B19=Data!#REF!,Data!#REF!,(IF(B19=Data!#REF!,Data!#REF!,(IF(B19=Data!#REF!,Data!#REF!,Data!#REF!)))))))))</f>
        <v>#REF!</v>
      </c>
      <c r="Q19" s="378"/>
      <c r="R19" s="378"/>
      <c r="S19" s="186" t="e">
        <f>IF(B19=Data!B87,Data!I87,(IF(B19=Data!B93,Data!I93,(IF(B19=Data!B95,Data!I95,(IF(B19=Data!#REF!,Data!#REF!,(IF(B19=Data!#REF!,Data!#REF!,(IF(B19=Data!B78,Data!I78,(IF(B19=Data!#REF!,Data!#REF!,(IF(B19=Data!#REF!,Data!#REF!,Data!#REF!)))))))))))))))&amp;IF(B19=Data!B212,Data!I212,(IF(B19=Data!B213,Data!I213,(IF(B19=Data!#REF!,Data!#REF!,(IF(B19=Data!B208,Data!I208,(IF(B19=Data!B209,Data!I209,(IF(B19=Data!#REF!,Data!I905,(IF(B19=Data!#REF!,Data!#REF!,(IF(B19=Data!B265,Data!I265,Data!#REF!)))))))))))))))&amp;IF(B19=Data!#REF!,Data!#REF!,(IF(B19=Data!#REF!,Data!#REF!,(IF(B19=Data!#REF!,Data!#REF!,(IF(B19=Data!#REF!,Data!#REF!,(IF(B19=Data!#REF!,Data!#REF!,Data!#REF!)))))))))</f>
        <v>#REF!</v>
      </c>
      <c r="T19" s="379"/>
      <c r="U19" s="186" t="e">
        <f>IF(B19=Data!B87,Data!J87,(IF(B19=Data!B93,Data!J93,(IF(B19=Data!B95,Data!J95,(IF(B19=Data!#REF!,Data!#REF!,(IF(B19=Data!#REF!,Data!#REF!,(IF(B19=Data!B78,Data!J78,(IF(B19=Data!#REF!,Data!#REF!,(IF(B19=Data!#REF!,Data!#REF!,Data!#REF!)))))))))))))))&amp;IF(B19=Data!B212,Data!J212,(IF(B19=Data!B213,Data!J213,(IF(B19=Data!#REF!,Data!#REF!,(IF(B19=Data!B208,Data!J208,(IF(B19=Data!B209,Data!J209,(IF(B19=Data!#REF!,Data!J905,(IF(B19=Data!#REF!,Data!#REF!,(IF(B19=Data!B265,Data!J265,Data!#REF!)))))))))))))))&amp;IF(B19=Data!#REF!,Data!#REF!,(IF(B19=Data!#REF!,Data!#REF!,(IF(B19=Data!#REF!,Data!#REF!,(IF(B19=Data!#REF!,Data!#REF!,(IF(B19=Data!#REF!,Data!#REF!,Data!#REF!)))))))))</f>
        <v>#REF!</v>
      </c>
      <c r="V19" s="184">
        <f>IF(D19="","",VLOOKUP(B19,Data!$B$5:$J$404,9,FALSE)*D19)</f>
        <v>1.534</v>
      </c>
    </row>
    <row r="20" spans="1:30" s="409" customFormat="1" ht="17" customHeight="1">
      <c r="A20" s="272">
        <v>9</v>
      </c>
      <c r="B20" s="368" t="s">
        <v>353</v>
      </c>
      <c r="C20" s="187" t="str">
        <f>IF(D20="","",VLOOKUP(B20,Data!$B$5:$L$404,2,FALSE))</f>
        <v>WQ78260</v>
      </c>
      <c r="D20" s="274">
        <v>3</v>
      </c>
      <c r="E20" s="273"/>
      <c r="F20" s="376">
        <f>IF(D20="","",VLOOKUP(B20,Data!$B$5:$L$404,11,FALSE))</f>
        <v>4283.6499999999996</v>
      </c>
      <c r="G20" s="400">
        <f>IF(D20&gt;0,D20*F20,"-")</f>
        <v>12850.949999999999</v>
      </c>
      <c r="H20" s="401" t="str">
        <f>IF(D20="","",VLOOKUP(B20,Data!$B$5:$D$404,3,FALSE))</f>
        <v>C/T</v>
      </c>
      <c r="I20" s="401" t="str">
        <f>IF(D20="","",VLOOKUP(B20,Data!$B$5:$M$404,12,FALSE))</f>
        <v>Indonesia</v>
      </c>
      <c r="J20" s="553" t="s">
        <v>1090</v>
      </c>
      <c r="K20" s="187">
        <f>IF(D20="","",VLOOKUP(B20,Data!$B$5:$E$404,4,FALSE)*D20)</f>
        <v>915</v>
      </c>
      <c r="L20" s="187">
        <f>IF(D20="","",VLOOKUP(B20,Data!$B$5:$F$404,5,FALSE)*D20)</f>
        <v>807</v>
      </c>
      <c r="M20" s="403"/>
      <c r="N20" s="404"/>
      <c r="O20" s="405"/>
      <c r="P20" s="406"/>
      <c r="Q20" s="405"/>
      <c r="R20" s="405"/>
      <c r="S20" s="406"/>
      <c r="T20" s="407"/>
      <c r="U20" s="406"/>
      <c r="V20" s="408">
        <f>IF(D20="","",VLOOKUP(B20,Data!$B$5:$J$404,9,FALSE)*D20)</f>
        <v>4.6020000000000003</v>
      </c>
      <c r="W20" s="386"/>
      <c r="X20" s="386"/>
      <c r="Y20" s="386"/>
      <c r="Z20" s="386"/>
      <c r="AA20" s="386"/>
      <c r="AB20" s="386"/>
      <c r="AC20" s="386"/>
      <c r="AD20" s="386"/>
    </row>
    <row r="21" spans="1:30" s="340" customFormat="1" ht="17" customHeight="1">
      <c r="A21" s="272">
        <v>10</v>
      </c>
      <c r="B21" s="419" t="s">
        <v>547</v>
      </c>
      <c r="C21" s="187" t="str">
        <f>IF(D21="","",VLOOKUP(B21,Data!$B$5:$L$404,2,FALSE))</f>
        <v>ZG04870</v>
      </c>
      <c r="D21" s="274">
        <v>3</v>
      </c>
      <c r="E21" s="466"/>
      <c r="F21" s="185">
        <f>IF(D21="","",VLOOKUP(B21,Data!$B$5:$L$404,11,FALSE))</f>
        <v>1870.76</v>
      </c>
      <c r="G21" s="188">
        <f t="shared" ref="G21:G26" si="0">IF(D21&gt;0,D21*F21,"-")</f>
        <v>5612.28</v>
      </c>
      <c r="H21" s="182" t="str">
        <f>IF(D21="","",VLOOKUP(B21,Data!$B$5:$D$404,3,FALSE))</f>
        <v>C/T</v>
      </c>
      <c r="I21" s="182" t="str">
        <f>IF(D21="","",VLOOKUP(B21,Data!$B$5:$M$404,12,FALSE))</f>
        <v>Indonesia</v>
      </c>
      <c r="J21" s="553" t="s">
        <v>1090</v>
      </c>
      <c r="K21" s="183">
        <f>IF(D21="","",VLOOKUP(B21,Data!$B$5:$E$404,4,FALSE)*D21)</f>
        <v>603</v>
      </c>
      <c r="L21" s="183">
        <f>IF(D21="","",VLOOKUP(B21,Data!$B$5:$F$404,5,FALSE)*D21)</f>
        <v>543</v>
      </c>
      <c r="M21" s="189" t="e">
        <f>IF(B21=Data!B83,Data!G83,(IF(B21=Data!B89,Data!G89,(IF(B21=Data!B91,Data!G91,(IF(B21=Data!#REF!,Data!#REF!,(IF(B21=Data!#REF!,Data!#REF!,(IF(B21=Data!B74,Data!G74,(IF(B21=Data!#REF!,Data!#REF!,(IF(B21=Data!#REF!,Data!#REF!,Data!#REF!)))))))))))))))&amp;IF(B21=Data!B208,Data!G208,(IF(B21=Data!B209,Data!G209,(IF(B21=Data!#REF!,Data!#REF!,(IF(B21=Data!B204,Data!G204,(IF(B21=Data!B205,Data!G205,(IF(B21=Data!#REF!,Data!G901,(IF(B21=Data!#REF!,Data!#REF!,(IF(B21=Data!B261,Data!G261,Data!#REF!)))))))))))))))&amp;IF(B21=Data!#REF!,Data!#REF!,(IF(B21=Data!#REF!,Data!#REF!,(IF(B21=Data!#REF!,Data!#REF!,(IF(B21=Data!#REF!,Data!#REF!,(IF(B21=Data!#REF!,Data!#REF!,Data!#REF!)))))))))</f>
        <v>#REF!</v>
      </c>
      <c r="N21" s="377"/>
      <c r="O21" s="378"/>
      <c r="P21" s="186" t="e">
        <f>IF(B21=Data!B83,Data!H83,(IF(B21=Data!B89,Data!H89,(IF(B21=Data!B91,Data!H91,(IF(B21=Data!#REF!,Data!#REF!,(IF(B21=Data!#REF!,Data!#REF!,(IF(B21=Data!B74,Data!H74,(IF(B21=Data!#REF!,Data!#REF!,(IF(B21=Data!#REF!,Data!#REF!,Data!#REF!)))))))))))))))&amp;IF(B21=Data!B208,Data!H208,(IF(B21=Data!B209,Data!H209,(IF(B21=Data!#REF!,Data!#REF!,(IF(B21=Data!B204,Data!H204,(IF(B21=Data!B205,Data!H205,(IF(B21=Data!#REF!,Data!H901,(IF(B21=Data!#REF!,Data!#REF!,(IF(B21=Data!B261,Data!H261,Data!#REF!)))))))))))))))&amp;IF(B21=Data!#REF!,Data!#REF!,(IF(B21=Data!#REF!,Data!#REF!,(IF(B21=Data!#REF!,Data!#REF!,(IF(B21=Data!#REF!,Data!#REF!,(IF(B21=Data!#REF!,Data!#REF!,Data!#REF!)))))))))</f>
        <v>#REF!</v>
      </c>
      <c r="Q21" s="378"/>
      <c r="R21" s="378"/>
      <c r="S21" s="186" t="e">
        <f>IF(B21=Data!B83,Data!I83,(IF(B21=Data!B89,Data!I89,(IF(B21=Data!B91,Data!I91,(IF(B21=Data!#REF!,Data!#REF!,(IF(B21=Data!#REF!,Data!#REF!,(IF(B21=Data!B74,Data!I74,(IF(B21=Data!#REF!,Data!#REF!,(IF(B21=Data!#REF!,Data!#REF!,Data!#REF!)))))))))))))))&amp;IF(B21=Data!B208,Data!I208,(IF(B21=Data!B209,Data!I209,(IF(B21=Data!#REF!,Data!#REF!,(IF(B21=Data!B204,Data!I204,(IF(B21=Data!B205,Data!I205,(IF(B21=Data!#REF!,Data!I901,(IF(B21=Data!#REF!,Data!#REF!,(IF(B21=Data!B261,Data!I261,Data!#REF!)))))))))))))))&amp;IF(B21=Data!#REF!,Data!#REF!,(IF(B21=Data!#REF!,Data!#REF!,(IF(B21=Data!#REF!,Data!#REF!,(IF(B21=Data!#REF!,Data!#REF!,(IF(B21=Data!#REF!,Data!#REF!,Data!#REF!)))))))))</f>
        <v>#REF!</v>
      </c>
      <c r="T21" s="379"/>
      <c r="U21" s="186" t="e">
        <f>IF(B21=Data!B83,Data!J83,(IF(B21=Data!B89,Data!J89,(IF(B21=Data!B91,Data!J91,(IF(B21=Data!#REF!,Data!#REF!,(IF(B21=Data!#REF!,Data!#REF!,(IF(B21=Data!B74,Data!J74,(IF(B21=Data!#REF!,Data!#REF!,(IF(B21=Data!#REF!,Data!#REF!,Data!#REF!)))))))))))))))&amp;IF(B21=Data!B208,Data!J208,(IF(B21=Data!B209,Data!J209,(IF(B21=Data!#REF!,Data!#REF!,(IF(B21=Data!B204,Data!J204,(IF(B21=Data!B205,Data!J205,(IF(B21=Data!#REF!,Data!J901,(IF(B21=Data!#REF!,Data!#REF!,(IF(B21=Data!B261,Data!J261,Data!#REF!)))))))))))))))&amp;IF(B21=Data!#REF!,Data!#REF!,(IF(B21=Data!#REF!,Data!#REF!,(IF(B21=Data!#REF!,Data!#REF!,(IF(B21=Data!#REF!,Data!#REF!,(IF(B21=Data!#REF!,Data!#REF!,Data!#REF!)))))))))</f>
        <v>#REF!</v>
      </c>
      <c r="V21" s="184">
        <f>IF(D21="","",VLOOKUP(B21,Data!$B$5:$J$404,9,FALSE)*D21)</f>
        <v>3.4499999999999997</v>
      </c>
    </row>
    <row r="22" spans="1:30" s="340" customFormat="1" ht="17" customHeight="1">
      <c r="A22" s="272">
        <v>11</v>
      </c>
      <c r="B22" s="419" t="s">
        <v>294</v>
      </c>
      <c r="C22" s="187" t="str">
        <f>IF(D22="","",VLOOKUP(B22,Data!$B$5:$L$404,2,FALSE))</f>
        <v>WY44110</v>
      </c>
      <c r="D22" s="274">
        <v>1</v>
      </c>
      <c r="E22" s="466"/>
      <c r="F22" s="185">
        <f>IF(D22="","",VLOOKUP(B22,Data!$B$5:$L$404,11,FALSE))</f>
        <v>2895.95</v>
      </c>
      <c r="G22" s="188">
        <f t="shared" si="0"/>
        <v>2895.95</v>
      </c>
      <c r="H22" s="182" t="str">
        <f>IF(D22="","",VLOOKUP(B22,Data!$B$5:$D$404,3,FALSE))</f>
        <v>C/T</v>
      </c>
      <c r="I22" s="182" t="str">
        <f>IF(D22="","",VLOOKUP(B22,Data!$B$5:$M$404,12,FALSE))</f>
        <v>Indonesia</v>
      </c>
      <c r="J22" s="553" t="s">
        <v>1090</v>
      </c>
      <c r="K22" s="183">
        <f>IF(D22="","",VLOOKUP(B22,Data!$B$5:$E$404,4,FALSE)*D22)</f>
        <v>266</v>
      </c>
      <c r="L22" s="183">
        <f>IF(D22="","",VLOOKUP(B22,Data!$B$5:$F$404,5,FALSE)*D22)</f>
        <v>246</v>
      </c>
      <c r="M22" s="189" t="e">
        <f>IF(B22=Data!B84,Data!G84,(IF(B22=Data!B90,Data!G90,(IF(B22=Data!B92,Data!G92,(IF(B22=Data!#REF!,Data!#REF!,(IF(B22=Data!#REF!,Data!#REF!,(IF(B22=Data!B75,Data!G75,(IF(B22=Data!#REF!,Data!#REF!,(IF(B22=Data!#REF!,Data!#REF!,Data!#REF!)))))))))))))))&amp;IF(B22=Data!B209,Data!G209,(IF(B22=Data!B210,Data!G210,(IF(B22=Data!#REF!,Data!#REF!,(IF(B22=Data!B205,Data!G205,(IF(B22=Data!B206,Data!G206,(IF(B22=Data!#REF!,Data!G902,(IF(B22=Data!#REF!,Data!#REF!,(IF(B22=Data!B262,Data!G262,Data!#REF!)))))))))))))))&amp;IF(B22=Data!#REF!,Data!#REF!,(IF(B22=Data!#REF!,Data!#REF!,(IF(B22=Data!#REF!,Data!#REF!,(IF(B22=Data!#REF!,Data!#REF!,(IF(B22=Data!#REF!,Data!#REF!,Data!#REF!)))))))))</f>
        <v>#REF!</v>
      </c>
      <c r="N22" s="377"/>
      <c r="O22" s="378"/>
      <c r="P22" s="186" t="e">
        <f>IF(B22=Data!B84,Data!H84,(IF(B22=Data!B90,Data!H90,(IF(B22=Data!B92,Data!H92,(IF(B22=Data!#REF!,Data!#REF!,(IF(B22=Data!#REF!,Data!#REF!,(IF(B22=Data!B75,Data!H75,(IF(B22=Data!#REF!,Data!#REF!,(IF(B22=Data!#REF!,Data!#REF!,Data!#REF!)))))))))))))))&amp;IF(B22=Data!B209,Data!H209,(IF(B22=Data!B210,Data!H210,(IF(B22=Data!#REF!,Data!#REF!,(IF(B22=Data!B205,Data!H205,(IF(B22=Data!B206,Data!H206,(IF(B22=Data!#REF!,Data!H902,(IF(B22=Data!#REF!,Data!#REF!,(IF(B22=Data!B262,Data!H262,Data!#REF!)))))))))))))))&amp;IF(B22=Data!#REF!,Data!#REF!,(IF(B22=Data!#REF!,Data!#REF!,(IF(B22=Data!#REF!,Data!#REF!,(IF(B22=Data!#REF!,Data!#REF!,(IF(B22=Data!#REF!,Data!#REF!,Data!#REF!)))))))))</f>
        <v>#REF!</v>
      </c>
      <c r="Q22" s="378"/>
      <c r="R22" s="378"/>
      <c r="S22" s="186" t="e">
        <f>IF(B22=Data!B84,Data!I84,(IF(B22=Data!B90,Data!I90,(IF(B22=Data!B92,Data!I92,(IF(B22=Data!#REF!,Data!#REF!,(IF(B22=Data!#REF!,Data!#REF!,(IF(B22=Data!B75,Data!I75,(IF(B22=Data!#REF!,Data!#REF!,(IF(B22=Data!#REF!,Data!#REF!,Data!#REF!)))))))))))))))&amp;IF(B22=Data!B209,Data!I209,(IF(B22=Data!B210,Data!I210,(IF(B22=Data!#REF!,Data!#REF!,(IF(B22=Data!B205,Data!I205,(IF(B22=Data!B206,Data!I206,(IF(B22=Data!#REF!,Data!I902,(IF(B22=Data!#REF!,Data!#REF!,(IF(B22=Data!B262,Data!I262,Data!#REF!)))))))))))))))&amp;IF(B22=Data!#REF!,Data!#REF!,(IF(B22=Data!#REF!,Data!#REF!,(IF(B22=Data!#REF!,Data!#REF!,(IF(B22=Data!#REF!,Data!#REF!,(IF(B22=Data!#REF!,Data!#REF!,Data!#REF!)))))))))</f>
        <v>#REF!</v>
      </c>
      <c r="T22" s="379"/>
      <c r="U22" s="186" t="e">
        <f>IF(B22=Data!B84,Data!J84,(IF(B22=Data!B90,Data!J90,(IF(B22=Data!B92,Data!J92,(IF(B22=Data!#REF!,Data!#REF!,(IF(B22=Data!#REF!,Data!#REF!,(IF(B22=Data!B75,Data!J75,(IF(B22=Data!#REF!,Data!#REF!,(IF(B22=Data!#REF!,Data!#REF!,Data!#REF!)))))))))))))))&amp;IF(B22=Data!B209,Data!J209,(IF(B22=Data!B210,Data!J210,(IF(B22=Data!#REF!,Data!#REF!,(IF(B22=Data!B205,Data!J205,(IF(B22=Data!B206,Data!J206,(IF(B22=Data!#REF!,Data!J902,(IF(B22=Data!#REF!,Data!#REF!,(IF(B22=Data!B262,Data!J262,Data!#REF!)))))))))))))))&amp;IF(B22=Data!#REF!,Data!#REF!,(IF(B22=Data!#REF!,Data!#REF!,(IF(B22=Data!#REF!,Data!#REF!,(IF(B22=Data!#REF!,Data!#REF!,(IF(B22=Data!#REF!,Data!#REF!,Data!#REF!)))))))))</f>
        <v>#REF!</v>
      </c>
      <c r="V22" s="184">
        <f>IF(D22="","",VLOOKUP(B22,Data!$B$5:$J$404,9,FALSE)*D22)</f>
        <v>1.488</v>
      </c>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340" customFormat="1" ht="17" customHeight="1">
      <c r="A24" s="410"/>
      <c r="B24" s="342"/>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399"/>
      <c r="B25" s="342" t="s">
        <v>871</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410"/>
      <c r="B26" s="342" t="s">
        <v>1121</v>
      </c>
      <c r="C26" s="187"/>
      <c r="D26" s="339"/>
      <c r="E26" s="276"/>
      <c r="F26" s="185"/>
      <c r="G26" s="188" t="str">
        <f t="shared" si="0"/>
        <v>-</v>
      </c>
      <c r="H26" s="182"/>
      <c r="I26" s="182"/>
      <c r="J26" s="246"/>
      <c r="K26" s="183"/>
      <c r="L26" s="183"/>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c r="W26" s="282"/>
      <c r="X26" s="282"/>
      <c r="Y26" s="282"/>
      <c r="Z26" s="282"/>
      <c r="AA26" s="282"/>
      <c r="AB26" s="282"/>
      <c r="AC26" s="282"/>
      <c r="AD26" s="282"/>
    </row>
    <row r="27" spans="1:30" s="340" customFormat="1" ht="19.5" customHeight="1">
      <c r="A27" s="272"/>
      <c r="B27" s="678" t="s">
        <v>1118</v>
      </c>
      <c r="C27" s="679"/>
      <c r="D27" s="269">
        <f>SUM(D16:D26)</f>
        <v>8</v>
      </c>
      <c r="E27" s="374"/>
      <c r="F27" s="380"/>
      <c r="G27" s="191">
        <f>SUM(G16:G26)</f>
        <v>25642.91</v>
      </c>
      <c r="H27" s="191"/>
      <c r="I27" s="383"/>
      <c r="J27" s="343"/>
      <c r="K27" s="191">
        <f>SUM(K16:K26)</f>
        <v>2089</v>
      </c>
      <c r="L27" s="191">
        <f>SUM(L16:L26)</f>
        <v>1865</v>
      </c>
      <c r="M27" s="191" t="e">
        <f>SUM(M16:M26)</f>
        <v>#REF!</v>
      </c>
      <c r="N27" s="190">
        <f>SUM(N14:N15)</f>
        <v>0</v>
      </c>
      <c r="O27" s="190" t="e">
        <f>SUM(#REF!)</f>
        <v>#REF!</v>
      </c>
      <c r="P27" s="190">
        <f>SUM(P14:P15)</f>
        <v>0</v>
      </c>
      <c r="Q27" s="190">
        <f>SUM(Q14:Q15)</f>
        <v>0</v>
      </c>
      <c r="R27" s="190" t="e">
        <f>SUM(#REF!)</f>
        <v>#REF!</v>
      </c>
      <c r="S27" s="190">
        <f>SUM(S14:S15)</f>
        <v>0</v>
      </c>
      <c r="T27" s="190">
        <f>SUM(T14:T15)</f>
        <v>0</v>
      </c>
      <c r="U27" s="190"/>
      <c r="V27" s="192">
        <f>SUM(V16:V26)</f>
        <v>11.074</v>
      </c>
      <c r="W27" s="282"/>
    </row>
    <row r="28" spans="1:30" ht="10.5" customHeight="1">
      <c r="A28" s="272"/>
      <c r="B28" s="680"/>
      <c r="C28" s="681"/>
      <c r="D28" s="395"/>
      <c r="E28" s="375"/>
      <c r="F28" s="311"/>
      <c r="G28" s="160" t="s">
        <v>523</v>
      </c>
      <c r="H28" s="157"/>
      <c r="I28" s="344"/>
      <c r="J28" s="344"/>
      <c r="K28" s="344"/>
      <c r="L28" s="161"/>
      <c r="M28" s="151"/>
      <c r="N28" s="298"/>
      <c r="U28" s="298"/>
      <c r="V28" s="298"/>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1107</v>
      </c>
      <c r="G35" s="674"/>
      <c r="H35" s="673" t="s">
        <v>1120</v>
      </c>
      <c r="I35" s="674"/>
      <c r="J35" s="158" t="s">
        <v>104</v>
      </c>
      <c r="K35" s="158"/>
      <c r="L35" s="675" t="s">
        <v>105</v>
      </c>
      <c r="M35" s="676"/>
      <c r="N35" s="676"/>
      <c r="O35" s="676"/>
      <c r="P35" s="676"/>
      <c r="Q35" s="676"/>
      <c r="R35" s="676"/>
      <c r="S35" s="676"/>
      <c r="T35" s="676"/>
      <c r="U35" s="676"/>
      <c r="V35" s="677"/>
    </row>
    <row r="36" spans="1:22">
      <c r="B36" s="305"/>
    </row>
    <row r="42" spans="1:22" s="354" customFormat="1" ht="26.25" customHeight="1">
      <c r="A42" s="163" t="s">
        <v>886</v>
      </c>
      <c r="B42" s="146"/>
      <c r="C42" s="163" t="s">
        <v>569</v>
      </c>
      <c r="D42" s="362"/>
      <c r="E42" s="362"/>
      <c r="F42" s="363"/>
      <c r="G42" s="163" t="s">
        <v>880</v>
      </c>
      <c r="H42" s="146"/>
      <c r="I42" s="163" t="s">
        <v>569</v>
      </c>
      <c r="K42" s="265"/>
      <c r="L42" s="265"/>
      <c r="V42" s="264"/>
    </row>
    <row r="43" spans="1:22" s="354" customFormat="1" ht="19.25" customHeight="1">
      <c r="A43" s="163" t="s">
        <v>887</v>
      </c>
      <c r="B43" s="146"/>
      <c r="C43" s="163" t="s">
        <v>891</v>
      </c>
      <c r="D43" s="362"/>
      <c r="E43" s="362"/>
      <c r="F43" s="363"/>
      <c r="G43" s="247" t="s">
        <v>881</v>
      </c>
      <c r="H43" s="381"/>
      <c r="I43" s="247" t="s">
        <v>891</v>
      </c>
      <c r="K43" s="265"/>
      <c r="L43" s="265"/>
      <c r="V43" s="264"/>
    </row>
    <row r="44" spans="1:22" s="354" customFormat="1" ht="19.25" customHeight="1">
      <c r="A44" s="163" t="s">
        <v>888</v>
      </c>
      <c r="B44" s="146"/>
      <c r="C44" s="163" t="s">
        <v>891</v>
      </c>
      <c r="D44" s="362"/>
      <c r="E44" s="362"/>
      <c r="F44" s="363"/>
      <c r="G44" s="163" t="s">
        <v>882</v>
      </c>
      <c r="H44" s="146"/>
      <c r="I44" s="163" t="s">
        <v>569</v>
      </c>
      <c r="K44" s="265"/>
      <c r="L44" s="265"/>
      <c r="V44" s="264"/>
    </row>
    <row r="45" spans="1:22" s="354" customFormat="1" ht="19.25" customHeight="1">
      <c r="A45" s="163" t="s">
        <v>889</v>
      </c>
      <c r="B45" s="146"/>
      <c r="C45" s="163" t="s">
        <v>569</v>
      </c>
      <c r="D45" s="362"/>
      <c r="E45" s="362"/>
      <c r="F45" s="363"/>
      <c r="G45" s="163" t="s">
        <v>883</v>
      </c>
      <c r="H45" s="146"/>
      <c r="I45" s="163" t="s">
        <v>569</v>
      </c>
      <c r="K45" s="265"/>
      <c r="L45" s="265"/>
      <c r="V45" s="264"/>
    </row>
    <row r="46" spans="1:22" s="354" customFormat="1" ht="19.25" customHeight="1">
      <c r="A46" s="163" t="s">
        <v>890</v>
      </c>
      <c r="B46" s="146"/>
      <c r="C46" s="163" t="s">
        <v>569</v>
      </c>
      <c r="D46" s="362"/>
      <c r="E46" s="362"/>
      <c r="F46" s="363"/>
      <c r="G46" s="163" t="s">
        <v>885</v>
      </c>
      <c r="H46" s="146"/>
      <c r="I46" s="163" t="s">
        <v>569</v>
      </c>
      <c r="K46" s="265"/>
      <c r="L46" s="265"/>
      <c r="V46" s="264"/>
    </row>
    <row r="47" spans="1:22" ht="18.75" customHeight="1">
      <c r="A47" s="411"/>
      <c r="B47" s="411"/>
      <c r="C47" s="411"/>
      <c r="D47" s="411"/>
      <c r="E47" s="411"/>
      <c r="F47" s="266"/>
      <c r="G47" s="163" t="s">
        <v>884</v>
      </c>
      <c r="H47" s="146"/>
      <c r="I47" s="163" t="s">
        <v>569</v>
      </c>
    </row>
    <row r="51" spans="1:12">
      <c r="L51" s="355"/>
    </row>
    <row r="52" spans="1:12" ht="14">
      <c r="A52" s="356"/>
      <c r="C52" s="334"/>
      <c r="D52" s="357"/>
      <c r="L52" s="358"/>
    </row>
    <row r="53" spans="1:12" ht="14">
      <c r="A53" s="359"/>
      <c r="C53" s="334"/>
      <c r="D53" s="357"/>
      <c r="L53" s="358"/>
    </row>
    <row r="54" spans="1:12" ht="14">
      <c r="A54" s="359"/>
      <c r="C54" s="334"/>
      <c r="D54" s="357"/>
      <c r="L54" s="358"/>
    </row>
    <row r="55" spans="1:12" ht="14">
      <c r="A55" s="359"/>
      <c r="B55" s="334"/>
      <c r="C55" s="334"/>
      <c r="D55" s="357"/>
      <c r="L55" s="358"/>
    </row>
    <row r="56" spans="1:12" ht="14">
      <c r="A56" s="359"/>
      <c r="B56" s="334"/>
      <c r="C56" s="334"/>
      <c r="D56" s="357"/>
      <c r="L56" s="358"/>
    </row>
    <row r="57" spans="1:12" ht="14">
      <c r="A57" s="359"/>
      <c r="B57" s="334"/>
      <c r="C57" s="334"/>
      <c r="D57" s="357"/>
      <c r="L57" s="358"/>
    </row>
    <row r="58" spans="1:12" ht="14">
      <c r="A58" s="334"/>
      <c r="B58" s="334"/>
      <c r="C58" s="334"/>
      <c r="D58" s="357"/>
      <c r="L58" s="360"/>
    </row>
    <row r="59" spans="1:12" ht="14">
      <c r="A59" s="359"/>
      <c r="B59" s="334"/>
      <c r="C59" s="334"/>
      <c r="D59" s="357"/>
    </row>
    <row r="60" spans="1:12" ht="14">
      <c r="A60" s="334"/>
      <c r="B60" s="334"/>
      <c r="C60" s="334"/>
      <c r="D60" s="357"/>
    </row>
    <row r="61" spans="1:12" ht="14">
      <c r="A61" s="334"/>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34"/>
      <c r="B72" s="334"/>
      <c r="C72" s="334"/>
      <c r="D72" s="357"/>
    </row>
    <row r="73" spans="1:4" ht="14">
      <c r="B73" s="334"/>
    </row>
    <row r="74" spans="1:4" ht="14">
      <c r="B74" s="334"/>
    </row>
    <row r="75" spans="1:4" ht="14">
      <c r="B75"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498AD-901B-4A8A-9B52-1AA963BA2F30}">
  <sheetPr>
    <pageSetUpPr fitToPage="1"/>
  </sheetPr>
  <dimension ref="A1:AD72"/>
  <sheetViews>
    <sheetView topLeftCell="A13" zoomScale="85" zoomScaleNormal="85" zoomScaleSheetLayoutView="85" workbookViewId="0">
      <selection activeCell="B18" sqref="B18"/>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95"/>
      <c r="I10" s="59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1088</v>
      </c>
      <c r="C18" s="187" t="str">
        <f>IF(D18="","",VLOOKUP(B18,Data!$B$5:$L$404,2,FALSE))</f>
        <v/>
      </c>
      <c r="D18" s="361"/>
      <c r="E18" s="276"/>
      <c r="F18" s="185" t="str">
        <f>IF(D18="","",VLOOKUP(B18,Data!$B$5:$L$404,11,FALSE))</f>
        <v/>
      </c>
      <c r="G18" s="188" t="str">
        <f t="shared" ref="G18:G25"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12</v>
      </c>
      <c r="B19" s="419" t="s">
        <v>353</v>
      </c>
      <c r="C19" s="187" t="str">
        <f>IF(D19="","",VLOOKUP(B19,Data!$B$5:$L$404,2,FALSE))</f>
        <v>WQ78260</v>
      </c>
      <c r="D19" s="361">
        <v>9</v>
      </c>
      <c r="E19" s="276"/>
      <c r="F19" s="185">
        <f>IF(D19="","",VLOOKUP(B19,Data!$B$5:$L$404,11,FALSE))</f>
        <v>4283.6499999999996</v>
      </c>
      <c r="G19" s="188">
        <f t="shared" si="0"/>
        <v>38552.85</v>
      </c>
      <c r="H19" s="182" t="str">
        <f>IF(D19="","",VLOOKUP(B19,Data!$B$5:$D$404,3,FALSE))</f>
        <v>C/T</v>
      </c>
      <c r="I19" s="182" t="str">
        <f>IF(D19="","",VLOOKUP(B19,Data!$B$5:$M$404,12,FALSE))</f>
        <v>Indonesia</v>
      </c>
      <c r="J19" s="280" t="s">
        <v>1087</v>
      </c>
      <c r="K19" s="183">
        <f>IF(D19="","",VLOOKUP(B19,Data!$B$5:$E$404,4,FALSE)*D19)</f>
        <v>2745</v>
      </c>
      <c r="L19" s="183">
        <f>IF(D19="","",VLOOKUP(B19,Data!$B$5:$F$404,5,FALSE)*D19)</f>
        <v>2421</v>
      </c>
      <c r="M19" s="189"/>
      <c r="N19" s="377"/>
      <c r="O19" s="378"/>
      <c r="P19" s="186"/>
      <c r="Q19" s="378"/>
      <c r="R19" s="378"/>
      <c r="S19" s="186"/>
      <c r="T19" s="379"/>
      <c r="U19" s="186"/>
      <c r="V19" s="184">
        <f>IF(D19="","",VLOOKUP(B19,Data!$B$5:$J$404,9,FALSE)*D19)</f>
        <v>13.806000000000001</v>
      </c>
      <c r="W19" s="282"/>
      <c r="X19" s="282"/>
      <c r="Y19" s="282"/>
      <c r="Z19" s="282"/>
      <c r="AA19" s="282"/>
      <c r="AB19" s="282"/>
      <c r="AC19" s="282"/>
      <c r="AD19" s="282"/>
    </row>
    <row r="20" spans="1:30" s="340" customFormat="1" ht="17" customHeight="1">
      <c r="A20" s="488">
        <v>13</v>
      </c>
      <c r="B20" s="419" t="s">
        <v>213</v>
      </c>
      <c r="C20" s="187" t="str">
        <f>IF(D20="","",VLOOKUP(B20,Data!$B$5:$L$404,2,FALSE))</f>
        <v>WH50410</v>
      </c>
      <c r="D20" s="361">
        <v>4</v>
      </c>
      <c r="E20" s="276"/>
      <c r="F20" s="185">
        <f>IF(D20="","",VLOOKUP(B20,Data!$B$5:$L$404,11,FALSE))</f>
        <v>1897.4</v>
      </c>
      <c r="G20" s="188">
        <f>IF(D20&gt;0,D20*F20,"-")</f>
        <v>7589.6</v>
      </c>
      <c r="H20" s="182" t="str">
        <f>IF(D20="","",VLOOKUP(B20,Data!$B$5:$D$404,3,FALSE))</f>
        <v>C/T</v>
      </c>
      <c r="I20" s="182" t="str">
        <f>IF(D20="","",VLOOKUP(B20,Data!$B$5:$M$404,12,FALSE))</f>
        <v>Indonesia</v>
      </c>
      <c r="J20" s="280" t="s">
        <v>1087</v>
      </c>
      <c r="K20" s="183">
        <f>IF(D20="","",VLOOKUP(B20,Data!$B$5:$E$404,4,FALSE)*D20)</f>
        <v>888</v>
      </c>
      <c r="L20" s="183">
        <f>IF(D20="","",VLOOKUP(B20,Data!$B$5:$F$404,5,FALSE)*D20)</f>
        <v>804</v>
      </c>
      <c r="M20" s="189"/>
      <c r="N20" s="377"/>
      <c r="O20" s="378"/>
      <c r="P20" s="186"/>
      <c r="Q20" s="378"/>
      <c r="R20" s="378"/>
      <c r="S20" s="186"/>
      <c r="T20" s="379"/>
      <c r="U20" s="186"/>
      <c r="V20" s="184">
        <f>IF(D20="","",VLOOKUP(B20,Data!$B$5:$J$404,9,FALSE)*D20)</f>
        <v>4.7960000000000003</v>
      </c>
      <c r="W20" s="282"/>
      <c r="X20" s="282"/>
      <c r="Y20" s="282"/>
      <c r="Z20" s="282"/>
      <c r="AA20" s="282"/>
      <c r="AB20" s="282"/>
      <c r="AC20" s="282"/>
      <c r="AD20" s="282"/>
    </row>
    <row r="21" spans="1:30" s="340" customFormat="1" ht="17" customHeight="1">
      <c r="A21" s="488">
        <v>14</v>
      </c>
      <c r="B21" s="419" t="s">
        <v>413</v>
      </c>
      <c r="C21" s="187" t="str">
        <f>IF(D21="","",VLOOKUP(B21,Data!$B$5:$L$404,2,FALSE))</f>
        <v>ZH56750</v>
      </c>
      <c r="D21" s="361">
        <v>1</v>
      </c>
      <c r="E21" s="276"/>
      <c r="F21" s="185">
        <f>IF(D21="","",VLOOKUP(B21,Data!$B$5:$L$404,11,FALSE))</f>
        <v>2658.38</v>
      </c>
      <c r="G21" s="188">
        <f t="shared" si="0"/>
        <v>2658.38</v>
      </c>
      <c r="H21" s="182" t="str">
        <f>IF(D21="","",VLOOKUP(B21,Data!$B$5:$D$404,3,FALSE))</f>
        <v>C/T</v>
      </c>
      <c r="I21" s="182" t="str">
        <f>IF(D21="","",VLOOKUP(B21,Data!$B$5:$M$404,12,FALSE))</f>
        <v>Indonesia</v>
      </c>
      <c r="J21" s="280" t="s">
        <v>1087</v>
      </c>
      <c r="K21" s="183">
        <f>IF(D21="","",VLOOKUP(B21,Data!$B$5:$E$404,4,FALSE)*D21)</f>
        <v>266</v>
      </c>
      <c r="L21" s="183">
        <f>IF(D21="","",VLOOKUP(B21,Data!$B$5:$F$404,5,FALSE)*D21)</f>
        <v>246</v>
      </c>
      <c r="M21" s="189"/>
      <c r="N21" s="377"/>
      <c r="O21" s="378"/>
      <c r="P21" s="186"/>
      <c r="Q21" s="378"/>
      <c r="R21" s="378"/>
      <c r="S21" s="186"/>
      <c r="T21" s="379"/>
      <c r="U21" s="186"/>
      <c r="V21" s="184">
        <f>IF(D21="","",VLOOKUP(B21,Data!$B$5:$J$404,9,FALSE)*D21)</f>
        <v>1.488</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871</v>
      </c>
      <c r="C24" s="187" t="str">
        <f>IF(D24="","",VLOOKUP(B24,Data!$B$5:$L$404,2,FALSE))</f>
        <v/>
      </c>
      <c r="D24" s="339"/>
      <c r="E24" s="412"/>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1121</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t="str">
        <f>IF(D25="","",VLOOKUP(B25,Data!$B$5:$J$404,9,FALSE)*D25)</f>
        <v/>
      </c>
      <c r="W25" s="282"/>
      <c r="X25" s="282"/>
      <c r="Y25" s="282"/>
      <c r="Z25" s="282"/>
      <c r="AA25" s="282"/>
      <c r="AB25" s="282"/>
      <c r="AC25" s="282"/>
      <c r="AD25" s="282"/>
    </row>
    <row r="26" spans="1:30" s="340" customFormat="1" ht="16.5" customHeight="1">
      <c r="A26" s="272"/>
      <c r="B26" s="678" t="s">
        <v>1119</v>
      </c>
      <c r="C26" s="679"/>
      <c r="D26" s="193">
        <f>SUM(D18:D25)</f>
        <v>14</v>
      </c>
      <c r="E26" s="380"/>
      <c r="F26" s="190"/>
      <c r="G26" s="191">
        <f>SUM(G18:G25)</f>
        <v>48800.829999999994</v>
      </c>
      <c r="H26" s="343"/>
      <c r="I26" s="343"/>
      <c r="J26" s="343"/>
      <c r="K26" s="191">
        <f>SUM(K18:K25)</f>
        <v>3899</v>
      </c>
      <c r="L26" s="191">
        <f>SUM(L18:L25)</f>
        <v>3471</v>
      </c>
      <c r="M26" s="190">
        <f>SUM(M16:M17)</f>
        <v>0</v>
      </c>
      <c r="N26" s="190" t="e">
        <f>SUM(#REF!)</f>
        <v>#REF!</v>
      </c>
      <c r="O26" s="190">
        <f>SUM(O16:O17)</f>
        <v>0</v>
      </c>
      <c r="P26" s="190">
        <f>SUM(P16:P17)</f>
        <v>0</v>
      </c>
      <c r="Q26" s="190" t="e">
        <f>SUM(#REF!)</f>
        <v>#REF!</v>
      </c>
      <c r="R26" s="190">
        <f>SUM(R16:R17)</f>
        <v>0</v>
      </c>
      <c r="S26" s="190">
        <f>SUM(S16:S17)</f>
        <v>0</v>
      </c>
      <c r="T26" s="190"/>
      <c r="U26" s="190">
        <f>SUM(U16:U17)</f>
        <v>0</v>
      </c>
      <c r="V26" s="192">
        <f>SUM(V18:V25)</f>
        <v>20.09</v>
      </c>
    </row>
    <row r="27" spans="1:30" ht="10.25" customHeight="1">
      <c r="A27" s="272"/>
      <c r="B27" s="680"/>
      <c r="C27" s="681"/>
      <c r="D27" s="345"/>
      <c r="E27" s="311"/>
      <c r="F27" s="160" t="s">
        <v>523</v>
      </c>
      <c r="G27" s="157"/>
      <c r="H27" s="344"/>
      <c r="I27" s="344"/>
      <c r="J27" s="344"/>
      <c r="K27" s="161"/>
      <c r="L27" s="151"/>
      <c r="M27" s="298"/>
      <c r="T27" s="298"/>
      <c r="U27" s="298"/>
      <c r="V27" s="155"/>
    </row>
    <row r="28" spans="1:30"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30" ht="14">
      <c r="A29" s="297" t="s">
        <v>525</v>
      </c>
      <c r="B29" s="334"/>
      <c r="C29" s="308"/>
      <c r="D29" s="386" t="s">
        <v>87</v>
      </c>
      <c r="F29" s="685"/>
      <c r="G29" s="686"/>
      <c r="H29" s="297" t="s">
        <v>88</v>
      </c>
      <c r="I29" s="350"/>
      <c r="J29" s="154" t="s">
        <v>89</v>
      </c>
      <c r="K29" s="154"/>
      <c r="L29" s="150"/>
      <c r="V29" s="155"/>
    </row>
    <row r="30" spans="1:30">
      <c r="A30" s="297" t="s">
        <v>526</v>
      </c>
      <c r="B30" s="297"/>
      <c r="C30" s="298"/>
      <c r="D30" s="386"/>
      <c r="F30" s="685"/>
      <c r="G30" s="686"/>
      <c r="H30" s="297"/>
      <c r="I30" s="350"/>
      <c r="J30" s="154" t="s">
        <v>93</v>
      </c>
      <c r="K30" s="154"/>
      <c r="L30" s="150"/>
      <c r="V30" s="155"/>
    </row>
    <row r="31" spans="1:30" ht="10.5" customHeight="1">
      <c r="A31" s="311"/>
      <c r="B31" s="351"/>
      <c r="C31" s="352"/>
      <c r="D31" s="386" t="s">
        <v>94</v>
      </c>
      <c r="F31" s="685"/>
      <c r="G31" s="686"/>
      <c r="H31" s="297" t="s">
        <v>95</v>
      </c>
      <c r="I31" s="350"/>
      <c r="J31" s="154"/>
      <c r="K31" s="154"/>
      <c r="L31" s="150"/>
      <c r="V31" s="155"/>
    </row>
    <row r="32" spans="1:30"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1107</v>
      </c>
      <c r="G34" s="674"/>
      <c r="H34" s="673" t="s">
        <v>1120</v>
      </c>
      <c r="I34" s="674"/>
      <c r="J34" s="158" t="s">
        <v>104</v>
      </c>
      <c r="K34" s="158"/>
      <c r="L34" s="675" t="s">
        <v>105</v>
      </c>
      <c r="M34" s="676"/>
      <c r="N34" s="676"/>
      <c r="O34" s="676"/>
      <c r="P34" s="676"/>
      <c r="Q34" s="676"/>
      <c r="R34" s="676"/>
      <c r="S34" s="676"/>
      <c r="T34" s="676"/>
      <c r="U34" s="676"/>
      <c r="V34" s="677"/>
    </row>
    <row r="35" spans="1:22">
      <c r="B35" s="305"/>
    </row>
    <row r="39" spans="1:22" s="354" customFormat="1" ht="21" customHeight="1">
      <c r="A39" s="163" t="s">
        <v>886</v>
      </c>
      <c r="B39" s="146"/>
      <c r="C39" s="163" t="s">
        <v>569</v>
      </c>
      <c r="D39" s="362"/>
      <c r="E39" s="362"/>
      <c r="F39" s="363"/>
      <c r="G39" s="163" t="s">
        <v>880</v>
      </c>
      <c r="H39" s="146"/>
      <c r="I39" s="163" t="s">
        <v>569</v>
      </c>
      <c r="K39" s="265"/>
      <c r="L39" s="265"/>
      <c r="V39" s="264"/>
    </row>
    <row r="40" spans="1:22" s="354" customFormat="1" ht="19.25" customHeight="1">
      <c r="A40" s="163" t="s">
        <v>887</v>
      </c>
      <c r="B40" s="146"/>
      <c r="C40" s="163" t="s">
        <v>891</v>
      </c>
      <c r="D40" s="362"/>
      <c r="E40" s="362"/>
      <c r="F40" s="363"/>
      <c r="G40" s="247" t="s">
        <v>881</v>
      </c>
      <c r="H40" s="381"/>
      <c r="I40" s="247" t="s">
        <v>891</v>
      </c>
      <c r="K40" s="265"/>
      <c r="L40" s="265"/>
      <c r="V40" s="264"/>
    </row>
    <row r="41" spans="1:22" s="354" customFormat="1" ht="19.25" customHeight="1">
      <c r="A41" s="163" t="s">
        <v>888</v>
      </c>
      <c r="B41" s="146"/>
      <c r="C41" s="163" t="s">
        <v>891</v>
      </c>
      <c r="D41" s="362"/>
      <c r="E41" s="362"/>
      <c r="F41" s="363"/>
      <c r="G41" s="163" t="s">
        <v>882</v>
      </c>
      <c r="H41" s="146"/>
      <c r="I41" s="163" t="s">
        <v>569</v>
      </c>
      <c r="K41" s="265"/>
      <c r="L41" s="265"/>
      <c r="V41" s="264"/>
    </row>
    <row r="42" spans="1:22" s="354" customFormat="1" ht="19.25" customHeight="1">
      <c r="A42" s="163" t="s">
        <v>889</v>
      </c>
      <c r="B42" s="146"/>
      <c r="C42" s="163" t="s">
        <v>569</v>
      </c>
      <c r="D42" s="362"/>
      <c r="E42" s="362"/>
      <c r="F42" s="363"/>
      <c r="G42" s="163" t="s">
        <v>883</v>
      </c>
      <c r="H42" s="146"/>
      <c r="I42" s="163" t="s">
        <v>569</v>
      </c>
      <c r="K42" s="265"/>
      <c r="L42" s="265"/>
      <c r="V42" s="264"/>
    </row>
    <row r="43" spans="1:22" s="354" customFormat="1" ht="19.25" customHeight="1">
      <c r="A43" s="163" t="s">
        <v>890</v>
      </c>
      <c r="B43" s="146"/>
      <c r="C43" s="163" t="s">
        <v>569</v>
      </c>
      <c r="D43" s="362"/>
      <c r="E43" s="362"/>
      <c r="F43" s="363"/>
      <c r="G43" s="163" t="s">
        <v>885</v>
      </c>
      <c r="H43" s="146"/>
      <c r="I43" s="163" t="s">
        <v>569</v>
      </c>
      <c r="K43" s="265"/>
      <c r="L43" s="265"/>
      <c r="V43" s="264"/>
    </row>
    <row r="44" spans="1:22" ht="18.75" customHeight="1">
      <c r="A44" s="411"/>
      <c r="B44" s="411"/>
      <c r="C44" s="411"/>
      <c r="D44" s="411"/>
      <c r="E44" s="411"/>
      <c r="F44" s="266"/>
      <c r="G44" s="163" t="s">
        <v>884</v>
      </c>
      <c r="H44" s="146"/>
      <c r="I44" s="163" t="s">
        <v>569</v>
      </c>
    </row>
    <row r="48" spans="1:22">
      <c r="L48" s="355"/>
    </row>
    <row r="49" spans="1:12" ht="14">
      <c r="A49" s="356"/>
      <c r="C49" s="334"/>
      <c r="D49" s="357"/>
      <c r="L49" s="358"/>
    </row>
    <row r="50" spans="1:12" ht="14">
      <c r="A50" s="359"/>
      <c r="C50" s="334"/>
      <c r="D50" s="357"/>
      <c r="L50" s="358"/>
    </row>
    <row r="51" spans="1:12" ht="14">
      <c r="A51" s="359"/>
      <c r="C51" s="334"/>
      <c r="D51" s="357"/>
      <c r="L51" s="358"/>
    </row>
    <row r="52" spans="1:12" ht="14">
      <c r="A52" s="359"/>
      <c r="B52" s="334"/>
      <c r="C52" s="334"/>
      <c r="D52" s="357"/>
      <c r="L52" s="358"/>
    </row>
    <row r="53" spans="1:12" ht="14">
      <c r="A53" s="359"/>
      <c r="B53" s="334"/>
      <c r="C53" s="334"/>
      <c r="D53" s="357"/>
      <c r="L53" s="358"/>
    </row>
    <row r="54" spans="1:12" ht="14">
      <c r="A54" s="359"/>
      <c r="B54" s="334"/>
      <c r="C54" s="334"/>
      <c r="D54" s="357"/>
      <c r="L54" s="358"/>
    </row>
    <row r="55" spans="1:12" ht="14">
      <c r="A55" s="334"/>
      <c r="B55" s="334"/>
      <c r="C55" s="334"/>
      <c r="D55" s="357"/>
      <c r="L55" s="360"/>
    </row>
    <row r="56" spans="1:12" ht="14">
      <c r="A56" s="359"/>
      <c r="B56" s="334"/>
      <c r="C56" s="334"/>
      <c r="D56" s="357"/>
    </row>
    <row r="57" spans="1:12" ht="14">
      <c r="A57" s="334"/>
      <c r="B57" s="334"/>
      <c r="C57" s="334"/>
      <c r="D57" s="357"/>
    </row>
    <row r="58" spans="1:12" ht="14">
      <c r="A58" s="334"/>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34"/>
      <c r="B69" s="334"/>
      <c r="C69" s="334"/>
      <c r="D69" s="357"/>
    </row>
    <row r="70" spans="1:4" ht="14">
      <c r="B70" s="334"/>
    </row>
    <row r="71" spans="1:4" ht="14">
      <c r="B71" s="334"/>
    </row>
    <row r="72" spans="1:4" ht="14">
      <c r="B72"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BC224-9D8C-4F08-850E-759231328A35}">
  <sheetPr>
    <tabColor rgb="FFFFFF00"/>
    <pageSetUpPr fitToPage="1"/>
  </sheetPr>
  <dimension ref="A1:V75"/>
  <sheetViews>
    <sheetView topLeftCell="A16" zoomScale="85" zoomScaleNormal="85" zoomScaleSheetLayoutView="75" workbookViewId="0">
      <selection activeCell="J19" sqref="J19"/>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597"/>
      <c r="I10" s="598"/>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1051</v>
      </c>
      <c r="C18" s="187" t="str">
        <f>IF(D18="","",VLOOKUP(B18,Data!$B$5:$L$404,2,FALSE))</f>
        <v/>
      </c>
      <c r="D18" s="274"/>
      <c r="E18" s="466"/>
      <c r="F18" s="185" t="str">
        <f>IF(D18="","",VLOOKUP(B18,Data!$B$5:$L$404,11,FALSE))</f>
        <v/>
      </c>
      <c r="G18" s="188" t="str">
        <f t="shared" ref="G18:G27"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153,Data!G153,(IF(B18=Data!B159,Data!G159,(IF(B18=Data!B161,Data!G161,(IF(B18=Data!#REF!,Data!#REF!,(IF(B18=Data!#REF!,Data!#REF!,(IF(B18=Data!B144,Data!G144,(IF(B18=Data!#REF!,Data!#REF!,(IF(B18=Data!#REF!,Data!#REF!,Data!#REF!)))))))))))))))&amp;IF(B18=Data!B279,Data!G279,(IF(B18=Data!B280,Data!G280,(IF(B18=Data!#REF!,Data!#REF!,(IF(B18=Data!B275,Data!G275,(IF(B18=Data!B276,Data!G276,(IF(B18=Data!#REF!,Data!G971,(IF(B18=Data!#REF!,Data!#REF!,(IF(B18=Data!B331,Data!G331,Data!#REF!)))))))))))))))&amp;IF(B18=Data!#REF!,Data!#REF!,(IF(B18=Data!#REF!,Data!#REF!,(IF(B18=Data!#REF!,Data!#REF!,(IF(B18=Data!#REF!,Data!#REF!,(IF(B18=Data!#REF!,Data!#REF!,Data!#REF!)))))))))</f>
        <v>#REF!</v>
      </c>
      <c r="N18" s="377"/>
      <c r="O18" s="378"/>
      <c r="P18" s="186" t="e">
        <f>IF(B18=Data!B153,Data!H153,(IF(B18=Data!B159,Data!H159,(IF(B18=Data!B161,Data!H161,(IF(B18=Data!#REF!,Data!#REF!,(IF(B18=Data!#REF!,Data!#REF!,(IF(B18=Data!B144,Data!H144,(IF(B18=Data!#REF!,Data!#REF!,(IF(B18=Data!#REF!,Data!#REF!,Data!#REF!)))))))))))))))&amp;IF(B18=Data!B279,Data!H279,(IF(B18=Data!B280,Data!H280,(IF(B18=Data!#REF!,Data!#REF!,(IF(B18=Data!B275,Data!H275,(IF(B18=Data!B276,Data!H276,(IF(B18=Data!#REF!,Data!H971,(IF(B18=Data!#REF!,Data!#REF!,(IF(B18=Data!B331,Data!H331,Data!#REF!)))))))))))))))&amp;IF(B18=Data!#REF!,Data!#REF!,(IF(B18=Data!#REF!,Data!#REF!,(IF(B18=Data!#REF!,Data!#REF!,(IF(B18=Data!#REF!,Data!#REF!,(IF(B18=Data!#REF!,Data!#REF!,Data!#REF!)))))))))</f>
        <v>#REF!</v>
      </c>
      <c r="Q18" s="378"/>
      <c r="R18" s="378"/>
      <c r="S18" s="186" t="e">
        <f>IF(B18=Data!B153,Data!I153,(IF(B18=Data!B159,Data!I159,(IF(B18=Data!B161,Data!I161,(IF(B18=Data!#REF!,Data!#REF!,(IF(B18=Data!#REF!,Data!#REF!,(IF(B18=Data!B144,Data!I144,(IF(B18=Data!#REF!,Data!#REF!,(IF(B18=Data!#REF!,Data!#REF!,Data!#REF!)))))))))))))))&amp;IF(B18=Data!B279,Data!I279,(IF(B18=Data!B280,Data!I280,(IF(B18=Data!#REF!,Data!#REF!,(IF(B18=Data!B275,Data!I275,(IF(B18=Data!B276,Data!I276,(IF(B18=Data!#REF!,Data!I971,(IF(B18=Data!#REF!,Data!#REF!,(IF(B18=Data!B331,Data!I331,Data!#REF!)))))))))))))))&amp;IF(B18=Data!#REF!,Data!#REF!,(IF(B18=Data!#REF!,Data!#REF!,(IF(B18=Data!#REF!,Data!#REF!,(IF(B18=Data!#REF!,Data!#REF!,(IF(B18=Data!#REF!,Data!#REF!,Data!#REF!)))))))))</f>
        <v>#REF!</v>
      </c>
      <c r="T18" s="379"/>
      <c r="U18" s="186" t="e">
        <f>IF(B18=Data!B153,Data!J153,(IF(B18=Data!B159,Data!J159,(IF(B18=Data!B161,Data!J161,(IF(B18=Data!#REF!,Data!#REF!,(IF(B18=Data!#REF!,Data!#REF!,(IF(B18=Data!B144,Data!J144,(IF(B18=Data!#REF!,Data!#REF!,(IF(B18=Data!#REF!,Data!#REF!,Data!#REF!)))))))))))))))&amp;IF(B18=Data!B279,Data!J279,(IF(B18=Data!B280,Data!J280,(IF(B18=Data!#REF!,Data!#REF!,(IF(B18=Data!B275,Data!J275,(IF(B18=Data!B276,Data!J276,(IF(B18=Data!#REF!,Data!J971,(IF(B18=Data!#REF!,Data!#REF!,(IF(B18=Data!B331,Data!J331,Data!#REF!)))))))))))))))&amp;IF(B18=Data!#REF!,Data!#REF!,(IF(B18=Data!#REF!,Data!#REF!,(IF(B18=Data!#REF!,Data!#REF!,(IF(B18=Data!#REF!,Data!#REF!,(IF(B18=Data!#REF!,Data!#REF!,Data!#REF!)))))))))</f>
        <v>#REF!</v>
      </c>
      <c r="V18" s="184" t="str">
        <f>IF(D18="","",VLOOKUP(B18,Data!$B$5:$J$404,9,FALSE)*D18)</f>
        <v/>
      </c>
    </row>
    <row r="19" spans="1:22" s="340" customFormat="1" ht="17" customHeight="1">
      <c r="A19" s="272"/>
      <c r="B19" s="419" t="s">
        <v>399</v>
      </c>
      <c r="C19" s="187" t="str">
        <f>IF(D19="","",VLOOKUP(B19,Data!$B$5:$L$404,2,FALSE))</f>
        <v>ZU62700</v>
      </c>
      <c r="D19" s="274">
        <v>5</v>
      </c>
      <c r="E19" s="466" t="s">
        <v>521</v>
      </c>
      <c r="F19" s="185">
        <f>IF(D19="","",VLOOKUP(B19,Data!$B$5:$L$404,11,FALSE))</f>
        <v>6636.37</v>
      </c>
      <c r="G19" s="188">
        <f>IF(D19&gt;0,D19*F19,"-")</f>
        <v>33181.85</v>
      </c>
      <c r="H19" s="182" t="str">
        <f>IF(D19="","",VLOOKUP(B19,Data!$B$5:$D$404,3,FALSE))</f>
        <v>C/T</v>
      </c>
      <c r="I19" s="182" t="str">
        <f>IF(D19="","",VLOOKUP(B19,Data!$B$5:$M$404,12,FALSE))</f>
        <v>Indonesia</v>
      </c>
      <c r="J19" s="280" t="s">
        <v>1094</v>
      </c>
      <c r="K19" s="183">
        <f>IF(D19="","",VLOOKUP(B19,Data!$B$5:$E$404,4,FALSE)*D19)</f>
        <v>1725</v>
      </c>
      <c r="L19" s="183">
        <f>IF(D19="","",VLOOKUP(B19,Data!$B$5:$F$404,5,FALSE)*D19)</f>
        <v>1520</v>
      </c>
      <c r="M19" s="189" t="e">
        <f>IF(B19=Data!B103,Data!G103,(IF(B19=Data!B109,Data!G109,(IF(B19=Data!B111,Data!G111,(IF(B19=Data!#REF!,Data!#REF!,(IF(B19=Data!#REF!,Data!#REF!,(IF(B19=Data!B94,Data!G94,(IF(B19=Data!#REF!,Data!#REF!,(IF(B19=Data!#REF!,Data!#REF!,Data!#REF!)))))))))))))))&amp;IF(B19=Data!B229,Data!G229,(IF(B19=Data!B230,Data!G230,(IF(B19=Data!#REF!,Data!#REF!,(IF(B19=Data!B225,Data!G225,(IF(B19=Data!B226,Data!G226,(IF(B19=Data!#REF!,Data!G921,(IF(B19=Data!#REF!,Data!#REF!,(IF(B19=Data!B281,Data!G281,Data!#REF!)))))))))))))))&amp;IF(B19=Data!#REF!,Data!#REF!,(IF(B19=Data!#REF!,Data!#REF!,(IF(B19=Data!#REF!,Data!#REF!,(IF(B19=Data!#REF!,Data!#REF!,(IF(B19=Data!#REF!,Data!#REF!,Data!#REF!)))))))))</f>
        <v>#REF!</v>
      </c>
      <c r="N19" s="377"/>
      <c r="O19" s="378"/>
      <c r="P19" s="186" t="e">
        <f>IF(B19=Data!B103,Data!H103,(IF(B19=Data!B109,Data!H109,(IF(B19=Data!B111,Data!H111,(IF(B19=Data!#REF!,Data!#REF!,(IF(B19=Data!#REF!,Data!#REF!,(IF(B19=Data!B94,Data!H94,(IF(B19=Data!#REF!,Data!#REF!,(IF(B19=Data!#REF!,Data!#REF!,Data!#REF!)))))))))))))))&amp;IF(B19=Data!B229,Data!H229,(IF(B19=Data!B230,Data!H230,(IF(B19=Data!#REF!,Data!#REF!,(IF(B19=Data!B225,Data!H225,(IF(B19=Data!B226,Data!H226,(IF(B19=Data!#REF!,Data!H921,(IF(B19=Data!#REF!,Data!#REF!,(IF(B19=Data!B281,Data!H281,Data!#REF!)))))))))))))))&amp;IF(B19=Data!#REF!,Data!#REF!,(IF(B19=Data!#REF!,Data!#REF!,(IF(B19=Data!#REF!,Data!#REF!,(IF(B19=Data!#REF!,Data!#REF!,(IF(B19=Data!#REF!,Data!#REF!,Data!#REF!)))))))))</f>
        <v>#REF!</v>
      </c>
      <c r="Q19" s="378"/>
      <c r="R19" s="378"/>
      <c r="S19" s="186" t="e">
        <f>IF(B19=Data!B103,Data!I103,(IF(B19=Data!B109,Data!I109,(IF(B19=Data!B111,Data!I111,(IF(B19=Data!#REF!,Data!#REF!,(IF(B19=Data!#REF!,Data!#REF!,(IF(B19=Data!B94,Data!I94,(IF(B19=Data!#REF!,Data!#REF!,(IF(B19=Data!#REF!,Data!#REF!,Data!#REF!)))))))))))))))&amp;IF(B19=Data!B229,Data!I229,(IF(B19=Data!B230,Data!I230,(IF(B19=Data!#REF!,Data!#REF!,(IF(B19=Data!B225,Data!I225,(IF(B19=Data!B226,Data!I226,(IF(B19=Data!#REF!,Data!I921,(IF(B19=Data!#REF!,Data!#REF!,(IF(B19=Data!B281,Data!I281,Data!#REF!)))))))))))))))&amp;IF(B19=Data!#REF!,Data!#REF!,(IF(B19=Data!#REF!,Data!#REF!,(IF(B19=Data!#REF!,Data!#REF!,(IF(B19=Data!#REF!,Data!#REF!,(IF(B19=Data!#REF!,Data!#REF!,Data!#REF!)))))))))</f>
        <v>#REF!</v>
      </c>
      <c r="T19" s="379"/>
      <c r="U19" s="186" t="e">
        <f>IF(B19=Data!B103,Data!J103,(IF(B19=Data!B109,Data!J109,(IF(B19=Data!B111,Data!J111,(IF(B19=Data!#REF!,Data!#REF!,(IF(B19=Data!#REF!,Data!#REF!,(IF(B19=Data!B94,Data!J94,(IF(B19=Data!#REF!,Data!#REF!,(IF(B19=Data!#REF!,Data!#REF!,Data!#REF!)))))))))))))))&amp;IF(B19=Data!B229,Data!J229,(IF(B19=Data!B230,Data!J230,(IF(B19=Data!#REF!,Data!#REF!,(IF(B19=Data!B225,Data!J225,(IF(B19=Data!B226,Data!J226,(IF(B19=Data!#REF!,Data!J921,(IF(B19=Data!#REF!,Data!#REF!,(IF(B19=Data!B281,Data!J281,Data!#REF!)))))))))))))))&amp;IF(B19=Data!#REF!,Data!#REF!,(IF(B19=Data!#REF!,Data!#REF!,(IF(B19=Data!#REF!,Data!#REF!,(IF(B19=Data!#REF!,Data!#REF!,(IF(B19=Data!#REF!,Data!#REF!,Data!#REF!)))))))))</f>
        <v>#REF!</v>
      </c>
      <c r="V19" s="184">
        <f>IF(D19="","",VLOOKUP(B19,Data!$B$5:$J$404,9,FALSE)*D19)</f>
        <v>9.0300000000000011</v>
      </c>
    </row>
    <row r="20" spans="1:22" s="340" customFormat="1" ht="17" customHeight="1">
      <c r="A20" s="272"/>
      <c r="B20" s="419" t="s">
        <v>373</v>
      </c>
      <c r="C20" s="187" t="str">
        <f>IF(D20="","",VLOOKUP(B20,Data!$B$5:$L$404,2,FALSE))</f>
        <v>WQ78300</v>
      </c>
      <c r="D20" s="274">
        <v>1</v>
      </c>
      <c r="E20" s="466"/>
      <c r="F20" s="185">
        <f>IF(D20="","",VLOOKUP(B20,Data!$B$5:$L$404,11,FALSE))</f>
        <v>6360.77</v>
      </c>
      <c r="G20" s="188">
        <f t="shared" si="0"/>
        <v>6360.77</v>
      </c>
      <c r="H20" s="182" t="str">
        <f>IF(D20="","",VLOOKUP(B20,Data!$B$5:$D$404,3,FALSE))</f>
        <v>C/T</v>
      </c>
      <c r="I20" s="182" t="str">
        <f>IF(D20="","",VLOOKUP(B20,Data!$B$5:$M$404,12,FALSE))</f>
        <v>Indonesia</v>
      </c>
      <c r="J20" s="280" t="s">
        <v>1094</v>
      </c>
      <c r="K20" s="183">
        <f>IF(D20="","",VLOOKUP(B20,Data!$B$5:$E$404,4,FALSE)*D20)</f>
        <v>323</v>
      </c>
      <c r="L20" s="183">
        <f>IF(D20="","",VLOOKUP(B20,Data!$B$5:$F$404,5,FALSE)*D20)</f>
        <v>285</v>
      </c>
      <c r="M20" s="189" t="e">
        <f>IF(B20=Data!B104,Data!G104,(IF(B20=Data!B110,Data!G110,(IF(B20=Data!B112,Data!G112,(IF(B20=Data!#REF!,Data!#REF!,(IF(B20=Data!#REF!,Data!#REF!,(IF(B20=Data!B95,Data!G95,(IF(B20=Data!#REF!,Data!#REF!,(IF(B20=Data!#REF!,Data!#REF!,Data!#REF!)))))))))))))))&amp;IF(B20=Data!B230,Data!G230,(IF(B20=Data!B231,Data!G231,(IF(B20=Data!#REF!,Data!#REF!,(IF(B20=Data!B226,Data!G226,(IF(B20=Data!B227,Data!G227,(IF(B20=Data!#REF!,Data!G922,(IF(B20=Data!#REF!,Data!#REF!,(IF(B20=Data!B282,Data!G282,Data!#REF!)))))))))))))))&amp;IF(B20=Data!#REF!,Data!#REF!,(IF(B20=Data!#REF!,Data!#REF!,(IF(B20=Data!#REF!,Data!#REF!,(IF(B20=Data!#REF!,Data!#REF!,(IF(B20=Data!#REF!,Data!#REF!,Data!#REF!)))))))))</f>
        <v>#REF!</v>
      </c>
      <c r="N20" s="377"/>
      <c r="O20" s="378"/>
      <c r="P20" s="186" t="e">
        <f>IF(B20=Data!B104,Data!H104,(IF(B20=Data!B110,Data!H110,(IF(B20=Data!B112,Data!H112,(IF(B20=Data!#REF!,Data!#REF!,(IF(B20=Data!#REF!,Data!#REF!,(IF(B20=Data!B95,Data!H95,(IF(B20=Data!#REF!,Data!#REF!,(IF(B20=Data!#REF!,Data!#REF!,Data!#REF!)))))))))))))))&amp;IF(B20=Data!B230,Data!H230,(IF(B20=Data!B231,Data!H231,(IF(B20=Data!#REF!,Data!#REF!,(IF(B20=Data!B226,Data!H226,(IF(B20=Data!B227,Data!H227,(IF(B20=Data!#REF!,Data!H922,(IF(B20=Data!#REF!,Data!#REF!,(IF(B20=Data!B282,Data!H282,Data!#REF!)))))))))))))))&amp;IF(B20=Data!#REF!,Data!#REF!,(IF(B20=Data!#REF!,Data!#REF!,(IF(B20=Data!#REF!,Data!#REF!,(IF(B20=Data!#REF!,Data!#REF!,(IF(B20=Data!#REF!,Data!#REF!,Data!#REF!)))))))))</f>
        <v>#REF!</v>
      </c>
      <c r="Q20" s="378"/>
      <c r="R20" s="378"/>
      <c r="S20" s="186" t="e">
        <f>IF(B20=Data!B104,Data!I104,(IF(B20=Data!B110,Data!I110,(IF(B20=Data!B112,Data!I112,(IF(B20=Data!#REF!,Data!#REF!,(IF(B20=Data!#REF!,Data!#REF!,(IF(B20=Data!B95,Data!I95,(IF(B20=Data!#REF!,Data!#REF!,(IF(B20=Data!#REF!,Data!#REF!,Data!#REF!)))))))))))))))&amp;IF(B20=Data!B230,Data!I230,(IF(B20=Data!B231,Data!I231,(IF(B20=Data!#REF!,Data!#REF!,(IF(B20=Data!B226,Data!I226,(IF(B20=Data!B227,Data!I227,(IF(B20=Data!#REF!,Data!I922,(IF(B20=Data!#REF!,Data!#REF!,(IF(B20=Data!B282,Data!I282,Data!#REF!)))))))))))))))&amp;IF(B20=Data!#REF!,Data!#REF!,(IF(B20=Data!#REF!,Data!#REF!,(IF(B20=Data!#REF!,Data!#REF!,(IF(B20=Data!#REF!,Data!#REF!,(IF(B20=Data!#REF!,Data!#REF!,Data!#REF!)))))))))</f>
        <v>#REF!</v>
      </c>
      <c r="T20" s="379"/>
      <c r="U20" s="186" t="e">
        <f>IF(B20=Data!B104,Data!J104,(IF(B20=Data!B110,Data!J110,(IF(B20=Data!B112,Data!J112,(IF(B20=Data!#REF!,Data!#REF!,(IF(B20=Data!#REF!,Data!#REF!,(IF(B20=Data!B95,Data!J95,(IF(B20=Data!#REF!,Data!#REF!,(IF(B20=Data!#REF!,Data!#REF!,Data!#REF!)))))))))))))))&amp;IF(B20=Data!B230,Data!J230,(IF(B20=Data!B231,Data!J231,(IF(B20=Data!#REF!,Data!#REF!,(IF(B20=Data!B226,Data!J226,(IF(B20=Data!B227,Data!J227,(IF(B20=Data!#REF!,Data!J922,(IF(B20=Data!#REF!,Data!#REF!,(IF(B20=Data!B282,Data!J282,Data!#REF!)))))))))))))))&amp;IF(B20=Data!#REF!,Data!#REF!,(IF(B20=Data!#REF!,Data!#REF!,(IF(B20=Data!#REF!,Data!#REF!,(IF(B20=Data!#REF!,Data!#REF!,(IF(B20=Data!#REF!,Data!#REF!,Data!#REF!)))))))))</f>
        <v>#REF!</v>
      </c>
      <c r="V20" s="184">
        <f>IF(D20="","",VLOOKUP(B20,Data!$B$5:$J$404,9,FALSE)*D20)</f>
        <v>1.806</v>
      </c>
    </row>
    <row r="21" spans="1:22" s="340" customFormat="1" ht="17" customHeight="1">
      <c r="A21" s="272"/>
      <c r="B21" s="420" t="s">
        <v>1095</v>
      </c>
      <c r="C21" s="187" t="str">
        <f>IF(D21="","",VLOOKUP(B21,Data!$B$5:$L$404,2,FALSE))</f>
        <v/>
      </c>
      <c r="D21" s="274"/>
      <c r="E21" s="466" t="s">
        <v>522</v>
      </c>
      <c r="F21" s="185" t="str">
        <f>IF(D21="","",VLOOKUP(B21,Data!$B$5:$L$404,11,FALSE))</f>
        <v/>
      </c>
      <c r="G21" s="188" t="str">
        <f>IF(D21&gt;0,D21*F21,"-")</f>
        <v>-</v>
      </c>
      <c r="H21" s="182" t="str">
        <f>IF(D21="","",VLOOKUP(B21,Data!$B$5:$D$404,3,FALSE))</f>
        <v/>
      </c>
      <c r="I21" s="182" t="str">
        <f>IF(D21="","",VLOOKUP(B21,Data!$B$5:$M$404,12,FALSE))</f>
        <v/>
      </c>
      <c r="J21" s="280"/>
      <c r="K21" s="183" t="str">
        <f>IF(D21="","",VLOOKUP(B21,Data!$B$5:$E$404,4,FALSE)*D21)</f>
        <v/>
      </c>
      <c r="L21" s="183" t="str">
        <f>IF(D21="","",VLOOKUP(B21,Data!$B$5:$F$404,5,FALSE)*D21)</f>
        <v/>
      </c>
      <c r="M21" s="189" t="e">
        <f>IF(B21=Data!B155,Data!G155,(IF(B21=Data!B161,Data!G161,(IF(B21=Data!B163,Data!G163,(IF(B21=Data!#REF!,Data!#REF!,(IF(B21=Data!#REF!,Data!#REF!,(IF(B21=Data!B146,Data!G146,(IF(B21=Data!#REF!,Data!#REF!,(IF(B21=Data!#REF!,Data!#REF!,Data!#REF!)))))))))))))))&amp;IF(B21=Data!B281,Data!G281,(IF(B21=Data!B282,Data!G282,(IF(B21=Data!#REF!,Data!#REF!,(IF(B21=Data!B277,Data!G277,(IF(B21=Data!B278,Data!G278,(IF(B21=Data!#REF!,Data!G973,(IF(B21=Data!#REF!,Data!#REF!,(IF(B21=Data!B333,Data!G333,Data!#REF!)))))))))))))))&amp;IF(B21=Data!#REF!,Data!#REF!,(IF(B21=Data!#REF!,Data!#REF!,(IF(B21=Data!#REF!,Data!#REF!,(IF(B21=Data!#REF!,Data!#REF!,(IF(B21=Data!#REF!,Data!#REF!,Data!#REF!)))))))))</f>
        <v>#REF!</v>
      </c>
      <c r="N21" s="377"/>
      <c r="O21" s="378"/>
      <c r="P21" s="186" t="e">
        <f>IF(B21=Data!B155,Data!H155,(IF(B21=Data!B161,Data!H161,(IF(B21=Data!B163,Data!H163,(IF(B21=Data!#REF!,Data!#REF!,(IF(B21=Data!#REF!,Data!#REF!,(IF(B21=Data!B146,Data!H146,(IF(B21=Data!#REF!,Data!#REF!,(IF(B21=Data!#REF!,Data!#REF!,Data!#REF!)))))))))))))))&amp;IF(B21=Data!B281,Data!H281,(IF(B21=Data!B282,Data!H282,(IF(B21=Data!#REF!,Data!#REF!,(IF(B21=Data!B277,Data!H277,(IF(B21=Data!B278,Data!H278,(IF(B21=Data!#REF!,Data!H973,(IF(B21=Data!#REF!,Data!#REF!,(IF(B21=Data!B333,Data!H333,Data!#REF!)))))))))))))))&amp;IF(B21=Data!#REF!,Data!#REF!,(IF(B21=Data!#REF!,Data!#REF!,(IF(B21=Data!#REF!,Data!#REF!,(IF(B21=Data!#REF!,Data!#REF!,(IF(B21=Data!#REF!,Data!#REF!,Data!#REF!)))))))))</f>
        <v>#REF!</v>
      </c>
      <c r="Q21" s="378"/>
      <c r="R21" s="378"/>
      <c r="S21" s="186" t="e">
        <f>IF(B21=Data!B155,Data!I155,(IF(B21=Data!B161,Data!I161,(IF(B21=Data!B163,Data!I163,(IF(B21=Data!#REF!,Data!#REF!,(IF(B21=Data!#REF!,Data!#REF!,(IF(B21=Data!B146,Data!I146,(IF(B21=Data!#REF!,Data!#REF!,(IF(B21=Data!#REF!,Data!#REF!,Data!#REF!)))))))))))))))&amp;IF(B21=Data!B281,Data!I281,(IF(B21=Data!B282,Data!I282,(IF(B21=Data!#REF!,Data!#REF!,(IF(B21=Data!B277,Data!I277,(IF(B21=Data!B278,Data!I278,(IF(B21=Data!#REF!,Data!I973,(IF(B21=Data!#REF!,Data!#REF!,(IF(B21=Data!B333,Data!I333,Data!#REF!)))))))))))))))&amp;IF(B21=Data!#REF!,Data!#REF!,(IF(B21=Data!#REF!,Data!#REF!,(IF(B21=Data!#REF!,Data!#REF!,(IF(B21=Data!#REF!,Data!#REF!,(IF(B21=Data!#REF!,Data!#REF!,Data!#REF!)))))))))</f>
        <v>#REF!</v>
      </c>
      <c r="T21" s="379"/>
      <c r="U21" s="186" t="e">
        <f>IF(B21=Data!B155,Data!J155,(IF(B21=Data!B161,Data!J161,(IF(B21=Data!B163,Data!J163,(IF(B21=Data!#REF!,Data!#REF!,(IF(B21=Data!#REF!,Data!#REF!,(IF(B21=Data!B146,Data!J146,(IF(B21=Data!#REF!,Data!#REF!,(IF(B21=Data!#REF!,Data!#REF!,Data!#REF!)))))))))))))))&amp;IF(B21=Data!B281,Data!J281,(IF(B21=Data!B282,Data!J282,(IF(B21=Data!#REF!,Data!#REF!,(IF(B21=Data!B277,Data!J277,(IF(B21=Data!B278,Data!J278,(IF(B21=Data!#REF!,Data!J973,(IF(B21=Data!#REF!,Data!#REF!,(IF(B21=Data!B333,Data!J333,Data!#REF!)))))))))))))))&amp;IF(B21=Data!#REF!,Data!#REF!,(IF(B21=Data!#REF!,Data!#REF!,(IF(B21=Data!#REF!,Data!#REF!,(IF(B21=Data!#REF!,Data!#REF!,(IF(B21=Data!#REF!,Data!#REF!,Data!#REF!)))))))))</f>
        <v>#REF!</v>
      </c>
      <c r="V21" s="184" t="str">
        <f>IF(D21="","",VLOOKUP(B21,Data!$B$5:$J$404,9,FALSE)*D21)</f>
        <v/>
      </c>
    </row>
    <row r="22" spans="1:22" s="340" customFormat="1" ht="17" customHeight="1">
      <c r="A22" s="272"/>
      <c r="B22" s="419" t="s">
        <v>39</v>
      </c>
      <c r="C22" s="187" t="str">
        <f>IF(D22="","",VLOOKUP(B22,Data!$B$5:$L$404,2,FALSE))</f>
        <v>ZJ54410</v>
      </c>
      <c r="D22" s="274">
        <v>2</v>
      </c>
      <c r="E22" s="466"/>
      <c r="F22" s="185">
        <f>IF(D22="","",VLOOKUP(B22,Data!$B$5:$L$404,11,FALSE))</f>
        <v>4657.7700000000004</v>
      </c>
      <c r="G22" s="188">
        <f>IF(D22&gt;0,D22*F22,"-")</f>
        <v>9315.5400000000009</v>
      </c>
      <c r="H22" s="182" t="str">
        <f>IF(D22="","",VLOOKUP(B22,Data!$B$5:$D$404,3,FALSE))</f>
        <v>C/T</v>
      </c>
      <c r="I22" s="182" t="str">
        <f>IF(D22="","",VLOOKUP(B22,Data!$B$5:$M$404,12,FALSE))</f>
        <v>Indonesia</v>
      </c>
      <c r="J22" s="280" t="s">
        <v>1093</v>
      </c>
      <c r="K22" s="183">
        <f>IF(D22="","",VLOOKUP(B22,Data!$B$5:$E$404,4,FALSE)*D22)</f>
        <v>610</v>
      </c>
      <c r="L22" s="183">
        <f>IF(D22="","",VLOOKUP(B22,Data!$B$5:$F$404,5,FALSE)*D22)</f>
        <v>538</v>
      </c>
      <c r="M22" s="189" t="e">
        <f>IF(B22=Data!B106,Data!G106,(IF(B22=Data!B112,Data!G112,(IF(B22=Data!B114,Data!G114,(IF(B22=Data!#REF!,Data!#REF!,(IF(B22=Data!#REF!,Data!#REF!,(IF(B22=Data!B97,Data!G97,(IF(B22=Data!#REF!,Data!#REF!,(IF(B22=Data!#REF!,Data!#REF!,Data!#REF!)))))))))))))))&amp;IF(B22=Data!B232,Data!G232,(IF(B22=Data!B233,Data!G233,(IF(B22=Data!#REF!,Data!#REF!,(IF(B22=Data!B228,Data!G228,(IF(B22=Data!B229,Data!G229,(IF(B22=Data!#REF!,Data!G924,(IF(B22=Data!#REF!,Data!#REF!,(IF(B22=Data!B284,Data!G284,Data!#REF!)))))))))))))))&amp;IF(B22=Data!#REF!,Data!#REF!,(IF(B22=Data!#REF!,Data!#REF!,(IF(B22=Data!#REF!,Data!#REF!,(IF(B22=Data!#REF!,Data!#REF!,(IF(B22=Data!#REF!,Data!#REF!,Data!#REF!)))))))))</f>
        <v>#REF!</v>
      </c>
      <c r="N22" s="377"/>
      <c r="O22" s="378"/>
      <c r="P22" s="186" t="e">
        <f>IF(B22=Data!B106,Data!H106,(IF(B22=Data!B112,Data!H112,(IF(B22=Data!B114,Data!H114,(IF(B22=Data!#REF!,Data!#REF!,(IF(B22=Data!#REF!,Data!#REF!,(IF(B22=Data!B97,Data!H97,(IF(B22=Data!#REF!,Data!#REF!,(IF(B22=Data!#REF!,Data!#REF!,Data!#REF!)))))))))))))))&amp;IF(B22=Data!B232,Data!H232,(IF(B22=Data!B233,Data!H233,(IF(B22=Data!#REF!,Data!#REF!,(IF(B22=Data!B228,Data!H228,(IF(B22=Data!B229,Data!H229,(IF(B22=Data!#REF!,Data!H924,(IF(B22=Data!#REF!,Data!#REF!,(IF(B22=Data!B284,Data!H284,Data!#REF!)))))))))))))))&amp;IF(B22=Data!#REF!,Data!#REF!,(IF(B22=Data!#REF!,Data!#REF!,(IF(B22=Data!#REF!,Data!#REF!,(IF(B22=Data!#REF!,Data!#REF!,(IF(B22=Data!#REF!,Data!#REF!,Data!#REF!)))))))))</f>
        <v>#REF!</v>
      </c>
      <c r="Q22" s="378"/>
      <c r="R22" s="378"/>
      <c r="S22" s="186" t="e">
        <f>IF(B22=Data!B106,Data!I106,(IF(B22=Data!B112,Data!I112,(IF(B22=Data!B114,Data!I114,(IF(B22=Data!#REF!,Data!#REF!,(IF(B22=Data!#REF!,Data!#REF!,(IF(B22=Data!B97,Data!I97,(IF(B22=Data!#REF!,Data!#REF!,(IF(B22=Data!#REF!,Data!#REF!,Data!#REF!)))))))))))))))&amp;IF(B22=Data!B232,Data!I232,(IF(B22=Data!B233,Data!I233,(IF(B22=Data!#REF!,Data!#REF!,(IF(B22=Data!B228,Data!I228,(IF(B22=Data!B229,Data!I229,(IF(B22=Data!#REF!,Data!I924,(IF(B22=Data!#REF!,Data!#REF!,(IF(B22=Data!B284,Data!I284,Data!#REF!)))))))))))))))&amp;IF(B22=Data!#REF!,Data!#REF!,(IF(B22=Data!#REF!,Data!#REF!,(IF(B22=Data!#REF!,Data!#REF!,(IF(B22=Data!#REF!,Data!#REF!,(IF(B22=Data!#REF!,Data!#REF!,Data!#REF!)))))))))</f>
        <v>#REF!</v>
      </c>
      <c r="T22" s="379"/>
      <c r="U22" s="186" t="e">
        <f>IF(B22=Data!B106,Data!J106,(IF(B22=Data!B112,Data!J112,(IF(B22=Data!B114,Data!J114,(IF(B22=Data!#REF!,Data!#REF!,(IF(B22=Data!#REF!,Data!#REF!,(IF(B22=Data!B97,Data!J97,(IF(B22=Data!#REF!,Data!#REF!,(IF(B22=Data!#REF!,Data!#REF!,Data!#REF!)))))))))))))))&amp;IF(B22=Data!B232,Data!J232,(IF(B22=Data!B233,Data!J233,(IF(B22=Data!#REF!,Data!#REF!,(IF(B22=Data!B228,Data!J228,(IF(B22=Data!B229,Data!J229,(IF(B22=Data!#REF!,Data!J924,(IF(B22=Data!#REF!,Data!#REF!,(IF(B22=Data!B284,Data!J284,Data!#REF!)))))))))))))))&amp;IF(B22=Data!#REF!,Data!#REF!,(IF(B22=Data!#REF!,Data!#REF!,(IF(B22=Data!#REF!,Data!#REF!,(IF(B22=Data!#REF!,Data!#REF!,(IF(B22=Data!#REF!,Data!#REF!,Data!#REF!)))))))))</f>
        <v>#REF!</v>
      </c>
      <c r="V22" s="184">
        <f>IF(D22="","",VLOOKUP(B22,Data!$B$5:$J$404,9,FALSE)*D22)</f>
        <v>3.0680000000000001</v>
      </c>
    </row>
    <row r="23" spans="1:22" s="340" customFormat="1" ht="17" customHeight="1">
      <c r="A23" s="272"/>
      <c r="B23" s="419"/>
      <c r="C23" s="187" t="str">
        <f>IF(D23="","",VLOOKUP(B23,Data!$B$5:$L$404,2,FALSE))</f>
        <v/>
      </c>
      <c r="D23" s="274"/>
      <c r="E23" s="467" t="s">
        <v>1031</v>
      </c>
      <c r="F23" s="185" t="str">
        <f>IF(D23="","",VLOOKUP(B23,Data!$B$5:$L$404,11,FALSE))</f>
        <v/>
      </c>
      <c r="G23" s="188" t="str">
        <f t="shared" si="0"/>
        <v>-</v>
      </c>
      <c r="H23" s="182" t="str">
        <f>IF(D23="","",VLOOKUP(B23,Data!$B$5:$D$404,3,FALSE))</f>
        <v/>
      </c>
      <c r="I23" s="182" t="str">
        <f>IF(D23="","",VLOOKUP(B23,Data!$B$5:$M$404,12,FALSE))</f>
        <v/>
      </c>
      <c r="J23" s="280"/>
      <c r="K23" s="183" t="str">
        <f>IF(D23="","",VLOOKUP(B23,Data!$B$5:$E$404,4,FALSE)*D23)</f>
        <v/>
      </c>
      <c r="L23" s="183" t="str">
        <f>IF(D23="","",VLOOKUP(B23,Data!$B$5:$F$404,5,FALSE)*D23)</f>
        <v/>
      </c>
      <c r="M23" s="189" t="e">
        <f>IF(B23=Data!B105,Data!G105,(IF(B23=Data!B111,Data!G111,(IF(B23=Data!B113,Data!G113,(IF(B23=Data!#REF!,Data!#REF!,(IF(B23=Data!#REF!,Data!#REF!,(IF(B23=Data!B96,Data!G96,(IF(B23=Data!#REF!,Data!#REF!,(IF(B23=Data!#REF!,Data!#REF!,Data!#REF!)))))))))))))))&amp;IF(B23=Data!B231,Data!G231,(IF(B23=Data!B232,Data!G232,(IF(B23=Data!#REF!,Data!#REF!,(IF(B23=Data!B227,Data!G227,(IF(B23=Data!B228,Data!G228,(IF(B23=Data!#REF!,Data!G923,(IF(B23=Data!#REF!,Data!#REF!,(IF(B23=Data!B283,Data!G283,Data!#REF!)))))))))))))))&amp;IF(B23=Data!#REF!,Data!#REF!,(IF(B23=Data!#REF!,Data!#REF!,(IF(B23=Data!#REF!,Data!#REF!,(IF(B23=Data!#REF!,Data!#REF!,(IF(B23=Data!#REF!,Data!#REF!,Data!#REF!)))))))))</f>
        <v>#REF!</v>
      </c>
      <c r="N23" s="377"/>
      <c r="O23" s="378"/>
      <c r="P23" s="186" t="e">
        <f>IF(B23=Data!B105,Data!H105,(IF(B23=Data!B111,Data!H111,(IF(B23=Data!B113,Data!H113,(IF(B23=Data!#REF!,Data!#REF!,(IF(B23=Data!#REF!,Data!#REF!,(IF(B23=Data!B96,Data!H96,(IF(B23=Data!#REF!,Data!#REF!,(IF(B23=Data!#REF!,Data!#REF!,Data!#REF!)))))))))))))))&amp;IF(B23=Data!B231,Data!H231,(IF(B23=Data!B232,Data!H232,(IF(B23=Data!#REF!,Data!#REF!,(IF(B23=Data!B227,Data!H227,(IF(B23=Data!B228,Data!H228,(IF(B23=Data!#REF!,Data!H923,(IF(B23=Data!#REF!,Data!#REF!,(IF(B23=Data!B283,Data!H283,Data!#REF!)))))))))))))))&amp;IF(B23=Data!#REF!,Data!#REF!,(IF(B23=Data!#REF!,Data!#REF!,(IF(B23=Data!#REF!,Data!#REF!,(IF(B23=Data!#REF!,Data!#REF!,(IF(B23=Data!#REF!,Data!#REF!,Data!#REF!)))))))))</f>
        <v>#REF!</v>
      </c>
      <c r="Q23" s="378"/>
      <c r="R23" s="378"/>
      <c r="S23" s="186" t="e">
        <f>IF(B23=Data!B105,Data!I105,(IF(B23=Data!B111,Data!I111,(IF(B23=Data!B113,Data!I113,(IF(B23=Data!#REF!,Data!#REF!,(IF(B23=Data!#REF!,Data!#REF!,(IF(B23=Data!B96,Data!I96,(IF(B23=Data!#REF!,Data!#REF!,(IF(B23=Data!#REF!,Data!#REF!,Data!#REF!)))))))))))))))&amp;IF(B23=Data!B231,Data!I231,(IF(B23=Data!B232,Data!I232,(IF(B23=Data!#REF!,Data!#REF!,(IF(B23=Data!B227,Data!I227,(IF(B23=Data!B228,Data!I228,(IF(B23=Data!#REF!,Data!I923,(IF(B23=Data!#REF!,Data!#REF!,(IF(B23=Data!B283,Data!I283,Data!#REF!)))))))))))))))&amp;IF(B23=Data!#REF!,Data!#REF!,(IF(B23=Data!#REF!,Data!#REF!,(IF(B23=Data!#REF!,Data!#REF!,(IF(B23=Data!#REF!,Data!#REF!,(IF(B23=Data!#REF!,Data!#REF!,Data!#REF!)))))))))</f>
        <v>#REF!</v>
      </c>
      <c r="T23" s="379"/>
      <c r="U23" s="186" t="e">
        <f>IF(B23=Data!B105,Data!J105,(IF(B23=Data!B111,Data!J111,(IF(B23=Data!B113,Data!J113,(IF(B23=Data!#REF!,Data!#REF!,(IF(B23=Data!#REF!,Data!#REF!,(IF(B23=Data!B96,Data!J96,(IF(B23=Data!#REF!,Data!#REF!,(IF(B23=Data!#REF!,Data!#REF!,Data!#REF!)))))))))))))))&amp;IF(B23=Data!B231,Data!J231,(IF(B23=Data!B232,Data!J232,(IF(B23=Data!#REF!,Data!#REF!,(IF(B23=Data!B227,Data!J227,(IF(B23=Data!B228,Data!J228,(IF(B23=Data!#REF!,Data!J923,(IF(B23=Data!#REF!,Data!#REF!,(IF(B23=Data!B283,Data!J283,Data!#REF!)))))))))))))))&amp;IF(B23=Data!#REF!,Data!#REF!,(IF(B23=Data!#REF!,Data!#REF!,(IF(B23=Data!#REF!,Data!#REF!,(IF(B23=Data!#REF!,Data!#REF!,(IF(B23=Data!#REF!,Data!#REF!,Data!#REF!)))))))))</f>
        <v>#REF!</v>
      </c>
      <c r="V23" s="184" t="str">
        <f>IF(D23="","",VLOOKUP(B23,Data!$B$5:$J$404,9,FALSE)*D23)</f>
        <v/>
      </c>
    </row>
    <row r="24" spans="1:22" s="340" customFormat="1" ht="17" customHeight="1">
      <c r="A24" s="272"/>
      <c r="B24" s="419"/>
      <c r="C24" s="187" t="str">
        <f>IF(D24="","",VLOOKUP(B24,Data!$B$5:$L$404,2,FALSE))</f>
        <v/>
      </c>
      <c r="D24" s="274"/>
      <c r="E24" s="466"/>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106,Data!G106,(IF(B24=Data!B112,Data!G112,(IF(B24=Data!B114,Data!G114,(IF(B24=Data!#REF!,Data!#REF!,(IF(B24=Data!#REF!,Data!#REF!,(IF(B24=Data!B97,Data!G97,(IF(B24=Data!#REF!,Data!#REF!,(IF(B24=Data!#REF!,Data!#REF!,Data!#REF!)))))))))))))))&amp;IF(B24=Data!B232,Data!G232,(IF(B24=Data!B233,Data!G233,(IF(B24=Data!#REF!,Data!#REF!,(IF(B24=Data!B228,Data!G228,(IF(B24=Data!B229,Data!G229,(IF(B24=Data!#REF!,Data!G924,(IF(B24=Data!#REF!,Data!#REF!,(IF(B24=Data!B284,Data!G284,Data!#REF!)))))))))))))))&amp;IF(B24=Data!#REF!,Data!#REF!,(IF(B24=Data!#REF!,Data!#REF!,(IF(B24=Data!#REF!,Data!#REF!,(IF(B24=Data!#REF!,Data!#REF!,(IF(B24=Data!#REF!,Data!#REF!,Data!#REF!)))))))))</f>
        <v>#REF!</v>
      </c>
      <c r="N24" s="377"/>
      <c r="O24" s="378"/>
      <c r="P24" s="186" t="e">
        <f>IF(B24=Data!B106,Data!H106,(IF(B24=Data!B112,Data!H112,(IF(B24=Data!B114,Data!H114,(IF(B24=Data!#REF!,Data!#REF!,(IF(B24=Data!#REF!,Data!#REF!,(IF(B24=Data!B97,Data!H97,(IF(B24=Data!#REF!,Data!#REF!,(IF(B24=Data!#REF!,Data!#REF!,Data!#REF!)))))))))))))))&amp;IF(B24=Data!B232,Data!H232,(IF(B24=Data!B233,Data!H233,(IF(B24=Data!#REF!,Data!#REF!,(IF(B24=Data!B228,Data!H228,(IF(B24=Data!B229,Data!H229,(IF(B24=Data!#REF!,Data!H924,(IF(B24=Data!#REF!,Data!#REF!,(IF(B24=Data!B284,Data!H284,Data!#REF!)))))))))))))))&amp;IF(B24=Data!#REF!,Data!#REF!,(IF(B24=Data!#REF!,Data!#REF!,(IF(B24=Data!#REF!,Data!#REF!,(IF(B24=Data!#REF!,Data!#REF!,(IF(B24=Data!#REF!,Data!#REF!,Data!#REF!)))))))))</f>
        <v>#REF!</v>
      </c>
      <c r="Q24" s="378"/>
      <c r="R24" s="378"/>
      <c r="S24" s="186" t="e">
        <f>IF(B24=Data!B106,Data!I106,(IF(B24=Data!B112,Data!I112,(IF(B24=Data!B114,Data!I114,(IF(B24=Data!#REF!,Data!#REF!,(IF(B24=Data!#REF!,Data!#REF!,(IF(B24=Data!B97,Data!I97,(IF(B24=Data!#REF!,Data!#REF!,(IF(B24=Data!#REF!,Data!#REF!,Data!#REF!)))))))))))))))&amp;IF(B24=Data!B232,Data!I232,(IF(B24=Data!B233,Data!I233,(IF(B24=Data!#REF!,Data!#REF!,(IF(B24=Data!B228,Data!I228,(IF(B24=Data!B229,Data!I229,(IF(B24=Data!#REF!,Data!I924,(IF(B24=Data!#REF!,Data!#REF!,(IF(B24=Data!B284,Data!I284,Data!#REF!)))))))))))))))&amp;IF(B24=Data!#REF!,Data!#REF!,(IF(B24=Data!#REF!,Data!#REF!,(IF(B24=Data!#REF!,Data!#REF!,(IF(B24=Data!#REF!,Data!#REF!,(IF(B24=Data!#REF!,Data!#REF!,Data!#REF!)))))))))</f>
        <v>#REF!</v>
      </c>
      <c r="T24" s="379"/>
      <c r="U24" s="186" t="e">
        <f>IF(B24=Data!B106,Data!J106,(IF(B24=Data!B112,Data!J112,(IF(B24=Data!B114,Data!J114,(IF(B24=Data!#REF!,Data!#REF!,(IF(B24=Data!#REF!,Data!#REF!,(IF(B24=Data!B97,Data!J97,(IF(B24=Data!#REF!,Data!#REF!,(IF(B24=Data!#REF!,Data!#REF!,Data!#REF!)))))))))))))))&amp;IF(B24=Data!B232,Data!J232,(IF(B24=Data!B233,Data!J233,(IF(B24=Data!#REF!,Data!#REF!,(IF(B24=Data!B228,Data!J228,(IF(B24=Data!B229,Data!J229,(IF(B24=Data!#REF!,Data!J924,(IF(B24=Data!#REF!,Data!#REF!,(IF(B24=Data!B284,Data!J284,Data!#REF!)))))))))))))))&amp;IF(B24=Data!#REF!,Data!#REF!,(IF(B24=Data!#REF!,Data!#REF!,(IF(B24=Data!#REF!,Data!#REF!,(IF(B24=Data!#REF!,Data!#REF!,(IF(B24=Data!#REF!,Data!#REF!,Data!#REF!)))))))))</f>
        <v>#REF!</v>
      </c>
      <c r="V24" s="184" t="str">
        <f>IF(D24="","",VLOOKUP(B24,Data!$B$5:$J$404,9,FALSE)*D24)</f>
        <v/>
      </c>
    </row>
    <row r="25" spans="1:22" s="340" customFormat="1" ht="17" customHeight="1">
      <c r="A25" s="272"/>
      <c r="B25" s="419"/>
      <c r="C25" s="187" t="str">
        <f>IF(D25="","",VLOOKUP(B25,Data!$B$5:$L$404,2,FALSE))</f>
        <v/>
      </c>
      <c r="D25" s="274"/>
      <c r="E25" s="466"/>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113,Data!G113,(IF(B25=Data!B119,Data!G119,(IF(B25=Data!B121,Data!G121,(IF(B25=Data!#REF!,Data!#REF!,(IF(B25=Data!#REF!,Data!#REF!,(IF(B25=Data!B104,Data!G104,(IF(B25=Data!#REF!,Data!#REF!,(IF(B25=Data!#REF!,Data!#REF!,Data!#REF!)))))))))))))))&amp;IF(B25=Data!B239,Data!G239,(IF(B25=Data!B240,Data!G240,(IF(B25=Data!#REF!,Data!#REF!,(IF(B25=Data!B235,Data!G235,(IF(B25=Data!B236,Data!G236,(IF(B25=Data!#REF!,Data!G931,(IF(B25=Data!#REF!,Data!#REF!,(IF(B25=Data!B291,Data!G291,Data!#REF!)))))))))))))))&amp;IF(B25=Data!#REF!,Data!#REF!,(IF(B25=Data!#REF!,Data!#REF!,(IF(B25=Data!#REF!,Data!#REF!,(IF(B25=Data!#REF!,Data!#REF!,(IF(B25=Data!#REF!,Data!#REF!,Data!#REF!)))))))))</f>
        <v>#REF!</v>
      </c>
      <c r="N25" s="377"/>
      <c r="O25" s="378"/>
      <c r="P25" s="186" t="e">
        <f>IF(B25=Data!B113,Data!H113,(IF(B25=Data!B119,Data!H119,(IF(B25=Data!B121,Data!H121,(IF(B25=Data!#REF!,Data!#REF!,(IF(B25=Data!#REF!,Data!#REF!,(IF(B25=Data!B104,Data!H104,(IF(B25=Data!#REF!,Data!#REF!,(IF(B25=Data!#REF!,Data!#REF!,Data!#REF!)))))))))))))))&amp;IF(B25=Data!B239,Data!H239,(IF(B25=Data!B240,Data!H240,(IF(B25=Data!#REF!,Data!#REF!,(IF(B25=Data!B235,Data!H235,(IF(B25=Data!B236,Data!H236,(IF(B25=Data!#REF!,Data!H931,(IF(B25=Data!#REF!,Data!#REF!,(IF(B25=Data!B291,Data!H291,Data!#REF!)))))))))))))))&amp;IF(B25=Data!#REF!,Data!#REF!,(IF(B25=Data!#REF!,Data!#REF!,(IF(B25=Data!#REF!,Data!#REF!,(IF(B25=Data!#REF!,Data!#REF!,(IF(B25=Data!#REF!,Data!#REF!,Data!#REF!)))))))))</f>
        <v>#REF!</v>
      </c>
      <c r="Q25" s="378"/>
      <c r="R25" s="378"/>
      <c r="S25" s="186" t="e">
        <f>IF(B25=Data!B113,Data!I113,(IF(B25=Data!B119,Data!I119,(IF(B25=Data!B121,Data!I121,(IF(B25=Data!#REF!,Data!#REF!,(IF(B25=Data!#REF!,Data!#REF!,(IF(B25=Data!B104,Data!I104,(IF(B25=Data!#REF!,Data!#REF!,(IF(B25=Data!#REF!,Data!#REF!,Data!#REF!)))))))))))))))&amp;IF(B25=Data!B239,Data!I239,(IF(B25=Data!B240,Data!I240,(IF(B25=Data!#REF!,Data!#REF!,(IF(B25=Data!B235,Data!I235,(IF(B25=Data!B236,Data!I236,(IF(B25=Data!#REF!,Data!I931,(IF(B25=Data!#REF!,Data!#REF!,(IF(B25=Data!B291,Data!I291,Data!#REF!)))))))))))))))&amp;IF(B25=Data!#REF!,Data!#REF!,(IF(B25=Data!#REF!,Data!#REF!,(IF(B25=Data!#REF!,Data!#REF!,(IF(B25=Data!#REF!,Data!#REF!,(IF(B25=Data!#REF!,Data!#REF!,Data!#REF!)))))))))</f>
        <v>#REF!</v>
      </c>
      <c r="T25" s="379"/>
      <c r="U25" s="186" t="e">
        <f>IF(B25=Data!B113,Data!J113,(IF(B25=Data!B119,Data!J119,(IF(B25=Data!B121,Data!J121,(IF(B25=Data!#REF!,Data!#REF!,(IF(B25=Data!#REF!,Data!#REF!,(IF(B25=Data!B104,Data!J104,(IF(B25=Data!#REF!,Data!#REF!,(IF(B25=Data!#REF!,Data!#REF!,Data!#REF!)))))))))))))))&amp;IF(B25=Data!B239,Data!J239,(IF(B25=Data!B240,Data!J240,(IF(B25=Data!#REF!,Data!#REF!,(IF(B25=Data!B235,Data!J235,(IF(B25=Data!B236,Data!J236,(IF(B25=Data!#REF!,Data!J931,(IF(B25=Data!#REF!,Data!#REF!,(IF(B25=Data!B291,Data!J291,Data!#REF!)))))))))))))))&amp;IF(B25=Data!#REF!,Data!#REF!,(IF(B25=Data!#REF!,Data!#REF!,(IF(B25=Data!#REF!,Data!#REF!,(IF(B25=Data!#REF!,Data!#REF!,(IF(B25=Data!#REF!,Data!#REF!,Data!#REF!)))))))))</f>
        <v>#REF!</v>
      </c>
      <c r="V25" s="184" t="str">
        <f>IF(D25="","",VLOOKUP(B25,Data!$B$5:$J$404,9,FALSE)*D25)</f>
        <v/>
      </c>
    </row>
    <row r="26" spans="1:22" s="340" customFormat="1" ht="17" customHeight="1">
      <c r="A26" s="272"/>
      <c r="B26" s="419"/>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114,Data!G114,(IF(B26=Data!B120,Data!G120,(IF(B26=Data!B122,Data!G122,(IF(B26=Data!#REF!,Data!#REF!,(IF(B26=Data!#REF!,Data!#REF!,(IF(B26=Data!B105,Data!G105,(IF(B26=Data!#REF!,Data!#REF!,(IF(B26=Data!#REF!,Data!#REF!,Data!#REF!)))))))))))))))&amp;IF(B26=Data!B240,Data!G240,(IF(B26=Data!B241,Data!G241,(IF(B26=Data!#REF!,Data!#REF!,(IF(B26=Data!B236,Data!G236,(IF(B26=Data!B237,Data!G237,(IF(B26=Data!#REF!,Data!G932,(IF(B26=Data!#REF!,Data!#REF!,(IF(B26=Data!B292,Data!G292,Data!#REF!)))))))))))))))&amp;IF(B26=Data!#REF!,Data!#REF!,(IF(B26=Data!#REF!,Data!#REF!,(IF(B26=Data!#REF!,Data!#REF!,(IF(B26=Data!#REF!,Data!#REF!,(IF(B26=Data!#REF!,Data!#REF!,Data!#REF!)))))))))</f>
        <v>#REF!</v>
      </c>
      <c r="N26" s="377"/>
      <c r="O26" s="378"/>
      <c r="P26" s="186" t="e">
        <f>IF(B26=Data!B114,Data!H114,(IF(B26=Data!B120,Data!H120,(IF(B26=Data!B122,Data!H122,(IF(B26=Data!#REF!,Data!#REF!,(IF(B26=Data!#REF!,Data!#REF!,(IF(B26=Data!B105,Data!H105,(IF(B26=Data!#REF!,Data!#REF!,(IF(B26=Data!#REF!,Data!#REF!,Data!#REF!)))))))))))))))&amp;IF(B26=Data!B240,Data!H240,(IF(B26=Data!B241,Data!H241,(IF(B26=Data!#REF!,Data!#REF!,(IF(B26=Data!B236,Data!H236,(IF(B26=Data!B237,Data!H237,(IF(B26=Data!#REF!,Data!H932,(IF(B26=Data!#REF!,Data!#REF!,(IF(B26=Data!B292,Data!H292,Data!#REF!)))))))))))))))&amp;IF(B26=Data!#REF!,Data!#REF!,(IF(B26=Data!#REF!,Data!#REF!,(IF(B26=Data!#REF!,Data!#REF!,(IF(B26=Data!#REF!,Data!#REF!,(IF(B26=Data!#REF!,Data!#REF!,Data!#REF!)))))))))</f>
        <v>#REF!</v>
      </c>
      <c r="Q26" s="378"/>
      <c r="R26" s="378"/>
      <c r="S26" s="186" t="e">
        <f>IF(B26=Data!B114,Data!I114,(IF(B26=Data!B120,Data!I120,(IF(B26=Data!B122,Data!I122,(IF(B26=Data!#REF!,Data!#REF!,(IF(B26=Data!#REF!,Data!#REF!,(IF(B26=Data!B105,Data!I105,(IF(B26=Data!#REF!,Data!#REF!,(IF(B26=Data!#REF!,Data!#REF!,Data!#REF!)))))))))))))))&amp;IF(B26=Data!B240,Data!I240,(IF(B26=Data!B241,Data!I241,(IF(B26=Data!#REF!,Data!#REF!,(IF(B26=Data!B236,Data!I236,(IF(B26=Data!B237,Data!I237,(IF(B26=Data!#REF!,Data!I932,(IF(B26=Data!#REF!,Data!#REF!,(IF(B26=Data!B292,Data!I292,Data!#REF!)))))))))))))))&amp;IF(B26=Data!#REF!,Data!#REF!,(IF(B26=Data!#REF!,Data!#REF!,(IF(B26=Data!#REF!,Data!#REF!,(IF(B26=Data!#REF!,Data!#REF!,(IF(B26=Data!#REF!,Data!#REF!,Data!#REF!)))))))))</f>
        <v>#REF!</v>
      </c>
      <c r="T26" s="379"/>
      <c r="U26" s="186" t="e">
        <f>IF(B26=Data!B114,Data!J114,(IF(B26=Data!B120,Data!J120,(IF(B26=Data!B122,Data!J122,(IF(B26=Data!#REF!,Data!#REF!,(IF(B26=Data!#REF!,Data!#REF!,(IF(B26=Data!B105,Data!J105,(IF(B26=Data!#REF!,Data!#REF!,(IF(B26=Data!#REF!,Data!#REF!,Data!#REF!)))))))))))))))&amp;IF(B26=Data!B240,Data!J240,(IF(B26=Data!B241,Data!J241,(IF(B26=Data!#REF!,Data!#REF!,(IF(B26=Data!B236,Data!J236,(IF(B26=Data!B237,Data!J237,(IF(B26=Data!#REF!,Data!J932,(IF(B26=Data!#REF!,Data!#REF!,(IF(B26=Data!B292,Data!J292,Data!#REF!)))))))))))))))&amp;IF(B26=Data!#REF!,Data!#REF!,(IF(B26=Data!#REF!,Data!#REF!,(IF(B26=Data!#REF!,Data!#REF!,(IF(B26=Data!#REF!,Data!#REF!,(IF(B26=Data!#REF!,Data!#REF!,Data!#REF!)))))))))</f>
        <v>#REF!</v>
      </c>
      <c r="V26" s="184" t="str">
        <f>IF(D26="","",VLOOKUP(B26,Data!$B$5:$J$404,9,FALSE)*D26)</f>
        <v/>
      </c>
    </row>
    <row r="27" spans="1:22" s="340" customFormat="1" ht="17" customHeight="1">
      <c r="A27" s="272"/>
      <c r="B27" s="420"/>
      <c r="C27" s="187" t="str">
        <f>IF(D27="","",VLOOKUP(B27,Data!$B$5:$L$404,2,FALSE))</f>
        <v/>
      </c>
      <c r="D27" s="274"/>
      <c r="E27" s="341"/>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118,Data!G118,(IF(B27=Data!B124,Data!G124,(IF(B27=Data!B126,Data!G126,(IF(B27=Data!#REF!,Data!#REF!,(IF(B27=Data!#REF!,Data!#REF!,(IF(B27=Data!B109,Data!G109,(IF(B27=Data!#REF!,Data!#REF!,(IF(B27=Data!#REF!,Data!#REF!,Data!#REF!)))))))))))))))&amp;IF(B27=Data!B244,Data!G244,(IF(B27=Data!B245,Data!G245,(IF(B27=Data!#REF!,Data!#REF!,(IF(B27=Data!B240,Data!G240,(IF(B27=Data!B241,Data!G241,(IF(B27=Data!#REF!,Data!G936,(IF(B27=Data!#REF!,Data!#REF!,(IF(B27=Data!B296,Data!G296,Data!#REF!)))))))))))))))&amp;IF(B27=Data!#REF!,Data!#REF!,(IF(B27=Data!#REF!,Data!#REF!,(IF(B27=Data!#REF!,Data!#REF!,(IF(B27=Data!#REF!,Data!#REF!,(IF(B27=Data!#REF!,Data!#REF!,Data!#REF!)))))))))</f>
        <v>#REF!</v>
      </c>
      <c r="N27" s="377"/>
      <c r="O27" s="378"/>
      <c r="P27" s="186" t="e">
        <f>IF(B27=Data!B118,Data!H118,(IF(B27=Data!B124,Data!H124,(IF(B27=Data!B126,Data!H126,(IF(B27=Data!#REF!,Data!#REF!,(IF(B27=Data!#REF!,Data!#REF!,(IF(B27=Data!B109,Data!H109,(IF(B27=Data!#REF!,Data!#REF!,(IF(B27=Data!#REF!,Data!#REF!,Data!#REF!)))))))))))))))&amp;IF(B27=Data!B244,Data!H244,(IF(B27=Data!B245,Data!H245,(IF(B27=Data!#REF!,Data!#REF!,(IF(B27=Data!B240,Data!H240,(IF(B27=Data!B241,Data!H241,(IF(B27=Data!#REF!,Data!H936,(IF(B27=Data!#REF!,Data!#REF!,(IF(B27=Data!B296,Data!H296,Data!#REF!)))))))))))))))&amp;IF(B27=Data!#REF!,Data!#REF!,(IF(B27=Data!#REF!,Data!#REF!,(IF(B27=Data!#REF!,Data!#REF!,(IF(B27=Data!#REF!,Data!#REF!,(IF(B27=Data!#REF!,Data!#REF!,Data!#REF!)))))))))</f>
        <v>#REF!</v>
      </c>
      <c r="Q27" s="378"/>
      <c r="R27" s="378"/>
      <c r="S27" s="186" t="e">
        <f>IF(B27=Data!B118,Data!I118,(IF(B27=Data!B124,Data!I124,(IF(B27=Data!B126,Data!I126,(IF(B27=Data!#REF!,Data!#REF!,(IF(B27=Data!#REF!,Data!#REF!,(IF(B27=Data!B109,Data!I109,(IF(B27=Data!#REF!,Data!#REF!,(IF(B27=Data!#REF!,Data!#REF!,Data!#REF!)))))))))))))))&amp;IF(B27=Data!B244,Data!I244,(IF(B27=Data!B245,Data!I245,(IF(B27=Data!#REF!,Data!#REF!,(IF(B27=Data!B240,Data!I240,(IF(B27=Data!B241,Data!I241,(IF(B27=Data!#REF!,Data!I936,(IF(B27=Data!#REF!,Data!#REF!,(IF(B27=Data!B296,Data!I296,Data!#REF!)))))))))))))))&amp;IF(B27=Data!#REF!,Data!#REF!,(IF(B27=Data!#REF!,Data!#REF!,(IF(B27=Data!#REF!,Data!#REF!,(IF(B27=Data!#REF!,Data!#REF!,(IF(B27=Data!#REF!,Data!#REF!,Data!#REF!)))))))))</f>
        <v>#REF!</v>
      </c>
      <c r="T27" s="379"/>
      <c r="U27" s="186" t="e">
        <f>IF(B27=Data!B118,Data!J118,(IF(B27=Data!B124,Data!J124,(IF(B27=Data!B126,Data!J126,(IF(B27=Data!#REF!,Data!#REF!,(IF(B27=Data!#REF!,Data!#REF!,(IF(B27=Data!B109,Data!J109,(IF(B27=Data!#REF!,Data!#REF!,(IF(B27=Data!#REF!,Data!#REF!,Data!#REF!)))))))))))))))&amp;IF(B27=Data!B244,Data!J244,(IF(B27=Data!B245,Data!J245,(IF(B27=Data!#REF!,Data!#REF!,(IF(B27=Data!B240,Data!J240,(IF(B27=Data!B241,Data!J241,(IF(B27=Data!#REF!,Data!J936,(IF(B27=Data!#REF!,Data!#REF!,(IF(B27=Data!B296,Data!J296,Data!#REF!)))))))))))))))&amp;IF(B27=Data!#REF!,Data!#REF!,(IF(B27=Data!#REF!,Data!#REF!,(IF(B27=Data!#REF!,Data!#REF!,(IF(B27=Data!#REF!,Data!#REF!,(IF(B27=Data!#REF!,Data!#REF!,Data!#REF!)))))))))</f>
        <v>#REF!</v>
      </c>
      <c r="V27" s="184" t="str">
        <f>IF(D27="","",VLOOKUP(B27,Data!$B$5:$J$404,9,FALSE)*D27)</f>
        <v/>
      </c>
    </row>
    <row r="28" spans="1:22" s="340" customFormat="1" ht="19.5" customHeight="1">
      <c r="A28" s="272"/>
      <c r="B28" s="695" t="s">
        <v>1128</v>
      </c>
      <c r="C28" s="696"/>
      <c r="D28" s="454">
        <f>SUM(D18:D24)</f>
        <v>8</v>
      </c>
      <c r="E28" s="191"/>
      <c r="F28" s="191"/>
      <c r="G28" s="455">
        <f>SUM(G18:G26)</f>
        <v>48858.159999999996</v>
      </c>
      <c r="H28" s="383"/>
      <c r="I28" s="191"/>
      <c r="J28" s="191"/>
      <c r="K28" s="455">
        <f>SUM(K18:K27)</f>
        <v>2658</v>
      </c>
      <c r="L28" s="455">
        <f>SUM(L18:L27)</f>
        <v>2343</v>
      </c>
      <c r="M28" s="190">
        <f>SUM(M16:M17)</f>
        <v>0</v>
      </c>
      <c r="N28" s="190"/>
      <c r="O28" s="190"/>
      <c r="P28" s="190"/>
      <c r="Q28" s="190"/>
      <c r="R28" s="190">
        <f>SUM(R16:R17)</f>
        <v>0</v>
      </c>
      <c r="S28" s="190">
        <f>SUM(S16:S17)</f>
        <v>0</v>
      </c>
      <c r="T28" s="190"/>
      <c r="U28" s="190">
        <f>SUM(U16:U17)</f>
        <v>0</v>
      </c>
      <c r="V28" s="456">
        <f>SUM(V18:V27)</f>
        <v>13.904000000000002</v>
      </c>
    </row>
    <row r="29" spans="1:22" ht="10.25" customHeight="1">
      <c r="A29" s="272"/>
      <c r="B29" s="697"/>
      <c r="C29" s="698"/>
      <c r="D29" s="395"/>
      <c r="E29" s="311"/>
      <c r="F29" s="160" t="s">
        <v>523</v>
      </c>
      <c r="G29" s="157"/>
      <c r="H29" s="344"/>
      <c r="I29" s="344"/>
      <c r="J29" s="344"/>
      <c r="K29" s="161"/>
      <c r="L29" s="151"/>
      <c r="M29" s="298"/>
      <c r="T29" s="298"/>
      <c r="U29" s="298"/>
      <c r="V29" s="155"/>
    </row>
    <row r="30" spans="1:22"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22" ht="14">
      <c r="A31" s="297" t="s">
        <v>525</v>
      </c>
      <c r="B31" s="334"/>
      <c r="C31" s="308"/>
      <c r="D31" s="386" t="s">
        <v>87</v>
      </c>
      <c r="F31" s="685"/>
      <c r="G31" s="686"/>
      <c r="H31" s="297" t="s">
        <v>88</v>
      </c>
      <c r="I31" s="350"/>
      <c r="J31" s="154" t="s">
        <v>89</v>
      </c>
      <c r="K31" s="154"/>
      <c r="L31" s="150"/>
      <c r="V31" s="155"/>
    </row>
    <row r="32" spans="1:22">
      <c r="A32" s="297" t="s">
        <v>526</v>
      </c>
      <c r="B32" s="297"/>
      <c r="C32" s="298"/>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1123</v>
      </c>
      <c r="G36" s="674"/>
      <c r="H36" s="673" t="s">
        <v>1122</v>
      </c>
      <c r="I36" s="674"/>
      <c r="J36" s="158" t="s">
        <v>104</v>
      </c>
      <c r="K36" s="158"/>
      <c r="L36" s="675" t="s">
        <v>105</v>
      </c>
      <c r="M36" s="676"/>
      <c r="N36" s="676"/>
      <c r="O36" s="676"/>
      <c r="P36" s="676"/>
      <c r="Q36" s="676"/>
      <c r="R36" s="676"/>
      <c r="S36" s="676"/>
      <c r="T36" s="676"/>
      <c r="U36" s="676"/>
      <c r="V36" s="677"/>
    </row>
    <row r="37" spans="1:22">
      <c r="B37" s="305"/>
    </row>
    <row r="40" spans="1:22" ht="19.25" customHeight="1"/>
    <row r="41" spans="1:22" ht="19.25" customHeight="1"/>
    <row r="42" spans="1:22" s="354" customFormat="1" ht="17.75" customHeight="1">
      <c r="A42" s="163" t="s">
        <v>886</v>
      </c>
      <c r="B42" s="146"/>
      <c r="C42" s="163" t="s">
        <v>569</v>
      </c>
      <c r="D42" s="382"/>
      <c r="E42" s="363"/>
      <c r="F42" s="163" t="s">
        <v>880</v>
      </c>
      <c r="G42" s="146"/>
      <c r="H42" s="163" t="s">
        <v>569</v>
      </c>
      <c r="K42" s="265"/>
      <c r="L42" s="265"/>
      <c r="V42" s="264"/>
    </row>
    <row r="43" spans="1:22" s="354" customFormat="1" ht="17.75" customHeight="1">
      <c r="A43" s="163" t="s">
        <v>887</v>
      </c>
      <c r="B43" s="146"/>
      <c r="C43" s="163" t="s">
        <v>891</v>
      </c>
      <c r="D43" s="382"/>
      <c r="E43" s="363"/>
      <c r="F43" s="247" t="s">
        <v>881</v>
      </c>
      <c r="G43" s="381"/>
      <c r="H43" s="247" t="s">
        <v>891</v>
      </c>
      <c r="K43" s="265"/>
      <c r="L43" s="265"/>
      <c r="V43" s="264"/>
    </row>
    <row r="44" spans="1:22" s="354" customFormat="1" ht="17.75" customHeight="1">
      <c r="A44" s="163" t="s">
        <v>888</v>
      </c>
      <c r="B44" s="146"/>
      <c r="C44" s="163" t="s">
        <v>891</v>
      </c>
      <c r="D44" s="382"/>
      <c r="E44" s="363"/>
      <c r="F44" s="163" t="s">
        <v>882</v>
      </c>
      <c r="G44" s="146"/>
      <c r="H44" s="163" t="s">
        <v>569</v>
      </c>
      <c r="K44" s="265"/>
      <c r="L44" s="265"/>
      <c r="V44" s="264"/>
    </row>
    <row r="45" spans="1:22" s="354" customFormat="1" ht="17.75" customHeight="1">
      <c r="A45" s="163" t="s">
        <v>889</v>
      </c>
      <c r="B45" s="146"/>
      <c r="C45" s="163" t="s">
        <v>569</v>
      </c>
      <c r="D45" s="382"/>
      <c r="E45" s="363"/>
      <c r="F45" s="163" t="s">
        <v>883</v>
      </c>
      <c r="G45" s="146"/>
      <c r="H45" s="163" t="s">
        <v>569</v>
      </c>
      <c r="K45" s="265"/>
      <c r="L45" s="265"/>
      <c r="V45" s="264"/>
    </row>
    <row r="46" spans="1:22" s="354" customFormat="1" ht="17.75" customHeight="1">
      <c r="A46" s="163" t="s">
        <v>890</v>
      </c>
      <c r="B46" s="146"/>
      <c r="C46" s="163" t="s">
        <v>569</v>
      </c>
      <c r="D46" s="382"/>
      <c r="E46" s="363"/>
      <c r="F46" s="163" t="s">
        <v>885</v>
      </c>
      <c r="G46" s="146"/>
      <c r="H46" s="163" t="s">
        <v>569</v>
      </c>
      <c r="K46" s="265"/>
      <c r="L46" s="265"/>
      <c r="V46" s="264"/>
    </row>
    <row r="47" spans="1:22" ht="18.75" customHeight="1">
      <c r="A47" s="411"/>
      <c r="B47" s="411"/>
      <c r="C47" s="411"/>
      <c r="D47" s="384"/>
      <c r="E47" s="266"/>
      <c r="F47" s="163" t="s">
        <v>884</v>
      </c>
      <c r="H47" s="163" t="s">
        <v>569</v>
      </c>
    </row>
    <row r="48" spans="1:22" ht="17.5">
      <c r="A48" s="268"/>
      <c r="B48" s="411"/>
      <c r="C48" s="411"/>
      <c r="D48" s="384"/>
      <c r="E48" s="411"/>
      <c r="F48" s="267"/>
      <c r="G48" s="267"/>
      <c r="H48" s="411"/>
    </row>
    <row r="50" spans="1:12">
      <c r="D50" s="386" t="s">
        <v>872</v>
      </c>
    </row>
    <row r="51" spans="1:12">
      <c r="L51" s="355"/>
    </row>
    <row r="52" spans="1:12" ht="14">
      <c r="A52" s="356"/>
      <c r="C52" s="334"/>
      <c r="D52" s="398"/>
      <c r="L52" s="358"/>
    </row>
    <row r="53" spans="1:12" ht="14">
      <c r="A53" s="359"/>
      <c r="C53" s="334"/>
      <c r="D53" s="398"/>
      <c r="L53" s="358"/>
    </row>
    <row r="54" spans="1:12" ht="14">
      <c r="A54" s="359"/>
      <c r="C54" s="334"/>
      <c r="D54" s="398"/>
      <c r="L54" s="358"/>
    </row>
    <row r="55" spans="1:12" ht="14">
      <c r="A55" s="359"/>
      <c r="B55" s="334"/>
      <c r="C55" s="334"/>
      <c r="D55" s="398"/>
      <c r="L55" s="358"/>
    </row>
    <row r="56" spans="1:12" ht="14">
      <c r="A56" s="359"/>
      <c r="B56" s="334"/>
      <c r="C56" s="334"/>
      <c r="D56" s="398"/>
      <c r="L56" s="358"/>
    </row>
    <row r="57" spans="1:12" ht="14">
      <c r="A57" s="359"/>
      <c r="B57" s="334"/>
      <c r="C57" s="334"/>
      <c r="D57" s="398"/>
      <c r="L57" s="358"/>
    </row>
    <row r="58" spans="1:12" ht="14">
      <c r="A58" s="334"/>
      <c r="B58" s="334"/>
      <c r="C58" s="334"/>
      <c r="D58" s="398"/>
      <c r="L58" s="360"/>
    </row>
    <row r="59" spans="1:12" ht="14">
      <c r="A59" s="359"/>
      <c r="B59" s="334"/>
      <c r="C59" s="334"/>
      <c r="D59" s="398"/>
    </row>
    <row r="60" spans="1:12" ht="14">
      <c r="A60" s="334"/>
      <c r="B60" s="334"/>
      <c r="C60" s="334"/>
      <c r="D60" s="398"/>
    </row>
    <row r="61" spans="1:12" ht="14">
      <c r="A61" s="334"/>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34"/>
      <c r="B72" s="334"/>
      <c r="C72" s="334"/>
      <c r="D72" s="398"/>
    </row>
    <row r="73" spans="1:4" ht="14">
      <c r="B73" s="334"/>
    </row>
    <row r="74" spans="1:4" ht="14">
      <c r="B74" s="334"/>
    </row>
    <row r="75" spans="1:4" ht="14">
      <c r="B75"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6" max="21" man="1"/>
  </rowBreaks>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51E1A-C1BA-4AEA-951D-D096DDE9A46C}">
  <sheetPr>
    <tabColor rgb="FFFFFF00"/>
    <pageSetUpPr fitToPage="1"/>
  </sheetPr>
  <dimension ref="A1:AD75"/>
  <sheetViews>
    <sheetView topLeftCell="A10" zoomScale="85" zoomScaleNormal="85" zoomScaleSheetLayoutView="85" workbookViewId="0">
      <selection activeCell="C16" sqref="C16"/>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97"/>
      <c r="I10" s="598"/>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1112</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c r="B19" s="419" t="s">
        <v>353</v>
      </c>
      <c r="C19" s="187" t="str">
        <f>IF(D19="","",VLOOKUP(B19,Data!$B$5:$L$404,2,FALSE))</f>
        <v>WQ78260</v>
      </c>
      <c r="D19" s="274">
        <v>12</v>
      </c>
      <c r="E19" s="466"/>
      <c r="F19" s="185">
        <f>IF(D19="","",VLOOKUP(B19,Data!$B$5:$L$404,11,FALSE))</f>
        <v>4283.6499999999996</v>
      </c>
      <c r="G19" s="188">
        <f>IF(D19&gt;0,D19*F19,"-")</f>
        <v>51403.799999999996</v>
      </c>
      <c r="H19" s="182" t="str">
        <f>IF(D19="","",VLOOKUP(B19,Data!$B$5:$D$404,3,FALSE))</f>
        <v>C/T</v>
      </c>
      <c r="I19" s="182" t="str">
        <f>IF(D19="","",VLOOKUP(B19,Data!$B$5:$M$404,12,FALSE))</f>
        <v>Indonesia</v>
      </c>
      <c r="J19" s="553" t="s">
        <v>1090</v>
      </c>
      <c r="K19" s="183">
        <f>IF(D19="","",VLOOKUP(B19,Data!$B$5:$E$404,4,FALSE)*D19)</f>
        <v>3660</v>
      </c>
      <c r="L19" s="183">
        <f>IF(D19="","",VLOOKUP(B19,Data!$B$5:$F$404,5,FALSE)*D19)</f>
        <v>3228</v>
      </c>
      <c r="M19" s="189" t="e">
        <f>IF(B19=Data!B87,Data!G87,(IF(B19=Data!B93,Data!G93,(IF(B19=Data!B95,Data!G95,(IF(B19=Data!#REF!,Data!#REF!,(IF(B19=Data!#REF!,Data!#REF!,(IF(B19=Data!B78,Data!G78,(IF(B19=Data!#REF!,Data!#REF!,(IF(B19=Data!#REF!,Data!#REF!,Data!#REF!)))))))))))))))&amp;IF(B19=Data!B212,Data!G212,(IF(B19=Data!B213,Data!G213,(IF(B19=Data!#REF!,Data!#REF!,(IF(B19=Data!B208,Data!G208,(IF(B19=Data!B209,Data!G209,(IF(B19=Data!#REF!,Data!G905,(IF(B19=Data!#REF!,Data!#REF!,(IF(B19=Data!B265,Data!G265,Data!#REF!)))))))))))))))&amp;IF(B19=Data!#REF!,Data!#REF!,(IF(B19=Data!#REF!,Data!#REF!,(IF(B19=Data!#REF!,Data!#REF!,(IF(B19=Data!#REF!,Data!#REF!,(IF(B19=Data!#REF!,Data!#REF!,Data!#REF!)))))))))</f>
        <v>#REF!</v>
      </c>
      <c r="N19" s="377"/>
      <c r="O19" s="378"/>
      <c r="P19" s="186" t="e">
        <f>IF(B19=Data!B87,Data!H87,(IF(B19=Data!B93,Data!H93,(IF(B19=Data!B95,Data!H95,(IF(B19=Data!#REF!,Data!#REF!,(IF(B19=Data!#REF!,Data!#REF!,(IF(B19=Data!B78,Data!H78,(IF(B19=Data!#REF!,Data!#REF!,(IF(B19=Data!#REF!,Data!#REF!,Data!#REF!)))))))))))))))&amp;IF(B19=Data!B212,Data!H212,(IF(B19=Data!B213,Data!H213,(IF(B19=Data!#REF!,Data!#REF!,(IF(B19=Data!B208,Data!H208,(IF(B19=Data!B209,Data!H209,(IF(B19=Data!#REF!,Data!H905,(IF(B19=Data!#REF!,Data!#REF!,(IF(B19=Data!B265,Data!H265,Data!#REF!)))))))))))))))&amp;IF(B19=Data!#REF!,Data!#REF!,(IF(B19=Data!#REF!,Data!#REF!,(IF(B19=Data!#REF!,Data!#REF!,(IF(B19=Data!#REF!,Data!#REF!,(IF(B19=Data!#REF!,Data!#REF!,Data!#REF!)))))))))</f>
        <v>#REF!</v>
      </c>
      <c r="Q19" s="378"/>
      <c r="R19" s="378"/>
      <c r="S19" s="186" t="e">
        <f>IF(B19=Data!B87,Data!I87,(IF(B19=Data!B93,Data!I93,(IF(B19=Data!B95,Data!I95,(IF(B19=Data!#REF!,Data!#REF!,(IF(B19=Data!#REF!,Data!#REF!,(IF(B19=Data!B78,Data!I78,(IF(B19=Data!#REF!,Data!#REF!,(IF(B19=Data!#REF!,Data!#REF!,Data!#REF!)))))))))))))))&amp;IF(B19=Data!B212,Data!I212,(IF(B19=Data!B213,Data!I213,(IF(B19=Data!#REF!,Data!#REF!,(IF(B19=Data!B208,Data!I208,(IF(B19=Data!B209,Data!I209,(IF(B19=Data!#REF!,Data!I905,(IF(B19=Data!#REF!,Data!#REF!,(IF(B19=Data!B265,Data!I265,Data!#REF!)))))))))))))))&amp;IF(B19=Data!#REF!,Data!#REF!,(IF(B19=Data!#REF!,Data!#REF!,(IF(B19=Data!#REF!,Data!#REF!,(IF(B19=Data!#REF!,Data!#REF!,(IF(B19=Data!#REF!,Data!#REF!,Data!#REF!)))))))))</f>
        <v>#REF!</v>
      </c>
      <c r="T19" s="379"/>
      <c r="U19" s="186" t="e">
        <f>IF(B19=Data!B87,Data!J87,(IF(B19=Data!B93,Data!J93,(IF(B19=Data!B95,Data!J95,(IF(B19=Data!#REF!,Data!#REF!,(IF(B19=Data!#REF!,Data!#REF!,(IF(B19=Data!B78,Data!J78,(IF(B19=Data!#REF!,Data!#REF!,(IF(B19=Data!#REF!,Data!#REF!,Data!#REF!)))))))))))))))&amp;IF(B19=Data!B212,Data!J212,(IF(B19=Data!B213,Data!J213,(IF(B19=Data!#REF!,Data!#REF!,(IF(B19=Data!B208,Data!J208,(IF(B19=Data!B209,Data!J209,(IF(B19=Data!#REF!,Data!J905,(IF(B19=Data!#REF!,Data!#REF!,(IF(B19=Data!B265,Data!J265,Data!#REF!)))))))))))))))&amp;IF(B19=Data!#REF!,Data!#REF!,(IF(B19=Data!#REF!,Data!#REF!,(IF(B19=Data!#REF!,Data!#REF!,(IF(B19=Data!#REF!,Data!#REF!,(IF(B19=Data!#REF!,Data!#REF!,Data!#REF!)))))))))</f>
        <v>#REF!</v>
      </c>
      <c r="V19" s="184">
        <f>IF(D19="","",VLOOKUP(B19,Data!$B$5:$J$404,9,FALSE)*D19)</f>
        <v>18.408000000000001</v>
      </c>
    </row>
    <row r="20" spans="1:30" s="409" customFormat="1" ht="17" customHeight="1">
      <c r="A20" s="272"/>
      <c r="B20" s="368"/>
      <c r="C20" s="187" t="str">
        <f>IF(D20="","",VLOOKUP(B20,Data!$B$5:$L$404,2,FALSE))</f>
        <v/>
      </c>
      <c r="D20" s="274"/>
      <c r="E20" s="273"/>
      <c r="F20" s="376" t="str">
        <f>IF(D20="","",VLOOKUP(B20,Data!$B$5:$L$404,11,FALSE))</f>
        <v/>
      </c>
      <c r="G20" s="400" t="str">
        <f>IF(D20&gt;0,D20*F20,"-")</f>
        <v>-</v>
      </c>
      <c r="H20" s="401" t="str">
        <f>IF(D20="","",VLOOKUP(B20,Data!$B$5:$D$404,3,FALSE))</f>
        <v/>
      </c>
      <c r="I20" s="401" t="str">
        <f>IF(D20="","",VLOOKUP(B20,Data!$B$5:$M$404,12,FALSE))</f>
        <v/>
      </c>
      <c r="J20" s="553"/>
      <c r="K20" s="187" t="str">
        <f>IF(D20="","",VLOOKUP(B20,Data!$B$5:$E$404,4,FALSE)*D20)</f>
        <v/>
      </c>
      <c r="L20" s="187" t="str">
        <f>IF(D20="","",VLOOKUP(B20,Data!$B$5:$F$404,5,FALSE)*D20)</f>
        <v/>
      </c>
      <c r="M20" s="403"/>
      <c r="N20" s="404"/>
      <c r="O20" s="405"/>
      <c r="P20" s="406"/>
      <c r="Q20" s="405"/>
      <c r="R20" s="405"/>
      <c r="S20" s="406"/>
      <c r="T20" s="407"/>
      <c r="U20" s="406"/>
      <c r="V20" s="408" t="str">
        <f>IF(D20="","",VLOOKUP(B20,Data!$B$5:$J$404,9,FALSE)*D20)</f>
        <v/>
      </c>
      <c r="W20" s="386"/>
      <c r="X20" s="386"/>
      <c r="Y20" s="386"/>
      <c r="Z20" s="386"/>
      <c r="AA20" s="386"/>
      <c r="AB20" s="386"/>
      <c r="AC20" s="386"/>
      <c r="AD20" s="386"/>
    </row>
    <row r="21" spans="1:30" s="340" customFormat="1" ht="17" customHeight="1">
      <c r="A21" s="272"/>
      <c r="B21" s="419"/>
      <c r="C21" s="187" t="str">
        <f>IF(D21="","",VLOOKUP(B21,Data!$B$5:$L$404,2,FALSE))</f>
        <v/>
      </c>
      <c r="D21" s="274"/>
      <c r="E21" s="466"/>
      <c r="F21" s="185" t="str">
        <f>IF(D21="","",VLOOKUP(B21,Data!$B$5:$L$404,11,FALSE))</f>
        <v/>
      </c>
      <c r="G21" s="188" t="str">
        <f t="shared" ref="G21:G26" si="0">IF(D21&gt;0,D21*F21,"-")</f>
        <v>-</v>
      </c>
      <c r="H21" s="182" t="str">
        <f>IF(D21="","",VLOOKUP(B21,Data!$B$5:$D$404,3,FALSE))</f>
        <v/>
      </c>
      <c r="I21" s="182" t="str">
        <f>IF(D21="","",VLOOKUP(B21,Data!$B$5:$M$404,12,FALSE))</f>
        <v/>
      </c>
      <c r="J21" s="553"/>
      <c r="K21" s="183" t="str">
        <f>IF(D21="","",VLOOKUP(B21,Data!$B$5:$E$404,4,FALSE)*D21)</f>
        <v/>
      </c>
      <c r="L21" s="183" t="str">
        <f>IF(D21="","",VLOOKUP(B21,Data!$B$5:$F$404,5,FALSE)*D21)</f>
        <v/>
      </c>
      <c r="M21" s="189" t="e">
        <f>IF(B21=Data!B83,Data!G83,(IF(B21=Data!B89,Data!G89,(IF(B21=Data!B91,Data!G91,(IF(B21=Data!#REF!,Data!#REF!,(IF(B21=Data!#REF!,Data!#REF!,(IF(B21=Data!B74,Data!G74,(IF(B21=Data!#REF!,Data!#REF!,(IF(B21=Data!#REF!,Data!#REF!,Data!#REF!)))))))))))))))&amp;IF(B21=Data!B208,Data!G208,(IF(B21=Data!B209,Data!G209,(IF(B21=Data!#REF!,Data!#REF!,(IF(B21=Data!B204,Data!G204,(IF(B21=Data!B205,Data!G205,(IF(B21=Data!#REF!,Data!G901,(IF(B21=Data!#REF!,Data!#REF!,(IF(B21=Data!B261,Data!G261,Data!#REF!)))))))))))))))&amp;IF(B21=Data!#REF!,Data!#REF!,(IF(B21=Data!#REF!,Data!#REF!,(IF(B21=Data!#REF!,Data!#REF!,(IF(B21=Data!#REF!,Data!#REF!,(IF(B21=Data!#REF!,Data!#REF!,Data!#REF!)))))))))</f>
        <v>#REF!</v>
      </c>
      <c r="N21" s="377"/>
      <c r="O21" s="378"/>
      <c r="P21" s="186" t="e">
        <f>IF(B21=Data!B83,Data!H83,(IF(B21=Data!B89,Data!H89,(IF(B21=Data!B91,Data!H91,(IF(B21=Data!#REF!,Data!#REF!,(IF(B21=Data!#REF!,Data!#REF!,(IF(B21=Data!B74,Data!H74,(IF(B21=Data!#REF!,Data!#REF!,(IF(B21=Data!#REF!,Data!#REF!,Data!#REF!)))))))))))))))&amp;IF(B21=Data!B208,Data!H208,(IF(B21=Data!B209,Data!H209,(IF(B21=Data!#REF!,Data!#REF!,(IF(B21=Data!B204,Data!H204,(IF(B21=Data!B205,Data!H205,(IF(B21=Data!#REF!,Data!H901,(IF(B21=Data!#REF!,Data!#REF!,(IF(B21=Data!B261,Data!H261,Data!#REF!)))))))))))))))&amp;IF(B21=Data!#REF!,Data!#REF!,(IF(B21=Data!#REF!,Data!#REF!,(IF(B21=Data!#REF!,Data!#REF!,(IF(B21=Data!#REF!,Data!#REF!,(IF(B21=Data!#REF!,Data!#REF!,Data!#REF!)))))))))</f>
        <v>#REF!</v>
      </c>
      <c r="Q21" s="378"/>
      <c r="R21" s="378"/>
      <c r="S21" s="186" t="e">
        <f>IF(B21=Data!B83,Data!I83,(IF(B21=Data!B89,Data!I89,(IF(B21=Data!B91,Data!I91,(IF(B21=Data!#REF!,Data!#REF!,(IF(B21=Data!#REF!,Data!#REF!,(IF(B21=Data!B74,Data!I74,(IF(B21=Data!#REF!,Data!#REF!,(IF(B21=Data!#REF!,Data!#REF!,Data!#REF!)))))))))))))))&amp;IF(B21=Data!B208,Data!I208,(IF(B21=Data!B209,Data!I209,(IF(B21=Data!#REF!,Data!#REF!,(IF(B21=Data!B204,Data!I204,(IF(B21=Data!B205,Data!I205,(IF(B21=Data!#REF!,Data!I901,(IF(B21=Data!#REF!,Data!#REF!,(IF(B21=Data!B261,Data!I261,Data!#REF!)))))))))))))))&amp;IF(B21=Data!#REF!,Data!#REF!,(IF(B21=Data!#REF!,Data!#REF!,(IF(B21=Data!#REF!,Data!#REF!,(IF(B21=Data!#REF!,Data!#REF!,(IF(B21=Data!#REF!,Data!#REF!,Data!#REF!)))))))))</f>
        <v>#REF!</v>
      </c>
      <c r="T21" s="379"/>
      <c r="U21" s="186" t="e">
        <f>IF(B21=Data!B83,Data!J83,(IF(B21=Data!B89,Data!J89,(IF(B21=Data!B91,Data!J91,(IF(B21=Data!#REF!,Data!#REF!,(IF(B21=Data!#REF!,Data!#REF!,(IF(B21=Data!B74,Data!J74,(IF(B21=Data!#REF!,Data!#REF!,(IF(B21=Data!#REF!,Data!#REF!,Data!#REF!)))))))))))))))&amp;IF(B21=Data!B208,Data!J208,(IF(B21=Data!B209,Data!J209,(IF(B21=Data!#REF!,Data!#REF!,(IF(B21=Data!B204,Data!J204,(IF(B21=Data!B205,Data!J205,(IF(B21=Data!#REF!,Data!J901,(IF(B21=Data!#REF!,Data!#REF!,(IF(B21=Data!B261,Data!J261,Data!#REF!)))))))))))))))&amp;IF(B21=Data!#REF!,Data!#REF!,(IF(B21=Data!#REF!,Data!#REF!,(IF(B21=Data!#REF!,Data!#REF!,(IF(B21=Data!#REF!,Data!#REF!,(IF(B21=Data!#REF!,Data!#REF!,Data!#REF!)))))))))</f>
        <v>#REF!</v>
      </c>
      <c r="V21" s="184" t="str">
        <f>IF(D21="","",VLOOKUP(B21,Data!$B$5:$J$404,9,FALSE)*D21)</f>
        <v/>
      </c>
    </row>
    <row r="22" spans="1:30" s="340" customFormat="1" ht="17" customHeight="1">
      <c r="A22" s="272"/>
      <c r="B22" s="419"/>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553"/>
      <c r="K22" s="183" t="str">
        <f>IF(D22="","",VLOOKUP(B22,Data!$B$5:$E$404,4,FALSE)*D22)</f>
        <v/>
      </c>
      <c r="L22" s="183" t="str">
        <f>IF(D22="","",VLOOKUP(B22,Data!$B$5:$F$404,5,FALSE)*D22)</f>
        <v/>
      </c>
      <c r="M22" s="189" t="e">
        <f>IF(B22=Data!B84,Data!G84,(IF(B22=Data!B90,Data!G90,(IF(B22=Data!B92,Data!G92,(IF(B22=Data!#REF!,Data!#REF!,(IF(B22=Data!#REF!,Data!#REF!,(IF(B22=Data!B75,Data!G75,(IF(B22=Data!#REF!,Data!#REF!,(IF(B22=Data!#REF!,Data!#REF!,Data!#REF!)))))))))))))))&amp;IF(B22=Data!B209,Data!G209,(IF(B22=Data!B210,Data!G210,(IF(B22=Data!#REF!,Data!#REF!,(IF(B22=Data!B205,Data!G205,(IF(B22=Data!B206,Data!G206,(IF(B22=Data!#REF!,Data!G902,(IF(B22=Data!#REF!,Data!#REF!,(IF(B22=Data!B262,Data!G262,Data!#REF!)))))))))))))))&amp;IF(B22=Data!#REF!,Data!#REF!,(IF(B22=Data!#REF!,Data!#REF!,(IF(B22=Data!#REF!,Data!#REF!,(IF(B22=Data!#REF!,Data!#REF!,(IF(B22=Data!#REF!,Data!#REF!,Data!#REF!)))))))))</f>
        <v>#REF!</v>
      </c>
      <c r="N22" s="377"/>
      <c r="O22" s="378"/>
      <c r="P22" s="186" t="e">
        <f>IF(B22=Data!B84,Data!H84,(IF(B22=Data!B90,Data!H90,(IF(B22=Data!B92,Data!H92,(IF(B22=Data!#REF!,Data!#REF!,(IF(B22=Data!#REF!,Data!#REF!,(IF(B22=Data!B75,Data!H75,(IF(B22=Data!#REF!,Data!#REF!,(IF(B22=Data!#REF!,Data!#REF!,Data!#REF!)))))))))))))))&amp;IF(B22=Data!B209,Data!H209,(IF(B22=Data!B210,Data!H210,(IF(B22=Data!#REF!,Data!#REF!,(IF(B22=Data!B205,Data!H205,(IF(B22=Data!B206,Data!H206,(IF(B22=Data!#REF!,Data!H902,(IF(B22=Data!#REF!,Data!#REF!,(IF(B22=Data!B262,Data!H262,Data!#REF!)))))))))))))))&amp;IF(B22=Data!#REF!,Data!#REF!,(IF(B22=Data!#REF!,Data!#REF!,(IF(B22=Data!#REF!,Data!#REF!,(IF(B22=Data!#REF!,Data!#REF!,(IF(B22=Data!#REF!,Data!#REF!,Data!#REF!)))))))))</f>
        <v>#REF!</v>
      </c>
      <c r="Q22" s="378"/>
      <c r="R22" s="378"/>
      <c r="S22" s="186" t="e">
        <f>IF(B22=Data!B84,Data!I84,(IF(B22=Data!B90,Data!I90,(IF(B22=Data!B92,Data!I92,(IF(B22=Data!#REF!,Data!#REF!,(IF(B22=Data!#REF!,Data!#REF!,(IF(B22=Data!B75,Data!I75,(IF(B22=Data!#REF!,Data!#REF!,(IF(B22=Data!#REF!,Data!#REF!,Data!#REF!)))))))))))))))&amp;IF(B22=Data!B209,Data!I209,(IF(B22=Data!B210,Data!I210,(IF(B22=Data!#REF!,Data!#REF!,(IF(B22=Data!B205,Data!I205,(IF(B22=Data!B206,Data!I206,(IF(B22=Data!#REF!,Data!I902,(IF(B22=Data!#REF!,Data!#REF!,(IF(B22=Data!B262,Data!I262,Data!#REF!)))))))))))))))&amp;IF(B22=Data!#REF!,Data!#REF!,(IF(B22=Data!#REF!,Data!#REF!,(IF(B22=Data!#REF!,Data!#REF!,(IF(B22=Data!#REF!,Data!#REF!,(IF(B22=Data!#REF!,Data!#REF!,Data!#REF!)))))))))</f>
        <v>#REF!</v>
      </c>
      <c r="T22" s="379"/>
      <c r="U22" s="186" t="e">
        <f>IF(B22=Data!B84,Data!J84,(IF(B22=Data!B90,Data!J90,(IF(B22=Data!B92,Data!J92,(IF(B22=Data!#REF!,Data!#REF!,(IF(B22=Data!#REF!,Data!#REF!,(IF(B22=Data!B75,Data!J75,(IF(B22=Data!#REF!,Data!#REF!,(IF(B22=Data!#REF!,Data!#REF!,Data!#REF!)))))))))))))))&amp;IF(B22=Data!B209,Data!J209,(IF(B22=Data!B210,Data!J210,(IF(B22=Data!#REF!,Data!#REF!,(IF(B22=Data!B205,Data!J205,(IF(B22=Data!B206,Data!J206,(IF(B22=Data!#REF!,Data!J902,(IF(B22=Data!#REF!,Data!#REF!,(IF(B22=Data!B262,Data!J262,Data!#REF!)))))))))))))))&amp;IF(B22=Data!#REF!,Data!#REF!,(IF(B22=Data!#REF!,Data!#REF!,(IF(B22=Data!#REF!,Data!#REF!,(IF(B22=Data!#REF!,Data!#REF!,(IF(B22=Data!#REF!,Data!#REF!,Data!#REF!)))))))))</f>
        <v>#REF!</v>
      </c>
      <c r="V22" s="184" t="str">
        <f>IF(D22="","",VLOOKUP(B22,Data!$B$5:$J$404,9,FALSE)*D22)</f>
        <v/>
      </c>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340" customFormat="1" ht="17" customHeight="1">
      <c r="A24" s="410"/>
      <c r="B24" s="342"/>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399"/>
      <c r="B25" s="342" t="s">
        <v>871</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410"/>
      <c r="B26" s="342" t="s">
        <v>1133</v>
      </c>
      <c r="C26" s="187"/>
      <c r="D26" s="339"/>
      <c r="E26" s="276"/>
      <c r="F26" s="185"/>
      <c r="G26" s="188" t="str">
        <f t="shared" si="0"/>
        <v>-</v>
      </c>
      <c r="H26" s="182"/>
      <c r="I26" s="182"/>
      <c r="J26" s="246"/>
      <c r="K26" s="183"/>
      <c r="L26" s="183"/>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c r="W26" s="282"/>
      <c r="X26" s="282"/>
      <c r="Y26" s="282"/>
      <c r="Z26" s="282"/>
      <c r="AA26" s="282"/>
      <c r="AB26" s="282"/>
      <c r="AC26" s="282"/>
      <c r="AD26" s="282"/>
    </row>
    <row r="27" spans="1:30" s="340" customFormat="1" ht="19.5" customHeight="1">
      <c r="A27" s="272"/>
      <c r="B27" s="695" t="s">
        <v>1129</v>
      </c>
      <c r="C27" s="696"/>
      <c r="D27" s="269">
        <f>SUM(D16:D26)</f>
        <v>12</v>
      </c>
      <c r="E27" s="374"/>
      <c r="F27" s="380"/>
      <c r="G27" s="191">
        <f>SUM(G16:G26)</f>
        <v>51403.799999999996</v>
      </c>
      <c r="H27" s="191"/>
      <c r="I27" s="383"/>
      <c r="J27" s="343"/>
      <c r="K27" s="191">
        <f>SUM(K16:K26)</f>
        <v>3660</v>
      </c>
      <c r="L27" s="191">
        <f>SUM(L16:L26)</f>
        <v>3228</v>
      </c>
      <c r="M27" s="191" t="e">
        <f>SUM(M16:M26)</f>
        <v>#REF!</v>
      </c>
      <c r="N27" s="190">
        <f>SUM(N14:N15)</f>
        <v>0</v>
      </c>
      <c r="O27" s="190" t="e">
        <f>SUM(#REF!)</f>
        <v>#REF!</v>
      </c>
      <c r="P27" s="190">
        <f>SUM(P14:P15)</f>
        <v>0</v>
      </c>
      <c r="Q27" s="190">
        <f>SUM(Q14:Q15)</f>
        <v>0</v>
      </c>
      <c r="R27" s="190" t="e">
        <f>SUM(#REF!)</f>
        <v>#REF!</v>
      </c>
      <c r="S27" s="190">
        <f>SUM(S14:S15)</f>
        <v>0</v>
      </c>
      <c r="T27" s="190">
        <f>SUM(T14:T15)</f>
        <v>0</v>
      </c>
      <c r="U27" s="190"/>
      <c r="V27" s="192">
        <f>SUM(V16:V26)</f>
        <v>18.408000000000001</v>
      </c>
      <c r="W27" s="282"/>
    </row>
    <row r="28" spans="1:30" ht="10.5" customHeight="1">
      <c r="A28" s="272"/>
      <c r="B28" s="697"/>
      <c r="C28" s="698"/>
      <c r="D28" s="395"/>
      <c r="E28" s="375"/>
      <c r="F28" s="311"/>
      <c r="G28" s="160" t="s">
        <v>523</v>
      </c>
      <c r="H28" s="157"/>
      <c r="I28" s="344"/>
      <c r="J28" s="344"/>
      <c r="K28" s="344"/>
      <c r="L28" s="161"/>
      <c r="M28" s="151"/>
      <c r="N28" s="298"/>
      <c r="U28" s="298"/>
      <c r="V28" s="298"/>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1123</v>
      </c>
      <c r="G35" s="674"/>
      <c r="H35" s="673" t="s">
        <v>1122</v>
      </c>
      <c r="I35" s="674"/>
      <c r="J35" s="158" t="s">
        <v>104</v>
      </c>
      <c r="K35" s="158"/>
      <c r="L35" s="675" t="s">
        <v>105</v>
      </c>
      <c r="M35" s="676"/>
      <c r="N35" s="676"/>
      <c r="O35" s="676"/>
      <c r="P35" s="676"/>
      <c r="Q35" s="676"/>
      <c r="R35" s="676"/>
      <c r="S35" s="676"/>
      <c r="T35" s="676"/>
      <c r="U35" s="676"/>
      <c r="V35" s="677"/>
    </row>
    <row r="36" spans="1:22">
      <c r="B36" s="305"/>
    </row>
    <row r="42" spans="1:22" s="354" customFormat="1" ht="26.25" customHeight="1">
      <c r="A42" s="163" t="s">
        <v>886</v>
      </c>
      <c r="B42" s="146"/>
      <c r="C42" s="163" t="s">
        <v>569</v>
      </c>
      <c r="D42" s="362"/>
      <c r="E42" s="362"/>
      <c r="F42" s="363"/>
      <c r="G42" s="163" t="s">
        <v>880</v>
      </c>
      <c r="H42" s="146"/>
      <c r="I42" s="163" t="s">
        <v>569</v>
      </c>
      <c r="K42" s="265"/>
      <c r="L42" s="265"/>
      <c r="V42" s="264"/>
    </row>
    <row r="43" spans="1:22" s="354" customFormat="1" ht="19.25" customHeight="1">
      <c r="A43" s="163" t="s">
        <v>887</v>
      </c>
      <c r="B43" s="146"/>
      <c r="C43" s="163" t="s">
        <v>891</v>
      </c>
      <c r="D43" s="362"/>
      <c r="E43" s="362"/>
      <c r="F43" s="363"/>
      <c r="G43" s="247" t="s">
        <v>881</v>
      </c>
      <c r="H43" s="381"/>
      <c r="I43" s="247" t="s">
        <v>891</v>
      </c>
      <c r="K43" s="265"/>
      <c r="L43" s="265"/>
      <c r="V43" s="264"/>
    </row>
    <row r="44" spans="1:22" s="354" customFormat="1" ht="19.25" customHeight="1">
      <c r="A44" s="163" t="s">
        <v>888</v>
      </c>
      <c r="B44" s="146"/>
      <c r="C44" s="163" t="s">
        <v>891</v>
      </c>
      <c r="D44" s="362"/>
      <c r="E44" s="362"/>
      <c r="F44" s="363"/>
      <c r="G44" s="163" t="s">
        <v>882</v>
      </c>
      <c r="H44" s="146"/>
      <c r="I44" s="163" t="s">
        <v>569</v>
      </c>
      <c r="K44" s="265"/>
      <c r="L44" s="265"/>
      <c r="V44" s="264"/>
    </row>
    <row r="45" spans="1:22" s="354" customFormat="1" ht="19.25" customHeight="1">
      <c r="A45" s="163" t="s">
        <v>889</v>
      </c>
      <c r="B45" s="146"/>
      <c r="C45" s="163" t="s">
        <v>569</v>
      </c>
      <c r="D45" s="362"/>
      <c r="E45" s="362"/>
      <c r="F45" s="363"/>
      <c r="G45" s="163" t="s">
        <v>883</v>
      </c>
      <c r="H45" s="146"/>
      <c r="I45" s="163" t="s">
        <v>569</v>
      </c>
      <c r="K45" s="265"/>
      <c r="L45" s="265"/>
      <c r="V45" s="264"/>
    </row>
    <row r="46" spans="1:22" s="354" customFormat="1" ht="19.25" customHeight="1">
      <c r="A46" s="163" t="s">
        <v>890</v>
      </c>
      <c r="B46" s="146"/>
      <c r="C46" s="163" t="s">
        <v>569</v>
      </c>
      <c r="D46" s="362"/>
      <c r="E46" s="362"/>
      <c r="F46" s="363"/>
      <c r="G46" s="163" t="s">
        <v>885</v>
      </c>
      <c r="H46" s="146"/>
      <c r="I46" s="163" t="s">
        <v>569</v>
      </c>
      <c r="K46" s="265"/>
      <c r="L46" s="265"/>
      <c r="V46" s="264"/>
    </row>
    <row r="47" spans="1:22" ht="18.75" customHeight="1">
      <c r="A47" s="411"/>
      <c r="B47" s="411"/>
      <c r="C47" s="411"/>
      <c r="D47" s="411"/>
      <c r="E47" s="411"/>
      <c r="F47" s="266"/>
      <c r="G47" s="163" t="s">
        <v>884</v>
      </c>
      <c r="H47" s="146"/>
      <c r="I47" s="163" t="s">
        <v>569</v>
      </c>
    </row>
    <row r="51" spans="1:12">
      <c r="L51" s="355"/>
    </row>
    <row r="52" spans="1:12" ht="14">
      <c r="A52" s="356"/>
      <c r="C52" s="334"/>
      <c r="D52" s="357"/>
      <c r="L52" s="358"/>
    </row>
    <row r="53" spans="1:12" ht="14">
      <c r="A53" s="359"/>
      <c r="C53" s="334"/>
      <c r="D53" s="357"/>
      <c r="L53" s="358"/>
    </row>
    <row r="54" spans="1:12" ht="14">
      <c r="A54" s="359"/>
      <c r="C54" s="334"/>
      <c r="D54" s="357"/>
      <c r="L54" s="358"/>
    </row>
    <row r="55" spans="1:12" ht="14">
      <c r="A55" s="359"/>
      <c r="B55" s="334"/>
      <c r="C55" s="334"/>
      <c r="D55" s="357"/>
      <c r="L55" s="358"/>
    </row>
    <row r="56" spans="1:12" ht="14">
      <c r="A56" s="359"/>
      <c r="B56" s="334"/>
      <c r="C56" s="334"/>
      <c r="D56" s="357"/>
      <c r="L56" s="358"/>
    </row>
    <row r="57" spans="1:12" ht="14">
      <c r="A57" s="359"/>
      <c r="B57" s="334"/>
      <c r="C57" s="334"/>
      <c r="D57" s="357"/>
      <c r="L57" s="358"/>
    </row>
    <row r="58" spans="1:12" ht="14">
      <c r="A58" s="334"/>
      <c r="B58" s="334"/>
      <c r="C58" s="334"/>
      <c r="D58" s="357"/>
      <c r="L58" s="360"/>
    </row>
    <row r="59" spans="1:12" ht="14">
      <c r="A59" s="359"/>
      <c r="B59" s="334"/>
      <c r="C59" s="334"/>
      <c r="D59" s="357"/>
    </row>
    <row r="60" spans="1:12" ht="14">
      <c r="A60" s="334"/>
      <c r="B60" s="334"/>
      <c r="C60" s="334"/>
      <c r="D60" s="357"/>
    </row>
    <row r="61" spans="1:12" ht="14">
      <c r="A61" s="334"/>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34"/>
      <c r="B72" s="334"/>
      <c r="C72" s="334"/>
      <c r="D72" s="357"/>
    </row>
    <row r="73" spans="1:4" ht="14">
      <c r="B73" s="334"/>
    </row>
    <row r="74" spans="1:4" ht="14">
      <c r="B74" s="334"/>
    </row>
    <row r="75" spans="1:4" ht="14">
      <c r="B75"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63C96-22BF-45B2-9E14-0443ABFBD99C}">
  <sheetPr>
    <pageSetUpPr fitToPage="1"/>
  </sheetPr>
  <dimension ref="A1:V78"/>
  <sheetViews>
    <sheetView topLeftCell="B7" zoomScale="85" zoomScaleNormal="85" zoomScaleSheetLayoutView="75" workbookViewId="0">
      <selection activeCell="B27" sqref="A27:XFD28"/>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597"/>
      <c r="I10" s="598"/>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1095</v>
      </c>
      <c r="C18" s="187" t="str">
        <f>IF(D18="","",VLOOKUP(B18,Data!$B$5:$L$404,2,FALSE))</f>
        <v/>
      </c>
      <c r="D18" s="274"/>
      <c r="E18" s="466"/>
      <c r="F18" s="185" t="str">
        <f>IF(D18="","",VLOOKUP(B18,Data!$B$5:$L$404,11,FALSE))</f>
        <v/>
      </c>
      <c r="G18" s="188" t="str">
        <f t="shared" ref="G18:G30"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153,Data!G153,(IF(B18=Data!B159,Data!G159,(IF(B18=Data!B161,Data!G161,(IF(B18=Data!#REF!,Data!#REF!,(IF(B18=Data!#REF!,Data!#REF!,(IF(B18=Data!B144,Data!G144,(IF(B18=Data!#REF!,Data!#REF!,(IF(B18=Data!#REF!,Data!#REF!,Data!#REF!)))))))))))))))&amp;IF(B18=Data!B279,Data!G279,(IF(B18=Data!B280,Data!G280,(IF(B18=Data!#REF!,Data!#REF!,(IF(B18=Data!B275,Data!G275,(IF(B18=Data!B276,Data!G276,(IF(B18=Data!#REF!,Data!G971,(IF(B18=Data!#REF!,Data!#REF!,(IF(B18=Data!B331,Data!G331,Data!#REF!)))))))))))))))&amp;IF(B18=Data!#REF!,Data!#REF!,(IF(B18=Data!#REF!,Data!#REF!,(IF(B18=Data!#REF!,Data!#REF!,(IF(B18=Data!#REF!,Data!#REF!,(IF(B18=Data!#REF!,Data!#REF!,Data!#REF!)))))))))</f>
        <v>#REF!</v>
      </c>
      <c r="N18" s="377"/>
      <c r="O18" s="378"/>
      <c r="P18" s="186" t="e">
        <f>IF(B18=Data!B153,Data!H153,(IF(B18=Data!B159,Data!H159,(IF(B18=Data!B161,Data!H161,(IF(B18=Data!#REF!,Data!#REF!,(IF(B18=Data!#REF!,Data!#REF!,(IF(B18=Data!B144,Data!H144,(IF(B18=Data!#REF!,Data!#REF!,(IF(B18=Data!#REF!,Data!#REF!,Data!#REF!)))))))))))))))&amp;IF(B18=Data!B279,Data!H279,(IF(B18=Data!B280,Data!H280,(IF(B18=Data!#REF!,Data!#REF!,(IF(B18=Data!B275,Data!H275,(IF(B18=Data!B276,Data!H276,(IF(B18=Data!#REF!,Data!H971,(IF(B18=Data!#REF!,Data!#REF!,(IF(B18=Data!B331,Data!H331,Data!#REF!)))))))))))))))&amp;IF(B18=Data!#REF!,Data!#REF!,(IF(B18=Data!#REF!,Data!#REF!,(IF(B18=Data!#REF!,Data!#REF!,(IF(B18=Data!#REF!,Data!#REF!,(IF(B18=Data!#REF!,Data!#REF!,Data!#REF!)))))))))</f>
        <v>#REF!</v>
      </c>
      <c r="Q18" s="378"/>
      <c r="R18" s="378"/>
      <c r="S18" s="186" t="e">
        <f>IF(B18=Data!B153,Data!I153,(IF(B18=Data!B159,Data!I159,(IF(B18=Data!B161,Data!I161,(IF(B18=Data!#REF!,Data!#REF!,(IF(B18=Data!#REF!,Data!#REF!,(IF(B18=Data!B144,Data!I144,(IF(B18=Data!#REF!,Data!#REF!,(IF(B18=Data!#REF!,Data!#REF!,Data!#REF!)))))))))))))))&amp;IF(B18=Data!B279,Data!I279,(IF(B18=Data!B280,Data!I280,(IF(B18=Data!#REF!,Data!#REF!,(IF(B18=Data!B275,Data!I275,(IF(B18=Data!B276,Data!I276,(IF(B18=Data!#REF!,Data!I971,(IF(B18=Data!#REF!,Data!#REF!,(IF(B18=Data!B331,Data!I331,Data!#REF!)))))))))))))))&amp;IF(B18=Data!#REF!,Data!#REF!,(IF(B18=Data!#REF!,Data!#REF!,(IF(B18=Data!#REF!,Data!#REF!,(IF(B18=Data!#REF!,Data!#REF!,(IF(B18=Data!#REF!,Data!#REF!,Data!#REF!)))))))))</f>
        <v>#REF!</v>
      </c>
      <c r="T18" s="379"/>
      <c r="U18" s="186" t="e">
        <f>IF(B18=Data!B153,Data!J153,(IF(B18=Data!B159,Data!J159,(IF(B18=Data!B161,Data!J161,(IF(B18=Data!#REF!,Data!#REF!,(IF(B18=Data!#REF!,Data!#REF!,(IF(B18=Data!B144,Data!J144,(IF(B18=Data!#REF!,Data!#REF!,(IF(B18=Data!#REF!,Data!#REF!,Data!#REF!)))))))))))))))&amp;IF(B18=Data!B279,Data!J279,(IF(B18=Data!B280,Data!J280,(IF(B18=Data!#REF!,Data!#REF!,(IF(B18=Data!B275,Data!J275,(IF(B18=Data!B276,Data!J276,(IF(B18=Data!#REF!,Data!J971,(IF(B18=Data!#REF!,Data!#REF!,(IF(B18=Data!B331,Data!J331,Data!#REF!)))))))))))))))&amp;IF(B18=Data!#REF!,Data!#REF!,(IF(B18=Data!#REF!,Data!#REF!,(IF(B18=Data!#REF!,Data!#REF!,(IF(B18=Data!#REF!,Data!#REF!,(IF(B18=Data!#REF!,Data!#REF!,Data!#REF!)))))))))</f>
        <v>#REF!</v>
      </c>
      <c r="V18" s="184" t="str">
        <f>IF(D18="","",VLOOKUP(B18,Data!$B$5:$J$404,9,FALSE)*D18)</f>
        <v/>
      </c>
    </row>
    <row r="19" spans="1:22" s="340" customFormat="1" ht="17" customHeight="1">
      <c r="A19" s="272">
        <v>1</v>
      </c>
      <c r="B19" s="419" t="s">
        <v>357</v>
      </c>
      <c r="C19" s="187" t="str">
        <f>IF(D19="","",VLOOKUP(B19,Data!$B$5:$L$404,2,FALSE))</f>
        <v>WQ78290</v>
      </c>
      <c r="D19" s="274">
        <v>5</v>
      </c>
      <c r="E19" s="466" t="s">
        <v>521</v>
      </c>
      <c r="F19" s="185">
        <f>IF(D19="","",VLOOKUP(B19,Data!$B$5:$L$404,11,FALSE))</f>
        <v>4283.7299999999996</v>
      </c>
      <c r="G19" s="188">
        <f t="shared" si="0"/>
        <v>21418.649999999998</v>
      </c>
      <c r="H19" s="182" t="str">
        <f>IF(D19="","",VLOOKUP(B19,Data!$B$5:$D$404,3,FALSE))</f>
        <v>C/T</v>
      </c>
      <c r="I19" s="182" t="str">
        <f>IF(D19="","",VLOOKUP(B19,Data!$B$5:$M$404,12,FALSE))</f>
        <v>Indonesia</v>
      </c>
      <c r="J19" s="280" t="s">
        <v>1093</v>
      </c>
      <c r="K19" s="183">
        <f>IF(D19="","",VLOOKUP(B19,Data!$B$5:$E$404,4,FALSE)*D19)</f>
        <v>1525</v>
      </c>
      <c r="L19" s="183">
        <f>IF(D19="","",VLOOKUP(B19,Data!$B$5:$F$404,5,FALSE)*D19)</f>
        <v>1345</v>
      </c>
      <c r="M19" s="189" t="e">
        <f>IF(B19=Data!B104,Data!G104,(IF(B19=Data!B110,Data!G110,(IF(B19=Data!B112,Data!G112,(IF(B19=Data!#REF!,Data!#REF!,(IF(B19=Data!#REF!,Data!#REF!,(IF(B19=Data!B95,Data!G95,(IF(B19=Data!#REF!,Data!#REF!,(IF(B19=Data!#REF!,Data!#REF!,Data!#REF!)))))))))))))))&amp;IF(B19=Data!B230,Data!G230,(IF(B19=Data!B231,Data!G231,(IF(B19=Data!#REF!,Data!#REF!,(IF(B19=Data!B226,Data!G226,(IF(B19=Data!B227,Data!G227,(IF(B19=Data!#REF!,Data!G922,(IF(B19=Data!#REF!,Data!#REF!,(IF(B19=Data!B282,Data!G282,Data!#REF!)))))))))))))))&amp;IF(B19=Data!#REF!,Data!#REF!,(IF(B19=Data!#REF!,Data!#REF!,(IF(B19=Data!#REF!,Data!#REF!,(IF(B19=Data!#REF!,Data!#REF!,(IF(B19=Data!#REF!,Data!#REF!,Data!#REF!)))))))))</f>
        <v>#REF!</v>
      </c>
      <c r="N19" s="377"/>
      <c r="O19" s="378"/>
      <c r="P19" s="186" t="e">
        <f>IF(B19=Data!B104,Data!H104,(IF(B19=Data!B110,Data!H110,(IF(B19=Data!B112,Data!H112,(IF(B19=Data!#REF!,Data!#REF!,(IF(B19=Data!#REF!,Data!#REF!,(IF(B19=Data!B95,Data!H95,(IF(B19=Data!#REF!,Data!#REF!,(IF(B19=Data!#REF!,Data!#REF!,Data!#REF!)))))))))))))))&amp;IF(B19=Data!B230,Data!H230,(IF(B19=Data!B231,Data!H231,(IF(B19=Data!#REF!,Data!#REF!,(IF(B19=Data!B226,Data!H226,(IF(B19=Data!B227,Data!H227,(IF(B19=Data!#REF!,Data!H922,(IF(B19=Data!#REF!,Data!#REF!,(IF(B19=Data!B282,Data!H282,Data!#REF!)))))))))))))))&amp;IF(B19=Data!#REF!,Data!#REF!,(IF(B19=Data!#REF!,Data!#REF!,(IF(B19=Data!#REF!,Data!#REF!,(IF(B19=Data!#REF!,Data!#REF!,(IF(B19=Data!#REF!,Data!#REF!,Data!#REF!)))))))))</f>
        <v>#REF!</v>
      </c>
      <c r="Q19" s="378"/>
      <c r="R19" s="378"/>
      <c r="S19" s="186" t="e">
        <f>IF(B19=Data!B104,Data!I104,(IF(B19=Data!B110,Data!I110,(IF(B19=Data!B112,Data!I112,(IF(B19=Data!#REF!,Data!#REF!,(IF(B19=Data!#REF!,Data!#REF!,(IF(B19=Data!B95,Data!I95,(IF(B19=Data!#REF!,Data!#REF!,(IF(B19=Data!#REF!,Data!#REF!,Data!#REF!)))))))))))))))&amp;IF(B19=Data!B230,Data!I230,(IF(B19=Data!B231,Data!I231,(IF(B19=Data!#REF!,Data!#REF!,(IF(B19=Data!B226,Data!I226,(IF(B19=Data!B227,Data!I227,(IF(B19=Data!#REF!,Data!I922,(IF(B19=Data!#REF!,Data!#REF!,(IF(B19=Data!B282,Data!I282,Data!#REF!)))))))))))))))&amp;IF(B19=Data!#REF!,Data!#REF!,(IF(B19=Data!#REF!,Data!#REF!,(IF(B19=Data!#REF!,Data!#REF!,(IF(B19=Data!#REF!,Data!#REF!,(IF(B19=Data!#REF!,Data!#REF!,Data!#REF!)))))))))</f>
        <v>#REF!</v>
      </c>
      <c r="T19" s="379"/>
      <c r="U19" s="186" t="e">
        <f>IF(B19=Data!B104,Data!J104,(IF(B19=Data!B110,Data!J110,(IF(B19=Data!B112,Data!J112,(IF(B19=Data!#REF!,Data!#REF!,(IF(B19=Data!#REF!,Data!#REF!,(IF(B19=Data!B95,Data!J95,(IF(B19=Data!#REF!,Data!#REF!,(IF(B19=Data!#REF!,Data!#REF!,Data!#REF!)))))))))))))))&amp;IF(B19=Data!B230,Data!J230,(IF(B19=Data!B231,Data!J231,(IF(B19=Data!#REF!,Data!#REF!,(IF(B19=Data!B226,Data!J226,(IF(B19=Data!B227,Data!J227,(IF(B19=Data!#REF!,Data!J922,(IF(B19=Data!#REF!,Data!#REF!,(IF(B19=Data!B282,Data!J282,Data!#REF!)))))))))))))))&amp;IF(B19=Data!#REF!,Data!#REF!,(IF(B19=Data!#REF!,Data!#REF!,(IF(B19=Data!#REF!,Data!#REF!,(IF(B19=Data!#REF!,Data!#REF!,(IF(B19=Data!#REF!,Data!#REF!,Data!#REF!)))))))))</f>
        <v>#REF!</v>
      </c>
      <c r="V19" s="184">
        <f>IF(D19="","",VLOOKUP(B19,Data!$B$5:$J$404,9,FALSE)*D19)</f>
        <v>7.67</v>
      </c>
    </row>
    <row r="20" spans="1:22" s="340" customFormat="1" ht="17" customHeight="1">
      <c r="A20" s="272">
        <v>2</v>
      </c>
      <c r="B20" s="419" t="s">
        <v>196</v>
      </c>
      <c r="C20" s="187" t="str">
        <f>IF(D20="","",VLOOKUP(B20,Data!$B$5:$L$404,2,FALSE))</f>
        <v>WH50350</v>
      </c>
      <c r="D20" s="274">
        <v>23</v>
      </c>
      <c r="E20" s="466"/>
      <c r="F20" s="185">
        <f>IF(D20="","",VLOOKUP(B20,Data!$B$5:$L$404,11,FALSE))</f>
        <v>1751.45</v>
      </c>
      <c r="G20" s="188">
        <f t="shared" si="0"/>
        <v>40283.35</v>
      </c>
      <c r="H20" s="182" t="str">
        <f>IF(D20="","",VLOOKUP(B20,Data!$B$5:$D$404,3,FALSE))</f>
        <v>C/T</v>
      </c>
      <c r="I20" s="182" t="str">
        <f>IF(D20="","",VLOOKUP(B20,Data!$B$5:$M$404,12,FALSE))</f>
        <v>Indonesia</v>
      </c>
      <c r="J20" s="280" t="s">
        <v>1093</v>
      </c>
      <c r="K20" s="183">
        <f>IF(D20="","",VLOOKUP(B20,Data!$B$5:$E$404,4,FALSE)*D20)</f>
        <v>4623</v>
      </c>
      <c r="L20" s="183">
        <f>IF(D20="","",VLOOKUP(B20,Data!$B$5:$F$404,5,FALSE)*D20)</f>
        <v>4163</v>
      </c>
      <c r="M20" s="189" t="e">
        <f>IF(B20=Data!B105,Data!G105,(IF(B20=Data!B111,Data!G111,(IF(B20=Data!B113,Data!G113,(IF(B20=Data!#REF!,Data!#REF!,(IF(B20=Data!#REF!,Data!#REF!,(IF(B20=Data!B96,Data!G96,(IF(B20=Data!#REF!,Data!#REF!,(IF(B20=Data!#REF!,Data!#REF!,Data!#REF!)))))))))))))))&amp;IF(B20=Data!B231,Data!G231,(IF(B20=Data!B232,Data!G232,(IF(B20=Data!#REF!,Data!#REF!,(IF(B20=Data!B227,Data!G227,(IF(B20=Data!B228,Data!G228,(IF(B20=Data!#REF!,Data!G923,(IF(B20=Data!#REF!,Data!#REF!,(IF(B20=Data!B283,Data!G283,Data!#REF!)))))))))))))))&amp;IF(B20=Data!#REF!,Data!#REF!,(IF(B20=Data!#REF!,Data!#REF!,(IF(B20=Data!#REF!,Data!#REF!,(IF(B20=Data!#REF!,Data!#REF!,(IF(B20=Data!#REF!,Data!#REF!,Data!#REF!)))))))))</f>
        <v>#REF!</v>
      </c>
      <c r="N20" s="377"/>
      <c r="O20" s="378"/>
      <c r="P20" s="186" t="e">
        <f>IF(B20=Data!B105,Data!H105,(IF(B20=Data!B111,Data!H111,(IF(B20=Data!B113,Data!H113,(IF(B20=Data!#REF!,Data!#REF!,(IF(B20=Data!#REF!,Data!#REF!,(IF(B20=Data!B96,Data!H96,(IF(B20=Data!#REF!,Data!#REF!,(IF(B20=Data!#REF!,Data!#REF!,Data!#REF!)))))))))))))))&amp;IF(B20=Data!B231,Data!H231,(IF(B20=Data!B232,Data!H232,(IF(B20=Data!#REF!,Data!#REF!,(IF(B20=Data!B227,Data!H227,(IF(B20=Data!B228,Data!H228,(IF(B20=Data!#REF!,Data!H923,(IF(B20=Data!#REF!,Data!#REF!,(IF(B20=Data!B283,Data!H283,Data!#REF!)))))))))))))))&amp;IF(B20=Data!#REF!,Data!#REF!,(IF(B20=Data!#REF!,Data!#REF!,(IF(B20=Data!#REF!,Data!#REF!,(IF(B20=Data!#REF!,Data!#REF!,(IF(B20=Data!#REF!,Data!#REF!,Data!#REF!)))))))))</f>
        <v>#REF!</v>
      </c>
      <c r="Q20" s="378"/>
      <c r="R20" s="378"/>
      <c r="S20" s="186" t="e">
        <f>IF(B20=Data!B105,Data!I105,(IF(B20=Data!B111,Data!I111,(IF(B20=Data!B113,Data!I113,(IF(B20=Data!#REF!,Data!#REF!,(IF(B20=Data!#REF!,Data!#REF!,(IF(B20=Data!B96,Data!I96,(IF(B20=Data!#REF!,Data!#REF!,(IF(B20=Data!#REF!,Data!#REF!,Data!#REF!)))))))))))))))&amp;IF(B20=Data!B231,Data!I231,(IF(B20=Data!B232,Data!I232,(IF(B20=Data!#REF!,Data!#REF!,(IF(B20=Data!B227,Data!I227,(IF(B20=Data!B228,Data!I228,(IF(B20=Data!#REF!,Data!I923,(IF(B20=Data!#REF!,Data!#REF!,(IF(B20=Data!B283,Data!I283,Data!#REF!)))))))))))))))&amp;IF(B20=Data!#REF!,Data!#REF!,(IF(B20=Data!#REF!,Data!#REF!,(IF(B20=Data!#REF!,Data!#REF!,(IF(B20=Data!#REF!,Data!#REF!,(IF(B20=Data!#REF!,Data!#REF!,Data!#REF!)))))))))</f>
        <v>#REF!</v>
      </c>
      <c r="T20" s="379"/>
      <c r="U20" s="186" t="e">
        <f>IF(B20=Data!B105,Data!J105,(IF(B20=Data!B111,Data!J111,(IF(B20=Data!B113,Data!J113,(IF(B20=Data!#REF!,Data!#REF!,(IF(B20=Data!#REF!,Data!#REF!,(IF(B20=Data!B96,Data!J96,(IF(B20=Data!#REF!,Data!#REF!,(IF(B20=Data!#REF!,Data!#REF!,Data!#REF!)))))))))))))))&amp;IF(B20=Data!B231,Data!J231,(IF(B20=Data!B232,Data!J232,(IF(B20=Data!#REF!,Data!#REF!,(IF(B20=Data!B227,Data!J227,(IF(B20=Data!B228,Data!J228,(IF(B20=Data!#REF!,Data!J923,(IF(B20=Data!#REF!,Data!#REF!,(IF(B20=Data!B283,Data!J283,Data!#REF!)))))))))))))))&amp;IF(B20=Data!#REF!,Data!#REF!,(IF(B20=Data!#REF!,Data!#REF!,(IF(B20=Data!#REF!,Data!#REF!,(IF(B20=Data!#REF!,Data!#REF!,(IF(B20=Data!#REF!,Data!#REF!,Data!#REF!)))))))))</f>
        <v>#REF!</v>
      </c>
      <c r="V20" s="184">
        <f>IF(D20="","",VLOOKUP(B20,Data!$B$5:$J$404,9,FALSE)*D20)</f>
        <v>26.45</v>
      </c>
    </row>
    <row r="21" spans="1:22" s="340" customFormat="1" ht="17" customHeight="1">
      <c r="A21" s="272">
        <v>3</v>
      </c>
      <c r="B21" s="419" t="s">
        <v>199</v>
      </c>
      <c r="C21" s="187" t="str">
        <f>IF(D21="","",VLOOKUP(B21,Data!$B$5:$L$404,2,FALSE))</f>
        <v>WH50360</v>
      </c>
      <c r="D21" s="274">
        <v>23</v>
      </c>
      <c r="E21" s="466" t="s">
        <v>522</v>
      </c>
      <c r="F21" s="185">
        <f>IF(D21="","",VLOOKUP(B21,Data!$B$5:$L$404,11,FALSE))</f>
        <v>1751.45</v>
      </c>
      <c r="G21" s="188">
        <f t="shared" si="0"/>
        <v>40283.35</v>
      </c>
      <c r="H21" s="182" t="str">
        <f>IF(D21="","",VLOOKUP(B21,Data!$B$5:$D$404,3,FALSE))</f>
        <v>C/T</v>
      </c>
      <c r="I21" s="182" t="str">
        <f>IF(D21="","",VLOOKUP(B21,Data!$B$5:$M$404,12,FALSE))</f>
        <v>Indonesia</v>
      </c>
      <c r="J21" s="280" t="s">
        <v>1093</v>
      </c>
      <c r="K21" s="183">
        <f>IF(D21="","",VLOOKUP(B21,Data!$B$5:$E$404,4,FALSE)*D21)</f>
        <v>4623</v>
      </c>
      <c r="L21" s="183">
        <f>IF(D21="","",VLOOKUP(B21,Data!$B$5:$F$404,5,FALSE)*D21)</f>
        <v>4163</v>
      </c>
      <c r="M21" s="189" t="e">
        <f>IF(B21=Data!B106,Data!G106,(IF(B21=Data!B112,Data!G112,(IF(B21=Data!B114,Data!G114,(IF(B21=Data!#REF!,Data!#REF!,(IF(B21=Data!#REF!,Data!#REF!,(IF(B21=Data!B97,Data!G97,(IF(B21=Data!#REF!,Data!#REF!,(IF(B21=Data!#REF!,Data!#REF!,Data!#REF!)))))))))))))))&amp;IF(B21=Data!B232,Data!G232,(IF(B21=Data!B233,Data!G233,(IF(B21=Data!#REF!,Data!#REF!,(IF(B21=Data!B228,Data!G228,(IF(B21=Data!B229,Data!G229,(IF(B21=Data!#REF!,Data!G924,(IF(B21=Data!#REF!,Data!#REF!,(IF(B21=Data!B284,Data!G284,Data!#REF!)))))))))))))))&amp;IF(B21=Data!#REF!,Data!#REF!,(IF(B21=Data!#REF!,Data!#REF!,(IF(B21=Data!#REF!,Data!#REF!,(IF(B21=Data!#REF!,Data!#REF!,(IF(B21=Data!#REF!,Data!#REF!,Data!#REF!)))))))))</f>
        <v>#REF!</v>
      </c>
      <c r="N21" s="377"/>
      <c r="O21" s="378"/>
      <c r="P21" s="186" t="e">
        <f>IF(B21=Data!B106,Data!H106,(IF(B21=Data!B112,Data!H112,(IF(B21=Data!B114,Data!H114,(IF(B21=Data!#REF!,Data!#REF!,(IF(B21=Data!#REF!,Data!#REF!,(IF(B21=Data!B97,Data!H97,(IF(B21=Data!#REF!,Data!#REF!,(IF(B21=Data!#REF!,Data!#REF!,Data!#REF!)))))))))))))))&amp;IF(B21=Data!B232,Data!H232,(IF(B21=Data!B233,Data!H233,(IF(B21=Data!#REF!,Data!#REF!,(IF(B21=Data!B228,Data!H228,(IF(B21=Data!B229,Data!H229,(IF(B21=Data!#REF!,Data!H924,(IF(B21=Data!#REF!,Data!#REF!,(IF(B21=Data!B284,Data!H284,Data!#REF!)))))))))))))))&amp;IF(B21=Data!#REF!,Data!#REF!,(IF(B21=Data!#REF!,Data!#REF!,(IF(B21=Data!#REF!,Data!#REF!,(IF(B21=Data!#REF!,Data!#REF!,(IF(B21=Data!#REF!,Data!#REF!,Data!#REF!)))))))))</f>
        <v>#REF!</v>
      </c>
      <c r="Q21" s="378"/>
      <c r="R21" s="378"/>
      <c r="S21" s="186" t="e">
        <f>IF(B21=Data!B106,Data!I106,(IF(B21=Data!B112,Data!I112,(IF(B21=Data!B114,Data!I114,(IF(B21=Data!#REF!,Data!#REF!,(IF(B21=Data!#REF!,Data!#REF!,(IF(B21=Data!B97,Data!I97,(IF(B21=Data!#REF!,Data!#REF!,(IF(B21=Data!#REF!,Data!#REF!,Data!#REF!)))))))))))))))&amp;IF(B21=Data!B232,Data!I232,(IF(B21=Data!B233,Data!I233,(IF(B21=Data!#REF!,Data!#REF!,(IF(B21=Data!B228,Data!I228,(IF(B21=Data!B229,Data!I229,(IF(B21=Data!#REF!,Data!I924,(IF(B21=Data!#REF!,Data!#REF!,(IF(B21=Data!B284,Data!I284,Data!#REF!)))))))))))))))&amp;IF(B21=Data!#REF!,Data!#REF!,(IF(B21=Data!#REF!,Data!#REF!,(IF(B21=Data!#REF!,Data!#REF!,(IF(B21=Data!#REF!,Data!#REF!,(IF(B21=Data!#REF!,Data!#REF!,Data!#REF!)))))))))</f>
        <v>#REF!</v>
      </c>
      <c r="T21" s="379"/>
      <c r="U21" s="186" t="e">
        <f>IF(B21=Data!B106,Data!J106,(IF(B21=Data!B112,Data!J112,(IF(B21=Data!B114,Data!J114,(IF(B21=Data!#REF!,Data!#REF!,(IF(B21=Data!#REF!,Data!#REF!,(IF(B21=Data!B97,Data!J97,(IF(B21=Data!#REF!,Data!#REF!,(IF(B21=Data!#REF!,Data!#REF!,Data!#REF!)))))))))))))))&amp;IF(B21=Data!B232,Data!J232,(IF(B21=Data!B233,Data!J233,(IF(B21=Data!#REF!,Data!#REF!,(IF(B21=Data!B228,Data!J228,(IF(B21=Data!B229,Data!J229,(IF(B21=Data!#REF!,Data!J924,(IF(B21=Data!#REF!,Data!#REF!,(IF(B21=Data!B284,Data!J284,Data!#REF!)))))))))))))))&amp;IF(B21=Data!#REF!,Data!#REF!,(IF(B21=Data!#REF!,Data!#REF!,(IF(B21=Data!#REF!,Data!#REF!,(IF(B21=Data!#REF!,Data!#REF!,(IF(B21=Data!#REF!,Data!#REF!,Data!#REF!)))))))))</f>
        <v>#REF!</v>
      </c>
      <c r="V21" s="184">
        <f>IF(D21="","",VLOOKUP(B21,Data!$B$5:$J$404,9,FALSE)*D21)</f>
        <v>26.45</v>
      </c>
    </row>
    <row r="22" spans="1:22" s="340" customFormat="1" ht="17" customHeight="1">
      <c r="A22" s="272">
        <v>4</v>
      </c>
      <c r="B22" s="419" t="s">
        <v>203</v>
      </c>
      <c r="C22" s="187" t="str">
        <f>IF(D22="","",VLOOKUP(B22,Data!$B$5:$L$404,2,FALSE))</f>
        <v>WH50380</v>
      </c>
      <c r="D22" s="274">
        <v>3</v>
      </c>
      <c r="E22" s="466"/>
      <c r="F22" s="185">
        <f>IF(D22="","",VLOOKUP(B22,Data!$B$5:$L$404,11,FALSE))</f>
        <v>2134.0100000000002</v>
      </c>
      <c r="G22" s="188">
        <f t="shared" si="0"/>
        <v>6402.0300000000007</v>
      </c>
      <c r="H22" s="182" t="str">
        <f>IF(D22="","",VLOOKUP(B22,Data!$B$5:$D$404,3,FALSE))</f>
        <v>C/T</v>
      </c>
      <c r="I22" s="182" t="str">
        <f>IF(D22="","",VLOOKUP(B22,Data!$B$5:$M$404,12,FALSE))</f>
        <v>Indonesia</v>
      </c>
      <c r="J22" s="280" t="s">
        <v>1093</v>
      </c>
      <c r="K22" s="183">
        <f>IF(D22="","",VLOOKUP(B22,Data!$B$5:$E$404,4,FALSE)*D22)</f>
        <v>603</v>
      </c>
      <c r="L22" s="183">
        <f>IF(D22="","",VLOOKUP(B22,Data!$B$5:$F$404,5,FALSE)*D22)</f>
        <v>543</v>
      </c>
      <c r="M22" s="189" t="e">
        <f>IF(B22=Data!B107,Data!G107,(IF(B22=Data!B113,Data!G113,(IF(B22=Data!B115,Data!G115,(IF(B22=Data!#REF!,Data!#REF!,(IF(B22=Data!#REF!,Data!#REF!,(IF(B22=Data!B98,Data!G98,(IF(B22=Data!#REF!,Data!#REF!,(IF(B22=Data!#REF!,Data!#REF!,Data!#REF!)))))))))))))))&amp;IF(B22=Data!B233,Data!G233,(IF(B22=Data!B234,Data!G234,(IF(B22=Data!#REF!,Data!#REF!,(IF(B22=Data!B229,Data!G229,(IF(B22=Data!B230,Data!G230,(IF(B22=Data!#REF!,Data!G925,(IF(B22=Data!#REF!,Data!#REF!,(IF(B22=Data!B285,Data!G285,Data!#REF!)))))))))))))))&amp;IF(B22=Data!#REF!,Data!#REF!,(IF(B22=Data!#REF!,Data!#REF!,(IF(B22=Data!#REF!,Data!#REF!,(IF(B22=Data!#REF!,Data!#REF!,(IF(B22=Data!#REF!,Data!#REF!,Data!#REF!)))))))))</f>
        <v>#REF!</v>
      </c>
      <c r="N22" s="377"/>
      <c r="O22" s="378"/>
      <c r="P22" s="186" t="e">
        <f>IF(B22=Data!B107,Data!H107,(IF(B22=Data!B113,Data!H113,(IF(B22=Data!B115,Data!H115,(IF(B22=Data!#REF!,Data!#REF!,(IF(B22=Data!#REF!,Data!#REF!,(IF(B22=Data!B98,Data!H98,(IF(B22=Data!#REF!,Data!#REF!,(IF(B22=Data!#REF!,Data!#REF!,Data!#REF!)))))))))))))))&amp;IF(B22=Data!B233,Data!H233,(IF(B22=Data!B234,Data!H234,(IF(B22=Data!#REF!,Data!#REF!,(IF(B22=Data!B229,Data!H229,(IF(B22=Data!B230,Data!H230,(IF(B22=Data!#REF!,Data!H925,(IF(B22=Data!#REF!,Data!#REF!,(IF(B22=Data!B285,Data!H285,Data!#REF!)))))))))))))))&amp;IF(B22=Data!#REF!,Data!#REF!,(IF(B22=Data!#REF!,Data!#REF!,(IF(B22=Data!#REF!,Data!#REF!,(IF(B22=Data!#REF!,Data!#REF!,(IF(B22=Data!#REF!,Data!#REF!,Data!#REF!)))))))))</f>
        <v>#REF!</v>
      </c>
      <c r="Q22" s="378"/>
      <c r="R22" s="378"/>
      <c r="S22" s="186" t="e">
        <f>IF(B22=Data!B107,Data!I107,(IF(B22=Data!B113,Data!I113,(IF(B22=Data!B115,Data!I115,(IF(B22=Data!#REF!,Data!#REF!,(IF(B22=Data!#REF!,Data!#REF!,(IF(B22=Data!B98,Data!I98,(IF(B22=Data!#REF!,Data!#REF!,(IF(B22=Data!#REF!,Data!#REF!,Data!#REF!)))))))))))))))&amp;IF(B22=Data!B233,Data!I233,(IF(B22=Data!B234,Data!I234,(IF(B22=Data!#REF!,Data!#REF!,(IF(B22=Data!B229,Data!I229,(IF(B22=Data!B230,Data!I230,(IF(B22=Data!#REF!,Data!I925,(IF(B22=Data!#REF!,Data!#REF!,(IF(B22=Data!B285,Data!I285,Data!#REF!)))))))))))))))&amp;IF(B22=Data!#REF!,Data!#REF!,(IF(B22=Data!#REF!,Data!#REF!,(IF(B22=Data!#REF!,Data!#REF!,(IF(B22=Data!#REF!,Data!#REF!,(IF(B22=Data!#REF!,Data!#REF!,Data!#REF!)))))))))</f>
        <v>#REF!</v>
      </c>
      <c r="T22" s="379"/>
      <c r="U22" s="186" t="e">
        <f>IF(B22=Data!B107,Data!J107,(IF(B22=Data!B113,Data!J113,(IF(B22=Data!B115,Data!J115,(IF(B22=Data!#REF!,Data!#REF!,(IF(B22=Data!#REF!,Data!#REF!,(IF(B22=Data!B98,Data!J98,(IF(B22=Data!#REF!,Data!#REF!,(IF(B22=Data!#REF!,Data!#REF!,Data!#REF!)))))))))))))))&amp;IF(B22=Data!B233,Data!J233,(IF(B22=Data!B234,Data!J234,(IF(B22=Data!#REF!,Data!#REF!,(IF(B22=Data!B229,Data!J229,(IF(B22=Data!B230,Data!J230,(IF(B22=Data!#REF!,Data!J925,(IF(B22=Data!#REF!,Data!#REF!,(IF(B22=Data!B285,Data!J285,Data!#REF!)))))))))))))))&amp;IF(B22=Data!#REF!,Data!#REF!,(IF(B22=Data!#REF!,Data!#REF!,(IF(B22=Data!#REF!,Data!#REF!,(IF(B22=Data!#REF!,Data!#REF!,(IF(B22=Data!#REF!,Data!#REF!,Data!#REF!)))))))))</f>
        <v>#REF!</v>
      </c>
      <c r="V22" s="184">
        <f>IF(D22="","",VLOOKUP(B22,Data!$B$5:$J$404,9,FALSE)*D22)</f>
        <v>3.4499999999999997</v>
      </c>
    </row>
    <row r="23" spans="1:22" s="340" customFormat="1" ht="17" customHeight="1">
      <c r="A23" s="272">
        <v>5</v>
      </c>
      <c r="B23" s="419" t="s">
        <v>207</v>
      </c>
      <c r="C23" s="187" t="str">
        <f>IF(D23="","",VLOOKUP(B23,Data!$B$5:$L$404,2,FALSE))</f>
        <v>WH50400</v>
      </c>
      <c r="D23" s="274">
        <v>2</v>
      </c>
      <c r="E23" s="467" t="s">
        <v>1035</v>
      </c>
      <c r="F23" s="185">
        <f>IF(D23="","",VLOOKUP(B23,Data!$B$5:$L$404,11,FALSE))</f>
        <v>2142.8000000000002</v>
      </c>
      <c r="G23" s="188">
        <f t="shared" si="0"/>
        <v>4285.6000000000004</v>
      </c>
      <c r="H23" s="182" t="str">
        <f>IF(D23="","",VLOOKUP(B23,Data!$B$5:$D$404,3,FALSE))</f>
        <v>C/T</v>
      </c>
      <c r="I23" s="182" t="str">
        <f>IF(D23="","",VLOOKUP(B23,Data!$B$5:$M$404,12,FALSE))</f>
        <v>Indonesia</v>
      </c>
      <c r="J23" s="280" t="s">
        <v>1093</v>
      </c>
      <c r="K23" s="183">
        <f>IF(D23="","",VLOOKUP(B23,Data!$B$5:$E$404,4,FALSE)*D23)</f>
        <v>402</v>
      </c>
      <c r="L23" s="183">
        <f>IF(D23="","",VLOOKUP(B23,Data!$B$5:$F$404,5,FALSE)*D23)</f>
        <v>362</v>
      </c>
      <c r="M23" s="189" t="e">
        <f>IF(B23=Data!B108,Data!G108,(IF(B23=Data!B114,Data!G114,(IF(B23=Data!B116,Data!G116,(IF(B23=Data!#REF!,Data!#REF!,(IF(B23=Data!#REF!,Data!#REF!,(IF(B23=Data!B99,Data!G99,(IF(B23=Data!#REF!,Data!#REF!,(IF(B23=Data!#REF!,Data!#REF!,Data!#REF!)))))))))))))))&amp;IF(B23=Data!B234,Data!G234,(IF(B23=Data!B235,Data!G235,(IF(B23=Data!#REF!,Data!#REF!,(IF(B23=Data!B230,Data!G230,(IF(B23=Data!B231,Data!G231,(IF(B23=Data!#REF!,Data!G926,(IF(B23=Data!#REF!,Data!#REF!,(IF(B23=Data!B286,Data!G286,Data!#REF!)))))))))))))))&amp;IF(B23=Data!#REF!,Data!#REF!,(IF(B23=Data!#REF!,Data!#REF!,(IF(B23=Data!#REF!,Data!#REF!,(IF(B23=Data!#REF!,Data!#REF!,(IF(B23=Data!#REF!,Data!#REF!,Data!#REF!)))))))))</f>
        <v>#REF!</v>
      </c>
      <c r="N23" s="377"/>
      <c r="O23" s="378"/>
      <c r="P23" s="186" t="e">
        <f>IF(B23=Data!B108,Data!H108,(IF(B23=Data!B114,Data!H114,(IF(B23=Data!B116,Data!H116,(IF(B23=Data!#REF!,Data!#REF!,(IF(B23=Data!#REF!,Data!#REF!,(IF(B23=Data!B99,Data!H99,(IF(B23=Data!#REF!,Data!#REF!,(IF(B23=Data!#REF!,Data!#REF!,Data!#REF!)))))))))))))))&amp;IF(B23=Data!B234,Data!H234,(IF(B23=Data!B235,Data!H235,(IF(B23=Data!#REF!,Data!#REF!,(IF(B23=Data!B230,Data!H230,(IF(B23=Data!B231,Data!H231,(IF(B23=Data!#REF!,Data!H926,(IF(B23=Data!#REF!,Data!#REF!,(IF(B23=Data!B286,Data!H286,Data!#REF!)))))))))))))))&amp;IF(B23=Data!#REF!,Data!#REF!,(IF(B23=Data!#REF!,Data!#REF!,(IF(B23=Data!#REF!,Data!#REF!,(IF(B23=Data!#REF!,Data!#REF!,(IF(B23=Data!#REF!,Data!#REF!,Data!#REF!)))))))))</f>
        <v>#REF!</v>
      </c>
      <c r="Q23" s="378"/>
      <c r="R23" s="378"/>
      <c r="S23" s="186" t="e">
        <f>IF(B23=Data!B108,Data!I108,(IF(B23=Data!B114,Data!I114,(IF(B23=Data!B116,Data!I116,(IF(B23=Data!#REF!,Data!#REF!,(IF(B23=Data!#REF!,Data!#REF!,(IF(B23=Data!B99,Data!I99,(IF(B23=Data!#REF!,Data!#REF!,(IF(B23=Data!#REF!,Data!#REF!,Data!#REF!)))))))))))))))&amp;IF(B23=Data!B234,Data!I234,(IF(B23=Data!B235,Data!I235,(IF(B23=Data!#REF!,Data!#REF!,(IF(B23=Data!B230,Data!I230,(IF(B23=Data!B231,Data!I231,(IF(B23=Data!#REF!,Data!I926,(IF(B23=Data!#REF!,Data!#REF!,(IF(B23=Data!B286,Data!I286,Data!#REF!)))))))))))))))&amp;IF(B23=Data!#REF!,Data!#REF!,(IF(B23=Data!#REF!,Data!#REF!,(IF(B23=Data!#REF!,Data!#REF!,(IF(B23=Data!#REF!,Data!#REF!,(IF(B23=Data!#REF!,Data!#REF!,Data!#REF!)))))))))</f>
        <v>#REF!</v>
      </c>
      <c r="T23" s="379"/>
      <c r="U23" s="186" t="e">
        <f>IF(B23=Data!B108,Data!J108,(IF(B23=Data!B114,Data!J114,(IF(B23=Data!B116,Data!J116,(IF(B23=Data!#REF!,Data!#REF!,(IF(B23=Data!#REF!,Data!#REF!,(IF(B23=Data!B99,Data!J99,(IF(B23=Data!#REF!,Data!#REF!,(IF(B23=Data!#REF!,Data!#REF!,Data!#REF!)))))))))))))))&amp;IF(B23=Data!B234,Data!J234,(IF(B23=Data!B235,Data!J235,(IF(B23=Data!#REF!,Data!#REF!,(IF(B23=Data!B230,Data!J230,(IF(B23=Data!B231,Data!J231,(IF(B23=Data!#REF!,Data!J926,(IF(B23=Data!#REF!,Data!#REF!,(IF(B23=Data!B286,Data!J286,Data!#REF!)))))))))))))))&amp;IF(B23=Data!#REF!,Data!#REF!,(IF(B23=Data!#REF!,Data!#REF!,(IF(B23=Data!#REF!,Data!#REF!,(IF(B23=Data!#REF!,Data!#REF!,(IF(B23=Data!#REF!,Data!#REF!,Data!#REF!)))))))))</f>
        <v>#REF!</v>
      </c>
      <c r="V23" s="184">
        <f>IF(D23="","",VLOOKUP(B23,Data!$B$5:$J$404,9,FALSE)*D23)</f>
        <v>2.2999999999999998</v>
      </c>
    </row>
    <row r="24" spans="1:22" s="340" customFormat="1" ht="17" customHeight="1">
      <c r="A24" s="272">
        <v>6</v>
      </c>
      <c r="B24" s="419" t="s">
        <v>209</v>
      </c>
      <c r="C24" s="187" t="str">
        <f>IF(D24="","",VLOOKUP(B24,Data!$B$5:$L$404,2,FALSE))</f>
        <v>WN49700</v>
      </c>
      <c r="D24" s="274">
        <v>4</v>
      </c>
      <c r="E24" s="467"/>
      <c r="F24" s="185">
        <f>IF(D24="","",VLOOKUP(B24,Data!$B$5:$L$404,11,FALSE))</f>
        <v>1870.77</v>
      </c>
      <c r="G24" s="188">
        <f t="shared" si="0"/>
        <v>7483.08</v>
      </c>
      <c r="H24" s="182" t="str">
        <f>IF(D24="","",VLOOKUP(B24,Data!$B$5:$D$404,3,FALSE))</f>
        <v>C/T</v>
      </c>
      <c r="I24" s="182" t="str">
        <f>IF(D24="","",VLOOKUP(B24,Data!$B$5:$M$404,12,FALSE))</f>
        <v>Indonesia</v>
      </c>
      <c r="J24" s="280" t="s">
        <v>1093</v>
      </c>
      <c r="K24" s="183">
        <f>IF(D24="","",VLOOKUP(B24,Data!$B$5:$E$404,4,FALSE)*D24)</f>
        <v>804</v>
      </c>
      <c r="L24" s="183">
        <f>IF(D24="","",VLOOKUP(B24,Data!$B$5:$F$404,5,FALSE)*D24)</f>
        <v>724</v>
      </c>
      <c r="M24" s="189" t="e">
        <f>IF(B24=Data!B109,Data!G109,(IF(B24=Data!B115,Data!G115,(IF(B24=Data!B117,Data!G117,(IF(B24=Data!#REF!,Data!#REF!,(IF(B24=Data!#REF!,Data!#REF!,(IF(B24=Data!B100,Data!G100,(IF(B24=Data!#REF!,Data!#REF!,(IF(B24=Data!#REF!,Data!#REF!,Data!#REF!)))))))))))))))&amp;IF(B24=Data!B235,Data!G235,(IF(B24=Data!B236,Data!G236,(IF(B24=Data!#REF!,Data!#REF!,(IF(B24=Data!B231,Data!G231,(IF(B24=Data!B232,Data!G232,(IF(B24=Data!#REF!,Data!G927,(IF(B24=Data!#REF!,Data!#REF!,(IF(B24=Data!B287,Data!G287,Data!#REF!)))))))))))))))&amp;IF(B24=Data!#REF!,Data!#REF!,(IF(B24=Data!#REF!,Data!#REF!,(IF(B24=Data!#REF!,Data!#REF!,(IF(B24=Data!#REF!,Data!#REF!,(IF(B24=Data!#REF!,Data!#REF!,Data!#REF!)))))))))</f>
        <v>#REF!</v>
      </c>
      <c r="N24" s="377"/>
      <c r="O24" s="378"/>
      <c r="P24" s="186" t="e">
        <f>IF(B24=Data!B109,Data!H109,(IF(B24=Data!B115,Data!H115,(IF(B24=Data!B117,Data!H117,(IF(B24=Data!#REF!,Data!#REF!,(IF(B24=Data!#REF!,Data!#REF!,(IF(B24=Data!B100,Data!H100,(IF(B24=Data!#REF!,Data!#REF!,(IF(B24=Data!#REF!,Data!#REF!,Data!#REF!)))))))))))))))&amp;IF(B24=Data!B235,Data!H235,(IF(B24=Data!B236,Data!H236,(IF(B24=Data!#REF!,Data!#REF!,(IF(B24=Data!B231,Data!H231,(IF(B24=Data!B232,Data!H232,(IF(B24=Data!#REF!,Data!H927,(IF(B24=Data!#REF!,Data!#REF!,(IF(B24=Data!B287,Data!H287,Data!#REF!)))))))))))))))&amp;IF(B24=Data!#REF!,Data!#REF!,(IF(B24=Data!#REF!,Data!#REF!,(IF(B24=Data!#REF!,Data!#REF!,(IF(B24=Data!#REF!,Data!#REF!,(IF(B24=Data!#REF!,Data!#REF!,Data!#REF!)))))))))</f>
        <v>#REF!</v>
      </c>
      <c r="Q24" s="378"/>
      <c r="R24" s="378"/>
      <c r="S24" s="186" t="e">
        <f>IF(B24=Data!B109,Data!I109,(IF(B24=Data!B115,Data!I115,(IF(B24=Data!B117,Data!I117,(IF(B24=Data!#REF!,Data!#REF!,(IF(B24=Data!#REF!,Data!#REF!,(IF(B24=Data!B100,Data!I100,(IF(B24=Data!#REF!,Data!#REF!,(IF(B24=Data!#REF!,Data!#REF!,Data!#REF!)))))))))))))))&amp;IF(B24=Data!B235,Data!I235,(IF(B24=Data!B236,Data!I236,(IF(B24=Data!#REF!,Data!#REF!,(IF(B24=Data!B231,Data!I231,(IF(B24=Data!B232,Data!I232,(IF(B24=Data!#REF!,Data!I927,(IF(B24=Data!#REF!,Data!#REF!,(IF(B24=Data!B287,Data!I287,Data!#REF!)))))))))))))))&amp;IF(B24=Data!#REF!,Data!#REF!,(IF(B24=Data!#REF!,Data!#REF!,(IF(B24=Data!#REF!,Data!#REF!,(IF(B24=Data!#REF!,Data!#REF!,(IF(B24=Data!#REF!,Data!#REF!,Data!#REF!)))))))))</f>
        <v>#REF!</v>
      </c>
      <c r="T24" s="379"/>
      <c r="U24" s="186" t="e">
        <f>IF(B24=Data!B109,Data!J109,(IF(B24=Data!B115,Data!J115,(IF(B24=Data!B117,Data!J117,(IF(B24=Data!#REF!,Data!#REF!,(IF(B24=Data!#REF!,Data!#REF!,(IF(B24=Data!B100,Data!J100,(IF(B24=Data!#REF!,Data!#REF!,(IF(B24=Data!#REF!,Data!#REF!,Data!#REF!)))))))))))))))&amp;IF(B24=Data!B235,Data!J235,(IF(B24=Data!B236,Data!J236,(IF(B24=Data!#REF!,Data!#REF!,(IF(B24=Data!B231,Data!J231,(IF(B24=Data!B232,Data!J232,(IF(B24=Data!#REF!,Data!J927,(IF(B24=Data!#REF!,Data!#REF!,(IF(B24=Data!B287,Data!J287,Data!#REF!)))))))))))))))&amp;IF(B24=Data!#REF!,Data!#REF!,(IF(B24=Data!#REF!,Data!#REF!,(IF(B24=Data!#REF!,Data!#REF!,(IF(B24=Data!#REF!,Data!#REF!,(IF(B24=Data!#REF!,Data!#REF!,Data!#REF!)))))))))</f>
        <v>#REF!</v>
      </c>
      <c r="V24" s="184">
        <f>IF(D24="","",VLOOKUP(B24,Data!$B$5:$J$404,9,FALSE)*D24)</f>
        <v>4.5999999999999996</v>
      </c>
    </row>
    <row r="25" spans="1:22" s="340" customFormat="1" ht="17" customHeight="1">
      <c r="A25" s="272">
        <v>7</v>
      </c>
      <c r="B25" s="419" t="s">
        <v>219</v>
      </c>
      <c r="C25" s="187" t="str">
        <f>IF(D25="","",VLOOKUP(B25,Data!$B$5:$L$404,2,FALSE))</f>
        <v>WH50440</v>
      </c>
      <c r="D25" s="274">
        <v>2</v>
      </c>
      <c r="E25" s="467"/>
      <c r="F25" s="185">
        <f>IF(D25="","",VLOOKUP(B25,Data!$B$5:$L$404,11,FALSE))</f>
        <v>2347.6799999999998</v>
      </c>
      <c r="G25" s="188">
        <f t="shared" si="0"/>
        <v>4695.3599999999997</v>
      </c>
      <c r="H25" s="182" t="str">
        <f>IF(D25="","",VLOOKUP(B25,Data!$B$5:$D$404,3,FALSE))</f>
        <v>C/T</v>
      </c>
      <c r="I25" s="182" t="str">
        <f>IF(D25="","",VLOOKUP(B25,Data!$B$5:$M$404,12,FALSE))</f>
        <v>Indonesia</v>
      </c>
      <c r="J25" s="280" t="s">
        <v>1093</v>
      </c>
      <c r="K25" s="183">
        <f>IF(D25="","",VLOOKUP(B25,Data!$B$5:$E$404,4,FALSE)*D25)</f>
        <v>444</v>
      </c>
      <c r="L25" s="183">
        <f>IF(D25="","",VLOOKUP(B25,Data!$B$5:$F$404,5,FALSE)*D25)</f>
        <v>402</v>
      </c>
      <c r="M25" s="189" t="e">
        <f>IF(B25=Data!B110,Data!G110,(IF(B25=Data!B116,Data!G116,(IF(B25=Data!B118,Data!G118,(IF(B25=Data!#REF!,Data!#REF!,(IF(B25=Data!#REF!,Data!#REF!,(IF(B25=Data!B101,Data!G101,(IF(B25=Data!#REF!,Data!#REF!,(IF(B25=Data!#REF!,Data!#REF!,Data!#REF!)))))))))))))))&amp;IF(B25=Data!B236,Data!G236,(IF(B25=Data!B237,Data!G237,(IF(B25=Data!#REF!,Data!#REF!,(IF(B25=Data!B232,Data!G232,(IF(B25=Data!B233,Data!G233,(IF(B25=Data!#REF!,Data!G928,(IF(B25=Data!#REF!,Data!#REF!,(IF(B25=Data!B288,Data!G288,Data!#REF!)))))))))))))))&amp;IF(B25=Data!#REF!,Data!#REF!,(IF(B25=Data!#REF!,Data!#REF!,(IF(B25=Data!#REF!,Data!#REF!,(IF(B25=Data!#REF!,Data!#REF!,(IF(B25=Data!#REF!,Data!#REF!,Data!#REF!)))))))))</f>
        <v>#REF!</v>
      </c>
      <c r="N25" s="377"/>
      <c r="O25" s="378"/>
      <c r="P25" s="186" t="e">
        <f>IF(B25=Data!B110,Data!H110,(IF(B25=Data!B116,Data!H116,(IF(B25=Data!B118,Data!H118,(IF(B25=Data!#REF!,Data!#REF!,(IF(B25=Data!#REF!,Data!#REF!,(IF(B25=Data!B101,Data!H101,(IF(B25=Data!#REF!,Data!#REF!,(IF(B25=Data!#REF!,Data!#REF!,Data!#REF!)))))))))))))))&amp;IF(B25=Data!B236,Data!H236,(IF(B25=Data!B237,Data!H237,(IF(B25=Data!#REF!,Data!#REF!,(IF(B25=Data!B232,Data!H232,(IF(B25=Data!B233,Data!H233,(IF(B25=Data!#REF!,Data!H928,(IF(B25=Data!#REF!,Data!#REF!,(IF(B25=Data!B288,Data!H288,Data!#REF!)))))))))))))))&amp;IF(B25=Data!#REF!,Data!#REF!,(IF(B25=Data!#REF!,Data!#REF!,(IF(B25=Data!#REF!,Data!#REF!,(IF(B25=Data!#REF!,Data!#REF!,(IF(B25=Data!#REF!,Data!#REF!,Data!#REF!)))))))))</f>
        <v>#REF!</v>
      </c>
      <c r="Q25" s="378"/>
      <c r="R25" s="378"/>
      <c r="S25" s="186" t="e">
        <f>IF(B25=Data!B110,Data!I110,(IF(B25=Data!B116,Data!I116,(IF(B25=Data!B118,Data!I118,(IF(B25=Data!#REF!,Data!#REF!,(IF(B25=Data!#REF!,Data!#REF!,(IF(B25=Data!B101,Data!I101,(IF(B25=Data!#REF!,Data!#REF!,(IF(B25=Data!#REF!,Data!#REF!,Data!#REF!)))))))))))))))&amp;IF(B25=Data!B236,Data!I236,(IF(B25=Data!B237,Data!I237,(IF(B25=Data!#REF!,Data!#REF!,(IF(B25=Data!B232,Data!I232,(IF(B25=Data!B233,Data!I233,(IF(B25=Data!#REF!,Data!I928,(IF(B25=Data!#REF!,Data!#REF!,(IF(B25=Data!B288,Data!I288,Data!#REF!)))))))))))))))&amp;IF(B25=Data!#REF!,Data!#REF!,(IF(B25=Data!#REF!,Data!#REF!,(IF(B25=Data!#REF!,Data!#REF!,(IF(B25=Data!#REF!,Data!#REF!,(IF(B25=Data!#REF!,Data!#REF!,Data!#REF!)))))))))</f>
        <v>#REF!</v>
      </c>
      <c r="T25" s="379"/>
      <c r="U25" s="186" t="e">
        <f>IF(B25=Data!B110,Data!J110,(IF(B25=Data!B116,Data!J116,(IF(B25=Data!B118,Data!J118,(IF(B25=Data!#REF!,Data!#REF!,(IF(B25=Data!#REF!,Data!#REF!,(IF(B25=Data!B101,Data!J101,(IF(B25=Data!#REF!,Data!#REF!,(IF(B25=Data!#REF!,Data!#REF!,Data!#REF!)))))))))))))))&amp;IF(B25=Data!B236,Data!J236,(IF(B25=Data!B237,Data!J237,(IF(B25=Data!#REF!,Data!#REF!,(IF(B25=Data!B232,Data!J232,(IF(B25=Data!B233,Data!J233,(IF(B25=Data!#REF!,Data!J928,(IF(B25=Data!#REF!,Data!#REF!,(IF(B25=Data!B288,Data!J288,Data!#REF!)))))))))))))))&amp;IF(B25=Data!#REF!,Data!#REF!,(IF(B25=Data!#REF!,Data!#REF!,(IF(B25=Data!#REF!,Data!#REF!,(IF(B25=Data!#REF!,Data!#REF!,(IF(B25=Data!#REF!,Data!#REF!,Data!#REF!)))))))))</f>
        <v>#REF!</v>
      </c>
      <c r="V25" s="184">
        <f>IF(D25="","",VLOOKUP(B25,Data!$B$5:$J$404,9,FALSE)*D25)</f>
        <v>2.3980000000000001</v>
      </c>
    </row>
    <row r="26" spans="1:22" s="340" customFormat="1" ht="17" customHeight="1">
      <c r="A26" s="272">
        <v>8</v>
      </c>
      <c r="B26" s="419" t="s">
        <v>215</v>
      </c>
      <c r="C26" s="187" t="str">
        <f>IF(D26="","",VLOOKUP(B26,Data!$B$5:$L$404,2,FALSE))</f>
        <v>WH50420</v>
      </c>
      <c r="D26" s="274">
        <v>3</v>
      </c>
      <c r="E26" s="341"/>
      <c r="F26" s="185">
        <f>IF(D26="","",VLOOKUP(B26,Data!$B$5:$L$404,11,FALSE))</f>
        <v>1897.4</v>
      </c>
      <c r="G26" s="188">
        <f t="shared" si="0"/>
        <v>5692.2000000000007</v>
      </c>
      <c r="H26" s="182" t="str">
        <f>IF(D26="","",VLOOKUP(B26,Data!$B$5:$D$404,3,FALSE))</f>
        <v>C/T</v>
      </c>
      <c r="I26" s="182" t="str">
        <f>IF(D26="","",VLOOKUP(B26,Data!$B$5:$M$404,12,FALSE))</f>
        <v>Indonesia</v>
      </c>
      <c r="J26" s="280" t="s">
        <v>1093</v>
      </c>
      <c r="K26" s="183">
        <f>IF(D26="","",VLOOKUP(B26,Data!$B$5:$E$404,4,FALSE)*D26)</f>
        <v>666</v>
      </c>
      <c r="L26" s="183">
        <f>IF(D26="","",VLOOKUP(B26,Data!$B$5:$F$404,5,FALSE)*D26)</f>
        <v>603</v>
      </c>
      <c r="M26" s="189" t="e">
        <f>IF(B26=Data!B117,Data!G117,(IF(B26=Data!B123,Data!G123,(IF(B26=Data!B125,Data!G125,(IF(B26=Data!#REF!,Data!#REF!,(IF(B26=Data!#REF!,Data!#REF!,(IF(B26=Data!B108,Data!G108,(IF(B26=Data!#REF!,Data!#REF!,(IF(B26=Data!#REF!,Data!#REF!,Data!#REF!)))))))))))))))&amp;IF(B26=Data!B243,Data!G243,(IF(B26=Data!B244,Data!G244,(IF(B26=Data!#REF!,Data!#REF!,(IF(B26=Data!B239,Data!G239,(IF(B26=Data!B240,Data!G240,(IF(B26=Data!#REF!,Data!G935,(IF(B26=Data!#REF!,Data!#REF!,(IF(B26=Data!B295,Data!G295,Data!#REF!)))))))))))))))&amp;IF(B26=Data!#REF!,Data!#REF!,(IF(B26=Data!#REF!,Data!#REF!,(IF(B26=Data!#REF!,Data!#REF!,(IF(B26=Data!#REF!,Data!#REF!,(IF(B26=Data!#REF!,Data!#REF!,Data!#REF!)))))))))</f>
        <v>#REF!</v>
      </c>
      <c r="N26" s="377"/>
      <c r="O26" s="378"/>
      <c r="P26" s="186" t="e">
        <f>IF(B26=Data!B117,Data!H117,(IF(B26=Data!B123,Data!H123,(IF(B26=Data!B125,Data!H125,(IF(B26=Data!#REF!,Data!#REF!,(IF(B26=Data!#REF!,Data!#REF!,(IF(B26=Data!B108,Data!H108,(IF(B26=Data!#REF!,Data!#REF!,(IF(B26=Data!#REF!,Data!#REF!,Data!#REF!)))))))))))))))&amp;IF(B26=Data!B243,Data!H243,(IF(B26=Data!B244,Data!H244,(IF(B26=Data!#REF!,Data!#REF!,(IF(B26=Data!B239,Data!H239,(IF(B26=Data!B240,Data!H240,(IF(B26=Data!#REF!,Data!H935,(IF(B26=Data!#REF!,Data!#REF!,(IF(B26=Data!B295,Data!H295,Data!#REF!)))))))))))))))&amp;IF(B26=Data!#REF!,Data!#REF!,(IF(B26=Data!#REF!,Data!#REF!,(IF(B26=Data!#REF!,Data!#REF!,(IF(B26=Data!#REF!,Data!#REF!,(IF(B26=Data!#REF!,Data!#REF!,Data!#REF!)))))))))</f>
        <v>#REF!</v>
      </c>
      <c r="Q26" s="378"/>
      <c r="R26" s="378"/>
      <c r="S26" s="186" t="e">
        <f>IF(B26=Data!B117,Data!I117,(IF(B26=Data!B123,Data!I123,(IF(B26=Data!B125,Data!I125,(IF(B26=Data!#REF!,Data!#REF!,(IF(B26=Data!#REF!,Data!#REF!,(IF(B26=Data!B108,Data!I108,(IF(B26=Data!#REF!,Data!#REF!,(IF(B26=Data!#REF!,Data!#REF!,Data!#REF!)))))))))))))))&amp;IF(B26=Data!B243,Data!I243,(IF(B26=Data!B244,Data!I244,(IF(B26=Data!#REF!,Data!#REF!,(IF(B26=Data!B239,Data!I239,(IF(B26=Data!B240,Data!I240,(IF(B26=Data!#REF!,Data!I935,(IF(B26=Data!#REF!,Data!#REF!,(IF(B26=Data!B295,Data!I295,Data!#REF!)))))))))))))))&amp;IF(B26=Data!#REF!,Data!#REF!,(IF(B26=Data!#REF!,Data!#REF!,(IF(B26=Data!#REF!,Data!#REF!,(IF(B26=Data!#REF!,Data!#REF!,(IF(B26=Data!#REF!,Data!#REF!,Data!#REF!)))))))))</f>
        <v>#REF!</v>
      </c>
      <c r="T26" s="379"/>
      <c r="U26" s="186" t="e">
        <f>IF(B26=Data!B117,Data!J117,(IF(B26=Data!B123,Data!J123,(IF(B26=Data!B125,Data!J125,(IF(B26=Data!#REF!,Data!#REF!,(IF(B26=Data!#REF!,Data!#REF!,(IF(B26=Data!B108,Data!J108,(IF(B26=Data!#REF!,Data!#REF!,(IF(B26=Data!#REF!,Data!#REF!,Data!#REF!)))))))))))))))&amp;IF(B26=Data!B243,Data!J243,(IF(B26=Data!B244,Data!J244,(IF(B26=Data!#REF!,Data!#REF!,(IF(B26=Data!B239,Data!J239,(IF(B26=Data!B240,Data!J240,(IF(B26=Data!#REF!,Data!J935,(IF(B26=Data!#REF!,Data!#REF!,(IF(B26=Data!B295,Data!J295,Data!#REF!)))))))))))))))&amp;IF(B26=Data!#REF!,Data!#REF!,(IF(B26=Data!#REF!,Data!#REF!,(IF(B26=Data!#REF!,Data!#REF!,(IF(B26=Data!#REF!,Data!#REF!,(IF(B26=Data!#REF!,Data!#REF!,Data!#REF!)))))))))</f>
        <v>#REF!</v>
      </c>
      <c r="V26" s="184">
        <f>IF(D26="","",VLOOKUP(B26,Data!$B$5:$J$404,9,FALSE)*D26)</f>
        <v>3.5970000000000004</v>
      </c>
    </row>
    <row r="27" spans="1:22" s="340" customFormat="1" ht="17" customHeight="1">
      <c r="A27" s="272"/>
      <c r="B27" s="420" t="s">
        <v>1127</v>
      </c>
      <c r="C27" s="187" t="str">
        <f>IF(D27="","",VLOOKUP(B27,Data!$B$5:$L$404,2,FALSE))</f>
        <v/>
      </c>
      <c r="D27" s="274"/>
      <c r="E27" s="466"/>
      <c r="F27" s="185" t="str">
        <f>IF(D27="","",VLOOKUP(B27,Data!$B$5:$L$404,11,FALSE))</f>
        <v/>
      </c>
      <c r="G27" s="188" t="str">
        <f>IF(D27&gt;0,D27*F27,"-")</f>
        <v>-</v>
      </c>
      <c r="H27" s="182" t="str">
        <f>IF(D27="","",VLOOKUP(B27,Data!$B$5:$D$404,3,FALSE))</f>
        <v/>
      </c>
      <c r="I27" s="182" t="str">
        <f>IF(D27="","",VLOOKUP(B27,Data!$B$5:$M$404,12,FALSE))</f>
        <v/>
      </c>
      <c r="J27" s="280"/>
      <c r="K27" s="183" t="str">
        <f>IF(D27="","",VLOOKUP(B27,Data!$B$5:$E$404,4,FALSE)*D27)</f>
        <v/>
      </c>
      <c r="L27" s="183" t="str">
        <f>IF(D27="","",VLOOKUP(B27,Data!$B$5:$F$404,5,FALSE)*D27)</f>
        <v/>
      </c>
      <c r="M27" s="189" t="e">
        <f>IF(B27=Data!B162,Data!G162,(IF(B27=Data!B168,Data!G168,(IF(B27=Data!B170,Data!G170,(IF(B27=Data!#REF!,Data!#REF!,(IF(B27=Data!#REF!,Data!#REF!,(IF(B27=Data!B153,Data!G153,(IF(B27=Data!#REF!,Data!#REF!,(IF(B27=Data!#REF!,Data!#REF!,Data!#REF!)))))))))))))))&amp;IF(B27=Data!B288,Data!G288,(IF(B27=Data!B289,Data!G289,(IF(B27=Data!#REF!,Data!#REF!,(IF(B27=Data!B284,Data!G284,(IF(B27=Data!B285,Data!G285,(IF(B27=Data!#REF!,Data!G980,(IF(B27=Data!#REF!,Data!#REF!,(IF(B27=Data!B340,Data!G340,Data!#REF!)))))))))))))))&amp;IF(B27=Data!#REF!,Data!#REF!,(IF(B27=Data!#REF!,Data!#REF!,(IF(B27=Data!#REF!,Data!#REF!,(IF(B27=Data!#REF!,Data!#REF!,(IF(B27=Data!#REF!,Data!#REF!,Data!#REF!)))))))))</f>
        <v>#REF!</v>
      </c>
      <c r="N27" s="377"/>
      <c r="O27" s="378"/>
      <c r="P27" s="186" t="e">
        <f>IF(B27=Data!B162,Data!H162,(IF(B27=Data!B168,Data!H168,(IF(B27=Data!B170,Data!H170,(IF(B27=Data!#REF!,Data!#REF!,(IF(B27=Data!#REF!,Data!#REF!,(IF(B27=Data!B153,Data!H153,(IF(B27=Data!#REF!,Data!#REF!,(IF(B27=Data!#REF!,Data!#REF!,Data!#REF!)))))))))))))))&amp;IF(B27=Data!B288,Data!H288,(IF(B27=Data!B289,Data!H289,(IF(B27=Data!#REF!,Data!#REF!,(IF(B27=Data!B284,Data!H284,(IF(B27=Data!B285,Data!H285,(IF(B27=Data!#REF!,Data!H980,(IF(B27=Data!#REF!,Data!#REF!,(IF(B27=Data!B340,Data!H340,Data!#REF!)))))))))))))))&amp;IF(B27=Data!#REF!,Data!#REF!,(IF(B27=Data!#REF!,Data!#REF!,(IF(B27=Data!#REF!,Data!#REF!,(IF(B27=Data!#REF!,Data!#REF!,(IF(B27=Data!#REF!,Data!#REF!,Data!#REF!)))))))))</f>
        <v>#REF!</v>
      </c>
      <c r="Q27" s="378"/>
      <c r="R27" s="378"/>
      <c r="S27" s="186" t="e">
        <f>IF(B27=Data!B162,Data!I162,(IF(B27=Data!B168,Data!I168,(IF(B27=Data!B170,Data!I170,(IF(B27=Data!#REF!,Data!#REF!,(IF(B27=Data!#REF!,Data!#REF!,(IF(B27=Data!B153,Data!I153,(IF(B27=Data!#REF!,Data!#REF!,(IF(B27=Data!#REF!,Data!#REF!,Data!#REF!)))))))))))))))&amp;IF(B27=Data!B288,Data!I288,(IF(B27=Data!B289,Data!I289,(IF(B27=Data!#REF!,Data!#REF!,(IF(B27=Data!B284,Data!I284,(IF(B27=Data!B285,Data!I285,(IF(B27=Data!#REF!,Data!I980,(IF(B27=Data!#REF!,Data!#REF!,(IF(B27=Data!B340,Data!I340,Data!#REF!)))))))))))))))&amp;IF(B27=Data!#REF!,Data!#REF!,(IF(B27=Data!#REF!,Data!#REF!,(IF(B27=Data!#REF!,Data!#REF!,(IF(B27=Data!#REF!,Data!#REF!,(IF(B27=Data!#REF!,Data!#REF!,Data!#REF!)))))))))</f>
        <v>#REF!</v>
      </c>
      <c r="T27" s="379"/>
      <c r="U27" s="186" t="e">
        <f>IF(B27=Data!B162,Data!J162,(IF(B27=Data!B168,Data!J168,(IF(B27=Data!B170,Data!J170,(IF(B27=Data!#REF!,Data!#REF!,(IF(B27=Data!#REF!,Data!#REF!,(IF(B27=Data!B153,Data!J153,(IF(B27=Data!#REF!,Data!#REF!,(IF(B27=Data!#REF!,Data!#REF!,Data!#REF!)))))))))))))))&amp;IF(B27=Data!B288,Data!J288,(IF(B27=Data!B289,Data!J289,(IF(B27=Data!#REF!,Data!#REF!,(IF(B27=Data!B284,Data!J284,(IF(B27=Data!B285,Data!J285,(IF(B27=Data!#REF!,Data!J980,(IF(B27=Data!#REF!,Data!#REF!,(IF(B27=Data!B340,Data!J340,Data!#REF!)))))))))))))))&amp;IF(B27=Data!#REF!,Data!#REF!,(IF(B27=Data!#REF!,Data!#REF!,(IF(B27=Data!#REF!,Data!#REF!,(IF(B27=Data!#REF!,Data!#REF!,(IF(B27=Data!#REF!,Data!#REF!,Data!#REF!)))))))))</f>
        <v>#REF!</v>
      </c>
      <c r="V27" s="184" t="str">
        <f>IF(D27="","",VLOOKUP(B27,Data!$B$5:$J$404,9,FALSE)*D27)</f>
        <v/>
      </c>
    </row>
    <row r="28" spans="1:22" s="340" customFormat="1" ht="17" customHeight="1">
      <c r="A28" s="272">
        <v>9</v>
      </c>
      <c r="B28" s="419" t="s">
        <v>547</v>
      </c>
      <c r="C28" s="187" t="str">
        <f>IF(D28="","",VLOOKUP(B28,Data!$B$5:$L$404,2,FALSE))</f>
        <v>ZG04870</v>
      </c>
      <c r="D28" s="274">
        <v>1</v>
      </c>
      <c r="E28" s="466"/>
      <c r="F28" s="185">
        <f>IF(D28="","",VLOOKUP(B28,Data!$B$5:$L$404,11,FALSE))</f>
        <v>1870.76</v>
      </c>
      <c r="G28" s="188">
        <f>IF(D28&gt;0,D28*F28,"-")</f>
        <v>1870.76</v>
      </c>
      <c r="H28" s="182" t="str">
        <f>IF(D28="","",VLOOKUP(B28,Data!$B$5:$D$404,3,FALSE))</f>
        <v>C/T</v>
      </c>
      <c r="I28" s="182" t="str">
        <f>IF(D28="","",VLOOKUP(B28,Data!$B$5:$M$404,12,FALSE))</f>
        <v>Indonesia</v>
      </c>
      <c r="J28" s="280" t="s">
        <v>1126</v>
      </c>
      <c r="K28" s="183">
        <f>IF(D28="","",VLOOKUP(B28,Data!$B$5:$E$404,4,FALSE)*D28)</f>
        <v>201</v>
      </c>
      <c r="L28" s="183">
        <f>IF(D28="","",VLOOKUP(B28,Data!$B$5:$F$404,5,FALSE)*D28)</f>
        <v>181</v>
      </c>
      <c r="M28" s="189" t="e">
        <f>IF(B28=Data!B113,Data!G113,(IF(B28=Data!B119,Data!G119,(IF(B28=Data!B121,Data!G121,(IF(B28=Data!#REF!,Data!#REF!,(IF(B28=Data!#REF!,Data!#REF!,(IF(B28=Data!B104,Data!G104,(IF(B28=Data!#REF!,Data!#REF!,(IF(B28=Data!#REF!,Data!#REF!,Data!#REF!)))))))))))))))&amp;IF(B28=Data!B239,Data!G239,(IF(B28=Data!B240,Data!G240,(IF(B28=Data!#REF!,Data!#REF!,(IF(B28=Data!B235,Data!G235,(IF(B28=Data!B236,Data!G236,(IF(B28=Data!#REF!,Data!G931,(IF(B28=Data!#REF!,Data!#REF!,(IF(B28=Data!B291,Data!G291,Data!#REF!)))))))))))))))&amp;IF(B28=Data!#REF!,Data!#REF!,(IF(B28=Data!#REF!,Data!#REF!,(IF(B28=Data!#REF!,Data!#REF!,(IF(B28=Data!#REF!,Data!#REF!,(IF(B28=Data!#REF!,Data!#REF!,Data!#REF!)))))))))</f>
        <v>#REF!</v>
      </c>
      <c r="N28" s="377"/>
      <c r="O28" s="378"/>
      <c r="P28" s="186" t="e">
        <f>IF(B28=Data!B113,Data!H113,(IF(B28=Data!B119,Data!H119,(IF(B28=Data!B121,Data!H121,(IF(B28=Data!#REF!,Data!#REF!,(IF(B28=Data!#REF!,Data!#REF!,(IF(B28=Data!B104,Data!H104,(IF(B28=Data!#REF!,Data!#REF!,(IF(B28=Data!#REF!,Data!#REF!,Data!#REF!)))))))))))))))&amp;IF(B28=Data!B239,Data!H239,(IF(B28=Data!B240,Data!H240,(IF(B28=Data!#REF!,Data!#REF!,(IF(B28=Data!B235,Data!H235,(IF(B28=Data!B236,Data!H236,(IF(B28=Data!#REF!,Data!H931,(IF(B28=Data!#REF!,Data!#REF!,(IF(B28=Data!B291,Data!H291,Data!#REF!)))))))))))))))&amp;IF(B28=Data!#REF!,Data!#REF!,(IF(B28=Data!#REF!,Data!#REF!,(IF(B28=Data!#REF!,Data!#REF!,(IF(B28=Data!#REF!,Data!#REF!,(IF(B28=Data!#REF!,Data!#REF!,Data!#REF!)))))))))</f>
        <v>#REF!</v>
      </c>
      <c r="Q28" s="378"/>
      <c r="R28" s="378"/>
      <c r="S28" s="186" t="e">
        <f>IF(B28=Data!B113,Data!I113,(IF(B28=Data!B119,Data!I119,(IF(B28=Data!B121,Data!I121,(IF(B28=Data!#REF!,Data!#REF!,(IF(B28=Data!#REF!,Data!#REF!,(IF(B28=Data!B104,Data!I104,(IF(B28=Data!#REF!,Data!#REF!,(IF(B28=Data!#REF!,Data!#REF!,Data!#REF!)))))))))))))))&amp;IF(B28=Data!B239,Data!I239,(IF(B28=Data!B240,Data!I240,(IF(B28=Data!#REF!,Data!#REF!,(IF(B28=Data!B235,Data!I235,(IF(B28=Data!B236,Data!I236,(IF(B28=Data!#REF!,Data!I931,(IF(B28=Data!#REF!,Data!#REF!,(IF(B28=Data!B291,Data!I291,Data!#REF!)))))))))))))))&amp;IF(B28=Data!#REF!,Data!#REF!,(IF(B28=Data!#REF!,Data!#REF!,(IF(B28=Data!#REF!,Data!#REF!,(IF(B28=Data!#REF!,Data!#REF!,(IF(B28=Data!#REF!,Data!#REF!,Data!#REF!)))))))))</f>
        <v>#REF!</v>
      </c>
      <c r="T28" s="379"/>
      <c r="U28" s="186" t="e">
        <f>IF(B28=Data!B113,Data!J113,(IF(B28=Data!B119,Data!J119,(IF(B28=Data!B121,Data!J121,(IF(B28=Data!#REF!,Data!#REF!,(IF(B28=Data!#REF!,Data!#REF!,(IF(B28=Data!B104,Data!J104,(IF(B28=Data!#REF!,Data!#REF!,(IF(B28=Data!#REF!,Data!#REF!,Data!#REF!)))))))))))))))&amp;IF(B28=Data!B239,Data!J239,(IF(B28=Data!B240,Data!J240,(IF(B28=Data!#REF!,Data!#REF!,(IF(B28=Data!B235,Data!J235,(IF(B28=Data!B236,Data!J236,(IF(B28=Data!#REF!,Data!J931,(IF(B28=Data!#REF!,Data!#REF!,(IF(B28=Data!B291,Data!J291,Data!#REF!)))))))))))))))&amp;IF(B28=Data!#REF!,Data!#REF!,(IF(B28=Data!#REF!,Data!#REF!,(IF(B28=Data!#REF!,Data!#REF!,(IF(B28=Data!#REF!,Data!#REF!,(IF(B28=Data!#REF!,Data!#REF!,Data!#REF!)))))))))</f>
        <v>#REF!</v>
      </c>
      <c r="V28" s="184">
        <f>IF(D28="","",VLOOKUP(B28,Data!$B$5:$J$404,9,FALSE)*D28)</f>
        <v>1.1499999999999999</v>
      </c>
    </row>
    <row r="29" spans="1:22" s="340" customFormat="1" ht="17" customHeight="1">
      <c r="A29" s="272">
        <v>10</v>
      </c>
      <c r="B29" s="419" t="s">
        <v>699</v>
      </c>
      <c r="C29" s="187" t="str">
        <f>IF(D29="","",VLOOKUP(B29,Data!$B$5:$L$404,2,FALSE))</f>
        <v>VAD6750</v>
      </c>
      <c r="D29" s="274">
        <v>2</v>
      </c>
      <c r="E29" s="466"/>
      <c r="F29" s="185">
        <f>IF(D29="","",VLOOKUP(B29,Data!$B$5:$L$404,11,FALSE))</f>
        <v>2090.88</v>
      </c>
      <c r="G29" s="188">
        <f>IF(D29&gt;0,D29*F29,"-")</f>
        <v>4181.76</v>
      </c>
      <c r="H29" s="182" t="str">
        <f>IF(D29="","",VLOOKUP(B29,Data!$B$5:$D$404,3,FALSE))</f>
        <v>C/T</v>
      </c>
      <c r="I29" s="182" t="str">
        <f>IF(D29="","",VLOOKUP(B29,Data!$B$5:$M$404,12,FALSE))</f>
        <v>Indonesia</v>
      </c>
      <c r="J29" s="280" t="s">
        <v>1126</v>
      </c>
      <c r="K29" s="183">
        <f>IF(D29="","",VLOOKUP(B29,Data!$B$5:$E$404,4,FALSE)*D29)</f>
        <v>412</v>
      </c>
      <c r="L29" s="183">
        <f>IF(D29="","",VLOOKUP(B29,Data!$B$5:$F$404,5,FALSE)*D29)</f>
        <v>372</v>
      </c>
      <c r="M29" s="189" t="e">
        <f>IF(B29=Data!B114,Data!G114,(IF(B29=Data!B120,Data!G120,(IF(B29=Data!B122,Data!G122,(IF(B29=Data!#REF!,Data!#REF!,(IF(B29=Data!#REF!,Data!#REF!,(IF(B29=Data!B105,Data!G105,(IF(B29=Data!#REF!,Data!#REF!,(IF(B29=Data!#REF!,Data!#REF!,Data!#REF!)))))))))))))))&amp;IF(B29=Data!B240,Data!G240,(IF(B29=Data!B241,Data!G241,(IF(B29=Data!#REF!,Data!#REF!,(IF(B29=Data!B236,Data!G236,(IF(B29=Data!B237,Data!G237,(IF(B29=Data!#REF!,Data!G932,(IF(B29=Data!#REF!,Data!#REF!,(IF(B29=Data!B292,Data!G292,Data!#REF!)))))))))))))))&amp;IF(B29=Data!#REF!,Data!#REF!,(IF(B29=Data!#REF!,Data!#REF!,(IF(B29=Data!#REF!,Data!#REF!,(IF(B29=Data!#REF!,Data!#REF!,(IF(B29=Data!#REF!,Data!#REF!,Data!#REF!)))))))))</f>
        <v>#REF!</v>
      </c>
      <c r="N29" s="377"/>
      <c r="O29" s="378"/>
      <c r="P29" s="186" t="e">
        <f>IF(B29=Data!B114,Data!H114,(IF(B29=Data!B120,Data!H120,(IF(B29=Data!B122,Data!H122,(IF(B29=Data!#REF!,Data!#REF!,(IF(B29=Data!#REF!,Data!#REF!,(IF(B29=Data!B105,Data!H105,(IF(B29=Data!#REF!,Data!#REF!,(IF(B29=Data!#REF!,Data!#REF!,Data!#REF!)))))))))))))))&amp;IF(B29=Data!B240,Data!H240,(IF(B29=Data!B241,Data!H241,(IF(B29=Data!#REF!,Data!#REF!,(IF(B29=Data!B236,Data!H236,(IF(B29=Data!B237,Data!H237,(IF(B29=Data!#REF!,Data!H932,(IF(B29=Data!#REF!,Data!#REF!,(IF(B29=Data!B292,Data!H292,Data!#REF!)))))))))))))))&amp;IF(B29=Data!#REF!,Data!#REF!,(IF(B29=Data!#REF!,Data!#REF!,(IF(B29=Data!#REF!,Data!#REF!,(IF(B29=Data!#REF!,Data!#REF!,(IF(B29=Data!#REF!,Data!#REF!,Data!#REF!)))))))))</f>
        <v>#REF!</v>
      </c>
      <c r="Q29" s="378"/>
      <c r="R29" s="378"/>
      <c r="S29" s="186" t="e">
        <f>IF(B29=Data!B114,Data!I114,(IF(B29=Data!B120,Data!I120,(IF(B29=Data!B122,Data!I122,(IF(B29=Data!#REF!,Data!#REF!,(IF(B29=Data!#REF!,Data!#REF!,(IF(B29=Data!B105,Data!I105,(IF(B29=Data!#REF!,Data!#REF!,(IF(B29=Data!#REF!,Data!#REF!,Data!#REF!)))))))))))))))&amp;IF(B29=Data!B240,Data!I240,(IF(B29=Data!B241,Data!I241,(IF(B29=Data!#REF!,Data!#REF!,(IF(B29=Data!B236,Data!I236,(IF(B29=Data!B237,Data!I237,(IF(B29=Data!#REF!,Data!I932,(IF(B29=Data!#REF!,Data!#REF!,(IF(B29=Data!B292,Data!I292,Data!#REF!)))))))))))))))&amp;IF(B29=Data!#REF!,Data!#REF!,(IF(B29=Data!#REF!,Data!#REF!,(IF(B29=Data!#REF!,Data!#REF!,(IF(B29=Data!#REF!,Data!#REF!,(IF(B29=Data!#REF!,Data!#REF!,Data!#REF!)))))))))</f>
        <v>#REF!</v>
      </c>
      <c r="T29" s="379"/>
      <c r="U29" s="186" t="e">
        <f>IF(B29=Data!B114,Data!J114,(IF(B29=Data!B120,Data!J120,(IF(B29=Data!B122,Data!J122,(IF(B29=Data!#REF!,Data!#REF!,(IF(B29=Data!#REF!,Data!#REF!,(IF(B29=Data!B105,Data!J105,(IF(B29=Data!#REF!,Data!#REF!,(IF(B29=Data!#REF!,Data!#REF!,Data!#REF!)))))))))))))))&amp;IF(B29=Data!B240,Data!J240,(IF(B29=Data!B241,Data!J241,(IF(B29=Data!#REF!,Data!#REF!,(IF(B29=Data!B236,Data!J236,(IF(B29=Data!B237,Data!J237,(IF(B29=Data!#REF!,Data!J932,(IF(B29=Data!#REF!,Data!#REF!,(IF(B29=Data!B292,Data!J292,Data!#REF!)))))))))))))))&amp;IF(B29=Data!#REF!,Data!#REF!,(IF(B29=Data!#REF!,Data!#REF!,(IF(B29=Data!#REF!,Data!#REF!,(IF(B29=Data!#REF!,Data!#REF!,(IF(B29=Data!#REF!,Data!#REF!,Data!#REF!)))))))))</f>
        <v>#REF!</v>
      </c>
      <c r="V29" s="184">
        <f>IF(D29="","",VLOOKUP(B29,Data!$B$5:$J$404,9,FALSE)*D29)</f>
        <v>2.2999999999999998</v>
      </c>
    </row>
    <row r="30" spans="1:22" s="340" customFormat="1" ht="17" customHeight="1">
      <c r="A30" s="272"/>
      <c r="B30" s="419"/>
      <c r="C30" s="187" t="str">
        <f>IF(D30="","",VLOOKUP(B30,Data!$B$5:$L$404,2,FALSE))</f>
        <v/>
      </c>
      <c r="D30" s="274"/>
      <c r="E30" s="341"/>
      <c r="F30" s="185" t="str">
        <f>IF(D30="","",VLOOKUP(B30,Data!$B$5:$L$404,11,FALSE))</f>
        <v/>
      </c>
      <c r="G30" s="188" t="str">
        <f t="shared" si="0"/>
        <v>-</v>
      </c>
      <c r="H30" s="182" t="str">
        <f>IF(D30="","",VLOOKUP(B30,Data!$B$5:$D$404,3,FALSE))</f>
        <v/>
      </c>
      <c r="I30" s="182" t="str">
        <f>IF(D30="","",VLOOKUP(B30,Data!$B$5:$M$404,12,FALSE))</f>
        <v/>
      </c>
      <c r="J30" s="280"/>
      <c r="K30" s="183" t="str">
        <f>IF(D30="","",VLOOKUP(B30,Data!$B$5:$E$404,4,FALSE)*D30)</f>
        <v/>
      </c>
      <c r="L30" s="183" t="str">
        <f>IF(D30="","",VLOOKUP(B30,Data!$B$5:$F$404,5,FALSE)*D30)</f>
        <v/>
      </c>
      <c r="M30" s="189" t="e">
        <f>IF(B30=Data!B118,Data!G118,(IF(B30=Data!B124,Data!G124,(IF(B30=Data!B126,Data!G126,(IF(B30=Data!#REF!,Data!#REF!,(IF(B30=Data!#REF!,Data!#REF!,(IF(B30=Data!B109,Data!G109,(IF(B30=Data!#REF!,Data!#REF!,(IF(B30=Data!#REF!,Data!#REF!,Data!#REF!)))))))))))))))&amp;IF(B30=Data!B244,Data!G244,(IF(B30=Data!B245,Data!G245,(IF(B30=Data!#REF!,Data!#REF!,(IF(B30=Data!B240,Data!G240,(IF(B30=Data!B241,Data!G241,(IF(B30=Data!#REF!,Data!G936,(IF(B30=Data!#REF!,Data!#REF!,(IF(B30=Data!B296,Data!G296,Data!#REF!)))))))))))))))&amp;IF(B30=Data!#REF!,Data!#REF!,(IF(B30=Data!#REF!,Data!#REF!,(IF(B30=Data!#REF!,Data!#REF!,(IF(B30=Data!#REF!,Data!#REF!,(IF(B30=Data!#REF!,Data!#REF!,Data!#REF!)))))))))</f>
        <v>#REF!</v>
      </c>
      <c r="N30" s="377"/>
      <c r="O30" s="378"/>
      <c r="P30" s="186" t="e">
        <f>IF(B30=Data!B118,Data!H118,(IF(B30=Data!B124,Data!H124,(IF(B30=Data!B126,Data!H126,(IF(B30=Data!#REF!,Data!#REF!,(IF(B30=Data!#REF!,Data!#REF!,(IF(B30=Data!B109,Data!H109,(IF(B30=Data!#REF!,Data!#REF!,(IF(B30=Data!#REF!,Data!#REF!,Data!#REF!)))))))))))))))&amp;IF(B30=Data!B244,Data!H244,(IF(B30=Data!B245,Data!H245,(IF(B30=Data!#REF!,Data!#REF!,(IF(B30=Data!B240,Data!H240,(IF(B30=Data!B241,Data!H241,(IF(B30=Data!#REF!,Data!H936,(IF(B30=Data!#REF!,Data!#REF!,(IF(B30=Data!B296,Data!H296,Data!#REF!)))))))))))))))&amp;IF(B30=Data!#REF!,Data!#REF!,(IF(B30=Data!#REF!,Data!#REF!,(IF(B30=Data!#REF!,Data!#REF!,(IF(B30=Data!#REF!,Data!#REF!,(IF(B30=Data!#REF!,Data!#REF!,Data!#REF!)))))))))</f>
        <v>#REF!</v>
      </c>
      <c r="Q30" s="378"/>
      <c r="R30" s="378"/>
      <c r="S30" s="186" t="e">
        <f>IF(B30=Data!B118,Data!I118,(IF(B30=Data!B124,Data!I124,(IF(B30=Data!B126,Data!I126,(IF(B30=Data!#REF!,Data!#REF!,(IF(B30=Data!#REF!,Data!#REF!,(IF(B30=Data!B109,Data!I109,(IF(B30=Data!#REF!,Data!#REF!,(IF(B30=Data!#REF!,Data!#REF!,Data!#REF!)))))))))))))))&amp;IF(B30=Data!B244,Data!I244,(IF(B30=Data!B245,Data!I245,(IF(B30=Data!#REF!,Data!#REF!,(IF(B30=Data!B240,Data!I240,(IF(B30=Data!B241,Data!I241,(IF(B30=Data!#REF!,Data!I936,(IF(B30=Data!#REF!,Data!#REF!,(IF(B30=Data!B296,Data!I296,Data!#REF!)))))))))))))))&amp;IF(B30=Data!#REF!,Data!#REF!,(IF(B30=Data!#REF!,Data!#REF!,(IF(B30=Data!#REF!,Data!#REF!,(IF(B30=Data!#REF!,Data!#REF!,(IF(B30=Data!#REF!,Data!#REF!,Data!#REF!)))))))))</f>
        <v>#REF!</v>
      </c>
      <c r="T30" s="379"/>
      <c r="U30" s="186" t="e">
        <f>IF(B30=Data!B118,Data!J118,(IF(B30=Data!B124,Data!J124,(IF(B30=Data!B126,Data!J126,(IF(B30=Data!#REF!,Data!#REF!,(IF(B30=Data!#REF!,Data!#REF!,(IF(B30=Data!B109,Data!J109,(IF(B30=Data!#REF!,Data!#REF!,(IF(B30=Data!#REF!,Data!#REF!,Data!#REF!)))))))))))))))&amp;IF(B30=Data!B244,Data!J244,(IF(B30=Data!B245,Data!J245,(IF(B30=Data!#REF!,Data!#REF!,(IF(B30=Data!B240,Data!J240,(IF(B30=Data!B241,Data!J241,(IF(B30=Data!#REF!,Data!J936,(IF(B30=Data!#REF!,Data!#REF!,(IF(B30=Data!B296,Data!J296,Data!#REF!)))))))))))))))&amp;IF(B30=Data!#REF!,Data!#REF!,(IF(B30=Data!#REF!,Data!#REF!,(IF(B30=Data!#REF!,Data!#REF!,(IF(B30=Data!#REF!,Data!#REF!,(IF(B30=Data!#REF!,Data!#REF!,Data!#REF!)))))))))</f>
        <v>#REF!</v>
      </c>
      <c r="V30" s="184" t="str">
        <f>IF(D30="","",VLOOKUP(B30,Data!$B$5:$J$404,9,FALSE)*D30)</f>
        <v/>
      </c>
    </row>
    <row r="31" spans="1:22" s="340" customFormat="1" ht="19.5" customHeight="1">
      <c r="A31" s="272"/>
      <c r="B31" s="695" t="s">
        <v>1130</v>
      </c>
      <c r="C31" s="696"/>
      <c r="D31" s="454">
        <f>SUM(D18:D29)</f>
        <v>68</v>
      </c>
      <c r="E31" s="191"/>
      <c r="F31" s="191"/>
      <c r="G31" s="455">
        <f>SUM(G18:G29)</f>
        <v>136596.14000000001</v>
      </c>
      <c r="H31" s="383"/>
      <c r="I31" s="191"/>
      <c r="J31" s="191"/>
      <c r="K31" s="455">
        <f>SUM(K18:K30)</f>
        <v>14303</v>
      </c>
      <c r="L31" s="455">
        <f>SUM(L18:L30)</f>
        <v>12858</v>
      </c>
      <c r="M31" s="190">
        <f>SUM(M16:M17)</f>
        <v>0</v>
      </c>
      <c r="N31" s="190"/>
      <c r="O31" s="190"/>
      <c r="P31" s="190"/>
      <c r="Q31" s="190"/>
      <c r="R31" s="190">
        <f>SUM(R16:R17)</f>
        <v>0</v>
      </c>
      <c r="S31" s="190">
        <f>SUM(S16:S17)</f>
        <v>0</v>
      </c>
      <c r="T31" s="190"/>
      <c r="U31" s="190">
        <f>SUM(U16:U17)</f>
        <v>0</v>
      </c>
      <c r="V31" s="456">
        <f>SUM(V18:V30)</f>
        <v>80.364999999999981</v>
      </c>
    </row>
    <row r="32" spans="1:22" ht="10.25" customHeight="1">
      <c r="A32" s="272"/>
      <c r="B32" s="697"/>
      <c r="C32" s="698"/>
      <c r="D32" s="395"/>
      <c r="E32" s="311"/>
      <c r="F32" s="160" t="s">
        <v>523</v>
      </c>
      <c r="G32" s="157"/>
      <c r="H32" s="344"/>
      <c r="I32" s="344"/>
      <c r="J32" s="344"/>
      <c r="K32" s="161"/>
      <c r="L32" s="151"/>
      <c r="M32" s="298"/>
      <c r="T32" s="298"/>
      <c r="U32" s="298"/>
      <c r="V32" s="155"/>
    </row>
    <row r="33" spans="1:22" ht="14">
      <c r="A33" s="290" t="s">
        <v>524</v>
      </c>
      <c r="B33" s="346"/>
      <c r="C33" s="347"/>
      <c r="D33" s="396" t="s">
        <v>81</v>
      </c>
      <c r="E33" s="305"/>
      <c r="F33" s="68" t="s">
        <v>82</v>
      </c>
      <c r="G33" s="72"/>
      <c r="H33" s="322" t="s">
        <v>83</v>
      </c>
      <c r="I33" s="349"/>
      <c r="J33" s="152" t="s">
        <v>84</v>
      </c>
      <c r="K33" s="152"/>
      <c r="L33" s="682" t="s">
        <v>85</v>
      </c>
      <c r="M33" s="683"/>
      <c r="N33" s="683"/>
      <c r="O33" s="683"/>
      <c r="P33" s="683"/>
      <c r="Q33" s="683"/>
      <c r="R33" s="683"/>
      <c r="S33" s="683"/>
      <c r="T33" s="683"/>
      <c r="U33" s="683"/>
      <c r="V33" s="684"/>
    </row>
    <row r="34" spans="1:22" ht="14">
      <c r="A34" s="297" t="s">
        <v>525</v>
      </c>
      <c r="B34" s="334"/>
      <c r="C34" s="308"/>
      <c r="D34" s="386" t="s">
        <v>87</v>
      </c>
      <c r="F34" s="685"/>
      <c r="G34" s="686"/>
      <c r="H34" s="297" t="s">
        <v>88</v>
      </c>
      <c r="I34" s="350"/>
      <c r="J34" s="154" t="s">
        <v>89</v>
      </c>
      <c r="K34" s="154"/>
      <c r="L34" s="150"/>
      <c r="V34" s="155"/>
    </row>
    <row r="35" spans="1:22">
      <c r="A35" s="297" t="s">
        <v>526</v>
      </c>
      <c r="B35" s="297"/>
      <c r="C35" s="298"/>
      <c r="F35" s="685"/>
      <c r="G35" s="686"/>
      <c r="H35" s="297"/>
      <c r="I35" s="350"/>
      <c r="J35" s="154" t="s">
        <v>93</v>
      </c>
      <c r="K35" s="154"/>
      <c r="L35" s="150"/>
      <c r="V35" s="155"/>
    </row>
    <row r="36" spans="1:22" ht="10.5" customHeight="1">
      <c r="A36" s="311"/>
      <c r="B36" s="351"/>
      <c r="C36" s="352"/>
      <c r="D36" s="386" t="s">
        <v>94</v>
      </c>
      <c r="F36" s="685"/>
      <c r="G36" s="686"/>
      <c r="H36" s="297" t="s">
        <v>95</v>
      </c>
      <c r="I36" s="350"/>
      <c r="J36" s="154"/>
      <c r="K36" s="154"/>
      <c r="L36" s="150"/>
      <c r="V36" s="155"/>
    </row>
    <row r="37" spans="1:22" ht="13">
      <c r="A37" s="290" t="s">
        <v>96</v>
      </c>
      <c r="C37" s="292"/>
      <c r="D37" s="386" t="s">
        <v>97</v>
      </c>
      <c r="F37" s="76" t="s">
        <v>98</v>
      </c>
      <c r="G37" s="73"/>
      <c r="H37" s="297" t="s">
        <v>88</v>
      </c>
      <c r="I37" s="350"/>
      <c r="J37" s="154" t="s">
        <v>99</v>
      </c>
      <c r="K37" s="154"/>
      <c r="L37" s="150"/>
      <c r="V37" s="155"/>
    </row>
    <row r="38" spans="1:22" ht="10.5" customHeight="1">
      <c r="A38" s="297" t="s">
        <v>527</v>
      </c>
      <c r="C38" s="298"/>
      <c r="D38" s="386"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97"/>
      <c r="E39" s="312"/>
      <c r="F39" s="673" t="s">
        <v>1123</v>
      </c>
      <c r="G39" s="674"/>
      <c r="H39" s="673" t="s">
        <v>1122</v>
      </c>
      <c r="I39" s="674"/>
      <c r="J39" s="158" t="s">
        <v>104</v>
      </c>
      <c r="K39" s="158"/>
      <c r="L39" s="675" t="s">
        <v>105</v>
      </c>
      <c r="M39" s="676"/>
      <c r="N39" s="676"/>
      <c r="O39" s="676"/>
      <c r="P39" s="676"/>
      <c r="Q39" s="676"/>
      <c r="R39" s="676"/>
      <c r="S39" s="676"/>
      <c r="T39" s="676"/>
      <c r="U39" s="676"/>
      <c r="V39" s="677"/>
    </row>
    <row r="40" spans="1:22">
      <c r="B40" s="305"/>
    </row>
    <row r="43" spans="1:22" ht="19.25" customHeight="1"/>
    <row r="44" spans="1:22" ht="19.25" customHeight="1"/>
    <row r="45" spans="1:22" s="354" customFormat="1" ht="17.75" customHeight="1">
      <c r="A45" s="163" t="s">
        <v>886</v>
      </c>
      <c r="B45" s="146"/>
      <c r="C45" s="163" t="s">
        <v>569</v>
      </c>
      <c r="D45" s="382"/>
      <c r="E45" s="363"/>
      <c r="F45" s="163" t="s">
        <v>880</v>
      </c>
      <c r="G45" s="146"/>
      <c r="H45" s="163" t="s">
        <v>569</v>
      </c>
      <c r="K45" s="265"/>
      <c r="L45" s="265"/>
      <c r="V45" s="264"/>
    </row>
    <row r="46" spans="1:22" s="354" customFormat="1" ht="17.75" customHeight="1">
      <c r="A46" s="163" t="s">
        <v>887</v>
      </c>
      <c r="B46" s="146"/>
      <c r="C46" s="163" t="s">
        <v>891</v>
      </c>
      <c r="D46" s="382"/>
      <c r="E46" s="363"/>
      <c r="F46" s="247" t="s">
        <v>881</v>
      </c>
      <c r="G46" s="381"/>
      <c r="H46" s="247" t="s">
        <v>891</v>
      </c>
      <c r="K46" s="265"/>
      <c r="L46" s="265"/>
      <c r="V46" s="264"/>
    </row>
    <row r="47" spans="1:22" s="354" customFormat="1" ht="17.75" customHeight="1">
      <c r="A47" s="163" t="s">
        <v>888</v>
      </c>
      <c r="B47" s="146"/>
      <c r="C47" s="163" t="s">
        <v>891</v>
      </c>
      <c r="D47" s="382"/>
      <c r="E47" s="363"/>
      <c r="F47" s="163" t="s">
        <v>882</v>
      </c>
      <c r="G47" s="146"/>
      <c r="H47" s="163" t="s">
        <v>569</v>
      </c>
      <c r="K47" s="265"/>
      <c r="L47" s="265"/>
      <c r="V47" s="264"/>
    </row>
    <row r="48" spans="1:22" s="354" customFormat="1" ht="17.75" customHeight="1">
      <c r="A48" s="163" t="s">
        <v>889</v>
      </c>
      <c r="B48" s="146"/>
      <c r="C48" s="163" t="s">
        <v>569</v>
      </c>
      <c r="D48" s="382"/>
      <c r="E48" s="363"/>
      <c r="F48" s="163" t="s">
        <v>883</v>
      </c>
      <c r="G48" s="146"/>
      <c r="H48" s="163" t="s">
        <v>569</v>
      </c>
      <c r="K48" s="265"/>
      <c r="L48" s="265"/>
      <c r="V48" s="264"/>
    </row>
    <row r="49" spans="1:22" s="354" customFormat="1" ht="17.75" customHeight="1">
      <c r="A49" s="163" t="s">
        <v>890</v>
      </c>
      <c r="B49" s="146"/>
      <c r="C49" s="163" t="s">
        <v>569</v>
      </c>
      <c r="D49" s="382"/>
      <c r="E49" s="363"/>
      <c r="F49" s="163" t="s">
        <v>885</v>
      </c>
      <c r="G49" s="146"/>
      <c r="H49" s="163" t="s">
        <v>569</v>
      </c>
      <c r="K49" s="265"/>
      <c r="L49" s="265"/>
      <c r="V49" s="264"/>
    </row>
    <row r="50" spans="1:22" ht="18.75" customHeight="1">
      <c r="A50" s="411"/>
      <c r="B50" s="411"/>
      <c r="C50" s="411"/>
      <c r="D50" s="384"/>
      <c r="E50" s="266"/>
      <c r="F50" s="163" t="s">
        <v>884</v>
      </c>
      <c r="H50" s="163" t="s">
        <v>569</v>
      </c>
    </row>
    <row r="51" spans="1:22" ht="17.5">
      <c r="A51" s="268"/>
      <c r="B51" s="411"/>
      <c r="C51" s="411"/>
      <c r="D51" s="384"/>
      <c r="E51" s="411"/>
      <c r="F51" s="267"/>
      <c r="G51" s="267"/>
      <c r="H51" s="411"/>
    </row>
    <row r="53" spans="1:22">
      <c r="D53" s="386" t="s">
        <v>872</v>
      </c>
    </row>
    <row r="54" spans="1:22">
      <c r="L54" s="355"/>
    </row>
    <row r="55" spans="1:22" ht="14">
      <c r="A55" s="356"/>
      <c r="C55" s="334"/>
      <c r="D55" s="398"/>
      <c r="L55" s="358"/>
    </row>
    <row r="56" spans="1:22" ht="14">
      <c r="A56" s="359"/>
      <c r="C56" s="334"/>
      <c r="D56" s="398"/>
      <c r="L56" s="358"/>
    </row>
    <row r="57" spans="1:22" ht="14">
      <c r="A57" s="359"/>
      <c r="C57" s="334"/>
      <c r="D57" s="398"/>
      <c r="L57" s="358"/>
    </row>
    <row r="58" spans="1:22" ht="14">
      <c r="A58" s="359"/>
      <c r="B58" s="334"/>
      <c r="C58" s="334"/>
      <c r="D58" s="398"/>
      <c r="L58" s="358"/>
    </row>
    <row r="59" spans="1:22" ht="14">
      <c r="A59" s="359"/>
      <c r="B59" s="334"/>
      <c r="C59" s="334"/>
      <c r="D59" s="398"/>
      <c r="L59" s="358"/>
    </row>
    <row r="60" spans="1:22" ht="14">
      <c r="A60" s="359"/>
      <c r="B60" s="334"/>
      <c r="C60" s="334"/>
      <c r="D60" s="398"/>
      <c r="L60" s="358"/>
    </row>
    <row r="61" spans="1:22" ht="14">
      <c r="A61" s="334"/>
      <c r="B61" s="334"/>
      <c r="C61" s="334"/>
      <c r="D61" s="398"/>
      <c r="L61" s="360"/>
    </row>
    <row r="62" spans="1:22" ht="14">
      <c r="A62" s="359"/>
      <c r="B62" s="334"/>
      <c r="C62" s="334"/>
      <c r="D62" s="398"/>
    </row>
    <row r="63" spans="1:22" ht="14">
      <c r="A63" s="334"/>
      <c r="B63" s="334"/>
      <c r="C63" s="334"/>
      <c r="D63" s="398"/>
    </row>
    <row r="64" spans="1:22" ht="14">
      <c r="A64" s="334"/>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34"/>
      <c r="B75" s="334"/>
      <c r="C75" s="334"/>
      <c r="D75" s="398"/>
    </row>
    <row r="76" spans="1:4" ht="14">
      <c r="B76" s="334"/>
    </row>
    <row r="77" spans="1:4" ht="14">
      <c r="B77" s="334"/>
    </row>
    <row r="78" spans="1:4" ht="14">
      <c r="B78" s="334"/>
    </row>
  </sheetData>
  <mergeCells count="9">
    <mergeCell ref="F39:G39"/>
    <mergeCell ref="H39:I39"/>
    <mergeCell ref="L39:V39"/>
    <mergeCell ref="B31:C32"/>
    <mergeCell ref="L33:V33"/>
    <mergeCell ref="F34:G34"/>
    <mergeCell ref="F35:G35"/>
    <mergeCell ref="F36:G36"/>
    <mergeCell ref="L38:V38"/>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9" max="21" man="1"/>
  </rowBreaks>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A8193-F441-4F6E-8ADD-41790AC0278C}">
  <sheetPr>
    <pageSetUpPr fitToPage="1"/>
  </sheetPr>
  <dimension ref="A1:AD75"/>
  <sheetViews>
    <sheetView topLeftCell="A4" zoomScale="70" zoomScaleNormal="70" zoomScaleSheetLayoutView="85" workbookViewId="0">
      <selection activeCell="I27" sqref="I27"/>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97"/>
      <c r="I10" s="598"/>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1112</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11</v>
      </c>
      <c r="B19" s="419" t="s">
        <v>213</v>
      </c>
      <c r="C19" s="187" t="str">
        <f>IF(D19="","",VLOOKUP(B19,Data!$B$5:$L$404,2,FALSE))</f>
        <v>WH50410</v>
      </c>
      <c r="D19" s="274">
        <v>4</v>
      </c>
      <c r="E19" s="466"/>
      <c r="F19" s="185">
        <f>IF(D19="","",VLOOKUP(B19,Data!$B$5:$L$404,11,FALSE))</f>
        <v>1897.4</v>
      </c>
      <c r="G19" s="188">
        <f>IF(D19&gt;0,D19*F19,"-")</f>
        <v>7589.6</v>
      </c>
      <c r="H19" s="182" t="str">
        <f>IF(D19="","",VLOOKUP(B19,Data!$B$5:$D$404,3,FALSE))</f>
        <v>C/T</v>
      </c>
      <c r="I19" s="182" t="str">
        <f>IF(D19="","",VLOOKUP(B19,Data!$B$5:$M$404,12,FALSE))</f>
        <v>Indonesia</v>
      </c>
      <c r="J19" s="553" t="s">
        <v>1090</v>
      </c>
      <c r="K19" s="183">
        <f>IF(D19="","",VLOOKUP(B19,Data!$B$5:$E$404,4,FALSE)*D19)</f>
        <v>888</v>
      </c>
      <c r="L19" s="183">
        <f>IF(D19="","",VLOOKUP(B19,Data!$B$5:$F$404,5,FALSE)*D19)</f>
        <v>804</v>
      </c>
      <c r="M19" s="189" t="e">
        <f>IF(B19=Data!B87,Data!G87,(IF(B19=Data!B93,Data!G93,(IF(B19=Data!B95,Data!G95,(IF(B19=Data!#REF!,Data!#REF!,(IF(B19=Data!#REF!,Data!#REF!,(IF(B19=Data!B78,Data!G78,(IF(B19=Data!#REF!,Data!#REF!,(IF(B19=Data!#REF!,Data!#REF!,Data!#REF!)))))))))))))))&amp;IF(B19=Data!B212,Data!G212,(IF(B19=Data!B213,Data!G213,(IF(B19=Data!#REF!,Data!#REF!,(IF(B19=Data!B208,Data!G208,(IF(B19=Data!B209,Data!G209,(IF(B19=Data!#REF!,Data!G905,(IF(B19=Data!#REF!,Data!#REF!,(IF(B19=Data!B265,Data!G265,Data!#REF!)))))))))))))))&amp;IF(B19=Data!#REF!,Data!#REF!,(IF(B19=Data!#REF!,Data!#REF!,(IF(B19=Data!#REF!,Data!#REF!,(IF(B19=Data!#REF!,Data!#REF!,(IF(B19=Data!#REF!,Data!#REF!,Data!#REF!)))))))))</f>
        <v>#REF!</v>
      </c>
      <c r="N19" s="377"/>
      <c r="O19" s="378"/>
      <c r="P19" s="186" t="e">
        <f>IF(B19=Data!B87,Data!H87,(IF(B19=Data!B93,Data!H93,(IF(B19=Data!B95,Data!H95,(IF(B19=Data!#REF!,Data!#REF!,(IF(B19=Data!#REF!,Data!#REF!,(IF(B19=Data!B78,Data!H78,(IF(B19=Data!#REF!,Data!#REF!,(IF(B19=Data!#REF!,Data!#REF!,Data!#REF!)))))))))))))))&amp;IF(B19=Data!B212,Data!H212,(IF(B19=Data!B213,Data!H213,(IF(B19=Data!#REF!,Data!#REF!,(IF(B19=Data!B208,Data!H208,(IF(B19=Data!B209,Data!H209,(IF(B19=Data!#REF!,Data!H905,(IF(B19=Data!#REF!,Data!#REF!,(IF(B19=Data!B265,Data!H265,Data!#REF!)))))))))))))))&amp;IF(B19=Data!#REF!,Data!#REF!,(IF(B19=Data!#REF!,Data!#REF!,(IF(B19=Data!#REF!,Data!#REF!,(IF(B19=Data!#REF!,Data!#REF!,(IF(B19=Data!#REF!,Data!#REF!,Data!#REF!)))))))))</f>
        <v>#REF!</v>
      </c>
      <c r="Q19" s="378"/>
      <c r="R19" s="378"/>
      <c r="S19" s="186" t="e">
        <f>IF(B19=Data!B87,Data!I87,(IF(B19=Data!B93,Data!I93,(IF(B19=Data!B95,Data!I95,(IF(B19=Data!#REF!,Data!#REF!,(IF(B19=Data!#REF!,Data!#REF!,(IF(B19=Data!B78,Data!I78,(IF(B19=Data!#REF!,Data!#REF!,(IF(B19=Data!#REF!,Data!#REF!,Data!#REF!)))))))))))))))&amp;IF(B19=Data!B212,Data!I212,(IF(B19=Data!B213,Data!I213,(IF(B19=Data!#REF!,Data!#REF!,(IF(B19=Data!B208,Data!I208,(IF(B19=Data!B209,Data!I209,(IF(B19=Data!#REF!,Data!I905,(IF(B19=Data!#REF!,Data!#REF!,(IF(B19=Data!B265,Data!I265,Data!#REF!)))))))))))))))&amp;IF(B19=Data!#REF!,Data!#REF!,(IF(B19=Data!#REF!,Data!#REF!,(IF(B19=Data!#REF!,Data!#REF!,(IF(B19=Data!#REF!,Data!#REF!,(IF(B19=Data!#REF!,Data!#REF!,Data!#REF!)))))))))</f>
        <v>#REF!</v>
      </c>
      <c r="T19" s="379"/>
      <c r="U19" s="186" t="e">
        <f>IF(B19=Data!B87,Data!J87,(IF(B19=Data!B93,Data!J93,(IF(B19=Data!B95,Data!J95,(IF(B19=Data!#REF!,Data!#REF!,(IF(B19=Data!#REF!,Data!#REF!,(IF(B19=Data!B78,Data!J78,(IF(B19=Data!#REF!,Data!#REF!,(IF(B19=Data!#REF!,Data!#REF!,Data!#REF!)))))))))))))))&amp;IF(B19=Data!B212,Data!J212,(IF(B19=Data!B213,Data!J213,(IF(B19=Data!#REF!,Data!#REF!,(IF(B19=Data!B208,Data!J208,(IF(B19=Data!B209,Data!J209,(IF(B19=Data!#REF!,Data!J905,(IF(B19=Data!#REF!,Data!#REF!,(IF(B19=Data!B265,Data!J265,Data!#REF!)))))))))))))))&amp;IF(B19=Data!#REF!,Data!#REF!,(IF(B19=Data!#REF!,Data!#REF!,(IF(B19=Data!#REF!,Data!#REF!,(IF(B19=Data!#REF!,Data!#REF!,(IF(B19=Data!#REF!,Data!#REF!,Data!#REF!)))))))))</f>
        <v>#REF!</v>
      </c>
      <c r="V19" s="184">
        <f>IF(D19="","",VLOOKUP(B19,Data!$B$5:$J$404,9,FALSE)*D19)</f>
        <v>4.7960000000000003</v>
      </c>
    </row>
    <row r="20" spans="1:30" s="409" customFormat="1" ht="17" customHeight="1">
      <c r="A20" s="272"/>
      <c r="B20" s="368"/>
      <c r="C20" s="187" t="str">
        <f>IF(D20="","",VLOOKUP(B20,Data!$B$5:$L$404,2,FALSE))</f>
        <v/>
      </c>
      <c r="D20" s="274"/>
      <c r="E20" s="273"/>
      <c r="F20" s="376" t="str">
        <f>IF(D20="","",VLOOKUP(B20,Data!$B$5:$L$404,11,FALSE))</f>
        <v/>
      </c>
      <c r="G20" s="400" t="str">
        <f>IF(D20&gt;0,D20*F20,"-")</f>
        <v>-</v>
      </c>
      <c r="H20" s="401" t="str">
        <f>IF(D20="","",VLOOKUP(B20,Data!$B$5:$D$404,3,FALSE))</f>
        <v/>
      </c>
      <c r="I20" s="401" t="str">
        <f>IF(D20="","",VLOOKUP(B20,Data!$B$5:$M$404,12,FALSE))</f>
        <v/>
      </c>
      <c r="J20" s="553"/>
      <c r="K20" s="187" t="str">
        <f>IF(D20="","",VLOOKUP(B20,Data!$B$5:$E$404,4,FALSE)*D20)</f>
        <v/>
      </c>
      <c r="L20" s="187" t="str">
        <f>IF(D20="","",VLOOKUP(B20,Data!$B$5:$F$404,5,FALSE)*D20)</f>
        <v/>
      </c>
      <c r="M20" s="403"/>
      <c r="N20" s="404"/>
      <c r="O20" s="405"/>
      <c r="P20" s="406"/>
      <c r="Q20" s="405"/>
      <c r="R20" s="405"/>
      <c r="S20" s="406"/>
      <c r="T20" s="407"/>
      <c r="U20" s="406"/>
      <c r="V20" s="408" t="str">
        <f>IF(D20="","",VLOOKUP(B20,Data!$B$5:$J$404,9,FALSE)*D20)</f>
        <v/>
      </c>
      <c r="W20" s="386"/>
      <c r="X20" s="386"/>
      <c r="Y20" s="386"/>
      <c r="Z20" s="386"/>
      <c r="AA20" s="386"/>
      <c r="AB20" s="386"/>
      <c r="AC20" s="386"/>
      <c r="AD20" s="386"/>
    </row>
    <row r="21" spans="1:30" s="340" customFormat="1" ht="17" customHeight="1">
      <c r="A21" s="272"/>
      <c r="B21" s="419"/>
      <c r="C21" s="187" t="str">
        <f>IF(D21="","",VLOOKUP(B21,Data!$B$5:$L$404,2,FALSE))</f>
        <v/>
      </c>
      <c r="D21" s="274"/>
      <c r="E21" s="466"/>
      <c r="F21" s="185" t="str">
        <f>IF(D21="","",VLOOKUP(B21,Data!$B$5:$L$404,11,FALSE))</f>
        <v/>
      </c>
      <c r="G21" s="188" t="str">
        <f t="shared" ref="G21:G26" si="0">IF(D21&gt;0,D21*F21,"-")</f>
        <v>-</v>
      </c>
      <c r="H21" s="182" t="str">
        <f>IF(D21="","",VLOOKUP(B21,Data!$B$5:$D$404,3,FALSE))</f>
        <v/>
      </c>
      <c r="I21" s="182" t="str">
        <f>IF(D21="","",VLOOKUP(B21,Data!$B$5:$M$404,12,FALSE))</f>
        <v/>
      </c>
      <c r="J21" s="553"/>
      <c r="K21" s="183" t="str">
        <f>IF(D21="","",VLOOKUP(B21,Data!$B$5:$E$404,4,FALSE)*D21)</f>
        <v/>
      </c>
      <c r="L21" s="183" t="str">
        <f>IF(D21="","",VLOOKUP(B21,Data!$B$5:$F$404,5,FALSE)*D21)</f>
        <v/>
      </c>
      <c r="M21" s="189" t="e">
        <f>IF(B21=Data!B83,Data!G83,(IF(B21=Data!B89,Data!G89,(IF(B21=Data!B91,Data!G91,(IF(B21=Data!#REF!,Data!#REF!,(IF(B21=Data!#REF!,Data!#REF!,(IF(B21=Data!B74,Data!G74,(IF(B21=Data!#REF!,Data!#REF!,(IF(B21=Data!#REF!,Data!#REF!,Data!#REF!)))))))))))))))&amp;IF(B21=Data!B208,Data!G208,(IF(B21=Data!B209,Data!G209,(IF(B21=Data!#REF!,Data!#REF!,(IF(B21=Data!B204,Data!G204,(IF(B21=Data!B205,Data!G205,(IF(B21=Data!#REF!,Data!G901,(IF(B21=Data!#REF!,Data!#REF!,(IF(B21=Data!B261,Data!G261,Data!#REF!)))))))))))))))&amp;IF(B21=Data!#REF!,Data!#REF!,(IF(B21=Data!#REF!,Data!#REF!,(IF(B21=Data!#REF!,Data!#REF!,(IF(B21=Data!#REF!,Data!#REF!,(IF(B21=Data!#REF!,Data!#REF!,Data!#REF!)))))))))</f>
        <v>#REF!</v>
      </c>
      <c r="N21" s="377"/>
      <c r="O21" s="378"/>
      <c r="P21" s="186" t="e">
        <f>IF(B21=Data!B83,Data!H83,(IF(B21=Data!B89,Data!H89,(IF(B21=Data!B91,Data!H91,(IF(B21=Data!#REF!,Data!#REF!,(IF(B21=Data!#REF!,Data!#REF!,(IF(B21=Data!B74,Data!H74,(IF(B21=Data!#REF!,Data!#REF!,(IF(B21=Data!#REF!,Data!#REF!,Data!#REF!)))))))))))))))&amp;IF(B21=Data!B208,Data!H208,(IF(B21=Data!B209,Data!H209,(IF(B21=Data!#REF!,Data!#REF!,(IF(B21=Data!B204,Data!H204,(IF(B21=Data!B205,Data!H205,(IF(B21=Data!#REF!,Data!H901,(IF(B21=Data!#REF!,Data!#REF!,(IF(B21=Data!B261,Data!H261,Data!#REF!)))))))))))))))&amp;IF(B21=Data!#REF!,Data!#REF!,(IF(B21=Data!#REF!,Data!#REF!,(IF(B21=Data!#REF!,Data!#REF!,(IF(B21=Data!#REF!,Data!#REF!,(IF(B21=Data!#REF!,Data!#REF!,Data!#REF!)))))))))</f>
        <v>#REF!</v>
      </c>
      <c r="Q21" s="378"/>
      <c r="R21" s="378"/>
      <c r="S21" s="186" t="e">
        <f>IF(B21=Data!B83,Data!I83,(IF(B21=Data!B89,Data!I89,(IF(B21=Data!B91,Data!I91,(IF(B21=Data!#REF!,Data!#REF!,(IF(B21=Data!#REF!,Data!#REF!,(IF(B21=Data!B74,Data!I74,(IF(B21=Data!#REF!,Data!#REF!,(IF(B21=Data!#REF!,Data!#REF!,Data!#REF!)))))))))))))))&amp;IF(B21=Data!B208,Data!I208,(IF(B21=Data!B209,Data!I209,(IF(B21=Data!#REF!,Data!#REF!,(IF(B21=Data!B204,Data!I204,(IF(B21=Data!B205,Data!I205,(IF(B21=Data!#REF!,Data!I901,(IF(B21=Data!#REF!,Data!#REF!,(IF(B21=Data!B261,Data!I261,Data!#REF!)))))))))))))))&amp;IF(B21=Data!#REF!,Data!#REF!,(IF(B21=Data!#REF!,Data!#REF!,(IF(B21=Data!#REF!,Data!#REF!,(IF(B21=Data!#REF!,Data!#REF!,(IF(B21=Data!#REF!,Data!#REF!,Data!#REF!)))))))))</f>
        <v>#REF!</v>
      </c>
      <c r="T21" s="379"/>
      <c r="U21" s="186" t="e">
        <f>IF(B21=Data!B83,Data!J83,(IF(B21=Data!B89,Data!J89,(IF(B21=Data!B91,Data!J91,(IF(B21=Data!#REF!,Data!#REF!,(IF(B21=Data!#REF!,Data!#REF!,(IF(B21=Data!B74,Data!J74,(IF(B21=Data!#REF!,Data!#REF!,(IF(B21=Data!#REF!,Data!#REF!,Data!#REF!)))))))))))))))&amp;IF(B21=Data!B208,Data!J208,(IF(B21=Data!B209,Data!J209,(IF(B21=Data!#REF!,Data!#REF!,(IF(B21=Data!B204,Data!J204,(IF(B21=Data!B205,Data!J205,(IF(B21=Data!#REF!,Data!J901,(IF(B21=Data!#REF!,Data!#REF!,(IF(B21=Data!B261,Data!J261,Data!#REF!)))))))))))))))&amp;IF(B21=Data!#REF!,Data!#REF!,(IF(B21=Data!#REF!,Data!#REF!,(IF(B21=Data!#REF!,Data!#REF!,(IF(B21=Data!#REF!,Data!#REF!,(IF(B21=Data!#REF!,Data!#REF!,Data!#REF!)))))))))</f>
        <v>#REF!</v>
      </c>
      <c r="V21" s="184" t="str">
        <f>IF(D21="","",VLOOKUP(B21,Data!$B$5:$J$404,9,FALSE)*D21)</f>
        <v/>
      </c>
    </row>
    <row r="22" spans="1:30" s="340" customFormat="1" ht="17" customHeight="1">
      <c r="A22" s="272"/>
      <c r="B22" s="419"/>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553"/>
      <c r="K22" s="183" t="str">
        <f>IF(D22="","",VLOOKUP(B22,Data!$B$5:$E$404,4,FALSE)*D22)</f>
        <v/>
      </c>
      <c r="L22" s="183" t="str">
        <f>IF(D22="","",VLOOKUP(B22,Data!$B$5:$F$404,5,FALSE)*D22)</f>
        <v/>
      </c>
      <c r="M22" s="189" t="e">
        <f>IF(B22=Data!B84,Data!G84,(IF(B22=Data!B90,Data!G90,(IF(B22=Data!B92,Data!G92,(IF(B22=Data!#REF!,Data!#REF!,(IF(B22=Data!#REF!,Data!#REF!,(IF(B22=Data!B75,Data!G75,(IF(B22=Data!#REF!,Data!#REF!,(IF(B22=Data!#REF!,Data!#REF!,Data!#REF!)))))))))))))))&amp;IF(B22=Data!B209,Data!G209,(IF(B22=Data!B210,Data!G210,(IF(B22=Data!#REF!,Data!#REF!,(IF(B22=Data!B205,Data!G205,(IF(B22=Data!B206,Data!G206,(IF(B22=Data!#REF!,Data!G902,(IF(B22=Data!#REF!,Data!#REF!,(IF(B22=Data!B262,Data!G262,Data!#REF!)))))))))))))))&amp;IF(B22=Data!#REF!,Data!#REF!,(IF(B22=Data!#REF!,Data!#REF!,(IF(B22=Data!#REF!,Data!#REF!,(IF(B22=Data!#REF!,Data!#REF!,(IF(B22=Data!#REF!,Data!#REF!,Data!#REF!)))))))))</f>
        <v>#REF!</v>
      </c>
      <c r="N22" s="377"/>
      <c r="O22" s="378"/>
      <c r="P22" s="186" t="e">
        <f>IF(B22=Data!B84,Data!H84,(IF(B22=Data!B90,Data!H90,(IF(B22=Data!B92,Data!H92,(IF(B22=Data!#REF!,Data!#REF!,(IF(B22=Data!#REF!,Data!#REF!,(IF(B22=Data!B75,Data!H75,(IF(B22=Data!#REF!,Data!#REF!,(IF(B22=Data!#REF!,Data!#REF!,Data!#REF!)))))))))))))))&amp;IF(B22=Data!B209,Data!H209,(IF(B22=Data!B210,Data!H210,(IF(B22=Data!#REF!,Data!#REF!,(IF(B22=Data!B205,Data!H205,(IF(B22=Data!B206,Data!H206,(IF(B22=Data!#REF!,Data!H902,(IF(B22=Data!#REF!,Data!#REF!,(IF(B22=Data!B262,Data!H262,Data!#REF!)))))))))))))))&amp;IF(B22=Data!#REF!,Data!#REF!,(IF(B22=Data!#REF!,Data!#REF!,(IF(B22=Data!#REF!,Data!#REF!,(IF(B22=Data!#REF!,Data!#REF!,(IF(B22=Data!#REF!,Data!#REF!,Data!#REF!)))))))))</f>
        <v>#REF!</v>
      </c>
      <c r="Q22" s="378"/>
      <c r="R22" s="378"/>
      <c r="S22" s="186" t="e">
        <f>IF(B22=Data!B84,Data!I84,(IF(B22=Data!B90,Data!I90,(IF(B22=Data!B92,Data!I92,(IF(B22=Data!#REF!,Data!#REF!,(IF(B22=Data!#REF!,Data!#REF!,(IF(B22=Data!B75,Data!I75,(IF(B22=Data!#REF!,Data!#REF!,(IF(B22=Data!#REF!,Data!#REF!,Data!#REF!)))))))))))))))&amp;IF(B22=Data!B209,Data!I209,(IF(B22=Data!B210,Data!I210,(IF(B22=Data!#REF!,Data!#REF!,(IF(B22=Data!B205,Data!I205,(IF(B22=Data!B206,Data!I206,(IF(B22=Data!#REF!,Data!I902,(IF(B22=Data!#REF!,Data!#REF!,(IF(B22=Data!B262,Data!I262,Data!#REF!)))))))))))))))&amp;IF(B22=Data!#REF!,Data!#REF!,(IF(B22=Data!#REF!,Data!#REF!,(IF(B22=Data!#REF!,Data!#REF!,(IF(B22=Data!#REF!,Data!#REF!,(IF(B22=Data!#REF!,Data!#REF!,Data!#REF!)))))))))</f>
        <v>#REF!</v>
      </c>
      <c r="T22" s="379"/>
      <c r="U22" s="186" t="e">
        <f>IF(B22=Data!B84,Data!J84,(IF(B22=Data!B90,Data!J90,(IF(B22=Data!B92,Data!J92,(IF(B22=Data!#REF!,Data!#REF!,(IF(B22=Data!#REF!,Data!#REF!,(IF(B22=Data!B75,Data!J75,(IF(B22=Data!#REF!,Data!#REF!,(IF(B22=Data!#REF!,Data!#REF!,Data!#REF!)))))))))))))))&amp;IF(B22=Data!B209,Data!J209,(IF(B22=Data!B210,Data!J210,(IF(B22=Data!#REF!,Data!#REF!,(IF(B22=Data!B205,Data!J205,(IF(B22=Data!B206,Data!J206,(IF(B22=Data!#REF!,Data!J902,(IF(B22=Data!#REF!,Data!#REF!,(IF(B22=Data!B262,Data!J262,Data!#REF!)))))))))))))))&amp;IF(B22=Data!#REF!,Data!#REF!,(IF(B22=Data!#REF!,Data!#REF!,(IF(B22=Data!#REF!,Data!#REF!,(IF(B22=Data!#REF!,Data!#REF!,(IF(B22=Data!#REF!,Data!#REF!,Data!#REF!)))))))))</f>
        <v>#REF!</v>
      </c>
      <c r="V22" s="184" t="str">
        <f>IF(D22="","",VLOOKUP(B22,Data!$B$5:$J$404,9,FALSE)*D22)</f>
        <v/>
      </c>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340" customFormat="1" ht="17" customHeight="1">
      <c r="A24" s="410"/>
      <c r="B24" s="342"/>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399"/>
      <c r="B25" s="342" t="s">
        <v>871</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410"/>
      <c r="B26" s="342" t="s">
        <v>1134</v>
      </c>
      <c r="C26" s="187"/>
      <c r="D26" s="339"/>
      <c r="E26" s="276"/>
      <c r="F26" s="185"/>
      <c r="G26" s="188" t="str">
        <f t="shared" si="0"/>
        <v>-</v>
      </c>
      <c r="H26" s="182"/>
      <c r="I26" s="182"/>
      <c r="J26" s="246"/>
      <c r="K26" s="183"/>
      <c r="L26" s="183"/>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c r="W26" s="282"/>
      <c r="X26" s="282"/>
      <c r="Y26" s="282"/>
      <c r="Z26" s="282"/>
      <c r="AA26" s="282"/>
      <c r="AB26" s="282"/>
      <c r="AC26" s="282"/>
      <c r="AD26" s="282"/>
    </row>
    <row r="27" spans="1:30" s="340" customFormat="1" ht="19.5" customHeight="1">
      <c r="A27" s="272"/>
      <c r="B27" s="695" t="s">
        <v>1131</v>
      </c>
      <c r="C27" s="696"/>
      <c r="D27" s="269">
        <f>SUM(D16:D26)</f>
        <v>4</v>
      </c>
      <c r="E27" s="374"/>
      <c r="F27" s="380"/>
      <c r="G27" s="191">
        <f>SUM(G16:G26)</f>
        <v>7589.6</v>
      </c>
      <c r="H27" s="191"/>
      <c r="I27" s="383"/>
      <c r="J27" s="343"/>
      <c r="K27" s="191">
        <f>SUM(K16:K26)</f>
        <v>888</v>
      </c>
      <c r="L27" s="191">
        <f>SUM(L16:L26)</f>
        <v>804</v>
      </c>
      <c r="M27" s="191" t="e">
        <f>SUM(M16:M26)</f>
        <v>#REF!</v>
      </c>
      <c r="N27" s="190">
        <f>SUM(N14:N15)</f>
        <v>0</v>
      </c>
      <c r="O27" s="190" t="e">
        <f>SUM(#REF!)</f>
        <v>#REF!</v>
      </c>
      <c r="P27" s="190">
        <f>SUM(P14:P15)</f>
        <v>0</v>
      </c>
      <c r="Q27" s="190">
        <f>SUM(Q14:Q15)</f>
        <v>0</v>
      </c>
      <c r="R27" s="190" t="e">
        <f>SUM(#REF!)</f>
        <v>#REF!</v>
      </c>
      <c r="S27" s="190">
        <f>SUM(S14:S15)</f>
        <v>0</v>
      </c>
      <c r="T27" s="190">
        <f>SUM(T14:T15)</f>
        <v>0</v>
      </c>
      <c r="U27" s="190"/>
      <c r="V27" s="192">
        <f>SUM(V16:V26)</f>
        <v>4.7960000000000003</v>
      </c>
      <c r="W27" s="282"/>
    </row>
    <row r="28" spans="1:30" ht="10.5" customHeight="1">
      <c r="A28" s="272"/>
      <c r="B28" s="697"/>
      <c r="C28" s="698"/>
      <c r="D28" s="395"/>
      <c r="E28" s="375"/>
      <c r="F28" s="311"/>
      <c r="G28" s="160" t="s">
        <v>523</v>
      </c>
      <c r="H28" s="157"/>
      <c r="I28" s="344"/>
      <c r="J28" s="344"/>
      <c r="K28" s="344"/>
      <c r="L28" s="161"/>
      <c r="M28" s="151"/>
      <c r="N28" s="298"/>
      <c r="U28" s="298"/>
      <c r="V28" s="298"/>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1123</v>
      </c>
      <c r="G35" s="674"/>
      <c r="H35" s="673" t="s">
        <v>1122</v>
      </c>
      <c r="I35" s="674"/>
      <c r="J35" s="158" t="s">
        <v>104</v>
      </c>
      <c r="K35" s="158"/>
      <c r="L35" s="675" t="s">
        <v>105</v>
      </c>
      <c r="M35" s="676"/>
      <c r="N35" s="676"/>
      <c r="O35" s="676"/>
      <c r="P35" s="676"/>
      <c r="Q35" s="676"/>
      <c r="R35" s="676"/>
      <c r="S35" s="676"/>
      <c r="T35" s="676"/>
      <c r="U35" s="676"/>
      <c r="V35" s="677"/>
    </row>
    <row r="36" spans="1:22">
      <c r="B36" s="305"/>
    </row>
    <row r="42" spans="1:22" s="354" customFormat="1" ht="26.25" customHeight="1">
      <c r="A42" s="163" t="s">
        <v>886</v>
      </c>
      <c r="B42" s="146"/>
      <c r="C42" s="163" t="s">
        <v>569</v>
      </c>
      <c r="D42" s="362"/>
      <c r="E42" s="362"/>
      <c r="F42" s="363"/>
      <c r="G42" s="163" t="s">
        <v>880</v>
      </c>
      <c r="H42" s="146"/>
      <c r="I42" s="163" t="s">
        <v>569</v>
      </c>
      <c r="K42" s="265"/>
      <c r="L42" s="265"/>
      <c r="V42" s="264"/>
    </row>
    <row r="43" spans="1:22" s="354" customFormat="1" ht="19.25" customHeight="1">
      <c r="A43" s="163" t="s">
        <v>887</v>
      </c>
      <c r="B43" s="146"/>
      <c r="C43" s="163" t="s">
        <v>891</v>
      </c>
      <c r="D43" s="362"/>
      <c r="E43" s="362"/>
      <c r="F43" s="363"/>
      <c r="G43" s="247" t="s">
        <v>881</v>
      </c>
      <c r="H43" s="381"/>
      <c r="I43" s="247" t="s">
        <v>891</v>
      </c>
      <c r="K43" s="265"/>
      <c r="L43" s="265"/>
      <c r="V43" s="264"/>
    </row>
    <row r="44" spans="1:22" s="354" customFormat="1" ht="19.25" customHeight="1">
      <c r="A44" s="163" t="s">
        <v>888</v>
      </c>
      <c r="B44" s="146"/>
      <c r="C44" s="163" t="s">
        <v>891</v>
      </c>
      <c r="D44" s="362"/>
      <c r="E44" s="362"/>
      <c r="F44" s="363"/>
      <c r="G44" s="163" t="s">
        <v>882</v>
      </c>
      <c r="H44" s="146"/>
      <c r="I44" s="163" t="s">
        <v>569</v>
      </c>
      <c r="K44" s="265"/>
      <c r="L44" s="265"/>
      <c r="V44" s="264"/>
    </row>
    <row r="45" spans="1:22" s="354" customFormat="1" ht="19.25" customHeight="1">
      <c r="A45" s="163" t="s">
        <v>889</v>
      </c>
      <c r="B45" s="146"/>
      <c r="C45" s="163" t="s">
        <v>569</v>
      </c>
      <c r="D45" s="362"/>
      <c r="E45" s="362"/>
      <c r="F45" s="363"/>
      <c r="G45" s="163" t="s">
        <v>883</v>
      </c>
      <c r="H45" s="146"/>
      <c r="I45" s="163" t="s">
        <v>569</v>
      </c>
      <c r="K45" s="265"/>
      <c r="L45" s="265"/>
      <c r="V45" s="264"/>
    </row>
    <row r="46" spans="1:22" s="354" customFormat="1" ht="19.25" customHeight="1">
      <c r="A46" s="163" t="s">
        <v>890</v>
      </c>
      <c r="B46" s="146"/>
      <c r="C46" s="163" t="s">
        <v>569</v>
      </c>
      <c r="D46" s="362"/>
      <c r="E46" s="362"/>
      <c r="F46" s="363"/>
      <c r="G46" s="163" t="s">
        <v>885</v>
      </c>
      <c r="H46" s="146"/>
      <c r="I46" s="163" t="s">
        <v>569</v>
      </c>
      <c r="K46" s="265"/>
      <c r="L46" s="265"/>
      <c r="V46" s="264"/>
    </row>
    <row r="47" spans="1:22" ht="18.75" customHeight="1">
      <c r="A47" s="411"/>
      <c r="B47" s="411"/>
      <c r="C47" s="411"/>
      <c r="D47" s="411"/>
      <c r="E47" s="411"/>
      <c r="F47" s="266"/>
      <c r="G47" s="163" t="s">
        <v>884</v>
      </c>
      <c r="H47" s="146"/>
      <c r="I47" s="163" t="s">
        <v>569</v>
      </c>
    </row>
    <row r="51" spans="1:12">
      <c r="L51" s="355"/>
    </row>
    <row r="52" spans="1:12" ht="14">
      <c r="A52" s="356"/>
      <c r="C52" s="334"/>
      <c r="D52" s="357"/>
      <c r="L52" s="358"/>
    </row>
    <row r="53" spans="1:12" ht="14">
      <c r="A53" s="359"/>
      <c r="C53" s="334"/>
      <c r="D53" s="357"/>
      <c r="L53" s="358"/>
    </row>
    <row r="54" spans="1:12" ht="14">
      <c r="A54" s="359"/>
      <c r="C54" s="334"/>
      <c r="D54" s="357"/>
      <c r="L54" s="358"/>
    </row>
    <row r="55" spans="1:12" ht="14">
      <c r="A55" s="359"/>
      <c r="B55" s="334"/>
      <c r="C55" s="334"/>
      <c r="D55" s="357"/>
      <c r="L55" s="358"/>
    </row>
    <row r="56" spans="1:12" ht="14">
      <c r="A56" s="359"/>
      <c r="B56" s="334"/>
      <c r="C56" s="334"/>
      <c r="D56" s="357"/>
      <c r="L56" s="358"/>
    </row>
    <row r="57" spans="1:12" ht="14">
      <c r="A57" s="359"/>
      <c r="B57" s="334"/>
      <c r="C57" s="334"/>
      <c r="D57" s="357"/>
      <c r="L57" s="358"/>
    </row>
    <row r="58" spans="1:12" ht="14">
      <c r="A58" s="334"/>
      <c r="B58" s="334"/>
      <c r="C58" s="334"/>
      <c r="D58" s="357"/>
      <c r="L58" s="360"/>
    </row>
    <row r="59" spans="1:12" ht="14">
      <c r="A59" s="359"/>
      <c r="B59" s="334"/>
      <c r="C59" s="334"/>
      <c r="D59" s="357"/>
    </row>
    <row r="60" spans="1:12" ht="14">
      <c r="A60" s="334"/>
      <c r="B60" s="334"/>
      <c r="C60" s="334"/>
      <c r="D60" s="357"/>
    </row>
    <row r="61" spans="1:12" ht="14">
      <c r="A61" s="334"/>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34"/>
      <c r="B72" s="334"/>
      <c r="C72" s="334"/>
      <c r="D72" s="357"/>
    </row>
    <row r="73" spans="1:4" ht="14">
      <c r="B73" s="334"/>
    </row>
    <row r="74" spans="1:4" ht="14">
      <c r="B74" s="334"/>
    </row>
    <row r="75" spans="1:4" ht="14">
      <c r="B75"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5E2B0-5EE6-41E0-BD76-0D85F3351C98}">
  <sheetPr>
    <pageSetUpPr fitToPage="1"/>
  </sheetPr>
  <dimension ref="A1:AD72"/>
  <sheetViews>
    <sheetView zoomScale="85" zoomScaleNormal="85" zoomScaleSheetLayoutView="85" workbookViewId="0">
      <selection activeCell="B18" sqref="B18"/>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97"/>
      <c r="I10" s="598"/>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1125</v>
      </c>
      <c r="C18" s="187" t="str">
        <f>IF(D18="","",VLOOKUP(B18,Data!$B$5:$L$404,2,FALSE))</f>
        <v/>
      </c>
      <c r="D18" s="361"/>
      <c r="E18" s="276"/>
      <c r="F18" s="185" t="str">
        <f>IF(D18="","",VLOOKUP(B18,Data!$B$5:$L$404,11,FALSE))</f>
        <v/>
      </c>
      <c r="G18" s="188" t="str">
        <f>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12</v>
      </c>
      <c r="B19" s="419" t="s">
        <v>699</v>
      </c>
      <c r="C19" s="187" t="str">
        <f>IF(D19="","",VLOOKUP(B19,Data!$B$5:$L$404,2,FALSE))</f>
        <v>VAD6750</v>
      </c>
      <c r="D19" s="361">
        <v>1</v>
      </c>
      <c r="E19" s="276"/>
      <c r="F19" s="185">
        <f>IF(D19="","",VLOOKUP(B19,Data!$B$5:$L$404,11,FALSE))</f>
        <v>2090.88</v>
      </c>
      <c r="G19" s="188">
        <f>IF(D19&gt;0,D19*F19,"-")</f>
        <v>2090.88</v>
      </c>
      <c r="H19" s="182" t="str">
        <f>IF(D19="","",VLOOKUP(B19,Data!$B$5:$D$404,3,FALSE))</f>
        <v>C/T</v>
      </c>
      <c r="I19" s="182" t="str">
        <f>IF(D19="","",VLOOKUP(B19,Data!$B$5:$M$404,12,FALSE))</f>
        <v>Indonesia</v>
      </c>
      <c r="J19" s="280" t="s">
        <v>1124</v>
      </c>
      <c r="K19" s="183">
        <f>IF(D19="","",VLOOKUP(B19,Data!$B$5:$E$404,4,FALSE)*D19)</f>
        <v>206</v>
      </c>
      <c r="L19" s="183">
        <f>IF(D19="","",VLOOKUP(B19,Data!$B$5:$F$404,5,FALSE)*D19)</f>
        <v>186</v>
      </c>
      <c r="M19" s="189"/>
      <c r="N19" s="377"/>
      <c r="O19" s="378"/>
      <c r="P19" s="186"/>
      <c r="Q19" s="378"/>
      <c r="R19" s="378"/>
      <c r="S19" s="186"/>
      <c r="T19" s="379"/>
      <c r="U19" s="186"/>
      <c r="V19" s="184">
        <f>IF(D19="","",VLOOKUP(B19,Data!$B$5:$J$404,9,FALSE)*D19)</f>
        <v>1.1499999999999999</v>
      </c>
      <c r="W19" s="282"/>
      <c r="X19" s="282"/>
      <c r="Y19" s="282"/>
      <c r="Z19" s="282"/>
      <c r="AA19" s="282"/>
      <c r="AB19" s="282"/>
      <c r="AC19" s="282"/>
      <c r="AD19" s="282"/>
    </row>
    <row r="20" spans="1:30" s="340" customFormat="1" ht="17" customHeight="1">
      <c r="A20" s="488"/>
      <c r="B20" s="419"/>
      <c r="C20" s="187" t="str">
        <f>IF(D20="","",VLOOKUP(B20,Data!$B$5:$L$404,2,FALSE))</f>
        <v/>
      </c>
      <c r="D20" s="361"/>
      <c r="E20" s="276"/>
      <c r="F20" s="185" t="str">
        <f>IF(D20="","",VLOOKUP(B20,Data!$B$5:$L$404,11,FALSE))</f>
        <v/>
      </c>
      <c r="G20" s="188" t="str">
        <f t="shared" ref="G20:G25" si="0">IF(D20&gt;0,D20*F20,"-")</f>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488"/>
      <c r="B21" s="419"/>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80"/>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871</v>
      </c>
      <c r="C24" s="187" t="str">
        <f>IF(D24="","",VLOOKUP(B24,Data!$B$5:$L$404,2,FALSE))</f>
        <v/>
      </c>
      <c r="D24" s="339"/>
      <c r="E24" s="412"/>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1134</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t="str">
        <f>IF(D25="","",VLOOKUP(B25,Data!$B$5:$J$404,9,FALSE)*D25)</f>
        <v/>
      </c>
      <c r="W25" s="282"/>
      <c r="X25" s="282"/>
      <c r="Y25" s="282"/>
      <c r="Z25" s="282"/>
      <c r="AA25" s="282"/>
      <c r="AB25" s="282"/>
      <c r="AC25" s="282"/>
      <c r="AD25" s="282"/>
    </row>
    <row r="26" spans="1:30" s="340" customFormat="1" ht="16.5" customHeight="1">
      <c r="A26" s="272"/>
      <c r="B26" s="695" t="s">
        <v>1132</v>
      </c>
      <c r="C26" s="696"/>
      <c r="D26" s="193">
        <f>SUM(D18:D25)</f>
        <v>1</v>
      </c>
      <c r="E26" s="380"/>
      <c r="F26" s="190"/>
      <c r="G26" s="191">
        <f>SUM(G18:G25)</f>
        <v>2090.88</v>
      </c>
      <c r="H26" s="343"/>
      <c r="I26" s="343"/>
      <c r="J26" s="343"/>
      <c r="K26" s="191">
        <f>SUM(K18:K25)</f>
        <v>206</v>
      </c>
      <c r="L26" s="191">
        <f>SUM(L18:L25)</f>
        <v>186</v>
      </c>
      <c r="M26" s="190">
        <f>SUM(M16:M17)</f>
        <v>0</v>
      </c>
      <c r="N26" s="190" t="e">
        <f>SUM(#REF!)</f>
        <v>#REF!</v>
      </c>
      <c r="O26" s="190">
        <f>SUM(O16:O17)</f>
        <v>0</v>
      </c>
      <c r="P26" s="190">
        <f>SUM(P16:P17)</f>
        <v>0</v>
      </c>
      <c r="Q26" s="190" t="e">
        <f>SUM(#REF!)</f>
        <v>#REF!</v>
      </c>
      <c r="R26" s="190">
        <f>SUM(R16:R17)</f>
        <v>0</v>
      </c>
      <c r="S26" s="190">
        <f>SUM(S16:S17)</f>
        <v>0</v>
      </c>
      <c r="T26" s="190"/>
      <c r="U26" s="190">
        <f>SUM(U16:U17)</f>
        <v>0</v>
      </c>
      <c r="V26" s="192">
        <f>SUM(V18:V25)</f>
        <v>1.1499999999999999</v>
      </c>
    </row>
    <row r="27" spans="1:30" ht="10.25" customHeight="1">
      <c r="A27" s="272"/>
      <c r="B27" s="697"/>
      <c r="C27" s="698"/>
      <c r="D27" s="345"/>
      <c r="E27" s="311"/>
      <c r="F27" s="160" t="s">
        <v>523</v>
      </c>
      <c r="G27" s="157"/>
      <c r="H27" s="344"/>
      <c r="I27" s="344"/>
      <c r="J27" s="344"/>
      <c r="K27" s="161"/>
      <c r="L27" s="151"/>
      <c r="M27" s="298"/>
      <c r="T27" s="298"/>
      <c r="U27" s="298"/>
      <c r="V27" s="155"/>
    </row>
    <row r="28" spans="1:30"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30" ht="14">
      <c r="A29" s="297" t="s">
        <v>525</v>
      </c>
      <c r="B29" s="334"/>
      <c r="C29" s="308"/>
      <c r="D29" s="386" t="s">
        <v>87</v>
      </c>
      <c r="F29" s="685"/>
      <c r="G29" s="686"/>
      <c r="H29" s="297" t="s">
        <v>88</v>
      </c>
      <c r="I29" s="350"/>
      <c r="J29" s="154" t="s">
        <v>89</v>
      </c>
      <c r="K29" s="154"/>
      <c r="L29" s="150"/>
      <c r="V29" s="155"/>
    </row>
    <row r="30" spans="1:30">
      <c r="A30" s="297" t="s">
        <v>526</v>
      </c>
      <c r="B30" s="297"/>
      <c r="C30" s="298"/>
      <c r="D30" s="386"/>
      <c r="F30" s="685"/>
      <c r="G30" s="686"/>
      <c r="H30" s="297"/>
      <c r="I30" s="350"/>
      <c r="J30" s="154" t="s">
        <v>93</v>
      </c>
      <c r="K30" s="154"/>
      <c r="L30" s="150"/>
      <c r="V30" s="155"/>
    </row>
    <row r="31" spans="1:30" ht="10.5" customHeight="1">
      <c r="A31" s="311"/>
      <c r="B31" s="351"/>
      <c r="C31" s="352"/>
      <c r="D31" s="386" t="s">
        <v>94</v>
      </c>
      <c r="F31" s="685"/>
      <c r="G31" s="686"/>
      <c r="H31" s="297" t="s">
        <v>95</v>
      </c>
      <c r="I31" s="350"/>
      <c r="J31" s="154"/>
      <c r="K31" s="154"/>
      <c r="L31" s="150"/>
      <c r="V31" s="155"/>
    </row>
    <row r="32" spans="1:30"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1123</v>
      </c>
      <c r="G34" s="674"/>
      <c r="H34" s="673" t="s">
        <v>1122</v>
      </c>
      <c r="I34" s="674"/>
      <c r="J34" s="158" t="s">
        <v>104</v>
      </c>
      <c r="K34" s="158"/>
      <c r="L34" s="675" t="s">
        <v>105</v>
      </c>
      <c r="M34" s="676"/>
      <c r="N34" s="676"/>
      <c r="O34" s="676"/>
      <c r="P34" s="676"/>
      <c r="Q34" s="676"/>
      <c r="R34" s="676"/>
      <c r="S34" s="676"/>
      <c r="T34" s="676"/>
      <c r="U34" s="676"/>
      <c r="V34" s="677"/>
    </row>
    <row r="35" spans="1:22">
      <c r="B35" s="305"/>
    </row>
    <row r="39" spans="1:22" s="354" customFormat="1" ht="21" customHeight="1">
      <c r="A39" s="163" t="s">
        <v>886</v>
      </c>
      <c r="B39" s="146"/>
      <c r="C39" s="163" t="s">
        <v>569</v>
      </c>
      <c r="D39" s="362"/>
      <c r="E39" s="362"/>
      <c r="F39" s="363"/>
      <c r="G39" s="163" t="s">
        <v>880</v>
      </c>
      <c r="H39" s="146"/>
      <c r="I39" s="163" t="s">
        <v>569</v>
      </c>
      <c r="K39" s="265"/>
      <c r="L39" s="265"/>
      <c r="V39" s="264"/>
    </row>
    <row r="40" spans="1:22" s="354" customFormat="1" ht="19.25" customHeight="1">
      <c r="A40" s="163" t="s">
        <v>887</v>
      </c>
      <c r="B40" s="146"/>
      <c r="C40" s="163" t="s">
        <v>891</v>
      </c>
      <c r="D40" s="362"/>
      <c r="E40" s="362"/>
      <c r="F40" s="363"/>
      <c r="G40" s="247" t="s">
        <v>881</v>
      </c>
      <c r="H40" s="381"/>
      <c r="I40" s="247" t="s">
        <v>891</v>
      </c>
      <c r="K40" s="265"/>
      <c r="L40" s="265"/>
      <c r="V40" s="264"/>
    </row>
    <row r="41" spans="1:22" s="354" customFormat="1" ht="19.25" customHeight="1">
      <c r="A41" s="163" t="s">
        <v>888</v>
      </c>
      <c r="B41" s="146"/>
      <c r="C41" s="163" t="s">
        <v>891</v>
      </c>
      <c r="D41" s="362"/>
      <c r="E41" s="362"/>
      <c r="F41" s="363"/>
      <c r="G41" s="163" t="s">
        <v>882</v>
      </c>
      <c r="H41" s="146"/>
      <c r="I41" s="163" t="s">
        <v>569</v>
      </c>
      <c r="K41" s="265"/>
      <c r="L41" s="265"/>
      <c r="V41" s="264"/>
    </row>
    <row r="42" spans="1:22" s="354" customFormat="1" ht="19.25" customHeight="1">
      <c r="A42" s="163" t="s">
        <v>889</v>
      </c>
      <c r="B42" s="146"/>
      <c r="C42" s="163" t="s">
        <v>569</v>
      </c>
      <c r="D42" s="362"/>
      <c r="E42" s="362"/>
      <c r="F42" s="363"/>
      <c r="G42" s="163" t="s">
        <v>883</v>
      </c>
      <c r="H42" s="146"/>
      <c r="I42" s="163" t="s">
        <v>569</v>
      </c>
      <c r="K42" s="265"/>
      <c r="L42" s="265"/>
      <c r="V42" s="264"/>
    </row>
    <row r="43" spans="1:22" s="354" customFormat="1" ht="19.25" customHeight="1">
      <c r="A43" s="163" t="s">
        <v>890</v>
      </c>
      <c r="B43" s="146"/>
      <c r="C43" s="163" t="s">
        <v>569</v>
      </c>
      <c r="D43" s="362"/>
      <c r="E43" s="362"/>
      <c r="F43" s="363"/>
      <c r="G43" s="163" t="s">
        <v>885</v>
      </c>
      <c r="H43" s="146"/>
      <c r="I43" s="163" t="s">
        <v>569</v>
      </c>
      <c r="K43" s="265"/>
      <c r="L43" s="265"/>
      <c r="V43" s="264"/>
    </row>
    <row r="44" spans="1:22" ht="18.75" customHeight="1">
      <c r="A44" s="411"/>
      <c r="B44" s="411"/>
      <c r="C44" s="411"/>
      <c r="D44" s="411"/>
      <c r="E44" s="411"/>
      <c r="F44" s="266"/>
      <c r="G44" s="163" t="s">
        <v>884</v>
      </c>
      <c r="H44" s="146"/>
      <c r="I44" s="163" t="s">
        <v>569</v>
      </c>
    </row>
    <row r="48" spans="1:22">
      <c r="L48" s="355"/>
    </row>
    <row r="49" spans="1:12" ht="14">
      <c r="A49" s="356"/>
      <c r="C49" s="334"/>
      <c r="D49" s="357"/>
      <c r="L49" s="358"/>
    </row>
    <row r="50" spans="1:12" ht="14">
      <c r="A50" s="359"/>
      <c r="C50" s="334"/>
      <c r="D50" s="357"/>
      <c r="L50" s="358"/>
    </row>
    <row r="51" spans="1:12" ht="14">
      <c r="A51" s="359"/>
      <c r="C51" s="334"/>
      <c r="D51" s="357"/>
      <c r="L51" s="358"/>
    </row>
    <row r="52" spans="1:12" ht="14">
      <c r="A52" s="359"/>
      <c r="B52" s="334"/>
      <c r="C52" s="334"/>
      <c r="D52" s="357"/>
      <c r="L52" s="358"/>
    </row>
    <row r="53" spans="1:12" ht="14">
      <c r="A53" s="359"/>
      <c r="B53" s="334"/>
      <c r="C53" s="334"/>
      <c r="D53" s="357"/>
      <c r="L53" s="358"/>
    </row>
    <row r="54" spans="1:12" ht="14">
      <c r="A54" s="359"/>
      <c r="B54" s="334"/>
      <c r="C54" s="334"/>
      <c r="D54" s="357"/>
      <c r="L54" s="358"/>
    </row>
    <row r="55" spans="1:12" ht="14">
      <c r="A55" s="334"/>
      <c r="B55" s="334"/>
      <c r="C55" s="334"/>
      <c r="D55" s="357"/>
      <c r="L55" s="360"/>
    </row>
    <row r="56" spans="1:12" ht="14">
      <c r="A56" s="359"/>
      <c r="B56" s="334"/>
      <c r="C56" s="334"/>
      <c r="D56" s="357"/>
    </row>
    <row r="57" spans="1:12" ht="14">
      <c r="A57" s="334"/>
      <c r="B57" s="334"/>
      <c r="C57" s="334"/>
      <c r="D57" s="357"/>
    </row>
    <row r="58" spans="1:12" ht="14">
      <c r="A58" s="334"/>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34"/>
      <c r="B69" s="334"/>
      <c r="C69" s="334"/>
      <c r="D69" s="357"/>
    </row>
    <row r="70" spans="1:4" ht="14">
      <c r="B70" s="334"/>
    </row>
    <row r="71" spans="1:4" ht="14">
      <c r="B71" s="334"/>
    </row>
    <row r="72" spans="1:4" ht="14">
      <c r="B72"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85CED-6629-4CDA-96AC-79B00495734A}">
  <sheetPr>
    <pageSetUpPr fitToPage="1"/>
  </sheetPr>
  <dimension ref="A1:V74"/>
  <sheetViews>
    <sheetView topLeftCell="A10" zoomScale="85" zoomScaleNormal="85" zoomScaleSheetLayoutView="75" workbookViewId="0">
      <selection activeCell="D22" sqref="D22"/>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599"/>
      <c r="I10" s="600"/>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1095</v>
      </c>
      <c r="C18" s="187" t="str">
        <f>IF(D18="","",VLOOKUP(B18,Data!$B$5:$L$404,2,FALSE))</f>
        <v/>
      </c>
      <c r="D18" s="274"/>
      <c r="E18" s="466"/>
      <c r="F18" s="185" t="str">
        <f>IF(D18="","",VLOOKUP(B18,Data!$B$5:$L$404,11,FALSE))</f>
        <v/>
      </c>
      <c r="G18" s="188" t="str">
        <f t="shared" ref="G18:G26"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153,Data!G153,(IF(B18=Data!B159,Data!G159,(IF(B18=Data!B161,Data!G161,(IF(B18=Data!#REF!,Data!#REF!,(IF(B18=Data!#REF!,Data!#REF!,(IF(B18=Data!B144,Data!G144,(IF(B18=Data!#REF!,Data!#REF!,(IF(B18=Data!#REF!,Data!#REF!,Data!#REF!)))))))))))))))&amp;IF(B18=Data!B279,Data!G279,(IF(B18=Data!B280,Data!G280,(IF(B18=Data!#REF!,Data!#REF!,(IF(B18=Data!B275,Data!G275,(IF(B18=Data!B276,Data!G276,(IF(B18=Data!#REF!,Data!G971,(IF(B18=Data!#REF!,Data!#REF!,(IF(B18=Data!B331,Data!G331,Data!#REF!)))))))))))))))&amp;IF(B18=Data!#REF!,Data!#REF!,(IF(B18=Data!#REF!,Data!#REF!,(IF(B18=Data!#REF!,Data!#REF!,(IF(B18=Data!#REF!,Data!#REF!,(IF(B18=Data!#REF!,Data!#REF!,Data!#REF!)))))))))</f>
        <v>#REF!</v>
      </c>
      <c r="N18" s="377"/>
      <c r="O18" s="378"/>
      <c r="P18" s="186" t="e">
        <f>IF(B18=Data!B153,Data!H153,(IF(B18=Data!B159,Data!H159,(IF(B18=Data!B161,Data!H161,(IF(B18=Data!#REF!,Data!#REF!,(IF(B18=Data!#REF!,Data!#REF!,(IF(B18=Data!B144,Data!H144,(IF(B18=Data!#REF!,Data!#REF!,(IF(B18=Data!#REF!,Data!#REF!,Data!#REF!)))))))))))))))&amp;IF(B18=Data!B279,Data!H279,(IF(B18=Data!B280,Data!H280,(IF(B18=Data!#REF!,Data!#REF!,(IF(B18=Data!B275,Data!H275,(IF(B18=Data!B276,Data!H276,(IF(B18=Data!#REF!,Data!H971,(IF(B18=Data!#REF!,Data!#REF!,(IF(B18=Data!B331,Data!H331,Data!#REF!)))))))))))))))&amp;IF(B18=Data!#REF!,Data!#REF!,(IF(B18=Data!#REF!,Data!#REF!,(IF(B18=Data!#REF!,Data!#REF!,(IF(B18=Data!#REF!,Data!#REF!,(IF(B18=Data!#REF!,Data!#REF!,Data!#REF!)))))))))</f>
        <v>#REF!</v>
      </c>
      <c r="Q18" s="378"/>
      <c r="R18" s="378"/>
      <c r="S18" s="186" t="e">
        <f>IF(B18=Data!B153,Data!I153,(IF(B18=Data!B159,Data!I159,(IF(B18=Data!B161,Data!I161,(IF(B18=Data!#REF!,Data!#REF!,(IF(B18=Data!#REF!,Data!#REF!,(IF(B18=Data!B144,Data!I144,(IF(B18=Data!#REF!,Data!#REF!,(IF(B18=Data!#REF!,Data!#REF!,Data!#REF!)))))))))))))))&amp;IF(B18=Data!B279,Data!I279,(IF(B18=Data!B280,Data!I280,(IF(B18=Data!#REF!,Data!#REF!,(IF(B18=Data!B275,Data!I275,(IF(B18=Data!B276,Data!I276,(IF(B18=Data!#REF!,Data!I971,(IF(B18=Data!#REF!,Data!#REF!,(IF(B18=Data!B331,Data!I331,Data!#REF!)))))))))))))))&amp;IF(B18=Data!#REF!,Data!#REF!,(IF(B18=Data!#REF!,Data!#REF!,(IF(B18=Data!#REF!,Data!#REF!,(IF(B18=Data!#REF!,Data!#REF!,(IF(B18=Data!#REF!,Data!#REF!,Data!#REF!)))))))))</f>
        <v>#REF!</v>
      </c>
      <c r="T18" s="379"/>
      <c r="U18" s="186" t="e">
        <f>IF(B18=Data!B153,Data!J153,(IF(B18=Data!B159,Data!J159,(IF(B18=Data!B161,Data!J161,(IF(B18=Data!#REF!,Data!#REF!,(IF(B18=Data!#REF!,Data!#REF!,(IF(B18=Data!B144,Data!J144,(IF(B18=Data!#REF!,Data!#REF!,(IF(B18=Data!#REF!,Data!#REF!,Data!#REF!)))))))))))))))&amp;IF(B18=Data!B279,Data!J279,(IF(B18=Data!B280,Data!J280,(IF(B18=Data!#REF!,Data!#REF!,(IF(B18=Data!B275,Data!J275,(IF(B18=Data!B276,Data!J276,(IF(B18=Data!#REF!,Data!J971,(IF(B18=Data!#REF!,Data!#REF!,(IF(B18=Data!B331,Data!J331,Data!#REF!)))))))))))))))&amp;IF(B18=Data!#REF!,Data!#REF!,(IF(B18=Data!#REF!,Data!#REF!,(IF(B18=Data!#REF!,Data!#REF!,(IF(B18=Data!#REF!,Data!#REF!,(IF(B18=Data!#REF!,Data!#REF!,Data!#REF!)))))))))</f>
        <v>#REF!</v>
      </c>
      <c r="V18" s="184" t="str">
        <f>IF(D18="","",VLOOKUP(B18,Data!$B$5:$J$404,9,FALSE)*D18)</f>
        <v/>
      </c>
    </row>
    <row r="19" spans="1:22" s="340" customFormat="1" ht="17" customHeight="1">
      <c r="A19" s="272">
        <v>1</v>
      </c>
      <c r="B19" s="419" t="s">
        <v>353</v>
      </c>
      <c r="C19" s="187" t="str">
        <f>IF(D19="","",VLOOKUP(B19,Data!$B$5:$L$404,2,FALSE))</f>
        <v>WQ78260</v>
      </c>
      <c r="D19" s="274">
        <v>2</v>
      </c>
      <c r="E19" s="466" t="s">
        <v>521</v>
      </c>
      <c r="F19" s="185">
        <f>IF(D19="","",VLOOKUP(B19,Data!$B$5:$L$404,11,FALSE))</f>
        <v>4283.6499999999996</v>
      </c>
      <c r="G19" s="188">
        <f t="shared" si="0"/>
        <v>8567.2999999999993</v>
      </c>
      <c r="H19" s="182" t="str">
        <f>IF(D19="","",VLOOKUP(B19,Data!$B$5:$D$404,3,FALSE))</f>
        <v>C/T</v>
      </c>
      <c r="I19" s="182" t="str">
        <f>IF(D19="","",VLOOKUP(B19,Data!$B$5:$M$404,12,FALSE))</f>
        <v>Indonesia</v>
      </c>
      <c r="J19" s="280" t="s">
        <v>1093</v>
      </c>
      <c r="K19" s="183">
        <f>IF(D19="","",VLOOKUP(B19,Data!$B$5:$E$404,4,FALSE)*D19)</f>
        <v>610</v>
      </c>
      <c r="L19" s="183">
        <f>IF(D19="","",VLOOKUP(B19,Data!$B$5:$F$404,5,FALSE)*D19)</f>
        <v>538</v>
      </c>
      <c r="M19" s="189" t="e">
        <f>IF(B19=Data!B104,Data!G104,(IF(B19=Data!B110,Data!G110,(IF(B19=Data!B112,Data!G112,(IF(B19=Data!#REF!,Data!#REF!,(IF(B19=Data!#REF!,Data!#REF!,(IF(B19=Data!B95,Data!G95,(IF(B19=Data!#REF!,Data!#REF!,(IF(B19=Data!#REF!,Data!#REF!,Data!#REF!)))))))))))))))&amp;IF(B19=Data!B230,Data!G230,(IF(B19=Data!B231,Data!G231,(IF(B19=Data!#REF!,Data!#REF!,(IF(B19=Data!B226,Data!G226,(IF(B19=Data!B227,Data!G227,(IF(B19=Data!#REF!,Data!G922,(IF(B19=Data!#REF!,Data!#REF!,(IF(B19=Data!B282,Data!G282,Data!#REF!)))))))))))))))&amp;IF(B19=Data!#REF!,Data!#REF!,(IF(B19=Data!#REF!,Data!#REF!,(IF(B19=Data!#REF!,Data!#REF!,(IF(B19=Data!#REF!,Data!#REF!,(IF(B19=Data!#REF!,Data!#REF!,Data!#REF!)))))))))</f>
        <v>#REF!</v>
      </c>
      <c r="N19" s="377"/>
      <c r="O19" s="378"/>
      <c r="P19" s="186" t="e">
        <f>IF(B19=Data!B104,Data!H104,(IF(B19=Data!B110,Data!H110,(IF(B19=Data!B112,Data!H112,(IF(B19=Data!#REF!,Data!#REF!,(IF(B19=Data!#REF!,Data!#REF!,(IF(B19=Data!B95,Data!H95,(IF(B19=Data!#REF!,Data!#REF!,(IF(B19=Data!#REF!,Data!#REF!,Data!#REF!)))))))))))))))&amp;IF(B19=Data!B230,Data!H230,(IF(B19=Data!B231,Data!H231,(IF(B19=Data!#REF!,Data!#REF!,(IF(B19=Data!B226,Data!H226,(IF(B19=Data!B227,Data!H227,(IF(B19=Data!#REF!,Data!H922,(IF(B19=Data!#REF!,Data!#REF!,(IF(B19=Data!B282,Data!H282,Data!#REF!)))))))))))))))&amp;IF(B19=Data!#REF!,Data!#REF!,(IF(B19=Data!#REF!,Data!#REF!,(IF(B19=Data!#REF!,Data!#REF!,(IF(B19=Data!#REF!,Data!#REF!,(IF(B19=Data!#REF!,Data!#REF!,Data!#REF!)))))))))</f>
        <v>#REF!</v>
      </c>
      <c r="Q19" s="378"/>
      <c r="R19" s="378"/>
      <c r="S19" s="186" t="e">
        <f>IF(B19=Data!B104,Data!I104,(IF(B19=Data!B110,Data!I110,(IF(B19=Data!B112,Data!I112,(IF(B19=Data!#REF!,Data!#REF!,(IF(B19=Data!#REF!,Data!#REF!,(IF(B19=Data!B95,Data!I95,(IF(B19=Data!#REF!,Data!#REF!,(IF(B19=Data!#REF!,Data!#REF!,Data!#REF!)))))))))))))))&amp;IF(B19=Data!B230,Data!I230,(IF(B19=Data!B231,Data!I231,(IF(B19=Data!#REF!,Data!#REF!,(IF(B19=Data!B226,Data!I226,(IF(B19=Data!B227,Data!I227,(IF(B19=Data!#REF!,Data!I922,(IF(B19=Data!#REF!,Data!#REF!,(IF(B19=Data!B282,Data!I282,Data!#REF!)))))))))))))))&amp;IF(B19=Data!#REF!,Data!#REF!,(IF(B19=Data!#REF!,Data!#REF!,(IF(B19=Data!#REF!,Data!#REF!,(IF(B19=Data!#REF!,Data!#REF!,(IF(B19=Data!#REF!,Data!#REF!,Data!#REF!)))))))))</f>
        <v>#REF!</v>
      </c>
      <c r="T19" s="379"/>
      <c r="U19" s="186" t="e">
        <f>IF(B19=Data!B104,Data!J104,(IF(B19=Data!B110,Data!J110,(IF(B19=Data!B112,Data!J112,(IF(B19=Data!#REF!,Data!#REF!,(IF(B19=Data!#REF!,Data!#REF!,(IF(B19=Data!B95,Data!J95,(IF(B19=Data!#REF!,Data!#REF!,(IF(B19=Data!#REF!,Data!#REF!,Data!#REF!)))))))))))))))&amp;IF(B19=Data!B230,Data!J230,(IF(B19=Data!B231,Data!J231,(IF(B19=Data!#REF!,Data!#REF!,(IF(B19=Data!B226,Data!J226,(IF(B19=Data!B227,Data!J227,(IF(B19=Data!#REF!,Data!J922,(IF(B19=Data!#REF!,Data!#REF!,(IF(B19=Data!B282,Data!J282,Data!#REF!)))))))))))))))&amp;IF(B19=Data!#REF!,Data!#REF!,(IF(B19=Data!#REF!,Data!#REF!,(IF(B19=Data!#REF!,Data!#REF!,(IF(B19=Data!#REF!,Data!#REF!,(IF(B19=Data!#REF!,Data!#REF!,Data!#REF!)))))))))</f>
        <v>#REF!</v>
      </c>
      <c r="V19" s="184">
        <f>IF(D19="","",VLOOKUP(B19,Data!$B$5:$J$404,9,FALSE)*D19)</f>
        <v>3.0680000000000001</v>
      </c>
    </row>
    <row r="20" spans="1:22" s="340" customFormat="1" ht="17" customHeight="1">
      <c r="A20" s="272">
        <v>2</v>
      </c>
      <c r="B20" s="419" t="s">
        <v>196</v>
      </c>
      <c r="C20" s="187" t="str">
        <f>IF(D20="","",VLOOKUP(B20,Data!$B$5:$L$404,2,FALSE))</f>
        <v>WH50350</v>
      </c>
      <c r="D20" s="274">
        <v>38</v>
      </c>
      <c r="E20" s="466"/>
      <c r="F20" s="185">
        <f>IF(D20="","",VLOOKUP(B20,Data!$B$5:$L$404,11,FALSE))</f>
        <v>1751.45</v>
      </c>
      <c r="G20" s="188">
        <f t="shared" si="0"/>
        <v>66555.100000000006</v>
      </c>
      <c r="H20" s="182" t="str">
        <f>IF(D20="","",VLOOKUP(B20,Data!$B$5:$D$404,3,FALSE))</f>
        <v>C/T</v>
      </c>
      <c r="I20" s="182" t="str">
        <f>IF(D20="","",VLOOKUP(B20,Data!$B$5:$M$404,12,FALSE))</f>
        <v>Indonesia</v>
      </c>
      <c r="J20" s="280" t="s">
        <v>1093</v>
      </c>
      <c r="K20" s="183">
        <f>IF(D20="","",VLOOKUP(B20,Data!$B$5:$E$404,4,FALSE)*D20)</f>
        <v>7638</v>
      </c>
      <c r="L20" s="183">
        <f>IF(D20="","",VLOOKUP(B20,Data!$B$5:$F$404,5,FALSE)*D20)</f>
        <v>6878</v>
      </c>
      <c r="M20" s="189" t="e">
        <f>IF(B20=Data!B105,Data!G105,(IF(B20=Data!B111,Data!G111,(IF(B20=Data!B113,Data!G113,(IF(B20=Data!#REF!,Data!#REF!,(IF(B20=Data!#REF!,Data!#REF!,(IF(B20=Data!B96,Data!G96,(IF(B20=Data!#REF!,Data!#REF!,(IF(B20=Data!#REF!,Data!#REF!,Data!#REF!)))))))))))))))&amp;IF(B20=Data!B231,Data!G231,(IF(B20=Data!B232,Data!G232,(IF(B20=Data!#REF!,Data!#REF!,(IF(B20=Data!B227,Data!G227,(IF(B20=Data!B228,Data!G228,(IF(B20=Data!#REF!,Data!G923,(IF(B20=Data!#REF!,Data!#REF!,(IF(B20=Data!B283,Data!G283,Data!#REF!)))))))))))))))&amp;IF(B20=Data!#REF!,Data!#REF!,(IF(B20=Data!#REF!,Data!#REF!,(IF(B20=Data!#REF!,Data!#REF!,(IF(B20=Data!#REF!,Data!#REF!,(IF(B20=Data!#REF!,Data!#REF!,Data!#REF!)))))))))</f>
        <v>#REF!</v>
      </c>
      <c r="N20" s="377"/>
      <c r="O20" s="378"/>
      <c r="P20" s="186" t="e">
        <f>IF(B20=Data!B105,Data!H105,(IF(B20=Data!B111,Data!H111,(IF(B20=Data!B113,Data!H113,(IF(B20=Data!#REF!,Data!#REF!,(IF(B20=Data!#REF!,Data!#REF!,(IF(B20=Data!B96,Data!H96,(IF(B20=Data!#REF!,Data!#REF!,(IF(B20=Data!#REF!,Data!#REF!,Data!#REF!)))))))))))))))&amp;IF(B20=Data!B231,Data!H231,(IF(B20=Data!B232,Data!H232,(IF(B20=Data!#REF!,Data!#REF!,(IF(B20=Data!B227,Data!H227,(IF(B20=Data!B228,Data!H228,(IF(B20=Data!#REF!,Data!H923,(IF(B20=Data!#REF!,Data!#REF!,(IF(B20=Data!B283,Data!H283,Data!#REF!)))))))))))))))&amp;IF(B20=Data!#REF!,Data!#REF!,(IF(B20=Data!#REF!,Data!#REF!,(IF(B20=Data!#REF!,Data!#REF!,(IF(B20=Data!#REF!,Data!#REF!,(IF(B20=Data!#REF!,Data!#REF!,Data!#REF!)))))))))</f>
        <v>#REF!</v>
      </c>
      <c r="Q20" s="378"/>
      <c r="R20" s="378"/>
      <c r="S20" s="186" t="e">
        <f>IF(B20=Data!B105,Data!I105,(IF(B20=Data!B111,Data!I111,(IF(B20=Data!B113,Data!I113,(IF(B20=Data!#REF!,Data!#REF!,(IF(B20=Data!#REF!,Data!#REF!,(IF(B20=Data!B96,Data!I96,(IF(B20=Data!#REF!,Data!#REF!,(IF(B20=Data!#REF!,Data!#REF!,Data!#REF!)))))))))))))))&amp;IF(B20=Data!B231,Data!I231,(IF(B20=Data!B232,Data!I232,(IF(B20=Data!#REF!,Data!#REF!,(IF(B20=Data!B227,Data!I227,(IF(B20=Data!B228,Data!I228,(IF(B20=Data!#REF!,Data!I923,(IF(B20=Data!#REF!,Data!#REF!,(IF(B20=Data!B283,Data!I283,Data!#REF!)))))))))))))))&amp;IF(B20=Data!#REF!,Data!#REF!,(IF(B20=Data!#REF!,Data!#REF!,(IF(B20=Data!#REF!,Data!#REF!,(IF(B20=Data!#REF!,Data!#REF!,(IF(B20=Data!#REF!,Data!#REF!,Data!#REF!)))))))))</f>
        <v>#REF!</v>
      </c>
      <c r="T20" s="379"/>
      <c r="U20" s="186" t="e">
        <f>IF(B20=Data!B105,Data!J105,(IF(B20=Data!B111,Data!J111,(IF(B20=Data!B113,Data!J113,(IF(B20=Data!#REF!,Data!#REF!,(IF(B20=Data!#REF!,Data!#REF!,(IF(B20=Data!B96,Data!J96,(IF(B20=Data!#REF!,Data!#REF!,(IF(B20=Data!#REF!,Data!#REF!,Data!#REF!)))))))))))))))&amp;IF(B20=Data!B231,Data!J231,(IF(B20=Data!B232,Data!J232,(IF(B20=Data!#REF!,Data!#REF!,(IF(B20=Data!B227,Data!J227,(IF(B20=Data!B228,Data!J228,(IF(B20=Data!#REF!,Data!J923,(IF(B20=Data!#REF!,Data!#REF!,(IF(B20=Data!B283,Data!J283,Data!#REF!)))))))))))))))&amp;IF(B20=Data!#REF!,Data!#REF!,(IF(B20=Data!#REF!,Data!#REF!,(IF(B20=Data!#REF!,Data!#REF!,(IF(B20=Data!#REF!,Data!#REF!,(IF(B20=Data!#REF!,Data!#REF!,Data!#REF!)))))))))</f>
        <v>#REF!</v>
      </c>
      <c r="V20" s="184">
        <f>IF(D20="","",VLOOKUP(B20,Data!$B$5:$J$404,9,FALSE)*D20)</f>
        <v>43.699999999999996</v>
      </c>
    </row>
    <row r="21" spans="1:22" s="340" customFormat="1" ht="17" customHeight="1">
      <c r="A21" s="272">
        <v>3</v>
      </c>
      <c r="B21" s="419" t="s">
        <v>199</v>
      </c>
      <c r="C21" s="187" t="str">
        <f>IF(D21="","",VLOOKUP(B21,Data!$B$5:$L$404,2,FALSE))</f>
        <v>WH50360</v>
      </c>
      <c r="D21" s="274">
        <v>5</v>
      </c>
      <c r="E21" s="466" t="s">
        <v>522</v>
      </c>
      <c r="F21" s="185">
        <f>IF(D21="","",VLOOKUP(B21,Data!$B$5:$L$404,11,FALSE))</f>
        <v>1751.45</v>
      </c>
      <c r="G21" s="188">
        <f t="shared" si="0"/>
        <v>8757.25</v>
      </c>
      <c r="H21" s="182" t="str">
        <f>IF(D21="","",VLOOKUP(B21,Data!$B$5:$D$404,3,FALSE))</f>
        <v>C/T</v>
      </c>
      <c r="I21" s="182" t="str">
        <f>IF(D21="","",VLOOKUP(B21,Data!$B$5:$M$404,12,FALSE))</f>
        <v>Indonesia</v>
      </c>
      <c r="J21" s="280" t="s">
        <v>1093</v>
      </c>
      <c r="K21" s="183">
        <f>IF(D21="","",VLOOKUP(B21,Data!$B$5:$E$404,4,FALSE)*D21)</f>
        <v>1005</v>
      </c>
      <c r="L21" s="183">
        <f>IF(D21="","",VLOOKUP(B21,Data!$B$5:$F$404,5,FALSE)*D21)</f>
        <v>905</v>
      </c>
      <c r="M21" s="189" t="e">
        <f>IF(B21=Data!B106,Data!G106,(IF(B21=Data!B112,Data!G112,(IF(B21=Data!B114,Data!G114,(IF(B21=Data!#REF!,Data!#REF!,(IF(B21=Data!#REF!,Data!#REF!,(IF(B21=Data!B97,Data!G97,(IF(B21=Data!#REF!,Data!#REF!,(IF(B21=Data!#REF!,Data!#REF!,Data!#REF!)))))))))))))))&amp;IF(B21=Data!B232,Data!G232,(IF(B21=Data!B233,Data!G233,(IF(B21=Data!#REF!,Data!#REF!,(IF(B21=Data!B228,Data!G228,(IF(B21=Data!B229,Data!G229,(IF(B21=Data!#REF!,Data!G924,(IF(B21=Data!#REF!,Data!#REF!,(IF(B21=Data!B284,Data!G284,Data!#REF!)))))))))))))))&amp;IF(B21=Data!#REF!,Data!#REF!,(IF(B21=Data!#REF!,Data!#REF!,(IF(B21=Data!#REF!,Data!#REF!,(IF(B21=Data!#REF!,Data!#REF!,(IF(B21=Data!#REF!,Data!#REF!,Data!#REF!)))))))))</f>
        <v>#REF!</v>
      </c>
      <c r="N21" s="377"/>
      <c r="O21" s="378"/>
      <c r="P21" s="186" t="e">
        <f>IF(B21=Data!B106,Data!H106,(IF(B21=Data!B112,Data!H112,(IF(B21=Data!B114,Data!H114,(IF(B21=Data!#REF!,Data!#REF!,(IF(B21=Data!#REF!,Data!#REF!,(IF(B21=Data!B97,Data!H97,(IF(B21=Data!#REF!,Data!#REF!,(IF(B21=Data!#REF!,Data!#REF!,Data!#REF!)))))))))))))))&amp;IF(B21=Data!B232,Data!H232,(IF(B21=Data!B233,Data!H233,(IF(B21=Data!#REF!,Data!#REF!,(IF(B21=Data!B228,Data!H228,(IF(B21=Data!B229,Data!H229,(IF(B21=Data!#REF!,Data!H924,(IF(B21=Data!#REF!,Data!#REF!,(IF(B21=Data!B284,Data!H284,Data!#REF!)))))))))))))))&amp;IF(B21=Data!#REF!,Data!#REF!,(IF(B21=Data!#REF!,Data!#REF!,(IF(B21=Data!#REF!,Data!#REF!,(IF(B21=Data!#REF!,Data!#REF!,(IF(B21=Data!#REF!,Data!#REF!,Data!#REF!)))))))))</f>
        <v>#REF!</v>
      </c>
      <c r="Q21" s="378"/>
      <c r="R21" s="378"/>
      <c r="S21" s="186" t="e">
        <f>IF(B21=Data!B106,Data!I106,(IF(B21=Data!B112,Data!I112,(IF(B21=Data!B114,Data!I114,(IF(B21=Data!#REF!,Data!#REF!,(IF(B21=Data!#REF!,Data!#REF!,(IF(B21=Data!B97,Data!I97,(IF(B21=Data!#REF!,Data!#REF!,(IF(B21=Data!#REF!,Data!#REF!,Data!#REF!)))))))))))))))&amp;IF(B21=Data!B232,Data!I232,(IF(B21=Data!B233,Data!I233,(IF(B21=Data!#REF!,Data!#REF!,(IF(B21=Data!B228,Data!I228,(IF(B21=Data!B229,Data!I229,(IF(B21=Data!#REF!,Data!I924,(IF(B21=Data!#REF!,Data!#REF!,(IF(B21=Data!B284,Data!I284,Data!#REF!)))))))))))))))&amp;IF(B21=Data!#REF!,Data!#REF!,(IF(B21=Data!#REF!,Data!#REF!,(IF(B21=Data!#REF!,Data!#REF!,(IF(B21=Data!#REF!,Data!#REF!,(IF(B21=Data!#REF!,Data!#REF!,Data!#REF!)))))))))</f>
        <v>#REF!</v>
      </c>
      <c r="T21" s="379"/>
      <c r="U21" s="186" t="e">
        <f>IF(B21=Data!B106,Data!J106,(IF(B21=Data!B112,Data!J112,(IF(B21=Data!B114,Data!J114,(IF(B21=Data!#REF!,Data!#REF!,(IF(B21=Data!#REF!,Data!#REF!,(IF(B21=Data!B97,Data!J97,(IF(B21=Data!#REF!,Data!#REF!,(IF(B21=Data!#REF!,Data!#REF!,Data!#REF!)))))))))))))))&amp;IF(B21=Data!B232,Data!J232,(IF(B21=Data!B233,Data!J233,(IF(B21=Data!#REF!,Data!#REF!,(IF(B21=Data!B228,Data!J228,(IF(B21=Data!B229,Data!J229,(IF(B21=Data!#REF!,Data!J924,(IF(B21=Data!#REF!,Data!#REF!,(IF(B21=Data!B284,Data!J284,Data!#REF!)))))))))))))))&amp;IF(B21=Data!#REF!,Data!#REF!,(IF(B21=Data!#REF!,Data!#REF!,(IF(B21=Data!#REF!,Data!#REF!,(IF(B21=Data!#REF!,Data!#REF!,(IF(B21=Data!#REF!,Data!#REF!,Data!#REF!)))))))))</f>
        <v>#REF!</v>
      </c>
      <c r="V21" s="184">
        <f>IF(D21="","",VLOOKUP(B21,Data!$B$5:$J$404,9,FALSE)*D21)</f>
        <v>5.75</v>
      </c>
    </row>
    <row r="22" spans="1:22" s="340" customFormat="1" ht="17" customHeight="1">
      <c r="A22" s="272">
        <v>4</v>
      </c>
      <c r="B22" s="419" t="s">
        <v>215</v>
      </c>
      <c r="C22" s="187" t="str">
        <f>IF(D22="","",VLOOKUP(B22,Data!$B$5:$L$404,2,FALSE))</f>
        <v>WH50420</v>
      </c>
      <c r="D22" s="274">
        <v>1</v>
      </c>
      <c r="E22" s="466"/>
      <c r="F22" s="185">
        <f>IF(D22="","",VLOOKUP(B22,Data!$B$5:$L$404,11,FALSE))</f>
        <v>1897.4</v>
      </c>
      <c r="G22" s="188">
        <f t="shared" si="0"/>
        <v>1897.4</v>
      </c>
      <c r="H22" s="182" t="str">
        <f>IF(D22="","",VLOOKUP(B22,Data!$B$5:$D$404,3,FALSE))</f>
        <v>C/T</v>
      </c>
      <c r="I22" s="182" t="str">
        <f>IF(D22="","",VLOOKUP(B22,Data!$B$5:$M$404,12,FALSE))</f>
        <v>Indonesia</v>
      </c>
      <c r="J22" s="280" t="s">
        <v>1093</v>
      </c>
      <c r="K22" s="183">
        <f>IF(D22="","",VLOOKUP(B22,Data!$B$5:$E$404,4,FALSE)*D22)</f>
        <v>222</v>
      </c>
      <c r="L22" s="183">
        <f>IF(D22="","",VLOOKUP(B22,Data!$B$5:$F$404,5,FALSE)*D22)</f>
        <v>201</v>
      </c>
      <c r="M22" s="189" t="e">
        <f>IF(B22=Data!B107,Data!G107,(IF(B22=Data!B113,Data!G113,(IF(B22=Data!B115,Data!G115,(IF(B22=Data!#REF!,Data!#REF!,(IF(B22=Data!#REF!,Data!#REF!,(IF(B22=Data!B98,Data!G98,(IF(B22=Data!#REF!,Data!#REF!,(IF(B22=Data!#REF!,Data!#REF!,Data!#REF!)))))))))))))))&amp;IF(B22=Data!B233,Data!G233,(IF(B22=Data!B234,Data!G234,(IF(B22=Data!#REF!,Data!#REF!,(IF(B22=Data!B229,Data!G229,(IF(B22=Data!B230,Data!G230,(IF(B22=Data!#REF!,Data!G925,(IF(B22=Data!#REF!,Data!#REF!,(IF(B22=Data!B285,Data!G285,Data!#REF!)))))))))))))))&amp;IF(B22=Data!#REF!,Data!#REF!,(IF(B22=Data!#REF!,Data!#REF!,(IF(B22=Data!#REF!,Data!#REF!,(IF(B22=Data!#REF!,Data!#REF!,(IF(B22=Data!#REF!,Data!#REF!,Data!#REF!)))))))))</f>
        <v>#REF!</v>
      </c>
      <c r="N22" s="377"/>
      <c r="O22" s="378"/>
      <c r="P22" s="186" t="e">
        <f>IF(B22=Data!B107,Data!H107,(IF(B22=Data!B113,Data!H113,(IF(B22=Data!B115,Data!H115,(IF(B22=Data!#REF!,Data!#REF!,(IF(B22=Data!#REF!,Data!#REF!,(IF(B22=Data!B98,Data!H98,(IF(B22=Data!#REF!,Data!#REF!,(IF(B22=Data!#REF!,Data!#REF!,Data!#REF!)))))))))))))))&amp;IF(B22=Data!B233,Data!H233,(IF(B22=Data!B234,Data!H234,(IF(B22=Data!#REF!,Data!#REF!,(IF(B22=Data!B229,Data!H229,(IF(B22=Data!B230,Data!H230,(IF(B22=Data!#REF!,Data!H925,(IF(B22=Data!#REF!,Data!#REF!,(IF(B22=Data!B285,Data!H285,Data!#REF!)))))))))))))))&amp;IF(B22=Data!#REF!,Data!#REF!,(IF(B22=Data!#REF!,Data!#REF!,(IF(B22=Data!#REF!,Data!#REF!,(IF(B22=Data!#REF!,Data!#REF!,(IF(B22=Data!#REF!,Data!#REF!,Data!#REF!)))))))))</f>
        <v>#REF!</v>
      </c>
      <c r="Q22" s="378"/>
      <c r="R22" s="378"/>
      <c r="S22" s="186" t="e">
        <f>IF(B22=Data!B107,Data!I107,(IF(B22=Data!B113,Data!I113,(IF(B22=Data!B115,Data!I115,(IF(B22=Data!#REF!,Data!#REF!,(IF(B22=Data!#REF!,Data!#REF!,(IF(B22=Data!B98,Data!I98,(IF(B22=Data!#REF!,Data!#REF!,(IF(B22=Data!#REF!,Data!#REF!,Data!#REF!)))))))))))))))&amp;IF(B22=Data!B233,Data!I233,(IF(B22=Data!B234,Data!I234,(IF(B22=Data!#REF!,Data!#REF!,(IF(B22=Data!B229,Data!I229,(IF(B22=Data!B230,Data!I230,(IF(B22=Data!#REF!,Data!I925,(IF(B22=Data!#REF!,Data!#REF!,(IF(B22=Data!B285,Data!I285,Data!#REF!)))))))))))))))&amp;IF(B22=Data!#REF!,Data!#REF!,(IF(B22=Data!#REF!,Data!#REF!,(IF(B22=Data!#REF!,Data!#REF!,(IF(B22=Data!#REF!,Data!#REF!,(IF(B22=Data!#REF!,Data!#REF!,Data!#REF!)))))))))</f>
        <v>#REF!</v>
      </c>
      <c r="T22" s="379"/>
      <c r="U22" s="186" t="e">
        <f>IF(B22=Data!B107,Data!J107,(IF(B22=Data!B113,Data!J113,(IF(B22=Data!B115,Data!J115,(IF(B22=Data!#REF!,Data!#REF!,(IF(B22=Data!#REF!,Data!#REF!,(IF(B22=Data!B98,Data!J98,(IF(B22=Data!#REF!,Data!#REF!,(IF(B22=Data!#REF!,Data!#REF!,Data!#REF!)))))))))))))))&amp;IF(B22=Data!B233,Data!J233,(IF(B22=Data!B234,Data!J234,(IF(B22=Data!#REF!,Data!#REF!,(IF(B22=Data!B229,Data!J229,(IF(B22=Data!B230,Data!J230,(IF(B22=Data!#REF!,Data!J925,(IF(B22=Data!#REF!,Data!#REF!,(IF(B22=Data!B285,Data!J285,Data!#REF!)))))))))))))))&amp;IF(B22=Data!#REF!,Data!#REF!,(IF(B22=Data!#REF!,Data!#REF!,(IF(B22=Data!#REF!,Data!#REF!,(IF(B22=Data!#REF!,Data!#REF!,(IF(B22=Data!#REF!,Data!#REF!,Data!#REF!)))))))))</f>
        <v>#REF!</v>
      </c>
      <c r="V22" s="184">
        <f>IF(D22="","",VLOOKUP(B22,Data!$B$5:$J$404,9,FALSE)*D22)</f>
        <v>1.1990000000000001</v>
      </c>
    </row>
    <row r="23" spans="1:22" s="340" customFormat="1" ht="17" customHeight="1">
      <c r="A23" s="272">
        <v>5</v>
      </c>
      <c r="B23" s="419" t="s">
        <v>249</v>
      </c>
      <c r="C23" s="187" t="str">
        <f>IF(D23="","",VLOOKUP(B23,Data!$B$5:$L$404,2,FALSE))</f>
        <v>WN14910</v>
      </c>
      <c r="D23" s="274">
        <v>1</v>
      </c>
      <c r="E23" s="467" t="s">
        <v>1035</v>
      </c>
      <c r="F23" s="185">
        <f>IF(D23="","",VLOOKUP(B23,Data!$B$5:$L$404,11,FALSE))</f>
        <v>3025.54</v>
      </c>
      <c r="G23" s="188">
        <f t="shared" si="0"/>
        <v>3025.54</v>
      </c>
      <c r="H23" s="182" t="str">
        <f>IF(D23="","",VLOOKUP(B23,Data!$B$5:$D$404,3,FALSE))</f>
        <v>C/T</v>
      </c>
      <c r="I23" s="182" t="str">
        <f>IF(D23="","",VLOOKUP(B23,Data!$B$5:$M$404,12,FALSE))</f>
        <v>Indonesia</v>
      </c>
      <c r="J23" s="280" t="s">
        <v>1093</v>
      </c>
      <c r="K23" s="183">
        <f>IF(D23="","",VLOOKUP(B23,Data!$B$5:$E$404,4,FALSE)*D23)</f>
        <v>223</v>
      </c>
      <c r="L23" s="183">
        <f>IF(D23="","",VLOOKUP(B23,Data!$B$5:$F$404,5,FALSE)*D23)</f>
        <v>205</v>
      </c>
      <c r="M23" s="189" t="e">
        <f>IF(B23=Data!B108,Data!G108,(IF(B23=Data!B114,Data!G114,(IF(B23=Data!B116,Data!G116,(IF(B23=Data!#REF!,Data!#REF!,(IF(B23=Data!#REF!,Data!#REF!,(IF(B23=Data!B99,Data!G99,(IF(B23=Data!#REF!,Data!#REF!,(IF(B23=Data!#REF!,Data!#REF!,Data!#REF!)))))))))))))))&amp;IF(B23=Data!B234,Data!G234,(IF(B23=Data!B235,Data!G235,(IF(B23=Data!#REF!,Data!#REF!,(IF(B23=Data!B230,Data!G230,(IF(B23=Data!B231,Data!G231,(IF(B23=Data!#REF!,Data!G926,(IF(B23=Data!#REF!,Data!#REF!,(IF(B23=Data!B286,Data!G286,Data!#REF!)))))))))))))))&amp;IF(B23=Data!#REF!,Data!#REF!,(IF(B23=Data!#REF!,Data!#REF!,(IF(B23=Data!#REF!,Data!#REF!,(IF(B23=Data!#REF!,Data!#REF!,(IF(B23=Data!#REF!,Data!#REF!,Data!#REF!)))))))))</f>
        <v>#REF!</v>
      </c>
      <c r="N23" s="377"/>
      <c r="O23" s="378"/>
      <c r="P23" s="186" t="e">
        <f>IF(B23=Data!B108,Data!H108,(IF(B23=Data!B114,Data!H114,(IF(B23=Data!B116,Data!H116,(IF(B23=Data!#REF!,Data!#REF!,(IF(B23=Data!#REF!,Data!#REF!,(IF(B23=Data!B99,Data!H99,(IF(B23=Data!#REF!,Data!#REF!,(IF(B23=Data!#REF!,Data!#REF!,Data!#REF!)))))))))))))))&amp;IF(B23=Data!B234,Data!H234,(IF(B23=Data!B235,Data!H235,(IF(B23=Data!#REF!,Data!#REF!,(IF(B23=Data!B230,Data!H230,(IF(B23=Data!B231,Data!H231,(IF(B23=Data!#REF!,Data!H926,(IF(B23=Data!#REF!,Data!#REF!,(IF(B23=Data!B286,Data!H286,Data!#REF!)))))))))))))))&amp;IF(B23=Data!#REF!,Data!#REF!,(IF(B23=Data!#REF!,Data!#REF!,(IF(B23=Data!#REF!,Data!#REF!,(IF(B23=Data!#REF!,Data!#REF!,(IF(B23=Data!#REF!,Data!#REF!,Data!#REF!)))))))))</f>
        <v>#REF!</v>
      </c>
      <c r="Q23" s="378"/>
      <c r="R23" s="378"/>
      <c r="S23" s="186" t="e">
        <f>IF(B23=Data!B108,Data!I108,(IF(B23=Data!B114,Data!I114,(IF(B23=Data!B116,Data!I116,(IF(B23=Data!#REF!,Data!#REF!,(IF(B23=Data!#REF!,Data!#REF!,(IF(B23=Data!B99,Data!I99,(IF(B23=Data!#REF!,Data!#REF!,(IF(B23=Data!#REF!,Data!#REF!,Data!#REF!)))))))))))))))&amp;IF(B23=Data!B234,Data!I234,(IF(B23=Data!B235,Data!I235,(IF(B23=Data!#REF!,Data!#REF!,(IF(B23=Data!B230,Data!I230,(IF(B23=Data!B231,Data!I231,(IF(B23=Data!#REF!,Data!I926,(IF(B23=Data!#REF!,Data!#REF!,(IF(B23=Data!B286,Data!I286,Data!#REF!)))))))))))))))&amp;IF(B23=Data!#REF!,Data!#REF!,(IF(B23=Data!#REF!,Data!#REF!,(IF(B23=Data!#REF!,Data!#REF!,(IF(B23=Data!#REF!,Data!#REF!,(IF(B23=Data!#REF!,Data!#REF!,Data!#REF!)))))))))</f>
        <v>#REF!</v>
      </c>
      <c r="T23" s="379"/>
      <c r="U23" s="186" t="e">
        <f>IF(B23=Data!B108,Data!J108,(IF(B23=Data!B114,Data!J114,(IF(B23=Data!B116,Data!J116,(IF(B23=Data!#REF!,Data!#REF!,(IF(B23=Data!#REF!,Data!#REF!,(IF(B23=Data!B99,Data!J99,(IF(B23=Data!#REF!,Data!#REF!,(IF(B23=Data!#REF!,Data!#REF!,Data!#REF!)))))))))))))))&amp;IF(B23=Data!B234,Data!J234,(IF(B23=Data!B235,Data!J235,(IF(B23=Data!#REF!,Data!#REF!,(IF(B23=Data!B230,Data!J230,(IF(B23=Data!B231,Data!J231,(IF(B23=Data!#REF!,Data!J926,(IF(B23=Data!#REF!,Data!#REF!,(IF(B23=Data!B286,Data!J286,Data!#REF!)))))))))))))))&amp;IF(B23=Data!#REF!,Data!#REF!,(IF(B23=Data!#REF!,Data!#REF!,(IF(B23=Data!#REF!,Data!#REF!,(IF(B23=Data!#REF!,Data!#REF!,(IF(B23=Data!#REF!,Data!#REF!,Data!#REF!)))))))))</f>
        <v>#REF!</v>
      </c>
      <c r="V23" s="184">
        <f>IF(D23="","",VLOOKUP(B23,Data!$B$5:$J$404,9,FALSE)*D23)</f>
        <v>1.262</v>
      </c>
    </row>
    <row r="24" spans="1:22" s="340" customFormat="1" ht="17" customHeight="1">
      <c r="A24" s="272">
        <v>6</v>
      </c>
      <c r="B24" s="419" t="s">
        <v>239</v>
      </c>
      <c r="C24" s="187" t="str">
        <f>IF(D24="","",VLOOKUP(B24,Data!$B$5:$L$404,2,FALSE))</f>
        <v>AAC7366</v>
      </c>
      <c r="D24" s="274">
        <v>5</v>
      </c>
      <c r="E24" s="467"/>
      <c r="F24" s="185">
        <f>IF(D24="","",VLOOKUP(B24,Data!$B$5:$L$404,11,FALSE))</f>
        <v>2618.06</v>
      </c>
      <c r="G24" s="188">
        <f t="shared" si="0"/>
        <v>13090.3</v>
      </c>
      <c r="H24" s="182" t="str">
        <f>IF(D24="","",VLOOKUP(B24,Data!$B$5:$D$404,3,FALSE))</f>
        <v>C/T</v>
      </c>
      <c r="I24" s="182" t="str">
        <f>IF(D24="","",VLOOKUP(B24,Data!$B$5:$M$404,12,FALSE))</f>
        <v>Indonesia</v>
      </c>
      <c r="J24" s="280" t="s">
        <v>1093</v>
      </c>
      <c r="K24" s="183">
        <f>IF(D24="","",VLOOKUP(B24,Data!$B$5:$E$404,4,FALSE)*D24)</f>
        <v>1330</v>
      </c>
      <c r="L24" s="183">
        <f>IF(D24="","",VLOOKUP(B24,Data!$B$5:$F$404,5,FALSE)*D24)</f>
        <v>1230</v>
      </c>
      <c r="M24" s="189" t="e">
        <f>IF(B24=Data!B109,Data!G109,(IF(B24=Data!B115,Data!G115,(IF(B24=Data!B117,Data!G117,(IF(B24=Data!#REF!,Data!#REF!,(IF(B24=Data!#REF!,Data!#REF!,(IF(B24=Data!B100,Data!G100,(IF(B24=Data!#REF!,Data!#REF!,(IF(B24=Data!#REF!,Data!#REF!,Data!#REF!)))))))))))))))&amp;IF(B24=Data!B235,Data!G235,(IF(B24=Data!B236,Data!G236,(IF(B24=Data!#REF!,Data!#REF!,(IF(B24=Data!B231,Data!G231,(IF(B24=Data!B232,Data!G232,(IF(B24=Data!#REF!,Data!G927,(IF(B24=Data!#REF!,Data!#REF!,(IF(B24=Data!B287,Data!G287,Data!#REF!)))))))))))))))&amp;IF(B24=Data!#REF!,Data!#REF!,(IF(B24=Data!#REF!,Data!#REF!,(IF(B24=Data!#REF!,Data!#REF!,(IF(B24=Data!#REF!,Data!#REF!,(IF(B24=Data!#REF!,Data!#REF!,Data!#REF!)))))))))</f>
        <v>#REF!</v>
      </c>
      <c r="N24" s="377"/>
      <c r="O24" s="378"/>
      <c r="P24" s="186" t="e">
        <f>IF(B24=Data!B109,Data!H109,(IF(B24=Data!B115,Data!H115,(IF(B24=Data!B117,Data!H117,(IF(B24=Data!#REF!,Data!#REF!,(IF(B24=Data!#REF!,Data!#REF!,(IF(B24=Data!B100,Data!H100,(IF(B24=Data!#REF!,Data!#REF!,(IF(B24=Data!#REF!,Data!#REF!,Data!#REF!)))))))))))))))&amp;IF(B24=Data!B235,Data!H235,(IF(B24=Data!B236,Data!H236,(IF(B24=Data!#REF!,Data!#REF!,(IF(B24=Data!B231,Data!H231,(IF(B24=Data!B232,Data!H232,(IF(B24=Data!#REF!,Data!H927,(IF(B24=Data!#REF!,Data!#REF!,(IF(B24=Data!B287,Data!H287,Data!#REF!)))))))))))))))&amp;IF(B24=Data!#REF!,Data!#REF!,(IF(B24=Data!#REF!,Data!#REF!,(IF(B24=Data!#REF!,Data!#REF!,(IF(B24=Data!#REF!,Data!#REF!,(IF(B24=Data!#REF!,Data!#REF!,Data!#REF!)))))))))</f>
        <v>#REF!</v>
      </c>
      <c r="Q24" s="378"/>
      <c r="R24" s="378"/>
      <c r="S24" s="186" t="e">
        <f>IF(B24=Data!B109,Data!I109,(IF(B24=Data!B115,Data!I115,(IF(B24=Data!B117,Data!I117,(IF(B24=Data!#REF!,Data!#REF!,(IF(B24=Data!#REF!,Data!#REF!,(IF(B24=Data!B100,Data!I100,(IF(B24=Data!#REF!,Data!#REF!,(IF(B24=Data!#REF!,Data!#REF!,Data!#REF!)))))))))))))))&amp;IF(B24=Data!B235,Data!I235,(IF(B24=Data!B236,Data!I236,(IF(B24=Data!#REF!,Data!#REF!,(IF(B24=Data!B231,Data!I231,(IF(B24=Data!B232,Data!I232,(IF(B24=Data!#REF!,Data!I927,(IF(B24=Data!#REF!,Data!#REF!,(IF(B24=Data!B287,Data!I287,Data!#REF!)))))))))))))))&amp;IF(B24=Data!#REF!,Data!#REF!,(IF(B24=Data!#REF!,Data!#REF!,(IF(B24=Data!#REF!,Data!#REF!,(IF(B24=Data!#REF!,Data!#REF!,(IF(B24=Data!#REF!,Data!#REF!,Data!#REF!)))))))))</f>
        <v>#REF!</v>
      </c>
      <c r="T24" s="379"/>
      <c r="U24" s="186" t="e">
        <f>IF(B24=Data!B109,Data!J109,(IF(B24=Data!B115,Data!J115,(IF(B24=Data!B117,Data!J117,(IF(B24=Data!#REF!,Data!#REF!,(IF(B24=Data!#REF!,Data!#REF!,(IF(B24=Data!B100,Data!J100,(IF(B24=Data!#REF!,Data!#REF!,(IF(B24=Data!#REF!,Data!#REF!,Data!#REF!)))))))))))))))&amp;IF(B24=Data!B235,Data!J235,(IF(B24=Data!B236,Data!J236,(IF(B24=Data!#REF!,Data!#REF!,(IF(B24=Data!B231,Data!J231,(IF(B24=Data!B232,Data!J232,(IF(B24=Data!#REF!,Data!J927,(IF(B24=Data!#REF!,Data!#REF!,(IF(B24=Data!B287,Data!J287,Data!#REF!)))))))))))))))&amp;IF(B24=Data!#REF!,Data!#REF!,(IF(B24=Data!#REF!,Data!#REF!,(IF(B24=Data!#REF!,Data!#REF!,(IF(B24=Data!#REF!,Data!#REF!,(IF(B24=Data!#REF!,Data!#REF!,Data!#REF!)))))))))</f>
        <v>#REF!</v>
      </c>
      <c r="V24" s="184">
        <f>IF(D24="","",VLOOKUP(B24,Data!$B$5:$J$404,9,FALSE)*D24)</f>
        <v>7.4399999999999995</v>
      </c>
    </row>
    <row r="25" spans="1:22" s="340" customFormat="1" ht="17" customHeight="1">
      <c r="A25" s="272">
        <v>7</v>
      </c>
      <c r="B25" s="419" t="s">
        <v>241</v>
      </c>
      <c r="C25" s="187" t="str">
        <f>IF(D25="","",VLOOKUP(B25,Data!$B$5:$L$404,2,FALSE))</f>
        <v>AAC7368</v>
      </c>
      <c r="D25" s="274">
        <v>10</v>
      </c>
      <c r="E25" s="467"/>
      <c r="F25" s="185">
        <f>IF(D25="","",VLOOKUP(B25,Data!$B$5:$L$404,11,FALSE))</f>
        <v>2618.06</v>
      </c>
      <c r="G25" s="188">
        <f t="shared" si="0"/>
        <v>26180.6</v>
      </c>
      <c r="H25" s="182" t="str">
        <f>IF(D25="","",VLOOKUP(B25,Data!$B$5:$D$404,3,FALSE))</f>
        <v>C/T</v>
      </c>
      <c r="I25" s="182" t="str">
        <f>IF(D25="","",VLOOKUP(B25,Data!$B$5:$M$404,12,FALSE))</f>
        <v>Indonesia</v>
      </c>
      <c r="J25" s="280" t="s">
        <v>1093</v>
      </c>
      <c r="K25" s="183">
        <f>IF(D25="","",VLOOKUP(B25,Data!$B$5:$E$404,4,FALSE)*D25)</f>
        <v>2660</v>
      </c>
      <c r="L25" s="183">
        <f>IF(D25="","",VLOOKUP(B25,Data!$B$5:$F$404,5,FALSE)*D25)</f>
        <v>2460</v>
      </c>
      <c r="M25" s="189" t="e">
        <f>IF(B25=Data!B110,Data!G110,(IF(B25=Data!B116,Data!G116,(IF(B25=Data!B118,Data!G118,(IF(B25=Data!#REF!,Data!#REF!,(IF(B25=Data!#REF!,Data!#REF!,(IF(B25=Data!B101,Data!G101,(IF(B25=Data!#REF!,Data!#REF!,(IF(B25=Data!#REF!,Data!#REF!,Data!#REF!)))))))))))))))&amp;IF(B25=Data!B236,Data!G236,(IF(B25=Data!B237,Data!G237,(IF(B25=Data!#REF!,Data!#REF!,(IF(B25=Data!B232,Data!G232,(IF(B25=Data!B233,Data!G233,(IF(B25=Data!#REF!,Data!G928,(IF(B25=Data!#REF!,Data!#REF!,(IF(B25=Data!B288,Data!G288,Data!#REF!)))))))))))))))&amp;IF(B25=Data!#REF!,Data!#REF!,(IF(B25=Data!#REF!,Data!#REF!,(IF(B25=Data!#REF!,Data!#REF!,(IF(B25=Data!#REF!,Data!#REF!,(IF(B25=Data!#REF!,Data!#REF!,Data!#REF!)))))))))</f>
        <v>#REF!</v>
      </c>
      <c r="N25" s="377"/>
      <c r="O25" s="378"/>
      <c r="P25" s="186" t="e">
        <f>IF(B25=Data!B110,Data!H110,(IF(B25=Data!B116,Data!H116,(IF(B25=Data!B118,Data!H118,(IF(B25=Data!#REF!,Data!#REF!,(IF(B25=Data!#REF!,Data!#REF!,(IF(B25=Data!B101,Data!H101,(IF(B25=Data!#REF!,Data!#REF!,(IF(B25=Data!#REF!,Data!#REF!,Data!#REF!)))))))))))))))&amp;IF(B25=Data!B236,Data!H236,(IF(B25=Data!B237,Data!H237,(IF(B25=Data!#REF!,Data!#REF!,(IF(B25=Data!B232,Data!H232,(IF(B25=Data!B233,Data!H233,(IF(B25=Data!#REF!,Data!H928,(IF(B25=Data!#REF!,Data!#REF!,(IF(B25=Data!B288,Data!H288,Data!#REF!)))))))))))))))&amp;IF(B25=Data!#REF!,Data!#REF!,(IF(B25=Data!#REF!,Data!#REF!,(IF(B25=Data!#REF!,Data!#REF!,(IF(B25=Data!#REF!,Data!#REF!,(IF(B25=Data!#REF!,Data!#REF!,Data!#REF!)))))))))</f>
        <v>#REF!</v>
      </c>
      <c r="Q25" s="378"/>
      <c r="R25" s="378"/>
      <c r="S25" s="186" t="e">
        <f>IF(B25=Data!B110,Data!I110,(IF(B25=Data!B116,Data!I116,(IF(B25=Data!B118,Data!I118,(IF(B25=Data!#REF!,Data!#REF!,(IF(B25=Data!#REF!,Data!#REF!,(IF(B25=Data!B101,Data!I101,(IF(B25=Data!#REF!,Data!#REF!,(IF(B25=Data!#REF!,Data!#REF!,Data!#REF!)))))))))))))))&amp;IF(B25=Data!B236,Data!I236,(IF(B25=Data!B237,Data!I237,(IF(B25=Data!#REF!,Data!#REF!,(IF(B25=Data!B232,Data!I232,(IF(B25=Data!B233,Data!I233,(IF(B25=Data!#REF!,Data!I928,(IF(B25=Data!#REF!,Data!#REF!,(IF(B25=Data!B288,Data!I288,Data!#REF!)))))))))))))))&amp;IF(B25=Data!#REF!,Data!#REF!,(IF(B25=Data!#REF!,Data!#REF!,(IF(B25=Data!#REF!,Data!#REF!,(IF(B25=Data!#REF!,Data!#REF!,(IF(B25=Data!#REF!,Data!#REF!,Data!#REF!)))))))))</f>
        <v>#REF!</v>
      </c>
      <c r="T25" s="379"/>
      <c r="U25" s="186" t="e">
        <f>IF(B25=Data!B110,Data!J110,(IF(B25=Data!B116,Data!J116,(IF(B25=Data!B118,Data!J118,(IF(B25=Data!#REF!,Data!#REF!,(IF(B25=Data!#REF!,Data!#REF!,(IF(B25=Data!B101,Data!J101,(IF(B25=Data!#REF!,Data!#REF!,(IF(B25=Data!#REF!,Data!#REF!,Data!#REF!)))))))))))))))&amp;IF(B25=Data!B236,Data!J236,(IF(B25=Data!B237,Data!J237,(IF(B25=Data!#REF!,Data!#REF!,(IF(B25=Data!B232,Data!J232,(IF(B25=Data!B233,Data!J233,(IF(B25=Data!#REF!,Data!J928,(IF(B25=Data!#REF!,Data!#REF!,(IF(B25=Data!B288,Data!J288,Data!#REF!)))))))))))))))&amp;IF(B25=Data!#REF!,Data!#REF!,(IF(B25=Data!#REF!,Data!#REF!,(IF(B25=Data!#REF!,Data!#REF!,(IF(B25=Data!#REF!,Data!#REF!,(IF(B25=Data!#REF!,Data!#REF!,Data!#REF!)))))))))</f>
        <v>#REF!</v>
      </c>
      <c r="V25" s="184">
        <f>IF(D25="","",VLOOKUP(B25,Data!$B$5:$J$404,9,FALSE)*D25)</f>
        <v>14.879999999999999</v>
      </c>
    </row>
    <row r="26" spans="1:22" s="340" customFormat="1" ht="17" customHeight="1">
      <c r="A26" s="272"/>
      <c r="B26" s="419"/>
      <c r="C26" s="187" t="str">
        <f>IF(D26="","",VLOOKUP(B26,Data!$B$5:$L$404,2,FALSE))</f>
        <v/>
      </c>
      <c r="D26" s="274"/>
      <c r="E26" s="341"/>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118,Data!G118,(IF(B26=Data!B124,Data!G124,(IF(B26=Data!B126,Data!G126,(IF(B26=Data!#REF!,Data!#REF!,(IF(B26=Data!#REF!,Data!#REF!,(IF(B26=Data!B109,Data!G109,(IF(B26=Data!#REF!,Data!#REF!,(IF(B26=Data!#REF!,Data!#REF!,Data!#REF!)))))))))))))))&amp;IF(B26=Data!B244,Data!G244,(IF(B26=Data!B245,Data!G245,(IF(B26=Data!#REF!,Data!#REF!,(IF(B26=Data!B240,Data!G240,(IF(B26=Data!B241,Data!G241,(IF(B26=Data!#REF!,Data!G936,(IF(B26=Data!#REF!,Data!#REF!,(IF(B26=Data!B296,Data!G296,Data!#REF!)))))))))))))))&amp;IF(B26=Data!#REF!,Data!#REF!,(IF(B26=Data!#REF!,Data!#REF!,(IF(B26=Data!#REF!,Data!#REF!,(IF(B26=Data!#REF!,Data!#REF!,(IF(B26=Data!#REF!,Data!#REF!,Data!#REF!)))))))))</f>
        <v>#REF!</v>
      </c>
      <c r="N26" s="377"/>
      <c r="O26" s="378"/>
      <c r="P26" s="186" t="e">
        <f>IF(B26=Data!B118,Data!H118,(IF(B26=Data!B124,Data!H124,(IF(B26=Data!B126,Data!H126,(IF(B26=Data!#REF!,Data!#REF!,(IF(B26=Data!#REF!,Data!#REF!,(IF(B26=Data!B109,Data!H109,(IF(B26=Data!#REF!,Data!#REF!,(IF(B26=Data!#REF!,Data!#REF!,Data!#REF!)))))))))))))))&amp;IF(B26=Data!B244,Data!H244,(IF(B26=Data!B245,Data!H245,(IF(B26=Data!#REF!,Data!#REF!,(IF(B26=Data!B240,Data!H240,(IF(B26=Data!B241,Data!H241,(IF(B26=Data!#REF!,Data!H936,(IF(B26=Data!#REF!,Data!#REF!,(IF(B26=Data!B296,Data!H296,Data!#REF!)))))))))))))))&amp;IF(B26=Data!#REF!,Data!#REF!,(IF(B26=Data!#REF!,Data!#REF!,(IF(B26=Data!#REF!,Data!#REF!,(IF(B26=Data!#REF!,Data!#REF!,(IF(B26=Data!#REF!,Data!#REF!,Data!#REF!)))))))))</f>
        <v>#REF!</v>
      </c>
      <c r="Q26" s="378"/>
      <c r="R26" s="378"/>
      <c r="S26" s="186" t="e">
        <f>IF(B26=Data!B118,Data!I118,(IF(B26=Data!B124,Data!I124,(IF(B26=Data!B126,Data!I126,(IF(B26=Data!#REF!,Data!#REF!,(IF(B26=Data!#REF!,Data!#REF!,(IF(B26=Data!B109,Data!I109,(IF(B26=Data!#REF!,Data!#REF!,(IF(B26=Data!#REF!,Data!#REF!,Data!#REF!)))))))))))))))&amp;IF(B26=Data!B244,Data!I244,(IF(B26=Data!B245,Data!I245,(IF(B26=Data!#REF!,Data!#REF!,(IF(B26=Data!B240,Data!I240,(IF(B26=Data!B241,Data!I241,(IF(B26=Data!#REF!,Data!I936,(IF(B26=Data!#REF!,Data!#REF!,(IF(B26=Data!B296,Data!I296,Data!#REF!)))))))))))))))&amp;IF(B26=Data!#REF!,Data!#REF!,(IF(B26=Data!#REF!,Data!#REF!,(IF(B26=Data!#REF!,Data!#REF!,(IF(B26=Data!#REF!,Data!#REF!,(IF(B26=Data!#REF!,Data!#REF!,Data!#REF!)))))))))</f>
        <v>#REF!</v>
      </c>
      <c r="T26" s="379"/>
      <c r="U26" s="186" t="e">
        <f>IF(B26=Data!B118,Data!J118,(IF(B26=Data!B124,Data!J124,(IF(B26=Data!B126,Data!J126,(IF(B26=Data!#REF!,Data!#REF!,(IF(B26=Data!#REF!,Data!#REF!,(IF(B26=Data!B109,Data!J109,(IF(B26=Data!#REF!,Data!#REF!,(IF(B26=Data!#REF!,Data!#REF!,Data!#REF!)))))))))))))))&amp;IF(B26=Data!B244,Data!J244,(IF(B26=Data!B245,Data!J245,(IF(B26=Data!#REF!,Data!#REF!,(IF(B26=Data!B240,Data!J240,(IF(B26=Data!B241,Data!J241,(IF(B26=Data!#REF!,Data!J936,(IF(B26=Data!#REF!,Data!#REF!,(IF(B26=Data!B296,Data!J296,Data!#REF!)))))))))))))))&amp;IF(B26=Data!#REF!,Data!#REF!,(IF(B26=Data!#REF!,Data!#REF!,(IF(B26=Data!#REF!,Data!#REF!,(IF(B26=Data!#REF!,Data!#REF!,(IF(B26=Data!#REF!,Data!#REF!,Data!#REF!)))))))))</f>
        <v>#REF!</v>
      </c>
      <c r="V26" s="184" t="str">
        <f>IF(D26="","",VLOOKUP(B26,Data!$B$5:$J$404,9,FALSE)*D26)</f>
        <v/>
      </c>
    </row>
    <row r="27" spans="1:22" s="340" customFormat="1" ht="19.5" customHeight="1">
      <c r="A27" s="272"/>
      <c r="B27" s="695" t="s">
        <v>1140</v>
      </c>
      <c r="C27" s="696"/>
      <c r="D27" s="454">
        <f>SUM(D18:D25)</f>
        <v>62</v>
      </c>
      <c r="E27" s="191"/>
      <c r="F27" s="191"/>
      <c r="G27" s="455">
        <f>SUM(G18:G25)</f>
        <v>128073.48999999999</v>
      </c>
      <c r="H27" s="383"/>
      <c r="I27" s="191"/>
      <c r="J27" s="191"/>
      <c r="K27" s="455">
        <f>SUM(K18:K26)</f>
        <v>13688</v>
      </c>
      <c r="L27" s="455">
        <f>SUM(L18:L26)</f>
        <v>12417</v>
      </c>
      <c r="M27" s="190">
        <f>SUM(M16:M17)</f>
        <v>0</v>
      </c>
      <c r="N27" s="190"/>
      <c r="O27" s="190"/>
      <c r="P27" s="190"/>
      <c r="Q27" s="190"/>
      <c r="R27" s="190">
        <f>SUM(R16:R17)</f>
        <v>0</v>
      </c>
      <c r="S27" s="190">
        <f>SUM(S16:S17)</f>
        <v>0</v>
      </c>
      <c r="T27" s="190"/>
      <c r="U27" s="190">
        <f>SUM(U16:U17)</f>
        <v>0</v>
      </c>
      <c r="V27" s="456">
        <f>SUM(V18:V26)</f>
        <v>77.298999999999992</v>
      </c>
    </row>
    <row r="28" spans="1:22" ht="10.25" customHeight="1">
      <c r="A28" s="272"/>
      <c r="B28" s="697"/>
      <c r="C28" s="698"/>
      <c r="D28" s="395"/>
      <c r="E28" s="311"/>
      <c r="F28" s="160" t="s">
        <v>523</v>
      </c>
      <c r="G28" s="157"/>
      <c r="H28" s="344"/>
      <c r="I28" s="344"/>
      <c r="J28" s="344"/>
      <c r="K28" s="161"/>
      <c r="L28" s="151"/>
      <c r="M28" s="298"/>
      <c r="T28" s="298"/>
      <c r="U28" s="298"/>
      <c r="V28" s="155"/>
    </row>
    <row r="29" spans="1:22"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22" ht="14">
      <c r="A30" s="297" t="s">
        <v>525</v>
      </c>
      <c r="B30" s="334"/>
      <c r="C30" s="308"/>
      <c r="D30" s="386" t="s">
        <v>87</v>
      </c>
      <c r="F30" s="685"/>
      <c r="G30" s="686"/>
      <c r="H30" s="297" t="s">
        <v>88</v>
      </c>
      <c r="I30" s="350"/>
      <c r="J30" s="154" t="s">
        <v>89</v>
      </c>
      <c r="K30" s="154"/>
      <c r="L30" s="150"/>
      <c r="V30" s="155"/>
    </row>
    <row r="31" spans="1:22">
      <c r="A31" s="297" t="s">
        <v>526</v>
      </c>
      <c r="B31" s="297"/>
      <c r="C31" s="298"/>
      <c r="F31" s="685"/>
      <c r="G31" s="686"/>
      <c r="H31" s="297"/>
      <c r="I31" s="350"/>
      <c r="J31" s="154" t="s">
        <v>93</v>
      </c>
      <c r="K31" s="154"/>
      <c r="L31" s="150"/>
      <c r="V31" s="155"/>
    </row>
    <row r="32" spans="1:22"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1136</v>
      </c>
      <c r="G35" s="674"/>
      <c r="H35" s="673" t="s">
        <v>1135</v>
      </c>
      <c r="I35" s="674"/>
      <c r="J35" s="158" t="s">
        <v>104</v>
      </c>
      <c r="K35" s="158"/>
      <c r="L35" s="675" t="s">
        <v>105</v>
      </c>
      <c r="M35" s="676"/>
      <c r="N35" s="676"/>
      <c r="O35" s="676"/>
      <c r="P35" s="676"/>
      <c r="Q35" s="676"/>
      <c r="R35" s="676"/>
      <c r="S35" s="676"/>
      <c r="T35" s="676"/>
      <c r="U35" s="676"/>
      <c r="V35" s="677"/>
    </row>
    <row r="36" spans="1:22">
      <c r="B36" s="305"/>
    </row>
    <row r="39" spans="1:22" ht="19.25" customHeight="1"/>
    <row r="40" spans="1:22" ht="19.25" customHeight="1"/>
    <row r="41" spans="1:22" s="354" customFormat="1" ht="17.75" customHeight="1">
      <c r="A41" s="163" t="s">
        <v>886</v>
      </c>
      <c r="B41" s="146"/>
      <c r="C41" s="163" t="s">
        <v>569</v>
      </c>
      <c r="D41" s="382"/>
      <c r="E41" s="363"/>
      <c r="F41" s="163" t="s">
        <v>880</v>
      </c>
      <c r="G41" s="146"/>
      <c r="H41" s="163" t="s">
        <v>569</v>
      </c>
      <c r="K41" s="265"/>
      <c r="L41" s="265"/>
      <c r="V41" s="264"/>
    </row>
    <row r="42" spans="1:22" s="354" customFormat="1" ht="17.75" customHeight="1">
      <c r="A42" s="163" t="s">
        <v>887</v>
      </c>
      <c r="B42" s="146"/>
      <c r="C42" s="163" t="s">
        <v>891</v>
      </c>
      <c r="D42" s="382"/>
      <c r="E42" s="363"/>
      <c r="F42" s="247" t="s">
        <v>881</v>
      </c>
      <c r="G42" s="381"/>
      <c r="H42" s="247" t="s">
        <v>891</v>
      </c>
      <c r="K42" s="265"/>
      <c r="L42" s="265"/>
      <c r="V42" s="264"/>
    </row>
    <row r="43" spans="1:22" s="354" customFormat="1" ht="17.75" customHeight="1">
      <c r="A43" s="163" t="s">
        <v>888</v>
      </c>
      <c r="B43" s="146"/>
      <c r="C43" s="163" t="s">
        <v>891</v>
      </c>
      <c r="D43" s="382"/>
      <c r="E43" s="363"/>
      <c r="F43" s="163" t="s">
        <v>882</v>
      </c>
      <c r="G43" s="146"/>
      <c r="H43" s="163" t="s">
        <v>569</v>
      </c>
      <c r="K43" s="265"/>
      <c r="L43" s="265"/>
      <c r="V43" s="264"/>
    </row>
    <row r="44" spans="1:22" s="354" customFormat="1" ht="17.75" customHeight="1">
      <c r="A44" s="163" t="s">
        <v>889</v>
      </c>
      <c r="B44" s="146"/>
      <c r="C44" s="163" t="s">
        <v>569</v>
      </c>
      <c r="D44" s="382"/>
      <c r="E44" s="363"/>
      <c r="F44" s="163" t="s">
        <v>883</v>
      </c>
      <c r="G44" s="146"/>
      <c r="H44" s="163" t="s">
        <v>569</v>
      </c>
      <c r="K44" s="265"/>
      <c r="L44" s="265"/>
      <c r="V44" s="264"/>
    </row>
    <row r="45" spans="1:22" s="354" customFormat="1" ht="17.75" customHeight="1">
      <c r="A45" s="163" t="s">
        <v>890</v>
      </c>
      <c r="B45" s="146"/>
      <c r="C45" s="163" t="s">
        <v>569</v>
      </c>
      <c r="D45" s="382"/>
      <c r="E45" s="363"/>
      <c r="F45" s="163" t="s">
        <v>885</v>
      </c>
      <c r="G45" s="146"/>
      <c r="H45" s="163" t="s">
        <v>569</v>
      </c>
      <c r="K45" s="265"/>
      <c r="L45" s="265"/>
      <c r="V45" s="264"/>
    </row>
    <row r="46" spans="1:22" ht="18.75" customHeight="1">
      <c r="A46" s="411"/>
      <c r="B46" s="411"/>
      <c r="C46" s="411"/>
      <c r="D46" s="384"/>
      <c r="E46" s="266"/>
      <c r="F46" s="163" t="s">
        <v>884</v>
      </c>
      <c r="H46" s="163" t="s">
        <v>569</v>
      </c>
    </row>
    <row r="47" spans="1:22" ht="17.5">
      <c r="A47" s="268"/>
      <c r="B47" s="411"/>
      <c r="C47" s="411"/>
      <c r="D47" s="384"/>
      <c r="E47" s="411"/>
      <c r="F47" s="267"/>
      <c r="G47" s="267"/>
      <c r="H47" s="411"/>
    </row>
    <row r="49" spans="1:12">
      <c r="D49" s="386" t="s">
        <v>872</v>
      </c>
    </row>
    <row r="50" spans="1:12">
      <c r="L50" s="355"/>
    </row>
    <row r="51" spans="1:12" ht="14">
      <c r="A51" s="356"/>
      <c r="C51" s="334"/>
      <c r="D51" s="398"/>
      <c r="L51" s="358"/>
    </row>
    <row r="52" spans="1:12" ht="14">
      <c r="A52" s="359"/>
      <c r="C52" s="334"/>
      <c r="D52" s="398"/>
      <c r="L52" s="358"/>
    </row>
    <row r="53" spans="1:12" ht="14">
      <c r="A53" s="359"/>
      <c r="C53" s="334"/>
      <c r="D53" s="398"/>
      <c r="L53" s="358"/>
    </row>
    <row r="54" spans="1:12" ht="14">
      <c r="A54" s="359"/>
      <c r="B54" s="334"/>
      <c r="C54" s="334"/>
      <c r="D54" s="398"/>
      <c r="L54" s="358"/>
    </row>
    <row r="55" spans="1:12" ht="14">
      <c r="A55" s="359"/>
      <c r="B55" s="334"/>
      <c r="C55" s="334"/>
      <c r="D55" s="398"/>
      <c r="L55" s="358"/>
    </row>
    <row r="56" spans="1:12" ht="14">
      <c r="A56" s="359"/>
      <c r="B56" s="334"/>
      <c r="C56" s="334"/>
      <c r="D56" s="398"/>
      <c r="L56" s="358"/>
    </row>
    <row r="57" spans="1:12" ht="14">
      <c r="A57" s="334"/>
      <c r="B57" s="334"/>
      <c r="C57" s="334"/>
      <c r="D57" s="398"/>
      <c r="L57" s="360"/>
    </row>
    <row r="58" spans="1:12" ht="14">
      <c r="A58" s="359"/>
      <c r="B58" s="334"/>
      <c r="C58" s="334"/>
      <c r="D58" s="398"/>
    </row>
    <row r="59" spans="1:12" ht="14">
      <c r="A59" s="334"/>
      <c r="B59" s="334"/>
      <c r="C59" s="334"/>
      <c r="D59" s="398"/>
    </row>
    <row r="60" spans="1:12" ht="14">
      <c r="A60" s="334"/>
      <c r="B60" s="334"/>
      <c r="C60" s="334"/>
      <c r="D60" s="398"/>
    </row>
    <row r="61" spans="1:12" ht="14">
      <c r="A61" s="359"/>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34"/>
      <c r="B71" s="334"/>
      <c r="C71" s="334"/>
      <c r="D71" s="398"/>
    </row>
    <row r="72" spans="1:4" ht="14">
      <c r="B72" s="334"/>
    </row>
    <row r="73" spans="1:4" ht="14">
      <c r="B73" s="334"/>
    </row>
    <row r="74" spans="1:4" ht="14">
      <c r="B74"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5" max="21" man="1"/>
  </rowBreaks>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6FAE1-A5E1-44AC-99D9-4C69AB3A4AE3}">
  <sheetPr>
    <pageSetUpPr fitToPage="1"/>
  </sheetPr>
  <dimension ref="A1:AD75"/>
  <sheetViews>
    <sheetView topLeftCell="A10" zoomScale="70" zoomScaleNormal="70" zoomScaleSheetLayoutView="85" workbookViewId="0">
      <selection activeCell="T19" sqref="T1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99"/>
      <c r="I10" s="600"/>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1112</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8</v>
      </c>
      <c r="B19" s="419" t="s">
        <v>213</v>
      </c>
      <c r="C19" s="187" t="str">
        <f>IF(D19="","",VLOOKUP(B19,Data!$B$5:$L$404,2,FALSE))</f>
        <v>WH50410</v>
      </c>
      <c r="D19" s="274">
        <v>2</v>
      </c>
      <c r="E19" s="466"/>
      <c r="F19" s="185">
        <f>IF(D19="","",VLOOKUP(B19,Data!$B$5:$L$404,11,FALSE))</f>
        <v>1897.4</v>
      </c>
      <c r="G19" s="188">
        <f>IF(D19&gt;0,D19*F19,"-")</f>
        <v>3794.8</v>
      </c>
      <c r="H19" s="182" t="str">
        <f>IF(D19="","",VLOOKUP(B19,Data!$B$5:$D$404,3,FALSE))</f>
        <v>C/T</v>
      </c>
      <c r="I19" s="182" t="str">
        <f>IF(D19="","",VLOOKUP(B19,Data!$B$5:$M$404,12,FALSE))</f>
        <v>Indonesia</v>
      </c>
      <c r="J19" s="553" t="s">
        <v>1090</v>
      </c>
      <c r="K19" s="183">
        <f>IF(D19="","",VLOOKUP(B19,Data!$B$5:$E$404,4,FALSE)*D19)</f>
        <v>444</v>
      </c>
      <c r="L19" s="183">
        <f>IF(D19="","",VLOOKUP(B19,Data!$B$5:$F$404,5,FALSE)*D19)</f>
        <v>402</v>
      </c>
      <c r="M19" s="189" t="e">
        <f>IF(B19=Data!B87,Data!G87,(IF(B19=Data!B93,Data!G93,(IF(B19=Data!B95,Data!G95,(IF(B19=Data!#REF!,Data!#REF!,(IF(B19=Data!#REF!,Data!#REF!,(IF(B19=Data!B78,Data!G78,(IF(B19=Data!#REF!,Data!#REF!,(IF(B19=Data!#REF!,Data!#REF!,Data!#REF!)))))))))))))))&amp;IF(B19=Data!B212,Data!G212,(IF(B19=Data!B213,Data!G213,(IF(B19=Data!#REF!,Data!#REF!,(IF(B19=Data!B208,Data!G208,(IF(B19=Data!B209,Data!G209,(IF(B19=Data!#REF!,Data!G905,(IF(B19=Data!#REF!,Data!#REF!,(IF(B19=Data!B265,Data!G265,Data!#REF!)))))))))))))))&amp;IF(B19=Data!#REF!,Data!#REF!,(IF(B19=Data!#REF!,Data!#REF!,(IF(B19=Data!#REF!,Data!#REF!,(IF(B19=Data!#REF!,Data!#REF!,(IF(B19=Data!#REF!,Data!#REF!,Data!#REF!)))))))))</f>
        <v>#REF!</v>
      </c>
      <c r="N19" s="377"/>
      <c r="O19" s="378"/>
      <c r="P19" s="186" t="e">
        <f>IF(B19=Data!B87,Data!H87,(IF(B19=Data!B93,Data!H93,(IF(B19=Data!B95,Data!H95,(IF(B19=Data!#REF!,Data!#REF!,(IF(B19=Data!#REF!,Data!#REF!,(IF(B19=Data!B78,Data!H78,(IF(B19=Data!#REF!,Data!#REF!,(IF(B19=Data!#REF!,Data!#REF!,Data!#REF!)))))))))))))))&amp;IF(B19=Data!B212,Data!H212,(IF(B19=Data!B213,Data!H213,(IF(B19=Data!#REF!,Data!#REF!,(IF(B19=Data!B208,Data!H208,(IF(B19=Data!B209,Data!H209,(IF(B19=Data!#REF!,Data!H905,(IF(B19=Data!#REF!,Data!#REF!,(IF(B19=Data!B265,Data!H265,Data!#REF!)))))))))))))))&amp;IF(B19=Data!#REF!,Data!#REF!,(IF(B19=Data!#REF!,Data!#REF!,(IF(B19=Data!#REF!,Data!#REF!,(IF(B19=Data!#REF!,Data!#REF!,(IF(B19=Data!#REF!,Data!#REF!,Data!#REF!)))))))))</f>
        <v>#REF!</v>
      </c>
      <c r="Q19" s="378"/>
      <c r="R19" s="378"/>
      <c r="S19" s="186" t="e">
        <f>IF(B19=Data!B87,Data!I87,(IF(B19=Data!B93,Data!I93,(IF(B19=Data!B95,Data!I95,(IF(B19=Data!#REF!,Data!#REF!,(IF(B19=Data!#REF!,Data!#REF!,(IF(B19=Data!B78,Data!I78,(IF(B19=Data!#REF!,Data!#REF!,(IF(B19=Data!#REF!,Data!#REF!,Data!#REF!)))))))))))))))&amp;IF(B19=Data!B212,Data!I212,(IF(B19=Data!B213,Data!I213,(IF(B19=Data!#REF!,Data!#REF!,(IF(B19=Data!B208,Data!I208,(IF(B19=Data!B209,Data!I209,(IF(B19=Data!#REF!,Data!I905,(IF(B19=Data!#REF!,Data!#REF!,(IF(B19=Data!B265,Data!I265,Data!#REF!)))))))))))))))&amp;IF(B19=Data!#REF!,Data!#REF!,(IF(B19=Data!#REF!,Data!#REF!,(IF(B19=Data!#REF!,Data!#REF!,(IF(B19=Data!#REF!,Data!#REF!,(IF(B19=Data!#REF!,Data!#REF!,Data!#REF!)))))))))</f>
        <v>#REF!</v>
      </c>
      <c r="T19" s="379"/>
      <c r="U19" s="186" t="e">
        <f>IF(B19=Data!B87,Data!J87,(IF(B19=Data!B93,Data!J93,(IF(B19=Data!B95,Data!J95,(IF(B19=Data!#REF!,Data!#REF!,(IF(B19=Data!#REF!,Data!#REF!,(IF(B19=Data!B78,Data!J78,(IF(B19=Data!#REF!,Data!#REF!,(IF(B19=Data!#REF!,Data!#REF!,Data!#REF!)))))))))))))))&amp;IF(B19=Data!B212,Data!J212,(IF(B19=Data!B213,Data!J213,(IF(B19=Data!#REF!,Data!#REF!,(IF(B19=Data!B208,Data!J208,(IF(B19=Data!B209,Data!J209,(IF(B19=Data!#REF!,Data!J905,(IF(B19=Data!#REF!,Data!#REF!,(IF(B19=Data!B265,Data!J265,Data!#REF!)))))))))))))))&amp;IF(B19=Data!#REF!,Data!#REF!,(IF(B19=Data!#REF!,Data!#REF!,(IF(B19=Data!#REF!,Data!#REF!,(IF(B19=Data!#REF!,Data!#REF!,(IF(B19=Data!#REF!,Data!#REF!,Data!#REF!)))))))))</f>
        <v>#REF!</v>
      </c>
      <c r="V19" s="184">
        <f>IF(D19="","",VLOOKUP(B19,Data!$B$5:$J$404,9,FALSE)*D19)</f>
        <v>2.3980000000000001</v>
      </c>
    </row>
    <row r="20" spans="1:30" s="409" customFormat="1" ht="17" customHeight="1">
      <c r="A20" s="272"/>
      <c r="B20" s="368"/>
      <c r="C20" s="187" t="str">
        <f>IF(D20="","",VLOOKUP(B20,Data!$B$5:$L$404,2,FALSE))</f>
        <v/>
      </c>
      <c r="D20" s="274"/>
      <c r="E20" s="273"/>
      <c r="F20" s="376" t="str">
        <f>IF(D20="","",VLOOKUP(B20,Data!$B$5:$L$404,11,FALSE))</f>
        <v/>
      </c>
      <c r="G20" s="400" t="str">
        <f>IF(D20&gt;0,D20*F20,"-")</f>
        <v>-</v>
      </c>
      <c r="H20" s="401" t="str">
        <f>IF(D20="","",VLOOKUP(B20,Data!$B$5:$D$404,3,FALSE))</f>
        <v/>
      </c>
      <c r="I20" s="401" t="str">
        <f>IF(D20="","",VLOOKUP(B20,Data!$B$5:$M$404,12,FALSE))</f>
        <v/>
      </c>
      <c r="J20" s="553"/>
      <c r="K20" s="187" t="str">
        <f>IF(D20="","",VLOOKUP(B20,Data!$B$5:$E$404,4,FALSE)*D20)</f>
        <v/>
      </c>
      <c r="L20" s="187" t="str">
        <f>IF(D20="","",VLOOKUP(B20,Data!$B$5:$F$404,5,FALSE)*D20)</f>
        <v/>
      </c>
      <c r="M20" s="403"/>
      <c r="N20" s="404"/>
      <c r="O20" s="405"/>
      <c r="P20" s="406"/>
      <c r="Q20" s="405"/>
      <c r="R20" s="405"/>
      <c r="S20" s="406"/>
      <c r="T20" s="407"/>
      <c r="U20" s="406"/>
      <c r="V20" s="408" t="str">
        <f>IF(D20="","",VLOOKUP(B20,Data!$B$5:$J$404,9,FALSE)*D20)</f>
        <v/>
      </c>
      <c r="W20" s="386"/>
      <c r="X20" s="386"/>
      <c r="Y20" s="386"/>
      <c r="Z20" s="386"/>
      <c r="AA20" s="386"/>
      <c r="AB20" s="386"/>
      <c r="AC20" s="386"/>
      <c r="AD20" s="386"/>
    </row>
    <row r="21" spans="1:30" s="340" customFormat="1" ht="17" customHeight="1">
      <c r="A21" s="272"/>
      <c r="B21" s="419"/>
      <c r="C21" s="187" t="str">
        <f>IF(D21="","",VLOOKUP(B21,Data!$B$5:$L$404,2,FALSE))</f>
        <v/>
      </c>
      <c r="D21" s="274"/>
      <c r="E21" s="466"/>
      <c r="F21" s="185" t="str">
        <f>IF(D21="","",VLOOKUP(B21,Data!$B$5:$L$404,11,FALSE))</f>
        <v/>
      </c>
      <c r="G21" s="188" t="str">
        <f t="shared" ref="G21:G26" si="0">IF(D21&gt;0,D21*F21,"-")</f>
        <v>-</v>
      </c>
      <c r="H21" s="182" t="str">
        <f>IF(D21="","",VLOOKUP(B21,Data!$B$5:$D$404,3,FALSE))</f>
        <v/>
      </c>
      <c r="I21" s="182" t="str">
        <f>IF(D21="","",VLOOKUP(B21,Data!$B$5:$M$404,12,FALSE))</f>
        <v/>
      </c>
      <c r="J21" s="553"/>
      <c r="K21" s="183" t="str">
        <f>IF(D21="","",VLOOKUP(B21,Data!$B$5:$E$404,4,FALSE)*D21)</f>
        <v/>
      </c>
      <c r="L21" s="183" t="str">
        <f>IF(D21="","",VLOOKUP(B21,Data!$B$5:$F$404,5,FALSE)*D21)</f>
        <v/>
      </c>
      <c r="M21" s="189" t="e">
        <f>IF(B21=Data!B83,Data!G83,(IF(B21=Data!B89,Data!G89,(IF(B21=Data!B91,Data!G91,(IF(B21=Data!#REF!,Data!#REF!,(IF(B21=Data!#REF!,Data!#REF!,(IF(B21=Data!B74,Data!G74,(IF(B21=Data!#REF!,Data!#REF!,(IF(B21=Data!#REF!,Data!#REF!,Data!#REF!)))))))))))))))&amp;IF(B21=Data!B208,Data!G208,(IF(B21=Data!B209,Data!G209,(IF(B21=Data!#REF!,Data!#REF!,(IF(B21=Data!B204,Data!G204,(IF(B21=Data!B205,Data!G205,(IF(B21=Data!#REF!,Data!G901,(IF(B21=Data!#REF!,Data!#REF!,(IF(B21=Data!B261,Data!G261,Data!#REF!)))))))))))))))&amp;IF(B21=Data!#REF!,Data!#REF!,(IF(B21=Data!#REF!,Data!#REF!,(IF(B21=Data!#REF!,Data!#REF!,(IF(B21=Data!#REF!,Data!#REF!,(IF(B21=Data!#REF!,Data!#REF!,Data!#REF!)))))))))</f>
        <v>#REF!</v>
      </c>
      <c r="N21" s="377"/>
      <c r="O21" s="378"/>
      <c r="P21" s="186" t="e">
        <f>IF(B21=Data!B83,Data!H83,(IF(B21=Data!B89,Data!H89,(IF(B21=Data!B91,Data!H91,(IF(B21=Data!#REF!,Data!#REF!,(IF(B21=Data!#REF!,Data!#REF!,(IF(B21=Data!B74,Data!H74,(IF(B21=Data!#REF!,Data!#REF!,(IF(B21=Data!#REF!,Data!#REF!,Data!#REF!)))))))))))))))&amp;IF(B21=Data!B208,Data!H208,(IF(B21=Data!B209,Data!H209,(IF(B21=Data!#REF!,Data!#REF!,(IF(B21=Data!B204,Data!H204,(IF(B21=Data!B205,Data!H205,(IF(B21=Data!#REF!,Data!H901,(IF(B21=Data!#REF!,Data!#REF!,(IF(B21=Data!B261,Data!H261,Data!#REF!)))))))))))))))&amp;IF(B21=Data!#REF!,Data!#REF!,(IF(B21=Data!#REF!,Data!#REF!,(IF(B21=Data!#REF!,Data!#REF!,(IF(B21=Data!#REF!,Data!#REF!,(IF(B21=Data!#REF!,Data!#REF!,Data!#REF!)))))))))</f>
        <v>#REF!</v>
      </c>
      <c r="Q21" s="378"/>
      <c r="R21" s="378"/>
      <c r="S21" s="186" t="e">
        <f>IF(B21=Data!B83,Data!I83,(IF(B21=Data!B89,Data!I89,(IF(B21=Data!B91,Data!I91,(IF(B21=Data!#REF!,Data!#REF!,(IF(B21=Data!#REF!,Data!#REF!,(IF(B21=Data!B74,Data!I74,(IF(B21=Data!#REF!,Data!#REF!,(IF(B21=Data!#REF!,Data!#REF!,Data!#REF!)))))))))))))))&amp;IF(B21=Data!B208,Data!I208,(IF(B21=Data!B209,Data!I209,(IF(B21=Data!#REF!,Data!#REF!,(IF(B21=Data!B204,Data!I204,(IF(B21=Data!B205,Data!I205,(IF(B21=Data!#REF!,Data!I901,(IF(B21=Data!#REF!,Data!#REF!,(IF(B21=Data!B261,Data!I261,Data!#REF!)))))))))))))))&amp;IF(B21=Data!#REF!,Data!#REF!,(IF(B21=Data!#REF!,Data!#REF!,(IF(B21=Data!#REF!,Data!#REF!,(IF(B21=Data!#REF!,Data!#REF!,(IF(B21=Data!#REF!,Data!#REF!,Data!#REF!)))))))))</f>
        <v>#REF!</v>
      </c>
      <c r="T21" s="379"/>
      <c r="U21" s="186" t="e">
        <f>IF(B21=Data!B83,Data!J83,(IF(B21=Data!B89,Data!J89,(IF(B21=Data!B91,Data!J91,(IF(B21=Data!#REF!,Data!#REF!,(IF(B21=Data!#REF!,Data!#REF!,(IF(B21=Data!B74,Data!J74,(IF(B21=Data!#REF!,Data!#REF!,(IF(B21=Data!#REF!,Data!#REF!,Data!#REF!)))))))))))))))&amp;IF(B21=Data!B208,Data!J208,(IF(B21=Data!B209,Data!J209,(IF(B21=Data!#REF!,Data!#REF!,(IF(B21=Data!B204,Data!J204,(IF(B21=Data!B205,Data!J205,(IF(B21=Data!#REF!,Data!J901,(IF(B21=Data!#REF!,Data!#REF!,(IF(B21=Data!B261,Data!J261,Data!#REF!)))))))))))))))&amp;IF(B21=Data!#REF!,Data!#REF!,(IF(B21=Data!#REF!,Data!#REF!,(IF(B21=Data!#REF!,Data!#REF!,(IF(B21=Data!#REF!,Data!#REF!,(IF(B21=Data!#REF!,Data!#REF!,Data!#REF!)))))))))</f>
        <v>#REF!</v>
      </c>
      <c r="V21" s="184" t="str">
        <f>IF(D21="","",VLOOKUP(B21,Data!$B$5:$J$404,9,FALSE)*D21)</f>
        <v/>
      </c>
    </row>
    <row r="22" spans="1:30" s="340" customFormat="1" ht="17" customHeight="1">
      <c r="A22" s="272"/>
      <c r="B22" s="419"/>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553"/>
      <c r="K22" s="183" t="str">
        <f>IF(D22="","",VLOOKUP(B22,Data!$B$5:$E$404,4,FALSE)*D22)</f>
        <v/>
      </c>
      <c r="L22" s="183" t="str">
        <f>IF(D22="","",VLOOKUP(B22,Data!$B$5:$F$404,5,FALSE)*D22)</f>
        <v/>
      </c>
      <c r="M22" s="189" t="e">
        <f>IF(B22=Data!B84,Data!G84,(IF(B22=Data!B90,Data!G90,(IF(B22=Data!B92,Data!G92,(IF(B22=Data!#REF!,Data!#REF!,(IF(B22=Data!#REF!,Data!#REF!,(IF(B22=Data!B75,Data!G75,(IF(B22=Data!#REF!,Data!#REF!,(IF(B22=Data!#REF!,Data!#REF!,Data!#REF!)))))))))))))))&amp;IF(B22=Data!B209,Data!G209,(IF(B22=Data!B210,Data!G210,(IF(B22=Data!#REF!,Data!#REF!,(IF(B22=Data!B205,Data!G205,(IF(B22=Data!B206,Data!G206,(IF(B22=Data!#REF!,Data!G902,(IF(B22=Data!#REF!,Data!#REF!,(IF(B22=Data!B262,Data!G262,Data!#REF!)))))))))))))))&amp;IF(B22=Data!#REF!,Data!#REF!,(IF(B22=Data!#REF!,Data!#REF!,(IF(B22=Data!#REF!,Data!#REF!,(IF(B22=Data!#REF!,Data!#REF!,(IF(B22=Data!#REF!,Data!#REF!,Data!#REF!)))))))))</f>
        <v>#REF!</v>
      </c>
      <c r="N22" s="377"/>
      <c r="O22" s="378"/>
      <c r="P22" s="186" t="e">
        <f>IF(B22=Data!B84,Data!H84,(IF(B22=Data!B90,Data!H90,(IF(B22=Data!B92,Data!H92,(IF(B22=Data!#REF!,Data!#REF!,(IF(B22=Data!#REF!,Data!#REF!,(IF(B22=Data!B75,Data!H75,(IF(B22=Data!#REF!,Data!#REF!,(IF(B22=Data!#REF!,Data!#REF!,Data!#REF!)))))))))))))))&amp;IF(B22=Data!B209,Data!H209,(IF(B22=Data!B210,Data!H210,(IF(B22=Data!#REF!,Data!#REF!,(IF(B22=Data!B205,Data!H205,(IF(B22=Data!B206,Data!H206,(IF(B22=Data!#REF!,Data!H902,(IF(B22=Data!#REF!,Data!#REF!,(IF(B22=Data!B262,Data!H262,Data!#REF!)))))))))))))))&amp;IF(B22=Data!#REF!,Data!#REF!,(IF(B22=Data!#REF!,Data!#REF!,(IF(B22=Data!#REF!,Data!#REF!,(IF(B22=Data!#REF!,Data!#REF!,(IF(B22=Data!#REF!,Data!#REF!,Data!#REF!)))))))))</f>
        <v>#REF!</v>
      </c>
      <c r="Q22" s="378"/>
      <c r="R22" s="378"/>
      <c r="S22" s="186" t="e">
        <f>IF(B22=Data!B84,Data!I84,(IF(B22=Data!B90,Data!I90,(IF(B22=Data!B92,Data!I92,(IF(B22=Data!#REF!,Data!#REF!,(IF(B22=Data!#REF!,Data!#REF!,(IF(B22=Data!B75,Data!I75,(IF(B22=Data!#REF!,Data!#REF!,(IF(B22=Data!#REF!,Data!#REF!,Data!#REF!)))))))))))))))&amp;IF(B22=Data!B209,Data!I209,(IF(B22=Data!B210,Data!I210,(IF(B22=Data!#REF!,Data!#REF!,(IF(B22=Data!B205,Data!I205,(IF(B22=Data!B206,Data!I206,(IF(B22=Data!#REF!,Data!I902,(IF(B22=Data!#REF!,Data!#REF!,(IF(B22=Data!B262,Data!I262,Data!#REF!)))))))))))))))&amp;IF(B22=Data!#REF!,Data!#REF!,(IF(B22=Data!#REF!,Data!#REF!,(IF(B22=Data!#REF!,Data!#REF!,(IF(B22=Data!#REF!,Data!#REF!,(IF(B22=Data!#REF!,Data!#REF!,Data!#REF!)))))))))</f>
        <v>#REF!</v>
      </c>
      <c r="T22" s="379"/>
      <c r="U22" s="186" t="e">
        <f>IF(B22=Data!B84,Data!J84,(IF(B22=Data!B90,Data!J90,(IF(B22=Data!B92,Data!J92,(IF(B22=Data!#REF!,Data!#REF!,(IF(B22=Data!#REF!,Data!#REF!,(IF(B22=Data!B75,Data!J75,(IF(B22=Data!#REF!,Data!#REF!,(IF(B22=Data!#REF!,Data!#REF!,Data!#REF!)))))))))))))))&amp;IF(B22=Data!B209,Data!J209,(IF(B22=Data!B210,Data!J210,(IF(B22=Data!#REF!,Data!#REF!,(IF(B22=Data!B205,Data!J205,(IF(B22=Data!B206,Data!J206,(IF(B22=Data!#REF!,Data!J902,(IF(B22=Data!#REF!,Data!#REF!,(IF(B22=Data!B262,Data!J262,Data!#REF!)))))))))))))))&amp;IF(B22=Data!#REF!,Data!#REF!,(IF(B22=Data!#REF!,Data!#REF!,(IF(B22=Data!#REF!,Data!#REF!,(IF(B22=Data!#REF!,Data!#REF!,(IF(B22=Data!#REF!,Data!#REF!,Data!#REF!)))))))))</f>
        <v>#REF!</v>
      </c>
      <c r="V22" s="184" t="str">
        <f>IF(D22="","",VLOOKUP(B22,Data!$B$5:$J$404,9,FALSE)*D22)</f>
        <v/>
      </c>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340" customFormat="1" ht="17" customHeight="1">
      <c r="A24" s="410"/>
      <c r="B24" s="342"/>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399"/>
      <c r="B25" s="342" t="s">
        <v>871</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410"/>
      <c r="B26" s="342" t="s">
        <v>1137</v>
      </c>
      <c r="C26" s="187"/>
      <c r="D26" s="339"/>
      <c r="E26" s="276"/>
      <c r="F26" s="185"/>
      <c r="G26" s="188" t="str">
        <f t="shared" si="0"/>
        <v>-</v>
      </c>
      <c r="H26" s="182"/>
      <c r="I26" s="182"/>
      <c r="J26" s="246"/>
      <c r="K26" s="183"/>
      <c r="L26" s="183"/>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c r="W26" s="282"/>
      <c r="X26" s="282"/>
      <c r="Y26" s="282"/>
      <c r="Z26" s="282"/>
      <c r="AA26" s="282"/>
      <c r="AB26" s="282"/>
      <c r="AC26" s="282"/>
      <c r="AD26" s="282"/>
    </row>
    <row r="27" spans="1:30" s="340" customFormat="1" ht="19.5" customHeight="1">
      <c r="A27" s="272"/>
      <c r="B27" s="695" t="s">
        <v>1139</v>
      </c>
      <c r="C27" s="696"/>
      <c r="D27" s="269">
        <f>SUM(D16:D26)</f>
        <v>2</v>
      </c>
      <c r="E27" s="374"/>
      <c r="F27" s="380"/>
      <c r="G27" s="191">
        <f>SUM(G16:G26)</f>
        <v>3794.8</v>
      </c>
      <c r="H27" s="191"/>
      <c r="I27" s="383"/>
      <c r="J27" s="343"/>
      <c r="K27" s="191">
        <f>SUM(K16:K26)</f>
        <v>444</v>
      </c>
      <c r="L27" s="191">
        <f>SUM(L16:L26)</f>
        <v>402</v>
      </c>
      <c r="M27" s="191" t="e">
        <f>SUM(M16:M26)</f>
        <v>#REF!</v>
      </c>
      <c r="N27" s="190">
        <f>SUM(N14:N15)</f>
        <v>0</v>
      </c>
      <c r="O27" s="190" t="e">
        <f>SUM(#REF!)</f>
        <v>#REF!</v>
      </c>
      <c r="P27" s="190">
        <f>SUM(P14:P15)</f>
        <v>0</v>
      </c>
      <c r="Q27" s="190">
        <f>SUM(Q14:Q15)</f>
        <v>0</v>
      </c>
      <c r="R27" s="190" t="e">
        <f>SUM(#REF!)</f>
        <v>#REF!</v>
      </c>
      <c r="S27" s="190">
        <f>SUM(S14:S15)</f>
        <v>0</v>
      </c>
      <c r="T27" s="190">
        <f>SUM(T14:T15)</f>
        <v>0</v>
      </c>
      <c r="U27" s="190"/>
      <c r="V27" s="192">
        <f>SUM(V16:V26)</f>
        <v>2.3980000000000001</v>
      </c>
      <c r="W27" s="282"/>
    </row>
    <row r="28" spans="1:30" ht="10.5" customHeight="1">
      <c r="A28" s="272"/>
      <c r="B28" s="697"/>
      <c r="C28" s="698"/>
      <c r="D28" s="395"/>
      <c r="E28" s="375"/>
      <c r="F28" s="311"/>
      <c r="G28" s="160" t="s">
        <v>523</v>
      </c>
      <c r="H28" s="157"/>
      <c r="I28" s="344"/>
      <c r="J28" s="344"/>
      <c r="K28" s="344"/>
      <c r="L28" s="161"/>
      <c r="M28" s="151"/>
      <c r="N28" s="298"/>
      <c r="U28" s="298"/>
      <c r="V28" s="298"/>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1136</v>
      </c>
      <c r="G35" s="674"/>
      <c r="H35" s="673" t="s">
        <v>1135</v>
      </c>
      <c r="I35" s="674"/>
      <c r="J35" s="158" t="s">
        <v>104</v>
      </c>
      <c r="K35" s="158"/>
      <c r="L35" s="675" t="s">
        <v>105</v>
      </c>
      <c r="M35" s="676"/>
      <c r="N35" s="676"/>
      <c r="O35" s="676"/>
      <c r="P35" s="676"/>
      <c r="Q35" s="676"/>
      <c r="R35" s="676"/>
      <c r="S35" s="676"/>
      <c r="T35" s="676"/>
      <c r="U35" s="676"/>
      <c r="V35" s="677"/>
    </row>
    <row r="36" spans="1:22">
      <c r="B36" s="305"/>
    </row>
    <row r="42" spans="1:22" s="354" customFormat="1" ht="26.25" customHeight="1">
      <c r="A42" s="163" t="s">
        <v>886</v>
      </c>
      <c r="B42" s="146"/>
      <c r="C42" s="163" t="s">
        <v>569</v>
      </c>
      <c r="D42" s="362"/>
      <c r="E42" s="362"/>
      <c r="F42" s="363"/>
      <c r="G42" s="163" t="s">
        <v>880</v>
      </c>
      <c r="H42" s="146"/>
      <c r="I42" s="163" t="s">
        <v>569</v>
      </c>
      <c r="K42" s="265"/>
      <c r="L42" s="265"/>
      <c r="V42" s="264"/>
    </row>
    <row r="43" spans="1:22" s="354" customFormat="1" ht="19.25" customHeight="1">
      <c r="A43" s="163" t="s">
        <v>887</v>
      </c>
      <c r="B43" s="146"/>
      <c r="C43" s="163" t="s">
        <v>891</v>
      </c>
      <c r="D43" s="362"/>
      <c r="E43" s="362"/>
      <c r="F43" s="363"/>
      <c r="G43" s="247" t="s">
        <v>881</v>
      </c>
      <c r="H43" s="381"/>
      <c r="I43" s="247" t="s">
        <v>891</v>
      </c>
      <c r="K43" s="265"/>
      <c r="L43" s="265"/>
      <c r="V43" s="264"/>
    </row>
    <row r="44" spans="1:22" s="354" customFormat="1" ht="19.25" customHeight="1">
      <c r="A44" s="163" t="s">
        <v>888</v>
      </c>
      <c r="B44" s="146"/>
      <c r="C44" s="163" t="s">
        <v>891</v>
      </c>
      <c r="D44" s="362"/>
      <c r="E44" s="362"/>
      <c r="F44" s="363"/>
      <c r="G44" s="163" t="s">
        <v>882</v>
      </c>
      <c r="H44" s="146"/>
      <c r="I44" s="163" t="s">
        <v>569</v>
      </c>
      <c r="K44" s="265"/>
      <c r="L44" s="265"/>
      <c r="V44" s="264"/>
    </row>
    <row r="45" spans="1:22" s="354" customFormat="1" ht="19.25" customHeight="1">
      <c r="A45" s="163" t="s">
        <v>889</v>
      </c>
      <c r="B45" s="146"/>
      <c r="C45" s="163" t="s">
        <v>569</v>
      </c>
      <c r="D45" s="362"/>
      <c r="E45" s="362"/>
      <c r="F45" s="363"/>
      <c r="G45" s="163" t="s">
        <v>883</v>
      </c>
      <c r="H45" s="146"/>
      <c r="I45" s="163" t="s">
        <v>569</v>
      </c>
      <c r="K45" s="265"/>
      <c r="L45" s="265"/>
      <c r="V45" s="264"/>
    </row>
    <row r="46" spans="1:22" s="354" customFormat="1" ht="19.25" customHeight="1">
      <c r="A46" s="163" t="s">
        <v>890</v>
      </c>
      <c r="B46" s="146"/>
      <c r="C46" s="163" t="s">
        <v>569</v>
      </c>
      <c r="D46" s="362"/>
      <c r="E46" s="362"/>
      <c r="F46" s="363"/>
      <c r="G46" s="163" t="s">
        <v>885</v>
      </c>
      <c r="H46" s="146"/>
      <c r="I46" s="163" t="s">
        <v>569</v>
      </c>
      <c r="K46" s="265"/>
      <c r="L46" s="265"/>
      <c r="V46" s="264"/>
    </row>
    <row r="47" spans="1:22" ht="18.75" customHeight="1">
      <c r="A47" s="411"/>
      <c r="B47" s="411"/>
      <c r="C47" s="411"/>
      <c r="D47" s="411"/>
      <c r="E47" s="411"/>
      <c r="F47" s="266"/>
      <c r="G47" s="163" t="s">
        <v>884</v>
      </c>
      <c r="H47" s="146"/>
      <c r="I47" s="163" t="s">
        <v>569</v>
      </c>
    </row>
    <row r="51" spans="1:12">
      <c r="L51" s="355"/>
    </row>
    <row r="52" spans="1:12" ht="14">
      <c r="A52" s="356"/>
      <c r="C52" s="334"/>
      <c r="D52" s="357"/>
      <c r="L52" s="358"/>
    </row>
    <row r="53" spans="1:12" ht="14">
      <c r="A53" s="359"/>
      <c r="C53" s="334"/>
      <c r="D53" s="357"/>
      <c r="L53" s="358"/>
    </row>
    <row r="54" spans="1:12" ht="14">
      <c r="A54" s="359"/>
      <c r="C54" s="334"/>
      <c r="D54" s="357"/>
      <c r="L54" s="358"/>
    </row>
    <row r="55" spans="1:12" ht="14">
      <c r="A55" s="359"/>
      <c r="B55" s="334"/>
      <c r="C55" s="334"/>
      <c r="D55" s="357"/>
      <c r="L55" s="358"/>
    </row>
    <row r="56" spans="1:12" ht="14">
      <c r="A56" s="359"/>
      <c r="B56" s="334"/>
      <c r="C56" s="334"/>
      <c r="D56" s="357"/>
      <c r="L56" s="358"/>
    </row>
    <row r="57" spans="1:12" ht="14">
      <c r="A57" s="359"/>
      <c r="B57" s="334"/>
      <c r="C57" s="334"/>
      <c r="D57" s="357"/>
      <c r="L57" s="358"/>
    </row>
    <row r="58" spans="1:12" ht="14">
      <c r="A58" s="334"/>
      <c r="B58" s="334"/>
      <c r="C58" s="334"/>
      <c r="D58" s="357"/>
      <c r="L58" s="360"/>
    </row>
    <row r="59" spans="1:12" ht="14">
      <c r="A59" s="359"/>
      <c r="B59" s="334"/>
      <c r="C59" s="334"/>
      <c r="D59" s="357"/>
    </row>
    <row r="60" spans="1:12" ht="14">
      <c r="A60" s="334"/>
      <c r="B60" s="334"/>
      <c r="C60" s="334"/>
      <c r="D60" s="357"/>
    </row>
    <row r="61" spans="1:12" ht="14">
      <c r="A61" s="334"/>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34"/>
      <c r="B72" s="334"/>
      <c r="C72" s="334"/>
      <c r="D72" s="357"/>
    </row>
    <row r="73" spans="1:4" ht="14">
      <c r="B73" s="334"/>
    </row>
    <row r="74" spans="1:4" ht="14">
      <c r="B74" s="334"/>
    </row>
    <row r="75" spans="1:4" ht="14">
      <c r="B75"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F842B-B155-4C71-9CA8-AC69E2351D0E}">
  <sheetPr>
    <pageSetUpPr fitToPage="1"/>
  </sheetPr>
  <dimension ref="A1:AD72"/>
  <sheetViews>
    <sheetView zoomScale="85" zoomScaleNormal="85" zoomScaleSheetLayoutView="85" workbookViewId="0">
      <selection activeCell="E21" sqref="E21"/>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599"/>
      <c r="I10" s="600"/>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1088</v>
      </c>
      <c r="C18" s="187" t="str">
        <f>IF(D18="","",VLOOKUP(B18,Data!$B$5:$L$404,2,FALSE))</f>
        <v/>
      </c>
      <c r="D18" s="361"/>
      <c r="E18" s="276"/>
      <c r="F18" s="185" t="str">
        <f>IF(D18="","",VLOOKUP(B18,Data!$B$5:$L$404,11,FALSE))</f>
        <v/>
      </c>
      <c r="G18" s="188" t="str">
        <f t="shared" ref="G18:G25"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9</v>
      </c>
      <c r="B19" s="419" t="s">
        <v>213</v>
      </c>
      <c r="C19" s="187" t="str">
        <f>IF(D19="","",VLOOKUP(B19,Data!$B$5:$L$404,2,FALSE))</f>
        <v>WH50410</v>
      </c>
      <c r="D19" s="361">
        <v>6</v>
      </c>
      <c r="E19" s="276"/>
      <c r="F19" s="185">
        <f>IF(D19="","",VLOOKUP(B19,Data!$B$5:$L$404,11,FALSE))</f>
        <v>1897.4</v>
      </c>
      <c r="G19" s="188">
        <f t="shared" si="0"/>
        <v>11384.400000000001</v>
      </c>
      <c r="H19" s="182" t="str">
        <f>IF(D19="","",VLOOKUP(B19,Data!$B$5:$D$404,3,FALSE))</f>
        <v>C/T</v>
      </c>
      <c r="I19" s="182" t="str">
        <f>IF(D19="","",VLOOKUP(B19,Data!$B$5:$M$404,12,FALSE))</f>
        <v>Indonesia</v>
      </c>
      <c r="J19" s="280" t="s">
        <v>1087</v>
      </c>
      <c r="K19" s="183">
        <f>IF(D19="","",VLOOKUP(B19,Data!$B$5:$E$404,4,FALSE)*D19)</f>
        <v>1332</v>
      </c>
      <c r="L19" s="183">
        <f>IF(D19="","",VLOOKUP(B19,Data!$B$5:$F$404,5,FALSE)*D19)</f>
        <v>1206</v>
      </c>
      <c r="M19" s="189"/>
      <c r="N19" s="377"/>
      <c r="O19" s="378"/>
      <c r="P19" s="186"/>
      <c r="Q19" s="378"/>
      <c r="R19" s="378"/>
      <c r="S19" s="186"/>
      <c r="T19" s="379"/>
      <c r="U19" s="186"/>
      <c r="V19" s="184">
        <f>IF(D19="","",VLOOKUP(B19,Data!$B$5:$J$404,9,FALSE)*D19)</f>
        <v>7.1940000000000008</v>
      </c>
      <c r="W19" s="282"/>
      <c r="X19" s="282"/>
      <c r="Y19" s="282"/>
      <c r="Z19" s="282"/>
      <c r="AA19" s="282"/>
      <c r="AB19" s="282"/>
      <c r="AC19" s="282"/>
      <c r="AD19" s="282"/>
    </row>
    <row r="20" spans="1:30" s="340" customFormat="1" ht="17" customHeight="1">
      <c r="A20" s="488"/>
      <c r="B20" s="419"/>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488"/>
      <c r="B21" s="419"/>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80"/>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871</v>
      </c>
      <c r="C24" s="187" t="str">
        <f>IF(D24="","",VLOOKUP(B24,Data!$B$5:$L$404,2,FALSE))</f>
        <v/>
      </c>
      <c r="D24" s="339"/>
      <c r="E24" s="412"/>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1137</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t="str">
        <f>IF(D25="","",VLOOKUP(B25,Data!$B$5:$J$404,9,FALSE)*D25)</f>
        <v/>
      </c>
      <c r="W25" s="282"/>
      <c r="X25" s="282"/>
      <c r="Y25" s="282"/>
      <c r="Z25" s="282"/>
      <c r="AA25" s="282"/>
      <c r="AB25" s="282"/>
      <c r="AC25" s="282"/>
      <c r="AD25" s="282"/>
    </row>
    <row r="26" spans="1:30" s="340" customFormat="1" ht="16.5" customHeight="1">
      <c r="A26" s="272"/>
      <c r="B26" s="695" t="s">
        <v>1138</v>
      </c>
      <c r="C26" s="696"/>
      <c r="D26" s="193">
        <f>SUM(D18:D25)</f>
        <v>6</v>
      </c>
      <c r="E26" s="380"/>
      <c r="F26" s="190"/>
      <c r="G26" s="191">
        <f>SUM(G18:G25)</f>
        <v>11384.400000000001</v>
      </c>
      <c r="H26" s="343"/>
      <c r="I26" s="343"/>
      <c r="J26" s="343"/>
      <c r="K26" s="191">
        <f>SUM(K18:K25)</f>
        <v>1332</v>
      </c>
      <c r="L26" s="191">
        <f>SUM(L18:L25)</f>
        <v>1206</v>
      </c>
      <c r="M26" s="190">
        <f>SUM(M16:M17)</f>
        <v>0</v>
      </c>
      <c r="N26" s="190" t="e">
        <f>SUM(#REF!)</f>
        <v>#REF!</v>
      </c>
      <c r="O26" s="190">
        <f>SUM(O16:O17)</f>
        <v>0</v>
      </c>
      <c r="P26" s="190">
        <f>SUM(P16:P17)</f>
        <v>0</v>
      </c>
      <c r="Q26" s="190" t="e">
        <f>SUM(#REF!)</f>
        <v>#REF!</v>
      </c>
      <c r="R26" s="190">
        <f>SUM(R16:R17)</f>
        <v>0</v>
      </c>
      <c r="S26" s="190">
        <f>SUM(S16:S17)</f>
        <v>0</v>
      </c>
      <c r="T26" s="190"/>
      <c r="U26" s="190">
        <f>SUM(U16:U17)</f>
        <v>0</v>
      </c>
      <c r="V26" s="192">
        <f>SUM(V18:V25)</f>
        <v>7.1940000000000008</v>
      </c>
    </row>
    <row r="27" spans="1:30" ht="10.25" customHeight="1">
      <c r="A27" s="272"/>
      <c r="B27" s="697"/>
      <c r="C27" s="698"/>
      <c r="D27" s="345"/>
      <c r="E27" s="311"/>
      <c r="F27" s="160" t="s">
        <v>523</v>
      </c>
      <c r="G27" s="157"/>
      <c r="H27" s="344"/>
      <c r="I27" s="344"/>
      <c r="J27" s="344"/>
      <c r="K27" s="161"/>
      <c r="L27" s="151"/>
      <c r="M27" s="298"/>
      <c r="T27" s="298"/>
      <c r="U27" s="298"/>
      <c r="V27" s="155"/>
    </row>
    <row r="28" spans="1:30"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30" ht="14">
      <c r="A29" s="297" t="s">
        <v>525</v>
      </c>
      <c r="B29" s="334"/>
      <c r="C29" s="308"/>
      <c r="D29" s="386" t="s">
        <v>87</v>
      </c>
      <c r="F29" s="685"/>
      <c r="G29" s="686"/>
      <c r="H29" s="297" t="s">
        <v>88</v>
      </c>
      <c r="I29" s="350"/>
      <c r="J29" s="154" t="s">
        <v>89</v>
      </c>
      <c r="K29" s="154"/>
      <c r="L29" s="150"/>
      <c r="V29" s="155"/>
    </row>
    <row r="30" spans="1:30">
      <c r="A30" s="297" t="s">
        <v>526</v>
      </c>
      <c r="B30" s="297"/>
      <c r="C30" s="298"/>
      <c r="D30" s="386"/>
      <c r="F30" s="685"/>
      <c r="G30" s="686"/>
      <c r="H30" s="297"/>
      <c r="I30" s="350"/>
      <c r="J30" s="154" t="s">
        <v>93</v>
      </c>
      <c r="K30" s="154"/>
      <c r="L30" s="150"/>
      <c r="V30" s="155"/>
    </row>
    <row r="31" spans="1:30" ht="10.5" customHeight="1">
      <c r="A31" s="311"/>
      <c r="B31" s="351"/>
      <c r="C31" s="352"/>
      <c r="D31" s="386" t="s">
        <v>94</v>
      </c>
      <c r="F31" s="685"/>
      <c r="G31" s="686"/>
      <c r="H31" s="297" t="s">
        <v>95</v>
      </c>
      <c r="I31" s="350"/>
      <c r="J31" s="154"/>
      <c r="K31" s="154"/>
      <c r="L31" s="150"/>
      <c r="V31" s="155"/>
    </row>
    <row r="32" spans="1:30"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1136</v>
      </c>
      <c r="G34" s="674"/>
      <c r="H34" s="673" t="s">
        <v>1135</v>
      </c>
      <c r="I34" s="674"/>
      <c r="J34" s="158" t="s">
        <v>104</v>
      </c>
      <c r="K34" s="158"/>
      <c r="L34" s="675" t="s">
        <v>105</v>
      </c>
      <c r="M34" s="676"/>
      <c r="N34" s="676"/>
      <c r="O34" s="676"/>
      <c r="P34" s="676"/>
      <c r="Q34" s="676"/>
      <c r="R34" s="676"/>
      <c r="S34" s="676"/>
      <c r="T34" s="676"/>
      <c r="U34" s="676"/>
      <c r="V34" s="677"/>
    </row>
    <row r="35" spans="1:22">
      <c r="B35" s="305"/>
    </row>
    <row r="39" spans="1:22" s="354" customFormat="1" ht="21" customHeight="1">
      <c r="A39" s="163" t="s">
        <v>886</v>
      </c>
      <c r="B39" s="146"/>
      <c r="C39" s="163" t="s">
        <v>569</v>
      </c>
      <c r="D39" s="362"/>
      <c r="E39" s="362"/>
      <c r="F39" s="363"/>
      <c r="G39" s="163" t="s">
        <v>880</v>
      </c>
      <c r="H39" s="146"/>
      <c r="I39" s="163" t="s">
        <v>569</v>
      </c>
      <c r="K39" s="265"/>
      <c r="L39" s="265"/>
      <c r="V39" s="264"/>
    </row>
    <row r="40" spans="1:22" s="354" customFormat="1" ht="19.25" customHeight="1">
      <c r="A40" s="163" t="s">
        <v>887</v>
      </c>
      <c r="B40" s="146"/>
      <c r="C40" s="163" t="s">
        <v>891</v>
      </c>
      <c r="D40" s="362"/>
      <c r="E40" s="362"/>
      <c r="F40" s="363"/>
      <c r="G40" s="247" t="s">
        <v>881</v>
      </c>
      <c r="H40" s="381"/>
      <c r="I40" s="247" t="s">
        <v>891</v>
      </c>
      <c r="K40" s="265"/>
      <c r="L40" s="265"/>
      <c r="V40" s="264"/>
    </row>
    <row r="41" spans="1:22" s="354" customFormat="1" ht="19.25" customHeight="1">
      <c r="A41" s="163" t="s">
        <v>888</v>
      </c>
      <c r="B41" s="146"/>
      <c r="C41" s="163" t="s">
        <v>891</v>
      </c>
      <c r="D41" s="362"/>
      <c r="E41" s="362"/>
      <c r="F41" s="363"/>
      <c r="G41" s="163" t="s">
        <v>882</v>
      </c>
      <c r="H41" s="146"/>
      <c r="I41" s="163" t="s">
        <v>569</v>
      </c>
      <c r="K41" s="265"/>
      <c r="L41" s="265"/>
      <c r="V41" s="264"/>
    </row>
    <row r="42" spans="1:22" s="354" customFormat="1" ht="19.25" customHeight="1">
      <c r="A42" s="163" t="s">
        <v>889</v>
      </c>
      <c r="B42" s="146"/>
      <c r="C42" s="163" t="s">
        <v>569</v>
      </c>
      <c r="D42" s="362"/>
      <c r="E42" s="362"/>
      <c r="F42" s="363"/>
      <c r="G42" s="163" t="s">
        <v>883</v>
      </c>
      <c r="H42" s="146"/>
      <c r="I42" s="163" t="s">
        <v>569</v>
      </c>
      <c r="K42" s="265"/>
      <c r="L42" s="265"/>
      <c r="V42" s="264"/>
    </row>
    <row r="43" spans="1:22" s="354" customFormat="1" ht="19.25" customHeight="1">
      <c r="A43" s="163" t="s">
        <v>890</v>
      </c>
      <c r="B43" s="146"/>
      <c r="C43" s="163" t="s">
        <v>569</v>
      </c>
      <c r="D43" s="362"/>
      <c r="E43" s="362"/>
      <c r="F43" s="363"/>
      <c r="G43" s="163" t="s">
        <v>885</v>
      </c>
      <c r="H43" s="146"/>
      <c r="I43" s="163" t="s">
        <v>569</v>
      </c>
      <c r="K43" s="265"/>
      <c r="L43" s="265"/>
      <c r="V43" s="264"/>
    </row>
    <row r="44" spans="1:22" ht="18.75" customHeight="1">
      <c r="A44" s="411"/>
      <c r="B44" s="411"/>
      <c r="C44" s="411"/>
      <c r="D44" s="411"/>
      <c r="E44" s="411"/>
      <c r="F44" s="266"/>
      <c r="G44" s="163" t="s">
        <v>884</v>
      </c>
      <c r="H44" s="146"/>
      <c r="I44" s="163" t="s">
        <v>569</v>
      </c>
    </row>
    <row r="48" spans="1:22">
      <c r="L48" s="355"/>
    </row>
    <row r="49" spans="1:12" ht="14">
      <c r="A49" s="356"/>
      <c r="C49" s="334"/>
      <c r="D49" s="357"/>
      <c r="L49" s="358"/>
    </row>
    <row r="50" spans="1:12" ht="14">
      <c r="A50" s="359"/>
      <c r="C50" s="334"/>
      <c r="D50" s="357"/>
      <c r="L50" s="358"/>
    </row>
    <row r="51" spans="1:12" ht="14">
      <c r="A51" s="359"/>
      <c r="C51" s="334"/>
      <c r="D51" s="357"/>
      <c r="L51" s="358"/>
    </row>
    <row r="52" spans="1:12" ht="14">
      <c r="A52" s="359"/>
      <c r="B52" s="334"/>
      <c r="C52" s="334"/>
      <c r="D52" s="357"/>
      <c r="L52" s="358"/>
    </row>
    <row r="53" spans="1:12" ht="14">
      <c r="A53" s="359"/>
      <c r="B53" s="334"/>
      <c r="C53" s="334"/>
      <c r="D53" s="357"/>
      <c r="L53" s="358"/>
    </row>
    <row r="54" spans="1:12" ht="14">
      <c r="A54" s="359"/>
      <c r="B54" s="334"/>
      <c r="C54" s="334"/>
      <c r="D54" s="357"/>
      <c r="L54" s="358"/>
    </row>
    <row r="55" spans="1:12" ht="14">
      <c r="A55" s="334"/>
      <c r="B55" s="334"/>
      <c r="C55" s="334"/>
      <c r="D55" s="357"/>
      <c r="L55" s="360"/>
    </row>
    <row r="56" spans="1:12" ht="14">
      <c r="A56" s="359"/>
      <c r="B56" s="334"/>
      <c r="C56" s="334"/>
      <c r="D56" s="357"/>
    </row>
    <row r="57" spans="1:12" ht="14">
      <c r="A57" s="334"/>
      <c r="B57" s="334"/>
      <c r="C57" s="334"/>
      <c r="D57" s="357"/>
    </row>
    <row r="58" spans="1:12" ht="14">
      <c r="A58" s="334"/>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34"/>
      <c r="B69" s="334"/>
      <c r="C69" s="334"/>
      <c r="D69" s="357"/>
    </row>
    <row r="70" spans="1:4" ht="14">
      <c r="B70" s="334"/>
    </row>
    <row r="71" spans="1:4" ht="14">
      <c r="B71" s="334"/>
    </row>
    <row r="72" spans="1:4" ht="14">
      <c r="B72"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16A03-D25F-47D9-AF62-F6B6DA752E47}">
  <sheetPr>
    <pageSetUpPr fitToPage="1"/>
  </sheetPr>
  <dimension ref="A1:V84"/>
  <sheetViews>
    <sheetView topLeftCell="A14" zoomScale="85" zoomScaleNormal="85" zoomScaleSheetLayoutView="75" workbookViewId="0">
      <selection activeCell="A18" sqref="A18:XFD19"/>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01"/>
      <c r="I10" s="602"/>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1051</v>
      </c>
      <c r="C18" s="187" t="str">
        <f>IF(D18="","",VLOOKUP(B18,Data!$B$5:$L$404,2,FALSE))</f>
        <v/>
      </c>
      <c r="D18" s="274"/>
      <c r="E18" s="466"/>
      <c r="F18" s="185" t="str">
        <f>IF(D18="","",VLOOKUP(B18,Data!$B$5:$L$404,11,FALSE))</f>
        <v/>
      </c>
      <c r="G18" s="188" t="str">
        <f t="shared" ref="G18:G36"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153,Data!G153,(IF(B18=Data!B159,Data!G159,(IF(B18=Data!B161,Data!G161,(IF(B18=Data!#REF!,Data!#REF!,(IF(B18=Data!#REF!,Data!#REF!,(IF(B18=Data!B144,Data!G144,(IF(B18=Data!#REF!,Data!#REF!,(IF(B18=Data!#REF!,Data!#REF!,Data!#REF!)))))))))))))))&amp;IF(B18=Data!B279,Data!G279,(IF(B18=Data!B280,Data!G280,(IF(B18=Data!#REF!,Data!#REF!,(IF(B18=Data!B275,Data!G275,(IF(B18=Data!B276,Data!G276,(IF(B18=Data!#REF!,Data!G971,(IF(B18=Data!#REF!,Data!#REF!,(IF(B18=Data!B331,Data!G331,Data!#REF!)))))))))))))))&amp;IF(B18=Data!#REF!,Data!#REF!,(IF(B18=Data!#REF!,Data!#REF!,(IF(B18=Data!#REF!,Data!#REF!,(IF(B18=Data!#REF!,Data!#REF!,(IF(B18=Data!#REF!,Data!#REF!,Data!#REF!)))))))))</f>
        <v>#REF!</v>
      </c>
      <c r="N18" s="377"/>
      <c r="O18" s="378"/>
      <c r="P18" s="186" t="e">
        <f>IF(B18=Data!B153,Data!H153,(IF(B18=Data!B159,Data!H159,(IF(B18=Data!B161,Data!H161,(IF(B18=Data!#REF!,Data!#REF!,(IF(B18=Data!#REF!,Data!#REF!,(IF(B18=Data!B144,Data!H144,(IF(B18=Data!#REF!,Data!#REF!,(IF(B18=Data!#REF!,Data!#REF!,Data!#REF!)))))))))))))))&amp;IF(B18=Data!B279,Data!H279,(IF(B18=Data!B280,Data!H280,(IF(B18=Data!#REF!,Data!#REF!,(IF(B18=Data!B275,Data!H275,(IF(B18=Data!B276,Data!H276,(IF(B18=Data!#REF!,Data!H971,(IF(B18=Data!#REF!,Data!#REF!,(IF(B18=Data!B331,Data!H331,Data!#REF!)))))))))))))))&amp;IF(B18=Data!#REF!,Data!#REF!,(IF(B18=Data!#REF!,Data!#REF!,(IF(B18=Data!#REF!,Data!#REF!,(IF(B18=Data!#REF!,Data!#REF!,(IF(B18=Data!#REF!,Data!#REF!,Data!#REF!)))))))))</f>
        <v>#REF!</v>
      </c>
      <c r="Q18" s="378"/>
      <c r="R18" s="378"/>
      <c r="S18" s="186" t="e">
        <f>IF(B18=Data!B153,Data!I153,(IF(B18=Data!B159,Data!I159,(IF(B18=Data!B161,Data!I161,(IF(B18=Data!#REF!,Data!#REF!,(IF(B18=Data!#REF!,Data!#REF!,(IF(B18=Data!B144,Data!I144,(IF(B18=Data!#REF!,Data!#REF!,(IF(B18=Data!#REF!,Data!#REF!,Data!#REF!)))))))))))))))&amp;IF(B18=Data!B279,Data!I279,(IF(B18=Data!B280,Data!I280,(IF(B18=Data!#REF!,Data!#REF!,(IF(B18=Data!B275,Data!I275,(IF(B18=Data!B276,Data!I276,(IF(B18=Data!#REF!,Data!I971,(IF(B18=Data!#REF!,Data!#REF!,(IF(B18=Data!B331,Data!I331,Data!#REF!)))))))))))))))&amp;IF(B18=Data!#REF!,Data!#REF!,(IF(B18=Data!#REF!,Data!#REF!,(IF(B18=Data!#REF!,Data!#REF!,(IF(B18=Data!#REF!,Data!#REF!,(IF(B18=Data!#REF!,Data!#REF!,Data!#REF!)))))))))</f>
        <v>#REF!</v>
      </c>
      <c r="T18" s="379"/>
      <c r="U18" s="186" t="e">
        <f>IF(B18=Data!B153,Data!J153,(IF(B18=Data!B159,Data!J159,(IF(B18=Data!B161,Data!J161,(IF(B18=Data!#REF!,Data!#REF!,(IF(B18=Data!#REF!,Data!#REF!,(IF(B18=Data!B144,Data!J144,(IF(B18=Data!#REF!,Data!#REF!,(IF(B18=Data!#REF!,Data!#REF!,Data!#REF!)))))))))))))))&amp;IF(B18=Data!B279,Data!J279,(IF(B18=Data!B280,Data!J280,(IF(B18=Data!#REF!,Data!#REF!,(IF(B18=Data!B275,Data!J275,(IF(B18=Data!B276,Data!J276,(IF(B18=Data!#REF!,Data!J971,(IF(B18=Data!#REF!,Data!#REF!,(IF(B18=Data!B331,Data!J331,Data!#REF!)))))))))))))))&amp;IF(B18=Data!#REF!,Data!#REF!,(IF(B18=Data!#REF!,Data!#REF!,(IF(B18=Data!#REF!,Data!#REF!,(IF(B18=Data!#REF!,Data!#REF!,(IF(B18=Data!#REF!,Data!#REF!,Data!#REF!)))))))))</f>
        <v>#REF!</v>
      </c>
      <c r="V18" s="184" t="str">
        <f>IF(D18="","",VLOOKUP(B18,Data!$B$5:$J$404,9,FALSE)*D18)</f>
        <v/>
      </c>
    </row>
    <row r="19" spans="1:22" s="340" customFormat="1" ht="17" customHeight="1">
      <c r="A19" s="272">
        <v>1</v>
      </c>
      <c r="B19" s="419" t="s">
        <v>375</v>
      </c>
      <c r="C19" s="187" t="str">
        <f>IF(D19="","",VLOOKUP(B19,Data!$B$5:$L$404,2,FALSE))</f>
        <v>WQ78310</v>
      </c>
      <c r="D19" s="274">
        <v>1</v>
      </c>
      <c r="E19" s="466" t="s">
        <v>521</v>
      </c>
      <c r="F19" s="185">
        <f>IF(D19="","",VLOOKUP(B19,Data!$B$5:$L$404,11,FALSE))</f>
        <v>6409.6</v>
      </c>
      <c r="G19" s="188">
        <f t="shared" si="0"/>
        <v>6409.6</v>
      </c>
      <c r="H19" s="182" t="str">
        <f>IF(D19="","",VLOOKUP(B19,Data!$B$5:$D$404,3,FALSE))</f>
        <v>C/T</v>
      </c>
      <c r="I19" s="182" t="str">
        <f>IF(D19="","",VLOOKUP(B19,Data!$B$5:$M$404,12,FALSE))</f>
        <v>Indonesia</v>
      </c>
      <c r="J19" s="280" t="s">
        <v>1094</v>
      </c>
      <c r="K19" s="183">
        <f>IF(D19="","",VLOOKUP(B19,Data!$B$5:$E$404,4,FALSE)*D19)</f>
        <v>317</v>
      </c>
      <c r="L19" s="183">
        <f>IF(D19="","",VLOOKUP(B19,Data!$B$5:$F$404,5,FALSE)*D19)</f>
        <v>279</v>
      </c>
      <c r="M19" s="189" t="e">
        <f>IF(B19=Data!B104,Data!G104,(IF(B19=Data!B110,Data!G110,(IF(B19=Data!B112,Data!G112,(IF(B19=Data!#REF!,Data!#REF!,(IF(B19=Data!#REF!,Data!#REF!,(IF(B19=Data!B95,Data!G95,(IF(B19=Data!#REF!,Data!#REF!,(IF(B19=Data!#REF!,Data!#REF!,Data!#REF!)))))))))))))))&amp;IF(B19=Data!B230,Data!G230,(IF(B19=Data!B231,Data!G231,(IF(B19=Data!#REF!,Data!#REF!,(IF(B19=Data!B226,Data!G226,(IF(B19=Data!B227,Data!G227,(IF(B19=Data!#REF!,Data!G922,(IF(B19=Data!#REF!,Data!#REF!,(IF(B19=Data!B282,Data!G282,Data!#REF!)))))))))))))))&amp;IF(B19=Data!#REF!,Data!#REF!,(IF(B19=Data!#REF!,Data!#REF!,(IF(B19=Data!#REF!,Data!#REF!,(IF(B19=Data!#REF!,Data!#REF!,(IF(B19=Data!#REF!,Data!#REF!,Data!#REF!)))))))))</f>
        <v>#REF!</v>
      </c>
      <c r="N19" s="377"/>
      <c r="O19" s="378"/>
      <c r="P19" s="186" t="e">
        <f>IF(B19=Data!B104,Data!H104,(IF(B19=Data!B110,Data!H110,(IF(B19=Data!B112,Data!H112,(IF(B19=Data!#REF!,Data!#REF!,(IF(B19=Data!#REF!,Data!#REF!,(IF(B19=Data!B95,Data!H95,(IF(B19=Data!#REF!,Data!#REF!,(IF(B19=Data!#REF!,Data!#REF!,Data!#REF!)))))))))))))))&amp;IF(B19=Data!B230,Data!H230,(IF(B19=Data!B231,Data!H231,(IF(B19=Data!#REF!,Data!#REF!,(IF(B19=Data!B226,Data!H226,(IF(B19=Data!B227,Data!H227,(IF(B19=Data!#REF!,Data!H922,(IF(B19=Data!#REF!,Data!#REF!,(IF(B19=Data!B282,Data!H282,Data!#REF!)))))))))))))))&amp;IF(B19=Data!#REF!,Data!#REF!,(IF(B19=Data!#REF!,Data!#REF!,(IF(B19=Data!#REF!,Data!#REF!,(IF(B19=Data!#REF!,Data!#REF!,(IF(B19=Data!#REF!,Data!#REF!,Data!#REF!)))))))))</f>
        <v>#REF!</v>
      </c>
      <c r="Q19" s="378"/>
      <c r="R19" s="378"/>
      <c r="S19" s="186" t="e">
        <f>IF(B19=Data!B104,Data!I104,(IF(B19=Data!B110,Data!I110,(IF(B19=Data!B112,Data!I112,(IF(B19=Data!#REF!,Data!#REF!,(IF(B19=Data!#REF!,Data!#REF!,(IF(B19=Data!B95,Data!I95,(IF(B19=Data!#REF!,Data!#REF!,(IF(B19=Data!#REF!,Data!#REF!,Data!#REF!)))))))))))))))&amp;IF(B19=Data!B230,Data!I230,(IF(B19=Data!B231,Data!I231,(IF(B19=Data!#REF!,Data!#REF!,(IF(B19=Data!B226,Data!I226,(IF(B19=Data!B227,Data!I227,(IF(B19=Data!#REF!,Data!I922,(IF(B19=Data!#REF!,Data!#REF!,(IF(B19=Data!B282,Data!I282,Data!#REF!)))))))))))))))&amp;IF(B19=Data!#REF!,Data!#REF!,(IF(B19=Data!#REF!,Data!#REF!,(IF(B19=Data!#REF!,Data!#REF!,(IF(B19=Data!#REF!,Data!#REF!,(IF(B19=Data!#REF!,Data!#REF!,Data!#REF!)))))))))</f>
        <v>#REF!</v>
      </c>
      <c r="T19" s="379"/>
      <c r="U19" s="186" t="e">
        <f>IF(B19=Data!B104,Data!J104,(IF(B19=Data!B110,Data!J110,(IF(B19=Data!B112,Data!J112,(IF(B19=Data!#REF!,Data!#REF!,(IF(B19=Data!#REF!,Data!#REF!,(IF(B19=Data!B95,Data!J95,(IF(B19=Data!#REF!,Data!#REF!,(IF(B19=Data!#REF!,Data!#REF!,Data!#REF!)))))))))))))))&amp;IF(B19=Data!B230,Data!J230,(IF(B19=Data!B231,Data!J231,(IF(B19=Data!#REF!,Data!#REF!,(IF(B19=Data!B226,Data!J226,(IF(B19=Data!B227,Data!J227,(IF(B19=Data!#REF!,Data!J922,(IF(B19=Data!#REF!,Data!#REF!,(IF(B19=Data!B282,Data!J282,Data!#REF!)))))))))))))))&amp;IF(B19=Data!#REF!,Data!#REF!,(IF(B19=Data!#REF!,Data!#REF!,(IF(B19=Data!#REF!,Data!#REF!,(IF(B19=Data!#REF!,Data!#REF!,(IF(B19=Data!#REF!,Data!#REF!,Data!#REF!)))))))))</f>
        <v>#REF!</v>
      </c>
      <c r="V19" s="184">
        <f>IF(D19="","",VLOOKUP(B19,Data!$B$5:$J$404,9,FALSE)*D19)</f>
        <v>1.806</v>
      </c>
    </row>
    <row r="20" spans="1:22" s="340" customFormat="1" ht="17" customHeight="1">
      <c r="A20" s="272">
        <v>2</v>
      </c>
      <c r="B20" s="419" t="s">
        <v>253</v>
      </c>
      <c r="C20" s="187" t="str">
        <f>IF(D20="","",VLOOKUP(B20,Data!$B$5:$L$404,2,FALSE))</f>
        <v>WN14930</v>
      </c>
      <c r="D20" s="274">
        <v>1</v>
      </c>
      <c r="E20" s="466"/>
      <c r="F20" s="185">
        <f>IF(D20="","",VLOOKUP(B20,Data!$B$5:$L$404,11,FALSE))</f>
        <v>3024.47</v>
      </c>
      <c r="G20" s="188">
        <f t="shared" si="0"/>
        <v>3024.47</v>
      </c>
      <c r="H20" s="182" t="str">
        <f>IF(D20="","",VLOOKUP(B20,Data!$B$5:$D$404,3,FALSE))</f>
        <v>C/T</v>
      </c>
      <c r="I20" s="182" t="str">
        <f>IF(D20="","",VLOOKUP(B20,Data!$B$5:$M$404,12,FALSE))</f>
        <v>Indonesia</v>
      </c>
      <c r="J20" s="280" t="s">
        <v>1094</v>
      </c>
      <c r="K20" s="183">
        <f>IF(D20="","",VLOOKUP(B20,Data!$B$5:$E$404,4,FALSE)*D20)</f>
        <v>223</v>
      </c>
      <c r="L20" s="183">
        <f>IF(D20="","",VLOOKUP(B20,Data!$B$5:$F$404,5,FALSE)*D20)</f>
        <v>205</v>
      </c>
      <c r="M20" s="189" t="e">
        <f>IF(B20=Data!B105,Data!G105,(IF(B20=Data!B111,Data!G111,(IF(B20=Data!B113,Data!G113,(IF(B20=Data!#REF!,Data!#REF!,(IF(B20=Data!#REF!,Data!#REF!,(IF(B20=Data!B96,Data!G96,(IF(B20=Data!#REF!,Data!#REF!,(IF(B20=Data!#REF!,Data!#REF!,Data!#REF!)))))))))))))))&amp;IF(B20=Data!B231,Data!G231,(IF(B20=Data!B232,Data!G232,(IF(B20=Data!#REF!,Data!#REF!,(IF(B20=Data!B227,Data!G227,(IF(B20=Data!B228,Data!G228,(IF(B20=Data!#REF!,Data!G923,(IF(B20=Data!#REF!,Data!#REF!,(IF(B20=Data!B283,Data!G283,Data!#REF!)))))))))))))))&amp;IF(B20=Data!#REF!,Data!#REF!,(IF(B20=Data!#REF!,Data!#REF!,(IF(B20=Data!#REF!,Data!#REF!,(IF(B20=Data!#REF!,Data!#REF!,(IF(B20=Data!#REF!,Data!#REF!,Data!#REF!)))))))))</f>
        <v>#REF!</v>
      </c>
      <c r="N20" s="377"/>
      <c r="O20" s="378"/>
      <c r="P20" s="186" t="e">
        <f>IF(B20=Data!B105,Data!H105,(IF(B20=Data!B111,Data!H111,(IF(B20=Data!B113,Data!H113,(IF(B20=Data!#REF!,Data!#REF!,(IF(B20=Data!#REF!,Data!#REF!,(IF(B20=Data!B96,Data!H96,(IF(B20=Data!#REF!,Data!#REF!,(IF(B20=Data!#REF!,Data!#REF!,Data!#REF!)))))))))))))))&amp;IF(B20=Data!B231,Data!H231,(IF(B20=Data!B232,Data!H232,(IF(B20=Data!#REF!,Data!#REF!,(IF(B20=Data!B227,Data!H227,(IF(B20=Data!B228,Data!H228,(IF(B20=Data!#REF!,Data!H923,(IF(B20=Data!#REF!,Data!#REF!,(IF(B20=Data!B283,Data!H283,Data!#REF!)))))))))))))))&amp;IF(B20=Data!#REF!,Data!#REF!,(IF(B20=Data!#REF!,Data!#REF!,(IF(B20=Data!#REF!,Data!#REF!,(IF(B20=Data!#REF!,Data!#REF!,(IF(B20=Data!#REF!,Data!#REF!,Data!#REF!)))))))))</f>
        <v>#REF!</v>
      </c>
      <c r="Q20" s="378"/>
      <c r="R20" s="378"/>
      <c r="S20" s="186" t="e">
        <f>IF(B20=Data!B105,Data!I105,(IF(B20=Data!B111,Data!I111,(IF(B20=Data!B113,Data!I113,(IF(B20=Data!#REF!,Data!#REF!,(IF(B20=Data!#REF!,Data!#REF!,(IF(B20=Data!B96,Data!I96,(IF(B20=Data!#REF!,Data!#REF!,(IF(B20=Data!#REF!,Data!#REF!,Data!#REF!)))))))))))))))&amp;IF(B20=Data!B231,Data!I231,(IF(B20=Data!B232,Data!I232,(IF(B20=Data!#REF!,Data!#REF!,(IF(B20=Data!B227,Data!I227,(IF(B20=Data!B228,Data!I228,(IF(B20=Data!#REF!,Data!I923,(IF(B20=Data!#REF!,Data!#REF!,(IF(B20=Data!B283,Data!I283,Data!#REF!)))))))))))))))&amp;IF(B20=Data!#REF!,Data!#REF!,(IF(B20=Data!#REF!,Data!#REF!,(IF(B20=Data!#REF!,Data!#REF!,(IF(B20=Data!#REF!,Data!#REF!,(IF(B20=Data!#REF!,Data!#REF!,Data!#REF!)))))))))</f>
        <v>#REF!</v>
      </c>
      <c r="T20" s="379"/>
      <c r="U20" s="186" t="e">
        <f>IF(B20=Data!B105,Data!J105,(IF(B20=Data!B111,Data!J111,(IF(B20=Data!B113,Data!J113,(IF(B20=Data!#REF!,Data!#REF!,(IF(B20=Data!#REF!,Data!#REF!,(IF(B20=Data!B96,Data!J96,(IF(B20=Data!#REF!,Data!#REF!,(IF(B20=Data!#REF!,Data!#REF!,Data!#REF!)))))))))))))))&amp;IF(B20=Data!B231,Data!J231,(IF(B20=Data!B232,Data!J232,(IF(B20=Data!#REF!,Data!#REF!,(IF(B20=Data!B227,Data!J227,(IF(B20=Data!B228,Data!J228,(IF(B20=Data!#REF!,Data!J923,(IF(B20=Data!#REF!,Data!#REF!,(IF(B20=Data!B283,Data!J283,Data!#REF!)))))))))))))))&amp;IF(B20=Data!#REF!,Data!#REF!,(IF(B20=Data!#REF!,Data!#REF!,(IF(B20=Data!#REF!,Data!#REF!,(IF(B20=Data!#REF!,Data!#REF!,(IF(B20=Data!#REF!,Data!#REF!,Data!#REF!)))))))))</f>
        <v>#REF!</v>
      </c>
      <c r="V20" s="184">
        <f>IF(D20="","",VLOOKUP(B20,Data!$B$5:$J$404,9,FALSE)*D20)</f>
        <v>1.262</v>
      </c>
    </row>
    <row r="21" spans="1:22" s="340" customFormat="1" ht="17" customHeight="1">
      <c r="A21" s="272">
        <v>3</v>
      </c>
      <c r="B21" s="419" t="s">
        <v>249</v>
      </c>
      <c r="C21" s="187" t="str">
        <f>IF(D21="","",VLOOKUP(B21,Data!$B$5:$L$404,2,FALSE))</f>
        <v>WN14910</v>
      </c>
      <c r="D21" s="274">
        <v>1</v>
      </c>
      <c r="E21" s="466" t="s">
        <v>522</v>
      </c>
      <c r="F21" s="185">
        <f>IF(D21="","",VLOOKUP(B21,Data!$B$5:$L$404,11,FALSE))</f>
        <v>3025.54</v>
      </c>
      <c r="G21" s="188">
        <f t="shared" si="0"/>
        <v>3025.54</v>
      </c>
      <c r="H21" s="182" t="str">
        <f>IF(D21="","",VLOOKUP(B21,Data!$B$5:$D$404,3,FALSE))</f>
        <v>C/T</v>
      </c>
      <c r="I21" s="182" t="str">
        <f>IF(D21="","",VLOOKUP(B21,Data!$B$5:$M$404,12,FALSE))</f>
        <v>Indonesia</v>
      </c>
      <c r="J21" s="280" t="s">
        <v>1094</v>
      </c>
      <c r="K21" s="183">
        <f>IF(D21="","",VLOOKUP(B21,Data!$B$5:$E$404,4,FALSE)*D21)</f>
        <v>223</v>
      </c>
      <c r="L21" s="183">
        <f>IF(D21="","",VLOOKUP(B21,Data!$B$5:$F$404,5,FALSE)*D21)</f>
        <v>205</v>
      </c>
      <c r="M21" s="189" t="e">
        <f>IF(B21=Data!B106,Data!G106,(IF(B21=Data!B112,Data!G112,(IF(B21=Data!B114,Data!G114,(IF(B21=Data!#REF!,Data!#REF!,(IF(B21=Data!#REF!,Data!#REF!,(IF(B21=Data!B97,Data!G97,(IF(B21=Data!#REF!,Data!#REF!,(IF(B21=Data!#REF!,Data!#REF!,Data!#REF!)))))))))))))))&amp;IF(B21=Data!B232,Data!G232,(IF(B21=Data!B233,Data!G233,(IF(B21=Data!#REF!,Data!#REF!,(IF(B21=Data!B228,Data!G228,(IF(B21=Data!B229,Data!G229,(IF(B21=Data!#REF!,Data!G924,(IF(B21=Data!#REF!,Data!#REF!,(IF(B21=Data!B284,Data!G284,Data!#REF!)))))))))))))))&amp;IF(B21=Data!#REF!,Data!#REF!,(IF(B21=Data!#REF!,Data!#REF!,(IF(B21=Data!#REF!,Data!#REF!,(IF(B21=Data!#REF!,Data!#REF!,(IF(B21=Data!#REF!,Data!#REF!,Data!#REF!)))))))))</f>
        <v>#REF!</v>
      </c>
      <c r="N21" s="377"/>
      <c r="O21" s="378"/>
      <c r="P21" s="186" t="e">
        <f>IF(B21=Data!B106,Data!H106,(IF(B21=Data!B112,Data!H112,(IF(B21=Data!B114,Data!H114,(IF(B21=Data!#REF!,Data!#REF!,(IF(B21=Data!#REF!,Data!#REF!,(IF(B21=Data!B97,Data!H97,(IF(B21=Data!#REF!,Data!#REF!,(IF(B21=Data!#REF!,Data!#REF!,Data!#REF!)))))))))))))))&amp;IF(B21=Data!B232,Data!H232,(IF(B21=Data!B233,Data!H233,(IF(B21=Data!#REF!,Data!#REF!,(IF(B21=Data!B228,Data!H228,(IF(B21=Data!B229,Data!H229,(IF(B21=Data!#REF!,Data!H924,(IF(B21=Data!#REF!,Data!#REF!,(IF(B21=Data!B284,Data!H284,Data!#REF!)))))))))))))))&amp;IF(B21=Data!#REF!,Data!#REF!,(IF(B21=Data!#REF!,Data!#REF!,(IF(B21=Data!#REF!,Data!#REF!,(IF(B21=Data!#REF!,Data!#REF!,(IF(B21=Data!#REF!,Data!#REF!,Data!#REF!)))))))))</f>
        <v>#REF!</v>
      </c>
      <c r="Q21" s="378"/>
      <c r="R21" s="378"/>
      <c r="S21" s="186" t="e">
        <f>IF(B21=Data!B106,Data!I106,(IF(B21=Data!B112,Data!I112,(IF(B21=Data!B114,Data!I114,(IF(B21=Data!#REF!,Data!#REF!,(IF(B21=Data!#REF!,Data!#REF!,(IF(B21=Data!B97,Data!I97,(IF(B21=Data!#REF!,Data!#REF!,(IF(B21=Data!#REF!,Data!#REF!,Data!#REF!)))))))))))))))&amp;IF(B21=Data!B232,Data!I232,(IF(B21=Data!B233,Data!I233,(IF(B21=Data!#REF!,Data!#REF!,(IF(B21=Data!B228,Data!I228,(IF(B21=Data!B229,Data!I229,(IF(B21=Data!#REF!,Data!I924,(IF(B21=Data!#REF!,Data!#REF!,(IF(B21=Data!B284,Data!I284,Data!#REF!)))))))))))))))&amp;IF(B21=Data!#REF!,Data!#REF!,(IF(B21=Data!#REF!,Data!#REF!,(IF(B21=Data!#REF!,Data!#REF!,(IF(B21=Data!#REF!,Data!#REF!,(IF(B21=Data!#REF!,Data!#REF!,Data!#REF!)))))))))</f>
        <v>#REF!</v>
      </c>
      <c r="T21" s="379"/>
      <c r="U21" s="186" t="e">
        <f>IF(B21=Data!B106,Data!J106,(IF(B21=Data!B112,Data!J112,(IF(B21=Data!B114,Data!J114,(IF(B21=Data!#REF!,Data!#REF!,(IF(B21=Data!#REF!,Data!#REF!,(IF(B21=Data!B97,Data!J97,(IF(B21=Data!#REF!,Data!#REF!,(IF(B21=Data!#REF!,Data!#REF!,Data!#REF!)))))))))))))))&amp;IF(B21=Data!B232,Data!J232,(IF(B21=Data!B233,Data!J233,(IF(B21=Data!#REF!,Data!#REF!,(IF(B21=Data!B228,Data!J228,(IF(B21=Data!B229,Data!J229,(IF(B21=Data!#REF!,Data!J924,(IF(B21=Data!#REF!,Data!#REF!,(IF(B21=Data!B284,Data!J284,Data!#REF!)))))))))))))))&amp;IF(B21=Data!#REF!,Data!#REF!,(IF(B21=Data!#REF!,Data!#REF!,(IF(B21=Data!#REF!,Data!#REF!,(IF(B21=Data!#REF!,Data!#REF!,(IF(B21=Data!#REF!,Data!#REF!,Data!#REF!)))))))))</f>
        <v>#REF!</v>
      </c>
      <c r="V21" s="184">
        <f>IF(D21="","",VLOOKUP(B21,Data!$B$5:$J$404,9,FALSE)*D21)</f>
        <v>1.262</v>
      </c>
    </row>
    <row r="22" spans="1:22" s="340" customFormat="1" ht="17" customHeight="1">
      <c r="A22" s="272"/>
      <c r="B22" s="420" t="s">
        <v>1095</v>
      </c>
      <c r="C22" s="187" t="str">
        <f>IF(D22="","",VLOOKUP(B22,Data!$B$5:$L$404,2,FALSE))</f>
        <v/>
      </c>
      <c r="D22" s="274"/>
      <c r="E22" s="466"/>
      <c r="F22" s="185" t="str">
        <f>IF(D22="","",VLOOKUP(B22,Data!$B$5:$L$404,11,FALSE))</f>
        <v/>
      </c>
      <c r="G22" s="188" t="str">
        <f>IF(D22&gt;0,D22*F22,"-")</f>
        <v>-</v>
      </c>
      <c r="H22" s="182" t="str">
        <f>IF(D22="","",VLOOKUP(B22,Data!$B$5:$D$404,3,FALSE))</f>
        <v/>
      </c>
      <c r="I22" s="182" t="str">
        <f>IF(D22="","",VLOOKUP(B22,Data!$B$5:$M$404,12,FALSE))</f>
        <v/>
      </c>
      <c r="J22" s="280"/>
      <c r="K22" s="183" t="str">
        <f>IF(D22="","",VLOOKUP(B22,Data!$B$5:$E$404,4,FALSE)*D22)</f>
        <v/>
      </c>
      <c r="L22" s="183" t="str">
        <f>IF(D22="","",VLOOKUP(B22,Data!$B$5:$F$404,5,FALSE)*D22)</f>
        <v/>
      </c>
      <c r="M22" s="189" t="e">
        <f>IF(B22=Data!B157,Data!G157,(IF(B22=Data!B163,Data!G163,(IF(B22=Data!B165,Data!G165,(IF(B22=Data!#REF!,Data!#REF!,(IF(B22=Data!#REF!,Data!#REF!,(IF(B22=Data!B148,Data!G148,(IF(B22=Data!#REF!,Data!#REF!,(IF(B22=Data!#REF!,Data!#REF!,Data!#REF!)))))))))))))))&amp;IF(B22=Data!B283,Data!G283,(IF(B22=Data!B284,Data!G284,(IF(B22=Data!#REF!,Data!#REF!,(IF(B22=Data!B279,Data!G279,(IF(B22=Data!B280,Data!G280,(IF(B22=Data!#REF!,Data!G975,(IF(B22=Data!#REF!,Data!#REF!,(IF(B22=Data!B335,Data!G335,Data!#REF!)))))))))))))))&amp;IF(B22=Data!#REF!,Data!#REF!,(IF(B22=Data!#REF!,Data!#REF!,(IF(B22=Data!#REF!,Data!#REF!,(IF(B22=Data!#REF!,Data!#REF!,(IF(B22=Data!#REF!,Data!#REF!,Data!#REF!)))))))))</f>
        <v>#REF!</v>
      </c>
      <c r="N22" s="377"/>
      <c r="O22" s="378"/>
      <c r="P22" s="186" t="e">
        <f>IF(B22=Data!B157,Data!H157,(IF(B22=Data!B163,Data!H163,(IF(B22=Data!B165,Data!H165,(IF(B22=Data!#REF!,Data!#REF!,(IF(B22=Data!#REF!,Data!#REF!,(IF(B22=Data!B148,Data!H148,(IF(B22=Data!#REF!,Data!#REF!,(IF(B22=Data!#REF!,Data!#REF!,Data!#REF!)))))))))))))))&amp;IF(B22=Data!B283,Data!H283,(IF(B22=Data!B284,Data!H284,(IF(B22=Data!#REF!,Data!#REF!,(IF(B22=Data!B279,Data!H279,(IF(B22=Data!B280,Data!H280,(IF(B22=Data!#REF!,Data!H975,(IF(B22=Data!#REF!,Data!#REF!,(IF(B22=Data!B335,Data!H335,Data!#REF!)))))))))))))))&amp;IF(B22=Data!#REF!,Data!#REF!,(IF(B22=Data!#REF!,Data!#REF!,(IF(B22=Data!#REF!,Data!#REF!,(IF(B22=Data!#REF!,Data!#REF!,(IF(B22=Data!#REF!,Data!#REF!,Data!#REF!)))))))))</f>
        <v>#REF!</v>
      </c>
      <c r="Q22" s="378"/>
      <c r="R22" s="378"/>
      <c r="S22" s="186" t="e">
        <f>IF(B22=Data!B157,Data!I157,(IF(B22=Data!B163,Data!I163,(IF(B22=Data!B165,Data!I165,(IF(B22=Data!#REF!,Data!#REF!,(IF(B22=Data!#REF!,Data!#REF!,(IF(B22=Data!B148,Data!I148,(IF(B22=Data!#REF!,Data!#REF!,(IF(B22=Data!#REF!,Data!#REF!,Data!#REF!)))))))))))))))&amp;IF(B22=Data!B283,Data!I283,(IF(B22=Data!B284,Data!I284,(IF(B22=Data!#REF!,Data!#REF!,(IF(B22=Data!B279,Data!I279,(IF(B22=Data!B280,Data!I280,(IF(B22=Data!#REF!,Data!I975,(IF(B22=Data!#REF!,Data!#REF!,(IF(B22=Data!B335,Data!I335,Data!#REF!)))))))))))))))&amp;IF(B22=Data!#REF!,Data!#REF!,(IF(B22=Data!#REF!,Data!#REF!,(IF(B22=Data!#REF!,Data!#REF!,(IF(B22=Data!#REF!,Data!#REF!,(IF(B22=Data!#REF!,Data!#REF!,Data!#REF!)))))))))</f>
        <v>#REF!</v>
      </c>
      <c r="T22" s="379"/>
      <c r="U22" s="186" t="e">
        <f>IF(B22=Data!B157,Data!J157,(IF(B22=Data!B163,Data!J163,(IF(B22=Data!B165,Data!J165,(IF(B22=Data!#REF!,Data!#REF!,(IF(B22=Data!#REF!,Data!#REF!,(IF(B22=Data!B148,Data!J148,(IF(B22=Data!#REF!,Data!#REF!,(IF(B22=Data!#REF!,Data!#REF!,Data!#REF!)))))))))))))))&amp;IF(B22=Data!B283,Data!J283,(IF(B22=Data!B284,Data!J284,(IF(B22=Data!#REF!,Data!#REF!,(IF(B22=Data!B279,Data!J279,(IF(B22=Data!B280,Data!J280,(IF(B22=Data!#REF!,Data!J975,(IF(B22=Data!#REF!,Data!#REF!,(IF(B22=Data!B335,Data!J335,Data!#REF!)))))))))))))))&amp;IF(B22=Data!#REF!,Data!#REF!,(IF(B22=Data!#REF!,Data!#REF!,(IF(B22=Data!#REF!,Data!#REF!,(IF(B22=Data!#REF!,Data!#REF!,(IF(B22=Data!#REF!,Data!#REF!,Data!#REF!)))))))))</f>
        <v>#REF!</v>
      </c>
      <c r="V22" s="184" t="str">
        <f>IF(D22="","",VLOOKUP(B22,Data!$B$5:$J$404,9,FALSE)*D22)</f>
        <v/>
      </c>
    </row>
    <row r="23" spans="1:22" s="340" customFormat="1" ht="17" customHeight="1">
      <c r="A23" s="272">
        <v>4</v>
      </c>
      <c r="B23" s="419" t="s">
        <v>353</v>
      </c>
      <c r="C23" s="187" t="str">
        <f>IF(D23="","",VLOOKUP(B23,Data!$B$5:$L$404,2,FALSE))</f>
        <v>WQ78260</v>
      </c>
      <c r="D23" s="274">
        <v>8</v>
      </c>
      <c r="E23" s="467" t="s">
        <v>1035</v>
      </c>
      <c r="F23" s="185">
        <f>IF(D23="","",VLOOKUP(B23,Data!$B$5:$L$404,11,FALSE))</f>
        <v>4283.6499999999996</v>
      </c>
      <c r="G23" s="188">
        <f>IF(D23&gt;0,D23*F23,"-")</f>
        <v>34269.199999999997</v>
      </c>
      <c r="H23" s="182" t="str">
        <f>IF(D23="","",VLOOKUP(B23,Data!$B$5:$D$404,3,FALSE))</f>
        <v>C/T</v>
      </c>
      <c r="I23" s="182" t="str">
        <f>IF(D23="","",VLOOKUP(B23,Data!$B$5:$M$404,12,FALSE))</f>
        <v>Indonesia</v>
      </c>
      <c r="J23" s="280" t="s">
        <v>1093</v>
      </c>
      <c r="K23" s="183">
        <f>IF(D23="","",VLOOKUP(B23,Data!$B$5:$E$404,4,FALSE)*D23)</f>
        <v>2440</v>
      </c>
      <c r="L23" s="183">
        <f>IF(D23="","",VLOOKUP(B23,Data!$B$5:$F$404,5,FALSE)*D23)</f>
        <v>2152</v>
      </c>
      <c r="M23" s="189" t="e">
        <f>IF(B23=Data!B108,Data!G108,(IF(B23=Data!B114,Data!G114,(IF(B23=Data!B116,Data!G116,(IF(B23=Data!#REF!,Data!#REF!,(IF(B23=Data!#REF!,Data!#REF!,(IF(B23=Data!B99,Data!G99,(IF(B23=Data!#REF!,Data!#REF!,(IF(B23=Data!#REF!,Data!#REF!,Data!#REF!)))))))))))))))&amp;IF(B23=Data!B234,Data!G234,(IF(B23=Data!B235,Data!G235,(IF(B23=Data!#REF!,Data!#REF!,(IF(B23=Data!B230,Data!G230,(IF(B23=Data!B231,Data!G231,(IF(B23=Data!#REF!,Data!G926,(IF(B23=Data!#REF!,Data!#REF!,(IF(B23=Data!B286,Data!G286,Data!#REF!)))))))))))))))&amp;IF(B23=Data!#REF!,Data!#REF!,(IF(B23=Data!#REF!,Data!#REF!,(IF(B23=Data!#REF!,Data!#REF!,(IF(B23=Data!#REF!,Data!#REF!,(IF(B23=Data!#REF!,Data!#REF!,Data!#REF!)))))))))</f>
        <v>#REF!</v>
      </c>
      <c r="N23" s="377"/>
      <c r="O23" s="378"/>
      <c r="P23" s="186" t="e">
        <f>IF(B23=Data!B108,Data!H108,(IF(B23=Data!B114,Data!H114,(IF(B23=Data!B116,Data!H116,(IF(B23=Data!#REF!,Data!#REF!,(IF(B23=Data!#REF!,Data!#REF!,(IF(B23=Data!B99,Data!H99,(IF(B23=Data!#REF!,Data!#REF!,(IF(B23=Data!#REF!,Data!#REF!,Data!#REF!)))))))))))))))&amp;IF(B23=Data!B234,Data!H234,(IF(B23=Data!B235,Data!H235,(IF(B23=Data!#REF!,Data!#REF!,(IF(B23=Data!B230,Data!H230,(IF(B23=Data!B231,Data!H231,(IF(B23=Data!#REF!,Data!H926,(IF(B23=Data!#REF!,Data!#REF!,(IF(B23=Data!B286,Data!H286,Data!#REF!)))))))))))))))&amp;IF(B23=Data!#REF!,Data!#REF!,(IF(B23=Data!#REF!,Data!#REF!,(IF(B23=Data!#REF!,Data!#REF!,(IF(B23=Data!#REF!,Data!#REF!,(IF(B23=Data!#REF!,Data!#REF!,Data!#REF!)))))))))</f>
        <v>#REF!</v>
      </c>
      <c r="Q23" s="378"/>
      <c r="R23" s="378"/>
      <c r="S23" s="186" t="e">
        <f>IF(B23=Data!B108,Data!I108,(IF(B23=Data!B114,Data!I114,(IF(B23=Data!B116,Data!I116,(IF(B23=Data!#REF!,Data!#REF!,(IF(B23=Data!#REF!,Data!#REF!,(IF(B23=Data!B99,Data!I99,(IF(B23=Data!#REF!,Data!#REF!,(IF(B23=Data!#REF!,Data!#REF!,Data!#REF!)))))))))))))))&amp;IF(B23=Data!B234,Data!I234,(IF(B23=Data!B235,Data!I235,(IF(B23=Data!#REF!,Data!#REF!,(IF(B23=Data!B230,Data!I230,(IF(B23=Data!B231,Data!I231,(IF(B23=Data!#REF!,Data!I926,(IF(B23=Data!#REF!,Data!#REF!,(IF(B23=Data!B286,Data!I286,Data!#REF!)))))))))))))))&amp;IF(B23=Data!#REF!,Data!#REF!,(IF(B23=Data!#REF!,Data!#REF!,(IF(B23=Data!#REF!,Data!#REF!,(IF(B23=Data!#REF!,Data!#REF!,(IF(B23=Data!#REF!,Data!#REF!,Data!#REF!)))))))))</f>
        <v>#REF!</v>
      </c>
      <c r="T23" s="379"/>
      <c r="U23" s="186" t="e">
        <f>IF(B23=Data!B108,Data!J108,(IF(B23=Data!B114,Data!J114,(IF(B23=Data!B116,Data!J116,(IF(B23=Data!#REF!,Data!#REF!,(IF(B23=Data!#REF!,Data!#REF!,(IF(B23=Data!B99,Data!J99,(IF(B23=Data!#REF!,Data!#REF!,(IF(B23=Data!#REF!,Data!#REF!,Data!#REF!)))))))))))))))&amp;IF(B23=Data!B234,Data!J234,(IF(B23=Data!B235,Data!J235,(IF(B23=Data!#REF!,Data!#REF!,(IF(B23=Data!B230,Data!J230,(IF(B23=Data!B231,Data!J231,(IF(B23=Data!#REF!,Data!J926,(IF(B23=Data!#REF!,Data!#REF!,(IF(B23=Data!B286,Data!J286,Data!#REF!)))))))))))))))&amp;IF(B23=Data!#REF!,Data!#REF!,(IF(B23=Data!#REF!,Data!#REF!,(IF(B23=Data!#REF!,Data!#REF!,(IF(B23=Data!#REF!,Data!#REF!,(IF(B23=Data!#REF!,Data!#REF!,Data!#REF!)))))))))</f>
        <v>#REF!</v>
      </c>
      <c r="V23" s="184">
        <f>IF(D23="","",VLOOKUP(B23,Data!$B$5:$J$404,9,FALSE)*D23)</f>
        <v>12.272</v>
      </c>
    </row>
    <row r="24" spans="1:22" s="340" customFormat="1" ht="17" customHeight="1">
      <c r="A24" s="272">
        <v>5</v>
      </c>
      <c r="B24" s="419" t="s">
        <v>39</v>
      </c>
      <c r="C24" s="187" t="str">
        <f>IF(D24="","",VLOOKUP(B24,Data!$B$5:$L$404,2,FALSE))</f>
        <v>ZJ54410</v>
      </c>
      <c r="D24" s="274">
        <v>3</v>
      </c>
      <c r="E24" s="466"/>
      <c r="F24" s="185">
        <f>IF(D24="","",VLOOKUP(B24,Data!$B$5:$L$404,11,FALSE))</f>
        <v>4657.7700000000004</v>
      </c>
      <c r="G24" s="188">
        <f t="shared" ref="G24:G29" si="1">IF(D24&gt;0,D24*F24,"-")</f>
        <v>13973.310000000001</v>
      </c>
      <c r="H24" s="182" t="str">
        <f>IF(D24="","",VLOOKUP(B24,Data!$B$5:$D$404,3,FALSE))</f>
        <v>C/T</v>
      </c>
      <c r="I24" s="182" t="str">
        <f>IF(D24="","",VLOOKUP(B24,Data!$B$5:$M$404,12,FALSE))</f>
        <v>Indonesia</v>
      </c>
      <c r="J24" s="280" t="s">
        <v>1093</v>
      </c>
      <c r="K24" s="183">
        <f>IF(D24="","",VLOOKUP(B24,Data!$B$5:$E$404,4,FALSE)*D24)</f>
        <v>915</v>
      </c>
      <c r="L24" s="183">
        <f>IF(D24="","",VLOOKUP(B24,Data!$B$5:$F$404,5,FALSE)*D24)</f>
        <v>807</v>
      </c>
      <c r="M24" s="189" t="e">
        <f>IF(B24=Data!B103,Data!G103,(IF(B24=Data!B109,Data!G109,(IF(B24=Data!B111,Data!G111,(IF(B24=Data!#REF!,Data!#REF!,(IF(B24=Data!#REF!,Data!#REF!,(IF(B24=Data!B94,Data!G94,(IF(B24=Data!#REF!,Data!#REF!,(IF(B24=Data!#REF!,Data!#REF!,Data!#REF!)))))))))))))))&amp;IF(B24=Data!B229,Data!G229,(IF(B24=Data!B230,Data!G230,(IF(B24=Data!#REF!,Data!#REF!,(IF(B24=Data!B225,Data!G225,(IF(B24=Data!B226,Data!G226,(IF(B24=Data!#REF!,Data!G921,(IF(B24=Data!#REF!,Data!#REF!,(IF(B24=Data!B281,Data!G281,Data!#REF!)))))))))))))))&amp;IF(B24=Data!#REF!,Data!#REF!,(IF(B24=Data!#REF!,Data!#REF!,(IF(B24=Data!#REF!,Data!#REF!,(IF(B24=Data!#REF!,Data!#REF!,(IF(B24=Data!#REF!,Data!#REF!,Data!#REF!)))))))))</f>
        <v>#REF!</v>
      </c>
      <c r="N24" s="377"/>
      <c r="O24" s="378"/>
      <c r="P24" s="186" t="e">
        <f>IF(B24=Data!B103,Data!H103,(IF(B24=Data!B109,Data!H109,(IF(B24=Data!B111,Data!H111,(IF(B24=Data!#REF!,Data!#REF!,(IF(B24=Data!#REF!,Data!#REF!,(IF(B24=Data!B94,Data!H94,(IF(B24=Data!#REF!,Data!#REF!,(IF(B24=Data!#REF!,Data!#REF!,Data!#REF!)))))))))))))))&amp;IF(B24=Data!B229,Data!H229,(IF(B24=Data!B230,Data!H230,(IF(B24=Data!#REF!,Data!#REF!,(IF(B24=Data!B225,Data!H225,(IF(B24=Data!B226,Data!H226,(IF(B24=Data!#REF!,Data!H921,(IF(B24=Data!#REF!,Data!#REF!,(IF(B24=Data!B281,Data!H281,Data!#REF!)))))))))))))))&amp;IF(B24=Data!#REF!,Data!#REF!,(IF(B24=Data!#REF!,Data!#REF!,(IF(B24=Data!#REF!,Data!#REF!,(IF(B24=Data!#REF!,Data!#REF!,(IF(B24=Data!#REF!,Data!#REF!,Data!#REF!)))))))))</f>
        <v>#REF!</v>
      </c>
      <c r="Q24" s="378"/>
      <c r="R24" s="378"/>
      <c r="S24" s="186" t="e">
        <f>IF(B24=Data!B103,Data!I103,(IF(B24=Data!B109,Data!I109,(IF(B24=Data!B111,Data!I111,(IF(B24=Data!#REF!,Data!#REF!,(IF(B24=Data!#REF!,Data!#REF!,(IF(B24=Data!B94,Data!I94,(IF(B24=Data!#REF!,Data!#REF!,(IF(B24=Data!#REF!,Data!#REF!,Data!#REF!)))))))))))))))&amp;IF(B24=Data!B229,Data!I229,(IF(B24=Data!B230,Data!I230,(IF(B24=Data!#REF!,Data!#REF!,(IF(B24=Data!B225,Data!I225,(IF(B24=Data!B226,Data!I226,(IF(B24=Data!#REF!,Data!I921,(IF(B24=Data!#REF!,Data!#REF!,(IF(B24=Data!B281,Data!I281,Data!#REF!)))))))))))))))&amp;IF(B24=Data!#REF!,Data!#REF!,(IF(B24=Data!#REF!,Data!#REF!,(IF(B24=Data!#REF!,Data!#REF!,(IF(B24=Data!#REF!,Data!#REF!,(IF(B24=Data!#REF!,Data!#REF!,Data!#REF!)))))))))</f>
        <v>#REF!</v>
      </c>
      <c r="T24" s="379"/>
      <c r="U24" s="186" t="e">
        <f>IF(B24=Data!B103,Data!J103,(IF(B24=Data!B109,Data!J109,(IF(B24=Data!B111,Data!J111,(IF(B24=Data!#REF!,Data!#REF!,(IF(B24=Data!#REF!,Data!#REF!,(IF(B24=Data!B94,Data!J94,(IF(B24=Data!#REF!,Data!#REF!,(IF(B24=Data!#REF!,Data!#REF!,Data!#REF!)))))))))))))))&amp;IF(B24=Data!B229,Data!J229,(IF(B24=Data!B230,Data!J230,(IF(B24=Data!#REF!,Data!#REF!,(IF(B24=Data!B225,Data!J225,(IF(B24=Data!B226,Data!J226,(IF(B24=Data!#REF!,Data!J921,(IF(B24=Data!#REF!,Data!#REF!,(IF(B24=Data!B281,Data!J281,Data!#REF!)))))))))))))))&amp;IF(B24=Data!#REF!,Data!#REF!,(IF(B24=Data!#REF!,Data!#REF!,(IF(B24=Data!#REF!,Data!#REF!,(IF(B24=Data!#REF!,Data!#REF!,(IF(B24=Data!#REF!,Data!#REF!,Data!#REF!)))))))))</f>
        <v>#REF!</v>
      </c>
      <c r="V24" s="184">
        <f>IF(D24="","",VLOOKUP(B24,Data!$B$5:$J$404,9,FALSE)*D24)</f>
        <v>4.6020000000000003</v>
      </c>
    </row>
    <row r="25" spans="1:22" s="340" customFormat="1" ht="17" customHeight="1">
      <c r="A25" s="272">
        <v>6</v>
      </c>
      <c r="B25" s="419" t="s">
        <v>196</v>
      </c>
      <c r="C25" s="187" t="str">
        <f>IF(D25="","",VLOOKUP(B25,Data!$B$5:$L$404,2,FALSE))</f>
        <v>WH50350</v>
      </c>
      <c r="D25" s="274">
        <v>34</v>
      </c>
      <c r="E25" s="466"/>
      <c r="F25" s="185">
        <f>IF(D25="","",VLOOKUP(B25,Data!$B$5:$L$404,11,FALSE))</f>
        <v>1751.45</v>
      </c>
      <c r="G25" s="188">
        <f t="shared" si="1"/>
        <v>59549.3</v>
      </c>
      <c r="H25" s="182" t="str">
        <f>IF(D25="","",VLOOKUP(B25,Data!$B$5:$D$404,3,FALSE))</f>
        <v>C/T</v>
      </c>
      <c r="I25" s="182" t="str">
        <f>IF(D25="","",VLOOKUP(B25,Data!$B$5:$M$404,12,FALSE))</f>
        <v>Indonesia</v>
      </c>
      <c r="J25" s="280" t="s">
        <v>1093</v>
      </c>
      <c r="K25" s="183">
        <f>IF(D25="","",VLOOKUP(B25,Data!$B$5:$E$404,4,FALSE)*D25)</f>
        <v>6834</v>
      </c>
      <c r="L25" s="183">
        <f>IF(D25="","",VLOOKUP(B25,Data!$B$5:$F$404,5,FALSE)*D25)</f>
        <v>6154</v>
      </c>
      <c r="M25" s="189" t="e">
        <f>IF(B25=Data!B104,Data!G104,(IF(B25=Data!B110,Data!G110,(IF(B25=Data!B112,Data!G112,(IF(B25=Data!#REF!,Data!#REF!,(IF(B25=Data!#REF!,Data!#REF!,(IF(B25=Data!B95,Data!G95,(IF(B25=Data!#REF!,Data!#REF!,(IF(B25=Data!#REF!,Data!#REF!,Data!#REF!)))))))))))))))&amp;IF(B25=Data!B230,Data!G230,(IF(B25=Data!B231,Data!G231,(IF(B25=Data!#REF!,Data!#REF!,(IF(B25=Data!B226,Data!G226,(IF(B25=Data!B227,Data!G227,(IF(B25=Data!#REF!,Data!G922,(IF(B25=Data!#REF!,Data!#REF!,(IF(B25=Data!B282,Data!G282,Data!#REF!)))))))))))))))&amp;IF(B25=Data!#REF!,Data!#REF!,(IF(B25=Data!#REF!,Data!#REF!,(IF(B25=Data!#REF!,Data!#REF!,(IF(B25=Data!#REF!,Data!#REF!,(IF(B25=Data!#REF!,Data!#REF!,Data!#REF!)))))))))</f>
        <v>#REF!</v>
      </c>
      <c r="N25" s="377"/>
      <c r="O25" s="378"/>
      <c r="P25" s="186" t="e">
        <f>IF(B25=Data!B104,Data!H104,(IF(B25=Data!B110,Data!H110,(IF(B25=Data!B112,Data!H112,(IF(B25=Data!#REF!,Data!#REF!,(IF(B25=Data!#REF!,Data!#REF!,(IF(B25=Data!B95,Data!H95,(IF(B25=Data!#REF!,Data!#REF!,(IF(B25=Data!#REF!,Data!#REF!,Data!#REF!)))))))))))))))&amp;IF(B25=Data!B230,Data!H230,(IF(B25=Data!B231,Data!H231,(IF(B25=Data!#REF!,Data!#REF!,(IF(B25=Data!B226,Data!H226,(IF(B25=Data!B227,Data!H227,(IF(B25=Data!#REF!,Data!H922,(IF(B25=Data!#REF!,Data!#REF!,(IF(B25=Data!B282,Data!H282,Data!#REF!)))))))))))))))&amp;IF(B25=Data!#REF!,Data!#REF!,(IF(B25=Data!#REF!,Data!#REF!,(IF(B25=Data!#REF!,Data!#REF!,(IF(B25=Data!#REF!,Data!#REF!,(IF(B25=Data!#REF!,Data!#REF!,Data!#REF!)))))))))</f>
        <v>#REF!</v>
      </c>
      <c r="Q25" s="378"/>
      <c r="R25" s="378"/>
      <c r="S25" s="186" t="e">
        <f>IF(B25=Data!B104,Data!I104,(IF(B25=Data!B110,Data!I110,(IF(B25=Data!B112,Data!I112,(IF(B25=Data!#REF!,Data!#REF!,(IF(B25=Data!#REF!,Data!#REF!,(IF(B25=Data!B95,Data!I95,(IF(B25=Data!#REF!,Data!#REF!,(IF(B25=Data!#REF!,Data!#REF!,Data!#REF!)))))))))))))))&amp;IF(B25=Data!B230,Data!I230,(IF(B25=Data!B231,Data!I231,(IF(B25=Data!#REF!,Data!#REF!,(IF(B25=Data!B226,Data!I226,(IF(B25=Data!B227,Data!I227,(IF(B25=Data!#REF!,Data!I922,(IF(B25=Data!#REF!,Data!#REF!,(IF(B25=Data!B282,Data!I282,Data!#REF!)))))))))))))))&amp;IF(B25=Data!#REF!,Data!#REF!,(IF(B25=Data!#REF!,Data!#REF!,(IF(B25=Data!#REF!,Data!#REF!,(IF(B25=Data!#REF!,Data!#REF!,(IF(B25=Data!#REF!,Data!#REF!,Data!#REF!)))))))))</f>
        <v>#REF!</v>
      </c>
      <c r="T25" s="379"/>
      <c r="U25" s="186" t="e">
        <f>IF(B25=Data!B104,Data!J104,(IF(B25=Data!B110,Data!J110,(IF(B25=Data!B112,Data!J112,(IF(B25=Data!#REF!,Data!#REF!,(IF(B25=Data!#REF!,Data!#REF!,(IF(B25=Data!B95,Data!J95,(IF(B25=Data!#REF!,Data!#REF!,(IF(B25=Data!#REF!,Data!#REF!,Data!#REF!)))))))))))))))&amp;IF(B25=Data!B230,Data!J230,(IF(B25=Data!B231,Data!J231,(IF(B25=Data!#REF!,Data!#REF!,(IF(B25=Data!B226,Data!J226,(IF(B25=Data!B227,Data!J227,(IF(B25=Data!#REF!,Data!J922,(IF(B25=Data!#REF!,Data!#REF!,(IF(B25=Data!B282,Data!J282,Data!#REF!)))))))))))))))&amp;IF(B25=Data!#REF!,Data!#REF!,(IF(B25=Data!#REF!,Data!#REF!,(IF(B25=Data!#REF!,Data!#REF!,(IF(B25=Data!#REF!,Data!#REF!,(IF(B25=Data!#REF!,Data!#REF!,Data!#REF!)))))))))</f>
        <v>#REF!</v>
      </c>
      <c r="V25" s="184">
        <f>IF(D25="","",VLOOKUP(B25,Data!$B$5:$J$404,9,FALSE)*D25)</f>
        <v>39.099999999999994</v>
      </c>
    </row>
    <row r="26" spans="1:22" s="340" customFormat="1" ht="17" customHeight="1">
      <c r="A26" s="272">
        <v>7</v>
      </c>
      <c r="B26" s="419" t="s">
        <v>199</v>
      </c>
      <c r="C26" s="187" t="str">
        <f>IF(D26="","",VLOOKUP(B26,Data!$B$5:$L$404,2,FALSE))</f>
        <v>WH50360</v>
      </c>
      <c r="D26" s="274">
        <v>3</v>
      </c>
      <c r="E26" s="466"/>
      <c r="F26" s="185">
        <f>IF(D26="","",VLOOKUP(B26,Data!$B$5:$L$404,11,FALSE))</f>
        <v>1751.45</v>
      </c>
      <c r="G26" s="188">
        <f t="shared" si="1"/>
        <v>5254.35</v>
      </c>
      <c r="H26" s="182" t="str">
        <f>IF(D26="","",VLOOKUP(B26,Data!$B$5:$D$404,3,FALSE))</f>
        <v>C/T</v>
      </c>
      <c r="I26" s="182" t="str">
        <f>IF(D26="","",VLOOKUP(B26,Data!$B$5:$M$404,12,FALSE))</f>
        <v>Indonesia</v>
      </c>
      <c r="J26" s="280" t="s">
        <v>1093</v>
      </c>
      <c r="K26" s="183">
        <f>IF(D26="","",VLOOKUP(B26,Data!$B$5:$E$404,4,FALSE)*D26)</f>
        <v>603</v>
      </c>
      <c r="L26" s="183">
        <f>IF(D26="","",VLOOKUP(B26,Data!$B$5:$F$404,5,FALSE)*D26)</f>
        <v>543</v>
      </c>
      <c r="M26" s="189" t="e">
        <f>IF(B26=Data!B105,Data!G105,(IF(B26=Data!B111,Data!G111,(IF(B26=Data!B113,Data!G113,(IF(B26=Data!#REF!,Data!#REF!,(IF(B26=Data!#REF!,Data!#REF!,(IF(B26=Data!B96,Data!G96,(IF(B26=Data!#REF!,Data!#REF!,(IF(B26=Data!#REF!,Data!#REF!,Data!#REF!)))))))))))))))&amp;IF(B26=Data!B231,Data!G231,(IF(B26=Data!B232,Data!G232,(IF(B26=Data!#REF!,Data!#REF!,(IF(B26=Data!B227,Data!G227,(IF(B26=Data!B228,Data!G228,(IF(B26=Data!#REF!,Data!G923,(IF(B26=Data!#REF!,Data!#REF!,(IF(B26=Data!B283,Data!G283,Data!#REF!)))))))))))))))&amp;IF(B26=Data!#REF!,Data!#REF!,(IF(B26=Data!#REF!,Data!#REF!,(IF(B26=Data!#REF!,Data!#REF!,(IF(B26=Data!#REF!,Data!#REF!,(IF(B26=Data!#REF!,Data!#REF!,Data!#REF!)))))))))</f>
        <v>#REF!</v>
      </c>
      <c r="N26" s="377"/>
      <c r="O26" s="378"/>
      <c r="P26" s="186" t="e">
        <f>IF(B26=Data!B105,Data!H105,(IF(B26=Data!B111,Data!H111,(IF(B26=Data!B113,Data!H113,(IF(B26=Data!#REF!,Data!#REF!,(IF(B26=Data!#REF!,Data!#REF!,(IF(B26=Data!B96,Data!H96,(IF(B26=Data!#REF!,Data!#REF!,(IF(B26=Data!#REF!,Data!#REF!,Data!#REF!)))))))))))))))&amp;IF(B26=Data!B231,Data!H231,(IF(B26=Data!B232,Data!H232,(IF(B26=Data!#REF!,Data!#REF!,(IF(B26=Data!B227,Data!H227,(IF(B26=Data!B228,Data!H228,(IF(B26=Data!#REF!,Data!H923,(IF(B26=Data!#REF!,Data!#REF!,(IF(B26=Data!B283,Data!H283,Data!#REF!)))))))))))))))&amp;IF(B26=Data!#REF!,Data!#REF!,(IF(B26=Data!#REF!,Data!#REF!,(IF(B26=Data!#REF!,Data!#REF!,(IF(B26=Data!#REF!,Data!#REF!,(IF(B26=Data!#REF!,Data!#REF!,Data!#REF!)))))))))</f>
        <v>#REF!</v>
      </c>
      <c r="Q26" s="378"/>
      <c r="R26" s="378"/>
      <c r="S26" s="186" t="e">
        <f>IF(B26=Data!B105,Data!I105,(IF(B26=Data!B111,Data!I111,(IF(B26=Data!B113,Data!I113,(IF(B26=Data!#REF!,Data!#REF!,(IF(B26=Data!#REF!,Data!#REF!,(IF(B26=Data!B96,Data!I96,(IF(B26=Data!#REF!,Data!#REF!,(IF(B26=Data!#REF!,Data!#REF!,Data!#REF!)))))))))))))))&amp;IF(B26=Data!B231,Data!I231,(IF(B26=Data!B232,Data!I232,(IF(B26=Data!#REF!,Data!#REF!,(IF(B26=Data!B227,Data!I227,(IF(B26=Data!B228,Data!I228,(IF(B26=Data!#REF!,Data!I923,(IF(B26=Data!#REF!,Data!#REF!,(IF(B26=Data!B283,Data!I283,Data!#REF!)))))))))))))))&amp;IF(B26=Data!#REF!,Data!#REF!,(IF(B26=Data!#REF!,Data!#REF!,(IF(B26=Data!#REF!,Data!#REF!,(IF(B26=Data!#REF!,Data!#REF!,(IF(B26=Data!#REF!,Data!#REF!,Data!#REF!)))))))))</f>
        <v>#REF!</v>
      </c>
      <c r="T26" s="379"/>
      <c r="U26" s="186" t="e">
        <f>IF(B26=Data!B105,Data!J105,(IF(B26=Data!B111,Data!J111,(IF(B26=Data!B113,Data!J113,(IF(B26=Data!#REF!,Data!#REF!,(IF(B26=Data!#REF!,Data!#REF!,(IF(B26=Data!B96,Data!J96,(IF(B26=Data!#REF!,Data!#REF!,(IF(B26=Data!#REF!,Data!#REF!,Data!#REF!)))))))))))))))&amp;IF(B26=Data!B231,Data!J231,(IF(B26=Data!B232,Data!J232,(IF(B26=Data!#REF!,Data!#REF!,(IF(B26=Data!B227,Data!J227,(IF(B26=Data!B228,Data!J228,(IF(B26=Data!#REF!,Data!J923,(IF(B26=Data!#REF!,Data!#REF!,(IF(B26=Data!B283,Data!J283,Data!#REF!)))))))))))))))&amp;IF(B26=Data!#REF!,Data!#REF!,(IF(B26=Data!#REF!,Data!#REF!,(IF(B26=Data!#REF!,Data!#REF!,(IF(B26=Data!#REF!,Data!#REF!,(IF(B26=Data!#REF!,Data!#REF!,Data!#REF!)))))))))</f>
        <v>#REF!</v>
      </c>
      <c r="V26" s="184">
        <f>IF(D26="","",VLOOKUP(B26,Data!$B$5:$J$404,9,FALSE)*D26)</f>
        <v>3.4499999999999997</v>
      </c>
    </row>
    <row r="27" spans="1:22" s="340" customFormat="1" ht="17" customHeight="1">
      <c r="A27" s="272">
        <v>8</v>
      </c>
      <c r="B27" s="419" t="s">
        <v>207</v>
      </c>
      <c r="C27" s="187" t="str">
        <f>IF(D27="","",VLOOKUP(B27,Data!$B$5:$L$404,2,FALSE))</f>
        <v>WH50400</v>
      </c>
      <c r="D27" s="274">
        <v>1</v>
      </c>
      <c r="E27" s="466"/>
      <c r="F27" s="185">
        <f>IF(D27="","",VLOOKUP(B27,Data!$B$5:$L$404,11,FALSE))</f>
        <v>2142.8000000000002</v>
      </c>
      <c r="G27" s="188">
        <f t="shared" si="1"/>
        <v>2142.8000000000002</v>
      </c>
      <c r="H27" s="182" t="str">
        <f>IF(D27="","",VLOOKUP(B27,Data!$B$5:$D$404,3,FALSE))</f>
        <v>C/T</v>
      </c>
      <c r="I27" s="182" t="str">
        <f>IF(D27="","",VLOOKUP(B27,Data!$B$5:$M$404,12,FALSE))</f>
        <v>Indonesia</v>
      </c>
      <c r="J27" s="280" t="s">
        <v>1093</v>
      </c>
      <c r="K27" s="183">
        <f>IF(D27="","",VLOOKUP(B27,Data!$B$5:$E$404,4,FALSE)*D27)</f>
        <v>201</v>
      </c>
      <c r="L27" s="183">
        <f>IF(D27="","",VLOOKUP(B27,Data!$B$5:$F$404,5,FALSE)*D27)</f>
        <v>181</v>
      </c>
      <c r="M27" s="189" t="e">
        <f>IF(B27=Data!B106,Data!G106,(IF(B27=Data!B112,Data!G112,(IF(B27=Data!B114,Data!G114,(IF(B27=Data!#REF!,Data!#REF!,(IF(B27=Data!#REF!,Data!#REF!,(IF(B27=Data!B97,Data!G97,(IF(B27=Data!#REF!,Data!#REF!,(IF(B27=Data!#REF!,Data!#REF!,Data!#REF!)))))))))))))))&amp;IF(B27=Data!B232,Data!G232,(IF(B27=Data!B233,Data!G233,(IF(B27=Data!#REF!,Data!#REF!,(IF(B27=Data!B228,Data!G228,(IF(B27=Data!B229,Data!G229,(IF(B27=Data!#REF!,Data!G924,(IF(B27=Data!#REF!,Data!#REF!,(IF(B27=Data!B284,Data!G284,Data!#REF!)))))))))))))))&amp;IF(B27=Data!#REF!,Data!#REF!,(IF(B27=Data!#REF!,Data!#REF!,(IF(B27=Data!#REF!,Data!#REF!,(IF(B27=Data!#REF!,Data!#REF!,(IF(B27=Data!#REF!,Data!#REF!,Data!#REF!)))))))))</f>
        <v>#REF!</v>
      </c>
      <c r="N27" s="377"/>
      <c r="O27" s="378"/>
      <c r="P27" s="186" t="e">
        <f>IF(B27=Data!B106,Data!H106,(IF(B27=Data!B112,Data!H112,(IF(B27=Data!B114,Data!H114,(IF(B27=Data!#REF!,Data!#REF!,(IF(B27=Data!#REF!,Data!#REF!,(IF(B27=Data!B97,Data!H97,(IF(B27=Data!#REF!,Data!#REF!,(IF(B27=Data!#REF!,Data!#REF!,Data!#REF!)))))))))))))))&amp;IF(B27=Data!B232,Data!H232,(IF(B27=Data!B233,Data!H233,(IF(B27=Data!#REF!,Data!#REF!,(IF(B27=Data!B228,Data!H228,(IF(B27=Data!B229,Data!H229,(IF(B27=Data!#REF!,Data!H924,(IF(B27=Data!#REF!,Data!#REF!,(IF(B27=Data!B284,Data!H284,Data!#REF!)))))))))))))))&amp;IF(B27=Data!#REF!,Data!#REF!,(IF(B27=Data!#REF!,Data!#REF!,(IF(B27=Data!#REF!,Data!#REF!,(IF(B27=Data!#REF!,Data!#REF!,(IF(B27=Data!#REF!,Data!#REF!,Data!#REF!)))))))))</f>
        <v>#REF!</v>
      </c>
      <c r="Q27" s="378"/>
      <c r="R27" s="378"/>
      <c r="S27" s="186" t="e">
        <f>IF(B27=Data!B106,Data!I106,(IF(B27=Data!B112,Data!I112,(IF(B27=Data!B114,Data!I114,(IF(B27=Data!#REF!,Data!#REF!,(IF(B27=Data!#REF!,Data!#REF!,(IF(B27=Data!B97,Data!I97,(IF(B27=Data!#REF!,Data!#REF!,(IF(B27=Data!#REF!,Data!#REF!,Data!#REF!)))))))))))))))&amp;IF(B27=Data!B232,Data!I232,(IF(B27=Data!B233,Data!I233,(IF(B27=Data!#REF!,Data!#REF!,(IF(B27=Data!B228,Data!I228,(IF(B27=Data!B229,Data!I229,(IF(B27=Data!#REF!,Data!I924,(IF(B27=Data!#REF!,Data!#REF!,(IF(B27=Data!B284,Data!I284,Data!#REF!)))))))))))))))&amp;IF(B27=Data!#REF!,Data!#REF!,(IF(B27=Data!#REF!,Data!#REF!,(IF(B27=Data!#REF!,Data!#REF!,(IF(B27=Data!#REF!,Data!#REF!,(IF(B27=Data!#REF!,Data!#REF!,Data!#REF!)))))))))</f>
        <v>#REF!</v>
      </c>
      <c r="T27" s="379"/>
      <c r="U27" s="186" t="e">
        <f>IF(B27=Data!B106,Data!J106,(IF(B27=Data!B112,Data!J112,(IF(B27=Data!B114,Data!J114,(IF(B27=Data!#REF!,Data!#REF!,(IF(B27=Data!#REF!,Data!#REF!,(IF(B27=Data!B97,Data!J97,(IF(B27=Data!#REF!,Data!#REF!,(IF(B27=Data!#REF!,Data!#REF!,Data!#REF!)))))))))))))))&amp;IF(B27=Data!B232,Data!J232,(IF(B27=Data!B233,Data!J233,(IF(B27=Data!#REF!,Data!#REF!,(IF(B27=Data!B228,Data!J228,(IF(B27=Data!B229,Data!J229,(IF(B27=Data!#REF!,Data!J924,(IF(B27=Data!#REF!,Data!#REF!,(IF(B27=Data!B284,Data!J284,Data!#REF!)))))))))))))))&amp;IF(B27=Data!#REF!,Data!#REF!,(IF(B27=Data!#REF!,Data!#REF!,(IF(B27=Data!#REF!,Data!#REF!,(IF(B27=Data!#REF!,Data!#REF!,(IF(B27=Data!#REF!,Data!#REF!,Data!#REF!)))))))))</f>
        <v>#REF!</v>
      </c>
      <c r="V27" s="184">
        <f>IF(D27="","",VLOOKUP(B27,Data!$B$5:$J$404,9,FALSE)*D27)</f>
        <v>1.1499999999999999</v>
      </c>
    </row>
    <row r="28" spans="1:22" s="340" customFormat="1" ht="17" customHeight="1">
      <c r="A28" s="272">
        <v>9</v>
      </c>
      <c r="B28" s="419" t="s">
        <v>209</v>
      </c>
      <c r="C28" s="187" t="str">
        <f>IF(D28="","",VLOOKUP(B28,Data!$B$5:$L$404,2,FALSE))</f>
        <v>WN49700</v>
      </c>
      <c r="D28" s="274">
        <v>1</v>
      </c>
      <c r="E28" s="466"/>
      <c r="F28" s="185">
        <f>IF(D28="","",VLOOKUP(B28,Data!$B$5:$L$404,11,FALSE))</f>
        <v>1870.77</v>
      </c>
      <c r="G28" s="188">
        <f t="shared" si="1"/>
        <v>1870.77</v>
      </c>
      <c r="H28" s="182" t="str">
        <f>IF(D28="","",VLOOKUP(B28,Data!$B$5:$D$404,3,FALSE))</f>
        <v>C/T</v>
      </c>
      <c r="I28" s="182" t="str">
        <f>IF(D28="","",VLOOKUP(B28,Data!$B$5:$M$404,12,FALSE))</f>
        <v>Indonesia</v>
      </c>
      <c r="J28" s="280" t="s">
        <v>1093</v>
      </c>
      <c r="K28" s="183">
        <f>IF(D28="","",VLOOKUP(B28,Data!$B$5:$E$404,4,FALSE)*D28)</f>
        <v>201</v>
      </c>
      <c r="L28" s="183">
        <f>IF(D28="","",VLOOKUP(B28,Data!$B$5:$F$404,5,FALSE)*D28)</f>
        <v>181</v>
      </c>
      <c r="M28" s="189" t="e">
        <f>IF(B28=Data!B107,Data!G107,(IF(B28=Data!B113,Data!G113,(IF(B28=Data!B115,Data!G115,(IF(B28=Data!#REF!,Data!#REF!,(IF(B28=Data!#REF!,Data!#REF!,(IF(B28=Data!B98,Data!G98,(IF(B28=Data!#REF!,Data!#REF!,(IF(B28=Data!#REF!,Data!#REF!,Data!#REF!)))))))))))))))&amp;IF(B28=Data!B233,Data!G233,(IF(B28=Data!B234,Data!G234,(IF(B28=Data!#REF!,Data!#REF!,(IF(B28=Data!B229,Data!G229,(IF(B28=Data!B230,Data!G230,(IF(B28=Data!#REF!,Data!G925,(IF(B28=Data!#REF!,Data!#REF!,(IF(B28=Data!B285,Data!G285,Data!#REF!)))))))))))))))&amp;IF(B28=Data!#REF!,Data!#REF!,(IF(B28=Data!#REF!,Data!#REF!,(IF(B28=Data!#REF!,Data!#REF!,(IF(B28=Data!#REF!,Data!#REF!,(IF(B28=Data!#REF!,Data!#REF!,Data!#REF!)))))))))</f>
        <v>#REF!</v>
      </c>
      <c r="N28" s="377"/>
      <c r="O28" s="378"/>
      <c r="P28" s="186" t="e">
        <f>IF(B28=Data!B107,Data!H107,(IF(B28=Data!B113,Data!H113,(IF(B28=Data!B115,Data!H115,(IF(B28=Data!#REF!,Data!#REF!,(IF(B28=Data!#REF!,Data!#REF!,(IF(B28=Data!B98,Data!H98,(IF(B28=Data!#REF!,Data!#REF!,(IF(B28=Data!#REF!,Data!#REF!,Data!#REF!)))))))))))))))&amp;IF(B28=Data!B233,Data!H233,(IF(B28=Data!B234,Data!H234,(IF(B28=Data!#REF!,Data!#REF!,(IF(B28=Data!B229,Data!H229,(IF(B28=Data!B230,Data!H230,(IF(B28=Data!#REF!,Data!H925,(IF(B28=Data!#REF!,Data!#REF!,(IF(B28=Data!B285,Data!H285,Data!#REF!)))))))))))))))&amp;IF(B28=Data!#REF!,Data!#REF!,(IF(B28=Data!#REF!,Data!#REF!,(IF(B28=Data!#REF!,Data!#REF!,(IF(B28=Data!#REF!,Data!#REF!,(IF(B28=Data!#REF!,Data!#REF!,Data!#REF!)))))))))</f>
        <v>#REF!</v>
      </c>
      <c r="Q28" s="378"/>
      <c r="R28" s="378"/>
      <c r="S28" s="186" t="e">
        <f>IF(B28=Data!B107,Data!I107,(IF(B28=Data!B113,Data!I113,(IF(B28=Data!B115,Data!I115,(IF(B28=Data!#REF!,Data!#REF!,(IF(B28=Data!#REF!,Data!#REF!,(IF(B28=Data!B98,Data!I98,(IF(B28=Data!#REF!,Data!#REF!,(IF(B28=Data!#REF!,Data!#REF!,Data!#REF!)))))))))))))))&amp;IF(B28=Data!B233,Data!I233,(IF(B28=Data!B234,Data!I234,(IF(B28=Data!#REF!,Data!#REF!,(IF(B28=Data!B229,Data!I229,(IF(B28=Data!B230,Data!I230,(IF(B28=Data!#REF!,Data!I925,(IF(B28=Data!#REF!,Data!#REF!,(IF(B28=Data!B285,Data!I285,Data!#REF!)))))))))))))))&amp;IF(B28=Data!#REF!,Data!#REF!,(IF(B28=Data!#REF!,Data!#REF!,(IF(B28=Data!#REF!,Data!#REF!,(IF(B28=Data!#REF!,Data!#REF!,(IF(B28=Data!#REF!,Data!#REF!,Data!#REF!)))))))))</f>
        <v>#REF!</v>
      </c>
      <c r="T28" s="379"/>
      <c r="U28" s="186" t="e">
        <f>IF(B28=Data!B107,Data!J107,(IF(B28=Data!B113,Data!J113,(IF(B28=Data!B115,Data!J115,(IF(B28=Data!#REF!,Data!#REF!,(IF(B28=Data!#REF!,Data!#REF!,(IF(B28=Data!B98,Data!J98,(IF(B28=Data!#REF!,Data!#REF!,(IF(B28=Data!#REF!,Data!#REF!,Data!#REF!)))))))))))))))&amp;IF(B28=Data!B233,Data!J233,(IF(B28=Data!B234,Data!J234,(IF(B28=Data!#REF!,Data!#REF!,(IF(B28=Data!B229,Data!J229,(IF(B28=Data!B230,Data!J230,(IF(B28=Data!#REF!,Data!J925,(IF(B28=Data!#REF!,Data!#REF!,(IF(B28=Data!B285,Data!J285,Data!#REF!)))))))))))))))&amp;IF(B28=Data!#REF!,Data!#REF!,(IF(B28=Data!#REF!,Data!#REF!,(IF(B28=Data!#REF!,Data!#REF!,(IF(B28=Data!#REF!,Data!#REF!,(IF(B28=Data!#REF!,Data!#REF!,Data!#REF!)))))))))</f>
        <v>#REF!</v>
      </c>
      <c r="V28" s="184">
        <f>IF(D28="","",VLOOKUP(B28,Data!$B$5:$J$404,9,FALSE)*D28)</f>
        <v>1.1499999999999999</v>
      </c>
    </row>
    <row r="29" spans="1:22" s="340" customFormat="1" ht="17" customHeight="1">
      <c r="A29" s="272">
        <v>10</v>
      </c>
      <c r="B29" s="419" t="s">
        <v>219</v>
      </c>
      <c r="C29" s="187" t="str">
        <f>IF(D29="","",VLOOKUP(B29,Data!$B$5:$L$404,2,FALSE))</f>
        <v>WH50440</v>
      </c>
      <c r="D29" s="274">
        <v>1</v>
      </c>
      <c r="E29" s="466"/>
      <c r="F29" s="185">
        <f>IF(D29="","",VLOOKUP(B29,Data!$B$5:$L$404,11,FALSE))</f>
        <v>2347.6799999999998</v>
      </c>
      <c r="G29" s="188">
        <f t="shared" si="1"/>
        <v>2347.6799999999998</v>
      </c>
      <c r="H29" s="182" t="str">
        <f>IF(D29="","",VLOOKUP(B29,Data!$B$5:$D$404,3,FALSE))</f>
        <v>C/T</v>
      </c>
      <c r="I29" s="182" t="str">
        <f>IF(D29="","",VLOOKUP(B29,Data!$B$5:$M$404,12,FALSE))</f>
        <v>Indonesia</v>
      </c>
      <c r="J29" s="280" t="s">
        <v>1093</v>
      </c>
      <c r="K29" s="183">
        <f>IF(D29="","",VLOOKUP(B29,Data!$B$5:$E$404,4,FALSE)*D29)</f>
        <v>222</v>
      </c>
      <c r="L29" s="183">
        <f>IF(D29="","",VLOOKUP(B29,Data!$B$5:$F$404,5,FALSE)*D29)</f>
        <v>201</v>
      </c>
      <c r="M29" s="189" t="e">
        <f>IF(B29=Data!B108,Data!G108,(IF(B29=Data!B114,Data!G114,(IF(B29=Data!B116,Data!G116,(IF(B29=Data!#REF!,Data!#REF!,(IF(B29=Data!#REF!,Data!#REF!,(IF(B29=Data!B99,Data!G99,(IF(B29=Data!#REF!,Data!#REF!,(IF(B29=Data!#REF!,Data!#REF!,Data!#REF!)))))))))))))))&amp;IF(B29=Data!B234,Data!G234,(IF(B29=Data!B235,Data!G235,(IF(B29=Data!#REF!,Data!#REF!,(IF(B29=Data!B230,Data!G230,(IF(B29=Data!B231,Data!G231,(IF(B29=Data!#REF!,Data!G926,(IF(B29=Data!#REF!,Data!#REF!,(IF(B29=Data!B286,Data!G286,Data!#REF!)))))))))))))))&amp;IF(B29=Data!#REF!,Data!#REF!,(IF(B29=Data!#REF!,Data!#REF!,(IF(B29=Data!#REF!,Data!#REF!,(IF(B29=Data!#REF!,Data!#REF!,(IF(B29=Data!#REF!,Data!#REF!,Data!#REF!)))))))))</f>
        <v>#REF!</v>
      </c>
      <c r="N29" s="377"/>
      <c r="O29" s="378"/>
      <c r="P29" s="186" t="e">
        <f>IF(B29=Data!B108,Data!H108,(IF(B29=Data!B114,Data!H114,(IF(B29=Data!B116,Data!H116,(IF(B29=Data!#REF!,Data!#REF!,(IF(B29=Data!#REF!,Data!#REF!,(IF(B29=Data!B99,Data!H99,(IF(B29=Data!#REF!,Data!#REF!,(IF(B29=Data!#REF!,Data!#REF!,Data!#REF!)))))))))))))))&amp;IF(B29=Data!B234,Data!H234,(IF(B29=Data!B235,Data!H235,(IF(B29=Data!#REF!,Data!#REF!,(IF(B29=Data!B230,Data!H230,(IF(B29=Data!B231,Data!H231,(IF(B29=Data!#REF!,Data!H926,(IF(B29=Data!#REF!,Data!#REF!,(IF(B29=Data!B286,Data!H286,Data!#REF!)))))))))))))))&amp;IF(B29=Data!#REF!,Data!#REF!,(IF(B29=Data!#REF!,Data!#REF!,(IF(B29=Data!#REF!,Data!#REF!,(IF(B29=Data!#REF!,Data!#REF!,(IF(B29=Data!#REF!,Data!#REF!,Data!#REF!)))))))))</f>
        <v>#REF!</v>
      </c>
      <c r="Q29" s="378"/>
      <c r="R29" s="378"/>
      <c r="S29" s="186" t="e">
        <f>IF(B29=Data!B108,Data!I108,(IF(B29=Data!B114,Data!I114,(IF(B29=Data!B116,Data!I116,(IF(B29=Data!#REF!,Data!#REF!,(IF(B29=Data!#REF!,Data!#REF!,(IF(B29=Data!B99,Data!I99,(IF(B29=Data!#REF!,Data!#REF!,(IF(B29=Data!#REF!,Data!#REF!,Data!#REF!)))))))))))))))&amp;IF(B29=Data!B234,Data!I234,(IF(B29=Data!B235,Data!I235,(IF(B29=Data!#REF!,Data!#REF!,(IF(B29=Data!B230,Data!I230,(IF(B29=Data!B231,Data!I231,(IF(B29=Data!#REF!,Data!I926,(IF(B29=Data!#REF!,Data!#REF!,(IF(B29=Data!B286,Data!I286,Data!#REF!)))))))))))))))&amp;IF(B29=Data!#REF!,Data!#REF!,(IF(B29=Data!#REF!,Data!#REF!,(IF(B29=Data!#REF!,Data!#REF!,(IF(B29=Data!#REF!,Data!#REF!,(IF(B29=Data!#REF!,Data!#REF!,Data!#REF!)))))))))</f>
        <v>#REF!</v>
      </c>
      <c r="T29" s="379"/>
      <c r="U29" s="186" t="e">
        <f>IF(B29=Data!B108,Data!J108,(IF(B29=Data!B114,Data!J114,(IF(B29=Data!B116,Data!J116,(IF(B29=Data!#REF!,Data!#REF!,(IF(B29=Data!#REF!,Data!#REF!,(IF(B29=Data!B99,Data!J99,(IF(B29=Data!#REF!,Data!#REF!,(IF(B29=Data!#REF!,Data!#REF!,Data!#REF!)))))))))))))))&amp;IF(B29=Data!B234,Data!J234,(IF(B29=Data!B235,Data!J235,(IF(B29=Data!#REF!,Data!#REF!,(IF(B29=Data!B230,Data!J230,(IF(B29=Data!B231,Data!J231,(IF(B29=Data!#REF!,Data!J926,(IF(B29=Data!#REF!,Data!#REF!,(IF(B29=Data!B286,Data!J286,Data!#REF!)))))))))))))))&amp;IF(B29=Data!#REF!,Data!#REF!,(IF(B29=Data!#REF!,Data!#REF!,(IF(B29=Data!#REF!,Data!#REF!,(IF(B29=Data!#REF!,Data!#REF!,(IF(B29=Data!#REF!,Data!#REF!,Data!#REF!)))))))))</f>
        <v>#REF!</v>
      </c>
      <c r="V29" s="184">
        <f>IF(D29="","",VLOOKUP(B29,Data!$B$5:$J$404,9,FALSE)*D29)</f>
        <v>1.1990000000000001</v>
      </c>
    </row>
    <row r="30" spans="1:22" s="340" customFormat="1" ht="17" customHeight="1">
      <c r="A30" s="272">
        <v>11</v>
      </c>
      <c r="B30" s="419" t="s">
        <v>215</v>
      </c>
      <c r="C30" s="187" t="str">
        <f>IF(D30="","",VLOOKUP(B30,Data!$B$5:$L$404,2,FALSE))</f>
        <v>WH50420</v>
      </c>
      <c r="D30" s="274">
        <v>1</v>
      </c>
      <c r="E30" s="466"/>
      <c r="F30" s="185">
        <f>IF(D30="","",VLOOKUP(B30,Data!$B$5:$L$404,11,FALSE))</f>
        <v>1897.4</v>
      </c>
      <c r="G30" s="188">
        <f>IF(D30&gt;0,D30*F30,"-")</f>
        <v>1897.4</v>
      </c>
      <c r="H30" s="182" t="str">
        <f>IF(D30="","",VLOOKUP(B30,Data!$B$5:$D$404,3,FALSE))</f>
        <v>C/T</v>
      </c>
      <c r="I30" s="182" t="str">
        <f>IF(D30="","",VLOOKUP(B30,Data!$B$5:$M$404,12,FALSE))</f>
        <v>Indonesia</v>
      </c>
      <c r="J30" s="280" t="s">
        <v>1093</v>
      </c>
      <c r="K30" s="183">
        <f>IF(D30="","",VLOOKUP(B30,Data!$B$5:$E$404,4,FALSE)*D30)</f>
        <v>222</v>
      </c>
      <c r="L30" s="183">
        <f>IF(D30="","",VLOOKUP(B30,Data!$B$5:$F$404,5,FALSE)*D30)</f>
        <v>201</v>
      </c>
      <c r="M30" s="189" t="e">
        <f>IF(B30=Data!B109,Data!G109,(IF(B30=Data!B115,Data!G115,(IF(B30=Data!B117,Data!G117,(IF(B30=Data!#REF!,Data!#REF!,(IF(B30=Data!#REF!,Data!#REF!,(IF(B30=Data!B100,Data!G100,(IF(B30=Data!#REF!,Data!#REF!,(IF(B30=Data!#REF!,Data!#REF!,Data!#REF!)))))))))))))))&amp;IF(B30=Data!B235,Data!G235,(IF(B30=Data!B236,Data!G236,(IF(B30=Data!#REF!,Data!#REF!,(IF(B30=Data!B231,Data!G231,(IF(B30=Data!B232,Data!G232,(IF(B30=Data!#REF!,Data!G927,(IF(B30=Data!#REF!,Data!#REF!,(IF(B30=Data!B287,Data!G287,Data!#REF!)))))))))))))))&amp;IF(B30=Data!#REF!,Data!#REF!,(IF(B30=Data!#REF!,Data!#REF!,(IF(B30=Data!#REF!,Data!#REF!,(IF(B30=Data!#REF!,Data!#REF!,(IF(B30=Data!#REF!,Data!#REF!,Data!#REF!)))))))))</f>
        <v>#REF!</v>
      </c>
      <c r="N30" s="377"/>
      <c r="O30" s="378"/>
      <c r="P30" s="186" t="e">
        <f>IF(B30=Data!B109,Data!H109,(IF(B30=Data!B115,Data!H115,(IF(B30=Data!B117,Data!H117,(IF(B30=Data!#REF!,Data!#REF!,(IF(B30=Data!#REF!,Data!#REF!,(IF(B30=Data!B100,Data!H100,(IF(B30=Data!#REF!,Data!#REF!,(IF(B30=Data!#REF!,Data!#REF!,Data!#REF!)))))))))))))))&amp;IF(B30=Data!B235,Data!H235,(IF(B30=Data!B236,Data!H236,(IF(B30=Data!#REF!,Data!#REF!,(IF(B30=Data!B231,Data!H231,(IF(B30=Data!B232,Data!H232,(IF(B30=Data!#REF!,Data!H927,(IF(B30=Data!#REF!,Data!#REF!,(IF(B30=Data!B287,Data!H287,Data!#REF!)))))))))))))))&amp;IF(B30=Data!#REF!,Data!#REF!,(IF(B30=Data!#REF!,Data!#REF!,(IF(B30=Data!#REF!,Data!#REF!,(IF(B30=Data!#REF!,Data!#REF!,(IF(B30=Data!#REF!,Data!#REF!,Data!#REF!)))))))))</f>
        <v>#REF!</v>
      </c>
      <c r="Q30" s="378"/>
      <c r="R30" s="378"/>
      <c r="S30" s="186" t="e">
        <f>IF(B30=Data!B109,Data!I109,(IF(B30=Data!B115,Data!I115,(IF(B30=Data!B117,Data!I117,(IF(B30=Data!#REF!,Data!#REF!,(IF(B30=Data!#REF!,Data!#REF!,(IF(B30=Data!B100,Data!I100,(IF(B30=Data!#REF!,Data!#REF!,(IF(B30=Data!#REF!,Data!#REF!,Data!#REF!)))))))))))))))&amp;IF(B30=Data!B235,Data!I235,(IF(B30=Data!B236,Data!I236,(IF(B30=Data!#REF!,Data!#REF!,(IF(B30=Data!B231,Data!I231,(IF(B30=Data!B232,Data!I232,(IF(B30=Data!#REF!,Data!I927,(IF(B30=Data!#REF!,Data!#REF!,(IF(B30=Data!B287,Data!I287,Data!#REF!)))))))))))))))&amp;IF(B30=Data!#REF!,Data!#REF!,(IF(B30=Data!#REF!,Data!#REF!,(IF(B30=Data!#REF!,Data!#REF!,(IF(B30=Data!#REF!,Data!#REF!,(IF(B30=Data!#REF!,Data!#REF!,Data!#REF!)))))))))</f>
        <v>#REF!</v>
      </c>
      <c r="T30" s="379"/>
      <c r="U30" s="186" t="e">
        <f>IF(B30=Data!B109,Data!J109,(IF(B30=Data!B115,Data!J115,(IF(B30=Data!B117,Data!J117,(IF(B30=Data!#REF!,Data!#REF!,(IF(B30=Data!#REF!,Data!#REF!,(IF(B30=Data!B100,Data!J100,(IF(B30=Data!#REF!,Data!#REF!,(IF(B30=Data!#REF!,Data!#REF!,Data!#REF!)))))))))))))))&amp;IF(B30=Data!B235,Data!J235,(IF(B30=Data!B236,Data!J236,(IF(B30=Data!#REF!,Data!#REF!,(IF(B30=Data!B231,Data!J231,(IF(B30=Data!B232,Data!J232,(IF(B30=Data!#REF!,Data!J927,(IF(B30=Data!#REF!,Data!#REF!,(IF(B30=Data!B287,Data!J287,Data!#REF!)))))))))))))))&amp;IF(B30=Data!#REF!,Data!#REF!,(IF(B30=Data!#REF!,Data!#REF!,(IF(B30=Data!#REF!,Data!#REF!,(IF(B30=Data!#REF!,Data!#REF!,(IF(B30=Data!#REF!,Data!#REF!,Data!#REF!)))))))))</f>
        <v>#REF!</v>
      </c>
      <c r="V30" s="184">
        <f>IF(D30="","",VLOOKUP(B30,Data!$B$5:$J$404,9,FALSE)*D30)</f>
        <v>1.1990000000000001</v>
      </c>
    </row>
    <row r="31" spans="1:22" s="340" customFormat="1" ht="17" customHeight="1">
      <c r="A31" s="272">
        <v>12</v>
      </c>
      <c r="B31" s="419" t="s">
        <v>255</v>
      </c>
      <c r="C31" s="187" t="str">
        <f>IF(D31="","",VLOOKUP(B31,Data!$B$5:$L$404,2,FALSE))</f>
        <v>WN14890</v>
      </c>
      <c r="D31" s="274">
        <v>1</v>
      </c>
      <c r="E31" s="466"/>
      <c r="F31" s="185">
        <f>IF(D31="","",VLOOKUP(B31,Data!$B$5:$L$404,11,FALSE))</f>
        <v>2856.61</v>
      </c>
      <c r="G31" s="188">
        <f>IF(D31&gt;0,D31*F31,"-")</f>
        <v>2856.61</v>
      </c>
      <c r="H31" s="182" t="str">
        <f>IF(D31="","",VLOOKUP(B31,Data!$B$5:$D$404,3,FALSE))</f>
        <v>C/T</v>
      </c>
      <c r="I31" s="182" t="str">
        <f>IF(D31="","",VLOOKUP(B31,Data!$B$5:$M$404,12,FALSE))</f>
        <v>Indonesia</v>
      </c>
      <c r="J31" s="280" t="s">
        <v>1093</v>
      </c>
      <c r="K31" s="183">
        <f>IF(D31="","",VLOOKUP(B31,Data!$B$5:$E$404,4,FALSE)*D31)</f>
        <v>223</v>
      </c>
      <c r="L31" s="183">
        <f>IF(D31="","",VLOOKUP(B31,Data!$B$5:$F$404,5,FALSE)*D31)</f>
        <v>205</v>
      </c>
      <c r="M31" s="189" t="e">
        <f>IF(B31=Data!B110,Data!G110,(IF(B31=Data!B116,Data!G116,(IF(B31=Data!B118,Data!G118,(IF(B31=Data!#REF!,Data!#REF!,(IF(B31=Data!#REF!,Data!#REF!,(IF(B31=Data!B101,Data!G101,(IF(B31=Data!#REF!,Data!#REF!,(IF(B31=Data!#REF!,Data!#REF!,Data!#REF!)))))))))))))))&amp;IF(B31=Data!B236,Data!G236,(IF(B31=Data!B237,Data!G237,(IF(B31=Data!#REF!,Data!#REF!,(IF(B31=Data!B232,Data!G232,(IF(B31=Data!B233,Data!G233,(IF(B31=Data!#REF!,Data!G928,(IF(B31=Data!#REF!,Data!#REF!,(IF(B31=Data!B288,Data!G288,Data!#REF!)))))))))))))))&amp;IF(B31=Data!#REF!,Data!#REF!,(IF(B31=Data!#REF!,Data!#REF!,(IF(B31=Data!#REF!,Data!#REF!,(IF(B31=Data!#REF!,Data!#REF!,(IF(B31=Data!#REF!,Data!#REF!,Data!#REF!)))))))))</f>
        <v>#REF!</v>
      </c>
      <c r="N31" s="377"/>
      <c r="O31" s="378"/>
      <c r="P31" s="186" t="e">
        <f>IF(B31=Data!B110,Data!H110,(IF(B31=Data!B116,Data!H116,(IF(B31=Data!B118,Data!H118,(IF(B31=Data!#REF!,Data!#REF!,(IF(B31=Data!#REF!,Data!#REF!,(IF(B31=Data!B101,Data!H101,(IF(B31=Data!#REF!,Data!#REF!,(IF(B31=Data!#REF!,Data!#REF!,Data!#REF!)))))))))))))))&amp;IF(B31=Data!B236,Data!H236,(IF(B31=Data!B237,Data!H237,(IF(B31=Data!#REF!,Data!#REF!,(IF(B31=Data!B232,Data!H232,(IF(B31=Data!B233,Data!H233,(IF(B31=Data!#REF!,Data!H928,(IF(B31=Data!#REF!,Data!#REF!,(IF(B31=Data!B288,Data!H288,Data!#REF!)))))))))))))))&amp;IF(B31=Data!#REF!,Data!#REF!,(IF(B31=Data!#REF!,Data!#REF!,(IF(B31=Data!#REF!,Data!#REF!,(IF(B31=Data!#REF!,Data!#REF!,(IF(B31=Data!#REF!,Data!#REF!,Data!#REF!)))))))))</f>
        <v>#REF!</v>
      </c>
      <c r="Q31" s="378"/>
      <c r="R31" s="378"/>
      <c r="S31" s="186" t="e">
        <f>IF(B31=Data!B110,Data!I110,(IF(B31=Data!B116,Data!I116,(IF(B31=Data!B118,Data!I118,(IF(B31=Data!#REF!,Data!#REF!,(IF(B31=Data!#REF!,Data!#REF!,(IF(B31=Data!B101,Data!I101,(IF(B31=Data!#REF!,Data!#REF!,(IF(B31=Data!#REF!,Data!#REF!,Data!#REF!)))))))))))))))&amp;IF(B31=Data!B236,Data!I236,(IF(B31=Data!B237,Data!I237,(IF(B31=Data!#REF!,Data!#REF!,(IF(B31=Data!B232,Data!I232,(IF(B31=Data!B233,Data!I233,(IF(B31=Data!#REF!,Data!I928,(IF(B31=Data!#REF!,Data!#REF!,(IF(B31=Data!B288,Data!I288,Data!#REF!)))))))))))))))&amp;IF(B31=Data!#REF!,Data!#REF!,(IF(B31=Data!#REF!,Data!#REF!,(IF(B31=Data!#REF!,Data!#REF!,(IF(B31=Data!#REF!,Data!#REF!,(IF(B31=Data!#REF!,Data!#REF!,Data!#REF!)))))))))</f>
        <v>#REF!</v>
      </c>
      <c r="T31" s="379"/>
      <c r="U31" s="186" t="e">
        <f>IF(B31=Data!B110,Data!J110,(IF(B31=Data!B116,Data!J116,(IF(B31=Data!B118,Data!J118,(IF(B31=Data!#REF!,Data!#REF!,(IF(B31=Data!#REF!,Data!#REF!,(IF(B31=Data!B101,Data!J101,(IF(B31=Data!#REF!,Data!#REF!,(IF(B31=Data!#REF!,Data!#REF!,Data!#REF!)))))))))))))))&amp;IF(B31=Data!B236,Data!J236,(IF(B31=Data!B237,Data!J237,(IF(B31=Data!#REF!,Data!#REF!,(IF(B31=Data!B232,Data!J232,(IF(B31=Data!B233,Data!J233,(IF(B31=Data!#REF!,Data!J928,(IF(B31=Data!#REF!,Data!#REF!,(IF(B31=Data!B288,Data!J288,Data!#REF!)))))))))))))))&amp;IF(B31=Data!#REF!,Data!#REF!,(IF(B31=Data!#REF!,Data!#REF!,(IF(B31=Data!#REF!,Data!#REF!,(IF(B31=Data!#REF!,Data!#REF!,(IF(B31=Data!#REF!,Data!#REF!,Data!#REF!)))))))))</f>
        <v>#REF!</v>
      </c>
      <c r="V31" s="184">
        <f>IF(D31="","",VLOOKUP(B31,Data!$B$5:$J$404,9,FALSE)*D31)</f>
        <v>1.262</v>
      </c>
    </row>
    <row r="32" spans="1:22" s="340" customFormat="1" ht="17" customHeight="1">
      <c r="A32" s="272">
        <v>13</v>
      </c>
      <c r="B32" s="419" t="s">
        <v>251</v>
      </c>
      <c r="C32" s="187" t="str">
        <f>IF(D32="","",VLOOKUP(B32,Data!$B$5:$L$404,2,FALSE))</f>
        <v>WN14940</v>
      </c>
      <c r="D32" s="274">
        <v>1</v>
      </c>
      <c r="E32" s="466"/>
      <c r="F32" s="185">
        <f>IF(D32="","",VLOOKUP(B32,Data!$B$5:$L$404,11,FALSE))</f>
        <v>2855.62</v>
      </c>
      <c r="G32" s="188">
        <f t="shared" si="0"/>
        <v>2855.62</v>
      </c>
      <c r="H32" s="182" t="str">
        <f>IF(D32="","",VLOOKUP(B32,Data!$B$5:$D$404,3,FALSE))</f>
        <v>C/T</v>
      </c>
      <c r="I32" s="182" t="str">
        <f>IF(D32="","",VLOOKUP(B32,Data!$B$5:$M$404,12,FALSE))</f>
        <v>Indonesia</v>
      </c>
      <c r="J32" s="280" t="s">
        <v>1093</v>
      </c>
      <c r="K32" s="183">
        <f>IF(D32="","",VLOOKUP(B32,Data!$B$5:$E$404,4,FALSE)*D32)</f>
        <v>223</v>
      </c>
      <c r="L32" s="183">
        <f>IF(D32="","",VLOOKUP(B32,Data!$B$5:$F$404,5,FALSE)*D32)</f>
        <v>205</v>
      </c>
      <c r="M32" s="189" t="e">
        <f>IF(B32=Data!B107,Data!G107,(IF(B32=Data!B113,Data!G113,(IF(B32=Data!B115,Data!G115,(IF(B32=Data!#REF!,Data!#REF!,(IF(B32=Data!#REF!,Data!#REF!,(IF(B32=Data!B98,Data!G98,(IF(B32=Data!#REF!,Data!#REF!,(IF(B32=Data!#REF!,Data!#REF!,Data!#REF!)))))))))))))))&amp;IF(B32=Data!B233,Data!G233,(IF(B32=Data!B234,Data!G234,(IF(B32=Data!#REF!,Data!#REF!,(IF(B32=Data!B229,Data!G229,(IF(B32=Data!B230,Data!G230,(IF(B32=Data!#REF!,Data!G925,(IF(B32=Data!#REF!,Data!#REF!,(IF(B32=Data!B285,Data!G285,Data!#REF!)))))))))))))))&amp;IF(B32=Data!#REF!,Data!#REF!,(IF(B32=Data!#REF!,Data!#REF!,(IF(B32=Data!#REF!,Data!#REF!,(IF(B32=Data!#REF!,Data!#REF!,(IF(B32=Data!#REF!,Data!#REF!,Data!#REF!)))))))))</f>
        <v>#REF!</v>
      </c>
      <c r="N32" s="377"/>
      <c r="O32" s="378"/>
      <c r="P32" s="186" t="e">
        <f>IF(B32=Data!B107,Data!H107,(IF(B32=Data!B113,Data!H113,(IF(B32=Data!B115,Data!H115,(IF(B32=Data!#REF!,Data!#REF!,(IF(B32=Data!#REF!,Data!#REF!,(IF(B32=Data!B98,Data!H98,(IF(B32=Data!#REF!,Data!#REF!,(IF(B32=Data!#REF!,Data!#REF!,Data!#REF!)))))))))))))))&amp;IF(B32=Data!B233,Data!H233,(IF(B32=Data!B234,Data!H234,(IF(B32=Data!#REF!,Data!#REF!,(IF(B32=Data!B229,Data!H229,(IF(B32=Data!B230,Data!H230,(IF(B32=Data!#REF!,Data!H925,(IF(B32=Data!#REF!,Data!#REF!,(IF(B32=Data!B285,Data!H285,Data!#REF!)))))))))))))))&amp;IF(B32=Data!#REF!,Data!#REF!,(IF(B32=Data!#REF!,Data!#REF!,(IF(B32=Data!#REF!,Data!#REF!,(IF(B32=Data!#REF!,Data!#REF!,(IF(B32=Data!#REF!,Data!#REF!,Data!#REF!)))))))))</f>
        <v>#REF!</v>
      </c>
      <c r="Q32" s="378"/>
      <c r="R32" s="378"/>
      <c r="S32" s="186" t="e">
        <f>IF(B32=Data!B107,Data!I107,(IF(B32=Data!B113,Data!I113,(IF(B32=Data!B115,Data!I115,(IF(B32=Data!#REF!,Data!#REF!,(IF(B32=Data!#REF!,Data!#REF!,(IF(B32=Data!B98,Data!I98,(IF(B32=Data!#REF!,Data!#REF!,(IF(B32=Data!#REF!,Data!#REF!,Data!#REF!)))))))))))))))&amp;IF(B32=Data!B233,Data!I233,(IF(B32=Data!B234,Data!I234,(IF(B32=Data!#REF!,Data!#REF!,(IF(B32=Data!B229,Data!I229,(IF(B32=Data!B230,Data!I230,(IF(B32=Data!#REF!,Data!I925,(IF(B32=Data!#REF!,Data!#REF!,(IF(B32=Data!B285,Data!I285,Data!#REF!)))))))))))))))&amp;IF(B32=Data!#REF!,Data!#REF!,(IF(B32=Data!#REF!,Data!#REF!,(IF(B32=Data!#REF!,Data!#REF!,(IF(B32=Data!#REF!,Data!#REF!,(IF(B32=Data!#REF!,Data!#REF!,Data!#REF!)))))))))</f>
        <v>#REF!</v>
      </c>
      <c r="T32" s="379"/>
      <c r="U32" s="186" t="e">
        <f>IF(B32=Data!B107,Data!J107,(IF(B32=Data!B113,Data!J113,(IF(B32=Data!B115,Data!J115,(IF(B32=Data!#REF!,Data!#REF!,(IF(B32=Data!#REF!,Data!#REF!,(IF(B32=Data!B98,Data!J98,(IF(B32=Data!#REF!,Data!#REF!,(IF(B32=Data!#REF!,Data!#REF!,Data!#REF!)))))))))))))))&amp;IF(B32=Data!B233,Data!J233,(IF(B32=Data!B234,Data!J234,(IF(B32=Data!#REF!,Data!#REF!,(IF(B32=Data!B229,Data!J229,(IF(B32=Data!B230,Data!J230,(IF(B32=Data!#REF!,Data!J925,(IF(B32=Data!#REF!,Data!#REF!,(IF(B32=Data!B285,Data!J285,Data!#REF!)))))))))))))))&amp;IF(B32=Data!#REF!,Data!#REF!,(IF(B32=Data!#REF!,Data!#REF!,(IF(B32=Data!#REF!,Data!#REF!,(IF(B32=Data!#REF!,Data!#REF!,(IF(B32=Data!#REF!,Data!#REF!,Data!#REF!)))))))))</f>
        <v>#REF!</v>
      </c>
      <c r="V32" s="184">
        <f>IF(D32="","",VLOOKUP(B32,Data!$B$5:$J$404,9,FALSE)*D32)</f>
        <v>1.262</v>
      </c>
    </row>
    <row r="33" spans="1:22" s="340" customFormat="1" ht="17" customHeight="1">
      <c r="A33" s="272">
        <v>14</v>
      </c>
      <c r="B33" s="419" t="s">
        <v>253</v>
      </c>
      <c r="C33" s="187" t="str">
        <f>IF(D33="","",VLOOKUP(B33,Data!$B$5:$L$404,2,FALSE))</f>
        <v>WN14930</v>
      </c>
      <c r="D33" s="274">
        <v>2</v>
      </c>
      <c r="E33" s="466"/>
      <c r="F33" s="185">
        <f>IF(D33="","",VLOOKUP(B33,Data!$B$5:$L$404,11,FALSE))</f>
        <v>3024.47</v>
      </c>
      <c r="G33" s="188">
        <f t="shared" si="0"/>
        <v>6048.94</v>
      </c>
      <c r="H33" s="182" t="str">
        <f>IF(D33="","",VLOOKUP(B33,Data!$B$5:$D$404,3,FALSE))</f>
        <v>C/T</v>
      </c>
      <c r="I33" s="182" t="str">
        <f>IF(D33="","",VLOOKUP(B33,Data!$B$5:$M$404,12,FALSE))</f>
        <v>Indonesia</v>
      </c>
      <c r="J33" s="280" t="s">
        <v>1093</v>
      </c>
      <c r="K33" s="183">
        <f>IF(D33="","",VLOOKUP(B33,Data!$B$5:$E$404,4,FALSE)*D33)</f>
        <v>446</v>
      </c>
      <c r="L33" s="183">
        <f>IF(D33="","",VLOOKUP(B33,Data!$B$5:$F$404,5,FALSE)*D33)</f>
        <v>410</v>
      </c>
      <c r="M33" s="189" t="e">
        <f>IF(B33=Data!B108,Data!G108,(IF(B33=Data!B114,Data!G114,(IF(B33=Data!B116,Data!G116,(IF(B33=Data!#REF!,Data!#REF!,(IF(B33=Data!#REF!,Data!#REF!,(IF(B33=Data!B99,Data!G99,(IF(B33=Data!#REF!,Data!#REF!,(IF(B33=Data!#REF!,Data!#REF!,Data!#REF!)))))))))))))))&amp;IF(B33=Data!B234,Data!G234,(IF(B33=Data!B235,Data!G235,(IF(B33=Data!#REF!,Data!#REF!,(IF(B33=Data!B230,Data!G230,(IF(B33=Data!B231,Data!G231,(IF(B33=Data!#REF!,Data!G926,(IF(B33=Data!#REF!,Data!#REF!,(IF(B33=Data!B286,Data!G286,Data!#REF!)))))))))))))))&amp;IF(B33=Data!#REF!,Data!#REF!,(IF(B33=Data!#REF!,Data!#REF!,(IF(B33=Data!#REF!,Data!#REF!,(IF(B33=Data!#REF!,Data!#REF!,(IF(B33=Data!#REF!,Data!#REF!,Data!#REF!)))))))))</f>
        <v>#REF!</v>
      </c>
      <c r="N33" s="377"/>
      <c r="O33" s="378"/>
      <c r="P33" s="186" t="e">
        <f>IF(B33=Data!B108,Data!H108,(IF(B33=Data!B114,Data!H114,(IF(B33=Data!B116,Data!H116,(IF(B33=Data!#REF!,Data!#REF!,(IF(B33=Data!#REF!,Data!#REF!,(IF(B33=Data!B99,Data!H99,(IF(B33=Data!#REF!,Data!#REF!,(IF(B33=Data!#REF!,Data!#REF!,Data!#REF!)))))))))))))))&amp;IF(B33=Data!B234,Data!H234,(IF(B33=Data!B235,Data!H235,(IF(B33=Data!#REF!,Data!#REF!,(IF(B33=Data!B230,Data!H230,(IF(B33=Data!B231,Data!H231,(IF(B33=Data!#REF!,Data!H926,(IF(B33=Data!#REF!,Data!#REF!,(IF(B33=Data!B286,Data!H286,Data!#REF!)))))))))))))))&amp;IF(B33=Data!#REF!,Data!#REF!,(IF(B33=Data!#REF!,Data!#REF!,(IF(B33=Data!#REF!,Data!#REF!,(IF(B33=Data!#REF!,Data!#REF!,(IF(B33=Data!#REF!,Data!#REF!,Data!#REF!)))))))))</f>
        <v>#REF!</v>
      </c>
      <c r="Q33" s="378"/>
      <c r="R33" s="378"/>
      <c r="S33" s="186" t="e">
        <f>IF(B33=Data!B108,Data!I108,(IF(B33=Data!B114,Data!I114,(IF(B33=Data!B116,Data!I116,(IF(B33=Data!#REF!,Data!#REF!,(IF(B33=Data!#REF!,Data!#REF!,(IF(B33=Data!B99,Data!I99,(IF(B33=Data!#REF!,Data!#REF!,(IF(B33=Data!#REF!,Data!#REF!,Data!#REF!)))))))))))))))&amp;IF(B33=Data!B234,Data!I234,(IF(B33=Data!B235,Data!I235,(IF(B33=Data!#REF!,Data!#REF!,(IF(B33=Data!B230,Data!I230,(IF(B33=Data!B231,Data!I231,(IF(B33=Data!#REF!,Data!I926,(IF(B33=Data!#REF!,Data!#REF!,(IF(B33=Data!B286,Data!I286,Data!#REF!)))))))))))))))&amp;IF(B33=Data!#REF!,Data!#REF!,(IF(B33=Data!#REF!,Data!#REF!,(IF(B33=Data!#REF!,Data!#REF!,(IF(B33=Data!#REF!,Data!#REF!,(IF(B33=Data!#REF!,Data!#REF!,Data!#REF!)))))))))</f>
        <v>#REF!</v>
      </c>
      <c r="T33" s="379"/>
      <c r="U33" s="186" t="e">
        <f>IF(B33=Data!B108,Data!J108,(IF(B33=Data!B114,Data!J114,(IF(B33=Data!B116,Data!J116,(IF(B33=Data!#REF!,Data!#REF!,(IF(B33=Data!#REF!,Data!#REF!,(IF(B33=Data!B99,Data!J99,(IF(B33=Data!#REF!,Data!#REF!,(IF(B33=Data!#REF!,Data!#REF!,Data!#REF!)))))))))))))))&amp;IF(B33=Data!B234,Data!J234,(IF(B33=Data!B235,Data!J235,(IF(B33=Data!#REF!,Data!#REF!,(IF(B33=Data!B230,Data!J230,(IF(B33=Data!B231,Data!J231,(IF(B33=Data!#REF!,Data!J926,(IF(B33=Data!#REF!,Data!#REF!,(IF(B33=Data!B286,Data!J286,Data!#REF!)))))))))))))))&amp;IF(B33=Data!#REF!,Data!#REF!,(IF(B33=Data!#REF!,Data!#REF!,(IF(B33=Data!#REF!,Data!#REF!,(IF(B33=Data!#REF!,Data!#REF!,(IF(B33=Data!#REF!,Data!#REF!,Data!#REF!)))))))))</f>
        <v>#REF!</v>
      </c>
      <c r="V33" s="184">
        <f>IF(D33="","",VLOOKUP(B33,Data!$B$5:$J$404,9,FALSE)*D33)</f>
        <v>2.524</v>
      </c>
    </row>
    <row r="34" spans="1:22" s="340" customFormat="1" ht="17" customHeight="1">
      <c r="A34" s="272">
        <v>15</v>
      </c>
      <c r="B34" s="419" t="s">
        <v>241</v>
      </c>
      <c r="C34" s="187" t="str">
        <f>IF(D34="","",VLOOKUP(B34,Data!$B$5:$L$404,2,FALSE))</f>
        <v>AAC7368</v>
      </c>
      <c r="D34" s="274">
        <v>3</v>
      </c>
      <c r="E34" s="466"/>
      <c r="F34" s="185">
        <f>IF(D34="","",VLOOKUP(B34,Data!$B$5:$L$404,11,FALSE))</f>
        <v>2618.06</v>
      </c>
      <c r="G34" s="188">
        <f t="shared" si="0"/>
        <v>7854.18</v>
      </c>
      <c r="H34" s="182" t="str">
        <f>IF(D34="","",VLOOKUP(B34,Data!$B$5:$D$404,3,FALSE))</f>
        <v>C/T</v>
      </c>
      <c r="I34" s="182" t="str">
        <f>IF(D34="","",VLOOKUP(B34,Data!$B$5:$M$404,12,FALSE))</f>
        <v>Indonesia</v>
      </c>
      <c r="J34" s="280" t="s">
        <v>1093</v>
      </c>
      <c r="K34" s="183">
        <f>IF(D34="","",VLOOKUP(B34,Data!$B$5:$E$404,4,FALSE)*D34)</f>
        <v>798</v>
      </c>
      <c r="L34" s="183">
        <f>IF(D34="","",VLOOKUP(B34,Data!$B$5:$F$404,5,FALSE)*D34)</f>
        <v>738</v>
      </c>
      <c r="M34" s="189" t="e">
        <f>IF(B34=Data!B109,Data!G109,(IF(B34=Data!B115,Data!G115,(IF(B34=Data!B117,Data!G117,(IF(B34=Data!#REF!,Data!#REF!,(IF(B34=Data!#REF!,Data!#REF!,(IF(B34=Data!B100,Data!G100,(IF(B34=Data!#REF!,Data!#REF!,(IF(B34=Data!#REF!,Data!#REF!,Data!#REF!)))))))))))))))&amp;IF(B34=Data!B235,Data!G235,(IF(B34=Data!B236,Data!G236,(IF(B34=Data!#REF!,Data!#REF!,(IF(B34=Data!B231,Data!G231,(IF(B34=Data!B232,Data!G232,(IF(B34=Data!#REF!,Data!G927,(IF(B34=Data!#REF!,Data!#REF!,(IF(B34=Data!B287,Data!G287,Data!#REF!)))))))))))))))&amp;IF(B34=Data!#REF!,Data!#REF!,(IF(B34=Data!#REF!,Data!#REF!,(IF(B34=Data!#REF!,Data!#REF!,(IF(B34=Data!#REF!,Data!#REF!,(IF(B34=Data!#REF!,Data!#REF!,Data!#REF!)))))))))</f>
        <v>#REF!</v>
      </c>
      <c r="N34" s="377"/>
      <c r="O34" s="378"/>
      <c r="P34" s="186" t="e">
        <f>IF(B34=Data!B109,Data!H109,(IF(B34=Data!B115,Data!H115,(IF(B34=Data!B117,Data!H117,(IF(B34=Data!#REF!,Data!#REF!,(IF(B34=Data!#REF!,Data!#REF!,(IF(B34=Data!B100,Data!H100,(IF(B34=Data!#REF!,Data!#REF!,(IF(B34=Data!#REF!,Data!#REF!,Data!#REF!)))))))))))))))&amp;IF(B34=Data!B235,Data!H235,(IF(B34=Data!B236,Data!H236,(IF(B34=Data!#REF!,Data!#REF!,(IF(B34=Data!B231,Data!H231,(IF(B34=Data!B232,Data!H232,(IF(B34=Data!#REF!,Data!H927,(IF(B34=Data!#REF!,Data!#REF!,(IF(B34=Data!B287,Data!H287,Data!#REF!)))))))))))))))&amp;IF(B34=Data!#REF!,Data!#REF!,(IF(B34=Data!#REF!,Data!#REF!,(IF(B34=Data!#REF!,Data!#REF!,(IF(B34=Data!#REF!,Data!#REF!,(IF(B34=Data!#REF!,Data!#REF!,Data!#REF!)))))))))</f>
        <v>#REF!</v>
      </c>
      <c r="Q34" s="378"/>
      <c r="R34" s="378"/>
      <c r="S34" s="186" t="e">
        <f>IF(B34=Data!B109,Data!I109,(IF(B34=Data!B115,Data!I115,(IF(B34=Data!B117,Data!I117,(IF(B34=Data!#REF!,Data!#REF!,(IF(B34=Data!#REF!,Data!#REF!,(IF(B34=Data!B100,Data!I100,(IF(B34=Data!#REF!,Data!#REF!,(IF(B34=Data!#REF!,Data!#REF!,Data!#REF!)))))))))))))))&amp;IF(B34=Data!B235,Data!I235,(IF(B34=Data!B236,Data!I236,(IF(B34=Data!#REF!,Data!#REF!,(IF(B34=Data!B231,Data!I231,(IF(B34=Data!B232,Data!I232,(IF(B34=Data!#REF!,Data!I927,(IF(B34=Data!#REF!,Data!#REF!,(IF(B34=Data!B287,Data!I287,Data!#REF!)))))))))))))))&amp;IF(B34=Data!#REF!,Data!#REF!,(IF(B34=Data!#REF!,Data!#REF!,(IF(B34=Data!#REF!,Data!#REF!,(IF(B34=Data!#REF!,Data!#REF!,(IF(B34=Data!#REF!,Data!#REF!,Data!#REF!)))))))))</f>
        <v>#REF!</v>
      </c>
      <c r="T34" s="379"/>
      <c r="U34" s="186" t="e">
        <f>IF(B34=Data!B109,Data!J109,(IF(B34=Data!B115,Data!J115,(IF(B34=Data!B117,Data!J117,(IF(B34=Data!#REF!,Data!#REF!,(IF(B34=Data!#REF!,Data!#REF!,(IF(B34=Data!B100,Data!J100,(IF(B34=Data!#REF!,Data!#REF!,(IF(B34=Data!#REF!,Data!#REF!,Data!#REF!)))))))))))))))&amp;IF(B34=Data!B235,Data!J235,(IF(B34=Data!B236,Data!J236,(IF(B34=Data!#REF!,Data!#REF!,(IF(B34=Data!B231,Data!J231,(IF(B34=Data!B232,Data!J232,(IF(B34=Data!#REF!,Data!J927,(IF(B34=Data!#REF!,Data!#REF!,(IF(B34=Data!B287,Data!J287,Data!#REF!)))))))))))))))&amp;IF(B34=Data!#REF!,Data!#REF!,(IF(B34=Data!#REF!,Data!#REF!,(IF(B34=Data!#REF!,Data!#REF!,(IF(B34=Data!#REF!,Data!#REF!,(IF(B34=Data!#REF!,Data!#REF!,Data!#REF!)))))))))</f>
        <v>#REF!</v>
      </c>
      <c r="V34" s="184">
        <f>IF(D34="","",VLOOKUP(B34,Data!$B$5:$J$404,9,FALSE)*D34)</f>
        <v>4.4640000000000004</v>
      </c>
    </row>
    <row r="35" spans="1:22" s="340" customFormat="1" ht="17" customHeight="1">
      <c r="A35" s="272"/>
      <c r="B35" s="419"/>
      <c r="C35" s="187" t="str">
        <f>IF(D35="","",VLOOKUP(B35,Data!$B$5:$L$404,2,FALSE))</f>
        <v/>
      </c>
      <c r="D35" s="274"/>
      <c r="E35" s="467"/>
      <c r="F35" s="185" t="str">
        <f>IF(D35="","",VLOOKUP(B35,Data!$B$5:$L$404,11,FALSE))</f>
        <v/>
      </c>
      <c r="G35" s="188" t="str">
        <f t="shared" si="0"/>
        <v>-</v>
      </c>
      <c r="H35" s="182" t="str">
        <f>IF(D35="","",VLOOKUP(B35,Data!$B$5:$D$404,3,FALSE))</f>
        <v/>
      </c>
      <c r="I35" s="182" t="str">
        <f>IF(D35="","",VLOOKUP(B35,Data!$B$5:$M$404,12,FALSE))</f>
        <v/>
      </c>
      <c r="J35" s="280"/>
      <c r="K35" s="183" t="str">
        <f>IF(D35="","",VLOOKUP(B35,Data!$B$5:$E$404,4,FALSE)*D35)</f>
        <v/>
      </c>
      <c r="L35" s="183" t="str">
        <f>IF(D35="","",VLOOKUP(B35,Data!$B$5:$F$404,5,FALSE)*D35)</f>
        <v/>
      </c>
      <c r="M35" s="189" t="e">
        <f>IF(B35=Data!B110,Data!G110,(IF(B35=Data!B116,Data!G116,(IF(B35=Data!B118,Data!G118,(IF(B35=Data!#REF!,Data!#REF!,(IF(B35=Data!#REF!,Data!#REF!,(IF(B35=Data!B101,Data!G101,(IF(B35=Data!#REF!,Data!#REF!,(IF(B35=Data!#REF!,Data!#REF!,Data!#REF!)))))))))))))))&amp;IF(B35=Data!B236,Data!G236,(IF(B35=Data!B237,Data!G237,(IF(B35=Data!#REF!,Data!#REF!,(IF(B35=Data!B232,Data!G232,(IF(B35=Data!B233,Data!G233,(IF(B35=Data!#REF!,Data!G928,(IF(B35=Data!#REF!,Data!#REF!,(IF(B35=Data!B288,Data!G288,Data!#REF!)))))))))))))))&amp;IF(B35=Data!#REF!,Data!#REF!,(IF(B35=Data!#REF!,Data!#REF!,(IF(B35=Data!#REF!,Data!#REF!,(IF(B35=Data!#REF!,Data!#REF!,(IF(B35=Data!#REF!,Data!#REF!,Data!#REF!)))))))))</f>
        <v>#REF!</v>
      </c>
      <c r="N35" s="377"/>
      <c r="O35" s="378"/>
      <c r="P35" s="186" t="e">
        <f>IF(B35=Data!B110,Data!H110,(IF(B35=Data!B116,Data!H116,(IF(B35=Data!B118,Data!H118,(IF(B35=Data!#REF!,Data!#REF!,(IF(B35=Data!#REF!,Data!#REF!,(IF(B35=Data!B101,Data!H101,(IF(B35=Data!#REF!,Data!#REF!,(IF(B35=Data!#REF!,Data!#REF!,Data!#REF!)))))))))))))))&amp;IF(B35=Data!B236,Data!H236,(IF(B35=Data!B237,Data!H237,(IF(B35=Data!#REF!,Data!#REF!,(IF(B35=Data!B232,Data!H232,(IF(B35=Data!B233,Data!H233,(IF(B35=Data!#REF!,Data!H928,(IF(B35=Data!#REF!,Data!#REF!,(IF(B35=Data!B288,Data!H288,Data!#REF!)))))))))))))))&amp;IF(B35=Data!#REF!,Data!#REF!,(IF(B35=Data!#REF!,Data!#REF!,(IF(B35=Data!#REF!,Data!#REF!,(IF(B35=Data!#REF!,Data!#REF!,(IF(B35=Data!#REF!,Data!#REF!,Data!#REF!)))))))))</f>
        <v>#REF!</v>
      </c>
      <c r="Q35" s="378"/>
      <c r="R35" s="378"/>
      <c r="S35" s="186" t="e">
        <f>IF(B35=Data!B110,Data!I110,(IF(B35=Data!B116,Data!I116,(IF(B35=Data!B118,Data!I118,(IF(B35=Data!#REF!,Data!#REF!,(IF(B35=Data!#REF!,Data!#REF!,(IF(B35=Data!B101,Data!I101,(IF(B35=Data!#REF!,Data!#REF!,(IF(B35=Data!#REF!,Data!#REF!,Data!#REF!)))))))))))))))&amp;IF(B35=Data!B236,Data!I236,(IF(B35=Data!B237,Data!I237,(IF(B35=Data!#REF!,Data!#REF!,(IF(B35=Data!B232,Data!I232,(IF(B35=Data!B233,Data!I233,(IF(B35=Data!#REF!,Data!I928,(IF(B35=Data!#REF!,Data!#REF!,(IF(B35=Data!B288,Data!I288,Data!#REF!)))))))))))))))&amp;IF(B35=Data!#REF!,Data!#REF!,(IF(B35=Data!#REF!,Data!#REF!,(IF(B35=Data!#REF!,Data!#REF!,(IF(B35=Data!#REF!,Data!#REF!,(IF(B35=Data!#REF!,Data!#REF!,Data!#REF!)))))))))</f>
        <v>#REF!</v>
      </c>
      <c r="T35" s="379"/>
      <c r="U35" s="186" t="e">
        <f>IF(B35=Data!B110,Data!J110,(IF(B35=Data!B116,Data!J116,(IF(B35=Data!B118,Data!J118,(IF(B35=Data!#REF!,Data!#REF!,(IF(B35=Data!#REF!,Data!#REF!,(IF(B35=Data!B101,Data!J101,(IF(B35=Data!#REF!,Data!#REF!,(IF(B35=Data!#REF!,Data!#REF!,Data!#REF!)))))))))))))))&amp;IF(B35=Data!B236,Data!J236,(IF(B35=Data!B237,Data!J237,(IF(B35=Data!#REF!,Data!#REF!,(IF(B35=Data!B232,Data!J232,(IF(B35=Data!B233,Data!J233,(IF(B35=Data!#REF!,Data!J928,(IF(B35=Data!#REF!,Data!#REF!,(IF(B35=Data!B288,Data!J288,Data!#REF!)))))))))))))))&amp;IF(B35=Data!#REF!,Data!#REF!,(IF(B35=Data!#REF!,Data!#REF!,(IF(B35=Data!#REF!,Data!#REF!,(IF(B35=Data!#REF!,Data!#REF!,(IF(B35=Data!#REF!,Data!#REF!,Data!#REF!)))))))))</f>
        <v>#REF!</v>
      </c>
      <c r="V35" s="184" t="str">
        <f>IF(D35="","",VLOOKUP(B35,Data!$B$5:$J$404,9,FALSE)*D35)</f>
        <v/>
      </c>
    </row>
    <row r="36" spans="1:22" s="340" customFormat="1" ht="17" customHeight="1">
      <c r="A36" s="272"/>
      <c r="B36" s="419"/>
      <c r="C36" s="187" t="str">
        <f>IF(D36="","",VLOOKUP(B36,Data!$B$5:$L$404,2,FALSE))</f>
        <v/>
      </c>
      <c r="D36" s="274"/>
      <c r="E36" s="341"/>
      <c r="F36" s="185" t="str">
        <f>IF(D36="","",VLOOKUP(B36,Data!$B$5:$L$404,11,FALSE))</f>
        <v/>
      </c>
      <c r="G36" s="188" t="str">
        <f t="shared" si="0"/>
        <v>-</v>
      </c>
      <c r="H36" s="182" t="str">
        <f>IF(D36="","",VLOOKUP(B36,Data!$B$5:$D$404,3,FALSE))</f>
        <v/>
      </c>
      <c r="I36" s="182" t="str">
        <f>IF(D36="","",VLOOKUP(B36,Data!$B$5:$M$404,12,FALSE))</f>
        <v/>
      </c>
      <c r="J36" s="280"/>
      <c r="K36" s="183" t="str">
        <f>IF(D36="","",VLOOKUP(B36,Data!$B$5:$E$404,4,FALSE)*D36)</f>
        <v/>
      </c>
      <c r="L36" s="183" t="str">
        <f>IF(D36="","",VLOOKUP(B36,Data!$B$5:$F$404,5,FALSE)*D36)</f>
        <v/>
      </c>
      <c r="M36" s="189" t="e">
        <f>IF(B36=Data!B118,Data!G118,(IF(B36=Data!B124,Data!G124,(IF(B36=Data!B126,Data!G126,(IF(B36=Data!#REF!,Data!#REF!,(IF(B36=Data!#REF!,Data!#REF!,(IF(B36=Data!B109,Data!G109,(IF(B36=Data!#REF!,Data!#REF!,(IF(B36=Data!#REF!,Data!#REF!,Data!#REF!)))))))))))))))&amp;IF(B36=Data!B244,Data!G244,(IF(B36=Data!B245,Data!G245,(IF(B36=Data!#REF!,Data!#REF!,(IF(B36=Data!B240,Data!G240,(IF(B36=Data!B241,Data!G241,(IF(B36=Data!#REF!,Data!G936,(IF(B36=Data!#REF!,Data!#REF!,(IF(B36=Data!B296,Data!G296,Data!#REF!)))))))))))))))&amp;IF(B36=Data!#REF!,Data!#REF!,(IF(B36=Data!#REF!,Data!#REF!,(IF(B36=Data!#REF!,Data!#REF!,(IF(B36=Data!#REF!,Data!#REF!,(IF(B36=Data!#REF!,Data!#REF!,Data!#REF!)))))))))</f>
        <v>#REF!</v>
      </c>
      <c r="N36" s="377"/>
      <c r="O36" s="378"/>
      <c r="P36" s="186" t="e">
        <f>IF(B36=Data!B118,Data!H118,(IF(B36=Data!B124,Data!H124,(IF(B36=Data!B126,Data!H126,(IF(B36=Data!#REF!,Data!#REF!,(IF(B36=Data!#REF!,Data!#REF!,(IF(B36=Data!B109,Data!H109,(IF(B36=Data!#REF!,Data!#REF!,(IF(B36=Data!#REF!,Data!#REF!,Data!#REF!)))))))))))))))&amp;IF(B36=Data!B244,Data!H244,(IF(B36=Data!B245,Data!H245,(IF(B36=Data!#REF!,Data!#REF!,(IF(B36=Data!B240,Data!H240,(IF(B36=Data!B241,Data!H241,(IF(B36=Data!#REF!,Data!H936,(IF(B36=Data!#REF!,Data!#REF!,(IF(B36=Data!B296,Data!H296,Data!#REF!)))))))))))))))&amp;IF(B36=Data!#REF!,Data!#REF!,(IF(B36=Data!#REF!,Data!#REF!,(IF(B36=Data!#REF!,Data!#REF!,(IF(B36=Data!#REF!,Data!#REF!,(IF(B36=Data!#REF!,Data!#REF!,Data!#REF!)))))))))</f>
        <v>#REF!</v>
      </c>
      <c r="Q36" s="378"/>
      <c r="R36" s="378"/>
      <c r="S36" s="186" t="e">
        <f>IF(B36=Data!B118,Data!I118,(IF(B36=Data!B124,Data!I124,(IF(B36=Data!B126,Data!I126,(IF(B36=Data!#REF!,Data!#REF!,(IF(B36=Data!#REF!,Data!#REF!,(IF(B36=Data!B109,Data!I109,(IF(B36=Data!#REF!,Data!#REF!,(IF(B36=Data!#REF!,Data!#REF!,Data!#REF!)))))))))))))))&amp;IF(B36=Data!B244,Data!I244,(IF(B36=Data!B245,Data!I245,(IF(B36=Data!#REF!,Data!#REF!,(IF(B36=Data!B240,Data!I240,(IF(B36=Data!B241,Data!I241,(IF(B36=Data!#REF!,Data!I936,(IF(B36=Data!#REF!,Data!#REF!,(IF(B36=Data!B296,Data!I296,Data!#REF!)))))))))))))))&amp;IF(B36=Data!#REF!,Data!#REF!,(IF(B36=Data!#REF!,Data!#REF!,(IF(B36=Data!#REF!,Data!#REF!,(IF(B36=Data!#REF!,Data!#REF!,(IF(B36=Data!#REF!,Data!#REF!,Data!#REF!)))))))))</f>
        <v>#REF!</v>
      </c>
      <c r="T36" s="379"/>
      <c r="U36" s="186" t="e">
        <f>IF(B36=Data!B118,Data!J118,(IF(B36=Data!B124,Data!J124,(IF(B36=Data!B126,Data!J126,(IF(B36=Data!#REF!,Data!#REF!,(IF(B36=Data!#REF!,Data!#REF!,(IF(B36=Data!B109,Data!J109,(IF(B36=Data!#REF!,Data!#REF!,(IF(B36=Data!#REF!,Data!#REF!,Data!#REF!)))))))))))))))&amp;IF(B36=Data!B244,Data!J244,(IF(B36=Data!B245,Data!J245,(IF(B36=Data!#REF!,Data!#REF!,(IF(B36=Data!B240,Data!J240,(IF(B36=Data!B241,Data!J241,(IF(B36=Data!#REF!,Data!J936,(IF(B36=Data!#REF!,Data!#REF!,(IF(B36=Data!B296,Data!J296,Data!#REF!)))))))))))))))&amp;IF(B36=Data!#REF!,Data!#REF!,(IF(B36=Data!#REF!,Data!#REF!,(IF(B36=Data!#REF!,Data!#REF!,(IF(B36=Data!#REF!,Data!#REF!,(IF(B36=Data!#REF!,Data!#REF!,Data!#REF!)))))))))</f>
        <v>#REF!</v>
      </c>
      <c r="V36" s="184" t="str">
        <f>IF(D36="","",VLOOKUP(B36,Data!$B$5:$J$404,9,FALSE)*D36)</f>
        <v/>
      </c>
    </row>
    <row r="37" spans="1:22" s="340" customFormat="1" ht="19.5" customHeight="1">
      <c r="A37" s="272"/>
      <c r="B37" s="695" t="s">
        <v>1142</v>
      </c>
      <c r="C37" s="696"/>
      <c r="D37" s="454">
        <f>SUM(D18:D35)</f>
        <v>62</v>
      </c>
      <c r="E37" s="191"/>
      <c r="F37" s="191"/>
      <c r="G37" s="455">
        <f>SUM(G18:G35)</f>
        <v>153379.76999999999</v>
      </c>
      <c r="H37" s="383"/>
      <c r="I37" s="191"/>
      <c r="J37" s="191"/>
      <c r="K37" s="455">
        <f>SUM(K18:K36)</f>
        <v>14091</v>
      </c>
      <c r="L37" s="455">
        <f>SUM(L18:L36)</f>
        <v>12667</v>
      </c>
      <c r="M37" s="190">
        <f>SUM(M16:M17)</f>
        <v>0</v>
      </c>
      <c r="N37" s="190"/>
      <c r="O37" s="190"/>
      <c r="P37" s="190"/>
      <c r="Q37" s="190"/>
      <c r="R37" s="190">
        <f>SUM(R16:R17)</f>
        <v>0</v>
      </c>
      <c r="S37" s="190">
        <f>SUM(S16:S17)</f>
        <v>0</v>
      </c>
      <c r="T37" s="190"/>
      <c r="U37" s="190">
        <f>SUM(U16:U17)</f>
        <v>0</v>
      </c>
      <c r="V37" s="456">
        <f>SUM(V18:V36)</f>
        <v>77.963999999999999</v>
      </c>
    </row>
    <row r="38" spans="1:22" ht="10.25" customHeight="1">
      <c r="A38" s="272"/>
      <c r="B38" s="697"/>
      <c r="C38" s="698"/>
      <c r="D38" s="395"/>
      <c r="E38" s="311"/>
      <c r="F38" s="160" t="s">
        <v>523</v>
      </c>
      <c r="G38" s="157"/>
      <c r="H38" s="344"/>
      <c r="I38" s="344"/>
      <c r="J38" s="344"/>
      <c r="K38" s="161"/>
      <c r="L38" s="151"/>
      <c r="M38" s="298"/>
      <c r="T38" s="298"/>
      <c r="U38" s="298"/>
      <c r="V38" s="155"/>
    </row>
    <row r="39" spans="1:22" ht="14">
      <c r="A39" s="290" t="s">
        <v>524</v>
      </c>
      <c r="B39" s="346"/>
      <c r="C39" s="347"/>
      <c r="D39" s="396" t="s">
        <v>81</v>
      </c>
      <c r="E39" s="305"/>
      <c r="F39" s="68" t="s">
        <v>82</v>
      </c>
      <c r="G39" s="72"/>
      <c r="H39" s="322" t="s">
        <v>83</v>
      </c>
      <c r="I39" s="349"/>
      <c r="J39" s="152" t="s">
        <v>84</v>
      </c>
      <c r="K39" s="152"/>
      <c r="L39" s="682" t="s">
        <v>85</v>
      </c>
      <c r="M39" s="683"/>
      <c r="N39" s="683"/>
      <c r="O39" s="683"/>
      <c r="P39" s="683"/>
      <c r="Q39" s="683"/>
      <c r="R39" s="683"/>
      <c r="S39" s="683"/>
      <c r="T39" s="683"/>
      <c r="U39" s="683"/>
      <c r="V39" s="684"/>
    </row>
    <row r="40" spans="1:22" ht="14">
      <c r="A40" s="297" t="s">
        <v>525</v>
      </c>
      <c r="B40" s="334"/>
      <c r="C40" s="308"/>
      <c r="D40" s="386" t="s">
        <v>87</v>
      </c>
      <c r="F40" s="685"/>
      <c r="G40" s="686"/>
      <c r="H40" s="297" t="s">
        <v>88</v>
      </c>
      <c r="I40" s="350"/>
      <c r="J40" s="154" t="s">
        <v>89</v>
      </c>
      <c r="K40" s="154"/>
      <c r="L40" s="150"/>
      <c r="V40" s="155"/>
    </row>
    <row r="41" spans="1:22">
      <c r="A41" s="297" t="s">
        <v>526</v>
      </c>
      <c r="B41" s="297"/>
      <c r="C41" s="298"/>
      <c r="F41" s="685"/>
      <c r="G41" s="686"/>
      <c r="H41" s="297"/>
      <c r="I41" s="350"/>
      <c r="J41" s="154" t="s">
        <v>93</v>
      </c>
      <c r="K41" s="154"/>
      <c r="L41" s="150"/>
      <c r="V41" s="155"/>
    </row>
    <row r="42" spans="1:22" ht="10.5" customHeight="1">
      <c r="A42" s="311"/>
      <c r="B42" s="351"/>
      <c r="C42" s="352"/>
      <c r="D42" s="386" t="s">
        <v>94</v>
      </c>
      <c r="F42" s="685"/>
      <c r="G42" s="686"/>
      <c r="H42" s="297" t="s">
        <v>95</v>
      </c>
      <c r="I42" s="350"/>
      <c r="J42" s="154"/>
      <c r="K42" s="154"/>
      <c r="L42" s="150"/>
      <c r="V42" s="155"/>
    </row>
    <row r="43" spans="1:22" ht="13">
      <c r="A43" s="290" t="s">
        <v>96</v>
      </c>
      <c r="C43" s="292"/>
      <c r="D43" s="386" t="s">
        <v>97</v>
      </c>
      <c r="F43" s="76" t="s">
        <v>98</v>
      </c>
      <c r="G43" s="73"/>
      <c r="H43" s="297" t="s">
        <v>88</v>
      </c>
      <c r="I43" s="350"/>
      <c r="J43" s="154" t="s">
        <v>99</v>
      </c>
      <c r="K43" s="154"/>
      <c r="L43" s="150"/>
      <c r="V43" s="155"/>
    </row>
    <row r="44" spans="1:22" ht="10.5" customHeight="1">
      <c r="A44" s="297" t="s">
        <v>527</v>
      </c>
      <c r="C44" s="298"/>
      <c r="D44" s="386" t="s">
        <v>100</v>
      </c>
      <c r="F44" s="77"/>
      <c r="G44" s="162"/>
      <c r="H44" s="297" t="s">
        <v>101</v>
      </c>
      <c r="I44" s="350"/>
      <c r="J44" s="154" t="s">
        <v>528</v>
      </c>
      <c r="K44" s="154"/>
      <c r="L44" s="687" t="s">
        <v>103</v>
      </c>
      <c r="M44" s="688"/>
      <c r="N44" s="688"/>
      <c r="O44" s="688"/>
      <c r="P44" s="688"/>
      <c r="Q44" s="688"/>
      <c r="R44" s="688"/>
      <c r="S44" s="688"/>
      <c r="T44" s="688"/>
      <c r="U44" s="688"/>
      <c r="V44" s="689"/>
    </row>
    <row r="45" spans="1:22">
      <c r="A45" s="311"/>
      <c r="B45" s="312"/>
      <c r="C45" s="313"/>
      <c r="D45" s="397"/>
      <c r="E45" s="312"/>
      <c r="F45" s="673" t="s">
        <v>1136</v>
      </c>
      <c r="G45" s="674"/>
      <c r="H45" s="673" t="s">
        <v>1141</v>
      </c>
      <c r="I45" s="674"/>
      <c r="J45" s="158" t="s">
        <v>104</v>
      </c>
      <c r="K45" s="158"/>
      <c r="L45" s="675" t="s">
        <v>105</v>
      </c>
      <c r="M45" s="676"/>
      <c r="N45" s="676"/>
      <c r="O45" s="676"/>
      <c r="P45" s="676"/>
      <c r="Q45" s="676"/>
      <c r="R45" s="676"/>
      <c r="S45" s="676"/>
      <c r="T45" s="676"/>
      <c r="U45" s="676"/>
      <c r="V45" s="677"/>
    </row>
    <row r="46" spans="1:22">
      <c r="B46" s="305"/>
    </row>
    <row r="49" spans="1:22" ht="19.25" customHeight="1"/>
    <row r="50" spans="1:22" ht="19.25" customHeight="1"/>
    <row r="51" spans="1:22" s="354" customFormat="1" ht="17.75" customHeight="1">
      <c r="A51" s="163" t="s">
        <v>886</v>
      </c>
      <c r="B51" s="146"/>
      <c r="C51" s="163" t="s">
        <v>569</v>
      </c>
      <c r="D51" s="382"/>
      <c r="E51" s="363"/>
      <c r="F51" s="163" t="s">
        <v>880</v>
      </c>
      <c r="G51" s="146"/>
      <c r="H51" s="163" t="s">
        <v>569</v>
      </c>
      <c r="K51" s="265"/>
      <c r="L51" s="265"/>
      <c r="V51" s="264"/>
    </row>
    <row r="52" spans="1:22" s="354" customFormat="1" ht="17.75" customHeight="1">
      <c r="A52" s="163" t="s">
        <v>887</v>
      </c>
      <c r="B52" s="146"/>
      <c r="C52" s="163" t="s">
        <v>891</v>
      </c>
      <c r="D52" s="382"/>
      <c r="E52" s="363"/>
      <c r="F52" s="247" t="s">
        <v>881</v>
      </c>
      <c r="G52" s="381"/>
      <c r="H52" s="247" t="s">
        <v>891</v>
      </c>
      <c r="K52" s="265"/>
      <c r="L52" s="265"/>
      <c r="V52" s="264"/>
    </row>
    <row r="53" spans="1:22" s="354" customFormat="1" ht="17.75" customHeight="1">
      <c r="A53" s="163" t="s">
        <v>888</v>
      </c>
      <c r="B53" s="146"/>
      <c r="C53" s="163" t="s">
        <v>891</v>
      </c>
      <c r="D53" s="382"/>
      <c r="E53" s="363"/>
      <c r="F53" s="163" t="s">
        <v>882</v>
      </c>
      <c r="G53" s="146"/>
      <c r="H53" s="163" t="s">
        <v>569</v>
      </c>
      <c r="K53" s="265"/>
      <c r="L53" s="265"/>
      <c r="V53" s="264"/>
    </row>
    <row r="54" spans="1:22" s="354" customFormat="1" ht="17.75" customHeight="1">
      <c r="A54" s="163" t="s">
        <v>889</v>
      </c>
      <c r="B54" s="146"/>
      <c r="C54" s="163" t="s">
        <v>569</v>
      </c>
      <c r="D54" s="382"/>
      <c r="E54" s="363"/>
      <c r="F54" s="163" t="s">
        <v>883</v>
      </c>
      <c r="G54" s="146"/>
      <c r="H54" s="163" t="s">
        <v>569</v>
      </c>
      <c r="K54" s="265"/>
      <c r="L54" s="265"/>
      <c r="V54" s="264"/>
    </row>
    <row r="55" spans="1:22" s="354" customFormat="1" ht="17.75" customHeight="1">
      <c r="A55" s="163" t="s">
        <v>890</v>
      </c>
      <c r="B55" s="146"/>
      <c r="C55" s="163" t="s">
        <v>569</v>
      </c>
      <c r="D55" s="382"/>
      <c r="E55" s="363"/>
      <c r="F55" s="163" t="s">
        <v>885</v>
      </c>
      <c r="G55" s="146"/>
      <c r="H55" s="163" t="s">
        <v>569</v>
      </c>
      <c r="K55" s="265"/>
      <c r="L55" s="265"/>
      <c r="V55" s="264"/>
    </row>
    <row r="56" spans="1:22" ht="18.75" customHeight="1">
      <c r="A56" s="411"/>
      <c r="B56" s="411"/>
      <c r="C56" s="411"/>
      <c r="D56" s="384"/>
      <c r="E56" s="266"/>
      <c r="F56" s="163" t="s">
        <v>884</v>
      </c>
      <c r="H56" s="163" t="s">
        <v>569</v>
      </c>
    </row>
    <row r="57" spans="1:22" ht="17.5">
      <c r="A57" s="268"/>
      <c r="B57" s="411"/>
      <c r="C57" s="411"/>
      <c r="D57" s="384"/>
      <c r="E57" s="411"/>
      <c r="F57" s="267"/>
      <c r="G57" s="267"/>
      <c r="H57" s="411"/>
    </row>
    <row r="59" spans="1:22">
      <c r="D59" s="386" t="s">
        <v>872</v>
      </c>
    </row>
    <row r="60" spans="1:22">
      <c r="L60" s="355"/>
    </row>
    <row r="61" spans="1:22" ht="14">
      <c r="A61" s="356"/>
      <c r="C61" s="334"/>
      <c r="D61" s="398"/>
      <c r="L61" s="358"/>
    </row>
    <row r="62" spans="1:22" ht="14">
      <c r="A62" s="359"/>
      <c r="C62" s="334"/>
      <c r="D62" s="398"/>
      <c r="L62" s="358"/>
    </row>
    <row r="63" spans="1:22" ht="14">
      <c r="A63" s="359"/>
      <c r="C63" s="334"/>
      <c r="D63" s="398"/>
      <c r="L63" s="358"/>
    </row>
    <row r="64" spans="1:22" ht="14">
      <c r="A64" s="359"/>
      <c r="B64" s="334"/>
      <c r="C64" s="334"/>
      <c r="D64" s="398"/>
      <c r="L64" s="358"/>
    </row>
    <row r="65" spans="1:12" ht="14">
      <c r="A65" s="359"/>
      <c r="B65" s="334"/>
      <c r="C65" s="334"/>
      <c r="D65" s="398"/>
      <c r="L65" s="358"/>
    </row>
    <row r="66" spans="1:12" ht="14">
      <c r="A66" s="359"/>
      <c r="B66" s="334"/>
      <c r="C66" s="334"/>
      <c r="D66" s="398"/>
      <c r="L66" s="358"/>
    </row>
    <row r="67" spans="1:12" ht="14">
      <c r="A67" s="334"/>
      <c r="B67" s="334"/>
      <c r="C67" s="334"/>
      <c r="D67" s="398"/>
      <c r="L67" s="360"/>
    </row>
    <row r="68" spans="1:12" ht="14">
      <c r="A68" s="359"/>
      <c r="B68" s="334"/>
      <c r="C68" s="334"/>
      <c r="D68" s="398"/>
    </row>
    <row r="69" spans="1:12" ht="14">
      <c r="A69" s="334"/>
      <c r="B69" s="334"/>
      <c r="C69" s="334"/>
      <c r="D69" s="398"/>
    </row>
    <row r="70" spans="1:12" ht="14">
      <c r="A70" s="334"/>
      <c r="B70" s="334"/>
      <c r="C70" s="334"/>
      <c r="D70" s="398"/>
    </row>
    <row r="71" spans="1:12" ht="14">
      <c r="A71" s="359"/>
      <c r="B71" s="334"/>
      <c r="C71" s="334"/>
      <c r="D71" s="398"/>
    </row>
    <row r="72" spans="1:12" ht="14">
      <c r="A72" s="359"/>
      <c r="B72" s="334"/>
      <c r="C72" s="334"/>
      <c r="D72" s="398"/>
    </row>
    <row r="73" spans="1:12" ht="14">
      <c r="A73" s="359"/>
      <c r="B73" s="334"/>
      <c r="C73" s="334"/>
      <c r="D73" s="398"/>
    </row>
    <row r="74" spans="1:12" ht="14">
      <c r="A74" s="359"/>
      <c r="B74" s="334"/>
      <c r="C74" s="334"/>
      <c r="D74" s="398"/>
    </row>
    <row r="75" spans="1:12" ht="14">
      <c r="A75" s="359"/>
      <c r="B75" s="334"/>
      <c r="C75" s="334"/>
      <c r="D75" s="398"/>
    </row>
    <row r="76" spans="1:12" ht="14">
      <c r="A76" s="359"/>
      <c r="B76" s="334"/>
      <c r="C76" s="334"/>
      <c r="D76" s="398"/>
    </row>
    <row r="77" spans="1:12" ht="14">
      <c r="A77" s="359"/>
      <c r="B77" s="334"/>
      <c r="C77" s="334"/>
      <c r="D77" s="398"/>
    </row>
    <row r="78" spans="1:12" ht="14">
      <c r="A78" s="359"/>
      <c r="B78" s="334"/>
      <c r="C78" s="334"/>
      <c r="D78" s="398"/>
    </row>
    <row r="79" spans="1:12" ht="14">
      <c r="A79" s="359"/>
      <c r="B79" s="334"/>
      <c r="C79" s="334"/>
      <c r="D79" s="398"/>
    </row>
    <row r="80" spans="1:12" ht="14">
      <c r="A80" s="359"/>
      <c r="B80" s="334"/>
      <c r="C80" s="334"/>
      <c r="D80" s="398"/>
    </row>
    <row r="81" spans="1:4" ht="14">
      <c r="A81" s="334"/>
      <c r="B81" s="334"/>
      <c r="C81" s="334"/>
      <c r="D81" s="398"/>
    </row>
    <row r="82" spans="1:4" ht="14">
      <c r="B82" s="334"/>
    </row>
    <row r="83" spans="1:4" ht="14">
      <c r="B83" s="334"/>
    </row>
    <row r="84" spans="1:4" ht="14">
      <c r="B84" s="334"/>
    </row>
  </sheetData>
  <mergeCells count="9">
    <mergeCell ref="F45:G45"/>
    <mergeCell ref="H45:I45"/>
    <mergeCell ref="L45:V45"/>
    <mergeCell ref="B37:C38"/>
    <mergeCell ref="L39:V39"/>
    <mergeCell ref="F40:G40"/>
    <mergeCell ref="F41:G41"/>
    <mergeCell ref="F42:G42"/>
    <mergeCell ref="L44:V44"/>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45" max="21" man="1"/>
  </rowBreaks>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2D88A-8804-4AEF-A861-8D52FFC995DF}">
  <sheetPr>
    <pageSetUpPr fitToPage="1"/>
  </sheetPr>
  <dimension ref="A1:AD75"/>
  <sheetViews>
    <sheetView topLeftCell="A7" zoomScale="70" zoomScaleNormal="70" zoomScaleSheetLayoutView="85" workbookViewId="0">
      <selection activeCell="E22" sqref="E22"/>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01"/>
      <c r="I10" s="60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1112</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16</v>
      </c>
      <c r="B19" s="419" t="s">
        <v>201</v>
      </c>
      <c r="C19" s="187" t="str">
        <f>IF(D19="","",VLOOKUP(B19,Data!$B$5:$L$404,2,FALSE))</f>
        <v>WH50370</v>
      </c>
      <c r="D19" s="339">
        <v>1</v>
      </c>
      <c r="E19" s="466"/>
      <c r="F19" s="185">
        <f>IF(D19="","",VLOOKUP(B19,Data!$B$5:$L$404,11,FALSE))</f>
        <v>2134.0100000000002</v>
      </c>
      <c r="G19" s="188">
        <f>IF(D19&gt;0,D19*F19,"-")</f>
        <v>2134.0100000000002</v>
      </c>
      <c r="H19" s="182" t="str">
        <f>IF(D19="","",VLOOKUP(B19,Data!$B$5:$D$404,3,FALSE))</f>
        <v>C/T</v>
      </c>
      <c r="I19" s="182" t="str">
        <f>IF(D19="","",VLOOKUP(B19,Data!$B$5:$M$404,12,FALSE))</f>
        <v>Indonesia</v>
      </c>
      <c r="J19" s="553" t="s">
        <v>1090</v>
      </c>
      <c r="K19" s="183">
        <f>IF(D19="","",VLOOKUP(B19,Data!$B$5:$E$404,4,FALSE)*D19)</f>
        <v>201</v>
      </c>
      <c r="L19" s="183">
        <f>IF(D19="","",VLOOKUP(B19,Data!$B$5:$F$404,5,FALSE)*D19)</f>
        <v>181</v>
      </c>
      <c r="M19" s="189" t="e">
        <f>IF(B19=Data!B87,Data!G87,(IF(B19=Data!B93,Data!G93,(IF(B19=Data!B95,Data!G95,(IF(B19=Data!#REF!,Data!#REF!,(IF(B19=Data!#REF!,Data!#REF!,(IF(B19=Data!B78,Data!G78,(IF(B19=Data!#REF!,Data!#REF!,(IF(B19=Data!#REF!,Data!#REF!,Data!#REF!)))))))))))))))&amp;IF(B19=Data!B212,Data!G212,(IF(B19=Data!B213,Data!G213,(IF(B19=Data!#REF!,Data!#REF!,(IF(B19=Data!B208,Data!G208,(IF(B19=Data!B209,Data!G209,(IF(B19=Data!#REF!,Data!G905,(IF(B19=Data!#REF!,Data!#REF!,(IF(B19=Data!B265,Data!G265,Data!#REF!)))))))))))))))&amp;IF(B19=Data!#REF!,Data!#REF!,(IF(B19=Data!#REF!,Data!#REF!,(IF(B19=Data!#REF!,Data!#REF!,(IF(B19=Data!#REF!,Data!#REF!,(IF(B19=Data!#REF!,Data!#REF!,Data!#REF!)))))))))</f>
        <v>#REF!</v>
      </c>
      <c r="N19" s="377"/>
      <c r="O19" s="378"/>
      <c r="P19" s="186" t="e">
        <f>IF(B19=Data!B87,Data!H87,(IF(B19=Data!B93,Data!H93,(IF(B19=Data!B95,Data!H95,(IF(B19=Data!#REF!,Data!#REF!,(IF(B19=Data!#REF!,Data!#REF!,(IF(B19=Data!B78,Data!H78,(IF(B19=Data!#REF!,Data!#REF!,(IF(B19=Data!#REF!,Data!#REF!,Data!#REF!)))))))))))))))&amp;IF(B19=Data!B212,Data!H212,(IF(B19=Data!B213,Data!H213,(IF(B19=Data!#REF!,Data!#REF!,(IF(B19=Data!B208,Data!H208,(IF(B19=Data!B209,Data!H209,(IF(B19=Data!#REF!,Data!H905,(IF(B19=Data!#REF!,Data!#REF!,(IF(B19=Data!B265,Data!H265,Data!#REF!)))))))))))))))&amp;IF(B19=Data!#REF!,Data!#REF!,(IF(B19=Data!#REF!,Data!#REF!,(IF(B19=Data!#REF!,Data!#REF!,(IF(B19=Data!#REF!,Data!#REF!,(IF(B19=Data!#REF!,Data!#REF!,Data!#REF!)))))))))</f>
        <v>#REF!</v>
      </c>
      <c r="Q19" s="378"/>
      <c r="R19" s="378"/>
      <c r="S19" s="186" t="e">
        <f>IF(B19=Data!B87,Data!I87,(IF(B19=Data!B93,Data!I93,(IF(B19=Data!B95,Data!I95,(IF(B19=Data!#REF!,Data!#REF!,(IF(B19=Data!#REF!,Data!#REF!,(IF(B19=Data!B78,Data!I78,(IF(B19=Data!#REF!,Data!#REF!,(IF(B19=Data!#REF!,Data!#REF!,Data!#REF!)))))))))))))))&amp;IF(B19=Data!B212,Data!I212,(IF(B19=Data!B213,Data!I213,(IF(B19=Data!#REF!,Data!#REF!,(IF(B19=Data!B208,Data!I208,(IF(B19=Data!B209,Data!I209,(IF(B19=Data!#REF!,Data!I905,(IF(B19=Data!#REF!,Data!#REF!,(IF(B19=Data!B265,Data!I265,Data!#REF!)))))))))))))))&amp;IF(B19=Data!#REF!,Data!#REF!,(IF(B19=Data!#REF!,Data!#REF!,(IF(B19=Data!#REF!,Data!#REF!,(IF(B19=Data!#REF!,Data!#REF!,(IF(B19=Data!#REF!,Data!#REF!,Data!#REF!)))))))))</f>
        <v>#REF!</v>
      </c>
      <c r="T19" s="379"/>
      <c r="U19" s="186" t="e">
        <f>IF(B19=Data!B87,Data!J87,(IF(B19=Data!B93,Data!J93,(IF(B19=Data!B95,Data!J95,(IF(B19=Data!#REF!,Data!#REF!,(IF(B19=Data!#REF!,Data!#REF!,(IF(B19=Data!B78,Data!J78,(IF(B19=Data!#REF!,Data!#REF!,(IF(B19=Data!#REF!,Data!#REF!,Data!#REF!)))))))))))))))&amp;IF(B19=Data!B212,Data!J212,(IF(B19=Data!B213,Data!J213,(IF(B19=Data!#REF!,Data!#REF!,(IF(B19=Data!B208,Data!J208,(IF(B19=Data!B209,Data!J209,(IF(B19=Data!#REF!,Data!J905,(IF(B19=Data!#REF!,Data!#REF!,(IF(B19=Data!B265,Data!J265,Data!#REF!)))))))))))))))&amp;IF(B19=Data!#REF!,Data!#REF!,(IF(B19=Data!#REF!,Data!#REF!,(IF(B19=Data!#REF!,Data!#REF!,(IF(B19=Data!#REF!,Data!#REF!,(IF(B19=Data!#REF!,Data!#REF!,Data!#REF!)))))))))</f>
        <v>#REF!</v>
      </c>
      <c r="V19" s="184">
        <f>IF(D19="","",VLOOKUP(B19,Data!$B$5:$J$404,9,FALSE)*D19)</f>
        <v>1.1499999999999999</v>
      </c>
    </row>
    <row r="20" spans="1:30" s="409" customFormat="1" ht="17" customHeight="1">
      <c r="A20" s="272"/>
      <c r="B20" s="420" t="s">
        <v>1155</v>
      </c>
      <c r="C20" s="187" t="str">
        <f>IF(D20="","",VLOOKUP(B20,Data!$B$5:$L$404,2,FALSE))</f>
        <v/>
      </c>
      <c r="D20" s="339"/>
      <c r="E20" s="273"/>
      <c r="F20" s="376" t="str">
        <f>IF(D20="","",VLOOKUP(B20,Data!$B$5:$L$404,11,FALSE))</f>
        <v/>
      </c>
      <c r="G20" s="400" t="str">
        <f>IF(D20&gt;0,D20*F20,"-")</f>
        <v>-</v>
      </c>
      <c r="H20" s="401" t="str">
        <f>IF(D20="","",VLOOKUP(B20,Data!$B$5:$D$404,3,FALSE))</f>
        <v/>
      </c>
      <c r="I20" s="401" t="str">
        <f>IF(D20="","",VLOOKUP(B20,Data!$B$5:$M$404,12,FALSE))</f>
        <v/>
      </c>
      <c r="J20" s="553"/>
      <c r="K20" s="187" t="str">
        <f>IF(D20="","",VLOOKUP(B20,Data!$B$5:$E$404,4,FALSE)*D20)</f>
        <v/>
      </c>
      <c r="L20" s="187" t="str">
        <f>IF(D20="","",VLOOKUP(B20,Data!$B$5:$F$404,5,FALSE)*D20)</f>
        <v/>
      </c>
      <c r="M20" s="403"/>
      <c r="N20" s="404"/>
      <c r="O20" s="405"/>
      <c r="P20" s="406"/>
      <c r="Q20" s="405"/>
      <c r="R20" s="405"/>
      <c r="S20" s="406"/>
      <c r="T20" s="407"/>
      <c r="U20" s="406"/>
      <c r="V20" s="408" t="str">
        <f>IF(D20="","",VLOOKUP(B20,Data!$B$5:$J$404,9,FALSE)*D20)</f>
        <v/>
      </c>
      <c r="W20" s="386"/>
      <c r="X20" s="386"/>
      <c r="Y20" s="386"/>
      <c r="Z20" s="386"/>
      <c r="AA20" s="386"/>
      <c r="AB20" s="386"/>
      <c r="AC20" s="386"/>
      <c r="AD20" s="386"/>
    </row>
    <row r="21" spans="1:30" s="340" customFormat="1" ht="17" customHeight="1">
      <c r="A21" s="272">
        <v>17</v>
      </c>
      <c r="B21" s="419" t="s">
        <v>196</v>
      </c>
      <c r="C21" s="187" t="str">
        <f>IF(D21="","",VLOOKUP(B21,Data!$B$5:$L$404,2,FALSE))</f>
        <v>WH50350</v>
      </c>
      <c r="D21" s="339">
        <v>6</v>
      </c>
      <c r="E21" s="466"/>
      <c r="F21" s="185">
        <f>IF(D21="","",VLOOKUP(B21,Data!$B$5:$L$404,11,FALSE))</f>
        <v>1751.45</v>
      </c>
      <c r="G21" s="188">
        <f t="shared" ref="G21:G26" si="0">IF(D21&gt;0,D21*F21,"-")</f>
        <v>10508.7</v>
      </c>
      <c r="H21" s="182" t="str">
        <f>IF(D21="","",VLOOKUP(B21,Data!$B$5:$D$404,3,FALSE))</f>
        <v>C/T</v>
      </c>
      <c r="I21" s="182" t="str">
        <f>IF(D21="","",VLOOKUP(B21,Data!$B$5:$M$404,12,FALSE))</f>
        <v>Indonesia</v>
      </c>
      <c r="J21" s="553"/>
      <c r="K21" s="183">
        <f>IF(D21="","",VLOOKUP(B21,Data!$B$5:$E$404,4,FALSE)*D21)</f>
        <v>1206</v>
      </c>
      <c r="L21" s="183">
        <f>IF(D21="","",VLOOKUP(B21,Data!$B$5:$F$404,5,FALSE)*D21)</f>
        <v>1086</v>
      </c>
      <c r="M21" s="189" t="e">
        <f>IF(B21=Data!B83,Data!G83,(IF(B21=Data!B89,Data!G89,(IF(B21=Data!B91,Data!G91,(IF(B21=Data!#REF!,Data!#REF!,(IF(B21=Data!#REF!,Data!#REF!,(IF(B21=Data!B74,Data!G74,(IF(B21=Data!#REF!,Data!#REF!,(IF(B21=Data!#REF!,Data!#REF!,Data!#REF!)))))))))))))))&amp;IF(B21=Data!B208,Data!G208,(IF(B21=Data!B209,Data!G209,(IF(B21=Data!#REF!,Data!#REF!,(IF(B21=Data!B204,Data!G204,(IF(B21=Data!B205,Data!G205,(IF(B21=Data!#REF!,Data!G901,(IF(B21=Data!#REF!,Data!#REF!,(IF(B21=Data!B261,Data!G261,Data!#REF!)))))))))))))))&amp;IF(B21=Data!#REF!,Data!#REF!,(IF(B21=Data!#REF!,Data!#REF!,(IF(B21=Data!#REF!,Data!#REF!,(IF(B21=Data!#REF!,Data!#REF!,(IF(B21=Data!#REF!,Data!#REF!,Data!#REF!)))))))))</f>
        <v>#REF!</v>
      </c>
      <c r="N21" s="377"/>
      <c r="O21" s="378"/>
      <c r="P21" s="186" t="e">
        <f>IF(B21=Data!B83,Data!H83,(IF(B21=Data!B89,Data!H89,(IF(B21=Data!B91,Data!H91,(IF(B21=Data!#REF!,Data!#REF!,(IF(B21=Data!#REF!,Data!#REF!,(IF(B21=Data!B74,Data!H74,(IF(B21=Data!#REF!,Data!#REF!,(IF(B21=Data!#REF!,Data!#REF!,Data!#REF!)))))))))))))))&amp;IF(B21=Data!B208,Data!H208,(IF(B21=Data!B209,Data!H209,(IF(B21=Data!#REF!,Data!#REF!,(IF(B21=Data!B204,Data!H204,(IF(B21=Data!B205,Data!H205,(IF(B21=Data!#REF!,Data!H901,(IF(B21=Data!#REF!,Data!#REF!,(IF(B21=Data!B261,Data!H261,Data!#REF!)))))))))))))))&amp;IF(B21=Data!#REF!,Data!#REF!,(IF(B21=Data!#REF!,Data!#REF!,(IF(B21=Data!#REF!,Data!#REF!,(IF(B21=Data!#REF!,Data!#REF!,(IF(B21=Data!#REF!,Data!#REF!,Data!#REF!)))))))))</f>
        <v>#REF!</v>
      </c>
      <c r="Q21" s="378"/>
      <c r="R21" s="378"/>
      <c r="S21" s="186" t="e">
        <f>IF(B21=Data!B83,Data!I83,(IF(B21=Data!B89,Data!I89,(IF(B21=Data!B91,Data!I91,(IF(B21=Data!#REF!,Data!#REF!,(IF(B21=Data!#REF!,Data!#REF!,(IF(B21=Data!B74,Data!I74,(IF(B21=Data!#REF!,Data!#REF!,(IF(B21=Data!#REF!,Data!#REF!,Data!#REF!)))))))))))))))&amp;IF(B21=Data!B208,Data!I208,(IF(B21=Data!B209,Data!I209,(IF(B21=Data!#REF!,Data!#REF!,(IF(B21=Data!B204,Data!I204,(IF(B21=Data!B205,Data!I205,(IF(B21=Data!#REF!,Data!I901,(IF(B21=Data!#REF!,Data!#REF!,(IF(B21=Data!B261,Data!I261,Data!#REF!)))))))))))))))&amp;IF(B21=Data!#REF!,Data!#REF!,(IF(B21=Data!#REF!,Data!#REF!,(IF(B21=Data!#REF!,Data!#REF!,(IF(B21=Data!#REF!,Data!#REF!,(IF(B21=Data!#REF!,Data!#REF!,Data!#REF!)))))))))</f>
        <v>#REF!</v>
      </c>
      <c r="T21" s="379"/>
      <c r="U21" s="186" t="e">
        <f>IF(B21=Data!B83,Data!J83,(IF(B21=Data!B89,Data!J89,(IF(B21=Data!B91,Data!J91,(IF(B21=Data!#REF!,Data!#REF!,(IF(B21=Data!#REF!,Data!#REF!,(IF(B21=Data!B74,Data!J74,(IF(B21=Data!#REF!,Data!#REF!,(IF(B21=Data!#REF!,Data!#REF!,Data!#REF!)))))))))))))))&amp;IF(B21=Data!B208,Data!J208,(IF(B21=Data!B209,Data!J209,(IF(B21=Data!#REF!,Data!#REF!,(IF(B21=Data!B204,Data!J204,(IF(B21=Data!B205,Data!J205,(IF(B21=Data!#REF!,Data!J901,(IF(B21=Data!#REF!,Data!#REF!,(IF(B21=Data!B261,Data!J261,Data!#REF!)))))))))))))))&amp;IF(B21=Data!#REF!,Data!#REF!,(IF(B21=Data!#REF!,Data!#REF!,(IF(B21=Data!#REF!,Data!#REF!,(IF(B21=Data!#REF!,Data!#REF!,(IF(B21=Data!#REF!,Data!#REF!,Data!#REF!)))))))))</f>
        <v>#REF!</v>
      </c>
      <c r="V21" s="184">
        <f>IF(D21="","",VLOOKUP(B21,Data!$B$5:$J$404,9,FALSE)*D21)</f>
        <v>6.8999999999999995</v>
      </c>
    </row>
    <row r="22" spans="1:30" s="340" customFormat="1" ht="17" customHeight="1">
      <c r="A22" s="272"/>
      <c r="B22" s="419"/>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553"/>
      <c r="K22" s="183" t="str">
        <f>IF(D22="","",VLOOKUP(B22,Data!$B$5:$E$404,4,FALSE)*D22)</f>
        <v/>
      </c>
      <c r="L22" s="183" t="str">
        <f>IF(D22="","",VLOOKUP(B22,Data!$B$5:$F$404,5,FALSE)*D22)</f>
        <v/>
      </c>
      <c r="M22" s="189" t="e">
        <f>IF(B22=Data!B84,Data!G84,(IF(B22=Data!B90,Data!G90,(IF(B22=Data!B92,Data!G92,(IF(B22=Data!#REF!,Data!#REF!,(IF(B22=Data!#REF!,Data!#REF!,(IF(B22=Data!B75,Data!G75,(IF(B22=Data!#REF!,Data!#REF!,(IF(B22=Data!#REF!,Data!#REF!,Data!#REF!)))))))))))))))&amp;IF(B22=Data!B209,Data!G209,(IF(B22=Data!B210,Data!G210,(IF(B22=Data!#REF!,Data!#REF!,(IF(B22=Data!B205,Data!G205,(IF(B22=Data!B206,Data!G206,(IF(B22=Data!#REF!,Data!G902,(IF(B22=Data!#REF!,Data!#REF!,(IF(B22=Data!B262,Data!G262,Data!#REF!)))))))))))))))&amp;IF(B22=Data!#REF!,Data!#REF!,(IF(B22=Data!#REF!,Data!#REF!,(IF(B22=Data!#REF!,Data!#REF!,(IF(B22=Data!#REF!,Data!#REF!,(IF(B22=Data!#REF!,Data!#REF!,Data!#REF!)))))))))</f>
        <v>#REF!</v>
      </c>
      <c r="N22" s="377"/>
      <c r="O22" s="378"/>
      <c r="P22" s="186" t="e">
        <f>IF(B22=Data!B84,Data!H84,(IF(B22=Data!B90,Data!H90,(IF(B22=Data!B92,Data!H92,(IF(B22=Data!#REF!,Data!#REF!,(IF(B22=Data!#REF!,Data!#REF!,(IF(B22=Data!B75,Data!H75,(IF(B22=Data!#REF!,Data!#REF!,(IF(B22=Data!#REF!,Data!#REF!,Data!#REF!)))))))))))))))&amp;IF(B22=Data!B209,Data!H209,(IF(B22=Data!B210,Data!H210,(IF(B22=Data!#REF!,Data!#REF!,(IF(B22=Data!B205,Data!H205,(IF(B22=Data!B206,Data!H206,(IF(B22=Data!#REF!,Data!H902,(IF(B22=Data!#REF!,Data!#REF!,(IF(B22=Data!B262,Data!H262,Data!#REF!)))))))))))))))&amp;IF(B22=Data!#REF!,Data!#REF!,(IF(B22=Data!#REF!,Data!#REF!,(IF(B22=Data!#REF!,Data!#REF!,(IF(B22=Data!#REF!,Data!#REF!,(IF(B22=Data!#REF!,Data!#REF!,Data!#REF!)))))))))</f>
        <v>#REF!</v>
      </c>
      <c r="Q22" s="378"/>
      <c r="R22" s="378"/>
      <c r="S22" s="186" t="e">
        <f>IF(B22=Data!B84,Data!I84,(IF(B22=Data!B90,Data!I90,(IF(B22=Data!B92,Data!I92,(IF(B22=Data!#REF!,Data!#REF!,(IF(B22=Data!#REF!,Data!#REF!,(IF(B22=Data!B75,Data!I75,(IF(B22=Data!#REF!,Data!#REF!,(IF(B22=Data!#REF!,Data!#REF!,Data!#REF!)))))))))))))))&amp;IF(B22=Data!B209,Data!I209,(IF(B22=Data!B210,Data!I210,(IF(B22=Data!#REF!,Data!#REF!,(IF(B22=Data!B205,Data!I205,(IF(B22=Data!B206,Data!I206,(IF(B22=Data!#REF!,Data!I902,(IF(B22=Data!#REF!,Data!#REF!,(IF(B22=Data!B262,Data!I262,Data!#REF!)))))))))))))))&amp;IF(B22=Data!#REF!,Data!#REF!,(IF(B22=Data!#REF!,Data!#REF!,(IF(B22=Data!#REF!,Data!#REF!,(IF(B22=Data!#REF!,Data!#REF!,(IF(B22=Data!#REF!,Data!#REF!,Data!#REF!)))))))))</f>
        <v>#REF!</v>
      </c>
      <c r="T22" s="379"/>
      <c r="U22" s="186" t="e">
        <f>IF(B22=Data!B84,Data!J84,(IF(B22=Data!B90,Data!J90,(IF(B22=Data!B92,Data!J92,(IF(B22=Data!#REF!,Data!#REF!,(IF(B22=Data!#REF!,Data!#REF!,(IF(B22=Data!B75,Data!J75,(IF(B22=Data!#REF!,Data!#REF!,(IF(B22=Data!#REF!,Data!#REF!,Data!#REF!)))))))))))))))&amp;IF(B22=Data!B209,Data!J209,(IF(B22=Data!B210,Data!J210,(IF(B22=Data!#REF!,Data!#REF!,(IF(B22=Data!B205,Data!J205,(IF(B22=Data!B206,Data!J206,(IF(B22=Data!#REF!,Data!J902,(IF(B22=Data!#REF!,Data!#REF!,(IF(B22=Data!B262,Data!J262,Data!#REF!)))))))))))))))&amp;IF(B22=Data!#REF!,Data!#REF!,(IF(B22=Data!#REF!,Data!#REF!,(IF(B22=Data!#REF!,Data!#REF!,(IF(B22=Data!#REF!,Data!#REF!,(IF(B22=Data!#REF!,Data!#REF!,Data!#REF!)))))))))</f>
        <v>#REF!</v>
      </c>
      <c r="V22" s="184" t="str">
        <f>IF(D22="","",VLOOKUP(B22,Data!$B$5:$J$404,9,FALSE)*D22)</f>
        <v/>
      </c>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340" customFormat="1" ht="17" customHeight="1">
      <c r="A24" s="410"/>
      <c r="B24" s="342"/>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399"/>
      <c r="B25" s="342" t="s">
        <v>871</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410"/>
      <c r="B26" s="342" t="s">
        <v>1145</v>
      </c>
      <c r="C26" s="187"/>
      <c r="D26" s="339"/>
      <c r="E26" s="276"/>
      <c r="F26" s="185"/>
      <c r="G26" s="188" t="str">
        <f t="shared" si="0"/>
        <v>-</v>
      </c>
      <c r="H26" s="182"/>
      <c r="I26" s="182"/>
      <c r="J26" s="246"/>
      <c r="K26" s="183"/>
      <c r="L26" s="183"/>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c r="W26" s="282"/>
      <c r="X26" s="282"/>
      <c r="Y26" s="282"/>
      <c r="Z26" s="282"/>
      <c r="AA26" s="282"/>
      <c r="AB26" s="282"/>
      <c r="AC26" s="282"/>
      <c r="AD26" s="282"/>
    </row>
    <row r="27" spans="1:30" s="340" customFormat="1" ht="19.5" customHeight="1">
      <c r="A27" s="272"/>
      <c r="B27" s="695" t="s">
        <v>1143</v>
      </c>
      <c r="C27" s="696"/>
      <c r="D27" s="269">
        <f>SUM(D16:D26)</f>
        <v>7</v>
      </c>
      <c r="E27" s="374"/>
      <c r="F27" s="380"/>
      <c r="G27" s="191">
        <f>SUM(G16:G26)</f>
        <v>12642.710000000001</v>
      </c>
      <c r="H27" s="191"/>
      <c r="I27" s="383"/>
      <c r="J27" s="343"/>
      <c r="K27" s="191">
        <f>SUM(K16:K26)</f>
        <v>1407</v>
      </c>
      <c r="L27" s="191">
        <f>SUM(L16:L26)</f>
        <v>1267</v>
      </c>
      <c r="M27" s="191" t="e">
        <f>SUM(M16:M26)</f>
        <v>#REF!</v>
      </c>
      <c r="N27" s="190">
        <f>SUM(N14:N15)</f>
        <v>0</v>
      </c>
      <c r="O27" s="190" t="e">
        <f>SUM(#REF!)</f>
        <v>#REF!</v>
      </c>
      <c r="P27" s="190">
        <f>SUM(P14:P15)</f>
        <v>0</v>
      </c>
      <c r="Q27" s="190">
        <f>SUM(Q14:Q15)</f>
        <v>0</v>
      </c>
      <c r="R27" s="190" t="e">
        <f>SUM(#REF!)</f>
        <v>#REF!</v>
      </c>
      <c r="S27" s="190">
        <f>SUM(S14:S15)</f>
        <v>0</v>
      </c>
      <c r="T27" s="190">
        <f>SUM(T14:T15)</f>
        <v>0</v>
      </c>
      <c r="U27" s="190"/>
      <c r="V27" s="192">
        <f>SUM(V16:V26)</f>
        <v>8.0499999999999989</v>
      </c>
      <c r="W27" s="282"/>
    </row>
    <row r="28" spans="1:30" ht="10.5" customHeight="1">
      <c r="A28" s="272"/>
      <c r="B28" s="697"/>
      <c r="C28" s="698"/>
      <c r="D28" s="395"/>
      <c r="E28" s="375"/>
      <c r="F28" s="311"/>
      <c r="G28" s="160" t="s">
        <v>523</v>
      </c>
      <c r="H28" s="157"/>
      <c r="I28" s="344"/>
      <c r="J28" s="344"/>
      <c r="K28" s="344"/>
      <c r="L28" s="161"/>
      <c r="M28" s="151"/>
      <c r="N28" s="298"/>
      <c r="U28" s="298"/>
      <c r="V28" s="298"/>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1136</v>
      </c>
      <c r="G35" s="674"/>
      <c r="H35" s="673" t="s">
        <v>1141</v>
      </c>
      <c r="I35" s="674"/>
      <c r="J35" s="158" t="s">
        <v>104</v>
      </c>
      <c r="K35" s="158"/>
      <c r="L35" s="675" t="s">
        <v>105</v>
      </c>
      <c r="M35" s="676"/>
      <c r="N35" s="676"/>
      <c r="O35" s="676"/>
      <c r="P35" s="676"/>
      <c r="Q35" s="676"/>
      <c r="R35" s="676"/>
      <c r="S35" s="676"/>
      <c r="T35" s="676"/>
      <c r="U35" s="676"/>
      <c r="V35" s="677"/>
    </row>
    <row r="36" spans="1:22">
      <c r="B36" s="305"/>
    </row>
    <row r="42" spans="1:22" s="354" customFormat="1" ht="26.25" customHeight="1">
      <c r="A42" s="163" t="s">
        <v>886</v>
      </c>
      <c r="B42" s="146"/>
      <c r="C42" s="163" t="s">
        <v>569</v>
      </c>
      <c r="D42" s="362"/>
      <c r="E42" s="362"/>
      <c r="F42" s="363"/>
      <c r="G42" s="163" t="s">
        <v>880</v>
      </c>
      <c r="H42" s="146"/>
      <c r="I42" s="163" t="s">
        <v>569</v>
      </c>
      <c r="K42" s="265"/>
      <c r="L42" s="265"/>
      <c r="V42" s="264"/>
    </row>
    <row r="43" spans="1:22" s="354" customFormat="1" ht="19.25" customHeight="1">
      <c r="A43" s="163" t="s">
        <v>887</v>
      </c>
      <c r="B43" s="146"/>
      <c r="C43" s="163" t="s">
        <v>891</v>
      </c>
      <c r="D43" s="362"/>
      <c r="E43" s="362"/>
      <c r="F43" s="363"/>
      <c r="G43" s="247" t="s">
        <v>881</v>
      </c>
      <c r="H43" s="381"/>
      <c r="I43" s="247" t="s">
        <v>891</v>
      </c>
      <c r="K43" s="265"/>
      <c r="L43" s="265"/>
      <c r="V43" s="264"/>
    </row>
    <row r="44" spans="1:22" s="354" customFormat="1" ht="19.25" customHeight="1">
      <c r="A44" s="163" t="s">
        <v>888</v>
      </c>
      <c r="B44" s="146"/>
      <c r="C44" s="163" t="s">
        <v>891</v>
      </c>
      <c r="D44" s="362"/>
      <c r="E44" s="362"/>
      <c r="F44" s="363"/>
      <c r="G44" s="163" t="s">
        <v>882</v>
      </c>
      <c r="H44" s="146"/>
      <c r="I44" s="163" t="s">
        <v>569</v>
      </c>
      <c r="K44" s="265"/>
      <c r="L44" s="265"/>
      <c r="V44" s="264"/>
    </row>
    <row r="45" spans="1:22" s="354" customFormat="1" ht="19.25" customHeight="1">
      <c r="A45" s="163" t="s">
        <v>889</v>
      </c>
      <c r="B45" s="146"/>
      <c r="C45" s="163" t="s">
        <v>569</v>
      </c>
      <c r="D45" s="362"/>
      <c r="E45" s="362"/>
      <c r="F45" s="363"/>
      <c r="G45" s="163" t="s">
        <v>883</v>
      </c>
      <c r="H45" s="146"/>
      <c r="I45" s="163" t="s">
        <v>569</v>
      </c>
      <c r="K45" s="265"/>
      <c r="L45" s="265"/>
      <c r="V45" s="264"/>
    </row>
    <row r="46" spans="1:22" s="354" customFormat="1" ht="19.25" customHeight="1">
      <c r="A46" s="163" t="s">
        <v>890</v>
      </c>
      <c r="B46" s="146"/>
      <c r="C46" s="163" t="s">
        <v>569</v>
      </c>
      <c r="D46" s="362"/>
      <c r="E46" s="362"/>
      <c r="F46" s="363"/>
      <c r="G46" s="163" t="s">
        <v>885</v>
      </c>
      <c r="H46" s="146"/>
      <c r="I46" s="163" t="s">
        <v>569</v>
      </c>
      <c r="K46" s="265"/>
      <c r="L46" s="265"/>
      <c r="V46" s="264"/>
    </row>
    <row r="47" spans="1:22" ht="18.75" customHeight="1">
      <c r="A47" s="411"/>
      <c r="B47" s="411"/>
      <c r="C47" s="411"/>
      <c r="D47" s="411"/>
      <c r="E47" s="411"/>
      <c r="F47" s="266"/>
      <c r="G47" s="163" t="s">
        <v>884</v>
      </c>
      <c r="H47" s="146"/>
      <c r="I47" s="163" t="s">
        <v>569</v>
      </c>
    </row>
    <row r="51" spans="1:12">
      <c r="L51" s="355"/>
    </row>
    <row r="52" spans="1:12" ht="14">
      <c r="A52" s="356"/>
      <c r="C52" s="334"/>
      <c r="D52" s="357"/>
      <c r="L52" s="358"/>
    </row>
    <row r="53" spans="1:12" ht="14">
      <c r="A53" s="359"/>
      <c r="C53" s="334"/>
      <c r="D53" s="357"/>
      <c r="L53" s="358"/>
    </row>
    <row r="54" spans="1:12" ht="14">
      <c r="A54" s="359"/>
      <c r="C54" s="334"/>
      <c r="D54" s="357"/>
      <c r="L54" s="358"/>
    </row>
    <row r="55" spans="1:12" ht="14">
      <c r="A55" s="359"/>
      <c r="B55" s="334"/>
      <c r="C55" s="334"/>
      <c r="D55" s="357"/>
      <c r="L55" s="358"/>
    </row>
    <row r="56" spans="1:12" ht="14">
      <c r="A56" s="359"/>
      <c r="B56" s="334"/>
      <c r="C56" s="334"/>
      <c r="D56" s="357"/>
      <c r="L56" s="358"/>
    </row>
    <row r="57" spans="1:12" ht="14">
      <c r="A57" s="359"/>
      <c r="B57" s="334"/>
      <c r="C57" s="334"/>
      <c r="D57" s="357"/>
      <c r="L57" s="358"/>
    </row>
    <row r="58" spans="1:12" ht="14">
      <c r="A58" s="334"/>
      <c r="B58" s="334"/>
      <c r="C58" s="334"/>
      <c r="D58" s="357"/>
      <c r="L58" s="360"/>
    </row>
    <row r="59" spans="1:12" ht="14">
      <c r="A59" s="359"/>
      <c r="B59" s="334"/>
      <c r="C59" s="334"/>
      <c r="D59" s="357"/>
    </row>
    <row r="60" spans="1:12" ht="14">
      <c r="A60" s="334"/>
      <c r="B60" s="334"/>
      <c r="C60" s="334"/>
      <c r="D60" s="357"/>
    </row>
    <row r="61" spans="1:12" ht="14">
      <c r="A61" s="334"/>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34"/>
      <c r="B72" s="334"/>
      <c r="C72" s="334"/>
      <c r="D72" s="357"/>
    </row>
    <row r="73" spans="1:4" ht="14">
      <c r="B73" s="334"/>
    </row>
    <row r="74" spans="1:4" ht="14">
      <c r="B74" s="334"/>
    </row>
    <row r="75" spans="1:4" ht="14">
      <c r="B75"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22C55-C583-4C30-B653-AB7DEC4CD1B2}">
  <sheetPr>
    <pageSetUpPr fitToPage="1"/>
  </sheetPr>
  <dimension ref="A1:AD72"/>
  <sheetViews>
    <sheetView topLeftCell="A13" zoomScale="85" zoomScaleNormal="85" zoomScaleSheetLayoutView="85" workbookViewId="0">
      <selection activeCell="B18" sqref="B18"/>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01"/>
      <c r="I10" s="60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1088</v>
      </c>
      <c r="C18" s="187" t="str">
        <f>IF(D18="","",VLOOKUP(B18,Data!$B$5:$L$404,2,FALSE))</f>
        <v/>
      </c>
      <c r="D18" s="361"/>
      <c r="E18" s="276"/>
      <c r="F18" s="185" t="str">
        <f>IF(D18="","",VLOOKUP(B18,Data!$B$5:$L$404,11,FALSE))</f>
        <v/>
      </c>
      <c r="G18" s="188" t="str">
        <f t="shared" ref="G18:G25"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18</v>
      </c>
      <c r="B19" s="419" t="s">
        <v>239</v>
      </c>
      <c r="C19" s="187" t="str">
        <f>IF(D19="","",VLOOKUP(B19,Data!$B$5:$L$404,2,FALSE))</f>
        <v>AAC7366</v>
      </c>
      <c r="D19" s="361">
        <v>3</v>
      </c>
      <c r="E19" s="276"/>
      <c r="F19" s="185">
        <f>IF(D19="","",VLOOKUP(B19,Data!$B$5:$L$404,11,FALSE))</f>
        <v>2618.06</v>
      </c>
      <c r="G19" s="188">
        <f t="shared" si="0"/>
        <v>7854.18</v>
      </c>
      <c r="H19" s="182" t="str">
        <f>IF(D19="","",VLOOKUP(B19,Data!$B$5:$D$404,3,FALSE))</f>
        <v>C/T</v>
      </c>
      <c r="I19" s="182" t="str">
        <f>IF(D19="","",VLOOKUP(B19,Data!$B$5:$M$404,12,FALSE))</f>
        <v>Indonesia</v>
      </c>
      <c r="J19" s="280" t="s">
        <v>1087</v>
      </c>
      <c r="K19" s="183">
        <f>IF(D19="","",VLOOKUP(B19,Data!$B$5:$E$404,4,FALSE)*D19)</f>
        <v>798</v>
      </c>
      <c r="L19" s="183">
        <f>IF(D19="","",VLOOKUP(B19,Data!$B$5:$F$404,5,FALSE)*D19)</f>
        <v>738</v>
      </c>
      <c r="M19" s="189"/>
      <c r="N19" s="377"/>
      <c r="O19" s="378"/>
      <c r="P19" s="186"/>
      <c r="Q19" s="378"/>
      <c r="R19" s="378"/>
      <c r="S19" s="186"/>
      <c r="T19" s="379"/>
      <c r="U19" s="186"/>
      <c r="V19" s="184">
        <f>IF(D19="","",VLOOKUP(B19,Data!$B$5:$J$404,9,FALSE)*D19)</f>
        <v>4.4640000000000004</v>
      </c>
      <c r="W19" s="282"/>
      <c r="X19" s="282"/>
      <c r="Y19" s="282"/>
      <c r="Z19" s="282"/>
      <c r="AA19" s="282"/>
      <c r="AB19" s="282"/>
      <c r="AC19" s="282"/>
      <c r="AD19" s="282"/>
    </row>
    <row r="20" spans="1:30" s="340" customFormat="1" ht="17" customHeight="1">
      <c r="A20" s="488"/>
      <c r="B20" s="419"/>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488"/>
      <c r="B21" s="419"/>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80"/>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871</v>
      </c>
      <c r="C24" s="187" t="str">
        <f>IF(D24="","",VLOOKUP(B24,Data!$B$5:$L$404,2,FALSE))</f>
        <v/>
      </c>
      <c r="D24" s="339"/>
      <c r="E24" s="412"/>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1145</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t="str">
        <f>IF(D25="","",VLOOKUP(B25,Data!$B$5:$J$404,9,FALSE)*D25)</f>
        <v/>
      </c>
      <c r="W25" s="282"/>
      <c r="X25" s="282"/>
      <c r="Y25" s="282"/>
      <c r="Z25" s="282"/>
      <c r="AA25" s="282"/>
      <c r="AB25" s="282"/>
      <c r="AC25" s="282"/>
      <c r="AD25" s="282"/>
    </row>
    <row r="26" spans="1:30" s="340" customFormat="1" ht="16.5" customHeight="1">
      <c r="A26" s="272"/>
      <c r="B26" s="695" t="s">
        <v>1144</v>
      </c>
      <c r="C26" s="696"/>
      <c r="D26" s="193">
        <f>SUM(D18:D25)</f>
        <v>3</v>
      </c>
      <c r="E26" s="380"/>
      <c r="F26" s="190"/>
      <c r="G26" s="191">
        <f>SUM(G18:G25)</f>
        <v>7854.18</v>
      </c>
      <c r="H26" s="343"/>
      <c r="I26" s="343"/>
      <c r="J26" s="343"/>
      <c r="K26" s="191">
        <f>SUM(K18:K25)</f>
        <v>798</v>
      </c>
      <c r="L26" s="191">
        <f>SUM(L18:L25)</f>
        <v>738</v>
      </c>
      <c r="M26" s="190">
        <f>SUM(M16:M17)</f>
        <v>0</v>
      </c>
      <c r="N26" s="190" t="e">
        <f>SUM(#REF!)</f>
        <v>#REF!</v>
      </c>
      <c r="O26" s="190">
        <f>SUM(O16:O17)</f>
        <v>0</v>
      </c>
      <c r="P26" s="190">
        <f>SUM(P16:P17)</f>
        <v>0</v>
      </c>
      <c r="Q26" s="190" t="e">
        <f>SUM(#REF!)</f>
        <v>#REF!</v>
      </c>
      <c r="R26" s="190">
        <f>SUM(R16:R17)</f>
        <v>0</v>
      </c>
      <c r="S26" s="190">
        <f>SUM(S16:S17)</f>
        <v>0</v>
      </c>
      <c r="T26" s="190"/>
      <c r="U26" s="190">
        <f>SUM(U16:U17)</f>
        <v>0</v>
      </c>
      <c r="V26" s="192">
        <f>SUM(V18:V25)</f>
        <v>4.4640000000000004</v>
      </c>
    </row>
    <row r="27" spans="1:30" ht="10.25" customHeight="1">
      <c r="A27" s="272"/>
      <c r="B27" s="697"/>
      <c r="C27" s="698"/>
      <c r="D27" s="345"/>
      <c r="E27" s="311"/>
      <c r="F27" s="160" t="s">
        <v>523</v>
      </c>
      <c r="G27" s="157"/>
      <c r="H27" s="344"/>
      <c r="I27" s="344"/>
      <c r="J27" s="344"/>
      <c r="K27" s="161"/>
      <c r="L27" s="151"/>
      <c r="M27" s="298"/>
      <c r="T27" s="298"/>
      <c r="U27" s="298"/>
      <c r="V27" s="155"/>
    </row>
    <row r="28" spans="1:30"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30" ht="14">
      <c r="A29" s="297" t="s">
        <v>525</v>
      </c>
      <c r="B29" s="334"/>
      <c r="C29" s="308"/>
      <c r="D29" s="386" t="s">
        <v>87</v>
      </c>
      <c r="F29" s="685"/>
      <c r="G29" s="686"/>
      <c r="H29" s="297" t="s">
        <v>88</v>
      </c>
      <c r="I29" s="350"/>
      <c r="J29" s="154" t="s">
        <v>89</v>
      </c>
      <c r="K29" s="154"/>
      <c r="L29" s="150"/>
      <c r="V29" s="155"/>
    </row>
    <row r="30" spans="1:30">
      <c r="A30" s="297" t="s">
        <v>526</v>
      </c>
      <c r="B30" s="297"/>
      <c r="C30" s="298"/>
      <c r="D30" s="386"/>
      <c r="F30" s="685"/>
      <c r="G30" s="686"/>
      <c r="H30" s="297"/>
      <c r="I30" s="350"/>
      <c r="J30" s="154" t="s">
        <v>93</v>
      </c>
      <c r="K30" s="154"/>
      <c r="L30" s="150"/>
      <c r="V30" s="155"/>
    </row>
    <row r="31" spans="1:30" ht="10.5" customHeight="1">
      <c r="A31" s="311"/>
      <c r="B31" s="351"/>
      <c r="C31" s="352"/>
      <c r="D31" s="386" t="s">
        <v>94</v>
      </c>
      <c r="F31" s="685"/>
      <c r="G31" s="686"/>
      <c r="H31" s="297" t="s">
        <v>95</v>
      </c>
      <c r="I31" s="350"/>
      <c r="J31" s="154"/>
      <c r="K31" s="154"/>
      <c r="L31" s="150"/>
      <c r="V31" s="155"/>
    </row>
    <row r="32" spans="1:30"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1136</v>
      </c>
      <c r="G34" s="674"/>
      <c r="H34" s="673" t="s">
        <v>1141</v>
      </c>
      <c r="I34" s="674"/>
      <c r="J34" s="158" t="s">
        <v>104</v>
      </c>
      <c r="K34" s="158"/>
      <c r="L34" s="675" t="s">
        <v>105</v>
      </c>
      <c r="M34" s="676"/>
      <c r="N34" s="676"/>
      <c r="O34" s="676"/>
      <c r="P34" s="676"/>
      <c r="Q34" s="676"/>
      <c r="R34" s="676"/>
      <c r="S34" s="676"/>
      <c r="T34" s="676"/>
      <c r="U34" s="676"/>
      <c r="V34" s="677"/>
    </row>
    <row r="35" spans="1:22">
      <c r="B35" s="305"/>
    </row>
    <row r="39" spans="1:22" s="354" customFormat="1" ht="21" customHeight="1">
      <c r="A39" s="163" t="s">
        <v>886</v>
      </c>
      <c r="B39" s="146"/>
      <c r="C39" s="163" t="s">
        <v>569</v>
      </c>
      <c r="D39" s="362"/>
      <c r="E39" s="362"/>
      <c r="F39" s="363"/>
      <c r="G39" s="163" t="s">
        <v>880</v>
      </c>
      <c r="H39" s="146"/>
      <c r="I39" s="163" t="s">
        <v>569</v>
      </c>
      <c r="K39" s="265"/>
      <c r="L39" s="265"/>
      <c r="V39" s="264"/>
    </row>
    <row r="40" spans="1:22" s="354" customFormat="1" ht="19.25" customHeight="1">
      <c r="A40" s="163" t="s">
        <v>887</v>
      </c>
      <c r="B40" s="146"/>
      <c r="C40" s="163" t="s">
        <v>891</v>
      </c>
      <c r="D40" s="362"/>
      <c r="E40" s="362"/>
      <c r="F40" s="363"/>
      <c r="G40" s="247" t="s">
        <v>881</v>
      </c>
      <c r="H40" s="381"/>
      <c r="I40" s="247" t="s">
        <v>891</v>
      </c>
      <c r="K40" s="265"/>
      <c r="L40" s="265"/>
      <c r="V40" s="264"/>
    </row>
    <row r="41" spans="1:22" s="354" customFormat="1" ht="19.25" customHeight="1">
      <c r="A41" s="163" t="s">
        <v>888</v>
      </c>
      <c r="B41" s="146"/>
      <c r="C41" s="163" t="s">
        <v>891</v>
      </c>
      <c r="D41" s="362"/>
      <c r="E41" s="362"/>
      <c r="F41" s="363"/>
      <c r="G41" s="163" t="s">
        <v>882</v>
      </c>
      <c r="H41" s="146"/>
      <c r="I41" s="163" t="s">
        <v>569</v>
      </c>
      <c r="K41" s="265"/>
      <c r="L41" s="265"/>
      <c r="V41" s="264"/>
    </row>
    <row r="42" spans="1:22" s="354" customFormat="1" ht="19.25" customHeight="1">
      <c r="A42" s="163" t="s">
        <v>889</v>
      </c>
      <c r="B42" s="146"/>
      <c r="C42" s="163" t="s">
        <v>569</v>
      </c>
      <c r="D42" s="362"/>
      <c r="E42" s="362"/>
      <c r="F42" s="363"/>
      <c r="G42" s="163" t="s">
        <v>883</v>
      </c>
      <c r="H42" s="146"/>
      <c r="I42" s="163" t="s">
        <v>569</v>
      </c>
      <c r="K42" s="265"/>
      <c r="L42" s="265"/>
      <c r="V42" s="264"/>
    </row>
    <row r="43" spans="1:22" s="354" customFormat="1" ht="19.25" customHeight="1">
      <c r="A43" s="163" t="s">
        <v>890</v>
      </c>
      <c r="B43" s="146"/>
      <c r="C43" s="163" t="s">
        <v>569</v>
      </c>
      <c r="D43" s="362"/>
      <c r="E43" s="362"/>
      <c r="F43" s="363"/>
      <c r="G43" s="163" t="s">
        <v>885</v>
      </c>
      <c r="H43" s="146"/>
      <c r="I43" s="163" t="s">
        <v>569</v>
      </c>
      <c r="K43" s="265"/>
      <c r="L43" s="265"/>
      <c r="V43" s="264"/>
    </row>
    <row r="44" spans="1:22" ht="18.75" customHeight="1">
      <c r="A44" s="411"/>
      <c r="B44" s="411"/>
      <c r="C44" s="411"/>
      <c r="D44" s="411"/>
      <c r="E44" s="411"/>
      <c r="F44" s="266"/>
      <c r="G44" s="163" t="s">
        <v>884</v>
      </c>
      <c r="H44" s="146"/>
      <c r="I44" s="163" t="s">
        <v>569</v>
      </c>
    </row>
    <row r="48" spans="1:22">
      <c r="L48" s="355"/>
    </row>
    <row r="49" spans="1:12" ht="14">
      <c r="A49" s="356"/>
      <c r="C49" s="334"/>
      <c r="D49" s="357"/>
      <c r="L49" s="358"/>
    </row>
    <row r="50" spans="1:12" ht="14">
      <c r="A50" s="359"/>
      <c r="C50" s="334"/>
      <c r="D50" s="357"/>
      <c r="L50" s="358"/>
    </row>
    <row r="51" spans="1:12" ht="14">
      <c r="A51" s="359"/>
      <c r="C51" s="334"/>
      <c r="D51" s="357"/>
      <c r="L51" s="358"/>
    </row>
    <row r="52" spans="1:12" ht="14">
      <c r="A52" s="359"/>
      <c r="B52" s="334"/>
      <c r="C52" s="334"/>
      <c r="D52" s="357"/>
      <c r="L52" s="358"/>
    </row>
    <row r="53" spans="1:12" ht="14">
      <c r="A53" s="359"/>
      <c r="B53" s="334"/>
      <c r="C53" s="334"/>
      <c r="D53" s="357"/>
      <c r="L53" s="358"/>
    </row>
    <row r="54" spans="1:12" ht="14">
      <c r="A54" s="359"/>
      <c r="B54" s="334"/>
      <c r="C54" s="334"/>
      <c r="D54" s="357"/>
      <c r="L54" s="358"/>
    </row>
    <row r="55" spans="1:12" ht="14">
      <c r="A55" s="334"/>
      <c r="B55" s="334"/>
      <c r="C55" s="334"/>
      <c r="D55" s="357"/>
      <c r="L55" s="360"/>
    </row>
    <row r="56" spans="1:12" ht="14">
      <c r="A56" s="359"/>
      <c r="B56" s="334"/>
      <c r="C56" s="334"/>
      <c r="D56" s="357"/>
    </row>
    <row r="57" spans="1:12" ht="14">
      <c r="A57" s="334"/>
      <c r="B57" s="334"/>
      <c r="C57" s="334"/>
      <c r="D57" s="357"/>
    </row>
    <row r="58" spans="1:12" ht="14">
      <c r="A58" s="334"/>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34"/>
      <c r="B69" s="334"/>
      <c r="C69" s="334"/>
      <c r="D69" s="357"/>
    </row>
    <row r="70" spans="1:4" ht="14">
      <c r="B70" s="334"/>
    </row>
    <row r="71" spans="1:4" ht="14">
      <c r="B71" s="334"/>
    </row>
    <row r="72" spans="1:4" ht="14">
      <c r="B72"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0C4C-579B-4F0E-8180-CD1CA67D9F88}">
  <sheetPr>
    <pageSetUpPr fitToPage="1"/>
  </sheetPr>
  <dimension ref="A1:V92"/>
  <sheetViews>
    <sheetView topLeftCell="A13" zoomScale="85" zoomScaleNormal="85" zoomScaleSheetLayoutView="75" workbookViewId="0">
      <selection activeCell="B18" sqref="B18"/>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03"/>
      <c r="I10" s="604"/>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1051</v>
      </c>
      <c r="C18" s="187" t="str">
        <f>IF(D18="","",VLOOKUP(B18,Data!$B$5:$L$404,2,FALSE))</f>
        <v/>
      </c>
      <c r="D18" s="274"/>
      <c r="E18" s="466"/>
      <c r="F18" s="185" t="str">
        <f>IF(D18="","",VLOOKUP(B18,Data!$B$5:$L$404,11,FALSE))</f>
        <v/>
      </c>
      <c r="G18" s="188" t="str">
        <f t="shared" ref="G18:G44"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153,Data!G153,(IF(B18=Data!B159,Data!G159,(IF(B18=Data!B161,Data!G161,(IF(B18=Data!#REF!,Data!#REF!,(IF(B18=Data!#REF!,Data!#REF!,(IF(B18=Data!B144,Data!G144,(IF(B18=Data!#REF!,Data!#REF!,(IF(B18=Data!#REF!,Data!#REF!,Data!#REF!)))))))))))))))&amp;IF(B18=Data!B279,Data!G279,(IF(B18=Data!B280,Data!G280,(IF(B18=Data!#REF!,Data!#REF!,(IF(B18=Data!B275,Data!G275,(IF(B18=Data!B276,Data!G276,(IF(B18=Data!#REF!,Data!G971,(IF(B18=Data!#REF!,Data!#REF!,(IF(B18=Data!B331,Data!G331,Data!#REF!)))))))))))))))&amp;IF(B18=Data!#REF!,Data!#REF!,(IF(B18=Data!#REF!,Data!#REF!,(IF(B18=Data!#REF!,Data!#REF!,(IF(B18=Data!#REF!,Data!#REF!,(IF(B18=Data!#REF!,Data!#REF!,Data!#REF!)))))))))</f>
        <v>#REF!</v>
      </c>
      <c r="N18" s="377"/>
      <c r="O18" s="378"/>
      <c r="P18" s="186" t="e">
        <f>IF(B18=Data!B153,Data!H153,(IF(B18=Data!B159,Data!H159,(IF(B18=Data!B161,Data!H161,(IF(B18=Data!#REF!,Data!#REF!,(IF(B18=Data!#REF!,Data!#REF!,(IF(B18=Data!B144,Data!H144,(IF(B18=Data!#REF!,Data!#REF!,(IF(B18=Data!#REF!,Data!#REF!,Data!#REF!)))))))))))))))&amp;IF(B18=Data!B279,Data!H279,(IF(B18=Data!B280,Data!H280,(IF(B18=Data!#REF!,Data!#REF!,(IF(B18=Data!B275,Data!H275,(IF(B18=Data!B276,Data!H276,(IF(B18=Data!#REF!,Data!H971,(IF(B18=Data!#REF!,Data!#REF!,(IF(B18=Data!B331,Data!H331,Data!#REF!)))))))))))))))&amp;IF(B18=Data!#REF!,Data!#REF!,(IF(B18=Data!#REF!,Data!#REF!,(IF(B18=Data!#REF!,Data!#REF!,(IF(B18=Data!#REF!,Data!#REF!,(IF(B18=Data!#REF!,Data!#REF!,Data!#REF!)))))))))</f>
        <v>#REF!</v>
      </c>
      <c r="Q18" s="378"/>
      <c r="R18" s="378"/>
      <c r="S18" s="186" t="e">
        <f>IF(B18=Data!B153,Data!I153,(IF(B18=Data!B159,Data!I159,(IF(B18=Data!B161,Data!I161,(IF(B18=Data!#REF!,Data!#REF!,(IF(B18=Data!#REF!,Data!#REF!,(IF(B18=Data!B144,Data!I144,(IF(B18=Data!#REF!,Data!#REF!,(IF(B18=Data!#REF!,Data!#REF!,Data!#REF!)))))))))))))))&amp;IF(B18=Data!B279,Data!I279,(IF(B18=Data!B280,Data!I280,(IF(B18=Data!#REF!,Data!#REF!,(IF(B18=Data!B275,Data!I275,(IF(B18=Data!B276,Data!I276,(IF(B18=Data!#REF!,Data!I971,(IF(B18=Data!#REF!,Data!#REF!,(IF(B18=Data!B331,Data!I331,Data!#REF!)))))))))))))))&amp;IF(B18=Data!#REF!,Data!#REF!,(IF(B18=Data!#REF!,Data!#REF!,(IF(B18=Data!#REF!,Data!#REF!,(IF(B18=Data!#REF!,Data!#REF!,(IF(B18=Data!#REF!,Data!#REF!,Data!#REF!)))))))))</f>
        <v>#REF!</v>
      </c>
      <c r="T18" s="379"/>
      <c r="U18" s="186" t="e">
        <f>IF(B18=Data!B153,Data!J153,(IF(B18=Data!B159,Data!J159,(IF(B18=Data!B161,Data!J161,(IF(B18=Data!#REF!,Data!#REF!,(IF(B18=Data!#REF!,Data!#REF!,(IF(B18=Data!B144,Data!J144,(IF(B18=Data!#REF!,Data!#REF!,(IF(B18=Data!#REF!,Data!#REF!,Data!#REF!)))))))))))))))&amp;IF(B18=Data!B279,Data!J279,(IF(B18=Data!B280,Data!J280,(IF(B18=Data!#REF!,Data!#REF!,(IF(B18=Data!B275,Data!J275,(IF(B18=Data!B276,Data!J276,(IF(B18=Data!#REF!,Data!J971,(IF(B18=Data!#REF!,Data!#REF!,(IF(B18=Data!B331,Data!J331,Data!#REF!)))))))))))))))&amp;IF(B18=Data!#REF!,Data!#REF!,(IF(B18=Data!#REF!,Data!#REF!,(IF(B18=Data!#REF!,Data!#REF!,(IF(B18=Data!#REF!,Data!#REF!,(IF(B18=Data!#REF!,Data!#REF!,Data!#REF!)))))))))</f>
        <v>#REF!</v>
      </c>
      <c r="V18" s="184" t="str">
        <f>IF(D18="","",VLOOKUP(B18,Data!$B$5:$J$404,9,FALSE)*D18)</f>
        <v/>
      </c>
    </row>
    <row r="19" spans="1:22" s="340" customFormat="1" ht="17" customHeight="1">
      <c r="A19" s="272"/>
      <c r="B19" s="419" t="s">
        <v>399</v>
      </c>
      <c r="C19" s="187" t="str">
        <f>IF(D19="","",VLOOKUP(B19,Data!$B$5:$L$404,2,FALSE))</f>
        <v>ZU62700</v>
      </c>
      <c r="D19" s="274">
        <v>1</v>
      </c>
      <c r="E19" s="466" t="s">
        <v>521</v>
      </c>
      <c r="F19" s="185">
        <f>IF(D19="","",VLOOKUP(B19,Data!$B$5:$L$404,11,FALSE))</f>
        <v>6636.37</v>
      </c>
      <c r="G19" s="188">
        <f t="shared" si="0"/>
        <v>6636.37</v>
      </c>
      <c r="H19" s="182" t="str">
        <f>IF(D19="","",VLOOKUP(B19,Data!$B$5:$D$404,3,FALSE))</f>
        <v>C/T</v>
      </c>
      <c r="I19" s="182" t="str">
        <f>IF(D19="","",VLOOKUP(B19,Data!$B$5:$M$404,12,FALSE))</f>
        <v>Indonesia</v>
      </c>
      <c r="J19" s="280" t="s">
        <v>1094</v>
      </c>
      <c r="K19" s="183">
        <f>IF(D19="","",VLOOKUP(B19,Data!$B$5:$E$404,4,FALSE)*D19)</f>
        <v>345</v>
      </c>
      <c r="L19" s="183">
        <f>IF(D19="","",VLOOKUP(B19,Data!$B$5:$F$404,5,FALSE)*D19)</f>
        <v>304</v>
      </c>
      <c r="M19" s="189" t="e">
        <f>IF(B19=Data!B104,Data!G104,(IF(B19=Data!B110,Data!G110,(IF(B19=Data!B112,Data!G112,(IF(B19=Data!#REF!,Data!#REF!,(IF(B19=Data!#REF!,Data!#REF!,(IF(B19=Data!B95,Data!G95,(IF(B19=Data!#REF!,Data!#REF!,(IF(B19=Data!#REF!,Data!#REF!,Data!#REF!)))))))))))))))&amp;IF(B19=Data!B230,Data!G230,(IF(B19=Data!B231,Data!G231,(IF(B19=Data!#REF!,Data!#REF!,(IF(B19=Data!B226,Data!G226,(IF(B19=Data!B227,Data!G227,(IF(B19=Data!#REF!,Data!G922,(IF(B19=Data!#REF!,Data!#REF!,(IF(B19=Data!B282,Data!G282,Data!#REF!)))))))))))))))&amp;IF(B19=Data!#REF!,Data!#REF!,(IF(B19=Data!#REF!,Data!#REF!,(IF(B19=Data!#REF!,Data!#REF!,(IF(B19=Data!#REF!,Data!#REF!,(IF(B19=Data!#REF!,Data!#REF!,Data!#REF!)))))))))</f>
        <v>#REF!</v>
      </c>
      <c r="N19" s="377"/>
      <c r="O19" s="378"/>
      <c r="P19" s="186" t="e">
        <f>IF(B19=Data!B104,Data!H104,(IF(B19=Data!B110,Data!H110,(IF(B19=Data!B112,Data!H112,(IF(B19=Data!#REF!,Data!#REF!,(IF(B19=Data!#REF!,Data!#REF!,(IF(B19=Data!B95,Data!H95,(IF(B19=Data!#REF!,Data!#REF!,(IF(B19=Data!#REF!,Data!#REF!,Data!#REF!)))))))))))))))&amp;IF(B19=Data!B230,Data!H230,(IF(B19=Data!B231,Data!H231,(IF(B19=Data!#REF!,Data!#REF!,(IF(B19=Data!B226,Data!H226,(IF(B19=Data!B227,Data!H227,(IF(B19=Data!#REF!,Data!H922,(IF(B19=Data!#REF!,Data!#REF!,(IF(B19=Data!B282,Data!H282,Data!#REF!)))))))))))))))&amp;IF(B19=Data!#REF!,Data!#REF!,(IF(B19=Data!#REF!,Data!#REF!,(IF(B19=Data!#REF!,Data!#REF!,(IF(B19=Data!#REF!,Data!#REF!,(IF(B19=Data!#REF!,Data!#REF!,Data!#REF!)))))))))</f>
        <v>#REF!</v>
      </c>
      <c r="Q19" s="378"/>
      <c r="R19" s="378"/>
      <c r="S19" s="186" t="e">
        <f>IF(B19=Data!B104,Data!I104,(IF(B19=Data!B110,Data!I110,(IF(B19=Data!B112,Data!I112,(IF(B19=Data!#REF!,Data!#REF!,(IF(B19=Data!#REF!,Data!#REF!,(IF(B19=Data!B95,Data!I95,(IF(B19=Data!#REF!,Data!#REF!,(IF(B19=Data!#REF!,Data!#REF!,Data!#REF!)))))))))))))))&amp;IF(B19=Data!B230,Data!I230,(IF(B19=Data!B231,Data!I231,(IF(B19=Data!#REF!,Data!#REF!,(IF(B19=Data!B226,Data!I226,(IF(B19=Data!B227,Data!I227,(IF(B19=Data!#REF!,Data!I922,(IF(B19=Data!#REF!,Data!#REF!,(IF(B19=Data!B282,Data!I282,Data!#REF!)))))))))))))))&amp;IF(B19=Data!#REF!,Data!#REF!,(IF(B19=Data!#REF!,Data!#REF!,(IF(B19=Data!#REF!,Data!#REF!,(IF(B19=Data!#REF!,Data!#REF!,(IF(B19=Data!#REF!,Data!#REF!,Data!#REF!)))))))))</f>
        <v>#REF!</v>
      </c>
      <c r="T19" s="379"/>
      <c r="U19" s="186" t="e">
        <f>IF(B19=Data!B104,Data!J104,(IF(B19=Data!B110,Data!J110,(IF(B19=Data!B112,Data!J112,(IF(B19=Data!#REF!,Data!#REF!,(IF(B19=Data!#REF!,Data!#REF!,(IF(B19=Data!B95,Data!J95,(IF(B19=Data!#REF!,Data!#REF!,(IF(B19=Data!#REF!,Data!#REF!,Data!#REF!)))))))))))))))&amp;IF(B19=Data!B230,Data!J230,(IF(B19=Data!B231,Data!J231,(IF(B19=Data!#REF!,Data!#REF!,(IF(B19=Data!B226,Data!J226,(IF(B19=Data!B227,Data!J227,(IF(B19=Data!#REF!,Data!J922,(IF(B19=Data!#REF!,Data!#REF!,(IF(B19=Data!B282,Data!J282,Data!#REF!)))))))))))))))&amp;IF(B19=Data!#REF!,Data!#REF!,(IF(B19=Data!#REF!,Data!#REF!,(IF(B19=Data!#REF!,Data!#REF!,(IF(B19=Data!#REF!,Data!#REF!,(IF(B19=Data!#REF!,Data!#REF!,Data!#REF!)))))))))</f>
        <v>#REF!</v>
      </c>
      <c r="V19" s="184">
        <f>IF(D19="","",VLOOKUP(B19,Data!$B$5:$J$404,9,FALSE)*D19)</f>
        <v>1.806</v>
      </c>
    </row>
    <row r="20" spans="1:22" s="340" customFormat="1" ht="17" customHeight="1">
      <c r="A20" s="272"/>
      <c r="B20" s="419" t="s">
        <v>401</v>
      </c>
      <c r="C20" s="187" t="str">
        <f>IF(D20="","",VLOOKUP(B20,Data!$B$5:$L$404,2,FALSE))</f>
        <v>ZX32670</v>
      </c>
      <c r="D20" s="274">
        <v>4</v>
      </c>
      <c r="E20" s="466"/>
      <c r="F20" s="185">
        <f>IF(D20="","",VLOOKUP(B20,Data!$B$5:$L$404,11,FALSE))</f>
        <v>7123.12</v>
      </c>
      <c r="G20" s="188">
        <f t="shared" si="0"/>
        <v>28492.48</v>
      </c>
      <c r="H20" s="182" t="str">
        <f>IF(D20="","",VLOOKUP(B20,Data!$B$5:$D$404,3,FALSE))</f>
        <v>C/T</v>
      </c>
      <c r="I20" s="182" t="str">
        <f>IF(D20="","",VLOOKUP(B20,Data!$B$5:$M$404,12,FALSE))</f>
        <v>Indonesia</v>
      </c>
      <c r="J20" s="280" t="s">
        <v>1094</v>
      </c>
      <c r="K20" s="183">
        <f>IF(D20="","",VLOOKUP(B20,Data!$B$5:$E$404,4,FALSE)*D20)</f>
        <v>1380</v>
      </c>
      <c r="L20" s="183">
        <f>IF(D20="","",VLOOKUP(B20,Data!$B$5:$F$404,5,FALSE)*D20)</f>
        <v>1216</v>
      </c>
      <c r="M20" s="189" t="e">
        <f>IF(B20=Data!B105,Data!G105,(IF(B20=Data!B111,Data!G111,(IF(B20=Data!B113,Data!G113,(IF(B20=Data!#REF!,Data!#REF!,(IF(B20=Data!#REF!,Data!#REF!,(IF(B20=Data!B96,Data!G96,(IF(B20=Data!#REF!,Data!#REF!,(IF(B20=Data!#REF!,Data!#REF!,Data!#REF!)))))))))))))))&amp;IF(B20=Data!B231,Data!G231,(IF(B20=Data!B232,Data!G232,(IF(B20=Data!#REF!,Data!#REF!,(IF(B20=Data!B227,Data!G227,(IF(B20=Data!B228,Data!G228,(IF(B20=Data!#REF!,Data!G923,(IF(B20=Data!#REF!,Data!#REF!,(IF(B20=Data!B283,Data!G283,Data!#REF!)))))))))))))))&amp;IF(B20=Data!#REF!,Data!#REF!,(IF(B20=Data!#REF!,Data!#REF!,(IF(B20=Data!#REF!,Data!#REF!,(IF(B20=Data!#REF!,Data!#REF!,(IF(B20=Data!#REF!,Data!#REF!,Data!#REF!)))))))))</f>
        <v>#REF!</v>
      </c>
      <c r="N20" s="377"/>
      <c r="O20" s="378"/>
      <c r="P20" s="186" t="e">
        <f>IF(B20=Data!B105,Data!H105,(IF(B20=Data!B111,Data!H111,(IF(B20=Data!B113,Data!H113,(IF(B20=Data!#REF!,Data!#REF!,(IF(B20=Data!#REF!,Data!#REF!,(IF(B20=Data!B96,Data!H96,(IF(B20=Data!#REF!,Data!#REF!,(IF(B20=Data!#REF!,Data!#REF!,Data!#REF!)))))))))))))))&amp;IF(B20=Data!B231,Data!H231,(IF(B20=Data!B232,Data!H232,(IF(B20=Data!#REF!,Data!#REF!,(IF(B20=Data!B227,Data!H227,(IF(B20=Data!B228,Data!H228,(IF(B20=Data!#REF!,Data!H923,(IF(B20=Data!#REF!,Data!#REF!,(IF(B20=Data!B283,Data!H283,Data!#REF!)))))))))))))))&amp;IF(B20=Data!#REF!,Data!#REF!,(IF(B20=Data!#REF!,Data!#REF!,(IF(B20=Data!#REF!,Data!#REF!,(IF(B20=Data!#REF!,Data!#REF!,(IF(B20=Data!#REF!,Data!#REF!,Data!#REF!)))))))))</f>
        <v>#REF!</v>
      </c>
      <c r="Q20" s="378"/>
      <c r="R20" s="378"/>
      <c r="S20" s="186" t="e">
        <f>IF(B20=Data!B105,Data!I105,(IF(B20=Data!B111,Data!I111,(IF(B20=Data!B113,Data!I113,(IF(B20=Data!#REF!,Data!#REF!,(IF(B20=Data!#REF!,Data!#REF!,(IF(B20=Data!B96,Data!I96,(IF(B20=Data!#REF!,Data!#REF!,(IF(B20=Data!#REF!,Data!#REF!,Data!#REF!)))))))))))))))&amp;IF(B20=Data!B231,Data!I231,(IF(B20=Data!B232,Data!I232,(IF(B20=Data!#REF!,Data!#REF!,(IF(B20=Data!B227,Data!I227,(IF(B20=Data!B228,Data!I228,(IF(B20=Data!#REF!,Data!I923,(IF(B20=Data!#REF!,Data!#REF!,(IF(B20=Data!B283,Data!I283,Data!#REF!)))))))))))))))&amp;IF(B20=Data!#REF!,Data!#REF!,(IF(B20=Data!#REF!,Data!#REF!,(IF(B20=Data!#REF!,Data!#REF!,(IF(B20=Data!#REF!,Data!#REF!,(IF(B20=Data!#REF!,Data!#REF!,Data!#REF!)))))))))</f>
        <v>#REF!</v>
      </c>
      <c r="T20" s="379"/>
      <c r="U20" s="186" t="e">
        <f>IF(B20=Data!B105,Data!J105,(IF(B20=Data!B111,Data!J111,(IF(B20=Data!B113,Data!J113,(IF(B20=Data!#REF!,Data!#REF!,(IF(B20=Data!#REF!,Data!#REF!,(IF(B20=Data!B96,Data!J96,(IF(B20=Data!#REF!,Data!#REF!,(IF(B20=Data!#REF!,Data!#REF!,Data!#REF!)))))))))))))))&amp;IF(B20=Data!B231,Data!J231,(IF(B20=Data!B232,Data!J232,(IF(B20=Data!#REF!,Data!#REF!,(IF(B20=Data!B227,Data!J227,(IF(B20=Data!B228,Data!J228,(IF(B20=Data!#REF!,Data!J923,(IF(B20=Data!#REF!,Data!#REF!,(IF(B20=Data!B283,Data!J283,Data!#REF!)))))))))))))))&amp;IF(B20=Data!#REF!,Data!#REF!,(IF(B20=Data!#REF!,Data!#REF!,(IF(B20=Data!#REF!,Data!#REF!,(IF(B20=Data!#REF!,Data!#REF!,(IF(B20=Data!#REF!,Data!#REF!,Data!#REF!)))))))))</f>
        <v>#REF!</v>
      </c>
      <c r="V20" s="184">
        <f>IF(D20="","",VLOOKUP(B20,Data!$B$5:$J$404,9,FALSE)*D20)</f>
        <v>7.2240000000000002</v>
      </c>
    </row>
    <row r="21" spans="1:22" s="340" customFormat="1" ht="17" customHeight="1">
      <c r="A21" s="272"/>
      <c r="B21" s="419" t="s">
        <v>249</v>
      </c>
      <c r="C21" s="187" t="str">
        <f>IF(D21="","",VLOOKUP(B21,Data!$B$5:$L$404,2,FALSE))</f>
        <v/>
      </c>
      <c r="D21" s="274"/>
      <c r="E21" s="466" t="s">
        <v>522</v>
      </c>
      <c r="F21" s="185" t="str">
        <f>IF(D21="","",VLOOKUP(B21,Data!$B$5:$L$404,11,FALSE))</f>
        <v/>
      </c>
      <c r="G21" s="188" t="str">
        <f t="shared" si="0"/>
        <v>-</v>
      </c>
      <c r="H21" s="182" t="str">
        <f>IF(D21="","",VLOOKUP(B21,Data!$B$5:$D$404,3,FALSE))</f>
        <v/>
      </c>
      <c r="I21" s="182" t="str">
        <f>IF(D21="","",VLOOKUP(B21,Data!$B$5:$M$404,12,FALSE))</f>
        <v/>
      </c>
      <c r="J21" s="280" t="s">
        <v>1094</v>
      </c>
      <c r="K21" s="183" t="str">
        <f>IF(D21="","",VLOOKUP(B21,Data!$B$5:$E$404,4,FALSE)*D21)</f>
        <v/>
      </c>
      <c r="L21" s="183" t="str">
        <f>IF(D21="","",VLOOKUP(B21,Data!$B$5:$F$404,5,FALSE)*D21)</f>
        <v/>
      </c>
      <c r="M21" s="189" t="e">
        <f>IF(B21=Data!B106,Data!G106,(IF(B21=Data!B112,Data!G112,(IF(B21=Data!B114,Data!G114,(IF(B21=Data!#REF!,Data!#REF!,(IF(B21=Data!#REF!,Data!#REF!,(IF(B21=Data!B97,Data!G97,(IF(B21=Data!#REF!,Data!#REF!,(IF(B21=Data!#REF!,Data!#REF!,Data!#REF!)))))))))))))))&amp;IF(B21=Data!B232,Data!G232,(IF(B21=Data!B233,Data!G233,(IF(B21=Data!#REF!,Data!#REF!,(IF(B21=Data!B228,Data!G228,(IF(B21=Data!B229,Data!G229,(IF(B21=Data!#REF!,Data!G924,(IF(B21=Data!#REF!,Data!#REF!,(IF(B21=Data!B284,Data!G284,Data!#REF!)))))))))))))))&amp;IF(B21=Data!#REF!,Data!#REF!,(IF(B21=Data!#REF!,Data!#REF!,(IF(B21=Data!#REF!,Data!#REF!,(IF(B21=Data!#REF!,Data!#REF!,(IF(B21=Data!#REF!,Data!#REF!,Data!#REF!)))))))))</f>
        <v>#REF!</v>
      </c>
      <c r="N21" s="377"/>
      <c r="O21" s="378"/>
      <c r="P21" s="186" t="e">
        <f>IF(B21=Data!B106,Data!H106,(IF(B21=Data!B112,Data!H112,(IF(B21=Data!B114,Data!H114,(IF(B21=Data!#REF!,Data!#REF!,(IF(B21=Data!#REF!,Data!#REF!,(IF(B21=Data!B97,Data!H97,(IF(B21=Data!#REF!,Data!#REF!,(IF(B21=Data!#REF!,Data!#REF!,Data!#REF!)))))))))))))))&amp;IF(B21=Data!B232,Data!H232,(IF(B21=Data!B233,Data!H233,(IF(B21=Data!#REF!,Data!#REF!,(IF(B21=Data!B228,Data!H228,(IF(B21=Data!B229,Data!H229,(IF(B21=Data!#REF!,Data!H924,(IF(B21=Data!#REF!,Data!#REF!,(IF(B21=Data!B284,Data!H284,Data!#REF!)))))))))))))))&amp;IF(B21=Data!#REF!,Data!#REF!,(IF(B21=Data!#REF!,Data!#REF!,(IF(B21=Data!#REF!,Data!#REF!,(IF(B21=Data!#REF!,Data!#REF!,(IF(B21=Data!#REF!,Data!#REF!,Data!#REF!)))))))))</f>
        <v>#REF!</v>
      </c>
      <c r="Q21" s="378"/>
      <c r="R21" s="378"/>
      <c r="S21" s="186" t="e">
        <f>IF(B21=Data!B106,Data!I106,(IF(B21=Data!B112,Data!I112,(IF(B21=Data!B114,Data!I114,(IF(B21=Data!#REF!,Data!#REF!,(IF(B21=Data!#REF!,Data!#REF!,(IF(B21=Data!B97,Data!I97,(IF(B21=Data!#REF!,Data!#REF!,(IF(B21=Data!#REF!,Data!#REF!,Data!#REF!)))))))))))))))&amp;IF(B21=Data!B232,Data!I232,(IF(B21=Data!B233,Data!I233,(IF(B21=Data!#REF!,Data!#REF!,(IF(B21=Data!B228,Data!I228,(IF(B21=Data!B229,Data!I229,(IF(B21=Data!#REF!,Data!I924,(IF(B21=Data!#REF!,Data!#REF!,(IF(B21=Data!B284,Data!I284,Data!#REF!)))))))))))))))&amp;IF(B21=Data!#REF!,Data!#REF!,(IF(B21=Data!#REF!,Data!#REF!,(IF(B21=Data!#REF!,Data!#REF!,(IF(B21=Data!#REF!,Data!#REF!,(IF(B21=Data!#REF!,Data!#REF!,Data!#REF!)))))))))</f>
        <v>#REF!</v>
      </c>
      <c r="T21" s="379"/>
      <c r="U21" s="186" t="e">
        <f>IF(B21=Data!B106,Data!J106,(IF(B21=Data!B112,Data!J112,(IF(B21=Data!B114,Data!J114,(IF(B21=Data!#REF!,Data!#REF!,(IF(B21=Data!#REF!,Data!#REF!,(IF(B21=Data!B97,Data!J97,(IF(B21=Data!#REF!,Data!#REF!,(IF(B21=Data!#REF!,Data!#REF!,Data!#REF!)))))))))))))))&amp;IF(B21=Data!B232,Data!J232,(IF(B21=Data!B233,Data!J233,(IF(B21=Data!#REF!,Data!#REF!,(IF(B21=Data!B228,Data!J228,(IF(B21=Data!B229,Data!J229,(IF(B21=Data!#REF!,Data!J924,(IF(B21=Data!#REF!,Data!#REF!,(IF(B21=Data!B284,Data!J284,Data!#REF!)))))))))))))))&amp;IF(B21=Data!#REF!,Data!#REF!,(IF(B21=Data!#REF!,Data!#REF!,(IF(B21=Data!#REF!,Data!#REF!,(IF(B21=Data!#REF!,Data!#REF!,(IF(B21=Data!#REF!,Data!#REF!,Data!#REF!)))))))))</f>
        <v>#REF!</v>
      </c>
      <c r="V21" s="184" t="str">
        <f>IF(D21="","",VLOOKUP(B21,Data!$B$5:$J$404,9,FALSE)*D21)</f>
        <v/>
      </c>
    </row>
    <row r="22" spans="1:22" s="340" customFormat="1" ht="17" customHeight="1">
      <c r="A22" s="272"/>
      <c r="B22" s="420" t="s">
        <v>1095</v>
      </c>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t="e">
        <f>IF(B22=Data!B157,Data!G157,(IF(B22=Data!B163,Data!G163,(IF(B22=Data!B165,Data!G165,(IF(B22=Data!#REF!,Data!#REF!,(IF(B22=Data!#REF!,Data!#REF!,(IF(B22=Data!B148,Data!G148,(IF(B22=Data!#REF!,Data!#REF!,(IF(B22=Data!#REF!,Data!#REF!,Data!#REF!)))))))))))))))&amp;IF(B22=Data!B283,Data!G283,(IF(B22=Data!B284,Data!G284,(IF(B22=Data!#REF!,Data!#REF!,(IF(B22=Data!B279,Data!G279,(IF(B22=Data!B280,Data!G280,(IF(B22=Data!#REF!,Data!G975,(IF(B22=Data!#REF!,Data!#REF!,(IF(B22=Data!B335,Data!G335,Data!#REF!)))))))))))))))&amp;IF(B22=Data!#REF!,Data!#REF!,(IF(B22=Data!#REF!,Data!#REF!,(IF(B22=Data!#REF!,Data!#REF!,(IF(B22=Data!#REF!,Data!#REF!,(IF(B22=Data!#REF!,Data!#REF!,Data!#REF!)))))))))</f>
        <v>#REF!</v>
      </c>
      <c r="N22" s="377"/>
      <c r="O22" s="378"/>
      <c r="P22" s="186" t="e">
        <f>IF(B22=Data!B157,Data!H157,(IF(B22=Data!B163,Data!H163,(IF(B22=Data!B165,Data!H165,(IF(B22=Data!#REF!,Data!#REF!,(IF(B22=Data!#REF!,Data!#REF!,(IF(B22=Data!B148,Data!H148,(IF(B22=Data!#REF!,Data!#REF!,(IF(B22=Data!#REF!,Data!#REF!,Data!#REF!)))))))))))))))&amp;IF(B22=Data!B283,Data!H283,(IF(B22=Data!B284,Data!H284,(IF(B22=Data!#REF!,Data!#REF!,(IF(B22=Data!B279,Data!H279,(IF(B22=Data!B280,Data!H280,(IF(B22=Data!#REF!,Data!H975,(IF(B22=Data!#REF!,Data!#REF!,(IF(B22=Data!B335,Data!H335,Data!#REF!)))))))))))))))&amp;IF(B22=Data!#REF!,Data!#REF!,(IF(B22=Data!#REF!,Data!#REF!,(IF(B22=Data!#REF!,Data!#REF!,(IF(B22=Data!#REF!,Data!#REF!,(IF(B22=Data!#REF!,Data!#REF!,Data!#REF!)))))))))</f>
        <v>#REF!</v>
      </c>
      <c r="Q22" s="378"/>
      <c r="R22" s="378"/>
      <c r="S22" s="186" t="e">
        <f>IF(B22=Data!B157,Data!I157,(IF(B22=Data!B163,Data!I163,(IF(B22=Data!B165,Data!I165,(IF(B22=Data!#REF!,Data!#REF!,(IF(B22=Data!#REF!,Data!#REF!,(IF(B22=Data!B148,Data!I148,(IF(B22=Data!#REF!,Data!#REF!,(IF(B22=Data!#REF!,Data!#REF!,Data!#REF!)))))))))))))))&amp;IF(B22=Data!B283,Data!I283,(IF(B22=Data!B284,Data!I284,(IF(B22=Data!#REF!,Data!#REF!,(IF(B22=Data!B279,Data!I279,(IF(B22=Data!B280,Data!I280,(IF(B22=Data!#REF!,Data!I975,(IF(B22=Data!#REF!,Data!#REF!,(IF(B22=Data!B335,Data!I335,Data!#REF!)))))))))))))))&amp;IF(B22=Data!#REF!,Data!#REF!,(IF(B22=Data!#REF!,Data!#REF!,(IF(B22=Data!#REF!,Data!#REF!,(IF(B22=Data!#REF!,Data!#REF!,(IF(B22=Data!#REF!,Data!#REF!,Data!#REF!)))))))))</f>
        <v>#REF!</v>
      </c>
      <c r="T22" s="379"/>
      <c r="U22" s="186" t="e">
        <f>IF(B22=Data!B157,Data!J157,(IF(B22=Data!B163,Data!J163,(IF(B22=Data!B165,Data!J165,(IF(B22=Data!#REF!,Data!#REF!,(IF(B22=Data!#REF!,Data!#REF!,(IF(B22=Data!B148,Data!J148,(IF(B22=Data!#REF!,Data!#REF!,(IF(B22=Data!#REF!,Data!#REF!,Data!#REF!)))))))))))))))&amp;IF(B22=Data!B283,Data!J283,(IF(B22=Data!B284,Data!J284,(IF(B22=Data!#REF!,Data!#REF!,(IF(B22=Data!B279,Data!J279,(IF(B22=Data!B280,Data!J280,(IF(B22=Data!#REF!,Data!J975,(IF(B22=Data!#REF!,Data!#REF!,(IF(B22=Data!B335,Data!J335,Data!#REF!)))))))))))))))&amp;IF(B22=Data!#REF!,Data!#REF!,(IF(B22=Data!#REF!,Data!#REF!,(IF(B22=Data!#REF!,Data!#REF!,(IF(B22=Data!#REF!,Data!#REF!,(IF(B22=Data!#REF!,Data!#REF!,Data!#REF!)))))))))</f>
        <v>#REF!</v>
      </c>
      <c r="V22" s="184" t="str">
        <f>IF(D22="","",VLOOKUP(B22,Data!$B$5:$J$404,9,FALSE)*D22)</f>
        <v/>
      </c>
    </row>
    <row r="23" spans="1:22" s="340" customFormat="1" ht="17" customHeight="1">
      <c r="A23" s="272"/>
      <c r="B23" s="419" t="s">
        <v>353</v>
      </c>
      <c r="C23" s="187" t="str">
        <f>IF(D23="","",VLOOKUP(B23,Data!$B$5:$L$404,2,FALSE))</f>
        <v>WQ78260</v>
      </c>
      <c r="D23" s="274">
        <v>11</v>
      </c>
      <c r="E23" s="467" t="s">
        <v>1031</v>
      </c>
      <c r="F23" s="185">
        <f>IF(D23="","",VLOOKUP(B23,Data!$B$5:$L$404,11,FALSE))</f>
        <v>4283.6499999999996</v>
      </c>
      <c r="G23" s="188">
        <f t="shared" si="0"/>
        <v>47120.149999999994</v>
      </c>
      <c r="H23" s="182" t="str">
        <f>IF(D23="","",VLOOKUP(B23,Data!$B$5:$D$404,3,FALSE))</f>
        <v>C/T</v>
      </c>
      <c r="I23" s="182" t="str">
        <f>IF(D23="","",VLOOKUP(B23,Data!$B$5:$M$404,12,FALSE))</f>
        <v>Indonesia</v>
      </c>
      <c r="J23" s="280" t="s">
        <v>1093</v>
      </c>
      <c r="K23" s="183">
        <f>IF(D23="","",VLOOKUP(B23,Data!$B$5:$E$404,4,FALSE)*D23)</f>
        <v>3355</v>
      </c>
      <c r="L23" s="183">
        <f>IF(D23="","",VLOOKUP(B23,Data!$B$5:$F$404,5,FALSE)*D23)</f>
        <v>2959</v>
      </c>
      <c r="M23" s="189" t="e">
        <f>IF(B23=Data!B104,Data!G104,(IF(B23=Data!B110,Data!G110,(IF(B23=Data!B112,Data!G112,(IF(B23=Data!#REF!,Data!#REF!,(IF(B23=Data!#REF!,Data!#REF!,(IF(B23=Data!B95,Data!G95,(IF(B23=Data!#REF!,Data!#REF!,(IF(B23=Data!#REF!,Data!#REF!,Data!#REF!)))))))))))))))&amp;IF(B23=Data!B230,Data!G230,(IF(B23=Data!B231,Data!G231,(IF(B23=Data!#REF!,Data!#REF!,(IF(B23=Data!B226,Data!G226,(IF(B23=Data!B227,Data!G227,(IF(B23=Data!#REF!,Data!G922,(IF(B23=Data!#REF!,Data!#REF!,(IF(B23=Data!B282,Data!G282,Data!#REF!)))))))))))))))&amp;IF(B23=Data!#REF!,Data!#REF!,(IF(B23=Data!#REF!,Data!#REF!,(IF(B23=Data!#REF!,Data!#REF!,(IF(B23=Data!#REF!,Data!#REF!,(IF(B23=Data!#REF!,Data!#REF!,Data!#REF!)))))))))</f>
        <v>#REF!</v>
      </c>
      <c r="N23" s="377"/>
      <c r="O23" s="378"/>
      <c r="P23" s="186" t="e">
        <f>IF(B23=Data!B104,Data!H104,(IF(B23=Data!B110,Data!H110,(IF(B23=Data!B112,Data!H112,(IF(B23=Data!#REF!,Data!#REF!,(IF(B23=Data!#REF!,Data!#REF!,(IF(B23=Data!B95,Data!H95,(IF(B23=Data!#REF!,Data!#REF!,(IF(B23=Data!#REF!,Data!#REF!,Data!#REF!)))))))))))))))&amp;IF(B23=Data!B230,Data!H230,(IF(B23=Data!B231,Data!H231,(IF(B23=Data!#REF!,Data!#REF!,(IF(B23=Data!B226,Data!H226,(IF(B23=Data!B227,Data!H227,(IF(B23=Data!#REF!,Data!H922,(IF(B23=Data!#REF!,Data!#REF!,(IF(B23=Data!B282,Data!H282,Data!#REF!)))))))))))))))&amp;IF(B23=Data!#REF!,Data!#REF!,(IF(B23=Data!#REF!,Data!#REF!,(IF(B23=Data!#REF!,Data!#REF!,(IF(B23=Data!#REF!,Data!#REF!,(IF(B23=Data!#REF!,Data!#REF!,Data!#REF!)))))))))</f>
        <v>#REF!</v>
      </c>
      <c r="Q23" s="378"/>
      <c r="R23" s="378"/>
      <c r="S23" s="186" t="e">
        <f>IF(B23=Data!B104,Data!I104,(IF(B23=Data!B110,Data!I110,(IF(B23=Data!B112,Data!I112,(IF(B23=Data!#REF!,Data!#REF!,(IF(B23=Data!#REF!,Data!#REF!,(IF(B23=Data!B95,Data!I95,(IF(B23=Data!#REF!,Data!#REF!,(IF(B23=Data!#REF!,Data!#REF!,Data!#REF!)))))))))))))))&amp;IF(B23=Data!B230,Data!I230,(IF(B23=Data!B231,Data!I231,(IF(B23=Data!#REF!,Data!#REF!,(IF(B23=Data!B226,Data!I226,(IF(B23=Data!B227,Data!I227,(IF(B23=Data!#REF!,Data!I922,(IF(B23=Data!#REF!,Data!#REF!,(IF(B23=Data!B282,Data!I282,Data!#REF!)))))))))))))))&amp;IF(B23=Data!#REF!,Data!#REF!,(IF(B23=Data!#REF!,Data!#REF!,(IF(B23=Data!#REF!,Data!#REF!,(IF(B23=Data!#REF!,Data!#REF!,(IF(B23=Data!#REF!,Data!#REF!,Data!#REF!)))))))))</f>
        <v>#REF!</v>
      </c>
      <c r="T23" s="379"/>
      <c r="U23" s="186" t="e">
        <f>IF(B23=Data!B104,Data!J104,(IF(B23=Data!B110,Data!J110,(IF(B23=Data!B112,Data!J112,(IF(B23=Data!#REF!,Data!#REF!,(IF(B23=Data!#REF!,Data!#REF!,(IF(B23=Data!B95,Data!J95,(IF(B23=Data!#REF!,Data!#REF!,(IF(B23=Data!#REF!,Data!#REF!,Data!#REF!)))))))))))))))&amp;IF(B23=Data!B230,Data!J230,(IF(B23=Data!B231,Data!J231,(IF(B23=Data!#REF!,Data!#REF!,(IF(B23=Data!B226,Data!J226,(IF(B23=Data!B227,Data!J227,(IF(B23=Data!#REF!,Data!J922,(IF(B23=Data!#REF!,Data!#REF!,(IF(B23=Data!B282,Data!J282,Data!#REF!)))))))))))))))&amp;IF(B23=Data!#REF!,Data!#REF!,(IF(B23=Data!#REF!,Data!#REF!,(IF(B23=Data!#REF!,Data!#REF!,(IF(B23=Data!#REF!,Data!#REF!,(IF(B23=Data!#REF!,Data!#REF!,Data!#REF!)))))))))</f>
        <v>#REF!</v>
      </c>
      <c r="V23" s="184">
        <f>IF(D23="","",VLOOKUP(B23,Data!$B$5:$J$404,9,FALSE)*D23)</f>
        <v>16.873999999999999</v>
      </c>
    </row>
    <row r="24" spans="1:22" s="340" customFormat="1" ht="17" customHeight="1">
      <c r="A24" s="272"/>
      <c r="B24" s="419" t="s">
        <v>201</v>
      </c>
      <c r="C24" s="187" t="str">
        <f>IF(D24="","",VLOOKUP(B24,Data!$B$5:$L$404,2,FALSE))</f>
        <v>WH50370</v>
      </c>
      <c r="D24" s="274">
        <v>1</v>
      </c>
      <c r="E24" s="467"/>
      <c r="F24" s="185">
        <f>IF(D24="","",VLOOKUP(B24,Data!$B$5:$L$404,11,FALSE))</f>
        <v>2134.0100000000002</v>
      </c>
      <c r="G24" s="188">
        <f t="shared" si="0"/>
        <v>2134.0100000000002</v>
      </c>
      <c r="H24" s="182" t="str">
        <f>IF(D24="","",VLOOKUP(B24,Data!$B$5:$D$404,3,FALSE))</f>
        <v>C/T</v>
      </c>
      <c r="I24" s="182" t="str">
        <f>IF(D24="","",VLOOKUP(B24,Data!$B$5:$M$404,12,FALSE))</f>
        <v>Indonesia</v>
      </c>
      <c r="J24" s="280" t="s">
        <v>1093</v>
      </c>
      <c r="K24" s="183">
        <f>IF(D24="","",VLOOKUP(B24,Data!$B$5:$E$404,4,FALSE)*D24)</f>
        <v>201</v>
      </c>
      <c r="L24" s="183">
        <f>IF(D24="","",VLOOKUP(B24,Data!$B$5:$F$404,5,FALSE)*D24)</f>
        <v>181</v>
      </c>
      <c r="M24" s="189" t="e">
        <f>IF(B24=Data!B105,Data!G105,(IF(B24=Data!B111,Data!G111,(IF(B24=Data!B113,Data!G113,(IF(B24=Data!#REF!,Data!#REF!,(IF(B24=Data!#REF!,Data!#REF!,(IF(B24=Data!B96,Data!G96,(IF(B24=Data!#REF!,Data!#REF!,(IF(B24=Data!#REF!,Data!#REF!,Data!#REF!)))))))))))))))&amp;IF(B24=Data!B231,Data!G231,(IF(B24=Data!B232,Data!G232,(IF(B24=Data!#REF!,Data!#REF!,(IF(B24=Data!B227,Data!G227,(IF(B24=Data!B228,Data!G228,(IF(B24=Data!#REF!,Data!G923,(IF(B24=Data!#REF!,Data!#REF!,(IF(B24=Data!B283,Data!G283,Data!#REF!)))))))))))))))&amp;IF(B24=Data!#REF!,Data!#REF!,(IF(B24=Data!#REF!,Data!#REF!,(IF(B24=Data!#REF!,Data!#REF!,(IF(B24=Data!#REF!,Data!#REF!,(IF(B24=Data!#REF!,Data!#REF!,Data!#REF!)))))))))</f>
        <v>#REF!</v>
      </c>
      <c r="N24" s="377"/>
      <c r="O24" s="378"/>
      <c r="P24" s="186" t="e">
        <f>IF(B24=Data!B105,Data!H105,(IF(B24=Data!B111,Data!H111,(IF(B24=Data!B113,Data!H113,(IF(B24=Data!#REF!,Data!#REF!,(IF(B24=Data!#REF!,Data!#REF!,(IF(B24=Data!B96,Data!H96,(IF(B24=Data!#REF!,Data!#REF!,(IF(B24=Data!#REF!,Data!#REF!,Data!#REF!)))))))))))))))&amp;IF(B24=Data!B231,Data!H231,(IF(B24=Data!B232,Data!H232,(IF(B24=Data!#REF!,Data!#REF!,(IF(B24=Data!B227,Data!H227,(IF(B24=Data!B228,Data!H228,(IF(B24=Data!#REF!,Data!H923,(IF(B24=Data!#REF!,Data!#REF!,(IF(B24=Data!B283,Data!H283,Data!#REF!)))))))))))))))&amp;IF(B24=Data!#REF!,Data!#REF!,(IF(B24=Data!#REF!,Data!#REF!,(IF(B24=Data!#REF!,Data!#REF!,(IF(B24=Data!#REF!,Data!#REF!,(IF(B24=Data!#REF!,Data!#REF!,Data!#REF!)))))))))</f>
        <v>#REF!</v>
      </c>
      <c r="Q24" s="378"/>
      <c r="R24" s="378"/>
      <c r="S24" s="186" t="e">
        <f>IF(B24=Data!B105,Data!I105,(IF(B24=Data!B111,Data!I111,(IF(B24=Data!B113,Data!I113,(IF(B24=Data!#REF!,Data!#REF!,(IF(B24=Data!#REF!,Data!#REF!,(IF(B24=Data!B96,Data!I96,(IF(B24=Data!#REF!,Data!#REF!,(IF(B24=Data!#REF!,Data!#REF!,Data!#REF!)))))))))))))))&amp;IF(B24=Data!B231,Data!I231,(IF(B24=Data!B232,Data!I232,(IF(B24=Data!#REF!,Data!#REF!,(IF(B24=Data!B227,Data!I227,(IF(B24=Data!B228,Data!I228,(IF(B24=Data!#REF!,Data!I923,(IF(B24=Data!#REF!,Data!#REF!,(IF(B24=Data!B283,Data!I283,Data!#REF!)))))))))))))))&amp;IF(B24=Data!#REF!,Data!#REF!,(IF(B24=Data!#REF!,Data!#REF!,(IF(B24=Data!#REF!,Data!#REF!,(IF(B24=Data!#REF!,Data!#REF!,(IF(B24=Data!#REF!,Data!#REF!,Data!#REF!)))))))))</f>
        <v>#REF!</v>
      </c>
      <c r="T24" s="379"/>
      <c r="U24" s="186" t="e">
        <f>IF(B24=Data!B105,Data!J105,(IF(B24=Data!B111,Data!J111,(IF(B24=Data!B113,Data!J113,(IF(B24=Data!#REF!,Data!#REF!,(IF(B24=Data!#REF!,Data!#REF!,(IF(B24=Data!B96,Data!J96,(IF(B24=Data!#REF!,Data!#REF!,(IF(B24=Data!#REF!,Data!#REF!,Data!#REF!)))))))))))))))&amp;IF(B24=Data!B231,Data!J231,(IF(B24=Data!B232,Data!J232,(IF(B24=Data!#REF!,Data!#REF!,(IF(B24=Data!B227,Data!J227,(IF(B24=Data!B228,Data!J228,(IF(B24=Data!#REF!,Data!J923,(IF(B24=Data!#REF!,Data!#REF!,(IF(B24=Data!B283,Data!J283,Data!#REF!)))))))))))))))&amp;IF(B24=Data!#REF!,Data!#REF!,(IF(B24=Data!#REF!,Data!#REF!,(IF(B24=Data!#REF!,Data!#REF!,(IF(B24=Data!#REF!,Data!#REF!,(IF(B24=Data!#REF!,Data!#REF!,Data!#REF!)))))))))</f>
        <v>#REF!</v>
      </c>
      <c r="V24" s="184">
        <f>IF(D24="","",VLOOKUP(B24,Data!$B$5:$J$404,9,FALSE)*D24)</f>
        <v>1.1499999999999999</v>
      </c>
    </row>
    <row r="25" spans="1:22" s="340" customFormat="1" ht="17" customHeight="1">
      <c r="A25" s="272"/>
      <c r="B25" s="419" t="s">
        <v>207</v>
      </c>
      <c r="C25" s="187" t="str">
        <f>IF(D25="","",VLOOKUP(B25,Data!$B$5:$L$404,2,FALSE))</f>
        <v>WH50400</v>
      </c>
      <c r="D25" s="274">
        <v>2</v>
      </c>
      <c r="E25" s="467"/>
      <c r="F25" s="185">
        <f>IF(D25="","",VLOOKUP(B25,Data!$B$5:$L$404,11,FALSE))</f>
        <v>2142.8000000000002</v>
      </c>
      <c r="G25" s="188">
        <f t="shared" si="0"/>
        <v>4285.6000000000004</v>
      </c>
      <c r="H25" s="182" t="str">
        <f>IF(D25="","",VLOOKUP(B25,Data!$B$5:$D$404,3,FALSE))</f>
        <v>C/T</v>
      </c>
      <c r="I25" s="182" t="str">
        <f>IF(D25="","",VLOOKUP(B25,Data!$B$5:$M$404,12,FALSE))</f>
        <v>Indonesia</v>
      </c>
      <c r="J25" s="280" t="s">
        <v>1093</v>
      </c>
      <c r="K25" s="183">
        <f>IF(D25="","",VLOOKUP(B25,Data!$B$5:$E$404,4,FALSE)*D25)</f>
        <v>402</v>
      </c>
      <c r="L25" s="183">
        <f>IF(D25="","",VLOOKUP(B25,Data!$B$5:$F$404,5,FALSE)*D25)</f>
        <v>362</v>
      </c>
      <c r="M25" s="189" t="e">
        <f>IF(B25=Data!B106,Data!G106,(IF(B25=Data!B112,Data!G112,(IF(B25=Data!B114,Data!G114,(IF(B25=Data!#REF!,Data!#REF!,(IF(B25=Data!#REF!,Data!#REF!,(IF(B25=Data!B97,Data!G97,(IF(B25=Data!#REF!,Data!#REF!,(IF(B25=Data!#REF!,Data!#REF!,Data!#REF!)))))))))))))))&amp;IF(B25=Data!B232,Data!G232,(IF(B25=Data!B233,Data!G233,(IF(B25=Data!#REF!,Data!#REF!,(IF(B25=Data!B228,Data!G228,(IF(B25=Data!B229,Data!G229,(IF(B25=Data!#REF!,Data!G924,(IF(B25=Data!#REF!,Data!#REF!,(IF(B25=Data!B284,Data!G284,Data!#REF!)))))))))))))))&amp;IF(B25=Data!#REF!,Data!#REF!,(IF(B25=Data!#REF!,Data!#REF!,(IF(B25=Data!#REF!,Data!#REF!,(IF(B25=Data!#REF!,Data!#REF!,(IF(B25=Data!#REF!,Data!#REF!,Data!#REF!)))))))))</f>
        <v>#REF!</v>
      </c>
      <c r="N25" s="377"/>
      <c r="O25" s="378"/>
      <c r="P25" s="186" t="e">
        <f>IF(B25=Data!B106,Data!H106,(IF(B25=Data!B112,Data!H112,(IF(B25=Data!B114,Data!H114,(IF(B25=Data!#REF!,Data!#REF!,(IF(B25=Data!#REF!,Data!#REF!,(IF(B25=Data!B97,Data!H97,(IF(B25=Data!#REF!,Data!#REF!,(IF(B25=Data!#REF!,Data!#REF!,Data!#REF!)))))))))))))))&amp;IF(B25=Data!B232,Data!H232,(IF(B25=Data!B233,Data!H233,(IF(B25=Data!#REF!,Data!#REF!,(IF(B25=Data!B228,Data!H228,(IF(B25=Data!B229,Data!H229,(IF(B25=Data!#REF!,Data!H924,(IF(B25=Data!#REF!,Data!#REF!,(IF(B25=Data!B284,Data!H284,Data!#REF!)))))))))))))))&amp;IF(B25=Data!#REF!,Data!#REF!,(IF(B25=Data!#REF!,Data!#REF!,(IF(B25=Data!#REF!,Data!#REF!,(IF(B25=Data!#REF!,Data!#REF!,(IF(B25=Data!#REF!,Data!#REF!,Data!#REF!)))))))))</f>
        <v>#REF!</v>
      </c>
      <c r="Q25" s="378"/>
      <c r="R25" s="378"/>
      <c r="S25" s="186" t="e">
        <f>IF(B25=Data!B106,Data!I106,(IF(B25=Data!B112,Data!I112,(IF(B25=Data!B114,Data!I114,(IF(B25=Data!#REF!,Data!#REF!,(IF(B25=Data!#REF!,Data!#REF!,(IF(B25=Data!B97,Data!I97,(IF(B25=Data!#REF!,Data!#REF!,(IF(B25=Data!#REF!,Data!#REF!,Data!#REF!)))))))))))))))&amp;IF(B25=Data!B232,Data!I232,(IF(B25=Data!B233,Data!I233,(IF(B25=Data!#REF!,Data!#REF!,(IF(B25=Data!B228,Data!I228,(IF(B25=Data!B229,Data!I229,(IF(B25=Data!#REF!,Data!I924,(IF(B25=Data!#REF!,Data!#REF!,(IF(B25=Data!B284,Data!I284,Data!#REF!)))))))))))))))&amp;IF(B25=Data!#REF!,Data!#REF!,(IF(B25=Data!#REF!,Data!#REF!,(IF(B25=Data!#REF!,Data!#REF!,(IF(B25=Data!#REF!,Data!#REF!,(IF(B25=Data!#REF!,Data!#REF!,Data!#REF!)))))))))</f>
        <v>#REF!</v>
      </c>
      <c r="T25" s="379"/>
      <c r="U25" s="186" t="e">
        <f>IF(B25=Data!B106,Data!J106,(IF(B25=Data!B112,Data!J112,(IF(B25=Data!B114,Data!J114,(IF(B25=Data!#REF!,Data!#REF!,(IF(B25=Data!#REF!,Data!#REF!,(IF(B25=Data!B97,Data!J97,(IF(B25=Data!#REF!,Data!#REF!,(IF(B25=Data!#REF!,Data!#REF!,Data!#REF!)))))))))))))))&amp;IF(B25=Data!B232,Data!J232,(IF(B25=Data!B233,Data!J233,(IF(B25=Data!#REF!,Data!#REF!,(IF(B25=Data!B228,Data!J228,(IF(B25=Data!B229,Data!J229,(IF(B25=Data!#REF!,Data!J924,(IF(B25=Data!#REF!,Data!#REF!,(IF(B25=Data!B284,Data!J284,Data!#REF!)))))))))))))))&amp;IF(B25=Data!#REF!,Data!#REF!,(IF(B25=Data!#REF!,Data!#REF!,(IF(B25=Data!#REF!,Data!#REF!,(IF(B25=Data!#REF!,Data!#REF!,(IF(B25=Data!#REF!,Data!#REF!,Data!#REF!)))))))))</f>
        <v>#REF!</v>
      </c>
      <c r="V25" s="184">
        <f>IF(D25="","",VLOOKUP(B25,Data!$B$5:$J$404,9,FALSE)*D25)</f>
        <v>2.2999999999999998</v>
      </c>
    </row>
    <row r="26" spans="1:22" s="340" customFormat="1" ht="17" customHeight="1">
      <c r="A26" s="272"/>
      <c r="B26" s="419" t="s">
        <v>213</v>
      </c>
      <c r="C26" s="187" t="str">
        <f>IF(D26="","",VLOOKUP(B26,Data!$B$5:$L$404,2,FALSE))</f>
        <v>WH50410</v>
      </c>
      <c r="D26" s="274">
        <v>8</v>
      </c>
      <c r="E26" s="467"/>
      <c r="F26" s="185">
        <f>IF(D26="","",VLOOKUP(B26,Data!$B$5:$L$404,11,FALSE))</f>
        <v>1897.4</v>
      </c>
      <c r="G26" s="188">
        <f>IF(D26&gt;0,D26*F26,"-")</f>
        <v>15179.2</v>
      </c>
      <c r="H26" s="182" t="str">
        <f>IF(D26="","",VLOOKUP(B26,Data!$B$5:$D$404,3,FALSE))</f>
        <v>C/T</v>
      </c>
      <c r="I26" s="182" t="str">
        <f>IF(D26="","",VLOOKUP(B26,Data!$B$5:$M$404,12,FALSE))</f>
        <v>Indonesia</v>
      </c>
      <c r="J26" s="280" t="s">
        <v>1093</v>
      </c>
      <c r="K26" s="183">
        <f>IF(D26="","",VLOOKUP(B26,Data!$B$5:$E$404,4,FALSE)*D26)</f>
        <v>1776</v>
      </c>
      <c r="L26" s="183">
        <f>IF(D26="","",VLOOKUP(B26,Data!$B$5:$F$404,5,FALSE)*D26)</f>
        <v>1608</v>
      </c>
      <c r="M26" s="189" t="e">
        <f>IF(B26=Data!B107,Data!G107,(IF(B26=Data!B113,Data!G113,(IF(B26=Data!B115,Data!G115,(IF(B26=Data!#REF!,Data!#REF!,(IF(B26=Data!#REF!,Data!#REF!,(IF(B26=Data!B98,Data!G98,(IF(B26=Data!#REF!,Data!#REF!,(IF(B26=Data!#REF!,Data!#REF!,Data!#REF!)))))))))))))))&amp;IF(B26=Data!B233,Data!G233,(IF(B26=Data!B234,Data!G234,(IF(B26=Data!#REF!,Data!#REF!,(IF(B26=Data!B229,Data!G229,(IF(B26=Data!B230,Data!G230,(IF(B26=Data!#REF!,Data!G925,(IF(B26=Data!#REF!,Data!#REF!,(IF(B26=Data!B285,Data!G285,Data!#REF!)))))))))))))))&amp;IF(B26=Data!#REF!,Data!#REF!,(IF(B26=Data!#REF!,Data!#REF!,(IF(B26=Data!#REF!,Data!#REF!,(IF(B26=Data!#REF!,Data!#REF!,(IF(B26=Data!#REF!,Data!#REF!,Data!#REF!)))))))))</f>
        <v>#REF!</v>
      </c>
      <c r="N26" s="377"/>
      <c r="O26" s="378"/>
      <c r="P26" s="186" t="e">
        <f>IF(B26=Data!B107,Data!H107,(IF(B26=Data!B113,Data!H113,(IF(B26=Data!B115,Data!H115,(IF(B26=Data!#REF!,Data!#REF!,(IF(B26=Data!#REF!,Data!#REF!,(IF(B26=Data!B98,Data!H98,(IF(B26=Data!#REF!,Data!#REF!,(IF(B26=Data!#REF!,Data!#REF!,Data!#REF!)))))))))))))))&amp;IF(B26=Data!B233,Data!H233,(IF(B26=Data!B234,Data!H234,(IF(B26=Data!#REF!,Data!#REF!,(IF(B26=Data!B229,Data!H229,(IF(B26=Data!B230,Data!H230,(IF(B26=Data!#REF!,Data!H925,(IF(B26=Data!#REF!,Data!#REF!,(IF(B26=Data!B285,Data!H285,Data!#REF!)))))))))))))))&amp;IF(B26=Data!#REF!,Data!#REF!,(IF(B26=Data!#REF!,Data!#REF!,(IF(B26=Data!#REF!,Data!#REF!,(IF(B26=Data!#REF!,Data!#REF!,(IF(B26=Data!#REF!,Data!#REF!,Data!#REF!)))))))))</f>
        <v>#REF!</v>
      </c>
      <c r="Q26" s="378"/>
      <c r="R26" s="378"/>
      <c r="S26" s="186" t="e">
        <f>IF(B26=Data!B107,Data!I107,(IF(B26=Data!B113,Data!I113,(IF(B26=Data!B115,Data!I115,(IF(B26=Data!#REF!,Data!#REF!,(IF(B26=Data!#REF!,Data!#REF!,(IF(B26=Data!B98,Data!I98,(IF(B26=Data!#REF!,Data!#REF!,(IF(B26=Data!#REF!,Data!#REF!,Data!#REF!)))))))))))))))&amp;IF(B26=Data!B233,Data!I233,(IF(B26=Data!B234,Data!I234,(IF(B26=Data!#REF!,Data!#REF!,(IF(B26=Data!B229,Data!I229,(IF(B26=Data!B230,Data!I230,(IF(B26=Data!#REF!,Data!I925,(IF(B26=Data!#REF!,Data!#REF!,(IF(B26=Data!B285,Data!I285,Data!#REF!)))))))))))))))&amp;IF(B26=Data!#REF!,Data!#REF!,(IF(B26=Data!#REF!,Data!#REF!,(IF(B26=Data!#REF!,Data!#REF!,(IF(B26=Data!#REF!,Data!#REF!,(IF(B26=Data!#REF!,Data!#REF!,Data!#REF!)))))))))</f>
        <v>#REF!</v>
      </c>
      <c r="T26" s="379"/>
      <c r="U26" s="186" t="e">
        <f>IF(B26=Data!B107,Data!J107,(IF(B26=Data!B113,Data!J113,(IF(B26=Data!B115,Data!J115,(IF(B26=Data!#REF!,Data!#REF!,(IF(B26=Data!#REF!,Data!#REF!,(IF(B26=Data!B98,Data!J98,(IF(B26=Data!#REF!,Data!#REF!,(IF(B26=Data!#REF!,Data!#REF!,Data!#REF!)))))))))))))))&amp;IF(B26=Data!B233,Data!J233,(IF(B26=Data!B234,Data!J234,(IF(B26=Data!#REF!,Data!#REF!,(IF(B26=Data!B229,Data!J229,(IF(B26=Data!B230,Data!J230,(IF(B26=Data!#REF!,Data!J925,(IF(B26=Data!#REF!,Data!#REF!,(IF(B26=Data!B285,Data!J285,Data!#REF!)))))))))))))))&amp;IF(B26=Data!#REF!,Data!#REF!,(IF(B26=Data!#REF!,Data!#REF!,(IF(B26=Data!#REF!,Data!#REF!,(IF(B26=Data!#REF!,Data!#REF!,(IF(B26=Data!#REF!,Data!#REF!,Data!#REF!)))))))))</f>
        <v>#REF!</v>
      </c>
      <c r="V26" s="184">
        <f>IF(D26="","",VLOOKUP(B26,Data!$B$5:$J$404,9,FALSE)*D26)</f>
        <v>9.5920000000000005</v>
      </c>
    </row>
    <row r="27" spans="1:22" s="340" customFormat="1" ht="17" customHeight="1">
      <c r="A27" s="272"/>
      <c r="B27" s="419" t="s">
        <v>213</v>
      </c>
      <c r="C27" s="187" t="str">
        <f>IF(D27="","",VLOOKUP(B27,Data!$B$5:$L$404,2,FALSE))</f>
        <v>WH50410</v>
      </c>
      <c r="D27" s="274">
        <v>3</v>
      </c>
      <c r="E27" s="467"/>
      <c r="F27" s="185">
        <f>IF(D27="","",VLOOKUP(B27,Data!$B$5:$L$404,11,FALSE))</f>
        <v>1897.4</v>
      </c>
      <c r="G27" s="188">
        <f t="shared" si="0"/>
        <v>5692.2000000000007</v>
      </c>
      <c r="H27" s="182" t="str">
        <f>IF(D27="","",VLOOKUP(B27,Data!$B$5:$D$404,3,FALSE))</f>
        <v>C/T</v>
      </c>
      <c r="I27" s="182" t="str">
        <f>IF(D27="","",VLOOKUP(B27,Data!$B$5:$M$404,12,FALSE))</f>
        <v>Indonesia</v>
      </c>
      <c r="J27" s="280" t="s">
        <v>1093</v>
      </c>
      <c r="K27" s="183">
        <f>IF(D27="","",VLOOKUP(B27,Data!$B$5:$E$404,4,FALSE)*D27)</f>
        <v>666</v>
      </c>
      <c r="L27" s="183">
        <f>IF(D27="","",VLOOKUP(B27,Data!$B$5:$F$404,5,FALSE)*D27)</f>
        <v>603</v>
      </c>
      <c r="M27" s="189" t="e">
        <f>IF(B27=Data!B108,Data!G108,(IF(B27=Data!B114,Data!G114,(IF(B27=Data!B116,Data!G116,(IF(B27=Data!#REF!,Data!#REF!,(IF(B27=Data!#REF!,Data!#REF!,(IF(B27=Data!B99,Data!G99,(IF(B27=Data!#REF!,Data!#REF!,(IF(B27=Data!#REF!,Data!#REF!,Data!#REF!)))))))))))))))&amp;IF(B27=Data!B234,Data!G234,(IF(B27=Data!B235,Data!G235,(IF(B27=Data!#REF!,Data!#REF!,(IF(B27=Data!B230,Data!G230,(IF(B27=Data!B231,Data!G231,(IF(B27=Data!#REF!,Data!G926,(IF(B27=Data!#REF!,Data!#REF!,(IF(B27=Data!B286,Data!G286,Data!#REF!)))))))))))))))&amp;IF(B27=Data!#REF!,Data!#REF!,(IF(B27=Data!#REF!,Data!#REF!,(IF(B27=Data!#REF!,Data!#REF!,(IF(B27=Data!#REF!,Data!#REF!,(IF(B27=Data!#REF!,Data!#REF!,Data!#REF!)))))))))</f>
        <v>#REF!</v>
      </c>
      <c r="N27" s="377"/>
      <c r="O27" s="378"/>
      <c r="P27" s="186" t="e">
        <f>IF(B27=Data!B108,Data!H108,(IF(B27=Data!B114,Data!H114,(IF(B27=Data!B116,Data!H116,(IF(B27=Data!#REF!,Data!#REF!,(IF(B27=Data!#REF!,Data!#REF!,(IF(B27=Data!B99,Data!H99,(IF(B27=Data!#REF!,Data!#REF!,(IF(B27=Data!#REF!,Data!#REF!,Data!#REF!)))))))))))))))&amp;IF(B27=Data!B234,Data!H234,(IF(B27=Data!B235,Data!H235,(IF(B27=Data!#REF!,Data!#REF!,(IF(B27=Data!B230,Data!H230,(IF(B27=Data!B231,Data!H231,(IF(B27=Data!#REF!,Data!H926,(IF(B27=Data!#REF!,Data!#REF!,(IF(B27=Data!B286,Data!H286,Data!#REF!)))))))))))))))&amp;IF(B27=Data!#REF!,Data!#REF!,(IF(B27=Data!#REF!,Data!#REF!,(IF(B27=Data!#REF!,Data!#REF!,(IF(B27=Data!#REF!,Data!#REF!,(IF(B27=Data!#REF!,Data!#REF!,Data!#REF!)))))))))</f>
        <v>#REF!</v>
      </c>
      <c r="Q27" s="378"/>
      <c r="R27" s="378"/>
      <c r="S27" s="186" t="e">
        <f>IF(B27=Data!B108,Data!I108,(IF(B27=Data!B114,Data!I114,(IF(B27=Data!B116,Data!I116,(IF(B27=Data!#REF!,Data!#REF!,(IF(B27=Data!#REF!,Data!#REF!,(IF(B27=Data!B99,Data!I99,(IF(B27=Data!#REF!,Data!#REF!,(IF(B27=Data!#REF!,Data!#REF!,Data!#REF!)))))))))))))))&amp;IF(B27=Data!B234,Data!I234,(IF(B27=Data!B235,Data!I235,(IF(B27=Data!#REF!,Data!#REF!,(IF(B27=Data!B230,Data!I230,(IF(B27=Data!B231,Data!I231,(IF(B27=Data!#REF!,Data!I926,(IF(B27=Data!#REF!,Data!#REF!,(IF(B27=Data!B286,Data!I286,Data!#REF!)))))))))))))))&amp;IF(B27=Data!#REF!,Data!#REF!,(IF(B27=Data!#REF!,Data!#REF!,(IF(B27=Data!#REF!,Data!#REF!,(IF(B27=Data!#REF!,Data!#REF!,(IF(B27=Data!#REF!,Data!#REF!,Data!#REF!)))))))))</f>
        <v>#REF!</v>
      </c>
      <c r="T27" s="379"/>
      <c r="U27" s="186" t="e">
        <f>IF(B27=Data!B108,Data!J108,(IF(B27=Data!B114,Data!J114,(IF(B27=Data!B116,Data!J116,(IF(B27=Data!#REF!,Data!#REF!,(IF(B27=Data!#REF!,Data!#REF!,(IF(B27=Data!B99,Data!J99,(IF(B27=Data!#REF!,Data!#REF!,(IF(B27=Data!#REF!,Data!#REF!,Data!#REF!)))))))))))))))&amp;IF(B27=Data!B234,Data!J234,(IF(B27=Data!B235,Data!J235,(IF(B27=Data!#REF!,Data!#REF!,(IF(B27=Data!B230,Data!J230,(IF(B27=Data!B231,Data!J231,(IF(B27=Data!#REF!,Data!J926,(IF(B27=Data!#REF!,Data!#REF!,(IF(B27=Data!B286,Data!J286,Data!#REF!)))))))))))))))&amp;IF(B27=Data!#REF!,Data!#REF!,(IF(B27=Data!#REF!,Data!#REF!,(IF(B27=Data!#REF!,Data!#REF!,(IF(B27=Data!#REF!,Data!#REF!,(IF(B27=Data!#REF!,Data!#REF!,Data!#REF!)))))))))</f>
        <v>#REF!</v>
      </c>
      <c r="V27" s="184">
        <f>IF(D27="","",VLOOKUP(B27,Data!$B$5:$J$404,9,FALSE)*D27)</f>
        <v>3.5970000000000004</v>
      </c>
    </row>
    <row r="28" spans="1:22" s="340" customFormat="1" ht="17" customHeight="1">
      <c r="A28" s="272"/>
      <c r="B28" s="419" t="s">
        <v>213</v>
      </c>
      <c r="C28" s="187" t="str">
        <f>IF(D28="","",VLOOKUP(B28,Data!$B$5:$L$404,2,FALSE))</f>
        <v>WH50410</v>
      </c>
      <c r="D28" s="274">
        <v>4</v>
      </c>
      <c r="E28" s="466"/>
      <c r="F28" s="185">
        <f>IF(D28="","",VLOOKUP(B28,Data!$B$5:$L$404,11,FALSE))</f>
        <v>1897.4</v>
      </c>
      <c r="G28" s="188">
        <f t="shared" si="0"/>
        <v>7589.6</v>
      </c>
      <c r="H28" s="182" t="str">
        <f>IF(D28="","",VLOOKUP(B28,Data!$B$5:$D$404,3,FALSE))</f>
        <v>C/T</v>
      </c>
      <c r="I28" s="182" t="str">
        <f>IF(D28="","",VLOOKUP(B28,Data!$B$5:$M$404,12,FALSE))</f>
        <v>Indonesia</v>
      </c>
      <c r="J28" s="280" t="s">
        <v>1093</v>
      </c>
      <c r="K28" s="183">
        <f>IF(D28="","",VLOOKUP(B28,Data!$B$5:$E$404,4,FALSE)*D28)</f>
        <v>888</v>
      </c>
      <c r="L28" s="183">
        <f>IF(D28="","",VLOOKUP(B28,Data!$B$5:$F$404,5,FALSE)*D28)</f>
        <v>804</v>
      </c>
      <c r="M28" s="189" t="e">
        <f>IF(B28=Data!B103,Data!G103,(IF(B28=Data!B109,Data!G109,(IF(B28=Data!B111,Data!G111,(IF(B28=Data!#REF!,Data!#REF!,(IF(B28=Data!#REF!,Data!#REF!,(IF(B28=Data!B94,Data!G94,(IF(B28=Data!#REF!,Data!#REF!,(IF(B28=Data!#REF!,Data!#REF!,Data!#REF!)))))))))))))))&amp;IF(B28=Data!B229,Data!G229,(IF(B28=Data!B230,Data!G230,(IF(B28=Data!#REF!,Data!#REF!,(IF(B28=Data!B225,Data!G225,(IF(B28=Data!B226,Data!G226,(IF(B28=Data!#REF!,Data!G921,(IF(B28=Data!#REF!,Data!#REF!,(IF(B28=Data!B281,Data!G281,Data!#REF!)))))))))))))))&amp;IF(B28=Data!#REF!,Data!#REF!,(IF(B28=Data!#REF!,Data!#REF!,(IF(B28=Data!#REF!,Data!#REF!,(IF(B28=Data!#REF!,Data!#REF!,(IF(B28=Data!#REF!,Data!#REF!,Data!#REF!)))))))))</f>
        <v>#REF!</v>
      </c>
      <c r="N28" s="377"/>
      <c r="O28" s="378"/>
      <c r="P28" s="186" t="e">
        <f>IF(B28=Data!B103,Data!H103,(IF(B28=Data!B109,Data!H109,(IF(B28=Data!B111,Data!H111,(IF(B28=Data!#REF!,Data!#REF!,(IF(B28=Data!#REF!,Data!#REF!,(IF(B28=Data!B94,Data!H94,(IF(B28=Data!#REF!,Data!#REF!,(IF(B28=Data!#REF!,Data!#REF!,Data!#REF!)))))))))))))))&amp;IF(B28=Data!B229,Data!H229,(IF(B28=Data!B230,Data!H230,(IF(B28=Data!#REF!,Data!#REF!,(IF(B28=Data!B225,Data!H225,(IF(B28=Data!B226,Data!H226,(IF(B28=Data!#REF!,Data!H921,(IF(B28=Data!#REF!,Data!#REF!,(IF(B28=Data!B281,Data!H281,Data!#REF!)))))))))))))))&amp;IF(B28=Data!#REF!,Data!#REF!,(IF(B28=Data!#REF!,Data!#REF!,(IF(B28=Data!#REF!,Data!#REF!,(IF(B28=Data!#REF!,Data!#REF!,(IF(B28=Data!#REF!,Data!#REF!,Data!#REF!)))))))))</f>
        <v>#REF!</v>
      </c>
      <c r="Q28" s="378"/>
      <c r="R28" s="378"/>
      <c r="S28" s="186" t="e">
        <f>IF(B28=Data!B103,Data!I103,(IF(B28=Data!B109,Data!I109,(IF(B28=Data!B111,Data!I111,(IF(B28=Data!#REF!,Data!#REF!,(IF(B28=Data!#REF!,Data!#REF!,(IF(B28=Data!B94,Data!I94,(IF(B28=Data!#REF!,Data!#REF!,(IF(B28=Data!#REF!,Data!#REF!,Data!#REF!)))))))))))))))&amp;IF(B28=Data!B229,Data!I229,(IF(B28=Data!B230,Data!I230,(IF(B28=Data!#REF!,Data!#REF!,(IF(B28=Data!B225,Data!I225,(IF(B28=Data!B226,Data!I226,(IF(B28=Data!#REF!,Data!I921,(IF(B28=Data!#REF!,Data!#REF!,(IF(B28=Data!B281,Data!I281,Data!#REF!)))))))))))))))&amp;IF(B28=Data!#REF!,Data!#REF!,(IF(B28=Data!#REF!,Data!#REF!,(IF(B28=Data!#REF!,Data!#REF!,(IF(B28=Data!#REF!,Data!#REF!,(IF(B28=Data!#REF!,Data!#REF!,Data!#REF!)))))))))</f>
        <v>#REF!</v>
      </c>
      <c r="T28" s="379"/>
      <c r="U28" s="186" t="e">
        <f>IF(B28=Data!B103,Data!J103,(IF(B28=Data!B109,Data!J109,(IF(B28=Data!B111,Data!J111,(IF(B28=Data!#REF!,Data!#REF!,(IF(B28=Data!#REF!,Data!#REF!,(IF(B28=Data!B94,Data!J94,(IF(B28=Data!#REF!,Data!#REF!,(IF(B28=Data!#REF!,Data!#REF!,Data!#REF!)))))))))))))))&amp;IF(B28=Data!B229,Data!J229,(IF(B28=Data!B230,Data!J230,(IF(B28=Data!#REF!,Data!#REF!,(IF(B28=Data!B225,Data!J225,(IF(B28=Data!B226,Data!J226,(IF(B28=Data!#REF!,Data!J921,(IF(B28=Data!#REF!,Data!#REF!,(IF(B28=Data!B281,Data!J281,Data!#REF!)))))))))))))))&amp;IF(B28=Data!#REF!,Data!#REF!,(IF(B28=Data!#REF!,Data!#REF!,(IF(B28=Data!#REF!,Data!#REF!,(IF(B28=Data!#REF!,Data!#REF!,(IF(B28=Data!#REF!,Data!#REF!,Data!#REF!)))))))))</f>
        <v>#REF!</v>
      </c>
      <c r="V28" s="184">
        <f>IF(D28="","",VLOOKUP(B28,Data!$B$5:$J$404,9,FALSE)*D28)</f>
        <v>4.7960000000000003</v>
      </c>
    </row>
    <row r="29" spans="1:22" s="340" customFormat="1" ht="17" customHeight="1">
      <c r="A29" s="272"/>
      <c r="B29" s="419" t="s">
        <v>215</v>
      </c>
      <c r="C29" s="187" t="str">
        <f>IF(D29="","",VLOOKUP(B29,Data!$B$5:$L$404,2,FALSE))</f>
        <v>WH50420</v>
      </c>
      <c r="D29" s="274">
        <v>2</v>
      </c>
      <c r="E29" s="466"/>
      <c r="F29" s="185">
        <f>IF(D29="","",VLOOKUP(B29,Data!$B$5:$L$404,11,FALSE))</f>
        <v>1897.4</v>
      </c>
      <c r="G29" s="188">
        <f t="shared" si="0"/>
        <v>3794.8</v>
      </c>
      <c r="H29" s="182" t="str">
        <f>IF(D29="","",VLOOKUP(B29,Data!$B$5:$D$404,3,FALSE))</f>
        <v>C/T</v>
      </c>
      <c r="I29" s="182" t="str">
        <f>IF(D29="","",VLOOKUP(B29,Data!$B$5:$M$404,12,FALSE))</f>
        <v>Indonesia</v>
      </c>
      <c r="J29" s="280" t="s">
        <v>1093</v>
      </c>
      <c r="K29" s="183">
        <f>IF(D29="","",VLOOKUP(B29,Data!$B$5:$E$404,4,FALSE)*D29)</f>
        <v>444</v>
      </c>
      <c r="L29" s="183">
        <f>IF(D29="","",VLOOKUP(B29,Data!$B$5:$F$404,5,FALSE)*D29)</f>
        <v>402</v>
      </c>
      <c r="M29" s="189" t="e">
        <f>IF(B29=Data!B104,Data!G104,(IF(B29=Data!B110,Data!G110,(IF(B29=Data!B112,Data!G112,(IF(B29=Data!#REF!,Data!#REF!,(IF(B29=Data!#REF!,Data!#REF!,(IF(B29=Data!B95,Data!G95,(IF(B29=Data!#REF!,Data!#REF!,(IF(B29=Data!#REF!,Data!#REF!,Data!#REF!)))))))))))))))&amp;IF(B29=Data!B230,Data!G230,(IF(B29=Data!B231,Data!G231,(IF(B29=Data!#REF!,Data!#REF!,(IF(B29=Data!B226,Data!G226,(IF(B29=Data!B227,Data!G227,(IF(B29=Data!#REF!,Data!G922,(IF(B29=Data!#REF!,Data!#REF!,(IF(B29=Data!B282,Data!G282,Data!#REF!)))))))))))))))&amp;IF(B29=Data!#REF!,Data!#REF!,(IF(B29=Data!#REF!,Data!#REF!,(IF(B29=Data!#REF!,Data!#REF!,(IF(B29=Data!#REF!,Data!#REF!,(IF(B29=Data!#REF!,Data!#REF!,Data!#REF!)))))))))</f>
        <v>#REF!</v>
      </c>
      <c r="N29" s="377"/>
      <c r="O29" s="378"/>
      <c r="P29" s="186" t="e">
        <f>IF(B29=Data!B104,Data!H104,(IF(B29=Data!B110,Data!H110,(IF(B29=Data!B112,Data!H112,(IF(B29=Data!#REF!,Data!#REF!,(IF(B29=Data!#REF!,Data!#REF!,(IF(B29=Data!B95,Data!H95,(IF(B29=Data!#REF!,Data!#REF!,(IF(B29=Data!#REF!,Data!#REF!,Data!#REF!)))))))))))))))&amp;IF(B29=Data!B230,Data!H230,(IF(B29=Data!B231,Data!H231,(IF(B29=Data!#REF!,Data!#REF!,(IF(B29=Data!B226,Data!H226,(IF(B29=Data!B227,Data!H227,(IF(B29=Data!#REF!,Data!H922,(IF(B29=Data!#REF!,Data!#REF!,(IF(B29=Data!B282,Data!H282,Data!#REF!)))))))))))))))&amp;IF(B29=Data!#REF!,Data!#REF!,(IF(B29=Data!#REF!,Data!#REF!,(IF(B29=Data!#REF!,Data!#REF!,(IF(B29=Data!#REF!,Data!#REF!,(IF(B29=Data!#REF!,Data!#REF!,Data!#REF!)))))))))</f>
        <v>#REF!</v>
      </c>
      <c r="Q29" s="378"/>
      <c r="R29" s="378"/>
      <c r="S29" s="186" t="e">
        <f>IF(B29=Data!B104,Data!I104,(IF(B29=Data!B110,Data!I110,(IF(B29=Data!B112,Data!I112,(IF(B29=Data!#REF!,Data!#REF!,(IF(B29=Data!#REF!,Data!#REF!,(IF(B29=Data!B95,Data!I95,(IF(B29=Data!#REF!,Data!#REF!,(IF(B29=Data!#REF!,Data!#REF!,Data!#REF!)))))))))))))))&amp;IF(B29=Data!B230,Data!I230,(IF(B29=Data!B231,Data!I231,(IF(B29=Data!#REF!,Data!#REF!,(IF(B29=Data!B226,Data!I226,(IF(B29=Data!B227,Data!I227,(IF(B29=Data!#REF!,Data!I922,(IF(B29=Data!#REF!,Data!#REF!,(IF(B29=Data!B282,Data!I282,Data!#REF!)))))))))))))))&amp;IF(B29=Data!#REF!,Data!#REF!,(IF(B29=Data!#REF!,Data!#REF!,(IF(B29=Data!#REF!,Data!#REF!,(IF(B29=Data!#REF!,Data!#REF!,(IF(B29=Data!#REF!,Data!#REF!,Data!#REF!)))))))))</f>
        <v>#REF!</v>
      </c>
      <c r="T29" s="379"/>
      <c r="U29" s="186" t="e">
        <f>IF(B29=Data!B104,Data!J104,(IF(B29=Data!B110,Data!J110,(IF(B29=Data!B112,Data!J112,(IF(B29=Data!#REF!,Data!#REF!,(IF(B29=Data!#REF!,Data!#REF!,(IF(B29=Data!B95,Data!J95,(IF(B29=Data!#REF!,Data!#REF!,(IF(B29=Data!#REF!,Data!#REF!,Data!#REF!)))))))))))))))&amp;IF(B29=Data!B230,Data!J230,(IF(B29=Data!B231,Data!J231,(IF(B29=Data!#REF!,Data!#REF!,(IF(B29=Data!B226,Data!J226,(IF(B29=Data!B227,Data!J227,(IF(B29=Data!#REF!,Data!J922,(IF(B29=Data!#REF!,Data!#REF!,(IF(B29=Data!B282,Data!J282,Data!#REF!)))))))))))))))&amp;IF(B29=Data!#REF!,Data!#REF!,(IF(B29=Data!#REF!,Data!#REF!,(IF(B29=Data!#REF!,Data!#REF!,(IF(B29=Data!#REF!,Data!#REF!,(IF(B29=Data!#REF!,Data!#REF!,Data!#REF!)))))))))</f>
        <v>#REF!</v>
      </c>
      <c r="V29" s="184">
        <f>IF(D29="","",VLOOKUP(B29,Data!$B$5:$J$404,9,FALSE)*D29)</f>
        <v>2.3980000000000001</v>
      </c>
    </row>
    <row r="30" spans="1:22" s="340" customFormat="1" ht="17" customHeight="1">
      <c r="A30" s="272"/>
      <c r="B30" s="419" t="s">
        <v>269</v>
      </c>
      <c r="C30" s="187" t="str">
        <f>IF(D30="","",VLOOKUP(B30,Data!$B$5:$L$404,2,FALSE))</f>
        <v>WN67610</v>
      </c>
      <c r="D30" s="274">
        <v>2</v>
      </c>
      <c r="E30" s="466"/>
      <c r="F30" s="185">
        <f>IF(D30="","",VLOOKUP(B30,Data!$B$5:$L$404,11,FALSE))</f>
        <v>3084.01</v>
      </c>
      <c r="G30" s="188">
        <f t="shared" si="0"/>
        <v>6168.02</v>
      </c>
      <c r="H30" s="182" t="str">
        <f>IF(D30="","",VLOOKUP(B30,Data!$B$5:$D$404,3,FALSE))</f>
        <v>C/T</v>
      </c>
      <c r="I30" s="182" t="str">
        <f>IF(D30="","",VLOOKUP(B30,Data!$B$5:$M$404,12,FALSE))</f>
        <v>Indonesia</v>
      </c>
      <c r="J30" s="280" t="s">
        <v>1093</v>
      </c>
      <c r="K30" s="183">
        <f>IF(D30="","",VLOOKUP(B30,Data!$B$5:$E$404,4,FALSE)*D30)</f>
        <v>524</v>
      </c>
      <c r="L30" s="183">
        <f>IF(D30="","",VLOOKUP(B30,Data!$B$5:$F$404,5,FALSE)*D30)</f>
        <v>484</v>
      </c>
      <c r="M30" s="189" t="e">
        <f>IF(B30=Data!B105,Data!G105,(IF(B30=Data!B111,Data!G111,(IF(B30=Data!B113,Data!G113,(IF(B30=Data!#REF!,Data!#REF!,(IF(B30=Data!#REF!,Data!#REF!,(IF(B30=Data!B96,Data!G96,(IF(B30=Data!#REF!,Data!#REF!,(IF(B30=Data!#REF!,Data!#REF!,Data!#REF!)))))))))))))))&amp;IF(B30=Data!B231,Data!G231,(IF(B30=Data!B232,Data!G232,(IF(B30=Data!#REF!,Data!#REF!,(IF(B30=Data!B227,Data!G227,(IF(B30=Data!B228,Data!G228,(IF(B30=Data!#REF!,Data!G923,(IF(B30=Data!#REF!,Data!#REF!,(IF(B30=Data!B283,Data!G283,Data!#REF!)))))))))))))))&amp;IF(B30=Data!#REF!,Data!#REF!,(IF(B30=Data!#REF!,Data!#REF!,(IF(B30=Data!#REF!,Data!#REF!,(IF(B30=Data!#REF!,Data!#REF!,(IF(B30=Data!#REF!,Data!#REF!,Data!#REF!)))))))))</f>
        <v>#REF!</v>
      </c>
      <c r="N30" s="377"/>
      <c r="O30" s="378"/>
      <c r="P30" s="186" t="e">
        <f>IF(B30=Data!B105,Data!H105,(IF(B30=Data!B111,Data!H111,(IF(B30=Data!B113,Data!H113,(IF(B30=Data!#REF!,Data!#REF!,(IF(B30=Data!#REF!,Data!#REF!,(IF(B30=Data!B96,Data!H96,(IF(B30=Data!#REF!,Data!#REF!,(IF(B30=Data!#REF!,Data!#REF!,Data!#REF!)))))))))))))))&amp;IF(B30=Data!B231,Data!H231,(IF(B30=Data!B232,Data!H232,(IF(B30=Data!#REF!,Data!#REF!,(IF(B30=Data!B227,Data!H227,(IF(B30=Data!B228,Data!H228,(IF(B30=Data!#REF!,Data!H923,(IF(B30=Data!#REF!,Data!#REF!,(IF(B30=Data!B283,Data!H283,Data!#REF!)))))))))))))))&amp;IF(B30=Data!#REF!,Data!#REF!,(IF(B30=Data!#REF!,Data!#REF!,(IF(B30=Data!#REF!,Data!#REF!,(IF(B30=Data!#REF!,Data!#REF!,(IF(B30=Data!#REF!,Data!#REF!,Data!#REF!)))))))))</f>
        <v>#REF!</v>
      </c>
      <c r="Q30" s="378"/>
      <c r="R30" s="378"/>
      <c r="S30" s="186" t="e">
        <f>IF(B30=Data!B105,Data!I105,(IF(B30=Data!B111,Data!I111,(IF(B30=Data!B113,Data!I113,(IF(B30=Data!#REF!,Data!#REF!,(IF(B30=Data!#REF!,Data!#REF!,(IF(B30=Data!B96,Data!I96,(IF(B30=Data!#REF!,Data!#REF!,(IF(B30=Data!#REF!,Data!#REF!,Data!#REF!)))))))))))))))&amp;IF(B30=Data!B231,Data!I231,(IF(B30=Data!B232,Data!I232,(IF(B30=Data!#REF!,Data!#REF!,(IF(B30=Data!B227,Data!I227,(IF(B30=Data!B228,Data!I228,(IF(B30=Data!#REF!,Data!I923,(IF(B30=Data!#REF!,Data!#REF!,(IF(B30=Data!B283,Data!I283,Data!#REF!)))))))))))))))&amp;IF(B30=Data!#REF!,Data!#REF!,(IF(B30=Data!#REF!,Data!#REF!,(IF(B30=Data!#REF!,Data!#REF!,(IF(B30=Data!#REF!,Data!#REF!,(IF(B30=Data!#REF!,Data!#REF!,Data!#REF!)))))))))</f>
        <v>#REF!</v>
      </c>
      <c r="T30" s="379"/>
      <c r="U30" s="186" t="e">
        <f>IF(B30=Data!B105,Data!J105,(IF(B30=Data!B111,Data!J111,(IF(B30=Data!B113,Data!J113,(IF(B30=Data!#REF!,Data!#REF!,(IF(B30=Data!#REF!,Data!#REF!,(IF(B30=Data!B96,Data!J96,(IF(B30=Data!#REF!,Data!#REF!,(IF(B30=Data!#REF!,Data!#REF!,Data!#REF!)))))))))))))))&amp;IF(B30=Data!B231,Data!J231,(IF(B30=Data!B232,Data!J232,(IF(B30=Data!#REF!,Data!#REF!,(IF(B30=Data!B227,Data!J227,(IF(B30=Data!B228,Data!J228,(IF(B30=Data!#REF!,Data!J923,(IF(B30=Data!#REF!,Data!#REF!,(IF(B30=Data!B283,Data!J283,Data!#REF!)))))))))))))))&amp;IF(B30=Data!#REF!,Data!#REF!,(IF(B30=Data!#REF!,Data!#REF!,(IF(B30=Data!#REF!,Data!#REF!,(IF(B30=Data!#REF!,Data!#REF!,(IF(B30=Data!#REF!,Data!#REF!,Data!#REF!)))))))))</f>
        <v>#REF!</v>
      </c>
      <c r="V30" s="184">
        <f>IF(D30="","",VLOOKUP(B30,Data!$B$5:$J$404,9,FALSE)*D30)</f>
        <v>3.036</v>
      </c>
    </row>
    <row r="31" spans="1:22" s="340" customFormat="1" ht="17" customHeight="1">
      <c r="A31" s="272"/>
      <c r="B31" s="419" t="s">
        <v>261</v>
      </c>
      <c r="C31" s="187" t="str">
        <f>IF(D31="","",VLOOKUP(B31,Data!$B$5:$L$404,2,FALSE))</f>
        <v>WN67620</v>
      </c>
      <c r="D31" s="274">
        <v>1</v>
      </c>
      <c r="E31" s="466"/>
      <c r="F31" s="185">
        <f>IF(D31="","",VLOOKUP(B31,Data!$B$5:$L$404,11,FALSE))</f>
        <v>3081.99</v>
      </c>
      <c r="G31" s="188">
        <f t="shared" si="0"/>
        <v>3081.99</v>
      </c>
      <c r="H31" s="182" t="str">
        <f>IF(D31="","",VLOOKUP(B31,Data!$B$5:$D$404,3,FALSE))</f>
        <v>C/T</v>
      </c>
      <c r="I31" s="182" t="str">
        <f>IF(D31="","",VLOOKUP(B31,Data!$B$5:$M$404,12,FALSE))</f>
        <v>Indonesia</v>
      </c>
      <c r="J31" s="280" t="s">
        <v>1093</v>
      </c>
      <c r="K31" s="183">
        <f>IF(D31="","",VLOOKUP(B31,Data!$B$5:$E$404,4,FALSE)*D31)</f>
        <v>262</v>
      </c>
      <c r="L31" s="183">
        <f>IF(D31="","",VLOOKUP(B31,Data!$B$5:$F$404,5,FALSE)*D31)</f>
        <v>242</v>
      </c>
      <c r="M31" s="189" t="e">
        <f>IF(B31=Data!B106,Data!G106,(IF(B31=Data!B112,Data!G112,(IF(B31=Data!B114,Data!G114,(IF(B31=Data!#REF!,Data!#REF!,(IF(B31=Data!#REF!,Data!#REF!,(IF(B31=Data!B97,Data!G97,(IF(B31=Data!#REF!,Data!#REF!,(IF(B31=Data!#REF!,Data!#REF!,Data!#REF!)))))))))))))))&amp;IF(B31=Data!B232,Data!G232,(IF(B31=Data!B233,Data!G233,(IF(B31=Data!#REF!,Data!#REF!,(IF(B31=Data!B228,Data!G228,(IF(B31=Data!B229,Data!G229,(IF(B31=Data!#REF!,Data!G924,(IF(B31=Data!#REF!,Data!#REF!,(IF(B31=Data!B284,Data!G284,Data!#REF!)))))))))))))))&amp;IF(B31=Data!#REF!,Data!#REF!,(IF(B31=Data!#REF!,Data!#REF!,(IF(B31=Data!#REF!,Data!#REF!,(IF(B31=Data!#REF!,Data!#REF!,(IF(B31=Data!#REF!,Data!#REF!,Data!#REF!)))))))))</f>
        <v>#REF!</v>
      </c>
      <c r="N31" s="377"/>
      <c r="O31" s="378"/>
      <c r="P31" s="186" t="e">
        <f>IF(B31=Data!B106,Data!H106,(IF(B31=Data!B112,Data!H112,(IF(B31=Data!B114,Data!H114,(IF(B31=Data!#REF!,Data!#REF!,(IF(B31=Data!#REF!,Data!#REF!,(IF(B31=Data!B97,Data!H97,(IF(B31=Data!#REF!,Data!#REF!,(IF(B31=Data!#REF!,Data!#REF!,Data!#REF!)))))))))))))))&amp;IF(B31=Data!B232,Data!H232,(IF(B31=Data!B233,Data!H233,(IF(B31=Data!#REF!,Data!#REF!,(IF(B31=Data!B228,Data!H228,(IF(B31=Data!B229,Data!H229,(IF(B31=Data!#REF!,Data!H924,(IF(B31=Data!#REF!,Data!#REF!,(IF(B31=Data!B284,Data!H284,Data!#REF!)))))))))))))))&amp;IF(B31=Data!#REF!,Data!#REF!,(IF(B31=Data!#REF!,Data!#REF!,(IF(B31=Data!#REF!,Data!#REF!,(IF(B31=Data!#REF!,Data!#REF!,(IF(B31=Data!#REF!,Data!#REF!,Data!#REF!)))))))))</f>
        <v>#REF!</v>
      </c>
      <c r="Q31" s="378"/>
      <c r="R31" s="378"/>
      <c r="S31" s="186" t="e">
        <f>IF(B31=Data!B106,Data!I106,(IF(B31=Data!B112,Data!I112,(IF(B31=Data!B114,Data!I114,(IF(B31=Data!#REF!,Data!#REF!,(IF(B31=Data!#REF!,Data!#REF!,(IF(B31=Data!B97,Data!I97,(IF(B31=Data!#REF!,Data!#REF!,(IF(B31=Data!#REF!,Data!#REF!,Data!#REF!)))))))))))))))&amp;IF(B31=Data!B232,Data!I232,(IF(B31=Data!B233,Data!I233,(IF(B31=Data!#REF!,Data!#REF!,(IF(B31=Data!B228,Data!I228,(IF(B31=Data!B229,Data!I229,(IF(B31=Data!#REF!,Data!I924,(IF(B31=Data!#REF!,Data!#REF!,(IF(B31=Data!B284,Data!I284,Data!#REF!)))))))))))))))&amp;IF(B31=Data!#REF!,Data!#REF!,(IF(B31=Data!#REF!,Data!#REF!,(IF(B31=Data!#REF!,Data!#REF!,(IF(B31=Data!#REF!,Data!#REF!,(IF(B31=Data!#REF!,Data!#REF!,Data!#REF!)))))))))</f>
        <v>#REF!</v>
      </c>
      <c r="T31" s="379"/>
      <c r="U31" s="186" t="e">
        <f>IF(B31=Data!B106,Data!J106,(IF(B31=Data!B112,Data!J112,(IF(B31=Data!B114,Data!J114,(IF(B31=Data!#REF!,Data!#REF!,(IF(B31=Data!#REF!,Data!#REF!,(IF(B31=Data!B97,Data!J97,(IF(B31=Data!#REF!,Data!#REF!,(IF(B31=Data!#REF!,Data!#REF!,Data!#REF!)))))))))))))))&amp;IF(B31=Data!B232,Data!J232,(IF(B31=Data!B233,Data!J233,(IF(B31=Data!#REF!,Data!#REF!,(IF(B31=Data!B228,Data!J228,(IF(B31=Data!B229,Data!J229,(IF(B31=Data!#REF!,Data!J924,(IF(B31=Data!#REF!,Data!#REF!,(IF(B31=Data!B284,Data!J284,Data!#REF!)))))))))))))))&amp;IF(B31=Data!#REF!,Data!#REF!,(IF(B31=Data!#REF!,Data!#REF!,(IF(B31=Data!#REF!,Data!#REF!,(IF(B31=Data!#REF!,Data!#REF!,(IF(B31=Data!#REF!,Data!#REF!,Data!#REF!)))))))))</f>
        <v>#REF!</v>
      </c>
      <c r="V31" s="184">
        <f>IF(D31="","",VLOOKUP(B31,Data!$B$5:$J$404,9,FALSE)*D31)</f>
        <v>1.518</v>
      </c>
    </row>
    <row r="32" spans="1:22" s="340" customFormat="1" ht="17" customHeight="1">
      <c r="A32" s="272"/>
      <c r="B32" s="419" t="s">
        <v>241</v>
      </c>
      <c r="C32" s="187" t="str">
        <f>IF(D32="","",VLOOKUP(B32,Data!$B$5:$L$404,2,FALSE))</f>
        <v>AAC7368</v>
      </c>
      <c r="D32" s="274">
        <v>2</v>
      </c>
      <c r="E32" s="466"/>
      <c r="F32" s="185">
        <f>IF(D32="","",VLOOKUP(B32,Data!$B$5:$L$404,11,FALSE))</f>
        <v>2618.06</v>
      </c>
      <c r="G32" s="188">
        <f t="shared" si="0"/>
        <v>5236.12</v>
      </c>
      <c r="H32" s="182" t="str">
        <f>IF(D32="","",VLOOKUP(B32,Data!$B$5:$D$404,3,FALSE))</f>
        <v>C/T</v>
      </c>
      <c r="I32" s="182" t="str">
        <f>IF(D32="","",VLOOKUP(B32,Data!$B$5:$M$404,12,FALSE))</f>
        <v>Indonesia</v>
      </c>
      <c r="J32" s="280" t="s">
        <v>1093</v>
      </c>
      <c r="K32" s="183">
        <f>IF(D32="","",VLOOKUP(B32,Data!$B$5:$E$404,4,FALSE)*D32)</f>
        <v>532</v>
      </c>
      <c r="L32" s="183">
        <f>IF(D32="","",VLOOKUP(B32,Data!$B$5:$F$404,5,FALSE)*D32)</f>
        <v>492</v>
      </c>
      <c r="M32" s="189" t="e">
        <f>IF(B32=Data!B107,Data!G107,(IF(B32=Data!B113,Data!G113,(IF(B32=Data!B115,Data!G115,(IF(B32=Data!#REF!,Data!#REF!,(IF(B32=Data!#REF!,Data!#REF!,(IF(B32=Data!B98,Data!G98,(IF(B32=Data!#REF!,Data!#REF!,(IF(B32=Data!#REF!,Data!#REF!,Data!#REF!)))))))))))))))&amp;IF(B32=Data!B233,Data!G233,(IF(B32=Data!B234,Data!G234,(IF(B32=Data!#REF!,Data!#REF!,(IF(B32=Data!B229,Data!G229,(IF(B32=Data!B230,Data!G230,(IF(B32=Data!#REF!,Data!G925,(IF(B32=Data!#REF!,Data!#REF!,(IF(B32=Data!B285,Data!G285,Data!#REF!)))))))))))))))&amp;IF(B32=Data!#REF!,Data!#REF!,(IF(B32=Data!#REF!,Data!#REF!,(IF(B32=Data!#REF!,Data!#REF!,(IF(B32=Data!#REF!,Data!#REF!,(IF(B32=Data!#REF!,Data!#REF!,Data!#REF!)))))))))</f>
        <v>#REF!</v>
      </c>
      <c r="N32" s="377"/>
      <c r="O32" s="378"/>
      <c r="P32" s="186" t="e">
        <f>IF(B32=Data!B107,Data!H107,(IF(B32=Data!B113,Data!H113,(IF(B32=Data!B115,Data!H115,(IF(B32=Data!#REF!,Data!#REF!,(IF(B32=Data!#REF!,Data!#REF!,(IF(B32=Data!B98,Data!H98,(IF(B32=Data!#REF!,Data!#REF!,(IF(B32=Data!#REF!,Data!#REF!,Data!#REF!)))))))))))))))&amp;IF(B32=Data!B233,Data!H233,(IF(B32=Data!B234,Data!H234,(IF(B32=Data!#REF!,Data!#REF!,(IF(B32=Data!B229,Data!H229,(IF(B32=Data!B230,Data!H230,(IF(B32=Data!#REF!,Data!H925,(IF(B32=Data!#REF!,Data!#REF!,(IF(B32=Data!B285,Data!H285,Data!#REF!)))))))))))))))&amp;IF(B32=Data!#REF!,Data!#REF!,(IF(B32=Data!#REF!,Data!#REF!,(IF(B32=Data!#REF!,Data!#REF!,(IF(B32=Data!#REF!,Data!#REF!,(IF(B32=Data!#REF!,Data!#REF!,Data!#REF!)))))))))</f>
        <v>#REF!</v>
      </c>
      <c r="Q32" s="378"/>
      <c r="R32" s="378"/>
      <c r="S32" s="186" t="e">
        <f>IF(B32=Data!B107,Data!I107,(IF(B32=Data!B113,Data!I113,(IF(B32=Data!B115,Data!I115,(IF(B32=Data!#REF!,Data!#REF!,(IF(B32=Data!#REF!,Data!#REF!,(IF(B32=Data!B98,Data!I98,(IF(B32=Data!#REF!,Data!#REF!,(IF(B32=Data!#REF!,Data!#REF!,Data!#REF!)))))))))))))))&amp;IF(B32=Data!B233,Data!I233,(IF(B32=Data!B234,Data!I234,(IF(B32=Data!#REF!,Data!#REF!,(IF(B32=Data!B229,Data!I229,(IF(B32=Data!B230,Data!I230,(IF(B32=Data!#REF!,Data!I925,(IF(B32=Data!#REF!,Data!#REF!,(IF(B32=Data!B285,Data!I285,Data!#REF!)))))))))))))))&amp;IF(B32=Data!#REF!,Data!#REF!,(IF(B32=Data!#REF!,Data!#REF!,(IF(B32=Data!#REF!,Data!#REF!,(IF(B32=Data!#REF!,Data!#REF!,(IF(B32=Data!#REF!,Data!#REF!,Data!#REF!)))))))))</f>
        <v>#REF!</v>
      </c>
      <c r="T32" s="379"/>
      <c r="U32" s="186" t="e">
        <f>IF(B32=Data!B107,Data!J107,(IF(B32=Data!B113,Data!J113,(IF(B32=Data!B115,Data!J115,(IF(B32=Data!#REF!,Data!#REF!,(IF(B32=Data!#REF!,Data!#REF!,(IF(B32=Data!B98,Data!J98,(IF(B32=Data!#REF!,Data!#REF!,(IF(B32=Data!#REF!,Data!#REF!,Data!#REF!)))))))))))))))&amp;IF(B32=Data!B233,Data!J233,(IF(B32=Data!B234,Data!J234,(IF(B32=Data!#REF!,Data!#REF!,(IF(B32=Data!B229,Data!J229,(IF(B32=Data!B230,Data!J230,(IF(B32=Data!#REF!,Data!J925,(IF(B32=Data!#REF!,Data!#REF!,(IF(B32=Data!B285,Data!J285,Data!#REF!)))))))))))))))&amp;IF(B32=Data!#REF!,Data!#REF!,(IF(B32=Data!#REF!,Data!#REF!,(IF(B32=Data!#REF!,Data!#REF!,(IF(B32=Data!#REF!,Data!#REF!,(IF(B32=Data!#REF!,Data!#REF!,Data!#REF!)))))))))</f>
        <v>#REF!</v>
      </c>
      <c r="V32" s="184">
        <f>IF(D32="","",VLOOKUP(B32,Data!$B$5:$J$404,9,FALSE)*D32)</f>
        <v>2.976</v>
      </c>
    </row>
    <row r="33" spans="1:22" s="340" customFormat="1" ht="17" customHeight="1">
      <c r="A33" s="272"/>
      <c r="B33" s="419" t="s">
        <v>296</v>
      </c>
      <c r="C33" s="187" t="str">
        <f>IF(D33="","",VLOOKUP(B33,Data!$B$5:$L$404,2,FALSE))</f>
        <v>WY44100</v>
      </c>
      <c r="D33" s="274">
        <v>1</v>
      </c>
      <c r="E33" s="466"/>
      <c r="F33" s="185">
        <f>IF(D33="","",VLOOKUP(B33,Data!$B$5:$L$404,11,FALSE))</f>
        <v>2895.95</v>
      </c>
      <c r="G33" s="188">
        <f t="shared" si="0"/>
        <v>2895.95</v>
      </c>
      <c r="H33" s="182" t="str">
        <f>IF(D33="","",VLOOKUP(B33,Data!$B$5:$D$404,3,FALSE))</f>
        <v>C/T</v>
      </c>
      <c r="I33" s="182" t="str">
        <f>IF(D33="","",VLOOKUP(B33,Data!$B$5:$M$404,12,FALSE))</f>
        <v>Indonesia</v>
      </c>
      <c r="J33" s="280" t="s">
        <v>1093</v>
      </c>
      <c r="K33" s="183">
        <f>IF(D33="","",VLOOKUP(B33,Data!$B$5:$E$404,4,FALSE)*D33)</f>
        <v>266</v>
      </c>
      <c r="L33" s="183">
        <f>IF(D33="","",VLOOKUP(B33,Data!$B$5:$F$404,5,FALSE)*D33)</f>
        <v>246</v>
      </c>
      <c r="M33" s="189" t="e">
        <f>IF(B33=Data!B108,Data!G108,(IF(B33=Data!B114,Data!G114,(IF(B33=Data!B116,Data!G116,(IF(B33=Data!#REF!,Data!#REF!,(IF(B33=Data!#REF!,Data!#REF!,(IF(B33=Data!B99,Data!G99,(IF(B33=Data!#REF!,Data!#REF!,(IF(B33=Data!#REF!,Data!#REF!,Data!#REF!)))))))))))))))&amp;IF(B33=Data!B234,Data!G234,(IF(B33=Data!B235,Data!G235,(IF(B33=Data!#REF!,Data!#REF!,(IF(B33=Data!B230,Data!G230,(IF(B33=Data!B231,Data!G231,(IF(B33=Data!#REF!,Data!G926,(IF(B33=Data!#REF!,Data!#REF!,(IF(B33=Data!B286,Data!G286,Data!#REF!)))))))))))))))&amp;IF(B33=Data!#REF!,Data!#REF!,(IF(B33=Data!#REF!,Data!#REF!,(IF(B33=Data!#REF!,Data!#REF!,(IF(B33=Data!#REF!,Data!#REF!,(IF(B33=Data!#REF!,Data!#REF!,Data!#REF!)))))))))</f>
        <v>#REF!</v>
      </c>
      <c r="N33" s="377"/>
      <c r="O33" s="378"/>
      <c r="P33" s="186" t="e">
        <f>IF(B33=Data!B108,Data!H108,(IF(B33=Data!B114,Data!H114,(IF(B33=Data!B116,Data!H116,(IF(B33=Data!#REF!,Data!#REF!,(IF(B33=Data!#REF!,Data!#REF!,(IF(B33=Data!B99,Data!H99,(IF(B33=Data!#REF!,Data!#REF!,(IF(B33=Data!#REF!,Data!#REF!,Data!#REF!)))))))))))))))&amp;IF(B33=Data!B234,Data!H234,(IF(B33=Data!B235,Data!H235,(IF(B33=Data!#REF!,Data!#REF!,(IF(B33=Data!B230,Data!H230,(IF(B33=Data!B231,Data!H231,(IF(B33=Data!#REF!,Data!H926,(IF(B33=Data!#REF!,Data!#REF!,(IF(B33=Data!B286,Data!H286,Data!#REF!)))))))))))))))&amp;IF(B33=Data!#REF!,Data!#REF!,(IF(B33=Data!#REF!,Data!#REF!,(IF(B33=Data!#REF!,Data!#REF!,(IF(B33=Data!#REF!,Data!#REF!,(IF(B33=Data!#REF!,Data!#REF!,Data!#REF!)))))))))</f>
        <v>#REF!</v>
      </c>
      <c r="Q33" s="378"/>
      <c r="R33" s="378"/>
      <c r="S33" s="186" t="e">
        <f>IF(B33=Data!B108,Data!I108,(IF(B33=Data!B114,Data!I114,(IF(B33=Data!B116,Data!I116,(IF(B33=Data!#REF!,Data!#REF!,(IF(B33=Data!#REF!,Data!#REF!,(IF(B33=Data!B99,Data!I99,(IF(B33=Data!#REF!,Data!#REF!,(IF(B33=Data!#REF!,Data!#REF!,Data!#REF!)))))))))))))))&amp;IF(B33=Data!B234,Data!I234,(IF(B33=Data!B235,Data!I235,(IF(B33=Data!#REF!,Data!#REF!,(IF(B33=Data!B230,Data!I230,(IF(B33=Data!B231,Data!I231,(IF(B33=Data!#REF!,Data!I926,(IF(B33=Data!#REF!,Data!#REF!,(IF(B33=Data!B286,Data!I286,Data!#REF!)))))))))))))))&amp;IF(B33=Data!#REF!,Data!#REF!,(IF(B33=Data!#REF!,Data!#REF!,(IF(B33=Data!#REF!,Data!#REF!,(IF(B33=Data!#REF!,Data!#REF!,(IF(B33=Data!#REF!,Data!#REF!,Data!#REF!)))))))))</f>
        <v>#REF!</v>
      </c>
      <c r="T33" s="379"/>
      <c r="U33" s="186" t="e">
        <f>IF(B33=Data!B108,Data!J108,(IF(B33=Data!B114,Data!J114,(IF(B33=Data!B116,Data!J116,(IF(B33=Data!#REF!,Data!#REF!,(IF(B33=Data!#REF!,Data!#REF!,(IF(B33=Data!B99,Data!J99,(IF(B33=Data!#REF!,Data!#REF!,(IF(B33=Data!#REF!,Data!#REF!,Data!#REF!)))))))))))))))&amp;IF(B33=Data!B234,Data!J234,(IF(B33=Data!B235,Data!J235,(IF(B33=Data!#REF!,Data!#REF!,(IF(B33=Data!B230,Data!J230,(IF(B33=Data!B231,Data!J231,(IF(B33=Data!#REF!,Data!J926,(IF(B33=Data!#REF!,Data!#REF!,(IF(B33=Data!B286,Data!J286,Data!#REF!)))))))))))))))&amp;IF(B33=Data!#REF!,Data!#REF!,(IF(B33=Data!#REF!,Data!#REF!,(IF(B33=Data!#REF!,Data!#REF!,(IF(B33=Data!#REF!,Data!#REF!,(IF(B33=Data!#REF!,Data!#REF!,Data!#REF!)))))))))</f>
        <v>#REF!</v>
      </c>
      <c r="V33" s="184">
        <f>IF(D33="","",VLOOKUP(B33,Data!$B$5:$J$404,9,FALSE)*D33)</f>
        <v>1.488</v>
      </c>
    </row>
    <row r="34" spans="1:22" s="340" customFormat="1" ht="17" customHeight="1">
      <c r="A34" s="272"/>
      <c r="B34" s="420" t="s">
        <v>1127</v>
      </c>
      <c r="C34" s="187" t="str">
        <f>IF(D34="","",VLOOKUP(B34,Data!$B$5:$L$404,2,FALSE))</f>
        <v/>
      </c>
      <c r="D34" s="274"/>
      <c r="E34" s="466"/>
      <c r="F34" s="185" t="str">
        <f>IF(D34="","",VLOOKUP(B34,Data!$B$5:$L$404,11,FALSE))</f>
        <v/>
      </c>
      <c r="G34" s="188" t="str">
        <f t="shared" si="0"/>
        <v>-</v>
      </c>
      <c r="H34" s="182" t="str">
        <f>IF(D34="","",VLOOKUP(B34,Data!$B$5:$D$404,3,FALSE))</f>
        <v/>
      </c>
      <c r="I34" s="182" t="str">
        <f>IF(D34="","",VLOOKUP(B34,Data!$B$5:$M$404,12,FALSE))</f>
        <v/>
      </c>
      <c r="J34" s="280"/>
      <c r="K34" s="183" t="str">
        <f>IF(D34="","",VLOOKUP(B34,Data!$B$5:$E$404,4,FALSE)*D34)</f>
        <v/>
      </c>
      <c r="L34" s="183" t="str">
        <f>IF(D34="","",VLOOKUP(B34,Data!$B$5:$F$404,5,FALSE)*D34)</f>
        <v/>
      </c>
      <c r="M34" s="189" t="e">
        <f>IF(B34=Data!B170,Data!G170,(IF(B34=Data!B176,Data!G176,(IF(B34=Data!B178,Data!G178,(IF(B34=Data!#REF!,Data!#REF!,(IF(B34=Data!#REF!,Data!#REF!,(IF(B34=Data!B161,Data!G161,(IF(B34=Data!#REF!,Data!#REF!,(IF(B34=Data!#REF!,Data!#REF!,Data!#REF!)))))))))))))))&amp;IF(B34=Data!B296,Data!G296,(IF(B34=Data!B297,Data!G297,(IF(B34=Data!#REF!,Data!#REF!,(IF(B34=Data!B292,Data!G292,(IF(B34=Data!B293,Data!G293,(IF(B34=Data!#REF!,Data!G988,(IF(B34=Data!#REF!,Data!#REF!,(IF(B34=Data!B348,Data!G348,Data!#REF!)))))))))))))))&amp;IF(B34=Data!#REF!,Data!#REF!,(IF(B34=Data!#REF!,Data!#REF!,(IF(B34=Data!#REF!,Data!#REF!,(IF(B34=Data!#REF!,Data!#REF!,(IF(B34=Data!#REF!,Data!#REF!,Data!#REF!)))))))))</f>
        <v>#REF!</v>
      </c>
      <c r="N34" s="377"/>
      <c r="O34" s="378"/>
      <c r="P34" s="186" t="e">
        <f>IF(B34=Data!B170,Data!H170,(IF(B34=Data!B176,Data!H176,(IF(B34=Data!B178,Data!H178,(IF(B34=Data!#REF!,Data!#REF!,(IF(B34=Data!#REF!,Data!#REF!,(IF(B34=Data!B161,Data!H161,(IF(B34=Data!#REF!,Data!#REF!,(IF(B34=Data!#REF!,Data!#REF!,Data!#REF!)))))))))))))))&amp;IF(B34=Data!B296,Data!H296,(IF(B34=Data!B297,Data!H297,(IF(B34=Data!#REF!,Data!#REF!,(IF(B34=Data!B292,Data!H292,(IF(B34=Data!B293,Data!H293,(IF(B34=Data!#REF!,Data!H988,(IF(B34=Data!#REF!,Data!#REF!,(IF(B34=Data!B348,Data!H348,Data!#REF!)))))))))))))))&amp;IF(B34=Data!#REF!,Data!#REF!,(IF(B34=Data!#REF!,Data!#REF!,(IF(B34=Data!#REF!,Data!#REF!,(IF(B34=Data!#REF!,Data!#REF!,(IF(B34=Data!#REF!,Data!#REF!,Data!#REF!)))))))))</f>
        <v>#REF!</v>
      </c>
      <c r="Q34" s="378"/>
      <c r="R34" s="378"/>
      <c r="S34" s="186" t="e">
        <f>IF(B34=Data!B170,Data!I170,(IF(B34=Data!B176,Data!I176,(IF(B34=Data!B178,Data!I178,(IF(B34=Data!#REF!,Data!#REF!,(IF(B34=Data!#REF!,Data!#REF!,(IF(B34=Data!B161,Data!I161,(IF(B34=Data!#REF!,Data!#REF!,(IF(B34=Data!#REF!,Data!#REF!,Data!#REF!)))))))))))))))&amp;IF(B34=Data!B296,Data!I296,(IF(B34=Data!B297,Data!I297,(IF(B34=Data!#REF!,Data!#REF!,(IF(B34=Data!B292,Data!I292,(IF(B34=Data!B293,Data!I293,(IF(B34=Data!#REF!,Data!I988,(IF(B34=Data!#REF!,Data!#REF!,(IF(B34=Data!B348,Data!I348,Data!#REF!)))))))))))))))&amp;IF(B34=Data!#REF!,Data!#REF!,(IF(B34=Data!#REF!,Data!#REF!,(IF(B34=Data!#REF!,Data!#REF!,(IF(B34=Data!#REF!,Data!#REF!,(IF(B34=Data!#REF!,Data!#REF!,Data!#REF!)))))))))</f>
        <v>#REF!</v>
      </c>
      <c r="T34" s="379"/>
      <c r="U34" s="186" t="e">
        <f>IF(B34=Data!B170,Data!J170,(IF(B34=Data!B176,Data!J176,(IF(B34=Data!B178,Data!J178,(IF(B34=Data!#REF!,Data!#REF!,(IF(B34=Data!#REF!,Data!#REF!,(IF(B34=Data!B161,Data!J161,(IF(B34=Data!#REF!,Data!#REF!,(IF(B34=Data!#REF!,Data!#REF!,Data!#REF!)))))))))))))))&amp;IF(B34=Data!B296,Data!J296,(IF(B34=Data!B297,Data!J297,(IF(B34=Data!#REF!,Data!#REF!,(IF(B34=Data!B292,Data!J292,(IF(B34=Data!B293,Data!J293,(IF(B34=Data!#REF!,Data!J988,(IF(B34=Data!#REF!,Data!#REF!,(IF(B34=Data!B348,Data!J348,Data!#REF!)))))))))))))))&amp;IF(B34=Data!#REF!,Data!#REF!,(IF(B34=Data!#REF!,Data!#REF!,(IF(B34=Data!#REF!,Data!#REF!,(IF(B34=Data!#REF!,Data!#REF!,(IF(B34=Data!#REF!,Data!#REF!,Data!#REF!)))))))))</f>
        <v>#REF!</v>
      </c>
      <c r="V34" s="184" t="str">
        <f>IF(D34="","",VLOOKUP(B34,Data!$B$5:$J$404,9,FALSE)*D34)</f>
        <v/>
      </c>
    </row>
    <row r="35" spans="1:22" s="340" customFormat="1" ht="17" customHeight="1">
      <c r="A35" s="272"/>
      <c r="B35" s="419" t="s">
        <v>357</v>
      </c>
      <c r="C35" s="187" t="str">
        <f>IF(D35="","",VLOOKUP(B35,Data!$B$5:$L$404,2,FALSE))</f>
        <v>WQ78290</v>
      </c>
      <c r="D35" s="274">
        <v>7</v>
      </c>
      <c r="E35" s="466"/>
      <c r="F35" s="185">
        <f>IF(D35="","",VLOOKUP(B35,Data!$B$5:$L$404,11,FALSE))</f>
        <v>4283.7299999999996</v>
      </c>
      <c r="G35" s="188">
        <f t="shared" ref="G35:G42" si="1">IF(D35&gt;0,D35*F35,"-")</f>
        <v>29986.109999999997</v>
      </c>
      <c r="H35" s="182" t="str">
        <f>IF(D35="","",VLOOKUP(B35,Data!$B$5:$D$404,3,FALSE))</f>
        <v>C/T</v>
      </c>
      <c r="I35" s="182" t="str">
        <f>IF(D35="","",VLOOKUP(B35,Data!$B$5:$M$404,12,FALSE))</f>
        <v>Indonesia</v>
      </c>
      <c r="J35" s="280" t="s">
        <v>1126</v>
      </c>
      <c r="K35" s="183">
        <f>IF(D35="","",VLOOKUP(B35,Data!$B$5:$E$404,4,FALSE)*D35)</f>
        <v>2135</v>
      </c>
      <c r="L35" s="183">
        <f>IF(D35="","",VLOOKUP(B35,Data!$B$5:$F$404,5,FALSE)*D35)</f>
        <v>1883</v>
      </c>
      <c r="M35" s="189" t="e">
        <f>IF(B35=Data!B106,Data!G106,(IF(B35=Data!B112,Data!G112,(IF(B35=Data!B114,Data!G114,(IF(B35=Data!#REF!,Data!#REF!,(IF(B35=Data!#REF!,Data!#REF!,(IF(B35=Data!B97,Data!G97,(IF(B35=Data!#REF!,Data!#REF!,(IF(B35=Data!#REF!,Data!#REF!,Data!#REF!)))))))))))))))&amp;IF(B35=Data!B232,Data!G232,(IF(B35=Data!B233,Data!G233,(IF(B35=Data!#REF!,Data!#REF!,(IF(B35=Data!B228,Data!G228,(IF(B35=Data!B229,Data!G229,(IF(B35=Data!#REF!,Data!G924,(IF(B35=Data!#REF!,Data!#REF!,(IF(B35=Data!B284,Data!G284,Data!#REF!)))))))))))))))&amp;IF(B35=Data!#REF!,Data!#REF!,(IF(B35=Data!#REF!,Data!#REF!,(IF(B35=Data!#REF!,Data!#REF!,(IF(B35=Data!#REF!,Data!#REF!,(IF(B35=Data!#REF!,Data!#REF!,Data!#REF!)))))))))</f>
        <v>#REF!</v>
      </c>
      <c r="N35" s="377"/>
      <c r="O35" s="378"/>
      <c r="P35" s="186" t="e">
        <f>IF(B35=Data!B106,Data!H106,(IF(B35=Data!B112,Data!H112,(IF(B35=Data!B114,Data!H114,(IF(B35=Data!#REF!,Data!#REF!,(IF(B35=Data!#REF!,Data!#REF!,(IF(B35=Data!B97,Data!H97,(IF(B35=Data!#REF!,Data!#REF!,(IF(B35=Data!#REF!,Data!#REF!,Data!#REF!)))))))))))))))&amp;IF(B35=Data!B232,Data!H232,(IF(B35=Data!B233,Data!H233,(IF(B35=Data!#REF!,Data!#REF!,(IF(B35=Data!B228,Data!H228,(IF(B35=Data!B229,Data!H229,(IF(B35=Data!#REF!,Data!H924,(IF(B35=Data!#REF!,Data!#REF!,(IF(B35=Data!B284,Data!H284,Data!#REF!)))))))))))))))&amp;IF(B35=Data!#REF!,Data!#REF!,(IF(B35=Data!#REF!,Data!#REF!,(IF(B35=Data!#REF!,Data!#REF!,(IF(B35=Data!#REF!,Data!#REF!,(IF(B35=Data!#REF!,Data!#REF!,Data!#REF!)))))))))</f>
        <v>#REF!</v>
      </c>
      <c r="Q35" s="378"/>
      <c r="R35" s="378"/>
      <c r="S35" s="186" t="e">
        <f>IF(B35=Data!B106,Data!I106,(IF(B35=Data!B112,Data!I112,(IF(B35=Data!B114,Data!I114,(IF(B35=Data!#REF!,Data!#REF!,(IF(B35=Data!#REF!,Data!#REF!,(IF(B35=Data!B97,Data!I97,(IF(B35=Data!#REF!,Data!#REF!,(IF(B35=Data!#REF!,Data!#REF!,Data!#REF!)))))))))))))))&amp;IF(B35=Data!B232,Data!I232,(IF(B35=Data!B233,Data!I233,(IF(B35=Data!#REF!,Data!#REF!,(IF(B35=Data!B228,Data!I228,(IF(B35=Data!B229,Data!I229,(IF(B35=Data!#REF!,Data!I924,(IF(B35=Data!#REF!,Data!#REF!,(IF(B35=Data!B284,Data!I284,Data!#REF!)))))))))))))))&amp;IF(B35=Data!#REF!,Data!#REF!,(IF(B35=Data!#REF!,Data!#REF!,(IF(B35=Data!#REF!,Data!#REF!,(IF(B35=Data!#REF!,Data!#REF!,(IF(B35=Data!#REF!,Data!#REF!,Data!#REF!)))))))))</f>
        <v>#REF!</v>
      </c>
      <c r="T35" s="379"/>
      <c r="U35" s="186" t="e">
        <f>IF(B35=Data!B106,Data!J106,(IF(B35=Data!B112,Data!J112,(IF(B35=Data!B114,Data!J114,(IF(B35=Data!#REF!,Data!#REF!,(IF(B35=Data!#REF!,Data!#REF!,(IF(B35=Data!B97,Data!J97,(IF(B35=Data!#REF!,Data!#REF!,(IF(B35=Data!#REF!,Data!#REF!,Data!#REF!)))))))))))))))&amp;IF(B35=Data!B232,Data!J232,(IF(B35=Data!B233,Data!J233,(IF(B35=Data!#REF!,Data!#REF!,(IF(B35=Data!B228,Data!J228,(IF(B35=Data!B229,Data!J229,(IF(B35=Data!#REF!,Data!J924,(IF(B35=Data!#REF!,Data!#REF!,(IF(B35=Data!B284,Data!J284,Data!#REF!)))))))))))))))&amp;IF(B35=Data!#REF!,Data!#REF!,(IF(B35=Data!#REF!,Data!#REF!,(IF(B35=Data!#REF!,Data!#REF!,(IF(B35=Data!#REF!,Data!#REF!,(IF(B35=Data!#REF!,Data!#REF!,Data!#REF!)))))))))</f>
        <v>#REF!</v>
      </c>
      <c r="V35" s="184">
        <f>IF(D35="","",VLOOKUP(B35,Data!$B$5:$J$404,9,FALSE)*D35)</f>
        <v>10.738</v>
      </c>
    </row>
    <row r="36" spans="1:22" s="340" customFormat="1" ht="17" customHeight="1">
      <c r="A36" s="272"/>
      <c r="B36" s="419" t="s">
        <v>196</v>
      </c>
      <c r="C36" s="187" t="str">
        <f>IF(D36="","",VLOOKUP(B36,Data!$B$5:$L$404,2,FALSE))</f>
        <v>WH50350</v>
      </c>
      <c r="D36" s="274">
        <v>64</v>
      </c>
      <c r="E36" s="466"/>
      <c r="F36" s="185">
        <f>IF(D36="","",VLOOKUP(B36,Data!$B$5:$L$404,11,FALSE))</f>
        <v>1751.45</v>
      </c>
      <c r="G36" s="188">
        <f t="shared" si="1"/>
        <v>112092.8</v>
      </c>
      <c r="H36" s="182" t="str">
        <f>IF(D36="","",VLOOKUP(B36,Data!$B$5:$D$404,3,FALSE))</f>
        <v>C/T</v>
      </c>
      <c r="I36" s="182" t="str">
        <f>IF(D36="","",VLOOKUP(B36,Data!$B$5:$M$404,12,FALSE))</f>
        <v>Indonesia</v>
      </c>
      <c r="J36" s="280" t="s">
        <v>1126</v>
      </c>
      <c r="K36" s="183">
        <f>IF(D36="","",VLOOKUP(B36,Data!$B$5:$E$404,4,FALSE)*D36)</f>
        <v>12864</v>
      </c>
      <c r="L36" s="183">
        <f>IF(D36="","",VLOOKUP(B36,Data!$B$5:$F$404,5,FALSE)*D36)</f>
        <v>11584</v>
      </c>
      <c r="M36" s="189" t="e">
        <f>IF(B36=Data!B107,Data!G107,(IF(B36=Data!B113,Data!G113,(IF(B36=Data!B115,Data!G115,(IF(B36=Data!#REF!,Data!#REF!,(IF(B36=Data!#REF!,Data!#REF!,(IF(B36=Data!B98,Data!G98,(IF(B36=Data!#REF!,Data!#REF!,(IF(B36=Data!#REF!,Data!#REF!,Data!#REF!)))))))))))))))&amp;IF(B36=Data!B233,Data!G233,(IF(B36=Data!B234,Data!G234,(IF(B36=Data!#REF!,Data!#REF!,(IF(B36=Data!B229,Data!G229,(IF(B36=Data!B230,Data!G230,(IF(B36=Data!#REF!,Data!G925,(IF(B36=Data!#REF!,Data!#REF!,(IF(B36=Data!B285,Data!G285,Data!#REF!)))))))))))))))&amp;IF(B36=Data!#REF!,Data!#REF!,(IF(B36=Data!#REF!,Data!#REF!,(IF(B36=Data!#REF!,Data!#REF!,(IF(B36=Data!#REF!,Data!#REF!,(IF(B36=Data!#REF!,Data!#REF!,Data!#REF!)))))))))</f>
        <v>#REF!</v>
      </c>
      <c r="N36" s="377"/>
      <c r="O36" s="378"/>
      <c r="P36" s="186" t="e">
        <f>IF(B36=Data!B107,Data!H107,(IF(B36=Data!B113,Data!H113,(IF(B36=Data!B115,Data!H115,(IF(B36=Data!#REF!,Data!#REF!,(IF(B36=Data!#REF!,Data!#REF!,(IF(B36=Data!B98,Data!H98,(IF(B36=Data!#REF!,Data!#REF!,(IF(B36=Data!#REF!,Data!#REF!,Data!#REF!)))))))))))))))&amp;IF(B36=Data!B233,Data!H233,(IF(B36=Data!B234,Data!H234,(IF(B36=Data!#REF!,Data!#REF!,(IF(B36=Data!B229,Data!H229,(IF(B36=Data!B230,Data!H230,(IF(B36=Data!#REF!,Data!H925,(IF(B36=Data!#REF!,Data!#REF!,(IF(B36=Data!B285,Data!H285,Data!#REF!)))))))))))))))&amp;IF(B36=Data!#REF!,Data!#REF!,(IF(B36=Data!#REF!,Data!#REF!,(IF(B36=Data!#REF!,Data!#REF!,(IF(B36=Data!#REF!,Data!#REF!,(IF(B36=Data!#REF!,Data!#REF!,Data!#REF!)))))))))</f>
        <v>#REF!</v>
      </c>
      <c r="Q36" s="378"/>
      <c r="R36" s="378"/>
      <c r="S36" s="186" t="e">
        <f>IF(B36=Data!B107,Data!I107,(IF(B36=Data!B113,Data!I113,(IF(B36=Data!B115,Data!I115,(IF(B36=Data!#REF!,Data!#REF!,(IF(B36=Data!#REF!,Data!#REF!,(IF(B36=Data!B98,Data!I98,(IF(B36=Data!#REF!,Data!#REF!,(IF(B36=Data!#REF!,Data!#REF!,Data!#REF!)))))))))))))))&amp;IF(B36=Data!B233,Data!I233,(IF(B36=Data!B234,Data!I234,(IF(B36=Data!#REF!,Data!#REF!,(IF(B36=Data!B229,Data!I229,(IF(B36=Data!B230,Data!I230,(IF(B36=Data!#REF!,Data!I925,(IF(B36=Data!#REF!,Data!#REF!,(IF(B36=Data!B285,Data!I285,Data!#REF!)))))))))))))))&amp;IF(B36=Data!#REF!,Data!#REF!,(IF(B36=Data!#REF!,Data!#REF!,(IF(B36=Data!#REF!,Data!#REF!,(IF(B36=Data!#REF!,Data!#REF!,(IF(B36=Data!#REF!,Data!#REF!,Data!#REF!)))))))))</f>
        <v>#REF!</v>
      </c>
      <c r="T36" s="379"/>
      <c r="U36" s="186" t="e">
        <f>IF(B36=Data!B107,Data!J107,(IF(B36=Data!B113,Data!J113,(IF(B36=Data!B115,Data!J115,(IF(B36=Data!#REF!,Data!#REF!,(IF(B36=Data!#REF!,Data!#REF!,(IF(B36=Data!B98,Data!J98,(IF(B36=Data!#REF!,Data!#REF!,(IF(B36=Data!#REF!,Data!#REF!,Data!#REF!)))))))))))))))&amp;IF(B36=Data!B233,Data!J233,(IF(B36=Data!B234,Data!J234,(IF(B36=Data!#REF!,Data!#REF!,(IF(B36=Data!B229,Data!J229,(IF(B36=Data!B230,Data!J230,(IF(B36=Data!#REF!,Data!J925,(IF(B36=Data!#REF!,Data!#REF!,(IF(B36=Data!B285,Data!J285,Data!#REF!)))))))))))))))&amp;IF(B36=Data!#REF!,Data!#REF!,(IF(B36=Data!#REF!,Data!#REF!,(IF(B36=Data!#REF!,Data!#REF!,(IF(B36=Data!#REF!,Data!#REF!,(IF(B36=Data!#REF!,Data!#REF!,Data!#REF!)))))))))</f>
        <v>#REF!</v>
      </c>
      <c r="V36" s="184">
        <f>IF(D36="","",VLOOKUP(B36,Data!$B$5:$J$404,9,FALSE)*D36)</f>
        <v>73.599999999999994</v>
      </c>
    </row>
    <row r="37" spans="1:22" s="340" customFormat="1" ht="17" customHeight="1">
      <c r="A37" s="272"/>
      <c r="B37" s="419" t="s">
        <v>547</v>
      </c>
      <c r="C37" s="187" t="str">
        <f>IF(D37="","",VLOOKUP(B37,Data!$B$5:$L$404,2,FALSE))</f>
        <v>ZG04870</v>
      </c>
      <c r="D37" s="274">
        <v>4</v>
      </c>
      <c r="E37" s="466"/>
      <c r="F37" s="185">
        <f>IF(D37="","",VLOOKUP(B37,Data!$B$5:$L$404,11,FALSE))</f>
        <v>1870.76</v>
      </c>
      <c r="G37" s="188">
        <f t="shared" si="1"/>
        <v>7483.04</v>
      </c>
      <c r="H37" s="182" t="str">
        <f>IF(D37="","",VLOOKUP(B37,Data!$B$5:$D$404,3,FALSE))</f>
        <v>C/T</v>
      </c>
      <c r="I37" s="182" t="str">
        <f>IF(D37="","",VLOOKUP(B37,Data!$B$5:$M$404,12,FALSE))</f>
        <v>Indonesia</v>
      </c>
      <c r="J37" s="280" t="s">
        <v>1126</v>
      </c>
      <c r="K37" s="183">
        <f>IF(D37="","",VLOOKUP(B37,Data!$B$5:$E$404,4,FALSE)*D37)</f>
        <v>804</v>
      </c>
      <c r="L37" s="183">
        <f>IF(D37="","",VLOOKUP(B37,Data!$B$5:$F$404,5,FALSE)*D37)</f>
        <v>724</v>
      </c>
      <c r="M37" s="189" t="e">
        <f>IF(B37=Data!B108,Data!G108,(IF(B37=Data!B114,Data!G114,(IF(B37=Data!B116,Data!G116,(IF(B37=Data!#REF!,Data!#REF!,(IF(B37=Data!#REF!,Data!#REF!,(IF(B37=Data!B99,Data!G99,(IF(B37=Data!#REF!,Data!#REF!,(IF(B37=Data!#REF!,Data!#REF!,Data!#REF!)))))))))))))))&amp;IF(B37=Data!B234,Data!G234,(IF(B37=Data!B235,Data!G235,(IF(B37=Data!#REF!,Data!#REF!,(IF(B37=Data!B230,Data!G230,(IF(B37=Data!B231,Data!G231,(IF(B37=Data!#REF!,Data!G926,(IF(B37=Data!#REF!,Data!#REF!,(IF(B37=Data!B286,Data!G286,Data!#REF!)))))))))))))))&amp;IF(B37=Data!#REF!,Data!#REF!,(IF(B37=Data!#REF!,Data!#REF!,(IF(B37=Data!#REF!,Data!#REF!,(IF(B37=Data!#REF!,Data!#REF!,(IF(B37=Data!#REF!,Data!#REF!,Data!#REF!)))))))))</f>
        <v>#REF!</v>
      </c>
      <c r="N37" s="377"/>
      <c r="O37" s="378"/>
      <c r="P37" s="186" t="e">
        <f>IF(B37=Data!B108,Data!H108,(IF(B37=Data!B114,Data!H114,(IF(B37=Data!B116,Data!H116,(IF(B37=Data!#REF!,Data!#REF!,(IF(B37=Data!#REF!,Data!#REF!,(IF(B37=Data!B99,Data!H99,(IF(B37=Data!#REF!,Data!#REF!,(IF(B37=Data!#REF!,Data!#REF!,Data!#REF!)))))))))))))))&amp;IF(B37=Data!B234,Data!H234,(IF(B37=Data!B235,Data!H235,(IF(B37=Data!#REF!,Data!#REF!,(IF(B37=Data!B230,Data!H230,(IF(B37=Data!B231,Data!H231,(IF(B37=Data!#REF!,Data!H926,(IF(B37=Data!#REF!,Data!#REF!,(IF(B37=Data!B286,Data!H286,Data!#REF!)))))))))))))))&amp;IF(B37=Data!#REF!,Data!#REF!,(IF(B37=Data!#REF!,Data!#REF!,(IF(B37=Data!#REF!,Data!#REF!,(IF(B37=Data!#REF!,Data!#REF!,(IF(B37=Data!#REF!,Data!#REF!,Data!#REF!)))))))))</f>
        <v>#REF!</v>
      </c>
      <c r="Q37" s="378"/>
      <c r="R37" s="378"/>
      <c r="S37" s="186" t="e">
        <f>IF(B37=Data!B108,Data!I108,(IF(B37=Data!B114,Data!I114,(IF(B37=Data!B116,Data!I116,(IF(B37=Data!#REF!,Data!#REF!,(IF(B37=Data!#REF!,Data!#REF!,(IF(B37=Data!B99,Data!I99,(IF(B37=Data!#REF!,Data!#REF!,(IF(B37=Data!#REF!,Data!#REF!,Data!#REF!)))))))))))))))&amp;IF(B37=Data!B234,Data!I234,(IF(B37=Data!B235,Data!I235,(IF(B37=Data!#REF!,Data!#REF!,(IF(B37=Data!B230,Data!I230,(IF(B37=Data!B231,Data!I231,(IF(B37=Data!#REF!,Data!I926,(IF(B37=Data!#REF!,Data!#REF!,(IF(B37=Data!B286,Data!I286,Data!#REF!)))))))))))))))&amp;IF(B37=Data!#REF!,Data!#REF!,(IF(B37=Data!#REF!,Data!#REF!,(IF(B37=Data!#REF!,Data!#REF!,(IF(B37=Data!#REF!,Data!#REF!,(IF(B37=Data!#REF!,Data!#REF!,Data!#REF!)))))))))</f>
        <v>#REF!</v>
      </c>
      <c r="T37" s="379"/>
      <c r="U37" s="186" t="e">
        <f>IF(B37=Data!B108,Data!J108,(IF(B37=Data!B114,Data!J114,(IF(B37=Data!B116,Data!J116,(IF(B37=Data!#REF!,Data!#REF!,(IF(B37=Data!#REF!,Data!#REF!,(IF(B37=Data!B99,Data!J99,(IF(B37=Data!#REF!,Data!#REF!,(IF(B37=Data!#REF!,Data!#REF!,Data!#REF!)))))))))))))))&amp;IF(B37=Data!B234,Data!J234,(IF(B37=Data!B235,Data!J235,(IF(B37=Data!#REF!,Data!#REF!,(IF(B37=Data!B230,Data!J230,(IF(B37=Data!B231,Data!J231,(IF(B37=Data!#REF!,Data!J926,(IF(B37=Data!#REF!,Data!#REF!,(IF(B37=Data!B286,Data!J286,Data!#REF!)))))))))))))))&amp;IF(B37=Data!#REF!,Data!#REF!,(IF(B37=Data!#REF!,Data!#REF!,(IF(B37=Data!#REF!,Data!#REF!,(IF(B37=Data!#REF!,Data!#REF!,(IF(B37=Data!#REF!,Data!#REF!,Data!#REF!)))))))))</f>
        <v>#REF!</v>
      </c>
      <c r="V37" s="184">
        <f>IF(D37="","",VLOOKUP(B37,Data!$B$5:$J$404,9,FALSE)*D37)</f>
        <v>4.5999999999999996</v>
      </c>
    </row>
    <row r="38" spans="1:22" s="340" customFormat="1" ht="17" customHeight="1">
      <c r="A38" s="272"/>
      <c r="B38" s="419" t="s">
        <v>209</v>
      </c>
      <c r="C38" s="187" t="str">
        <f>IF(D38="","",VLOOKUP(B38,Data!$B$5:$L$404,2,FALSE))</f>
        <v>WN49700</v>
      </c>
      <c r="D38" s="274">
        <v>2</v>
      </c>
      <c r="E38" s="466"/>
      <c r="F38" s="185">
        <f>IF(D38="","",VLOOKUP(B38,Data!$B$5:$L$404,11,FALSE))</f>
        <v>1870.77</v>
      </c>
      <c r="G38" s="188">
        <f t="shared" si="1"/>
        <v>3741.54</v>
      </c>
      <c r="H38" s="182" t="str">
        <f>IF(D38="","",VLOOKUP(B38,Data!$B$5:$D$404,3,FALSE))</f>
        <v>C/T</v>
      </c>
      <c r="I38" s="182" t="str">
        <f>IF(D38="","",VLOOKUP(B38,Data!$B$5:$M$404,12,FALSE))</f>
        <v>Indonesia</v>
      </c>
      <c r="J38" s="280" t="s">
        <v>1126</v>
      </c>
      <c r="K38" s="183">
        <f>IF(D38="","",VLOOKUP(B38,Data!$B$5:$E$404,4,FALSE)*D38)</f>
        <v>402</v>
      </c>
      <c r="L38" s="183">
        <f>IF(D38="","",VLOOKUP(B38,Data!$B$5:$F$404,5,FALSE)*D38)</f>
        <v>362</v>
      </c>
      <c r="M38" s="189" t="e">
        <f>IF(B38=Data!B109,Data!G109,(IF(B38=Data!B115,Data!G115,(IF(B38=Data!B117,Data!G117,(IF(B38=Data!#REF!,Data!#REF!,(IF(B38=Data!#REF!,Data!#REF!,(IF(B38=Data!B100,Data!G100,(IF(B38=Data!#REF!,Data!#REF!,(IF(B38=Data!#REF!,Data!#REF!,Data!#REF!)))))))))))))))&amp;IF(B38=Data!B235,Data!G235,(IF(B38=Data!B236,Data!G236,(IF(B38=Data!#REF!,Data!#REF!,(IF(B38=Data!B231,Data!G231,(IF(B38=Data!B232,Data!G232,(IF(B38=Data!#REF!,Data!G927,(IF(B38=Data!#REF!,Data!#REF!,(IF(B38=Data!B287,Data!G287,Data!#REF!)))))))))))))))&amp;IF(B38=Data!#REF!,Data!#REF!,(IF(B38=Data!#REF!,Data!#REF!,(IF(B38=Data!#REF!,Data!#REF!,(IF(B38=Data!#REF!,Data!#REF!,(IF(B38=Data!#REF!,Data!#REF!,Data!#REF!)))))))))</f>
        <v>#REF!</v>
      </c>
      <c r="N38" s="377"/>
      <c r="O38" s="378"/>
      <c r="P38" s="186" t="e">
        <f>IF(B38=Data!B109,Data!H109,(IF(B38=Data!B115,Data!H115,(IF(B38=Data!B117,Data!H117,(IF(B38=Data!#REF!,Data!#REF!,(IF(B38=Data!#REF!,Data!#REF!,(IF(B38=Data!B100,Data!H100,(IF(B38=Data!#REF!,Data!#REF!,(IF(B38=Data!#REF!,Data!#REF!,Data!#REF!)))))))))))))))&amp;IF(B38=Data!B235,Data!H235,(IF(B38=Data!B236,Data!H236,(IF(B38=Data!#REF!,Data!#REF!,(IF(B38=Data!B231,Data!H231,(IF(B38=Data!B232,Data!H232,(IF(B38=Data!#REF!,Data!H927,(IF(B38=Data!#REF!,Data!#REF!,(IF(B38=Data!B287,Data!H287,Data!#REF!)))))))))))))))&amp;IF(B38=Data!#REF!,Data!#REF!,(IF(B38=Data!#REF!,Data!#REF!,(IF(B38=Data!#REF!,Data!#REF!,(IF(B38=Data!#REF!,Data!#REF!,(IF(B38=Data!#REF!,Data!#REF!,Data!#REF!)))))))))</f>
        <v>#REF!</v>
      </c>
      <c r="Q38" s="378"/>
      <c r="R38" s="378"/>
      <c r="S38" s="186" t="e">
        <f>IF(B38=Data!B109,Data!I109,(IF(B38=Data!B115,Data!I115,(IF(B38=Data!B117,Data!I117,(IF(B38=Data!#REF!,Data!#REF!,(IF(B38=Data!#REF!,Data!#REF!,(IF(B38=Data!B100,Data!I100,(IF(B38=Data!#REF!,Data!#REF!,(IF(B38=Data!#REF!,Data!#REF!,Data!#REF!)))))))))))))))&amp;IF(B38=Data!B235,Data!I235,(IF(B38=Data!B236,Data!I236,(IF(B38=Data!#REF!,Data!#REF!,(IF(B38=Data!B231,Data!I231,(IF(B38=Data!B232,Data!I232,(IF(B38=Data!#REF!,Data!I927,(IF(B38=Data!#REF!,Data!#REF!,(IF(B38=Data!B287,Data!I287,Data!#REF!)))))))))))))))&amp;IF(B38=Data!#REF!,Data!#REF!,(IF(B38=Data!#REF!,Data!#REF!,(IF(B38=Data!#REF!,Data!#REF!,(IF(B38=Data!#REF!,Data!#REF!,(IF(B38=Data!#REF!,Data!#REF!,Data!#REF!)))))))))</f>
        <v>#REF!</v>
      </c>
      <c r="T38" s="379"/>
      <c r="U38" s="186" t="e">
        <f>IF(B38=Data!B109,Data!J109,(IF(B38=Data!B115,Data!J115,(IF(B38=Data!B117,Data!J117,(IF(B38=Data!#REF!,Data!#REF!,(IF(B38=Data!#REF!,Data!#REF!,(IF(B38=Data!B100,Data!J100,(IF(B38=Data!#REF!,Data!#REF!,(IF(B38=Data!#REF!,Data!#REF!,Data!#REF!)))))))))))))))&amp;IF(B38=Data!B235,Data!J235,(IF(B38=Data!B236,Data!J236,(IF(B38=Data!#REF!,Data!#REF!,(IF(B38=Data!B231,Data!J231,(IF(B38=Data!B232,Data!J232,(IF(B38=Data!#REF!,Data!J927,(IF(B38=Data!#REF!,Data!#REF!,(IF(B38=Data!B287,Data!J287,Data!#REF!)))))))))))))))&amp;IF(B38=Data!#REF!,Data!#REF!,(IF(B38=Data!#REF!,Data!#REF!,(IF(B38=Data!#REF!,Data!#REF!,(IF(B38=Data!#REF!,Data!#REF!,(IF(B38=Data!#REF!,Data!#REF!,Data!#REF!)))))))))</f>
        <v>#REF!</v>
      </c>
      <c r="V38" s="184">
        <f>IF(D38="","",VLOOKUP(B38,Data!$B$5:$J$404,9,FALSE)*D38)</f>
        <v>2.2999999999999998</v>
      </c>
    </row>
    <row r="39" spans="1:22" s="340" customFormat="1" ht="17" customHeight="1">
      <c r="A39" s="272"/>
      <c r="B39" s="419" t="s">
        <v>699</v>
      </c>
      <c r="C39" s="187" t="str">
        <f>IF(D39="","",VLOOKUP(B39,Data!$B$5:$L$404,2,FALSE))</f>
        <v>VAD6750</v>
      </c>
      <c r="D39" s="274">
        <v>2</v>
      </c>
      <c r="E39" s="466"/>
      <c r="F39" s="185">
        <f>IF(D39="","",VLOOKUP(B39,Data!$B$5:$L$404,11,FALSE))</f>
        <v>2090.88</v>
      </c>
      <c r="G39" s="188">
        <f t="shared" si="1"/>
        <v>4181.76</v>
      </c>
      <c r="H39" s="182" t="str">
        <f>IF(D39="","",VLOOKUP(B39,Data!$B$5:$D$404,3,FALSE))</f>
        <v>C/T</v>
      </c>
      <c r="I39" s="182" t="str">
        <f>IF(D39="","",VLOOKUP(B39,Data!$B$5:$M$404,12,FALSE))</f>
        <v>Indonesia</v>
      </c>
      <c r="J39" s="280" t="s">
        <v>1126</v>
      </c>
      <c r="K39" s="183">
        <f>IF(D39="","",VLOOKUP(B39,Data!$B$5:$E$404,4,FALSE)*D39)</f>
        <v>412</v>
      </c>
      <c r="L39" s="183">
        <f>IF(D39="","",VLOOKUP(B39,Data!$B$5:$F$404,5,FALSE)*D39)</f>
        <v>372</v>
      </c>
      <c r="M39" s="189" t="e">
        <f>IF(B39=Data!B110,Data!G110,(IF(B39=Data!B116,Data!G116,(IF(B39=Data!B118,Data!G118,(IF(B39=Data!#REF!,Data!#REF!,(IF(B39=Data!#REF!,Data!#REF!,(IF(B39=Data!B101,Data!G101,(IF(B39=Data!#REF!,Data!#REF!,(IF(B39=Data!#REF!,Data!#REF!,Data!#REF!)))))))))))))))&amp;IF(B39=Data!B236,Data!G236,(IF(B39=Data!B237,Data!G237,(IF(B39=Data!#REF!,Data!#REF!,(IF(B39=Data!B232,Data!G232,(IF(B39=Data!B233,Data!G233,(IF(B39=Data!#REF!,Data!G928,(IF(B39=Data!#REF!,Data!#REF!,(IF(B39=Data!B288,Data!G288,Data!#REF!)))))))))))))))&amp;IF(B39=Data!#REF!,Data!#REF!,(IF(B39=Data!#REF!,Data!#REF!,(IF(B39=Data!#REF!,Data!#REF!,(IF(B39=Data!#REF!,Data!#REF!,(IF(B39=Data!#REF!,Data!#REF!,Data!#REF!)))))))))</f>
        <v>#REF!</v>
      </c>
      <c r="N39" s="377"/>
      <c r="O39" s="378"/>
      <c r="P39" s="186" t="e">
        <f>IF(B39=Data!B110,Data!H110,(IF(B39=Data!B116,Data!H116,(IF(B39=Data!B118,Data!H118,(IF(B39=Data!#REF!,Data!#REF!,(IF(B39=Data!#REF!,Data!#REF!,(IF(B39=Data!B101,Data!H101,(IF(B39=Data!#REF!,Data!#REF!,(IF(B39=Data!#REF!,Data!#REF!,Data!#REF!)))))))))))))))&amp;IF(B39=Data!B236,Data!H236,(IF(B39=Data!B237,Data!H237,(IF(B39=Data!#REF!,Data!#REF!,(IF(B39=Data!B232,Data!H232,(IF(B39=Data!B233,Data!H233,(IF(B39=Data!#REF!,Data!H928,(IF(B39=Data!#REF!,Data!#REF!,(IF(B39=Data!B288,Data!H288,Data!#REF!)))))))))))))))&amp;IF(B39=Data!#REF!,Data!#REF!,(IF(B39=Data!#REF!,Data!#REF!,(IF(B39=Data!#REF!,Data!#REF!,(IF(B39=Data!#REF!,Data!#REF!,(IF(B39=Data!#REF!,Data!#REF!,Data!#REF!)))))))))</f>
        <v>#REF!</v>
      </c>
      <c r="Q39" s="378"/>
      <c r="R39" s="378"/>
      <c r="S39" s="186" t="e">
        <f>IF(B39=Data!B110,Data!I110,(IF(B39=Data!B116,Data!I116,(IF(B39=Data!B118,Data!I118,(IF(B39=Data!#REF!,Data!#REF!,(IF(B39=Data!#REF!,Data!#REF!,(IF(B39=Data!B101,Data!I101,(IF(B39=Data!#REF!,Data!#REF!,(IF(B39=Data!#REF!,Data!#REF!,Data!#REF!)))))))))))))))&amp;IF(B39=Data!B236,Data!I236,(IF(B39=Data!B237,Data!I237,(IF(B39=Data!#REF!,Data!#REF!,(IF(B39=Data!B232,Data!I232,(IF(B39=Data!B233,Data!I233,(IF(B39=Data!#REF!,Data!I928,(IF(B39=Data!#REF!,Data!#REF!,(IF(B39=Data!B288,Data!I288,Data!#REF!)))))))))))))))&amp;IF(B39=Data!#REF!,Data!#REF!,(IF(B39=Data!#REF!,Data!#REF!,(IF(B39=Data!#REF!,Data!#REF!,(IF(B39=Data!#REF!,Data!#REF!,(IF(B39=Data!#REF!,Data!#REF!,Data!#REF!)))))))))</f>
        <v>#REF!</v>
      </c>
      <c r="T39" s="379"/>
      <c r="U39" s="186" t="e">
        <f>IF(B39=Data!B110,Data!J110,(IF(B39=Data!B116,Data!J116,(IF(B39=Data!B118,Data!J118,(IF(B39=Data!#REF!,Data!#REF!,(IF(B39=Data!#REF!,Data!#REF!,(IF(B39=Data!B101,Data!J101,(IF(B39=Data!#REF!,Data!#REF!,(IF(B39=Data!#REF!,Data!#REF!,Data!#REF!)))))))))))))))&amp;IF(B39=Data!B236,Data!J236,(IF(B39=Data!B237,Data!J237,(IF(B39=Data!#REF!,Data!#REF!,(IF(B39=Data!B232,Data!J232,(IF(B39=Data!B233,Data!J233,(IF(B39=Data!#REF!,Data!J928,(IF(B39=Data!#REF!,Data!#REF!,(IF(B39=Data!B288,Data!J288,Data!#REF!)))))))))))))))&amp;IF(B39=Data!#REF!,Data!#REF!,(IF(B39=Data!#REF!,Data!#REF!,(IF(B39=Data!#REF!,Data!#REF!,(IF(B39=Data!#REF!,Data!#REF!,(IF(B39=Data!#REF!,Data!#REF!,Data!#REF!)))))))))</f>
        <v>#REF!</v>
      </c>
      <c r="V39" s="184">
        <f>IF(D39="","",VLOOKUP(B39,Data!$B$5:$J$404,9,FALSE)*D39)</f>
        <v>2.2999999999999998</v>
      </c>
    </row>
    <row r="40" spans="1:22" s="340" customFormat="1" ht="17" customHeight="1">
      <c r="A40" s="272"/>
      <c r="B40" s="419" t="s">
        <v>215</v>
      </c>
      <c r="C40" s="187" t="str">
        <f>IF(D40="","",VLOOKUP(B40,Data!$B$5:$L$404,2,FALSE))</f>
        <v>WH50420</v>
      </c>
      <c r="D40" s="274">
        <v>5</v>
      </c>
      <c r="E40" s="466"/>
      <c r="F40" s="185">
        <f>IF(D40="","",VLOOKUP(B40,Data!$B$5:$L$404,11,FALSE))</f>
        <v>1897.4</v>
      </c>
      <c r="G40" s="188">
        <f t="shared" si="1"/>
        <v>9487</v>
      </c>
      <c r="H40" s="182" t="str">
        <f>IF(D40="","",VLOOKUP(B40,Data!$B$5:$D$404,3,FALSE))</f>
        <v>C/T</v>
      </c>
      <c r="I40" s="182" t="str">
        <f>IF(D40="","",VLOOKUP(B40,Data!$B$5:$M$404,12,FALSE))</f>
        <v>Indonesia</v>
      </c>
      <c r="J40" s="280" t="s">
        <v>1126</v>
      </c>
      <c r="K40" s="183">
        <f>IF(D40="","",VLOOKUP(B40,Data!$B$5:$E$404,4,FALSE)*D40)</f>
        <v>1110</v>
      </c>
      <c r="L40" s="183">
        <f>IF(D40="","",VLOOKUP(B40,Data!$B$5:$F$404,5,FALSE)*D40)</f>
        <v>1005</v>
      </c>
      <c r="M40" s="189" t="e">
        <f>IF(B40=Data!B111,Data!G111,(IF(B40=Data!B117,Data!G117,(IF(B40=Data!B119,Data!G119,(IF(B40=Data!#REF!,Data!#REF!,(IF(B40=Data!#REF!,Data!#REF!,(IF(B40=Data!B102,Data!G102,(IF(B40=Data!#REF!,Data!#REF!,(IF(B40=Data!#REF!,Data!#REF!,Data!#REF!)))))))))))))))&amp;IF(B40=Data!B237,Data!G237,(IF(B40=Data!B238,Data!G238,(IF(B40=Data!#REF!,Data!#REF!,(IF(B40=Data!B233,Data!G233,(IF(B40=Data!B234,Data!G234,(IF(B40=Data!#REF!,Data!G929,(IF(B40=Data!#REF!,Data!#REF!,(IF(B40=Data!B289,Data!G289,Data!#REF!)))))))))))))))&amp;IF(B40=Data!#REF!,Data!#REF!,(IF(B40=Data!#REF!,Data!#REF!,(IF(B40=Data!#REF!,Data!#REF!,(IF(B40=Data!#REF!,Data!#REF!,(IF(B40=Data!#REF!,Data!#REF!,Data!#REF!)))))))))</f>
        <v>#REF!</v>
      </c>
      <c r="N40" s="377"/>
      <c r="O40" s="378"/>
      <c r="P40" s="186" t="e">
        <f>IF(B40=Data!B111,Data!H111,(IF(B40=Data!B117,Data!H117,(IF(B40=Data!B119,Data!H119,(IF(B40=Data!#REF!,Data!#REF!,(IF(B40=Data!#REF!,Data!#REF!,(IF(B40=Data!B102,Data!H102,(IF(B40=Data!#REF!,Data!#REF!,(IF(B40=Data!#REF!,Data!#REF!,Data!#REF!)))))))))))))))&amp;IF(B40=Data!B237,Data!H237,(IF(B40=Data!B238,Data!H238,(IF(B40=Data!#REF!,Data!#REF!,(IF(B40=Data!B233,Data!H233,(IF(B40=Data!B234,Data!H234,(IF(B40=Data!#REF!,Data!H929,(IF(B40=Data!#REF!,Data!#REF!,(IF(B40=Data!B289,Data!H289,Data!#REF!)))))))))))))))&amp;IF(B40=Data!#REF!,Data!#REF!,(IF(B40=Data!#REF!,Data!#REF!,(IF(B40=Data!#REF!,Data!#REF!,(IF(B40=Data!#REF!,Data!#REF!,(IF(B40=Data!#REF!,Data!#REF!,Data!#REF!)))))))))</f>
        <v>#REF!</v>
      </c>
      <c r="Q40" s="378"/>
      <c r="R40" s="378"/>
      <c r="S40" s="186" t="e">
        <f>IF(B40=Data!B111,Data!I111,(IF(B40=Data!B117,Data!I117,(IF(B40=Data!B119,Data!I119,(IF(B40=Data!#REF!,Data!#REF!,(IF(B40=Data!#REF!,Data!#REF!,(IF(B40=Data!B102,Data!I102,(IF(B40=Data!#REF!,Data!#REF!,(IF(B40=Data!#REF!,Data!#REF!,Data!#REF!)))))))))))))))&amp;IF(B40=Data!B237,Data!I237,(IF(B40=Data!B238,Data!I238,(IF(B40=Data!#REF!,Data!#REF!,(IF(B40=Data!B233,Data!I233,(IF(B40=Data!B234,Data!I234,(IF(B40=Data!#REF!,Data!I929,(IF(B40=Data!#REF!,Data!#REF!,(IF(B40=Data!B289,Data!I289,Data!#REF!)))))))))))))))&amp;IF(B40=Data!#REF!,Data!#REF!,(IF(B40=Data!#REF!,Data!#REF!,(IF(B40=Data!#REF!,Data!#REF!,(IF(B40=Data!#REF!,Data!#REF!,(IF(B40=Data!#REF!,Data!#REF!,Data!#REF!)))))))))</f>
        <v>#REF!</v>
      </c>
      <c r="T40" s="379"/>
      <c r="U40" s="186" t="e">
        <f>IF(B40=Data!B111,Data!J111,(IF(B40=Data!B117,Data!J117,(IF(B40=Data!B119,Data!J119,(IF(B40=Data!#REF!,Data!#REF!,(IF(B40=Data!#REF!,Data!#REF!,(IF(B40=Data!B102,Data!J102,(IF(B40=Data!#REF!,Data!#REF!,(IF(B40=Data!#REF!,Data!#REF!,Data!#REF!)))))))))))))))&amp;IF(B40=Data!B237,Data!J237,(IF(B40=Data!B238,Data!J238,(IF(B40=Data!#REF!,Data!#REF!,(IF(B40=Data!B233,Data!J233,(IF(B40=Data!B234,Data!J234,(IF(B40=Data!#REF!,Data!J929,(IF(B40=Data!#REF!,Data!#REF!,(IF(B40=Data!B289,Data!J289,Data!#REF!)))))))))))))))&amp;IF(B40=Data!#REF!,Data!#REF!,(IF(B40=Data!#REF!,Data!#REF!,(IF(B40=Data!#REF!,Data!#REF!,(IF(B40=Data!#REF!,Data!#REF!,(IF(B40=Data!#REF!,Data!#REF!,Data!#REF!)))))))))</f>
        <v>#REF!</v>
      </c>
      <c r="V40" s="184">
        <f>IF(D40="","",VLOOKUP(B40,Data!$B$5:$J$404,9,FALSE)*D40)</f>
        <v>5.9950000000000001</v>
      </c>
    </row>
    <row r="41" spans="1:22" s="340" customFormat="1" ht="17" customHeight="1">
      <c r="A41" s="272"/>
      <c r="B41" s="419" t="s">
        <v>700</v>
      </c>
      <c r="C41" s="187" t="str">
        <f>IF(D41="","",VLOOKUP(B41,Data!$B$5:$L$404,2,FALSE))</f>
        <v>VAD6760</v>
      </c>
      <c r="D41" s="274">
        <v>1</v>
      </c>
      <c r="E41" s="466"/>
      <c r="F41" s="185">
        <f>IF(D41="","",VLOOKUP(B41,Data!$B$5:$L$404,11,FALSE))</f>
        <v>2238.61</v>
      </c>
      <c r="G41" s="188">
        <f t="shared" si="1"/>
        <v>2238.61</v>
      </c>
      <c r="H41" s="182" t="str">
        <f>IF(D41="","",VLOOKUP(B41,Data!$B$5:$D$404,3,FALSE))</f>
        <v>C/T</v>
      </c>
      <c r="I41" s="182" t="str">
        <f>IF(D41="","",VLOOKUP(B41,Data!$B$5:$M$404,12,FALSE))</f>
        <v>Indonesia</v>
      </c>
      <c r="J41" s="280" t="s">
        <v>1126</v>
      </c>
      <c r="K41" s="183">
        <f>IF(D41="","",VLOOKUP(B41,Data!$B$5:$E$404,4,FALSE)*D41)</f>
        <v>227</v>
      </c>
      <c r="L41" s="183">
        <f>IF(D41="","",VLOOKUP(B41,Data!$B$5:$F$404,5,FALSE)*D41)</f>
        <v>206</v>
      </c>
      <c r="M41" s="189" t="e">
        <f>IF(B41=Data!B112,Data!G112,(IF(B41=Data!B118,Data!G118,(IF(B41=Data!B120,Data!G120,(IF(B41=Data!#REF!,Data!#REF!,(IF(B41=Data!#REF!,Data!#REF!,(IF(B41=Data!B103,Data!G103,(IF(B41=Data!#REF!,Data!#REF!,(IF(B41=Data!#REF!,Data!#REF!,Data!#REF!)))))))))))))))&amp;IF(B41=Data!B238,Data!G238,(IF(B41=Data!B239,Data!G239,(IF(B41=Data!#REF!,Data!#REF!,(IF(B41=Data!B234,Data!G234,(IF(B41=Data!B235,Data!G235,(IF(B41=Data!#REF!,Data!G930,(IF(B41=Data!#REF!,Data!#REF!,(IF(B41=Data!B290,Data!G290,Data!#REF!)))))))))))))))&amp;IF(B41=Data!#REF!,Data!#REF!,(IF(B41=Data!#REF!,Data!#REF!,(IF(B41=Data!#REF!,Data!#REF!,(IF(B41=Data!#REF!,Data!#REF!,(IF(B41=Data!#REF!,Data!#REF!,Data!#REF!)))))))))</f>
        <v>#REF!</v>
      </c>
      <c r="N41" s="377"/>
      <c r="O41" s="378"/>
      <c r="P41" s="186" t="e">
        <f>IF(B41=Data!B112,Data!H112,(IF(B41=Data!B118,Data!H118,(IF(B41=Data!B120,Data!H120,(IF(B41=Data!#REF!,Data!#REF!,(IF(B41=Data!#REF!,Data!#REF!,(IF(B41=Data!B103,Data!H103,(IF(B41=Data!#REF!,Data!#REF!,(IF(B41=Data!#REF!,Data!#REF!,Data!#REF!)))))))))))))))&amp;IF(B41=Data!B238,Data!H238,(IF(B41=Data!B239,Data!H239,(IF(B41=Data!#REF!,Data!#REF!,(IF(B41=Data!B234,Data!H234,(IF(B41=Data!B235,Data!H235,(IF(B41=Data!#REF!,Data!H930,(IF(B41=Data!#REF!,Data!#REF!,(IF(B41=Data!B290,Data!H290,Data!#REF!)))))))))))))))&amp;IF(B41=Data!#REF!,Data!#REF!,(IF(B41=Data!#REF!,Data!#REF!,(IF(B41=Data!#REF!,Data!#REF!,(IF(B41=Data!#REF!,Data!#REF!,(IF(B41=Data!#REF!,Data!#REF!,Data!#REF!)))))))))</f>
        <v>#REF!</v>
      </c>
      <c r="Q41" s="378"/>
      <c r="R41" s="378"/>
      <c r="S41" s="186" t="e">
        <f>IF(B41=Data!B112,Data!I112,(IF(B41=Data!B118,Data!I118,(IF(B41=Data!B120,Data!I120,(IF(B41=Data!#REF!,Data!#REF!,(IF(B41=Data!#REF!,Data!#REF!,(IF(B41=Data!B103,Data!I103,(IF(B41=Data!#REF!,Data!#REF!,(IF(B41=Data!#REF!,Data!#REF!,Data!#REF!)))))))))))))))&amp;IF(B41=Data!B238,Data!I238,(IF(B41=Data!B239,Data!I239,(IF(B41=Data!#REF!,Data!#REF!,(IF(B41=Data!B234,Data!I234,(IF(B41=Data!B235,Data!I235,(IF(B41=Data!#REF!,Data!I930,(IF(B41=Data!#REF!,Data!#REF!,(IF(B41=Data!B290,Data!I290,Data!#REF!)))))))))))))))&amp;IF(B41=Data!#REF!,Data!#REF!,(IF(B41=Data!#REF!,Data!#REF!,(IF(B41=Data!#REF!,Data!#REF!,(IF(B41=Data!#REF!,Data!#REF!,(IF(B41=Data!#REF!,Data!#REF!,Data!#REF!)))))))))</f>
        <v>#REF!</v>
      </c>
      <c r="T41" s="379"/>
      <c r="U41" s="186" t="e">
        <f>IF(B41=Data!B112,Data!J112,(IF(B41=Data!B118,Data!J118,(IF(B41=Data!B120,Data!J120,(IF(B41=Data!#REF!,Data!#REF!,(IF(B41=Data!#REF!,Data!#REF!,(IF(B41=Data!B103,Data!J103,(IF(B41=Data!#REF!,Data!#REF!,(IF(B41=Data!#REF!,Data!#REF!,Data!#REF!)))))))))))))))&amp;IF(B41=Data!B238,Data!J238,(IF(B41=Data!B239,Data!J239,(IF(B41=Data!#REF!,Data!#REF!,(IF(B41=Data!B234,Data!J234,(IF(B41=Data!B235,Data!J235,(IF(B41=Data!#REF!,Data!J930,(IF(B41=Data!#REF!,Data!#REF!,(IF(B41=Data!B290,Data!J290,Data!#REF!)))))))))))))))&amp;IF(B41=Data!#REF!,Data!#REF!,(IF(B41=Data!#REF!,Data!#REF!,(IF(B41=Data!#REF!,Data!#REF!,(IF(B41=Data!#REF!,Data!#REF!,(IF(B41=Data!#REF!,Data!#REF!,Data!#REF!)))))))))</f>
        <v>#REF!</v>
      </c>
      <c r="V41" s="184">
        <f>IF(D41="","",VLOOKUP(B41,Data!$B$5:$J$404,9,FALSE)*D41)</f>
        <v>1.1990000000000001</v>
      </c>
    </row>
    <row r="42" spans="1:22" s="340" customFormat="1" ht="17" customHeight="1">
      <c r="A42" s="272"/>
      <c r="B42" s="419" t="s">
        <v>253</v>
      </c>
      <c r="C42" s="187" t="str">
        <f>IF(D42="","",VLOOKUP(B42,Data!$B$5:$L$404,2,FALSE))</f>
        <v>WN14930</v>
      </c>
      <c r="D42" s="274">
        <v>2</v>
      </c>
      <c r="E42" s="466"/>
      <c r="F42" s="185">
        <f>IF(D42="","",VLOOKUP(B42,Data!$B$5:$L$404,11,FALSE))</f>
        <v>3024.47</v>
      </c>
      <c r="G42" s="188">
        <f t="shared" si="1"/>
        <v>6048.94</v>
      </c>
      <c r="H42" s="182" t="str">
        <f>IF(D42="","",VLOOKUP(B42,Data!$B$5:$D$404,3,FALSE))</f>
        <v>C/T</v>
      </c>
      <c r="I42" s="182" t="str">
        <f>IF(D42="","",VLOOKUP(B42,Data!$B$5:$M$404,12,FALSE))</f>
        <v>Indonesia</v>
      </c>
      <c r="J42" s="280" t="s">
        <v>1126</v>
      </c>
      <c r="K42" s="183">
        <f>IF(D42="","",VLOOKUP(B42,Data!$B$5:$E$404,4,FALSE)*D42)</f>
        <v>446</v>
      </c>
      <c r="L42" s="183">
        <f>IF(D42="","",VLOOKUP(B42,Data!$B$5:$F$404,5,FALSE)*D42)</f>
        <v>410</v>
      </c>
      <c r="M42" s="189" t="e">
        <f>IF(B42=Data!B113,Data!G113,(IF(B42=Data!B119,Data!G119,(IF(B42=Data!B121,Data!G121,(IF(B42=Data!#REF!,Data!#REF!,(IF(B42=Data!#REF!,Data!#REF!,(IF(B42=Data!B104,Data!G104,(IF(B42=Data!#REF!,Data!#REF!,(IF(B42=Data!#REF!,Data!#REF!,Data!#REF!)))))))))))))))&amp;IF(B42=Data!B239,Data!G239,(IF(B42=Data!B240,Data!G240,(IF(B42=Data!#REF!,Data!#REF!,(IF(B42=Data!B235,Data!G235,(IF(B42=Data!B236,Data!G236,(IF(B42=Data!#REF!,Data!G931,(IF(B42=Data!#REF!,Data!#REF!,(IF(B42=Data!B291,Data!G291,Data!#REF!)))))))))))))))&amp;IF(B42=Data!#REF!,Data!#REF!,(IF(B42=Data!#REF!,Data!#REF!,(IF(B42=Data!#REF!,Data!#REF!,(IF(B42=Data!#REF!,Data!#REF!,(IF(B42=Data!#REF!,Data!#REF!,Data!#REF!)))))))))</f>
        <v>#REF!</v>
      </c>
      <c r="N42" s="377"/>
      <c r="O42" s="378"/>
      <c r="P42" s="186" t="e">
        <f>IF(B42=Data!B113,Data!H113,(IF(B42=Data!B119,Data!H119,(IF(B42=Data!B121,Data!H121,(IF(B42=Data!#REF!,Data!#REF!,(IF(B42=Data!#REF!,Data!#REF!,(IF(B42=Data!B104,Data!H104,(IF(B42=Data!#REF!,Data!#REF!,(IF(B42=Data!#REF!,Data!#REF!,Data!#REF!)))))))))))))))&amp;IF(B42=Data!B239,Data!H239,(IF(B42=Data!B240,Data!H240,(IF(B42=Data!#REF!,Data!#REF!,(IF(B42=Data!B235,Data!H235,(IF(B42=Data!B236,Data!H236,(IF(B42=Data!#REF!,Data!H931,(IF(B42=Data!#REF!,Data!#REF!,(IF(B42=Data!B291,Data!H291,Data!#REF!)))))))))))))))&amp;IF(B42=Data!#REF!,Data!#REF!,(IF(B42=Data!#REF!,Data!#REF!,(IF(B42=Data!#REF!,Data!#REF!,(IF(B42=Data!#REF!,Data!#REF!,(IF(B42=Data!#REF!,Data!#REF!,Data!#REF!)))))))))</f>
        <v>#REF!</v>
      </c>
      <c r="Q42" s="378"/>
      <c r="R42" s="378"/>
      <c r="S42" s="186" t="e">
        <f>IF(B42=Data!B113,Data!I113,(IF(B42=Data!B119,Data!I119,(IF(B42=Data!B121,Data!I121,(IF(B42=Data!#REF!,Data!#REF!,(IF(B42=Data!#REF!,Data!#REF!,(IF(B42=Data!B104,Data!I104,(IF(B42=Data!#REF!,Data!#REF!,(IF(B42=Data!#REF!,Data!#REF!,Data!#REF!)))))))))))))))&amp;IF(B42=Data!B239,Data!I239,(IF(B42=Data!B240,Data!I240,(IF(B42=Data!#REF!,Data!#REF!,(IF(B42=Data!B235,Data!I235,(IF(B42=Data!B236,Data!I236,(IF(B42=Data!#REF!,Data!I931,(IF(B42=Data!#REF!,Data!#REF!,(IF(B42=Data!B291,Data!I291,Data!#REF!)))))))))))))))&amp;IF(B42=Data!#REF!,Data!#REF!,(IF(B42=Data!#REF!,Data!#REF!,(IF(B42=Data!#REF!,Data!#REF!,(IF(B42=Data!#REF!,Data!#REF!,(IF(B42=Data!#REF!,Data!#REF!,Data!#REF!)))))))))</f>
        <v>#REF!</v>
      </c>
      <c r="T42" s="379"/>
      <c r="U42" s="186" t="e">
        <f>IF(B42=Data!B113,Data!J113,(IF(B42=Data!B119,Data!J119,(IF(B42=Data!B121,Data!J121,(IF(B42=Data!#REF!,Data!#REF!,(IF(B42=Data!#REF!,Data!#REF!,(IF(B42=Data!B104,Data!J104,(IF(B42=Data!#REF!,Data!#REF!,(IF(B42=Data!#REF!,Data!#REF!,Data!#REF!)))))))))))))))&amp;IF(B42=Data!B239,Data!J239,(IF(B42=Data!B240,Data!J240,(IF(B42=Data!#REF!,Data!#REF!,(IF(B42=Data!B235,Data!J235,(IF(B42=Data!B236,Data!J236,(IF(B42=Data!#REF!,Data!J931,(IF(B42=Data!#REF!,Data!#REF!,(IF(B42=Data!B291,Data!J291,Data!#REF!)))))))))))))))&amp;IF(B42=Data!#REF!,Data!#REF!,(IF(B42=Data!#REF!,Data!#REF!,(IF(B42=Data!#REF!,Data!#REF!,(IF(B42=Data!#REF!,Data!#REF!,(IF(B42=Data!#REF!,Data!#REF!,Data!#REF!)))))))))</f>
        <v>#REF!</v>
      </c>
      <c r="V42" s="184">
        <f>IF(D42="","",VLOOKUP(B42,Data!$B$5:$J$404,9,FALSE)*D42)</f>
        <v>2.524</v>
      </c>
    </row>
    <row r="43" spans="1:22" s="340" customFormat="1" ht="17" customHeight="1">
      <c r="A43" s="272"/>
      <c r="B43" s="419"/>
      <c r="C43" s="187" t="str">
        <f>IF(D43="","",VLOOKUP(B43,Data!$B$5:$L$404,2,FALSE))</f>
        <v/>
      </c>
      <c r="D43" s="274"/>
      <c r="E43" s="467"/>
      <c r="F43" s="185" t="str">
        <f>IF(D43="","",VLOOKUP(B43,Data!$B$5:$L$404,11,FALSE))</f>
        <v/>
      </c>
      <c r="G43" s="188" t="str">
        <f t="shared" si="0"/>
        <v>-</v>
      </c>
      <c r="H43" s="182" t="str">
        <f>IF(D43="","",VLOOKUP(B43,Data!$B$5:$D$404,3,FALSE))</f>
        <v/>
      </c>
      <c r="I43" s="182" t="str">
        <f>IF(D43="","",VLOOKUP(B43,Data!$B$5:$M$404,12,FALSE))</f>
        <v/>
      </c>
      <c r="J43" s="280"/>
      <c r="K43" s="183" t="str">
        <f>IF(D43="","",VLOOKUP(B43,Data!$B$5:$E$404,4,FALSE)*D43)</f>
        <v/>
      </c>
      <c r="L43" s="183" t="str">
        <f>IF(D43="","",VLOOKUP(B43,Data!$B$5:$F$404,5,FALSE)*D43)</f>
        <v/>
      </c>
      <c r="M43" s="189" t="e">
        <f>IF(B43=Data!B110,Data!G110,(IF(B43=Data!B116,Data!G116,(IF(B43=Data!B118,Data!G118,(IF(B43=Data!#REF!,Data!#REF!,(IF(B43=Data!#REF!,Data!#REF!,(IF(B43=Data!B101,Data!G101,(IF(B43=Data!#REF!,Data!#REF!,(IF(B43=Data!#REF!,Data!#REF!,Data!#REF!)))))))))))))))&amp;IF(B43=Data!B236,Data!G236,(IF(B43=Data!B237,Data!G237,(IF(B43=Data!#REF!,Data!#REF!,(IF(B43=Data!B232,Data!G232,(IF(B43=Data!B233,Data!G233,(IF(B43=Data!#REF!,Data!G928,(IF(B43=Data!#REF!,Data!#REF!,(IF(B43=Data!B288,Data!G288,Data!#REF!)))))))))))))))&amp;IF(B43=Data!#REF!,Data!#REF!,(IF(B43=Data!#REF!,Data!#REF!,(IF(B43=Data!#REF!,Data!#REF!,(IF(B43=Data!#REF!,Data!#REF!,(IF(B43=Data!#REF!,Data!#REF!,Data!#REF!)))))))))</f>
        <v>#REF!</v>
      </c>
      <c r="N43" s="377"/>
      <c r="O43" s="378"/>
      <c r="P43" s="186" t="e">
        <f>IF(B43=Data!B110,Data!H110,(IF(B43=Data!B116,Data!H116,(IF(B43=Data!B118,Data!H118,(IF(B43=Data!#REF!,Data!#REF!,(IF(B43=Data!#REF!,Data!#REF!,(IF(B43=Data!B101,Data!H101,(IF(B43=Data!#REF!,Data!#REF!,(IF(B43=Data!#REF!,Data!#REF!,Data!#REF!)))))))))))))))&amp;IF(B43=Data!B236,Data!H236,(IF(B43=Data!B237,Data!H237,(IF(B43=Data!#REF!,Data!#REF!,(IF(B43=Data!B232,Data!H232,(IF(B43=Data!B233,Data!H233,(IF(B43=Data!#REF!,Data!H928,(IF(B43=Data!#REF!,Data!#REF!,(IF(B43=Data!B288,Data!H288,Data!#REF!)))))))))))))))&amp;IF(B43=Data!#REF!,Data!#REF!,(IF(B43=Data!#REF!,Data!#REF!,(IF(B43=Data!#REF!,Data!#REF!,(IF(B43=Data!#REF!,Data!#REF!,(IF(B43=Data!#REF!,Data!#REF!,Data!#REF!)))))))))</f>
        <v>#REF!</v>
      </c>
      <c r="Q43" s="378"/>
      <c r="R43" s="378"/>
      <c r="S43" s="186" t="e">
        <f>IF(B43=Data!B110,Data!I110,(IF(B43=Data!B116,Data!I116,(IF(B43=Data!B118,Data!I118,(IF(B43=Data!#REF!,Data!#REF!,(IF(B43=Data!#REF!,Data!#REF!,(IF(B43=Data!B101,Data!I101,(IF(B43=Data!#REF!,Data!#REF!,(IF(B43=Data!#REF!,Data!#REF!,Data!#REF!)))))))))))))))&amp;IF(B43=Data!B236,Data!I236,(IF(B43=Data!B237,Data!I237,(IF(B43=Data!#REF!,Data!#REF!,(IF(B43=Data!B232,Data!I232,(IF(B43=Data!B233,Data!I233,(IF(B43=Data!#REF!,Data!I928,(IF(B43=Data!#REF!,Data!#REF!,(IF(B43=Data!B288,Data!I288,Data!#REF!)))))))))))))))&amp;IF(B43=Data!#REF!,Data!#REF!,(IF(B43=Data!#REF!,Data!#REF!,(IF(B43=Data!#REF!,Data!#REF!,(IF(B43=Data!#REF!,Data!#REF!,(IF(B43=Data!#REF!,Data!#REF!,Data!#REF!)))))))))</f>
        <v>#REF!</v>
      </c>
      <c r="T43" s="379"/>
      <c r="U43" s="186" t="e">
        <f>IF(B43=Data!B110,Data!J110,(IF(B43=Data!B116,Data!J116,(IF(B43=Data!B118,Data!J118,(IF(B43=Data!#REF!,Data!#REF!,(IF(B43=Data!#REF!,Data!#REF!,(IF(B43=Data!B101,Data!J101,(IF(B43=Data!#REF!,Data!#REF!,(IF(B43=Data!#REF!,Data!#REF!,Data!#REF!)))))))))))))))&amp;IF(B43=Data!B236,Data!J236,(IF(B43=Data!B237,Data!J237,(IF(B43=Data!#REF!,Data!#REF!,(IF(B43=Data!B232,Data!J232,(IF(B43=Data!B233,Data!J233,(IF(B43=Data!#REF!,Data!J928,(IF(B43=Data!#REF!,Data!#REF!,(IF(B43=Data!B288,Data!J288,Data!#REF!)))))))))))))))&amp;IF(B43=Data!#REF!,Data!#REF!,(IF(B43=Data!#REF!,Data!#REF!,(IF(B43=Data!#REF!,Data!#REF!,(IF(B43=Data!#REF!,Data!#REF!,(IF(B43=Data!#REF!,Data!#REF!,Data!#REF!)))))))))</f>
        <v>#REF!</v>
      </c>
      <c r="V43" s="184" t="str">
        <f>IF(D43="","",VLOOKUP(B43,Data!$B$5:$J$404,9,FALSE)*D43)</f>
        <v/>
      </c>
    </row>
    <row r="44" spans="1:22" s="340" customFormat="1" ht="17" customHeight="1">
      <c r="A44" s="272"/>
      <c r="B44" s="419"/>
      <c r="C44" s="187" t="str">
        <f>IF(D44="","",VLOOKUP(B44,Data!$B$5:$L$404,2,FALSE))</f>
        <v/>
      </c>
      <c r="D44" s="274"/>
      <c r="E44" s="341"/>
      <c r="F44" s="185" t="str">
        <f>IF(D44="","",VLOOKUP(B44,Data!$B$5:$L$404,11,FALSE))</f>
        <v/>
      </c>
      <c r="G44" s="188" t="str">
        <f t="shared" si="0"/>
        <v>-</v>
      </c>
      <c r="H44" s="182" t="str">
        <f>IF(D44="","",VLOOKUP(B44,Data!$B$5:$D$404,3,FALSE))</f>
        <v/>
      </c>
      <c r="I44" s="182" t="str">
        <f>IF(D44="","",VLOOKUP(B44,Data!$B$5:$M$404,12,FALSE))</f>
        <v/>
      </c>
      <c r="J44" s="280"/>
      <c r="K44" s="183" t="str">
        <f>IF(D44="","",VLOOKUP(B44,Data!$B$5:$E$404,4,FALSE)*D44)</f>
        <v/>
      </c>
      <c r="L44" s="183" t="str">
        <f>IF(D44="","",VLOOKUP(B44,Data!$B$5:$F$404,5,FALSE)*D44)</f>
        <v/>
      </c>
      <c r="M44" s="189" t="e">
        <f>IF(B44=Data!B118,Data!G118,(IF(B44=Data!B124,Data!G124,(IF(B44=Data!B126,Data!G126,(IF(B44=Data!#REF!,Data!#REF!,(IF(B44=Data!#REF!,Data!#REF!,(IF(B44=Data!B109,Data!G109,(IF(B44=Data!#REF!,Data!#REF!,(IF(B44=Data!#REF!,Data!#REF!,Data!#REF!)))))))))))))))&amp;IF(B44=Data!B244,Data!G244,(IF(B44=Data!B245,Data!G245,(IF(B44=Data!#REF!,Data!#REF!,(IF(B44=Data!B240,Data!G240,(IF(B44=Data!B241,Data!G241,(IF(B44=Data!#REF!,Data!G936,(IF(B44=Data!#REF!,Data!#REF!,(IF(B44=Data!B296,Data!G296,Data!#REF!)))))))))))))))&amp;IF(B44=Data!#REF!,Data!#REF!,(IF(B44=Data!#REF!,Data!#REF!,(IF(B44=Data!#REF!,Data!#REF!,(IF(B44=Data!#REF!,Data!#REF!,(IF(B44=Data!#REF!,Data!#REF!,Data!#REF!)))))))))</f>
        <v>#REF!</v>
      </c>
      <c r="N44" s="377"/>
      <c r="O44" s="378"/>
      <c r="P44" s="186" t="e">
        <f>IF(B44=Data!B118,Data!H118,(IF(B44=Data!B124,Data!H124,(IF(B44=Data!B126,Data!H126,(IF(B44=Data!#REF!,Data!#REF!,(IF(B44=Data!#REF!,Data!#REF!,(IF(B44=Data!B109,Data!H109,(IF(B44=Data!#REF!,Data!#REF!,(IF(B44=Data!#REF!,Data!#REF!,Data!#REF!)))))))))))))))&amp;IF(B44=Data!B244,Data!H244,(IF(B44=Data!B245,Data!H245,(IF(B44=Data!#REF!,Data!#REF!,(IF(B44=Data!B240,Data!H240,(IF(B44=Data!B241,Data!H241,(IF(B44=Data!#REF!,Data!H936,(IF(B44=Data!#REF!,Data!#REF!,(IF(B44=Data!B296,Data!H296,Data!#REF!)))))))))))))))&amp;IF(B44=Data!#REF!,Data!#REF!,(IF(B44=Data!#REF!,Data!#REF!,(IF(B44=Data!#REF!,Data!#REF!,(IF(B44=Data!#REF!,Data!#REF!,(IF(B44=Data!#REF!,Data!#REF!,Data!#REF!)))))))))</f>
        <v>#REF!</v>
      </c>
      <c r="Q44" s="378"/>
      <c r="R44" s="378"/>
      <c r="S44" s="186" t="e">
        <f>IF(B44=Data!B118,Data!I118,(IF(B44=Data!B124,Data!I124,(IF(B44=Data!B126,Data!I126,(IF(B44=Data!#REF!,Data!#REF!,(IF(B44=Data!#REF!,Data!#REF!,(IF(B44=Data!B109,Data!I109,(IF(B44=Data!#REF!,Data!#REF!,(IF(B44=Data!#REF!,Data!#REF!,Data!#REF!)))))))))))))))&amp;IF(B44=Data!B244,Data!I244,(IF(B44=Data!B245,Data!I245,(IF(B44=Data!#REF!,Data!#REF!,(IF(B44=Data!B240,Data!I240,(IF(B44=Data!B241,Data!I241,(IF(B44=Data!#REF!,Data!I936,(IF(B44=Data!#REF!,Data!#REF!,(IF(B44=Data!B296,Data!I296,Data!#REF!)))))))))))))))&amp;IF(B44=Data!#REF!,Data!#REF!,(IF(B44=Data!#REF!,Data!#REF!,(IF(B44=Data!#REF!,Data!#REF!,(IF(B44=Data!#REF!,Data!#REF!,(IF(B44=Data!#REF!,Data!#REF!,Data!#REF!)))))))))</f>
        <v>#REF!</v>
      </c>
      <c r="T44" s="379"/>
      <c r="U44" s="186" t="e">
        <f>IF(B44=Data!B118,Data!J118,(IF(B44=Data!B124,Data!J124,(IF(B44=Data!B126,Data!J126,(IF(B44=Data!#REF!,Data!#REF!,(IF(B44=Data!#REF!,Data!#REF!,(IF(B44=Data!B109,Data!J109,(IF(B44=Data!#REF!,Data!#REF!,(IF(B44=Data!#REF!,Data!#REF!,Data!#REF!)))))))))))))))&amp;IF(B44=Data!B244,Data!J244,(IF(B44=Data!B245,Data!J245,(IF(B44=Data!#REF!,Data!#REF!,(IF(B44=Data!B240,Data!J240,(IF(B44=Data!B241,Data!J241,(IF(B44=Data!#REF!,Data!J936,(IF(B44=Data!#REF!,Data!#REF!,(IF(B44=Data!B296,Data!J296,Data!#REF!)))))))))))))))&amp;IF(B44=Data!#REF!,Data!#REF!,(IF(B44=Data!#REF!,Data!#REF!,(IF(B44=Data!#REF!,Data!#REF!,(IF(B44=Data!#REF!,Data!#REF!,(IF(B44=Data!#REF!,Data!#REF!,Data!#REF!)))))))))</f>
        <v>#REF!</v>
      </c>
      <c r="V44" s="184" t="str">
        <f>IF(D44="","",VLOOKUP(B44,Data!$B$5:$J$404,9,FALSE)*D44)</f>
        <v/>
      </c>
    </row>
    <row r="45" spans="1:22" s="340" customFormat="1" ht="19.5" customHeight="1">
      <c r="A45" s="272"/>
      <c r="B45" s="695" t="s">
        <v>1147</v>
      </c>
      <c r="C45" s="696"/>
      <c r="D45" s="454">
        <f>SUM(D18:D43)</f>
        <v>129</v>
      </c>
      <c r="E45" s="191"/>
      <c r="F45" s="191"/>
      <c r="G45" s="455">
        <f>SUM(G18:G43)</f>
        <v>313566.28999999998</v>
      </c>
      <c r="H45" s="383"/>
      <c r="I45" s="191"/>
      <c r="J45" s="191"/>
      <c r="K45" s="455">
        <f>SUM(K18:K44)</f>
        <v>29441</v>
      </c>
      <c r="L45" s="455">
        <f>SUM(L18:L44)</f>
        <v>26449</v>
      </c>
      <c r="M45" s="190">
        <f>SUM(M16:M17)</f>
        <v>0</v>
      </c>
      <c r="N45" s="190"/>
      <c r="O45" s="190"/>
      <c r="P45" s="190"/>
      <c r="Q45" s="190"/>
      <c r="R45" s="190">
        <f>SUM(R16:R17)</f>
        <v>0</v>
      </c>
      <c r="S45" s="190">
        <f>SUM(S16:S17)</f>
        <v>0</v>
      </c>
      <c r="T45" s="190"/>
      <c r="U45" s="190">
        <f>SUM(U16:U17)</f>
        <v>0</v>
      </c>
      <c r="V45" s="456">
        <f>SUM(V18:V44)</f>
        <v>162.01100000000002</v>
      </c>
    </row>
    <row r="46" spans="1:22" ht="10.25" customHeight="1">
      <c r="A46" s="272"/>
      <c r="B46" s="697"/>
      <c r="C46" s="698"/>
      <c r="D46" s="395"/>
      <c r="E46" s="311"/>
      <c r="F46" s="160" t="s">
        <v>523</v>
      </c>
      <c r="G46" s="157"/>
      <c r="H46" s="344"/>
      <c r="I46" s="344"/>
      <c r="J46" s="344"/>
      <c r="K46" s="161"/>
      <c r="L46" s="151"/>
      <c r="M46" s="298"/>
      <c r="T46" s="298"/>
      <c r="U46" s="298"/>
      <c r="V46" s="155"/>
    </row>
    <row r="47" spans="1:22" ht="14">
      <c r="A47" s="290" t="s">
        <v>524</v>
      </c>
      <c r="B47" s="346"/>
      <c r="C47" s="347"/>
      <c r="D47" s="396" t="s">
        <v>81</v>
      </c>
      <c r="E47" s="305"/>
      <c r="F47" s="68" t="s">
        <v>82</v>
      </c>
      <c r="G47" s="72"/>
      <c r="H47" s="322" t="s">
        <v>83</v>
      </c>
      <c r="I47" s="349"/>
      <c r="J47" s="152" t="s">
        <v>84</v>
      </c>
      <c r="K47" s="152"/>
      <c r="L47" s="682" t="s">
        <v>85</v>
      </c>
      <c r="M47" s="683"/>
      <c r="N47" s="683"/>
      <c r="O47" s="683"/>
      <c r="P47" s="683"/>
      <c r="Q47" s="683"/>
      <c r="R47" s="683"/>
      <c r="S47" s="683"/>
      <c r="T47" s="683"/>
      <c r="U47" s="683"/>
      <c r="V47" s="684"/>
    </row>
    <row r="48" spans="1:22" ht="14">
      <c r="A48" s="297" t="s">
        <v>525</v>
      </c>
      <c r="B48" s="334"/>
      <c r="C48" s="308"/>
      <c r="D48" s="386" t="s">
        <v>87</v>
      </c>
      <c r="F48" s="685"/>
      <c r="G48" s="686"/>
      <c r="H48" s="297" t="s">
        <v>88</v>
      </c>
      <c r="I48" s="350"/>
      <c r="J48" s="154" t="s">
        <v>89</v>
      </c>
      <c r="K48" s="154"/>
      <c r="L48" s="150"/>
      <c r="V48" s="155"/>
    </row>
    <row r="49" spans="1:22">
      <c r="A49" s="297" t="s">
        <v>526</v>
      </c>
      <c r="B49" s="297"/>
      <c r="C49" s="298"/>
      <c r="F49" s="685"/>
      <c r="G49" s="686"/>
      <c r="H49" s="297"/>
      <c r="I49" s="350"/>
      <c r="J49" s="154" t="s">
        <v>93</v>
      </c>
      <c r="K49" s="154"/>
      <c r="L49" s="150"/>
      <c r="V49" s="155"/>
    </row>
    <row r="50" spans="1:22" ht="10.5" customHeight="1">
      <c r="A50" s="311"/>
      <c r="B50" s="351"/>
      <c r="C50" s="352"/>
      <c r="D50" s="386" t="s">
        <v>94</v>
      </c>
      <c r="F50" s="685"/>
      <c r="G50" s="686"/>
      <c r="H50" s="297" t="s">
        <v>95</v>
      </c>
      <c r="I50" s="350"/>
      <c r="J50" s="154"/>
      <c r="K50" s="154"/>
      <c r="L50" s="150"/>
      <c r="V50" s="155"/>
    </row>
    <row r="51" spans="1:22" ht="13">
      <c r="A51" s="290" t="s">
        <v>96</v>
      </c>
      <c r="C51" s="292"/>
      <c r="D51" s="386" t="s">
        <v>97</v>
      </c>
      <c r="F51" s="76" t="s">
        <v>98</v>
      </c>
      <c r="G51" s="73"/>
      <c r="H51" s="297" t="s">
        <v>88</v>
      </c>
      <c r="I51" s="350"/>
      <c r="J51" s="154" t="s">
        <v>99</v>
      </c>
      <c r="K51" s="154"/>
      <c r="L51" s="150"/>
      <c r="V51" s="155"/>
    </row>
    <row r="52" spans="1:22" ht="10.5" customHeight="1">
      <c r="A52" s="297" t="s">
        <v>527</v>
      </c>
      <c r="C52" s="298"/>
      <c r="D52" s="386" t="s">
        <v>100</v>
      </c>
      <c r="F52" s="77"/>
      <c r="G52" s="162"/>
      <c r="H52" s="297" t="s">
        <v>101</v>
      </c>
      <c r="I52" s="350"/>
      <c r="J52" s="154" t="s">
        <v>528</v>
      </c>
      <c r="K52" s="154"/>
      <c r="L52" s="687" t="s">
        <v>103</v>
      </c>
      <c r="M52" s="688"/>
      <c r="N52" s="688"/>
      <c r="O52" s="688"/>
      <c r="P52" s="688"/>
      <c r="Q52" s="688"/>
      <c r="R52" s="688"/>
      <c r="S52" s="688"/>
      <c r="T52" s="688"/>
      <c r="U52" s="688"/>
      <c r="V52" s="689"/>
    </row>
    <row r="53" spans="1:22">
      <c r="A53" s="311"/>
      <c r="B53" s="312"/>
      <c r="C53" s="313"/>
      <c r="D53" s="397"/>
      <c r="E53" s="312"/>
      <c r="F53" s="673" t="s">
        <v>1146</v>
      </c>
      <c r="G53" s="674"/>
      <c r="H53" s="673" t="s">
        <v>1136</v>
      </c>
      <c r="I53" s="674"/>
      <c r="J53" s="158" t="s">
        <v>104</v>
      </c>
      <c r="K53" s="158"/>
      <c r="L53" s="675" t="s">
        <v>105</v>
      </c>
      <c r="M53" s="676"/>
      <c r="N53" s="676"/>
      <c r="O53" s="676"/>
      <c r="P53" s="676"/>
      <c r="Q53" s="676"/>
      <c r="R53" s="676"/>
      <c r="S53" s="676"/>
      <c r="T53" s="676"/>
      <c r="U53" s="676"/>
      <c r="V53" s="677"/>
    </row>
    <row r="54" spans="1:22">
      <c r="B54" s="305"/>
    </row>
    <row r="57" spans="1:22" ht="19.25" customHeight="1"/>
    <row r="58" spans="1:22" ht="19.25" customHeight="1"/>
    <row r="59" spans="1:22" s="354" customFormat="1" ht="17.75" customHeight="1">
      <c r="A59" s="163" t="s">
        <v>886</v>
      </c>
      <c r="B59" s="146"/>
      <c r="C59" s="163" t="s">
        <v>569</v>
      </c>
      <c r="D59" s="382"/>
      <c r="E59" s="363"/>
      <c r="F59" s="163" t="s">
        <v>880</v>
      </c>
      <c r="G59" s="146"/>
      <c r="H59" s="163" t="s">
        <v>569</v>
      </c>
      <c r="K59" s="265"/>
      <c r="L59" s="265"/>
      <c r="V59" s="264"/>
    </row>
    <row r="60" spans="1:22" s="354" customFormat="1" ht="17.75" customHeight="1">
      <c r="A60" s="163" t="s">
        <v>887</v>
      </c>
      <c r="B60" s="146"/>
      <c r="C60" s="163" t="s">
        <v>891</v>
      </c>
      <c r="D60" s="382"/>
      <c r="E60" s="363"/>
      <c r="F60" s="247" t="s">
        <v>881</v>
      </c>
      <c r="G60" s="381"/>
      <c r="H60" s="247" t="s">
        <v>891</v>
      </c>
      <c r="K60" s="265"/>
      <c r="L60" s="265"/>
      <c r="V60" s="264"/>
    </row>
    <row r="61" spans="1:22" s="354" customFormat="1" ht="17.75" customHeight="1">
      <c r="A61" s="163" t="s">
        <v>888</v>
      </c>
      <c r="B61" s="146"/>
      <c r="C61" s="163" t="s">
        <v>891</v>
      </c>
      <c r="D61" s="382"/>
      <c r="E61" s="363"/>
      <c r="F61" s="163" t="s">
        <v>882</v>
      </c>
      <c r="G61" s="146"/>
      <c r="H61" s="163" t="s">
        <v>569</v>
      </c>
      <c r="K61" s="265"/>
      <c r="L61" s="265"/>
      <c r="V61" s="264"/>
    </row>
    <row r="62" spans="1:22" s="354" customFormat="1" ht="17.75" customHeight="1">
      <c r="A62" s="163" t="s">
        <v>889</v>
      </c>
      <c r="B62" s="146"/>
      <c r="C62" s="163" t="s">
        <v>569</v>
      </c>
      <c r="D62" s="382"/>
      <c r="E62" s="363"/>
      <c r="F62" s="163" t="s">
        <v>883</v>
      </c>
      <c r="G62" s="146"/>
      <c r="H62" s="163" t="s">
        <v>569</v>
      </c>
      <c r="K62" s="265"/>
      <c r="L62" s="265"/>
      <c r="V62" s="264"/>
    </row>
    <row r="63" spans="1:22" s="354" customFormat="1" ht="17.75" customHeight="1">
      <c r="A63" s="163" t="s">
        <v>890</v>
      </c>
      <c r="B63" s="146"/>
      <c r="C63" s="163" t="s">
        <v>569</v>
      </c>
      <c r="D63" s="382"/>
      <c r="E63" s="363"/>
      <c r="F63" s="163" t="s">
        <v>885</v>
      </c>
      <c r="G63" s="146"/>
      <c r="H63" s="163" t="s">
        <v>569</v>
      </c>
      <c r="K63" s="265"/>
      <c r="L63" s="265"/>
      <c r="V63" s="264"/>
    </row>
    <row r="64" spans="1:22" ht="18.75" customHeight="1">
      <c r="A64" s="411"/>
      <c r="B64" s="411"/>
      <c r="C64" s="411"/>
      <c r="D64" s="384"/>
      <c r="E64" s="266"/>
      <c r="F64" s="163" t="s">
        <v>884</v>
      </c>
      <c r="H64" s="163" t="s">
        <v>569</v>
      </c>
    </row>
    <row r="65" spans="1:12" ht="17.5">
      <c r="A65" s="268"/>
      <c r="B65" s="411"/>
      <c r="C65" s="411"/>
      <c r="D65" s="384"/>
      <c r="E65" s="411"/>
      <c r="F65" s="267"/>
      <c r="G65" s="267"/>
      <c r="H65" s="411"/>
    </row>
    <row r="67" spans="1:12">
      <c r="D67" s="386" t="s">
        <v>872</v>
      </c>
    </row>
    <row r="68" spans="1:12">
      <c r="L68" s="355"/>
    </row>
    <row r="69" spans="1:12" ht="14">
      <c r="A69" s="356"/>
      <c r="C69" s="334"/>
      <c r="D69" s="398"/>
      <c r="L69" s="358"/>
    </row>
    <row r="70" spans="1:12" ht="14">
      <c r="A70" s="359"/>
      <c r="C70" s="334"/>
      <c r="D70" s="398"/>
      <c r="L70" s="358"/>
    </row>
    <row r="71" spans="1:12" ht="14">
      <c r="A71" s="359"/>
      <c r="C71" s="334"/>
      <c r="D71" s="398"/>
      <c r="L71" s="358"/>
    </row>
    <row r="72" spans="1:12" ht="14">
      <c r="A72" s="359"/>
      <c r="B72" s="334"/>
      <c r="C72" s="334"/>
      <c r="D72" s="398"/>
      <c r="L72" s="358"/>
    </row>
    <row r="73" spans="1:12" ht="14">
      <c r="A73" s="359"/>
      <c r="B73" s="334"/>
      <c r="C73" s="334"/>
      <c r="D73" s="398"/>
      <c r="L73" s="358"/>
    </row>
    <row r="74" spans="1:12" ht="14">
      <c r="A74" s="359"/>
      <c r="B74" s="334"/>
      <c r="C74" s="334"/>
      <c r="D74" s="398"/>
      <c r="L74" s="358"/>
    </row>
    <row r="75" spans="1:12" ht="14">
      <c r="A75" s="334"/>
      <c r="B75" s="334"/>
      <c r="C75" s="334"/>
      <c r="D75" s="398"/>
      <c r="L75" s="360"/>
    </row>
    <row r="76" spans="1:12" ht="14">
      <c r="A76" s="359"/>
      <c r="B76" s="334"/>
      <c r="C76" s="334"/>
      <c r="D76" s="398"/>
    </row>
    <row r="77" spans="1:12" ht="14">
      <c r="A77" s="334"/>
      <c r="B77" s="334"/>
      <c r="C77" s="334"/>
      <c r="D77" s="398"/>
    </row>
    <row r="78" spans="1:12" ht="14">
      <c r="A78" s="334"/>
      <c r="B78" s="334"/>
      <c r="C78" s="334"/>
      <c r="D78" s="398"/>
    </row>
    <row r="79" spans="1:12" ht="14">
      <c r="A79" s="359"/>
      <c r="B79" s="334"/>
      <c r="C79" s="334"/>
      <c r="D79" s="398"/>
    </row>
    <row r="80" spans="1:12" ht="14">
      <c r="A80" s="359"/>
      <c r="B80" s="334"/>
      <c r="C80" s="334"/>
      <c r="D80" s="398"/>
    </row>
    <row r="81" spans="1:4" ht="14">
      <c r="A81" s="359"/>
      <c r="B81" s="334"/>
      <c r="C81" s="334"/>
      <c r="D81" s="398"/>
    </row>
    <row r="82" spans="1:4" ht="14">
      <c r="A82" s="359"/>
      <c r="B82" s="334"/>
      <c r="C82" s="334"/>
      <c r="D82" s="398"/>
    </row>
    <row r="83" spans="1:4" ht="14">
      <c r="A83" s="359"/>
      <c r="B83" s="334"/>
      <c r="C83" s="334"/>
      <c r="D83" s="398"/>
    </row>
    <row r="84" spans="1:4" ht="14">
      <c r="A84" s="359"/>
      <c r="B84" s="334"/>
      <c r="C84" s="334"/>
      <c r="D84" s="398"/>
    </row>
    <row r="85" spans="1:4" ht="14">
      <c r="A85" s="359"/>
      <c r="B85" s="334"/>
      <c r="C85" s="334"/>
      <c r="D85" s="398"/>
    </row>
    <row r="86" spans="1:4" ht="14">
      <c r="A86" s="359"/>
      <c r="B86" s="334"/>
      <c r="C86" s="334"/>
      <c r="D86" s="398"/>
    </row>
    <row r="87" spans="1:4" ht="14">
      <c r="A87" s="359"/>
      <c r="B87" s="334"/>
      <c r="C87" s="334"/>
      <c r="D87" s="398"/>
    </row>
    <row r="88" spans="1:4" ht="14">
      <c r="A88" s="359"/>
      <c r="B88" s="334"/>
      <c r="C88" s="334"/>
      <c r="D88" s="398"/>
    </row>
    <row r="89" spans="1:4" ht="14">
      <c r="A89" s="334"/>
      <c r="B89" s="334"/>
      <c r="C89" s="334"/>
      <c r="D89" s="398"/>
    </row>
    <row r="90" spans="1:4" ht="14">
      <c r="B90" s="334"/>
    </row>
    <row r="91" spans="1:4" ht="14">
      <c r="B91" s="334"/>
    </row>
    <row r="92" spans="1:4" ht="14">
      <c r="B92" s="334"/>
    </row>
  </sheetData>
  <mergeCells count="9">
    <mergeCell ref="F53:G53"/>
    <mergeCell ref="H53:I53"/>
    <mergeCell ref="L53:V53"/>
    <mergeCell ref="B45:C46"/>
    <mergeCell ref="L47:V47"/>
    <mergeCell ref="F48:G48"/>
    <mergeCell ref="F49:G49"/>
    <mergeCell ref="F50:G50"/>
    <mergeCell ref="L52:V52"/>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53" max="21" man="1"/>
  </rowBreaks>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5E1F5-013C-42A1-9A49-3F8260098E2B}">
  <sheetPr>
    <pageSetUpPr fitToPage="1"/>
  </sheetPr>
  <dimension ref="A1:AD75"/>
  <sheetViews>
    <sheetView zoomScale="70" zoomScaleNormal="70" zoomScaleSheetLayoutView="85" workbookViewId="0">
      <selection activeCell="A18" sqref="A18:XFD1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03"/>
      <c r="I10" s="604"/>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1112</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c r="B19" s="419" t="s">
        <v>196</v>
      </c>
      <c r="C19" s="187" t="str">
        <f>IF(D19="","",VLOOKUP(B19,Data!$B$5:$L$404,2,FALSE))</f>
        <v>WH50350</v>
      </c>
      <c r="D19" s="274">
        <v>7</v>
      </c>
      <c r="E19" s="466"/>
      <c r="F19" s="185">
        <f>IF(D19="","",VLOOKUP(B19,Data!$B$5:$L$404,11,FALSE))</f>
        <v>1751.45</v>
      </c>
      <c r="G19" s="188">
        <f>IF(D19&gt;0,D19*F19,"-")</f>
        <v>12260.15</v>
      </c>
      <c r="H19" s="182" t="str">
        <f>IF(D19="","",VLOOKUP(B19,Data!$B$5:$D$404,3,FALSE))</f>
        <v>C/T</v>
      </c>
      <c r="I19" s="182" t="str">
        <f>IF(D19="","",VLOOKUP(B19,Data!$B$5:$M$404,12,FALSE))</f>
        <v>Indonesia</v>
      </c>
      <c r="J19" s="553" t="s">
        <v>1090</v>
      </c>
      <c r="K19" s="183">
        <f>IF(D19="","",VLOOKUP(B19,Data!$B$5:$E$404,4,FALSE)*D19)</f>
        <v>1407</v>
      </c>
      <c r="L19" s="183">
        <f>IF(D19="","",VLOOKUP(B19,Data!$B$5:$F$404,5,FALSE)*D19)</f>
        <v>1267</v>
      </c>
      <c r="M19" s="189" t="e">
        <f>IF(B19=Data!B89,Data!G89,(IF(B19=Data!B95,Data!G95,(IF(B19=Data!B97,Data!G97,(IF(B19=Data!#REF!,Data!#REF!,(IF(B19=Data!#REF!,Data!#REF!,(IF(B19=Data!B80,Data!G80,(IF(B19=Data!#REF!,Data!#REF!,(IF(B19=Data!#REF!,Data!#REF!,Data!#REF!)))))))))))))))&amp;IF(B19=Data!B214,Data!G214,(IF(B19=Data!B215,Data!G215,(IF(B19=Data!#REF!,Data!#REF!,(IF(B19=Data!B210,Data!G210,(IF(B19=Data!B211,Data!G211,(IF(B19=Data!#REF!,Data!G907,(IF(B19=Data!#REF!,Data!#REF!,(IF(B19=Data!B267,Data!G267,Data!#REF!)))))))))))))))&amp;IF(B19=Data!#REF!,Data!#REF!,(IF(B19=Data!#REF!,Data!#REF!,(IF(B19=Data!#REF!,Data!#REF!,(IF(B19=Data!#REF!,Data!#REF!,(IF(B19=Data!#REF!,Data!#REF!,Data!#REF!)))))))))</f>
        <v>#REF!</v>
      </c>
      <c r="N19" s="377"/>
      <c r="O19" s="378"/>
      <c r="P19" s="186" t="e">
        <f>IF(B19=Data!B89,Data!H89,(IF(B19=Data!B95,Data!H95,(IF(B19=Data!B97,Data!H97,(IF(B19=Data!#REF!,Data!#REF!,(IF(B19=Data!#REF!,Data!#REF!,(IF(B19=Data!B80,Data!H80,(IF(B19=Data!#REF!,Data!#REF!,(IF(B19=Data!#REF!,Data!#REF!,Data!#REF!)))))))))))))))&amp;IF(B19=Data!B214,Data!H214,(IF(B19=Data!B215,Data!H215,(IF(B19=Data!#REF!,Data!#REF!,(IF(B19=Data!B210,Data!H210,(IF(B19=Data!B211,Data!H211,(IF(B19=Data!#REF!,Data!H907,(IF(B19=Data!#REF!,Data!#REF!,(IF(B19=Data!B267,Data!H267,Data!#REF!)))))))))))))))&amp;IF(B19=Data!#REF!,Data!#REF!,(IF(B19=Data!#REF!,Data!#REF!,(IF(B19=Data!#REF!,Data!#REF!,(IF(B19=Data!#REF!,Data!#REF!,(IF(B19=Data!#REF!,Data!#REF!,Data!#REF!)))))))))</f>
        <v>#REF!</v>
      </c>
      <c r="Q19" s="378"/>
      <c r="R19" s="378"/>
      <c r="S19" s="186" t="e">
        <f>IF(B19=Data!B89,Data!I89,(IF(B19=Data!B95,Data!I95,(IF(B19=Data!B97,Data!I97,(IF(B19=Data!#REF!,Data!#REF!,(IF(B19=Data!#REF!,Data!#REF!,(IF(B19=Data!B80,Data!I80,(IF(B19=Data!#REF!,Data!#REF!,(IF(B19=Data!#REF!,Data!#REF!,Data!#REF!)))))))))))))))&amp;IF(B19=Data!B214,Data!I214,(IF(B19=Data!B215,Data!I215,(IF(B19=Data!#REF!,Data!#REF!,(IF(B19=Data!B210,Data!I210,(IF(B19=Data!B211,Data!I211,(IF(B19=Data!#REF!,Data!I907,(IF(B19=Data!#REF!,Data!#REF!,(IF(B19=Data!B267,Data!I267,Data!#REF!)))))))))))))))&amp;IF(B19=Data!#REF!,Data!#REF!,(IF(B19=Data!#REF!,Data!#REF!,(IF(B19=Data!#REF!,Data!#REF!,(IF(B19=Data!#REF!,Data!#REF!,(IF(B19=Data!#REF!,Data!#REF!,Data!#REF!)))))))))</f>
        <v>#REF!</v>
      </c>
      <c r="T19" s="379"/>
      <c r="U19" s="186" t="e">
        <f>IF(B19=Data!B89,Data!J89,(IF(B19=Data!B95,Data!J95,(IF(B19=Data!B97,Data!J97,(IF(B19=Data!#REF!,Data!#REF!,(IF(B19=Data!#REF!,Data!#REF!,(IF(B19=Data!B80,Data!J80,(IF(B19=Data!#REF!,Data!#REF!,(IF(B19=Data!#REF!,Data!#REF!,Data!#REF!)))))))))))))))&amp;IF(B19=Data!B214,Data!J214,(IF(B19=Data!B215,Data!J215,(IF(B19=Data!#REF!,Data!#REF!,(IF(B19=Data!B210,Data!J210,(IF(B19=Data!B211,Data!J211,(IF(B19=Data!#REF!,Data!J907,(IF(B19=Data!#REF!,Data!#REF!,(IF(B19=Data!B267,Data!J267,Data!#REF!)))))))))))))))&amp;IF(B19=Data!#REF!,Data!#REF!,(IF(B19=Data!#REF!,Data!#REF!,(IF(B19=Data!#REF!,Data!#REF!,(IF(B19=Data!#REF!,Data!#REF!,(IF(B19=Data!#REF!,Data!#REF!,Data!#REF!)))))))))</f>
        <v>#REF!</v>
      </c>
      <c r="V19" s="184">
        <f>IF(D19="","",VLOOKUP(B19,Data!$B$5:$J$404,9,FALSE)*D19)</f>
        <v>8.0499999999999989</v>
      </c>
    </row>
    <row r="20" spans="1:30" s="409" customFormat="1" ht="17" customHeight="1">
      <c r="A20" s="272"/>
      <c r="B20" s="368"/>
      <c r="C20" s="187" t="str">
        <f>IF(D20="","",VLOOKUP(B20,Data!$B$5:$L$404,2,FALSE))</f>
        <v/>
      </c>
      <c r="D20" s="274"/>
      <c r="E20" s="273"/>
      <c r="F20" s="376" t="str">
        <f>IF(D20="","",VLOOKUP(B20,Data!$B$5:$L$404,11,FALSE))</f>
        <v/>
      </c>
      <c r="G20" s="400" t="str">
        <f>IF(D20&gt;0,D20*F20,"-")</f>
        <v>-</v>
      </c>
      <c r="H20" s="401" t="str">
        <f>IF(D20="","",VLOOKUP(B20,Data!$B$5:$D$404,3,FALSE))</f>
        <v/>
      </c>
      <c r="I20" s="401" t="str">
        <f>IF(D20="","",VLOOKUP(B20,Data!$B$5:$M$404,12,FALSE))</f>
        <v/>
      </c>
      <c r="J20" s="553"/>
      <c r="K20" s="187" t="str">
        <f>IF(D20="","",VLOOKUP(B20,Data!$B$5:$E$404,4,FALSE)*D20)</f>
        <v/>
      </c>
      <c r="L20" s="187" t="str">
        <f>IF(D20="","",VLOOKUP(B20,Data!$B$5:$F$404,5,FALSE)*D20)</f>
        <v/>
      </c>
      <c r="M20" s="403"/>
      <c r="N20" s="404"/>
      <c r="O20" s="405"/>
      <c r="P20" s="406"/>
      <c r="Q20" s="405"/>
      <c r="R20" s="405"/>
      <c r="S20" s="406"/>
      <c r="T20" s="407"/>
      <c r="U20" s="406"/>
      <c r="V20" s="408" t="str">
        <f>IF(D20="","",VLOOKUP(B20,Data!$B$5:$J$404,9,FALSE)*D20)</f>
        <v/>
      </c>
      <c r="W20" s="386"/>
      <c r="X20" s="386"/>
      <c r="Y20" s="386"/>
      <c r="Z20" s="386"/>
      <c r="AA20" s="386"/>
      <c r="AB20" s="386"/>
      <c r="AC20" s="386"/>
      <c r="AD20" s="386"/>
    </row>
    <row r="21" spans="1:30" s="340" customFormat="1" ht="17" customHeight="1">
      <c r="A21" s="272"/>
      <c r="B21" s="419"/>
      <c r="C21" s="187" t="str">
        <f>IF(D21="","",VLOOKUP(B21,Data!$B$5:$L$404,2,FALSE))</f>
        <v/>
      </c>
      <c r="D21" s="274"/>
      <c r="E21" s="466"/>
      <c r="F21" s="185" t="str">
        <f>IF(D21="","",VLOOKUP(B21,Data!$B$5:$L$404,11,FALSE))</f>
        <v/>
      </c>
      <c r="G21" s="188" t="str">
        <f t="shared" ref="G21:G26" si="0">IF(D21&gt;0,D21*F21,"-")</f>
        <v>-</v>
      </c>
      <c r="H21" s="182" t="str">
        <f>IF(D21="","",VLOOKUP(B21,Data!$B$5:$D$404,3,FALSE))</f>
        <v/>
      </c>
      <c r="I21" s="182" t="str">
        <f>IF(D21="","",VLOOKUP(B21,Data!$B$5:$M$404,12,FALSE))</f>
        <v/>
      </c>
      <c r="J21" s="553"/>
      <c r="K21" s="183" t="str">
        <f>IF(D21="","",VLOOKUP(B21,Data!$B$5:$E$404,4,FALSE)*D21)</f>
        <v/>
      </c>
      <c r="L21" s="183" t="str">
        <f>IF(D21="","",VLOOKUP(B21,Data!$B$5:$F$404,5,FALSE)*D21)</f>
        <v/>
      </c>
      <c r="M21" s="189" t="e">
        <f>IF(B21=Data!B83,Data!G83,(IF(B21=Data!B89,Data!G89,(IF(B21=Data!B91,Data!G91,(IF(B21=Data!#REF!,Data!#REF!,(IF(B21=Data!#REF!,Data!#REF!,(IF(B21=Data!B74,Data!G74,(IF(B21=Data!#REF!,Data!#REF!,(IF(B21=Data!#REF!,Data!#REF!,Data!#REF!)))))))))))))))&amp;IF(B21=Data!B208,Data!G208,(IF(B21=Data!B209,Data!G209,(IF(B21=Data!#REF!,Data!#REF!,(IF(B21=Data!B204,Data!G204,(IF(B21=Data!B205,Data!G205,(IF(B21=Data!#REF!,Data!G901,(IF(B21=Data!#REF!,Data!#REF!,(IF(B21=Data!B261,Data!G261,Data!#REF!)))))))))))))))&amp;IF(B21=Data!#REF!,Data!#REF!,(IF(B21=Data!#REF!,Data!#REF!,(IF(B21=Data!#REF!,Data!#REF!,(IF(B21=Data!#REF!,Data!#REF!,(IF(B21=Data!#REF!,Data!#REF!,Data!#REF!)))))))))</f>
        <v>#REF!</v>
      </c>
      <c r="N21" s="377"/>
      <c r="O21" s="378"/>
      <c r="P21" s="186" t="e">
        <f>IF(B21=Data!B83,Data!H83,(IF(B21=Data!B89,Data!H89,(IF(B21=Data!B91,Data!H91,(IF(B21=Data!#REF!,Data!#REF!,(IF(B21=Data!#REF!,Data!#REF!,(IF(B21=Data!B74,Data!H74,(IF(B21=Data!#REF!,Data!#REF!,(IF(B21=Data!#REF!,Data!#REF!,Data!#REF!)))))))))))))))&amp;IF(B21=Data!B208,Data!H208,(IF(B21=Data!B209,Data!H209,(IF(B21=Data!#REF!,Data!#REF!,(IF(B21=Data!B204,Data!H204,(IF(B21=Data!B205,Data!H205,(IF(B21=Data!#REF!,Data!H901,(IF(B21=Data!#REF!,Data!#REF!,(IF(B21=Data!B261,Data!H261,Data!#REF!)))))))))))))))&amp;IF(B21=Data!#REF!,Data!#REF!,(IF(B21=Data!#REF!,Data!#REF!,(IF(B21=Data!#REF!,Data!#REF!,(IF(B21=Data!#REF!,Data!#REF!,(IF(B21=Data!#REF!,Data!#REF!,Data!#REF!)))))))))</f>
        <v>#REF!</v>
      </c>
      <c r="Q21" s="378"/>
      <c r="R21" s="378"/>
      <c r="S21" s="186" t="e">
        <f>IF(B21=Data!B83,Data!I83,(IF(B21=Data!B89,Data!I89,(IF(B21=Data!B91,Data!I91,(IF(B21=Data!#REF!,Data!#REF!,(IF(B21=Data!#REF!,Data!#REF!,(IF(B21=Data!B74,Data!I74,(IF(B21=Data!#REF!,Data!#REF!,(IF(B21=Data!#REF!,Data!#REF!,Data!#REF!)))))))))))))))&amp;IF(B21=Data!B208,Data!I208,(IF(B21=Data!B209,Data!I209,(IF(B21=Data!#REF!,Data!#REF!,(IF(B21=Data!B204,Data!I204,(IF(B21=Data!B205,Data!I205,(IF(B21=Data!#REF!,Data!I901,(IF(B21=Data!#REF!,Data!#REF!,(IF(B21=Data!B261,Data!I261,Data!#REF!)))))))))))))))&amp;IF(B21=Data!#REF!,Data!#REF!,(IF(B21=Data!#REF!,Data!#REF!,(IF(B21=Data!#REF!,Data!#REF!,(IF(B21=Data!#REF!,Data!#REF!,(IF(B21=Data!#REF!,Data!#REF!,Data!#REF!)))))))))</f>
        <v>#REF!</v>
      </c>
      <c r="T21" s="379"/>
      <c r="U21" s="186" t="e">
        <f>IF(B21=Data!B83,Data!J83,(IF(B21=Data!B89,Data!J89,(IF(B21=Data!B91,Data!J91,(IF(B21=Data!#REF!,Data!#REF!,(IF(B21=Data!#REF!,Data!#REF!,(IF(B21=Data!B74,Data!J74,(IF(B21=Data!#REF!,Data!#REF!,(IF(B21=Data!#REF!,Data!#REF!,Data!#REF!)))))))))))))))&amp;IF(B21=Data!B208,Data!J208,(IF(B21=Data!B209,Data!J209,(IF(B21=Data!#REF!,Data!#REF!,(IF(B21=Data!B204,Data!J204,(IF(B21=Data!B205,Data!J205,(IF(B21=Data!#REF!,Data!J901,(IF(B21=Data!#REF!,Data!#REF!,(IF(B21=Data!B261,Data!J261,Data!#REF!)))))))))))))))&amp;IF(B21=Data!#REF!,Data!#REF!,(IF(B21=Data!#REF!,Data!#REF!,(IF(B21=Data!#REF!,Data!#REF!,(IF(B21=Data!#REF!,Data!#REF!,(IF(B21=Data!#REF!,Data!#REF!,Data!#REF!)))))))))</f>
        <v>#REF!</v>
      </c>
      <c r="V21" s="184" t="str">
        <f>IF(D21="","",VLOOKUP(B21,Data!$B$5:$J$404,9,FALSE)*D21)</f>
        <v/>
      </c>
    </row>
    <row r="22" spans="1:30" s="340" customFormat="1" ht="17" customHeight="1">
      <c r="A22" s="272"/>
      <c r="B22" s="419"/>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553"/>
      <c r="K22" s="183" t="str">
        <f>IF(D22="","",VLOOKUP(B22,Data!$B$5:$E$404,4,FALSE)*D22)</f>
        <v/>
      </c>
      <c r="L22" s="183" t="str">
        <f>IF(D22="","",VLOOKUP(B22,Data!$B$5:$F$404,5,FALSE)*D22)</f>
        <v/>
      </c>
      <c r="M22" s="189" t="e">
        <f>IF(B22=Data!B84,Data!G84,(IF(B22=Data!B90,Data!G90,(IF(B22=Data!B92,Data!G92,(IF(B22=Data!#REF!,Data!#REF!,(IF(B22=Data!#REF!,Data!#REF!,(IF(B22=Data!B75,Data!G75,(IF(B22=Data!#REF!,Data!#REF!,(IF(B22=Data!#REF!,Data!#REF!,Data!#REF!)))))))))))))))&amp;IF(B22=Data!B209,Data!G209,(IF(B22=Data!B210,Data!G210,(IF(B22=Data!#REF!,Data!#REF!,(IF(B22=Data!B205,Data!G205,(IF(B22=Data!B206,Data!G206,(IF(B22=Data!#REF!,Data!G902,(IF(B22=Data!#REF!,Data!#REF!,(IF(B22=Data!B262,Data!G262,Data!#REF!)))))))))))))))&amp;IF(B22=Data!#REF!,Data!#REF!,(IF(B22=Data!#REF!,Data!#REF!,(IF(B22=Data!#REF!,Data!#REF!,(IF(B22=Data!#REF!,Data!#REF!,(IF(B22=Data!#REF!,Data!#REF!,Data!#REF!)))))))))</f>
        <v>#REF!</v>
      </c>
      <c r="N22" s="377"/>
      <c r="O22" s="378"/>
      <c r="P22" s="186" t="e">
        <f>IF(B22=Data!B84,Data!H84,(IF(B22=Data!B90,Data!H90,(IF(B22=Data!B92,Data!H92,(IF(B22=Data!#REF!,Data!#REF!,(IF(B22=Data!#REF!,Data!#REF!,(IF(B22=Data!B75,Data!H75,(IF(B22=Data!#REF!,Data!#REF!,(IF(B22=Data!#REF!,Data!#REF!,Data!#REF!)))))))))))))))&amp;IF(B22=Data!B209,Data!H209,(IF(B22=Data!B210,Data!H210,(IF(B22=Data!#REF!,Data!#REF!,(IF(B22=Data!B205,Data!H205,(IF(B22=Data!B206,Data!H206,(IF(B22=Data!#REF!,Data!H902,(IF(B22=Data!#REF!,Data!#REF!,(IF(B22=Data!B262,Data!H262,Data!#REF!)))))))))))))))&amp;IF(B22=Data!#REF!,Data!#REF!,(IF(B22=Data!#REF!,Data!#REF!,(IF(B22=Data!#REF!,Data!#REF!,(IF(B22=Data!#REF!,Data!#REF!,(IF(B22=Data!#REF!,Data!#REF!,Data!#REF!)))))))))</f>
        <v>#REF!</v>
      </c>
      <c r="Q22" s="378"/>
      <c r="R22" s="378"/>
      <c r="S22" s="186" t="e">
        <f>IF(B22=Data!B84,Data!I84,(IF(B22=Data!B90,Data!I90,(IF(B22=Data!B92,Data!I92,(IF(B22=Data!#REF!,Data!#REF!,(IF(B22=Data!#REF!,Data!#REF!,(IF(B22=Data!B75,Data!I75,(IF(B22=Data!#REF!,Data!#REF!,(IF(B22=Data!#REF!,Data!#REF!,Data!#REF!)))))))))))))))&amp;IF(B22=Data!B209,Data!I209,(IF(B22=Data!B210,Data!I210,(IF(B22=Data!#REF!,Data!#REF!,(IF(B22=Data!B205,Data!I205,(IF(B22=Data!B206,Data!I206,(IF(B22=Data!#REF!,Data!I902,(IF(B22=Data!#REF!,Data!#REF!,(IF(B22=Data!B262,Data!I262,Data!#REF!)))))))))))))))&amp;IF(B22=Data!#REF!,Data!#REF!,(IF(B22=Data!#REF!,Data!#REF!,(IF(B22=Data!#REF!,Data!#REF!,(IF(B22=Data!#REF!,Data!#REF!,(IF(B22=Data!#REF!,Data!#REF!,Data!#REF!)))))))))</f>
        <v>#REF!</v>
      </c>
      <c r="T22" s="379"/>
      <c r="U22" s="186" t="e">
        <f>IF(B22=Data!B84,Data!J84,(IF(B22=Data!B90,Data!J90,(IF(B22=Data!B92,Data!J92,(IF(B22=Data!#REF!,Data!#REF!,(IF(B22=Data!#REF!,Data!#REF!,(IF(B22=Data!B75,Data!J75,(IF(B22=Data!#REF!,Data!#REF!,(IF(B22=Data!#REF!,Data!#REF!,Data!#REF!)))))))))))))))&amp;IF(B22=Data!B209,Data!J209,(IF(B22=Data!B210,Data!J210,(IF(B22=Data!#REF!,Data!#REF!,(IF(B22=Data!B205,Data!J205,(IF(B22=Data!B206,Data!J206,(IF(B22=Data!#REF!,Data!J902,(IF(B22=Data!#REF!,Data!#REF!,(IF(B22=Data!B262,Data!J262,Data!#REF!)))))))))))))))&amp;IF(B22=Data!#REF!,Data!#REF!,(IF(B22=Data!#REF!,Data!#REF!,(IF(B22=Data!#REF!,Data!#REF!,(IF(B22=Data!#REF!,Data!#REF!,(IF(B22=Data!#REF!,Data!#REF!,Data!#REF!)))))))))</f>
        <v>#REF!</v>
      </c>
      <c r="V22" s="184" t="str">
        <f>IF(D22="","",VLOOKUP(B22,Data!$B$5:$J$404,9,FALSE)*D22)</f>
        <v/>
      </c>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340" customFormat="1" ht="17" customHeight="1">
      <c r="A24" s="410"/>
      <c r="B24" s="342"/>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399"/>
      <c r="B25" s="342" t="s">
        <v>871</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410"/>
      <c r="B26" s="342" t="s">
        <v>1145</v>
      </c>
      <c r="C26" s="187"/>
      <c r="D26" s="339"/>
      <c r="E26" s="276"/>
      <c r="F26" s="185"/>
      <c r="G26" s="188" t="str">
        <f t="shared" si="0"/>
        <v>-</v>
      </c>
      <c r="H26" s="182"/>
      <c r="I26" s="182"/>
      <c r="J26" s="246"/>
      <c r="K26" s="183"/>
      <c r="L26" s="183"/>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c r="W26" s="282"/>
      <c r="X26" s="282"/>
      <c r="Y26" s="282"/>
      <c r="Z26" s="282"/>
      <c r="AA26" s="282"/>
      <c r="AB26" s="282"/>
      <c r="AC26" s="282"/>
      <c r="AD26" s="282"/>
    </row>
    <row r="27" spans="1:30" s="340" customFormat="1" ht="19.5" customHeight="1">
      <c r="A27" s="272"/>
      <c r="B27" s="695" t="s">
        <v>1148</v>
      </c>
      <c r="C27" s="696"/>
      <c r="D27" s="269">
        <f>SUM(D16:D26)</f>
        <v>7</v>
      </c>
      <c r="E27" s="374"/>
      <c r="F27" s="380"/>
      <c r="G27" s="191">
        <f>SUM(G16:G26)</f>
        <v>12260.15</v>
      </c>
      <c r="H27" s="191"/>
      <c r="I27" s="383"/>
      <c r="J27" s="343"/>
      <c r="K27" s="191">
        <f>SUM(K16:K26)</f>
        <v>1407</v>
      </c>
      <c r="L27" s="191">
        <f>SUM(L16:L26)</f>
        <v>1267</v>
      </c>
      <c r="M27" s="191" t="e">
        <f>SUM(M16:M26)</f>
        <v>#REF!</v>
      </c>
      <c r="N27" s="190">
        <f>SUM(N14:N15)</f>
        <v>0</v>
      </c>
      <c r="O27" s="190" t="e">
        <f>SUM(#REF!)</f>
        <v>#REF!</v>
      </c>
      <c r="P27" s="190">
        <f>SUM(P14:P15)</f>
        <v>0</v>
      </c>
      <c r="Q27" s="190">
        <f>SUM(Q14:Q15)</f>
        <v>0</v>
      </c>
      <c r="R27" s="190" t="e">
        <f>SUM(#REF!)</f>
        <v>#REF!</v>
      </c>
      <c r="S27" s="190">
        <f>SUM(S14:S15)</f>
        <v>0</v>
      </c>
      <c r="T27" s="190">
        <f>SUM(T14:T15)</f>
        <v>0</v>
      </c>
      <c r="U27" s="190"/>
      <c r="V27" s="192">
        <f>SUM(V16:V26)</f>
        <v>8.0499999999999989</v>
      </c>
      <c r="W27" s="282"/>
    </row>
    <row r="28" spans="1:30" ht="10.5" customHeight="1">
      <c r="A28" s="272"/>
      <c r="B28" s="697"/>
      <c r="C28" s="698"/>
      <c r="D28" s="395"/>
      <c r="E28" s="375"/>
      <c r="F28" s="311"/>
      <c r="G28" s="160" t="s">
        <v>523</v>
      </c>
      <c r="H28" s="157"/>
      <c r="I28" s="344"/>
      <c r="J28" s="344"/>
      <c r="K28" s="344"/>
      <c r="L28" s="161"/>
      <c r="M28" s="151"/>
      <c r="N28" s="298"/>
      <c r="U28" s="298"/>
      <c r="V28" s="298"/>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1146</v>
      </c>
      <c r="G35" s="674"/>
      <c r="H35" s="673" t="s">
        <v>1136</v>
      </c>
      <c r="I35" s="674"/>
      <c r="J35" s="158" t="s">
        <v>104</v>
      </c>
      <c r="K35" s="158"/>
      <c r="L35" s="675" t="s">
        <v>105</v>
      </c>
      <c r="M35" s="676"/>
      <c r="N35" s="676"/>
      <c r="O35" s="676"/>
      <c r="P35" s="676"/>
      <c r="Q35" s="676"/>
      <c r="R35" s="676"/>
      <c r="S35" s="676"/>
      <c r="T35" s="676"/>
      <c r="U35" s="676"/>
      <c r="V35" s="677"/>
    </row>
    <row r="36" spans="1:22">
      <c r="B36" s="305"/>
    </row>
    <row r="42" spans="1:22" s="354" customFormat="1" ht="26.25" customHeight="1">
      <c r="A42" s="163" t="s">
        <v>886</v>
      </c>
      <c r="B42" s="146"/>
      <c r="C42" s="163" t="s">
        <v>569</v>
      </c>
      <c r="D42" s="362"/>
      <c r="E42" s="362"/>
      <c r="F42" s="363"/>
      <c r="G42" s="163" t="s">
        <v>880</v>
      </c>
      <c r="H42" s="146"/>
      <c r="I42" s="163" t="s">
        <v>569</v>
      </c>
      <c r="K42" s="265"/>
      <c r="L42" s="265"/>
      <c r="V42" s="264"/>
    </row>
    <row r="43" spans="1:22" s="354" customFormat="1" ht="19.25" customHeight="1">
      <c r="A43" s="163" t="s">
        <v>887</v>
      </c>
      <c r="B43" s="146"/>
      <c r="C43" s="163" t="s">
        <v>891</v>
      </c>
      <c r="D43" s="362"/>
      <c r="E43" s="362"/>
      <c r="F43" s="363"/>
      <c r="G43" s="247" t="s">
        <v>881</v>
      </c>
      <c r="H43" s="381"/>
      <c r="I43" s="247" t="s">
        <v>891</v>
      </c>
      <c r="K43" s="265"/>
      <c r="L43" s="265"/>
      <c r="V43" s="264"/>
    </row>
    <row r="44" spans="1:22" s="354" customFormat="1" ht="19.25" customHeight="1">
      <c r="A44" s="163" t="s">
        <v>888</v>
      </c>
      <c r="B44" s="146"/>
      <c r="C44" s="163" t="s">
        <v>891</v>
      </c>
      <c r="D44" s="362"/>
      <c r="E44" s="362"/>
      <c r="F44" s="363"/>
      <c r="G44" s="163" t="s">
        <v>882</v>
      </c>
      <c r="H44" s="146"/>
      <c r="I44" s="163" t="s">
        <v>569</v>
      </c>
      <c r="K44" s="265"/>
      <c r="L44" s="265"/>
      <c r="V44" s="264"/>
    </row>
    <row r="45" spans="1:22" s="354" customFormat="1" ht="19.25" customHeight="1">
      <c r="A45" s="163" t="s">
        <v>889</v>
      </c>
      <c r="B45" s="146"/>
      <c r="C45" s="163" t="s">
        <v>569</v>
      </c>
      <c r="D45" s="362"/>
      <c r="E45" s="362"/>
      <c r="F45" s="363"/>
      <c r="G45" s="163" t="s">
        <v>883</v>
      </c>
      <c r="H45" s="146"/>
      <c r="I45" s="163" t="s">
        <v>569</v>
      </c>
      <c r="K45" s="265"/>
      <c r="L45" s="265"/>
      <c r="V45" s="264"/>
    </row>
    <row r="46" spans="1:22" s="354" customFormat="1" ht="19.25" customHeight="1">
      <c r="A46" s="163" t="s">
        <v>890</v>
      </c>
      <c r="B46" s="146"/>
      <c r="C46" s="163" t="s">
        <v>569</v>
      </c>
      <c r="D46" s="362"/>
      <c r="E46" s="362"/>
      <c r="F46" s="363"/>
      <c r="G46" s="163" t="s">
        <v>885</v>
      </c>
      <c r="H46" s="146"/>
      <c r="I46" s="163" t="s">
        <v>569</v>
      </c>
      <c r="K46" s="265"/>
      <c r="L46" s="265"/>
      <c r="V46" s="264"/>
    </row>
    <row r="47" spans="1:22" ht="18.75" customHeight="1">
      <c r="A47" s="411"/>
      <c r="B47" s="411"/>
      <c r="C47" s="411"/>
      <c r="D47" s="411"/>
      <c r="E47" s="411"/>
      <c r="F47" s="266"/>
      <c r="G47" s="163" t="s">
        <v>884</v>
      </c>
      <c r="H47" s="146"/>
      <c r="I47" s="163" t="s">
        <v>569</v>
      </c>
    </row>
    <row r="51" spans="1:12">
      <c r="L51" s="355"/>
    </row>
    <row r="52" spans="1:12" ht="14">
      <c r="A52" s="356"/>
      <c r="C52" s="334"/>
      <c r="D52" s="357"/>
      <c r="L52" s="358"/>
    </row>
    <row r="53" spans="1:12" ht="14">
      <c r="A53" s="359"/>
      <c r="C53" s="334"/>
      <c r="D53" s="357"/>
      <c r="L53" s="358"/>
    </row>
    <row r="54" spans="1:12" ht="14">
      <c r="A54" s="359"/>
      <c r="C54" s="334"/>
      <c r="D54" s="357"/>
      <c r="L54" s="358"/>
    </row>
    <row r="55" spans="1:12" ht="14">
      <c r="A55" s="359"/>
      <c r="B55" s="334"/>
      <c r="C55" s="334"/>
      <c r="D55" s="357"/>
      <c r="L55" s="358"/>
    </row>
    <row r="56" spans="1:12" ht="14">
      <c r="A56" s="359"/>
      <c r="B56" s="334"/>
      <c r="C56" s="334"/>
      <c r="D56" s="357"/>
      <c r="L56" s="358"/>
    </row>
    <row r="57" spans="1:12" ht="14">
      <c r="A57" s="359"/>
      <c r="B57" s="334"/>
      <c r="C57" s="334"/>
      <c r="D57" s="357"/>
      <c r="L57" s="358"/>
    </row>
    <row r="58" spans="1:12" ht="14">
      <c r="A58" s="334"/>
      <c r="B58" s="334"/>
      <c r="C58" s="334"/>
      <c r="D58" s="357"/>
      <c r="L58" s="360"/>
    </row>
    <row r="59" spans="1:12" ht="14">
      <c r="A59" s="359"/>
      <c r="B59" s="334"/>
      <c r="C59" s="334"/>
      <c r="D59" s="357"/>
    </row>
    <row r="60" spans="1:12" ht="14">
      <c r="A60" s="334"/>
      <c r="B60" s="334"/>
      <c r="C60" s="334"/>
      <c r="D60" s="357"/>
    </row>
    <row r="61" spans="1:12" ht="14">
      <c r="A61" s="334"/>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34"/>
      <c r="B72" s="334"/>
      <c r="C72" s="334"/>
      <c r="D72" s="357"/>
    </row>
    <row r="73" spans="1:4" ht="14">
      <c r="B73" s="334"/>
    </row>
    <row r="74" spans="1:4" ht="14">
      <c r="B74" s="334"/>
    </row>
    <row r="75" spans="1:4" ht="14">
      <c r="B75"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B8767-4B37-4719-821F-8D4B97337352}">
  <sheetPr>
    <pageSetUpPr fitToPage="1"/>
  </sheetPr>
  <dimension ref="A1:AD72"/>
  <sheetViews>
    <sheetView zoomScale="85" zoomScaleNormal="85" zoomScaleSheetLayoutView="85" workbookViewId="0">
      <selection activeCell="H42" sqref="H42"/>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03"/>
      <c r="I10" s="604"/>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1049</v>
      </c>
      <c r="C18" s="187" t="str">
        <f>IF(D18="","",VLOOKUP(B18,Data!$B$5:$L$404,2,FALSE))</f>
        <v/>
      </c>
      <c r="D18" s="361"/>
      <c r="E18" s="276"/>
      <c r="F18" s="185" t="str">
        <f>IF(D18="","",VLOOKUP(B18,Data!$B$5:$L$404,11,FALSE))</f>
        <v/>
      </c>
      <c r="G18" s="188" t="str">
        <f t="shared" ref="G18:G25"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18</v>
      </c>
      <c r="B19" s="419" t="s">
        <v>411</v>
      </c>
      <c r="C19" s="187" t="str">
        <f>IF(D19="","",VLOOKUP(B19,Data!$B$5:$L$404,2,FALSE))</f>
        <v>ZU62720</v>
      </c>
      <c r="D19" s="361">
        <v>3</v>
      </c>
      <c r="E19" s="276"/>
      <c r="F19" s="185">
        <f>IF(D19="","",VLOOKUP(B19,Data!$B$5:$L$404,11,FALSE))</f>
        <v>6630.5</v>
      </c>
      <c r="G19" s="188">
        <f t="shared" si="0"/>
        <v>19891.5</v>
      </c>
      <c r="H19" s="182" t="str">
        <f>IF(D19="","",VLOOKUP(B19,Data!$B$5:$D$404,3,FALSE))</f>
        <v>C/T</v>
      </c>
      <c r="I19" s="182" t="str">
        <f>IF(D19="","",VLOOKUP(B19,Data!$B$5:$M$404,12,FALSE))</f>
        <v>Indonesia</v>
      </c>
      <c r="J19" s="280" t="s">
        <v>1055</v>
      </c>
      <c r="K19" s="183">
        <f>IF(D19="","",VLOOKUP(B19,Data!$B$5:$E$404,4,FALSE)*D19)</f>
        <v>1035</v>
      </c>
      <c r="L19" s="183">
        <f>IF(D19="","",VLOOKUP(B19,Data!$B$5:$F$404,5,FALSE)*D19)</f>
        <v>912</v>
      </c>
      <c r="M19" s="189"/>
      <c r="N19" s="377"/>
      <c r="O19" s="378"/>
      <c r="P19" s="186"/>
      <c r="Q19" s="378"/>
      <c r="R19" s="378"/>
      <c r="S19" s="186"/>
      <c r="T19" s="379"/>
      <c r="U19" s="186"/>
      <c r="V19" s="184">
        <f>IF(D19="","",VLOOKUP(B19,Data!$B$5:$J$404,9,FALSE)*D19)</f>
        <v>5.4180000000000001</v>
      </c>
      <c r="W19" s="282"/>
      <c r="X19" s="282"/>
      <c r="Y19" s="282"/>
      <c r="Z19" s="282"/>
      <c r="AA19" s="282"/>
      <c r="AB19" s="282"/>
      <c r="AC19" s="282"/>
      <c r="AD19" s="282"/>
    </row>
    <row r="20" spans="1:30" s="340" customFormat="1" ht="17" customHeight="1">
      <c r="A20" s="488"/>
      <c r="B20" s="419"/>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488"/>
      <c r="B21" s="419"/>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80"/>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871</v>
      </c>
      <c r="C24" s="187" t="str">
        <f>IF(D24="","",VLOOKUP(B24,Data!$B$5:$L$404,2,FALSE))</f>
        <v/>
      </c>
      <c r="D24" s="339"/>
      <c r="E24" s="412"/>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1145</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t="str">
        <f>IF(D25="","",VLOOKUP(B25,Data!$B$5:$J$404,9,FALSE)*D25)</f>
        <v/>
      </c>
      <c r="W25" s="282"/>
      <c r="X25" s="282"/>
      <c r="Y25" s="282"/>
      <c r="Z25" s="282"/>
      <c r="AA25" s="282"/>
      <c r="AB25" s="282"/>
      <c r="AC25" s="282"/>
      <c r="AD25" s="282"/>
    </row>
    <row r="26" spans="1:30" s="340" customFormat="1" ht="16.5" customHeight="1">
      <c r="A26" s="272"/>
      <c r="B26" s="695" t="s">
        <v>1149</v>
      </c>
      <c r="C26" s="696"/>
      <c r="D26" s="193">
        <f>SUM(D18:D25)</f>
        <v>3</v>
      </c>
      <c r="E26" s="380"/>
      <c r="F26" s="190"/>
      <c r="G26" s="191">
        <f>SUM(G18:G25)</f>
        <v>19891.5</v>
      </c>
      <c r="H26" s="343"/>
      <c r="I26" s="343"/>
      <c r="J26" s="343"/>
      <c r="K26" s="191">
        <f>SUM(K18:K25)</f>
        <v>1035</v>
      </c>
      <c r="L26" s="191">
        <f>SUM(L18:L25)</f>
        <v>912</v>
      </c>
      <c r="M26" s="190">
        <f>SUM(M16:M17)</f>
        <v>0</v>
      </c>
      <c r="N26" s="190" t="e">
        <f>SUM(#REF!)</f>
        <v>#REF!</v>
      </c>
      <c r="O26" s="190">
        <f>SUM(O16:O17)</f>
        <v>0</v>
      </c>
      <c r="P26" s="190">
        <f>SUM(P16:P17)</f>
        <v>0</v>
      </c>
      <c r="Q26" s="190" t="e">
        <f>SUM(#REF!)</f>
        <v>#REF!</v>
      </c>
      <c r="R26" s="190">
        <f>SUM(R16:R17)</f>
        <v>0</v>
      </c>
      <c r="S26" s="190">
        <f>SUM(S16:S17)</f>
        <v>0</v>
      </c>
      <c r="T26" s="190"/>
      <c r="U26" s="190">
        <f>SUM(U16:U17)</f>
        <v>0</v>
      </c>
      <c r="V26" s="192">
        <f>SUM(V18:V25)</f>
        <v>5.4180000000000001</v>
      </c>
    </row>
    <row r="27" spans="1:30" ht="10.25" customHeight="1">
      <c r="A27" s="272"/>
      <c r="B27" s="697"/>
      <c r="C27" s="698"/>
      <c r="D27" s="345"/>
      <c r="E27" s="311"/>
      <c r="F27" s="160" t="s">
        <v>523</v>
      </c>
      <c r="G27" s="157"/>
      <c r="H27" s="344"/>
      <c r="I27" s="344"/>
      <c r="J27" s="344"/>
      <c r="K27" s="161"/>
      <c r="L27" s="151"/>
      <c r="M27" s="298"/>
      <c r="T27" s="298"/>
      <c r="U27" s="298"/>
      <c r="V27" s="155"/>
    </row>
    <row r="28" spans="1:30"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30" ht="14">
      <c r="A29" s="297" t="s">
        <v>525</v>
      </c>
      <c r="B29" s="334"/>
      <c r="C29" s="308"/>
      <c r="D29" s="386" t="s">
        <v>87</v>
      </c>
      <c r="F29" s="685"/>
      <c r="G29" s="686"/>
      <c r="H29" s="297" t="s">
        <v>88</v>
      </c>
      <c r="I29" s="350"/>
      <c r="J29" s="154" t="s">
        <v>89</v>
      </c>
      <c r="K29" s="154"/>
      <c r="L29" s="150"/>
      <c r="V29" s="155"/>
    </row>
    <row r="30" spans="1:30">
      <c r="A30" s="297" t="s">
        <v>526</v>
      </c>
      <c r="B30" s="297"/>
      <c r="C30" s="298"/>
      <c r="D30" s="386"/>
      <c r="F30" s="685"/>
      <c r="G30" s="686"/>
      <c r="H30" s="297"/>
      <c r="I30" s="350"/>
      <c r="J30" s="154" t="s">
        <v>93</v>
      </c>
      <c r="K30" s="154"/>
      <c r="L30" s="150"/>
      <c r="V30" s="155"/>
    </row>
    <row r="31" spans="1:30" ht="10.5" customHeight="1">
      <c r="A31" s="311"/>
      <c r="B31" s="351"/>
      <c r="C31" s="352"/>
      <c r="D31" s="386" t="s">
        <v>94</v>
      </c>
      <c r="F31" s="685"/>
      <c r="G31" s="686"/>
      <c r="H31" s="297" t="s">
        <v>95</v>
      </c>
      <c r="I31" s="350"/>
      <c r="J31" s="154"/>
      <c r="K31" s="154"/>
      <c r="L31" s="150"/>
      <c r="V31" s="155"/>
    </row>
    <row r="32" spans="1:30"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1146</v>
      </c>
      <c r="G34" s="674"/>
      <c r="H34" s="673" t="s">
        <v>1136</v>
      </c>
      <c r="I34" s="674"/>
      <c r="J34" s="158" t="s">
        <v>104</v>
      </c>
      <c r="K34" s="158"/>
      <c r="L34" s="675" t="s">
        <v>105</v>
      </c>
      <c r="M34" s="676"/>
      <c r="N34" s="676"/>
      <c r="O34" s="676"/>
      <c r="P34" s="676"/>
      <c r="Q34" s="676"/>
      <c r="R34" s="676"/>
      <c r="S34" s="676"/>
      <c r="T34" s="676"/>
      <c r="U34" s="676"/>
      <c r="V34" s="677"/>
    </row>
    <row r="35" spans="1:22">
      <c r="B35" s="305"/>
    </row>
    <row r="39" spans="1:22" s="354" customFormat="1" ht="21" customHeight="1">
      <c r="A39" s="163" t="s">
        <v>886</v>
      </c>
      <c r="B39" s="146"/>
      <c r="C39" s="163" t="s">
        <v>569</v>
      </c>
      <c r="D39" s="362"/>
      <c r="E39" s="362"/>
      <c r="F39" s="363"/>
      <c r="G39" s="163" t="s">
        <v>880</v>
      </c>
      <c r="H39" s="146"/>
      <c r="I39" s="163" t="s">
        <v>569</v>
      </c>
      <c r="K39" s="265"/>
      <c r="L39" s="265"/>
      <c r="V39" s="264"/>
    </row>
    <row r="40" spans="1:22" s="354" customFormat="1" ht="19.25" customHeight="1">
      <c r="A40" s="163" t="s">
        <v>887</v>
      </c>
      <c r="B40" s="146"/>
      <c r="C40" s="163" t="s">
        <v>891</v>
      </c>
      <c r="D40" s="362"/>
      <c r="E40" s="362"/>
      <c r="F40" s="363"/>
      <c r="G40" s="247" t="s">
        <v>881</v>
      </c>
      <c r="H40" s="381"/>
      <c r="I40" s="247" t="s">
        <v>891</v>
      </c>
      <c r="K40" s="265"/>
      <c r="L40" s="265"/>
      <c r="V40" s="264"/>
    </row>
    <row r="41" spans="1:22" s="354" customFormat="1" ht="19.25" customHeight="1">
      <c r="A41" s="163" t="s">
        <v>888</v>
      </c>
      <c r="B41" s="146"/>
      <c r="C41" s="163" t="s">
        <v>891</v>
      </c>
      <c r="D41" s="362"/>
      <c r="E41" s="362"/>
      <c r="F41" s="363"/>
      <c r="G41" s="163" t="s">
        <v>882</v>
      </c>
      <c r="H41" s="146"/>
      <c r="I41" s="163" t="s">
        <v>569</v>
      </c>
      <c r="K41" s="265"/>
      <c r="L41" s="265"/>
      <c r="V41" s="264"/>
    </row>
    <row r="42" spans="1:22" s="354" customFormat="1" ht="19.25" customHeight="1">
      <c r="A42" s="163" t="s">
        <v>889</v>
      </c>
      <c r="B42" s="146"/>
      <c r="C42" s="163" t="s">
        <v>569</v>
      </c>
      <c r="D42" s="362"/>
      <c r="E42" s="362"/>
      <c r="F42" s="363"/>
      <c r="G42" s="163" t="s">
        <v>883</v>
      </c>
      <c r="H42" s="146"/>
      <c r="I42" s="163" t="s">
        <v>569</v>
      </c>
      <c r="K42" s="265"/>
      <c r="L42" s="265"/>
      <c r="V42" s="264"/>
    </row>
    <row r="43" spans="1:22" s="354" customFormat="1" ht="19.25" customHeight="1">
      <c r="A43" s="163" t="s">
        <v>890</v>
      </c>
      <c r="B43" s="146"/>
      <c r="C43" s="163" t="s">
        <v>569</v>
      </c>
      <c r="D43" s="362"/>
      <c r="E43" s="362"/>
      <c r="F43" s="363"/>
      <c r="G43" s="163" t="s">
        <v>885</v>
      </c>
      <c r="H43" s="146"/>
      <c r="I43" s="163" t="s">
        <v>569</v>
      </c>
      <c r="K43" s="265"/>
      <c r="L43" s="265"/>
      <c r="V43" s="264"/>
    </row>
    <row r="44" spans="1:22" ht="18.75" customHeight="1">
      <c r="A44" s="411"/>
      <c r="B44" s="411"/>
      <c r="C44" s="411"/>
      <c r="D44" s="411"/>
      <c r="E44" s="411"/>
      <c r="F44" s="266"/>
      <c r="G44" s="163" t="s">
        <v>884</v>
      </c>
      <c r="H44" s="146"/>
      <c r="I44" s="163" t="s">
        <v>569</v>
      </c>
    </row>
    <row r="48" spans="1:22">
      <c r="L48" s="355"/>
    </row>
    <row r="49" spans="1:12" ht="14">
      <c r="A49" s="356"/>
      <c r="C49" s="334"/>
      <c r="D49" s="357"/>
      <c r="L49" s="358"/>
    </row>
    <row r="50" spans="1:12" ht="14">
      <c r="A50" s="359"/>
      <c r="C50" s="334"/>
      <c r="D50" s="357"/>
      <c r="L50" s="358"/>
    </row>
    <row r="51" spans="1:12" ht="14">
      <c r="A51" s="359"/>
      <c r="C51" s="334"/>
      <c r="D51" s="357"/>
      <c r="L51" s="358"/>
    </row>
    <row r="52" spans="1:12" ht="14">
      <c r="A52" s="359"/>
      <c r="B52" s="334"/>
      <c r="C52" s="334"/>
      <c r="D52" s="357"/>
      <c r="L52" s="358"/>
    </row>
    <row r="53" spans="1:12" ht="14">
      <c r="A53" s="359"/>
      <c r="B53" s="334"/>
      <c r="C53" s="334"/>
      <c r="D53" s="357"/>
      <c r="L53" s="358"/>
    </row>
    <row r="54" spans="1:12" ht="14">
      <c r="A54" s="359"/>
      <c r="B54" s="334"/>
      <c r="C54" s="334"/>
      <c r="D54" s="357"/>
      <c r="L54" s="358"/>
    </row>
    <row r="55" spans="1:12" ht="14">
      <c r="A55" s="334"/>
      <c r="B55" s="334"/>
      <c r="C55" s="334"/>
      <c r="D55" s="357"/>
      <c r="L55" s="360"/>
    </row>
    <row r="56" spans="1:12" ht="14">
      <c r="A56" s="359"/>
      <c r="B56" s="334"/>
      <c r="C56" s="334"/>
      <c r="D56" s="357"/>
    </row>
    <row r="57" spans="1:12" ht="14">
      <c r="A57" s="334"/>
      <c r="B57" s="334"/>
      <c r="C57" s="334"/>
      <c r="D57" s="357"/>
    </row>
    <row r="58" spans="1:12" ht="14">
      <c r="A58" s="334"/>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34"/>
      <c r="B69" s="334"/>
      <c r="C69" s="334"/>
      <c r="D69" s="357"/>
    </row>
    <row r="70" spans="1:4" ht="14">
      <c r="B70" s="334"/>
    </row>
    <row r="71" spans="1:4" ht="14">
      <c r="B71" s="334"/>
    </row>
    <row r="72" spans="1:4" ht="14">
      <c r="B72"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4E313-DBCD-45EC-B501-9195BC12C8A6}">
  <sheetPr>
    <pageSetUpPr fitToPage="1"/>
  </sheetPr>
  <dimension ref="A1:V83"/>
  <sheetViews>
    <sheetView topLeftCell="A13" zoomScale="85" zoomScaleNormal="85" zoomScaleSheetLayoutView="75" workbookViewId="0">
      <selection activeCell="A33" sqref="A33"/>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05"/>
      <c r="I10" s="606"/>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1095</v>
      </c>
      <c r="C18" s="187" t="str">
        <f>IF(D18="","",VLOOKUP(B18,Data!$B$5:$L$404,2,FALSE))</f>
        <v/>
      </c>
      <c r="D18" s="274"/>
      <c r="E18" s="466"/>
      <c r="F18" s="185" t="str">
        <f>IF(D18="","",VLOOKUP(B18,Data!$B$5:$L$404,11,FALSE))</f>
        <v/>
      </c>
      <c r="G18" s="188" t="str">
        <f t="shared" ref="G18:G35"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157,Data!G157,(IF(B18=Data!B163,Data!G163,(IF(B18=Data!B165,Data!G165,(IF(B18=Data!#REF!,Data!#REF!,(IF(B18=Data!#REF!,Data!#REF!,(IF(B18=Data!B148,Data!G148,(IF(B18=Data!#REF!,Data!#REF!,(IF(B18=Data!#REF!,Data!#REF!,Data!#REF!)))))))))))))))&amp;IF(B18=Data!B283,Data!G283,(IF(B18=Data!B284,Data!G284,(IF(B18=Data!#REF!,Data!#REF!,(IF(B18=Data!B279,Data!G279,(IF(B18=Data!B280,Data!G280,(IF(B18=Data!#REF!,Data!G975,(IF(B18=Data!#REF!,Data!#REF!,(IF(B18=Data!B335,Data!G335,Data!#REF!)))))))))))))))&amp;IF(B18=Data!#REF!,Data!#REF!,(IF(B18=Data!#REF!,Data!#REF!,(IF(B18=Data!#REF!,Data!#REF!,(IF(B18=Data!#REF!,Data!#REF!,(IF(B18=Data!#REF!,Data!#REF!,Data!#REF!)))))))))</f>
        <v>#REF!</v>
      </c>
      <c r="N18" s="377"/>
      <c r="O18" s="378"/>
      <c r="P18" s="186" t="e">
        <f>IF(B18=Data!B157,Data!H157,(IF(B18=Data!B163,Data!H163,(IF(B18=Data!B165,Data!H165,(IF(B18=Data!#REF!,Data!#REF!,(IF(B18=Data!#REF!,Data!#REF!,(IF(B18=Data!B148,Data!H148,(IF(B18=Data!#REF!,Data!#REF!,(IF(B18=Data!#REF!,Data!#REF!,Data!#REF!)))))))))))))))&amp;IF(B18=Data!B283,Data!H283,(IF(B18=Data!B284,Data!H284,(IF(B18=Data!#REF!,Data!#REF!,(IF(B18=Data!B279,Data!H279,(IF(B18=Data!B280,Data!H280,(IF(B18=Data!#REF!,Data!H975,(IF(B18=Data!#REF!,Data!#REF!,(IF(B18=Data!B335,Data!H335,Data!#REF!)))))))))))))))&amp;IF(B18=Data!#REF!,Data!#REF!,(IF(B18=Data!#REF!,Data!#REF!,(IF(B18=Data!#REF!,Data!#REF!,(IF(B18=Data!#REF!,Data!#REF!,(IF(B18=Data!#REF!,Data!#REF!,Data!#REF!)))))))))</f>
        <v>#REF!</v>
      </c>
      <c r="Q18" s="378"/>
      <c r="R18" s="378"/>
      <c r="S18" s="186" t="e">
        <f>IF(B18=Data!B157,Data!I157,(IF(B18=Data!B163,Data!I163,(IF(B18=Data!B165,Data!I165,(IF(B18=Data!#REF!,Data!#REF!,(IF(B18=Data!#REF!,Data!#REF!,(IF(B18=Data!B148,Data!I148,(IF(B18=Data!#REF!,Data!#REF!,(IF(B18=Data!#REF!,Data!#REF!,Data!#REF!)))))))))))))))&amp;IF(B18=Data!B283,Data!I283,(IF(B18=Data!B284,Data!I284,(IF(B18=Data!#REF!,Data!#REF!,(IF(B18=Data!B279,Data!I279,(IF(B18=Data!B280,Data!I280,(IF(B18=Data!#REF!,Data!I975,(IF(B18=Data!#REF!,Data!#REF!,(IF(B18=Data!B335,Data!I335,Data!#REF!)))))))))))))))&amp;IF(B18=Data!#REF!,Data!#REF!,(IF(B18=Data!#REF!,Data!#REF!,(IF(B18=Data!#REF!,Data!#REF!,(IF(B18=Data!#REF!,Data!#REF!,(IF(B18=Data!#REF!,Data!#REF!,Data!#REF!)))))))))</f>
        <v>#REF!</v>
      </c>
      <c r="T18" s="379"/>
      <c r="U18" s="186" t="e">
        <f>IF(B18=Data!B157,Data!J157,(IF(B18=Data!B163,Data!J163,(IF(B18=Data!B165,Data!J165,(IF(B18=Data!#REF!,Data!#REF!,(IF(B18=Data!#REF!,Data!#REF!,(IF(B18=Data!B148,Data!J148,(IF(B18=Data!#REF!,Data!#REF!,(IF(B18=Data!#REF!,Data!#REF!,Data!#REF!)))))))))))))))&amp;IF(B18=Data!B283,Data!J283,(IF(B18=Data!B284,Data!J284,(IF(B18=Data!#REF!,Data!#REF!,(IF(B18=Data!B279,Data!J279,(IF(B18=Data!B280,Data!J280,(IF(B18=Data!#REF!,Data!J975,(IF(B18=Data!#REF!,Data!#REF!,(IF(B18=Data!B335,Data!J335,Data!#REF!)))))))))))))))&amp;IF(B18=Data!#REF!,Data!#REF!,(IF(B18=Data!#REF!,Data!#REF!,(IF(B18=Data!#REF!,Data!#REF!,(IF(B18=Data!#REF!,Data!#REF!,(IF(B18=Data!#REF!,Data!#REF!,Data!#REF!)))))))))</f>
        <v>#REF!</v>
      </c>
      <c r="V18" s="184" t="str">
        <f>IF(D18="","",VLOOKUP(B18,Data!$B$5:$J$404,9,FALSE)*D18)</f>
        <v/>
      </c>
    </row>
    <row r="19" spans="1:22" s="340" customFormat="1" ht="17" customHeight="1">
      <c r="A19" s="272">
        <v>1</v>
      </c>
      <c r="B19" s="419" t="s">
        <v>399</v>
      </c>
      <c r="C19" s="187" t="str">
        <f>IF(D19="","",VLOOKUP(B19,Data!$B$5:$L$404,2,FALSE))</f>
        <v>ZU62700</v>
      </c>
      <c r="D19" s="274">
        <v>1</v>
      </c>
      <c r="E19" s="466" t="s">
        <v>521</v>
      </c>
      <c r="F19" s="185">
        <f>IF(D19="","",VLOOKUP(B19,Data!$B$5:$L$404,11,FALSE))</f>
        <v>6636.37</v>
      </c>
      <c r="G19" s="188">
        <f t="shared" si="0"/>
        <v>6636.37</v>
      </c>
      <c r="H19" s="182" t="str">
        <f>IF(D19="","",VLOOKUP(B19,Data!$B$5:$D$404,3,FALSE))</f>
        <v>C/T</v>
      </c>
      <c r="I19" s="182" t="str">
        <f>IF(D19="","",VLOOKUP(B19,Data!$B$5:$M$404,12,FALSE))</f>
        <v>Indonesia</v>
      </c>
      <c r="J19" s="280" t="s">
        <v>1093</v>
      </c>
      <c r="K19" s="183">
        <f>IF(D19="","",VLOOKUP(B19,Data!$B$5:$E$404,4,FALSE)*D19)</f>
        <v>345</v>
      </c>
      <c r="L19" s="183">
        <f>IF(D19="","",VLOOKUP(B19,Data!$B$5:$F$404,5,FALSE)*D19)</f>
        <v>304</v>
      </c>
      <c r="M19" s="189" t="e">
        <f>IF(B19=Data!B104,Data!G104,(IF(B19=Data!B110,Data!G110,(IF(B19=Data!B112,Data!G112,(IF(B19=Data!#REF!,Data!#REF!,(IF(B19=Data!#REF!,Data!#REF!,(IF(B19=Data!B95,Data!G95,(IF(B19=Data!#REF!,Data!#REF!,(IF(B19=Data!#REF!,Data!#REF!,Data!#REF!)))))))))))))))&amp;IF(B19=Data!B230,Data!G230,(IF(B19=Data!B231,Data!G231,(IF(B19=Data!#REF!,Data!#REF!,(IF(B19=Data!B226,Data!G226,(IF(B19=Data!B227,Data!G227,(IF(B19=Data!#REF!,Data!G922,(IF(B19=Data!#REF!,Data!#REF!,(IF(B19=Data!B282,Data!G282,Data!#REF!)))))))))))))))&amp;IF(B19=Data!#REF!,Data!#REF!,(IF(B19=Data!#REF!,Data!#REF!,(IF(B19=Data!#REF!,Data!#REF!,(IF(B19=Data!#REF!,Data!#REF!,(IF(B19=Data!#REF!,Data!#REF!,Data!#REF!)))))))))</f>
        <v>#REF!</v>
      </c>
      <c r="N19" s="377"/>
      <c r="O19" s="378"/>
      <c r="P19" s="186" t="e">
        <f>IF(B19=Data!B104,Data!H104,(IF(B19=Data!B110,Data!H110,(IF(B19=Data!B112,Data!H112,(IF(B19=Data!#REF!,Data!#REF!,(IF(B19=Data!#REF!,Data!#REF!,(IF(B19=Data!B95,Data!H95,(IF(B19=Data!#REF!,Data!#REF!,(IF(B19=Data!#REF!,Data!#REF!,Data!#REF!)))))))))))))))&amp;IF(B19=Data!B230,Data!H230,(IF(B19=Data!B231,Data!H231,(IF(B19=Data!#REF!,Data!#REF!,(IF(B19=Data!B226,Data!H226,(IF(B19=Data!B227,Data!H227,(IF(B19=Data!#REF!,Data!H922,(IF(B19=Data!#REF!,Data!#REF!,(IF(B19=Data!B282,Data!H282,Data!#REF!)))))))))))))))&amp;IF(B19=Data!#REF!,Data!#REF!,(IF(B19=Data!#REF!,Data!#REF!,(IF(B19=Data!#REF!,Data!#REF!,(IF(B19=Data!#REF!,Data!#REF!,(IF(B19=Data!#REF!,Data!#REF!,Data!#REF!)))))))))</f>
        <v>#REF!</v>
      </c>
      <c r="Q19" s="378"/>
      <c r="R19" s="378"/>
      <c r="S19" s="186" t="e">
        <f>IF(B19=Data!B104,Data!I104,(IF(B19=Data!B110,Data!I110,(IF(B19=Data!B112,Data!I112,(IF(B19=Data!#REF!,Data!#REF!,(IF(B19=Data!#REF!,Data!#REF!,(IF(B19=Data!B95,Data!I95,(IF(B19=Data!#REF!,Data!#REF!,(IF(B19=Data!#REF!,Data!#REF!,Data!#REF!)))))))))))))))&amp;IF(B19=Data!B230,Data!I230,(IF(B19=Data!B231,Data!I231,(IF(B19=Data!#REF!,Data!#REF!,(IF(B19=Data!B226,Data!I226,(IF(B19=Data!B227,Data!I227,(IF(B19=Data!#REF!,Data!I922,(IF(B19=Data!#REF!,Data!#REF!,(IF(B19=Data!B282,Data!I282,Data!#REF!)))))))))))))))&amp;IF(B19=Data!#REF!,Data!#REF!,(IF(B19=Data!#REF!,Data!#REF!,(IF(B19=Data!#REF!,Data!#REF!,(IF(B19=Data!#REF!,Data!#REF!,(IF(B19=Data!#REF!,Data!#REF!,Data!#REF!)))))))))</f>
        <v>#REF!</v>
      </c>
      <c r="T19" s="379"/>
      <c r="U19" s="186" t="e">
        <f>IF(B19=Data!B104,Data!J104,(IF(B19=Data!B110,Data!J110,(IF(B19=Data!B112,Data!J112,(IF(B19=Data!#REF!,Data!#REF!,(IF(B19=Data!#REF!,Data!#REF!,(IF(B19=Data!B95,Data!J95,(IF(B19=Data!#REF!,Data!#REF!,(IF(B19=Data!#REF!,Data!#REF!,Data!#REF!)))))))))))))))&amp;IF(B19=Data!B230,Data!J230,(IF(B19=Data!B231,Data!J231,(IF(B19=Data!#REF!,Data!#REF!,(IF(B19=Data!B226,Data!J226,(IF(B19=Data!B227,Data!J227,(IF(B19=Data!#REF!,Data!J922,(IF(B19=Data!#REF!,Data!#REF!,(IF(B19=Data!B282,Data!J282,Data!#REF!)))))))))))))))&amp;IF(B19=Data!#REF!,Data!#REF!,(IF(B19=Data!#REF!,Data!#REF!,(IF(B19=Data!#REF!,Data!#REF!,(IF(B19=Data!#REF!,Data!#REF!,(IF(B19=Data!#REF!,Data!#REF!,Data!#REF!)))))))))</f>
        <v>#REF!</v>
      </c>
      <c r="V19" s="184">
        <f>IF(D19="","",VLOOKUP(B19,Data!$B$5:$J$404,9,FALSE)*D19)</f>
        <v>1.806</v>
      </c>
    </row>
    <row r="20" spans="1:22" s="340" customFormat="1" ht="17" customHeight="1">
      <c r="A20" s="272">
        <v>2</v>
      </c>
      <c r="B20" s="419" t="s">
        <v>353</v>
      </c>
      <c r="C20" s="187" t="str">
        <f>IF(D20="","",VLOOKUP(B20,Data!$B$5:$L$404,2,FALSE))</f>
        <v>WQ78260</v>
      </c>
      <c r="D20" s="274">
        <v>6</v>
      </c>
      <c r="E20" s="466"/>
      <c r="F20" s="185">
        <f>IF(D20="","",VLOOKUP(B20,Data!$B$5:$L$404,11,FALSE))</f>
        <v>4283.6499999999996</v>
      </c>
      <c r="G20" s="188">
        <f t="shared" si="0"/>
        <v>25701.899999999998</v>
      </c>
      <c r="H20" s="182" t="str">
        <f>IF(D20="","",VLOOKUP(B20,Data!$B$5:$D$404,3,FALSE))</f>
        <v>C/T</v>
      </c>
      <c r="I20" s="182" t="str">
        <f>IF(D20="","",VLOOKUP(B20,Data!$B$5:$M$404,12,FALSE))</f>
        <v>Indonesia</v>
      </c>
      <c r="J20" s="280" t="s">
        <v>1093</v>
      </c>
      <c r="K20" s="183">
        <f>IF(D20="","",VLOOKUP(B20,Data!$B$5:$E$404,4,FALSE)*D20)</f>
        <v>1830</v>
      </c>
      <c r="L20" s="183">
        <f>IF(D20="","",VLOOKUP(B20,Data!$B$5:$F$404,5,FALSE)*D20)</f>
        <v>1614</v>
      </c>
      <c r="M20" s="189" t="e">
        <f>IF(B20=Data!B105,Data!G105,(IF(B20=Data!B111,Data!G111,(IF(B20=Data!B113,Data!G113,(IF(B20=Data!#REF!,Data!#REF!,(IF(B20=Data!#REF!,Data!#REF!,(IF(B20=Data!B96,Data!G96,(IF(B20=Data!#REF!,Data!#REF!,(IF(B20=Data!#REF!,Data!#REF!,Data!#REF!)))))))))))))))&amp;IF(B20=Data!B231,Data!G231,(IF(B20=Data!B232,Data!G232,(IF(B20=Data!#REF!,Data!#REF!,(IF(B20=Data!B227,Data!G227,(IF(B20=Data!B228,Data!G228,(IF(B20=Data!#REF!,Data!G923,(IF(B20=Data!#REF!,Data!#REF!,(IF(B20=Data!B283,Data!G283,Data!#REF!)))))))))))))))&amp;IF(B20=Data!#REF!,Data!#REF!,(IF(B20=Data!#REF!,Data!#REF!,(IF(B20=Data!#REF!,Data!#REF!,(IF(B20=Data!#REF!,Data!#REF!,(IF(B20=Data!#REF!,Data!#REF!,Data!#REF!)))))))))</f>
        <v>#REF!</v>
      </c>
      <c r="N20" s="377"/>
      <c r="O20" s="378"/>
      <c r="P20" s="186" t="e">
        <f>IF(B20=Data!B105,Data!H105,(IF(B20=Data!B111,Data!H111,(IF(B20=Data!B113,Data!H113,(IF(B20=Data!#REF!,Data!#REF!,(IF(B20=Data!#REF!,Data!#REF!,(IF(B20=Data!B96,Data!H96,(IF(B20=Data!#REF!,Data!#REF!,(IF(B20=Data!#REF!,Data!#REF!,Data!#REF!)))))))))))))))&amp;IF(B20=Data!B231,Data!H231,(IF(B20=Data!B232,Data!H232,(IF(B20=Data!#REF!,Data!#REF!,(IF(B20=Data!B227,Data!H227,(IF(B20=Data!B228,Data!H228,(IF(B20=Data!#REF!,Data!H923,(IF(B20=Data!#REF!,Data!#REF!,(IF(B20=Data!B283,Data!H283,Data!#REF!)))))))))))))))&amp;IF(B20=Data!#REF!,Data!#REF!,(IF(B20=Data!#REF!,Data!#REF!,(IF(B20=Data!#REF!,Data!#REF!,(IF(B20=Data!#REF!,Data!#REF!,(IF(B20=Data!#REF!,Data!#REF!,Data!#REF!)))))))))</f>
        <v>#REF!</v>
      </c>
      <c r="Q20" s="378"/>
      <c r="R20" s="378"/>
      <c r="S20" s="186" t="e">
        <f>IF(B20=Data!B105,Data!I105,(IF(B20=Data!B111,Data!I111,(IF(B20=Data!B113,Data!I113,(IF(B20=Data!#REF!,Data!#REF!,(IF(B20=Data!#REF!,Data!#REF!,(IF(B20=Data!B96,Data!I96,(IF(B20=Data!#REF!,Data!#REF!,(IF(B20=Data!#REF!,Data!#REF!,Data!#REF!)))))))))))))))&amp;IF(B20=Data!B231,Data!I231,(IF(B20=Data!B232,Data!I232,(IF(B20=Data!#REF!,Data!#REF!,(IF(B20=Data!B227,Data!I227,(IF(B20=Data!B228,Data!I228,(IF(B20=Data!#REF!,Data!I923,(IF(B20=Data!#REF!,Data!#REF!,(IF(B20=Data!B283,Data!I283,Data!#REF!)))))))))))))))&amp;IF(B20=Data!#REF!,Data!#REF!,(IF(B20=Data!#REF!,Data!#REF!,(IF(B20=Data!#REF!,Data!#REF!,(IF(B20=Data!#REF!,Data!#REF!,(IF(B20=Data!#REF!,Data!#REF!,Data!#REF!)))))))))</f>
        <v>#REF!</v>
      </c>
      <c r="T20" s="379"/>
      <c r="U20" s="186" t="e">
        <f>IF(B20=Data!B105,Data!J105,(IF(B20=Data!B111,Data!J111,(IF(B20=Data!B113,Data!J113,(IF(B20=Data!#REF!,Data!#REF!,(IF(B20=Data!#REF!,Data!#REF!,(IF(B20=Data!B96,Data!J96,(IF(B20=Data!#REF!,Data!#REF!,(IF(B20=Data!#REF!,Data!#REF!,Data!#REF!)))))))))))))))&amp;IF(B20=Data!B231,Data!J231,(IF(B20=Data!B232,Data!J232,(IF(B20=Data!#REF!,Data!#REF!,(IF(B20=Data!B227,Data!J227,(IF(B20=Data!B228,Data!J228,(IF(B20=Data!#REF!,Data!J923,(IF(B20=Data!#REF!,Data!#REF!,(IF(B20=Data!B283,Data!J283,Data!#REF!)))))))))))))))&amp;IF(B20=Data!#REF!,Data!#REF!,(IF(B20=Data!#REF!,Data!#REF!,(IF(B20=Data!#REF!,Data!#REF!,(IF(B20=Data!#REF!,Data!#REF!,(IF(B20=Data!#REF!,Data!#REF!,Data!#REF!)))))))))</f>
        <v>#REF!</v>
      </c>
      <c r="V20" s="184">
        <f>IF(D20="","",VLOOKUP(B20,Data!$B$5:$J$404,9,FALSE)*D20)</f>
        <v>9.2040000000000006</v>
      </c>
    </row>
    <row r="21" spans="1:22" s="340" customFormat="1" ht="17" customHeight="1">
      <c r="A21" s="272">
        <v>3</v>
      </c>
      <c r="B21" s="419" t="s">
        <v>201</v>
      </c>
      <c r="C21" s="187" t="str">
        <f>IF(D21="","",VLOOKUP(B21,Data!$B$5:$L$404,2,FALSE))</f>
        <v>WH50370</v>
      </c>
      <c r="D21" s="274">
        <v>3</v>
      </c>
      <c r="E21" s="466" t="s">
        <v>522</v>
      </c>
      <c r="F21" s="185">
        <f>IF(D21="","",VLOOKUP(B21,Data!$B$5:$L$404,11,FALSE))</f>
        <v>2134.0100000000002</v>
      </c>
      <c r="G21" s="188">
        <f t="shared" si="0"/>
        <v>6402.0300000000007</v>
      </c>
      <c r="H21" s="182" t="str">
        <f>IF(D21="","",VLOOKUP(B21,Data!$B$5:$D$404,3,FALSE))</f>
        <v>C/T</v>
      </c>
      <c r="I21" s="182" t="str">
        <f>IF(D21="","",VLOOKUP(B21,Data!$B$5:$M$404,12,FALSE))</f>
        <v>Indonesia</v>
      </c>
      <c r="J21" s="280" t="s">
        <v>1093</v>
      </c>
      <c r="K21" s="183">
        <f>IF(D21="","",VLOOKUP(B21,Data!$B$5:$E$404,4,FALSE)*D21)</f>
        <v>603</v>
      </c>
      <c r="L21" s="183">
        <f>IF(D21="","",VLOOKUP(B21,Data!$B$5:$F$404,5,FALSE)*D21)</f>
        <v>543</v>
      </c>
      <c r="M21" s="189" t="e">
        <f>IF(B21=Data!B106,Data!G106,(IF(B21=Data!B112,Data!G112,(IF(B21=Data!B114,Data!G114,(IF(B21=Data!#REF!,Data!#REF!,(IF(B21=Data!#REF!,Data!#REF!,(IF(B21=Data!B97,Data!G97,(IF(B21=Data!#REF!,Data!#REF!,(IF(B21=Data!#REF!,Data!#REF!,Data!#REF!)))))))))))))))&amp;IF(B21=Data!B232,Data!G232,(IF(B21=Data!B233,Data!G233,(IF(B21=Data!#REF!,Data!#REF!,(IF(B21=Data!B228,Data!G228,(IF(B21=Data!B229,Data!G229,(IF(B21=Data!#REF!,Data!G924,(IF(B21=Data!#REF!,Data!#REF!,(IF(B21=Data!B284,Data!G284,Data!#REF!)))))))))))))))&amp;IF(B21=Data!#REF!,Data!#REF!,(IF(B21=Data!#REF!,Data!#REF!,(IF(B21=Data!#REF!,Data!#REF!,(IF(B21=Data!#REF!,Data!#REF!,(IF(B21=Data!#REF!,Data!#REF!,Data!#REF!)))))))))</f>
        <v>#REF!</v>
      </c>
      <c r="N21" s="377"/>
      <c r="O21" s="378"/>
      <c r="P21" s="186" t="e">
        <f>IF(B21=Data!B106,Data!H106,(IF(B21=Data!B112,Data!H112,(IF(B21=Data!B114,Data!H114,(IF(B21=Data!#REF!,Data!#REF!,(IF(B21=Data!#REF!,Data!#REF!,(IF(B21=Data!B97,Data!H97,(IF(B21=Data!#REF!,Data!#REF!,(IF(B21=Data!#REF!,Data!#REF!,Data!#REF!)))))))))))))))&amp;IF(B21=Data!B232,Data!H232,(IF(B21=Data!B233,Data!H233,(IF(B21=Data!#REF!,Data!#REF!,(IF(B21=Data!B228,Data!H228,(IF(B21=Data!B229,Data!H229,(IF(B21=Data!#REF!,Data!H924,(IF(B21=Data!#REF!,Data!#REF!,(IF(B21=Data!B284,Data!H284,Data!#REF!)))))))))))))))&amp;IF(B21=Data!#REF!,Data!#REF!,(IF(B21=Data!#REF!,Data!#REF!,(IF(B21=Data!#REF!,Data!#REF!,(IF(B21=Data!#REF!,Data!#REF!,(IF(B21=Data!#REF!,Data!#REF!,Data!#REF!)))))))))</f>
        <v>#REF!</v>
      </c>
      <c r="Q21" s="378"/>
      <c r="R21" s="378"/>
      <c r="S21" s="186" t="e">
        <f>IF(B21=Data!B106,Data!I106,(IF(B21=Data!B112,Data!I112,(IF(B21=Data!B114,Data!I114,(IF(B21=Data!#REF!,Data!#REF!,(IF(B21=Data!#REF!,Data!#REF!,(IF(B21=Data!B97,Data!I97,(IF(B21=Data!#REF!,Data!#REF!,(IF(B21=Data!#REF!,Data!#REF!,Data!#REF!)))))))))))))))&amp;IF(B21=Data!B232,Data!I232,(IF(B21=Data!B233,Data!I233,(IF(B21=Data!#REF!,Data!#REF!,(IF(B21=Data!B228,Data!I228,(IF(B21=Data!B229,Data!I229,(IF(B21=Data!#REF!,Data!I924,(IF(B21=Data!#REF!,Data!#REF!,(IF(B21=Data!B284,Data!I284,Data!#REF!)))))))))))))))&amp;IF(B21=Data!#REF!,Data!#REF!,(IF(B21=Data!#REF!,Data!#REF!,(IF(B21=Data!#REF!,Data!#REF!,(IF(B21=Data!#REF!,Data!#REF!,(IF(B21=Data!#REF!,Data!#REF!,Data!#REF!)))))))))</f>
        <v>#REF!</v>
      </c>
      <c r="T21" s="379"/>
      <c r="U21" s="186" t="e">
        <f>IF(B21=Data!B106,Data!J106,(IF(B21=Data!B112,Data!J112,(IF(B21=Data!B114,Data!J114,(IF(B21=Data!#REF!,Data!#REF!,(IF(B21=Data!#REF!,Data!#REF!,(IF(B21=Data!B97,Data!J97,(IF(B21=Data!#REF!,Data!#REF!,(IF(B21=Data!#REF!,Data!#REF!,Data!#REF!)))))))))))))))&amp;IF(B21=Data!B232,Data!J232,(IF(B21=Data!B233,Data!J233,(IF(B21=Data!#REF!,Data!#REF!,(IF(B21=Data!B228,Data!J228,(IF(B21=Data!B229,Data!J229,(IF(B21=Data!#REF!,Data!J924,(IF(B21=Data!#REF!,Data!#REF!,(IF(B21=Data!B284,Data!J284,Data!#REF!)))))))))))))))&amp;IF(B21=Data!#REF!,Data!#REF!,(IF(B21=Data!#REF!,Data!#REF!,(IF(B21=Data!#REF!,Data!#REF!,(IF(B21=Data!#REF!,Data!#REF!,(IF(B21=Data!#REF!,Data!#REF!,Data!#REF!)))))))))</f>
        <v>#REF!</v>
      </c>
      <c r="V21" s="184">
        <f>IF(D21="","",VLOOKUP(B21,Data!$B$5:$J$404,9,FALSE)*D21)</f>
        <v>3.4499999999999997</v>
      </c>
    </row>
    <row r="22" spans="1:22" s="340" customFormat="1" ht="17" customHeight="1">
      <c r="A22" s="272">
        <v>4</v>
      </c>
      <c r="B22" s="419" t="s">
        <v>207</v>
      </c>
      <c r="C22" s="187" t="str">
        <f>IF(D22="","",VLOOKUP(B22,Data!$B$5:$L$404,2,FALSE))</f>
        <v>WH50400</v>
      </c>
      <c r="D22" s="274">
        <v>1</v>
      </c>
      <c r="E22" s="466"/>
      <c r="F22" s="185">
        <f>IF(D22="","",VLOOKUP(B22,Data!$B$5:$L$404,11,FALSE))</f>
        <v>2142.8000000000002</v>
      </c>
      <c r="G22" s="188">
        <f t="shared" si="0"/>
        <v>2142.8000000000002</v>
      </c>
      <c r="H22" s="182" t="str">
        <f>IF(D22="","",VLOOKUP(B22,Data!$B$5:$D$404,3,FALSE))</f>
        <v>C/T</v>
      </c>
      <c r="I22" s="182" t="str">
        <f>IF(D22="","",VLOOKUP(B22,Data!$B$5:$M$404,12,FALSE))</f>
        <v>Indonesia</v>
      </c>
      <c r="J22" s="280" t="s">
        <v>1093</v>
      </c>
      <c r="K22" s="183">
        <f>IF(D22="","",VLOOKUP(B22,Data!$B$5:$E$404,4,FALSE)*D22)</f>
        <v>201</v>
      </c>
      <c r="L22" s="183">
        <f>IF(D22="","",VLOOKUP(B22,Data!$B$5:$F$404,5,FALSE)*D22)</f>
        <v>181</v>
      </c>
      <c r="M22" s="189" t="e">
        <f>IF(B22=Data!B107,Data!G107,(IF(B22=Data!B113,Data!G113,(IF(B22=Data!B115,Data!G115,(IF(B22=Data!#REF!,Data!#REF!,(IF(B22=Data!#REF!,Data!#REF!,(IF(B22=Data!B98,Data!G98,(IF(B22=Data!#REF!,Data!#REF!,(IF(B22=Data!#REF!,Data!#REF!,Data!#REF!)))))))))))))))&amp;IF(B22=Data!B233,Data!G233,(IF(B22=Data!B234,Data!G234,(IF(B22=Data!#REF!,Data!#REF!,(IF(B22=Data!B229,Data!G229,(IF(B22=Data!B230,Data!G230,(IF(B22=Data!#REF!,Data!G925,(IF(B22=Data!#REF!,Data!#REF!,(IF(B22=Data!B285,Data!G285,Data!#REF!)))))))))))))))&amp;IF(B22=Data!#REF!,Data!#REF!,(IF(B22=Data!#REF!,Data!#REF!,(IF(B22=Data!#REF!,Data!#REF!,(IF(B22=Data!#REF!,Data!#REF!,(IF(B22=Data!#REF!,Data!#REF!,Data!#REF!)))))))))</f>
        <v>#REF!</v>
      </c>
      <c r="N22" s="377"/>
      <c r="O22" s="378"/>
      <c r="P22" s="186" t="e">
        <f>IF(B22=Data!B107,Data!H107,(IF(B22=Data!B113,Data!H113,(IF(B22=Data!B115,Data!H115,(IF(B22=Data!#REF!,Data!#REF!,(IF(B22=Data!#REF!,Data!#REF!,(IF(B22=Data!B98,Data!H98,(IF(B22=Data!#REF!,Data!#REF!,(IF(B22=Data!#REF!,Data!#REF!,Data!#REF!)))))))))))))))&amp;IF(B22=Data!B233,Data!H233,(IF(B22=Data!B234,Data!H234,(IF(B22=Data!#REF!,Data!#REF!,(IF(B22=Data!B229,Data!H229,(IF(B22=Data!B230,Data!H230,(IF(B22=Data!#REF!,Data!H925,(IF(B22=Data!#REF!,Data!#REF!,(IF(B22=Data!B285,Data!H285,Data!#REF!)))))))))))))))&amp;IF(B22=Data!#REF!,Data!#REF!,(IF(B22=Data!#REF!,Data!#REF!,(IF(B22=Data!#REF!,Data!#REF!,(IF(B22=Data!#REF!,Data!#REF!,(IF(B22=Data!#REF!,Data!#REF!,Data!#REF!)))))))))</f>
        <v>#REF!</v>
      </c>
      <c r="Q22" s="378"/>
      <c r="R22" s="378"/>
      <c r="S22" s="186" t="e">
        <f>IF(B22=Data!B107,Data!I107,(IF(B22=Data!B113,Data!I113,(IF(B22=Data!B115,Data!I115,(IF(B22=Data!#REF!,Data!#REF!,(IF(B22=Data!#REF!,Data!#REF!,(IF(B22=Data!B98,Data!I98,(IF(B22=Data!#REF!,Data!#REF!,(IF(B22=Data!#REF!,Data!#REF!,Data!#REF!)))))))))))))))&amp;IF(B22=Data!B233,Data!I233,(IF(B22=Data!B234,Data!I234,(IF(B22=Data!#REF!,Data!#REF!,(IF(B22=Data!B229,Data!I229,(IF(B22=Data!B230,Data!I230,(IF(B22=Data!#REF!,Data!I925,(IF(B22=Data!#REF!,Data!#REF!,(IF(B22=Data!B285,Data!I285,Data!#REF!)))))))))))))))&amp;IF(B22=Data!#REF!,Data!#REF!,(IF(B22=Data!#REF!,Data!#REF!,(IF(B22=Data!#REF!,Data!#REF!,(IF(B22=Data!#REF!,Data!#REF!,(IF(B22=Data!#REF!,Data!#REF!,Data!#REF!)))))))))</f>
        <v>#REF!</v>
      </c>
      <c r="T22" s="379"/>
      <c r="U22" s="186" t="e">
        <f>IF(B22=Data!B107,Data!J107,(IF(B22=Data!B113,Data!J113,(IF(B22=Data!B115,Data!J115,(IF(B22=Data!#REF!,Data!#REF!,(IF(B22=Data!#REF!,Data!#REF!,(IF(B22=Data!B98,Data!J98,(IF(B22=Data!#REF!,Data!#REF!,(IF(B22=Data!#REF!,Data!#REF!,Data!#REF!)))))))))))))))&amp;IF(B22=Data!B233,Data!J233,(IF(B22=Data!B234,Data!J234,(IF(B22=Data!#REF!,Data!#REF!,(IF(B22=Data!B229,Data!J229,(IF(B22=Data!B230,Data!J230,(IF(B22=Data!#REF!,Data!J925,(IF(B22=Data!#REF!,Data!#REF!,(IF(B22=Data!B285,Data!J285,Data!#REF!)))))))))))))))&amp;IF(B22=Data!#REF!,Data!#REF!,(IF(B22=Data!#REF!,Data!#REF!,(IF(B22=Data!#REF!,Data!#REF!,(IF(B22=Data!#REF!,Data!#REF!,(IF(B22=Data!#REF!,Data!#REF!,Data!#REF!)))))))))</f>
        <v>#REF!</v>
      </c>
      <c r="V22" s="184">
        <f>IF(D22="","",VLOOKUP(B22,Data!$B$5:$J$404,9,FALSE)*D22)</f>
        <v>1.1499999999999999</v>
      </c>
    </row>
    <row r="23" spans="1:22" s="340" customFormat="1" ht="17" customHeight="1">
      <c r="A23" s="272">
        <v>5</v>
      </c>
      <c r="B23" s="419" t="s">
        <v>213</v>
      </c>
      <c r="C23" s="187" t="str">
        <f>IF(D23="","",VLOOKUP(B23,Data!$B$5:$L$404,2,FALSE))</f>
        <v>WH50410</v>
      </c>
      <c r="D23" s="274">
        <v>10</v>
      </c>
      <c r="E23" s="467" t="s">
        <v>1031</v>
      </c>
      <c r="F23" s="185">
        <f>IF(D23="","",VLOOKUP(B23,Data!$B$5:$L$404,11,FALSE))</f>
        <v>1897.4</v>
      </c>
      <c r="G23" s="188">
        <f t="shared" si="0"/>
        <v>18974</v>
      </c>
      <c r="H23" s="182" t="str">
        <f>IF(D23="","",VLOOKUP(B23,Data!$B$5:$D$404,3,FALSE))</f>
        <v>C/T</v>
      </c>
      <c r="I23" s="182" t="str">
        <f>IF(D23="","",VLOOKUP(B23,Data!$B$5:$M$404,12,FALSE))</f>
        <v>Indonesia</v>
      </c>
      <c r="J23" s="280" t="s">
        <v>1093</v>
      </c>
      <c r="K23" s="183">
        <f>IF(D23="","",VLOOKUP(B23,Data!$B$5:$E$404,4,FALSE)*D23)</f>
        <v>2220</v>
      </c>
      <c r="L23" s="183">
        <f>IF(D23="","",VLOOKUP(B23,Data!$B$5:$F$404,5,FALSE)*D23)</f>
        <v>2010</v>
      </c>
      <c r="M23" s="189" t="e">
        <f>IF(B23=Data!B108,Data!G108,(IF(B23=Data!B114,Data!G114,(IF(B23=Data!B116,Data!G116,(IF(B23=Data!#REF!,Data!#REF!,(IF(B23=Data!#REF!,Data!#REF!,(IF(B23=Data!B99,Data!G99,(IF(B23=Data!#REF!,Data!#REF!,(IF(B23=Data!#REF!,Data!#REF!,Data!#REF!)))))))))))))))&amp;IF(B23=Data!B234,Data!G234,(IF(B23=Data!B235,Data!G235,(IF(B23=Data!#REF!,Data!#REF!,(IF(B23=Data!B230,Data!G230,(IF(B23=Data!B231,Data!G231,(IF(B23=Data!#REF!,Data!G926,(IF(B23=Data!#REF!,Data!#REF!,(IF(B23=Data!B286,Data!G286,Data!#REF!)))))))))))))))&amp;IF(B23=Data!#REF!,Data!#REF!,(IF(B23=Data!#REF!,Data!#REF!,(IF(B23=Data!#REF!,Data!#REF!,(IF(B23=Data!#REF!,Data!#REF!,(IF(B23=Data!#REF!,Data!#REF!,Data!#REF!)))))))))</f>
        <v>#REF!</v>
      </c>
      <c r="N23" s="377"/>
      <c r="O23" s="378"/>
      <c r="P23" s="186" t="e">
        <f>IF(B23=Data!B108,Data!H108,(IF(B23=Data!B114,Data!H114,(IF(B23=Data!B116,Data!H116,(IF(B23=Data!#REF!,Data!#REF!,(IF(B23=Data!#REF!,Data!#REF!,(IF(B23=Data!B99,Data!H99,(IF(B23=Data!#REF!,Data!#REF!,(IF(B23=Data!#REF!,Data!#REF!,Data!#REF!)))))))))))))))&amp;IF(B23=Data!B234,Data!H234,(IF(B23=Data!B235,Data!H235,(IF(B23=Data!#REF!,Data!#REF!,(IF(B23=Data!B230,Data!H230,(IF(B23=Data!B231,Data!H231,(IF(B23=Data!#REF!,Data!H926,(IF(B23=Data!#REF!,Data!#REF!,(IF(B23=Data!B286,Data!H286,Data!#REF!)))))))))))))))&amp;IF(B23=Data!#REF!,Data!#REF!,(IF(B23=Data!#REF!,Data!#REF!,(IF(B23=Data!#REF!,Data!#REF!,(IF(B23=Data!#REF!,Data!#REF!,(IF(B23=Data!#REF!,Data!#REF!,Data!#REF!)))))))))</f>
        <v>#REF!</v>
      </c>
      <c r="Q23" s="378"/>
      <c r="R23" s="378"/>
      <c r="S23" s="186" t="e">
        <f>IF(B23=Data!B108,Data!I108,(IF(B23=Data!B114,Data!I114,(IF(B23=Data!B116,Data!I116,(IF(B23=Data!#REF!,Data!#REF!,(IF(B23=Data!#REF!,Data!#REF!,(IF(B23=Data!B99,Data!I99,(IF(B23=Data!#REF!,Data!#REF!,(IF(B23=Data!#REF!,Data!#REF!,Data!#REF!)))))))))))))))&amp;IF(B23=Data!B234,Data!I234,(IF(B23=Data!B235,Data!I235,(IF(B23=Data!#REF!,Data!#REF!,(IF(B23=Data!B230,Data!I230,(IF(B23=Data!B231,Data!I231,(IF(B23=Data!#REF!,Data!I926,(IF(B23=Data!#REF!,Data!#REF!,(IF(B23=Data!B286,Data!I286,Data!#REF!)))))))))))))))&amp;IF(B23=Data!#REF!,Data!#REF!,(IF(B23=Data!#REF!,Data!#REF!,(IF(B23=Data!#REF!,Data!#REF!,(IF(B23=Data!#REF!,Data!#REF!,(IF(B23=Data!#REF!,Data!#REF!,Data!#REF!)))))))))</f>
        <v>#REF!</v>
      </c>
      <c r="T23" s="379"/>
      <c r="U23" s="186" t="e">
        <f>IF(B23=Data!B108,Data!J108,(IF(B23=Data!B114,Data!J114,(IF(B23=Data!B116,Data!J116,(IF(B23=Data!#REF!,Data!#REF!,(IF(B23=Data!#REF!,Data!#REF!,(IF(B23=Data!B99,Data!J99,(IF(B23=Data!#REF!,Data!#REF!,(IF(B23=Data!#REF!,Data!#REF!,Data!#REF!)))))))))))))))&amp;IF(B23=Data!B234,Data!J234,(IF(B23=Data!B235,Data!J235,(IF(B23=Data!#REF!,Data!#REF!,(IF(B23=Data!B230,Data!J230,(IF(B23=Data!B231,Data!J231,(IF(B23=Data!#REF!,Data!J926,(IF(B23=Data!#REF!,Data!#REF!,(IF(B23=Data!B286,Data!J286,Data!#REF!)))))))))))))))&amp;IF(B23=Data!#REF!,Data!#REF!,(IF(B23=Data!#REF!,Data!#REF!,(IF(B23=Data!#REF!,Data!#REF!,(IF(B23=Data!#REF!,Data!#REF!,(IF(B23=Data!#REF!,Data!#REF!,Data!#REF!)))))))))</f>
        <v>#REF!</v>
      </c>
      <c r="V23" s="184">
        <f>IF(D23="","",VLOOKUP(B23,Data!$B$5:$J$404,9,FALSE)*D23)</f>
        <v>11.99</v>
      </c>
    </row>
    <row r="24" spans="1:22" s="340" customFormat="1" ht="17" customHeight="1">
      <c r="A24" s="272">
        <v>6</v>
      </c>
      <c r="B24" s="419" t="s">
        <v>296</v>
      </c>
      <c r="C24" s="187" t="str">
        <f>IF(D24="","",VLOOKUP(B24,Data!$B$5:$L$404,2,FALSE))</f>
        <v>WY44100</v>
      </c>
      <c r="D24" s="274">
        <v>1</v>
      </c>
      <c r="E24" s="466"/>
      <c r="F24" s="185">
        <f>IF(D24="","",VLOOKUP(B24,Data!$B$5:$L$404,11,FALSE))</f>
        <v>2895.95</v>
      </c>
      <c r="G24" s="188">
        <f t="shared" si="0"/>
        <v>2895.95</v>
      </c>
      <c r="H24" s="182" t="str">
        <f>IF(D24="","",VLOOKUP(B24,Data!$B$5:$D$404,3,FALSE))</f>
        <v>C/T</v>
      </c>
      <c r="I24" s="182" t="str">
        <f>IF(D24="","",VLOOKUP(B24,Data!$B$5:$M$404,12,FALSE))</f>
        <v>Indonesia</v>
      </c>
      <c r="J24" s="280" t="s">
        <v>1093</v>
      </c>
      <c r="K24" s="183">
        <f>IF(D24="","",VLOOKUP(B24,Data!$B$5:$E$404,4,FALSE)*D24)</f>
        <v>266</v>
      </c>
      <c r="L24" s="183">
        <f>IF(D24="","",VLOOKUP(B24,Data!$B$5:$F$404,5,FALSE)*D24)</f>
        <v>246</v>
      </c>
      <c r="M24" s="189" t="e">
        <f>IF(B24=Data!B103,Data!G103,(IF(B24=Data!B109,Data!G109,(IF(B24=Data!B111,Data!G111,(IF(B24=Data!#REF!,Data!#REF!,(IF(B24=Data!#REF!,Data!#REF!,(IF(B24=Data!B94,Data!G94,(IF(B24=Data!#REF!,Data!#REF!,(IF(B24=Data!#REF!,Data!#REF!,Data!#REF!)))))))))))))))&amp;IF(B24=Data!B229,Data!G229,(IF(B24=Data!B230,Data!G230,(IF(B24=Data!#REF!,Data!#REF!,(IF(B24=Data!B225,Data!G225,(IF(B24=Data!B226,Data!G226,(IF(B24=Data!#REF!,Data!G921,(IF(B24=Data!#REF!,Data!#REF!,(IF(B24=Data!B281,Data!G281,Data!#REF!)))))))))))))))&amp;IF(B24=Data!#REF!,Data!#REF!,(IF(B24=Data!#REF!,Data!#REF!,(IF(B24=Data!#REF!,Data!#REF!,(IF(B24=Data!#REF!,Data!#REF!,(IF(B24=Data!#REF!,Data!#REF!,Data!#REF!)))))))))</f>
        <v>#REF!</v>
      </c>
      <c r="N24" s="377"/>
      <c r="O24" s="378"/>
      <c r="P24" s="186" t="e">
        <f>IF(B24=Data!B103,Data!H103,(IF(B24=Data!B109,Data!H109,(IF(B24=Data!B111,Data!H111,(IF(B24=Data!#REF!,Data!#REF!,(IF(B24=Data!#REF!,Data!#REF!,(IF(B24=Data!B94,Data!H94,(IF(B24=Data!#REF!,Data!#REF!,(IF(B24=Data!#REF!,Data!#REF!,Data!#REF!)))))))))))))))&amp;IF(B24=Data!B229,Data!H229,(IF(B24=Data!B230,Data!H230,(IF(B24=Data!#REF!,Data!#REF!,(IF(B24=Data!B225,Data!H225,(IF(B24=Data!B226,Data!H226,(IF(B24=Data!#REF!,Data!H921,(IF(B24=Data!#REF!,Data!#REF!,(IF(B24=Data!B281,Data!H281,Data!#REF!)))))))))))))))&amp;IF(B24=Data!#REF!,Data!#REF!,(IF(B24=Data!#REF!,Data!#REF!,(IF(B24=Data!#REF!,Data!#REF!,(IF(B24=Data!#REF!,Data!#REF!,(IF(B24=Data!#REF!,Data!#REF!,Data!#REF!)))))))))</f>
        <v>#REF!</v>
      </c>
      <c r="Q24" s="378"/>
      <c r="R24" s="378"/>
      <c r="S24" s="186" t="e">
        <f>IF(B24=Data!B103,Data!I103,(IF(B24=Data!B109,Data!I109,(IF(B24=Data!B111,Data!I111,(IF(B24=Data!#REF!,Data!#REF!,(IF(B24=Data!#REF!,Data!#REF!,(IF(B24=Data!B94,Data!I94,(IF(B24=Data!#REF!,Data!#REF!,(IF(B24=Data!#REF!,Data!#REF!,Data!#REF!)))))))))))))))&amp;IF(B24=Data!B229,Data!I229,(IF(B24=Data!B230,Data!I230,(IF(B24=Data!#REF!,Data!#REF!,(IF(B24=Data!B225,Data!I225,(IF(B24=Data!B226,Data!I226,(IF(B24=Data!#REF!,Data!I921,(IF(B24=Data!#REF!,Data!#REF!,(IF(B24=Data!B281,Data!I281,Data!#REF!)))))))))))))))&amp;IF(B24=Data!#REF!,Data!#REF!,(IF(B24=Data!#REF!,Data!#REF!,(IF(B24=Data!#REF!,Data!#REF!,(IF(B24=Data!#REF!,Data!#REF!,(IF(B24=Data!#REF!,Data!#REF!,Data!#REF!)))))))))</f>
        <v>#REF!</v>
      </c>
      <c r="T24" s="379"/>
      <c r="U24" s="186" t="e">
        <f>IF(B24=Data!B103,Data!J103,(IF(B24=Data!B109,Data!J109,(IF(B24=Data!B111,Data!J111,(IF(B24=Data!#REF!,Data!#REF!,(IF(B24=Data!#REF!,Data!#REF!,(IF(B24=Data!B94,Data!J94,(IF(B24=Data!#REF!,Data!#REF!,(IF(B24=Data!#REF!,Data!#REF!,Data!#REF!)))))))))))))))&amp;IF(B24=Data!B229,Data!J229,(IF(B24=Data!B230,Data!J230,(IF(B24=Data!#REF!,Data!#REF!,(IF(B24=Data!B225,Data!J225,(IF(B24=Data!B226,Data!J226,(IF(B24=Data!#REF!,Data!J921,(IF(B24=Data!#REF!,Data!#REF!,(IF(B24=Data!B281,Data!J281,Data!#REF!)))))))))))))))&amp;IF(B24=Data!#REF!,Data!#REF!,(IF(B24=Data!#REF!,Data!#REF!,(IF(B24=Data!#REF!,Data!#REF!,(IF(B24=Data!#REF!,Data!#REF!,(IF(B24=Data!#REF!,Data!#REF!,Data!#REF!)))))))))</f>
        <v>#REF!</v>
      </c>
      <c r="V24" s="184">
        <f>IF(D24="","",VLOOKUP(B24,Data!$B$5:$J$404,9,FALSE)*D24)</f>
        <v>1.488</v>
      </c>
    </row>
    <row r="25" spans="1:22" s="340" customFormat="1" ht="17" customHeight="1">
      <c r="A25" s="272">
        <v>7</v>
      </c>
      <c r="B25" s="419" t="s">
        <v>300</v>
      </c>
      <c r="C25" s="187" t="str">
        <f>IF(D25="","",VLOOKUP(B25,Data!$B$5:$L$404,2,FALSE))</f>
        <v>WY50520</v>
      </c>
      <c r="D25" s="274">
        <v>1</v>
      </c>
      <c r="E25" s="466"/>
      <c r="F25" s="185">
        <f>IF(D25="","",VLOOKUP(B25,Data!$B$5:$L$404,11,FALSE))</f>
        <v>2846.56</v>
      </c>
      <c r="G25" s="188">
        <f t="shared" si="0"/>
        <v>2846.56</v>
      </c>
      <c r="H25" s="182" t="str">
        <f>IF(D25="","",VLOOKUP(B25,Data!$B$5:$D$404,3,FALSE))</f>
        <v>C/T</v>
      </c>
      <c r="I25" s="182" t="str">
        <f>IF(D25="","",VLOOKUP(B25,Data!$B$5:$M$404,12,FALSE))</f>
        <v>Indonesia</v>
      </c>
      <c r="J25" s="280" t="s">
        <v>1093</v>
      </c>
      <c r="K25" s="183">
        <f>IF(D25="","",VLOOKUP(B25,Data!$B$5:$E$404,4,FALSE)*D25)</f>
        <v>266</v>
      </c>
      <c r="L25" s="183">
        <f>IF(D25="","",VLOOKUP(B25,Data!$B$5:$F$404,5,FALSE)*D25)</f>
        <v>246</v>
      </c>
      <c r="M25" s="189" t="e">
        <f>IF(B25=Data!B104,Data!G104,(IF(B25=Data!B110,Data!G110,(IF(B25=Data!B112,Data!G112,(IF(B25=Data!#REF!,Data!#REF!,(IF(B25=Data!#REF!,Data!#REF!,(IF(B25=Data!B95,Data!G95,(IF(B25=Data!#REF!,Data!#REF!,(IF(B25=Data!#REF!,Data!#REF!,Data!#REF!)))))))))))))))&amp;IF(B25=Data!B230,Data!G230,(IF(B25=Data!B231,Data!G231,(IF(B25=Data!#REF!,Data!#REF!,(IF(B25=Data!B226,Data!G226,(IF(B25=Data!B227,Data!G227,(IF(B25=Data!#REF!,Data!G922,(IF(B25=Data!#REF!,Data!#REF!,(IF(B25=Data!B282,Data!G282,Data!#REF!)))))))))))))))&amp;IF(B25=Data!#REF!,Data!#REF!,(IF(B25=Data!#REF!,Data!#REF!,(IF(B25=Data!#REF!,Data!#REF!,(IF(B25=Data!#REF!,Data!#REF!,(IF(B25=Data!#REF!,Data!#REF!,Data!#REF!)))))))))</f>
        <v>#REF!</v>
      </c>
      <c r="N25" s="377"/>
      <c r="O25" s="378"/>
      <c r="P25" s="186" t="e">
        <f>IF(B25=Data!B104,Data!H104,(IF(B25=Data!B110,Data!H110,(IF(B25=Data!B112,Data!H112,(IF(B25=Data!#REF!,Data!#REF!,(IF(B25=Data!#REF!,Data!#REF!,(IF(B25=Data!B95,Data!H95,(IF(B25=Data!#REF!,Data!#REF!,(IF(B25=Data!#REF!,Data!#REF!,Data!#REF!)))))))))))))))&amp;IF(B25=Data!B230,Data!H230,(IF(B25=Data!B231,Data!H231,(IF(B25=Data!#REF!,Data!#REF!,(IF(B25=Data!B226,Data!H226,(IF(B25=Data!B227,Data!H227,(IF(B25=Data!#REF!,Data!H922,(IF(B25=Data!#REF!,Data!#REF!,(IF(B25=Data!B282,Data!H282,Data!#REF!)))))))))))))))&amp;IF(B25=Data!#REF!,Data!#REF!,(IF(B25=Data!#REF!,Data!#REF!,(IF(B25=Data!#REF!,Data!#REF!,(IF(B25=Data!#REF!,Data!#REF!,(IF(B25=Data!#REF!,Data!#REF!,Data!#REF!)))))))))</f>
        <v>#REF!</v>
      </c>
      <c r="Q25" s="378"/>
      <c r="R25" s="378"/>
      <c r="S25" s="186" t="e">
        <f>IF(B25=Data!B104,Data!I104,(IF(B25=Data!B110,Data!I110,(IF(B25=Data!B112,Data!I112,(IF(B25=Data!#REF!,Data!#REF!,(IF(B25=Data!#REF!,Data!#REF!,(IF(B25=Data!B95,Data!I95,(IF(B25=Data!#REF!,Data!#REF!,(IF(B25=Data!#REF!,Data!#REF!,Data!#REF!)))))))))))))))&amp;IF(B25=Data!B230,Data!I230,(IF(B25=Data!B231,Data!I231,(IF(B25=Data!#REF!,Data!#REF!,(IF(B25=Data!B226,Data!I226,(IF(B25=Data!B227,Data!I227,(IF(B25=Data!#REF!,Data!I922,(IF(B25=Data!#REF!,Data!#REF!,(IF(B25=Data!B282,Data!I282,Data!#REF!)))))))))))))))&amp;IF(B25=Data!#REF!,Data!#REF!,(IF(B25=Data!#REF!,Data!#REF!,(IF(B25=Data!#REF!,Data!#REF!,(IF(B25=Data!#REF!,Data!#REF!,(IF(B25=Data!#REF!,Data!#REF!,Data!#REF!)))))))))</f>
        <v>#REF!</v>
      </c>
      <c r="T25" s="379"/>
      <c r="U25" s="186" t="e">
        <f>IF(B25=Data!B104,Data!J104,(IF(B25=Data!B110,Data!J110,(IF(B25=Data!B112,Data!J112,(IF(B25=Data!#REF!,Data!#REF!,(IF(B25=Data!#REF!,Data!#REF!,(IF(B25=Data!B95,Data!J95,(IF(B25=Data!#REF!,Data!#REF!,(IF(B25=Data!#REF!,Data!#REF!,Data!#REF!)))))))))))))))&amp;IF(B25=Data!B230,Data!J230,(IF(B25=Data!B231,Data!J231,(IF(B25=Data!#REF!,Data!#REF!,(IF(B25=Data!B226,Data!J226,(IF(B25=Data!B227,Data!J227,(IF(B25=Data!#REF!,Data!J922,(IF(B25=Data!#REF!,Data!#REF!,(IF(B25=Data!B282,Data!J282,Data!#REF!)))))))))))))))&amp;IF(B25=Data!#REF!,Data!#REF!,(IF(B25=Data!#REF!,Data!#REF!,(IF(B25=Data!#REF!,Data!#REF!,(IF(B25=Data!#REF!,Data!#REF!,(IF(B25=Data!#REF!,Data!#REF!,Data!#REF!)))))))))</f>
        <v>#REF!</v>
      </c>
      <c r="V25" s="184">
        <f>IF(D25="","",VLOOKUP(B25,Data!$B$5:$J$404,9,FALSE)*D25)</f>
        <v>1.488</v>
      </c>
    </row>
    <row r="26" spans="1:22" s="340" customFormat="1" ht="17" customHeight="1">
      <c r="A26" s="272"/>
      <c r="B26" s="420" t="s">
        <v>1127</v>
      </c>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170,Data!G170,(IF(B26=Data!B176,Data!G176,(IF(B26=Data!B178,Data!G178,(IF(B26=Data!#REF!,Data!#REF!,(IF(B26=Data!#REF!,Data!#REF!,(IF(B26=Data!B161,Data!G161,(IF(B26=Data!#REF!,Data!#REF!,(IF(B26=Data!#REF!,Data!#REF!,Data!#REF!)))))))))))))))&amp;IF(B26=Data!B296,Data!G296,(IF(B26=Data!B297,Data!G297,(IF(B26=Data!#REF!,Data!#REF!,(IF(B26=Data!B292,Data!G292,(IF(B26=Data!B293,Data!G293,(IF(B26=Data!#REF!,Data!G988,(IF(B26=Data!#REF!,Data!#REF!,(IF(B26=Data!B348,Data!G348,Data!#REF!)))))))))))))))&amp;IF(B26=Data!#REF!,Data!#REF!,(IF(B26=Data!#REF!,Data!#REF!,(IF(B26=Data!#REF!,Data!#REF!,(IF(B26=Data!#REF!,Data!#REF!,(IF(B26=Data!#REF!,Data!#REF!,Data!#REF!)))))))))</f>
        <v>#REF!</v>
      </c>
      <c r="N26" s="377"/>
      <c r="O26" s="378"/>
      <c r="P26" s="186" t="e">
        <f>IF(B26=Data!B170,Data!H170,(IF(B26=Data!B176,Data!H176,(IF(B26=Data!B178,Data!H178,(IF(B26=Data!#REF!,Data!#REF!,(IF(B26=Data!#REF!,Data!#REF!,(IF(B26=Data!B161,Data!H161,(IF(B26=Data!#REF!,Data!#REF!,(IF(B26=Data!#REF!,Data!#REF!,Data!#REF!)))))))))))))))&amp;IF(B26=Data!B296,Data!H296,(IF(B26=Data!B297,Data!H297,(IF(B26=Data!#REF!,Data!#REF!,(IF(B26=Data!B292,Data!H292,(IF(B26=Data!B293,Data!H293,(IF(B26=Data!#REF!,Data!H988,(IF(B26=Data!#REF!,Data!#REF!,(IF(B26=Data!B348,Data!H348,Data!#REF!)))))))))))))))&amp;IF(B26=Data!#REF!,Data!#REF!,(IF(B26=Data!#REF!,Data!#REF!,(IF(B26=Data!#REF!,Data!#REF!,(IF(B26=Data!#REF!,Data!#REF!,(IF(B26=Data!#REF!,Data!#REF!,Data!#REF!)))))))))</f>
        <v>#REF!</v>
      </c>
      <c r="Q26" s="378"/>
      <c r="R26" s="378"/>
      <c r="S26" s="186" t="e">
        <f>IF(B26=Data!B170,Data!I170,(IF(B26=Data!B176,Data!I176,(IF(B26=Data!B178,Data!I178,(IF(B26=Data!#REF!,Data!#REF!,(IF(B26=Data!#REF!,Data!#REF!,(IF(B26=Data!B161,Data!I161,(IF(B26=Data!#REF!,Data!#REF!,(IF(B26=Data!#REF!,Data!#REF!,Data!#REF!)))))))))))))))&amp;IF(B26=Data!B296,Data!I296,(IF(B26=Data!B297,Data!I297,(IF(B26=Data!#REF!,Data!#REF!,(IF(B26=Data!B292,Data!I292,(IF(B26=Data!B293,Data!I293,(IF(B26=Data!#REF!,Data!I988,(IF(B26=Data!#REF!,Data!#REF!,(IF(B26=Data!B348,Data!I348,Data!#REF!)))))))))))))))&amp;IF(B26=Data!#REF!,Data!#REF!,(IF(B26=Data!#REF!,Data!#REF!,(IF(B26=Data!#REF!,Data!#REF!,(IF(B26=Data!#REF!,Data!#REF!,(IF(B26=Data!#REF!,Data!#REF!,Data!#REF!)))))))))</f>
        <v>#REF!</v>
      </c>
      <c r="T26" s="379"/>
      <c r="U26" s="186" t="e">
        <f>IF(B26=Data!B170,Data!J170,(IF(B26=Data!B176,Data!J176,(IF(B26=Data!B178,Data!J178,(IF(B26=Data!#REF!,Data!#REF!,(IF(B26=Data!#REF!,Data!#REF!,(IF(B26=Data!B161,Data!J161,(IF(B26=Data!#REF!,Data!#REF!,(IF(B26=Data!#REF!,Data!#REF!,Data!#REF!)))))))))))))))&amp;IF(B26=Data!B296,Data!J296,(IF(B26=Data!B297,Data!J297,(IF(B26=Data!#REF!,Data!#REF!,(IF(B26=Data!B292,Data!J292,(IF(B26=Data!B293,Data!J293,(IF(B26=Data!#REF!,Data!J988,(IF(B26=Data!#REF!,Data!#REF!,(IF(B26=Data!B348,Data!J348,Data!#REF!)))))))))))))))&amp;IF(B26=Data!#REF!,Data!#REF!,(IF(B26=Data!#REF!,Data!#REF!,(IF(B26=Data!#REF!,Data!#REF!,(IF(B26=Data!#REF!,Data!#REF!,(IF(B26=Data!#REF!,Data!#REF!,Data!#REF!)))))))))</f>
        <v>#REF!</v>
      </c>
      <c r="V26" s="184" t="str">
        <f>IF(D26="","",VLOOKUP(B26,Data!$B$5:$J$404,9,FALSE)*D26)</f>
        <v/>
      </c>
    </row>
    <row r="27" spans="1:22" s="340" customFormat="1" ht="17" customHeight="1">
      <c r="A27" s="272">
        <v>8</v>
      </c>
      <c r="B27" s="419" t="s">
        <v>196</v>
      </c>
      <c r="C27" s="187" t="str">
        <f>IF(D27="","",VLOOKUP(B27,Data!$B$5:$L$404,2,FALSE))</f>
        <v>WH50350</v>
      </c>
      <c r="D27" s="274">
        <v>50</v>
      </c>
      <c r="E27" s="466"/>
      <c r="F27" s="185">
        <f>IF(D27="","",VLOOKUP(B27,Data!$B$5:$L$404,11,FALSE))</f>
        <v>1751.45</v>
      </c>
      <c r="G27" s="188">
        <f>IF(D27&gt;0,D27*F27,"-")</f>
        <v>87572.5</v>
      </c>
      <c r="H27" s="182" t="str">
        <f>IF(D27="","",VLOOKUP(B27,Data!$B$5:$D$404,3,FALSE))</f>
        <v>C/T</v>
      </c>
      <c r="I27" s="182" t="str">
        <f>IF(D27="","",VLOOKUP(B27,Data!$B$5:$M$404,12,FALSE))</f>
        <v>Indonesia</v>
      </c>
      <c r="J27" s="280" t="s">
        <v>1126</v>
      </c>
      <c r="K27" s="183">
        <f>IF(D27="","",VLOOKUP(B27,Data!$B$5:$E$404,4,FALSE)*D27)</f>
        <v>10050</v>
      </c>
      <c r="L27" s="183">
        <f>IF(D27="","",VLOOKUP(B27,Data!$B$5:$F$404,5,FALSE)*D27)</f>
        <v>9050</v>
      </c>
      <c r="M27" s="189" t="e">
        <f>IF(B27=Data!B103,Data!G103,(IF(B27=Data!B109,Data!G109,(IF(B27=Data!B111,Data!G111,(IF(B27=Data!#REF!,Data!#REF!,(IF(B27=Data!#REF!,Data!#REF!,(IF(B27=Data!B94,Data!G94,(IF(B27=Data!#REF!,Data!#REF!,(IF(B27=Data!#REF!,Data!#REF!,Data!#REF!)))))))))))))))&amp;IF(B27=Data!B229,Data!G229,(IF(B27=Data!B230,Data!G230,(IF(B27=Data!#REF!,Data!#REF!,(IF(B27=Data!B225,Data!G225,(IF(B27=Data!B226,Data!G226,(IF(B27=Data!#REF!,Data!G921,(IF(B27=Data!#REF!,Data!#REF!,(IF(B27=Data!B281,Data!G281,Data!#REF!)))))))))))))))&amp;IF(B27=Data!#REF!,Data!#REF!,(IF(B27=Data!#REF!,Data!#REF!,(IF(B27=Data!#REF!,Data!#REF!,(IF(B27=Data!#REF!,Data!#REF!,(IF(B27=Data!#REF!,Data!#REF!,Data!#REF!)))))))))</f>
        <v>#REF!</v>
      </c>
      <c r="N27" s="377"/>
      <c r="O27" s="378"/>
      <c r="P27" s="186" t="e">
        <f>IF(B27=Data!B103,Data!H103,(IF(B27=Data!B109,Data!H109,(IF(B27=Data!B111,Data!H111,(IF(B27=Data!#REF!,Data!#REF!,(IF(B27=Data!#REF!,Data!#REF!,(IF(B27=Data!B94,Data!H94,(IF(B27=Data!#REF!,Data!#REF!,(IF(B27=Data!#REF!,Data!#REF!,Data!#REF!)))))))))))))))&amp;IF(B27=Data!B229,Data!H229,(IF(B27=Data!B230,Data!H230,(IF(B27=Data!#REF!,Data!#REF!,(IF(B27=Data!B225,Data!H225,(IF(B27=Data!B226,Data!H226,(IF(B27=Data!#REF!,Data!H921,(IF(B27=Data!#REF!,Data!#REF!,(IF(B27=Data!B281,Data!H281,Data!#REF!)))))))))))))))&amp;IF(B27=Data!#REF!,Data!#REF!,(IF(B27=Data!#REF!,Data!#REF!,(IF(B27=Data!#REF!,Data!#REF!,(IF(B27=Data!#REF!,Data!#REF!,(IF(B27=Data!#REF!,Data!#REF!,Data!#REF!)))))))))</f>
        <v>#REF!</v>
      </c>
      <c r="Q27" s="378"/>
      <c r="R27" s="378"/>
      <c r="S27" s="186" t="e">
        <f>IF(B27=Data!B103,Data!I103,(IF(B27=Data!B109,Data!I109,(IF(B27=Data!B111,Data!I111,(IF(B27=Data!#REF!,Data!#REF!,(IF(B27=Data!#REF!,Data!#REF!,(IF(B27=Data!B94,Data!I94,(IF(B27=Data!#REF!,Data!#REF!,(IF(B27=Data!#REF!,Data!#REF!,Data!#REF!)))))))))))))))&amp;IF(B27=Data!B229,Data!I229,(IF(B27=Data!B230,Data!I230,(IF(B27=Data!#REF!,Data!#REF!,(IF(B27=Data!B225,Data!I225,(IF(B27=Data!B226,Data!I226,(IF(B27=Data!#REF!,Data!I921,(IF(B27=Data!#REF!,Data!#REF!,(IF(B27=Data!B281,Data!I281,Data!#REF!)))))))))))))))&amp;IF(B27=Data!#REF!,Data!#REF!,(IF(B27=Data!#REF!,Data!#REF!,(IF(B27=Data!#REF!,Data!#REF!,(IF(B27=Data!#REF!,Data!#REF!,(IF(B27=Data!#REF!,Data!#REF!,Data!#REF!)))))))))</f>
        <v>#REF!</v>
      </c>
      <c r="T27" s="379"/>
      <c r="U27" s="186" t="e">
        <f>IF(B27=Data!B103,Data!J103,(IF(B27=Data!B109,Data!J109,(IF(B27=Data!B111,Data!J111,(IF(B27=Data!#REF!,Data!#REF!,(IF(B27=Data!#REF!,Data!#REF!,(IF(B27=Data!B94,Data!J94,(IF(B27=Data!#REF!,Data!#REF!,(IF(B27=Data!#REF!,Data!#REF!,Data!#REF!)))))))))))))))&amp;IF(B27=Data!B229,Data!J229,(IF(B27=Data!B230,Data!J230,(IF(B27=Data!#REF!,Data!#REF!,(IF(B27=Data!B225,Data!J225,(IF(B27=Data!B226,Data!J226,(IF(B27=Data!#REF!,Data!J921,(IF(B27=Data!#REF!,Data!#REF!,(IF(B27=Data!B281,Data!J281,Data!#REF!)))))))))))))))&amp;IF(B27=Data!#REF!,Data!#REF!,(IF(B27=Data!#REF!,Data!#REF!,(IF(B27=Data!#REF!,Data!#REF!,(IF(B27=Data!#REF!,Data!#REF!,(IF(B27=Data!#REF!,Data!#REF!,Data!#REF!)))))))))</f>
        <v>#REF!</v>
      </c>
      <c r="V27" s="184">
        <f>IF(D27="","",VLOOKUP(B27,Data!$B$5:$J$404,9,FALSE)*D27)</f>
        <v>57.499999999999993</v>
      </c>
    </row>
    <row r="28" spans="1:22" s="340" customFormat="1" ht="17" customHeight="1">
      <c r="A28" s="272">
        <v>9</v>
      </c>
      <c r="B28" s="419" t="s">
        <v>201</v>
      </c>
      <c r="C28" s="187" t="str">
        <f>IF(D28="","",VLOOKUP(B28,Data!$B$5:$L$404,2,FALSE))</f>
        <v>WH50370</v>
      </c>
      <c r="D28" s="274">
        <v>2</v>
      </c>
      <c r="E28" s="466"/>
      <c r="F28" s="185">
        <f>IF(D28="","",VLOOKUP(B28,Data!$B$5:$L$404,11,FALSE))</f>
        <v>2134.0100000000002</v>
      </c>
      <c r="G28" s="188">
        <f>IF(D28&gt;0,D28*F28,"-")</f>
        <v>4268.0200000000004</v>
      </c>
      <c r="H28" s="182" t="str">
        <f>IF(D28="","",VLOOKUP(B28,Data!$B$5:$D$404,3,FALSE))</f>
        <v>C/T</v>
      </c>
      <c r="I28" s="182" t="str">
        <f>IF(D28="","",VLOOKUP(B28,Data!$B$5:$M$404,12,FALSE))</f>
        <v>Indonesia</v>
      </c>
      <c r="J28" s="280" t="s">
        <v>1126</v>
      </c>
      <c r="K28" s="183">
        <f>IF(D28="","",VLOOKUP(B28,Data!$B$5:$E$404,4,FALSE)*D28)</f>
        <v>402</v>
      </c>
      <c r="L28" s="183">
        <f>IF(D28="","",VLOOKUP(B28,Data!$B$5:$F$404,5,FALSE)*D28)</f>
        <v>362</v>
      </c>
      <c r="M28" s="189" t="e">
        <f>IF(B28=Data!B104,Data!G104,(IF(B28=Data!B110,Data!G110,(IF(B28=Data!B112,Data!G112,(IF(B28=Data!#REF!,Data!#REF!,(IF(B28=Data!#REF!,Data!#REF!,(IF(B28=Data!B95,Data!G95,(IF(B28=Data!#REF!,Data!#REF!,(IF(B28=Data!#REF!,Data!#REF!,Data!#REF!)))))))))))))))&amp;IF(B28=Data!B230,Data!G230,(IF(B28=Data!B231,Data!G231,(IF(B28=Data!#REF!,Data!#REF!,(IF(B28=Data!B226,Data!G226,(IF(B28=Data!B227,Data!G227,(IF(B28=Data!#REF!,Data!G922,(IF(B28=Data!#REF!,Data!#REF!,(IF(B28=Data!B282,Data!G282,Data!#REF!)))))))))))))))&amp;IF(B28=Data!#REF!,Data!#REF!,(IF(B28=Data!#REF!,Data!#REF!,(IF(B28=Data!#REF!,Data!#REF!,(IF(B28=Data!#REF!,Data!#REF!,(IF(B28=Data!#REF!,Data!#REF!,Data!#REF!)))))))))</f>
        <v>#REF!</v>
      </c>
      <c r="N28" s="377"/>
      <c r="O28" s="378"/>
      <c r="P28" s="186" t="e">
        <f>IF(B28=Data!B104,Data!H104,(IF(B28=Data!B110,Data!H110,(IF(B28=Data!B112,Data!H112,(IF(B28=Data!#REF!,Data!#REF!,(IF(B28=Data!#REF!,Data!#REF!,(IF(B28=Data!B95,Data!H95,(IF(B28=Data!#REF!,Data!#REF!,(IF(B28=Data!#REF!,Data!#REF!,Data!#REF!)))))))))))))))&amp;IF(B28=Data!B230,Data!H230,(IF(B28=Data!B231,Data!H231,(IF(B28=Data!#REF!,Data!#REF!,(IF(B28=Data!B226,Data!H226,(IF(B28=Data!B227,Data!H227,(IF(B28=Data!#REF!,Data!H922,(IF(B28=Data!#REF!,Data!#REF!,(IF(B28=Data!B282,Data!H282,Data!#REF!)))))))))))))))&amp;IF(B28=Data!#REF!,Data!#REF!,(IF(B28=Data!#REF!,Data!#REF!,(IF(B28=Data!#REF!,Data!#REF!,(IF(B28=Data!#REF!,Data!#REF!,(IF(B28=Data!#REF!,Data!#REF!,Data!#REF!)))))))))</f>
        <v>#REF!</v>
      </c>
      <c r="Q28" s="378"/>
      <c r="R28" s="378"/>
      <c r="S28" s="186" t="e">
        <f>IF(B28=Data!B104,Data!I104,(IF(B28=Data!B110,Data!I110,(IF(B28=Data!B112,Data!I112,(IF(B28=Data!#REF!,Data!#REF!,(IF(B28=Data!#REF!,Data!#REF!,(IF(B28=Data!B95,Data!I95,(IF(B28=Data!#REF!,Data!#REF!,(IF(B28=Data!#REF!,Data!#REF!,Data!#REF!)))))))))))))))&amp;IF(B28=Data!B230,Data!I230,(IF(B28=Data!B231,Data!I231,(IF(B28=Data!#REF!,Data!#REF!,(IF(B28=Data!B226,Data!I226,(IF(B28=Data!B227,Data!I227,(IF(B28=Data!#REF!,Data!I922,(IF(B28=Data!#REF!,Data!#REF!,(IF(B28=Data!B282,Data!I282,Data!#REF!)))))))))))))))&amp;IF(B28=Data!#REF!,Data!#REF!,(IF(B28=Data!#REF!,Data!#REF!,(IF(B28=Data!#REF!,Data!#REF!,(IF(B28=Data!#REF!,Data!#REF!,(IF(B28=Data!#REF!,Data!#REF!,Data!#REF!)))))))))</f>
        <v>#REF!</v>
      </c>
      <c r="T28" s="379"/>
      <c r="U28" s="186" t="e">
        <f>IF(B28=Data!B104,Data!J104,(IF(B28=Data!B110,Data!J110,(IF(B28=Data!B112,Data!J112,(IF(B28=Data!#REF!,Data!#REF!,(IF(B28=Data!#REF!,Data!#REF!,(IF(B28=Data!B95,Data!J95,(IF(B28=Data!#REF!,Data!#REF!,(IF(B28=Data!#REF!,Data!#REF!,Data!#REF!)))))))))))))))&amp;IF(B28=Data!B230,Data!J230,(IF(B28=Data!B231,Data!J231,(IF(B28=Data!#REF!,Data!#REF!,(IF(B28=Data!B226,Data!J226,(IF(B28=Data!B227,Data!J227,(IF(B28=Data!#REF!,Data!J922,(IF(B28=Data!#REF!,Data!#REF!,(IF(B28=Data!B282,Data!J282,Data!#REF!)))))))))))))))&amp;IF(B28=Data!#REF!,Data!#REF!,(IF(B28=Data!#REF!,Data!#REF!,(IF(B28=Data!#REF!,Data!#REF!,(IF(B28=Data!#REF!,Data!#REF!,(IF(B28=Data!#REF!,Data!#REF!,Data!#REF!)))))))))</f>
        <v>#REF!</v>
      </c>
      <c r="V28" s="184">
        <f>IF(D28="","",VLOOKUP(B28,Data!$B$5:$J$404,9,FALSE)*D28)</f>
        <v>2.2999999999999998</v>
      </c>
    </row>
    <row r="29" spans="1:22" s="340" customFormat="1" ht="17" customHeight="1">
      <c r="A29" s="272">
        <v>10</v>
      </c>
      <c r="B29" s="419" t="s">
        <v>205</v>
      </c>
      <c r="C29" s="187" t="str">
        <f>IF(D29="","",VLOOKUP(B29,Data!$B$5:$L$404,2,FALSE))</f>
        <v>WH50390</v>
      </c>
      <c r="D29" s="274">
        <v>1</v>
      </c>
      <c r="E29" s="466"/>
      <c r="F29" s="185">
        <f>IF(D29="","",VLOOKUP(B29,Data!$B$5:$L$404,11,FALSE))</f>
        <v>2142.8000000000002</v>
      </c>
      <c r="G29" s="188">
        <f>IF(D29&gt;0,D29*F29,"-")</f>
        <v>2142.8000000000002</v>
      </c>
      <c r="H29" s="182" t="str">
        <f>IF(D29="","",VLOOKUP(B29,Data!$B$5:$D$404,3,FALSE))</f>
        <v>C/T</v>
      </c>
      <c r="I29" s="182" t="str">
        <f>IF(D29="","",VLOOKUP(B29,Data!$B$5:$M$404,12,FALSE))</f>
        <v>Indonesia</v>
      </c>
      <c r="J29" s="280" t="s">
        <v>1126</v>
      </c>
      <c r="K29" s="183">
        <f>IF(D29="","",VLOOKUP(B29,Data!$B$5:$E$404,4,FALSE)*D29)</f>
        <v>201</v>
      </c>
      <c r="L29" s="183">
        <f>IF(D29="","",VLOOKUP(B29,Data!$B$5:$F$404,5,FALSE)*D29)</f>
        <v>181</v>
      </c>
      <c r="M29" s="189" t="e">
        <f>IF(B29=Data!B105,Data!G105,(IF(B29=Data!B111,Data!G111,(IF(B29=Data!B113,Data!G113,(IF(B29=Data!#REF!,Data!#REF!,(IF(B29=Data!#REF!,Data!#REF!,(IF(B29=Data!B96,Data!G96,(IF(B29=Data!#REF!,Data!#REF!,(IF(B29=Data!#REF!,Data!#REF!,Data!#REF!)))))))))))))))&amp;IF(B29=Data!B231,Data!G231,(IF(B29=Data!B232,Data!G232,(IF(B29=Data!#REF!,Data!#REF!,(IF(B29=Data!B227,Data!G227,(IF(B29=Data!B228,Data!G228,(IF(B29=Data!#REF!,Data!G923,(IF(B29=Data!#REF!,Data!#REF!,(IF(B29=Data!B283,Data!G283,Data!#REF!)))))))))))))))&amp;IF(B29=Data!#REF!,Data!#REF!,(IF(B29=Data!#REF!,Data!#REF!,(IF(B29=Data!#REF!,Data!#REF!,(IF(B29=Data!#REF!,Data!#REF!,(IF(B29=Data!#REF!,Data!#REF!,Data!#REF!)))))))))</f>
        <v>#REF!</v>
      </c>
      <c r="N29" s="377"/>
      <c r="O29" s="378"/>
      <c r="P29" s="186" t="e">
        <f>IF(B29=Data!B105,Data!H105,(IF(B29=Data!B111,Data!H111,(IF(B29=Data!B113,Data!H113,(IF(B29=Data!#REF!,Data!#REF!,(IF(B29=Data!#REF!,Data!#REF!,(IF(B29=Data!B96,Data!H96,(IF(B29=Data!#REF!,Data!#REF!,(IF(B29=Data!#REF!,Data!#REF!,Data!#REF!)))))))))))))))&amp;IF(B29=Data!B231,Data!H231,(IF(B29=Data!B232,Data!H232,(IF(B29=Data!#REF!,Data!#REF!,(IF(B29=Data!B227,Data!H227,(IF(B29=Data!B228,Data!H228,(IF(B29=Data!#REF!,Data!H923,(IF(B29=Data!#REF!,Data!#REF!,(IF(B29=Data!B283,Data!H283,Data!#REF!)))))))))))))))&amp;IF(B29=Data!#REF!,Data!#REF!,(IF(B29=Data!#REF!,Data!#REF!,(IF(B29=Data!#REF!,Data!#REF!,(IF(B29=Data!#REF!,Data!#REF!,(IF(B29=Data!#REF!,Data!#REF!,Data!#REF!)))))))))</f>
        <v>#REF!</v>
      </c>
      <c r="Q29" s="378"/>
      <c r="R29" s="378"/>
      <c r="S29" s="186" t="e">
        <f>IF(B29=Data!B105,Data!I105,(IF(B29=Data!B111,Data!I111,(IF(B29=Data!B113,Data!I113,(IF(B29=Data!#REF!,Data!#REF!,(IF(B29=Data!#REF!,Data!#REF!,(IF(B29=Data!B96,Data!I96,(IF(B29=Data!#REF!,Data!#REF!,(IF(B29=Data!#REF!,Data!#REF!,Data!#REF!)))))))))))))))&amp;IF(B29=Data!B231,Data!I231,(IF(B29=Data!B232,Data!I232,(IF(B29=Data!#REF!,Data!#REF!,(IF(B29=Data!B227,Data!I227,(IF(B29=Data!B228,Data!I228,(IF(B29=Data!#REF!,Data!I923,(IF(B29=Data!#REF!,Data!#REF!,(IF(B29=Data!B283,Data!I283,Data!#REF!)))))))))))))))&amp;IF(B29=Data!#REF!,Data!#REF!,(IF(B29=Data!#REF!,Data!#REF!,(IF(B29=Data!#REF!,Data!#REF!,(IF(B29=Data!#REF!,Data!#REF!,(IF(B29=Data!#REF!,Data!#REF!,Data!#REF!)))))))))</f>
        <v>#REF!</v>
      </c>
      <c r="T29" s="379"/>
      <c r="U29" s="186" t="e">
        <f>IF(B29=Data!B105,Data!J105,(IF(B29=Data!B111,Data!J111,(IF(B29=Data!B113,Data!J113,(IF(B29=Data!#REF!,Data!#REF!,(IF(B29=Data!#REF!,Data!#REF!,(IF(B29=Data!B96,Data!J96,(IF(B29=Data!#REF!,Data!#REF!,(IF(B29=Data!#REF!,Data!#REF!,Data!#REF!)))))))))))))))&amp;IF(B29=Data!B231,Data!J231,(IF(B29=Data!B232,Data!J232,(IF(B29=Data!#REF!,Data!#REF!,(IF(B29=Data!B227,Data!J227,(IF(B29=Data!B228,Data!J228,(IF(B29=Data!#REF!,Data!J923,(IF(B29=Data!#REF!,Data!#REF!,(IF(B29=Data!B283,Data!J283,Data!#REF!)))))))))))))))&amp;IF(B29=Data!#REF!,Data!#REF!,(IF(B29=Data!#REF!,Data!#REF!,(IF(B29=Data!#REF!,Data!#REF!,(IF(B29=Data!#REF!,Data!#REF!,(IF(B29=Data!#REF!,Data!#REF!,Data!#REF!)))))))))</f>
        <v>#REF!</v>
      </c>
      <c r="V29" s="184">
        <f>IF(D29="","",VLOOKUP(B29,Data!$B$5:$J$404,9,FALSE)*D29)</f>
        <v>1.1499999999999999</v>
      </c>
    </row>
    <row r="30" spans="1:22" s="340" customFormat="1" ht="17" customHeight="1">
      <c r="A30" s="272">
        <v>11</v>
      </c>
      <c r="B30" s="419" t="s">
        <v>207</v>
      </c>
      <c r="C30" s="187" t="str">
        <f>IF(D30="","",VLOOKUP(B30,Data!$B$5:$L$404,2,FALSE))</f>
        <v>WH50400</v>
      </c>
      <c r="D30" s="274">
        <v>1</v>
      </c>
      <c r="E30" s="466"/>
      <c r="F30" s="185">
        <f>IF(D30="","",VLOOKUP(B30,Data!$B$5:$L$404,11,FALSE))</f>
        <v>2142.8000000000002</v>
      </c>
      <c r="G30" s="188">
        <f>IF(D30&gt;0,D30*F30,"-")</f>
        <v>2142.8000000000002</v>
      </c>
      <c r="H30" s="182" t="str">
        <f>IF(D30="","",VLOOKUP(B30,Data!$B$5:$D$404,3,FALSE))</f>
        <v>C/T</v>
      </c>
      <c r="I30" s="182" t="str">
        <f>IF(D30="","",VLOOKUP(B30,Data!$B$5:$M$404,12,FALSE))</f>
        <v>Indonesia</v>
      </c>
      <c r="J30" s="280" t="s">
        <v>1126</v>
      </c>
      <c r="K30" s="183">
        <f>IF(D30="","",VLOOKUP(B30,Data!$B$5:$E$404,4,FALSE)*D30)</f>
        <v>201</v>
      </c>
      <c r="L30" s="183">
        <f>IF(D30="","",VLOOKUP(B30,Data!$B$5:$F$404,5,FALSE)*D30)</f>
        <v>181</v>
      </c>
      <c r="M30" s="189" t="e">
        <f>IF(B30=Data!B106,Data!G106,(IF(B30=Data!B112,Data!G112,(IF(B30=Data!B114,Data!G114,(IF(B30=Data!#REF!,Data!#REF!,(IF(B30=Data!#REF!,Data!#REF!,(IF(B30=Data!B97,Data!G97,(IF(B30=Data!#REF!,Data!#REF!,(IF(B30=Data!#REF!,Data!#REF!,Data!#REF!)))))))))))))))&amp;IF(B30=Data!B232,Data!G232,(IF(B30=Data!B233,Data!G233,(IF(B30=Data!#REF!,Data!#REF!,(IF(B30=Data!B228,Data!G228,(IF(B30=Data!B229,Data!G229,(IF(B30=Data!#REF!,Data!G924,(IF(B30=Data!#REF!,Data!#REF!,(IF(B30=Data!B284,Data!G284,Data!#REF!)))))))))))))))&amp;IF(B30=Data!#REF!,Data!#REF!,(IF(B30=Data!#REF!,Data!#REF!,(IF(B30=Data!#REF!,Data!#REF!,(IF(B30=Data!#REF!,Data!#REF!,(IF(B30=Data!#REF!,Data!#REF!,Data!#REF!)))))))))</f>
        <v>#REF!</v>
      </c>
      <c r="N30" s="377"/>
      <c r="O30" s="378"/>
      <c r="P30" s="186" t="e">
        <f>IF(B30=Data!B106,Data!H106,(IF(B30=Data!B112,Data!H112,(IF(B30=Data!B114,Data!H114,(IF(B30=Data!#REF!,Data!#REF!,(IF(B30=Data!#REF!,Data!#REF!,(IF(B30=Data!B97,Data!H97,(IF(B30=Data!#REF!,Data!#REF!,(IF(B30=Data!#REF!,Data!#REF!,Data!#REF!)))))))))))))))&amp;IF(B30=Data!B232,Data!H232,(IF(B30=Data!B233,Data!H233,(IF(B30=Data!#REF!,Data!#REF!,(IF(B30=Data!B228,Data!H228,(IF(B30=Data!B229,Data!H229,(IF(B30=Data!#REF!,Data!H924,(IF(B30=Data!#REF!,Data!#REF!,(IF(B30=Data!B284,Data!H284,Data!#REF!)))))))))))))))&amp;IF(B30=Data!#REF!,Data!#REF!,(IF(B30=Data!#REF!,Data!#REF!,(IF(B30=Data!#REF!,Data!#REF!,(IF(B30=Data!#REF!,Data!#REF!,(IF(B30=Data!#REF!,Data!#REF!,Data!#REF!)))))))))</f>
        <v>#REF!</v>
      </c>
      <c r="Q30" s="378"/>
      <c r="R30" s="378"/>
      <c r="S30" s="186" t="e">
        <f>IF(B30=Data!B106,Data!I106,(IF(B30=Data!B112,Data!I112,(IF(B30=Data!B114,Data!I114,(IF(B30=Data!#REF!,Data!#REF!,(IF(B30=Data!#REF!,Data!#REF!,(IF(B30=Data!B97,Data!I97,(IF(B30=Data!#REF!,Data!#REF!,(IF(B30=Data!#REF!,Data!#REF!,Data!#REF!)))))))))))))))&amp;IF(B30=Data!B232,Data!I232,(IF(B30=Data!B233,Data!I233,(IF(B30=Data!#REF!,Data!#REF!,(IF(B30=Data!B228,Data!I228,(IF(B30=Data!B229,Data!I229,(IF(B30=Data!#REF!,Data!I924,(IF(B30=Data!#REF!,Data!#REF!,(IF(B30=Data!B284,Data!I284,Data!#REF!)))))))))))))))&amp;IF(B30=Data!#REF!,Data!#REF!,(IF(B30=Data!#REF!,Data!#REF!,(IF(B30=Data!#REF!,Data!#REF!,(IF(B30=Data!#REF!,Data!#REF!,(IF(B30=Data!#REF!,Data!#REF!,Data!#REF!)))))))))</f>
        <v>#REF!</v>
      </c>
      <c r="T30" s="379"/>
      <c r="U30" s="186" t="e">
        <f>IF(B30=Data!B106,Data!J106,(IF(B30=Data!B112,Data!J112,(IF(B30=Data!B114,Data!J114,(IF(B30=Data!#REF!,Data!#REF!,(IF(B30=Data!#REF!,Data!#REF!,(IF(B30=Data!B97,Data!J97,(IF(B30=Data!#REF!,Data!#REF!,(IF(B30=Data!#REF!,Data!#REF!,Data!#REF!)))))))))))))))&amp;IF(B30=Data!B232,Data!J232,(IF(B30=Data!B233,Data!J233,(IF(B30=Data!#REF!,Data!#REF!,(IF(B30=Data!B228,Data!J228,(IF(B30=Data!B229,Data!J229,(IF(B30=Data!#REF!,Data!J924,(IF(B30=Data!#REF!,Data!#REF!,(IF(B30=Data!B284,Data!J284,Data!#REF!)))))))))))))))&amp;IF(B30=Data!#REF!,Data!#REF!,(IF(B30=Data!#REF!,Data!#REF!,(IF(B30=Data!#REF!,Data!#REF!,(IF(B30=Data!#REF!,Data!#REF!,(IF(B30=Data!#REF!,Data!#REF!,Data!#REF!)))))))))</f>
        <v>#REF!</v>
      </c>
      <c r="V30" s="184">
        <f>IF(D30="","",VLOOKUP(B30,Data!$B$5:$J$404,9,FALSE)*D30)</f>
        <v>1.1499999999999999</v>
      </c>
    </row>
    <row r="31" spans="1:22" s="340" customFormat="1" ht="17" customHeight="1">
      <c r="A31" s="272">
        <v>12</v>
      </c>
      <c r="B31" s="419" t="s">
        <v>209</v>
      </c>
      <c r="C31" s="187" t="str">
        <f>IF(D31="","",VLOOKUP(B31,Data!$B$5:$L$404,2,FALSE))</f>
        <v>WN49700</v>
      </c>
      <c r="D31" s="274">
        <v>2</v>
      </c>
      <c r="E31" s="466"/>
      <c r="F31" s="185">
        <f>IF(D31="","",VLOOKUP(B31,Data!$B$5:$L$404,11,FALSE))</f>
        <v>1870.77</v>
      </c>
      <c r="G31" s="188">
        <f t="shared" si="0"/>
        <v>3741.54</v>
      </c>
      <c r="H31" s="182" t="str">
        <f>IF(D31="","",VLOOKUP(B31,Data!$B$5:$D$404,3,FALSE))</f>
        <v>C/T</v>
      </c>
      <c r="I31" s="182" t="str">
        <f>IF(D31="","",VLOOKUP(B31,Data!$B$5:$M$404,12,FALSE))</f>
        <v>Indonesia</v>
      </c>
      <c r="J31" s="280" t="s">
        <v>1126</v>
      </c>
      <c r="K31" s="183">
        <f>IF(D31="","",VLOOKUP(B31,Data!$B$5:$E$404,4,FALSE)*D31)</f>
        <v>402</v>
      </c>
      <c r="L31" s="183">
        <f>IF(D31="","",VLOOKUP(B31,Data!$B$5:$F$404,5,FALSE)*D31)</f>
        <v>362</v>
      </c>
      <c r="M31" s="189" t="e">
        <f>IF(B31=Data!B107,Data!G107,(IF(B31=Data!B113,Data!G113,(IF(B31=Data!B115,Data!G115,(IF(B31=Data!#REF!,Data!#REF!,(IF(B31=Data!#REF!,Data!#REF!,(IF(B31=Data!B98,Data!G98,(IF(B31=Data!#REF!,Data!#REF!,(IF(B31=Data!#REF!,Data!#REF!,Data!#REF!)))))))))))))))&amp;IF(B31=Data!B233,Data!G233,(IF(B31=Data!B234,Data!G234,(IF(B31=Data!#REF!,Data!#REF!,(IF(B31=Data!B229,Data!G229,(IF(B31=Data!B230,Data!G230,(IF(B31=Data!#REF!,Data!G925,(IF(B31=Data!#REF!,Data!#REF!,(IF(B31=Data!B285,Data!G285,Data!#REF!)))))))))))))))&amp;IF(B31=Data!#REF!,Data!#REF!,(IF(B31=Data!#REF!,Data!#REF!,(IF(B31=Data!#REF!,Data!#REF!,(IF(B31=Data!#REF!,Data!#REF!,(IF(B31=Data!#REF!,Data!#REF!,Data!#REF!)))))))))</f>
        <v>#REF!</v>
      </c>
      <c r="N31" s="377"/>
      <c r="O31" s="378"/>
      <c r="P31" s="186" t="e">
        <f>IF(B31=Data!B107,Data!H107,(IF(B31=Data!B113,Data!H113,(IF(B31=Data!B115,Data!H115,(IF(B31=Data!#REF!,Data!#REF!,(IF(B31=Data!#REF!,Data!#REF!,(IF(B31=Data!B98,Data!H98,(IF(B31=Data!#REF!,Data!#REF!,(IF(B31=Data!#REF!,Data!#REF!,Data!#REF!)))))))))))))))&amp;IF(B31=Data!B233,Data!H233,(IF(B31=Data!B234,Data!H234,(IF(B31=Data!#REF!,Data!#REF!,(IF(B31=Data!B229,Data!H229,(IF(B31=Data!B230,Data!H230,(IF(B31=Data!#REF!,Data!H925,(IF(B31=Data!#REF!,Data!#REF!,(IF(B31=Data!B285,Data!H285,Data!#REF!)))))))))))))))&amp;IF(B31=Data!#REF!,Data!#REF!,(IF(B31=Data!#REF!,Data!#REF!,(IF(B31=Data!#REF!,Data!#REF!,(IF(B31=Data!#REF!,Data!#REF!,(IF(B31=Data!#REF!,Data!#REF!,Data!#REF!)))))))))</f>
        <v>#REF!</v>
      </c>
      <c r="Q31" s="378"/>
      <c r="R31" s="378"/>
      <c r="S31" s="186" t="e">
        <f>IF(B31=Data!B107,Data!I107,(IF(B31=Data!B113,Data!I113,(IF(B31=Data!B115,Data!I115,(IF(B31=Data!#REF!,Data!#REF!,(IF(B31=Data!#REF!,Data!#REF!,(IF(B31=Data!B98,Data!I98,(IF(B31=Data!#REF!,Data!#REF!,(IF(B31=Data!#REF!,Data!#REF!,Data!#REF!)))))))))))))))&amp;IF(B31=Data!B233,Data!I233,(IF(B31=Data!B234,Data!I234,(IF(B31=Data!#REF!,Data!#REF!,(IF(B31=Data!B229,Data!I229,(IF(B31=Data!B230,Data!I230,(IF(B31=Data!#REF!,Data!I925,(IF(B31=Data!#REF!,Data!#REF!,(IF(B31=Data!B285,Data!I285,Data!#REF!)))))))))))))))&amp;IF(B31=Data!#REF!,Data!#REF!,(IF(B31=Data!#REF!,Data!#REF!,(IF(B31=Data!#REF!,Data!#REF!,(IF(B31=Data!#REF!,Data!#REF!,(IF(B31=Data!#REF!,Data!#REF!,Data!#REF!)))))))))</f>
        <v>#REF!</v>
      </c>
      <c r="T31" s="379"/>
      <c r="U31" s="186" t="e">
        <f>IF(B31=Data!B107,Data!J107,(IF(B31=Data!B113,Data!J113,(IF(B31=Data!B115,Data!J115,(IF(B31=Data!#REF!,Data!#REF!,(IF(B31=Data!#REF!,Data!#REF!,(IF(B31=Data!B98,Data!J98,(IF(B31=Data!#REF!,Data!#REF!,(IF(B31=Data!#REF!,Data!#REF!,Data!#REF!)))))))))))))))&amp;IF(B31=Data!B233,Data!J233,(IF(B31=Data!B234,Data!J234,(IF(B31=Data!#REF!,Data!#REF!,(IF(B31=Data!B229,Data!J229,(IF(B31=Data!B230,Data!J230,(IF(B31=Data!#REF!,Data!J925,(IF(B31=Data!#REF!,Data!#REF!,(IF(B31=Data!B285,Data!J285,Data!#REF!)))))))))))))))&amp;IF(B31=Data!#REF!,Data!#REF!,(IF(B31=Data!#REF!,Data!#REF!,(IF(B31=Data!#REF!,Data!#REF!,(IF(B31=Data!#REF!,Data!#REF!,(IF(B31=Data!#REF!,Data!#REF!,Data!#REF!)))))))))</f>
        <v>#REF!</v>
      </c>
      <c r="V31" s="184">
        <f>IF(D31="","",VLOOKUP(B31,Data!$B$5:$J$404,9,FALSE)*D31)</f>
        <v>2.2999999999999998</v>
      </c>
    </row>
    <row r="32" spans="1:22" s="340" customFormat="1" ht="17" customHeight="1">
      <c r="A32" s="272">
        <v>13</v>
      </c>
      <c r="B32" s="419" t="s">
        <v>219</v>
      </c>
      <c r="C32" s="187" t="str">
        <f>IF(D32="","",VLOOKUP(B32,Data!$B$5:$L$404,2,FALSE))</f>
        <v>WH50440</v>
      </c>
      <c r="D32" s="274">
        <v>1</v>
      </c>
      <c r="E32" s="466"/>
      <c r="F32" s="185">
        <f>IF(D32="","",VLOOKUP(B32,Data!$B$5:$L$404,11,FALSE))</f>
        <v>2347.6799999999998</v>
      </c>
      <c r="G32" s="188">
        <f t="shared" si="0"/>
        <v>2347.6799999999998</v>
      </c>
      <c r="H32" s="182" t="str">
        <f>IF(D32="","",VLOOKUP(B32,Data!$B$5:$D$404,3,FALSE))</f>
        <v>C/T</v>
      </c>
      <c r="I32" s="182" t="str">
        <f>IF(D32="","",VLOOKUP(B32,Data!$B$5:$M$404,12,FALSE))</f>
        <v>Indonesia</v>
      </c>
      <c r="J32" s="280" t="s">
        <v>1126</v>
      </c>
      <c r="K32" s="183">
        <f>IF(D32="","",VLOOKUP(B32,Data!$B$5:$E$404,4,FALSE)*D32)</f>
        <v>222</v>
      </c>
      <c r="L32" s="183">
        <f>IF(D32="","",VLOOKUP(B32,Data!$B$5:$F$404,5,FALSE)*D32)</f>
        <v>201</v>
      </c>
      <c r="M32" s="189" t="e">
        <f>IF(B32=Data!B109,Data!G109,(IF(B32=Data!B115,Data!G115,(IF(B32=Data!B117,Data!G117,(IF(B32=Data!#REF!,Data!#REF!,(IF(B32=Data!#REF!,Data!#REF!,(IF(B32=Data!B100,Data!G100,(IF(B32=Data!#REF!,Data!#REF!,(IF(B32=Data!#REF!,Data!#REF!,Data!#REF!)))))))))))))))&amp;IF(B32=Data!B235,Data!G235,(IF(B32=Data!B236,Data!G236,(IF(B32=Data!#REF!,Data!#REF!,(IF(B32=Data!B231,Data!G231,(IF(B32=Data!B232,Data!G232,(IF(B32=Data!#REF!,Data!G927,(IF(B32=Data!#REF!,Data!#REF!,(IF(B32=Data!B287,Data!G287,Data!#REF!)))))))))))))))&amp;IF(B32=Data!#REF!,Data!#REF!,(IF(B32=Data!#REF!,Data!#REF!,(IF(B32=Data!#REF!,Data!#REF!,(IF(B32=Data!#REF!,Data!#REF!,(IF(B32=Data!#REF!,Data!#REF!,Data!#REF!)))))))))</f>
        <v>#REF!</v>
      </c>
      <c r="N32" s="377"/>
      <c r="O32" s="378"/>
      <c r="P32" s="186" t="e">
        <f>IF(B32=Data!B109,Data!H109,(IF(B32=Data!B115,Data!H115,(IF(B32=Data!B117,Data!H117,(IF(B32=Data!#REF!,Data!#REF!,(IF(B32=Data!#REF!,Data!#REF!,(IF(B32=Data!B100,Data!H100,(IF(B32=Data!#REF!,Data!#REF!,(IF(B32=Data!#REF!,Data!#REF!,Data!#REF!)))))))))))))))&amp;IF(B32=Data!B235,Data!H235,(IF(B32=Data!B236,Data!H236,(IF(B32=Data!#REF!,Data!#REF!,(IF(B32=Data!B231,Data!H231,(IF(B32=Data!B232,Data!H232,(IF(B32=Data!#REF!,Data!H927,(IF(B32=Data!#REF!,Data!#REF!,(IF(B32=Data!B287,Data!H287,Data!#REF!)))))))))))))))&amp;IF(B32=Data!#REF!,Data!#REF!,(IF(B32=Data!#REF!,Data!#REF!,(IF(B32=Data!#REF!,Data!#REF!,(IF(B32=Data!#REF!,Data!#REF!,(IF(B32=Data!#REF!,Data!#REF!,Data!#REF!)))))))))</f>
        <v>#REF!</v>
      </c>
      <c r="Q32" s="378"/>
      <c r="R32" s="378"/>
      <c r="S32" s="186" t="e">
        <f>IF(B32=Data!B109,Data!I109,(IF(B32=Data!B115,Data!I115,(IF(B32=Data!B117,Data!I117,(IF(B32=Data!#REF!,Data!#REF!,(IF(B32=Data!#REF!,Data!#REF!,(IF(B32=Data!B100,Data!I100,(IF(B32=Data!#REF!,Data!#REF!,(IF(B32=Data!#REF!,Data!#REF!,Data!#REF!)))))))))))))))&amp;IF(B32=Data!B235,Data!I235,(IF(B32=Data!B236,Data!I236,(IF(B32=Data!#REF!,Data!#REF!,(IF(B32=Data!B231,Data!I231,(IF(B32=Data!B232,Data!I232,(IF(B32=Data!#REF!,Data!I927,(IF(B32=Data!#REF!,Data!#REF!,(IF(B32=Data!B287,Data!I287,Data!#REF!)))))))))))))))&amp;IF(B32=Data!#REF!,Data!#REF!,(IF(B32=Data!#REF!,Data!#REF!,(IF(B32=Data!#REF!,Data!#REF!,(IF(B32=Data!#REF!,Data!#REF!,(IF(B32=Data!#REF!,Data!#REF!,Data!#REF!)))))))))</f>
        <v>#REF!</v>
      </c>
      <c r="T32" s="379"/>
      <c r="U32" s="186" t="e">
        <f>IF(B32=Data!B109,Data!J109,(IF(B32=Data!B115,Data!J115,(IF(B32=Data!B117,Data!J117,(IF(B32=Data!#REF!,Data!#REF!,(IF(B32=Data!#REF!,Data!#REF!,(IF(B32=Data!B100,Data!J100,(IF(B32=Data!#REF!,Data!#REF!,(IF(B32=Data!#REF!,Data!#REF!,Data!#REF!)))))))))))))))&amp;IF(B32=Data!B235,Data!J235,(IF(B32=Data!B236,Data!J236,(IF(B32=Data!#REF!,Data!#REF!,(IF(B32=Data!B231,Data!J231,(IF(B32=Data!B232,Data!J232,(IF(B32=Data!#REF!,Data!J927,(IF(B32=Data!#REF!,Data!#REF!,(IF(B32=Data!B287,Data!J287,Data!#REF!)))))))))))))))&amp;IF(B32=Data!#REF!,Data!#REF!,(IF(B32=Data!#REF!,Data!#REF!,(IF(B32=Data!#REF!,Data!#REF!,(IF(B32=Data!#REF!,Data!#REF!,(IF(B32=Data!#REF!,Data!#REF!,Data!#REF!)))))))))</f>
        <v>#REF!</v>
      </c>
      <c r="V32" s="184">
        <f>IF(D32="","",VLOOKUP(B32,Data!$B$5:$J$404,9,FALSE)*D32)</f>
        <v>1.1990000000000001</v>
      </c>
    </row>
    <row r="33" spans="1:22" s="340" customFormat="1" ht="17" customHeight="1">
      <c r="A33" s="272">
        <v>14</v>
      </c>
      <c r="B33" s="419" t="s">
        <v>700</v>
      </c>
      <c r="C33" s="187" t="str">
        <f>IF(D33="","",VLOOKUP(B33,Data!$B$5:$L$404,2,FALSE))</f>
        <v>VAD6760</v>
      </c>
      <c r="D33" s="274">
        <v>2</v>
      </c>
      <c r="E33" s="466"/>
      <c r="F33" s="185">
        <f>IF(D33="","",VLOOKUP(B33,Data!$B$5:$L$404,11,FALSE))</f>
        <v>2238.61</v>
      </c>
      <c r="G33" s="188">
        <f t="shared" si="0"/>
        <v>4477.22</v>
      </c>
      <c r="H33" s="182" t="str">
        <f>IF(D33="","",VLOOKUP(B33,Data!$B$5:$D$404,3,FALSE))</f>
        <v>C/T</v>
      </c>
      <c r="I33" s="182" t="str">
        <f>IF(D33="","",VLOOKUP(B33,Data!$B$5:$M$404,12,FALSE))</f>
        <v>Indonesia</v>
      </c>
      <c r="J33" s="280" t="s">
        <v>1126</v>
      </c>
      <c r="K33" s="183">
        <f>IF(D33="","",VLOOKUP(B33,Data!$B$5:$E$404,4,FALSE)*D33)</f>
        <v>454</v>
      </c>
      <c r="L33" s="183">
        <f>IF(D33="","",VLOOKUP(B33,Data!$B$5:$F$404,5,FALSE)*D33)</f>
        <v>412</v>
      </c>
      <c r="M33" s="189" t="e">
        <f>IF(B33=Data!B111,Data!G111,(IF(B33=Data!B117,Data!G117,(IF(B33=Data!B119,Data!G119,(IF(B33=Data!#REF!,Data!#REF!,(IF(B33=Data!#REF!,Data!#REF!,(IF(B33=Data!B102,Data!G102,(IF(B33=Data!#REF!,Data!#REF!,(IF(B33=Data!#REF!,Data!#REF!,Data!#REF!)))))))))))))))&amp;IF(B33=Data!B237,Data!G237,(IF(B33=Data!B238,Data!G238,(IF(B33=Data!#REF!,Data!#REF!,(IF(B33=Data!B233,Data!G233,(IF(B33=Data!B234,Data!G234,(IF(B33=Data!#REF!,Data!G929,(IF(B33=Data!#REF!,Data!#REF!,(IF(B33=Data!B289,Data!G289,Data!#REF!)))))))))))))))&amp;IF(B33=Data!#REF!,Data!#REF!,(IF(B33=Data!#REF!,Data!#REF!,(IF(B33=Data!#REF!,Data!#REF!,(IF(B33=Data!#REF!,Data!#REF!,(IF(B33=Data!#REF!,Data!#REF!,Data!#REF!)))))))))</f>
        <v>#REF!</v>
      </c>
      <c r="N33" s="377"/>
      <c r="O33" s="378"/>
      <c r="P33" s="186" t="e">
        <f>IF(B33=Data!B111,Data!H111,(IF(B33=Data!B117,Data!H117,(IF(B33=Data!B119,Data!H119,(IF(B33=Data!#REF!,Data!#REF!,(IF(B33=Data!#REF!,Data!#REF!,(IF(B33=Data!B102,Data!H102,(IF(B33=Data!#REF!,Data!#REF!,(IF(B33=Data!#REF!,Data!#REF!,Data!#REF!)))))))))))))))&amp;IF(B33=Data!B237,Data!H237,(IF(B33=Data!B238,Data!H238,(IF(B33=Data!#REF!,Data!#REF!,(IF(B33=Data!B233,Data!H233,(IF(B33=Data!B234,Data!H234,(IF(B33=Data!#REF!,Data!H929,(IF(B33=Data!#REF!,Data!#REF!,(IF(B33=Data!B289,Data!H289,Data!#REF!)))))))))))))))&amp;IF(B33=Data!#REF!,Data!#REF!,(IF(B33=Data!#REF!,Data!#REF!,(IF(B33=Data!#REF!,Data!#REF!,(IF(B33=Data!#REF!,Data!#REF!,(IF(B33=Data!#REF!,Data!#REF!,Data!#REF!)))))))))</f>
        <v>#REF!</v>
      </c>
      <c r="Q33" s="378"/>
      <c r="R33" s="378"/>
      <c r="S33" s="186" t="e">
        <f>IF(B33=Data!B111,Data!I111,(IF(B33=Data!B117,Data!I117,(IF(B33=Data!B119,Data!I119,(IF(B33=Data!#REF!,Data!#REF!,(IF(B33=Data!#REF!,Data!#REF!,(IF(B33=Data!B102,Data!I102,(IF(B33=Data!#REF!,Data!#REF!,(IF(B33=Data!#REF!,Data!#REF!,Data!#REF!)))))))))))))))&amp;IF(B33=Data!B237,Data!I237,(IF(B33=Data!B238,Data!I238,(IF(B33=Data!#REF!,Data!#REF!,(IF(B33=Data!B233,Data!I233,(IF(B33=Data!B234,Data!I234,(IF(B33=Data!#REF!,Data!I929,(IF(B33=Data!#REF!,Data!#REF!,(IF(B33=Data!B289,Data!I289,Data!#REF!)))))))))))))))&amp;IF(B33=Data!#REF!,Data!#REF!,(IF(B33=Data!#REF!,Data!#REF!,(IF(B33=Data!#REF!,Data!#REF!,(IF(B33=Data!#REF!,Data!#REF!,(IF(B33=Data!#REF!,Data!#REF!,Data!#REF!)))))))))</f>
        <v>#REF!</v>
      </c>
      <c r="T33" s="379"/>
      <c r="U33" s="186" t="e">
        <f>IF(B33=Data!B111,Data!J111,(IF(B33=Data!B117,Data!J117,(IF(B33=Data!B119,Data!J119,(IF(B33=Data!#REF!,Data!#REF!,(IF(B33=Data!#REF!,Data!#REF!,(IF(B33=Data!B102,Data!J102,(IF(B33=Data!#REF!,Data!#REF!,(IF(B33=Data!#REF!,Data!#REF!,Data!#REF!)))))))))))))))&amp;IF(B33=Data!B237,Data!J237,(IF(B33=Data!B238,Data!J238,(IF(B33=Data!#REF!,Data!#REF!,(IF(B33=Data!B233,Data!J233,(IF(B33=Data!B234,Data!J234,(IF(B33=Data!#REF!,Data!J929,(IF(B33=Data!#REF!,Data!#REF!,(IF(B33=Data!B289,Data!J289,Data!#REF!)))))))))))))))&amp;IF(B33=Data!#REF!,Data!#REF!,(IF(B33=Data!#REF!,Data!#REF!,(IF(B33=Data!#REF!,Data!#REF!,(IF(B33=Data!#REF!,Data!#REF!,(IF(B33=Data!#REF!,Data!#REF!,Data!#REF!)))))))))</f>
        <v>#REF!</v>
      </c>
      <c r="V33" s="184">
        <f>IF(D33="","",VLOOKUP(B33,Data!$B$5:$J$404,9,FALSE)*D33)</f>
        <v>2.3980000000000001</v>
      </c>
    </row>
    <row r="34" spans="1:22" s="340" customFormat="1" ht="17" customHeight="1">
      <c r="A34" s="272"/>
      <c r="B34" s="419"/>
      <c r="C34" s="187" t="str">
        <f>IF(D34="","",VLOOKUP(B34,Data!$B$5:$L$404,2,FALSE))</f>
        <v/>
      </c>
      <c r="D34" s="274"/>
      <c r="E34" s="467"/>
      <c r="F34" s="185" t="str">
        <f>IF(D34="","",VLOOKUP(B34,Data!$B$5:$L$404,11,FALSE))</f>
        <v/>
      </c>
      <c r="G34" s="188" t="str">
        <f t="shared" si="0"/>
        <v>-</v>
      </c>
      <c r="H34" s="182" t="str">
        <f>IF(D34="","",VLOOKUP(B34,Data!$B$5:$D$404,3,FALSE))</f>
        <v/>
      </c>
      <c r="I34" s="182" t="str">
        <f>IF(D34="","",VLOOKUP(B34,Data!$B$5:$M$404,12,FALSE))</f>
        <v/>
      </c>
      <c r="J34" s="280"/>
      <c r="K34" s="183" t="str">
        <f>IF(D34="","",VLOOKUP(B34,Data!$B$5:$E$404,4,FALSE)*D34)</f>
        <v/>
      </c>
      <c r="L34" s="183" t="str">
        <f>IF(D34="","",VLOOKUP(B34,Data!$B$5:$F$404,5,FALSE)*D34)</f>
        <v/>
      </c>
      <c r="M34" s="189" t="e">
        <f>IF(B34=Data!B110,Data!G110,(IF(B34=Data!B116,Data!G116,(IF(B34=Data!B118,Data!G118,(IF(B34=Data!#REF!,Data!#REF!,(IF(B34=Data!#REF!,Data!#REF!,(IF(B34=Data!B101,Data!G101,(IF(B34=Data!#REF!,Data!#REF!,(IF(B34=Data!#REF!,Data!#REF!,Data!#REF!)))))))))))))))&amp;IF(B34=Data!B236,Data!G236,(IF(B34=Data!B237,Data!G237,(IF(B34=Data!#REF!,Data!#REF!,(IF(B34=Data!B232,Data!G232,(IF(B34=Data!B233,Data!G233,(IF(B34=Data!#REF!,Data!G928,(IF(B34=Data!#REF!,Data!#REF!,(IF(B34=Data!B288,Data!G288,Data!#REF!)))))))))))))))&amp;IF(B34=Data!#REF!,Data!#REF!,(IF(B34=Data!#REF!,Data!#REF!,(IF(B34=Data!#REF!,Data!#REF!,(IF(B34=Data!#REF!,Data!#REF!,(IF(B34=Data!#REF!,Data!#REF!,Data!#REF!)))))))))</f>
        <v>#REF!</v>
      </c>
      <c r="N34" s="377"/>
      <c r="O34" s="378"/>
      <c r="P34" s="186" t="e">
        <f>IF(B34=Data!B110,Data!H110,(IF(B34=Data!B116,Data!H116,(IF(B34=Data!B118,Data!H118,(IF(B34=Data!#REF!,Data!#REF!,(IF(B34=Data!#REF!,Data!#REF!,(IF(B34=Data!B101,Data!H101,(IF(B34=Data!#REF!,Data!#REF!,(IF(B34=Data!#REF!,Data!#REF!,Data!#REF!)))))))))))))))&amp;IF(B34=Data!B236,Data!H236,(IF(B34=Data!B237,Data!H237,(IF(B34=Data!#REF!,Data!#REF!,(IF(B34=Data!B232,Data!H232,(IF(B34=Data!B233,Data!H233,(IF(B34=Data!#REF!,Data!H928,(IF(B34=Data!#REF!,Data!#REF!,(IF(B34=Data!B288,Data!H288,Data!#REF!)))))))))))))))&amp;IF(B34=Data!#REF!,Data!#REF!,(IF(B34=Data!#REF!,Data!#REF!,(IF(B34=Data!#REF!,Data!#REF!,(IF(B34=Data!#REF!,Data!#REF!,(IF(B34=Data!#REF!,Data!#REF!,Data!#REF!)))))))))</f>
        <v>#REF!</v>
      </c>
      <c r="Q34" s="378"/>
      <c r="R34" s="378"/>
      <c r="S34" s="186" t="e">
        <f>IF(B34=Data!B110,Data!I110,(IF(B34=Data!B116,Data!I116,(IF(B34=Data!B118,Data!I118,(IF(B34=Data!#REF!,Data!#REF!,(IF(B34=Data!#REF!,Data!#REF!,(IF(B34=Data!B101,Data!I101,(IF(B34=Data!#REF!,Data!#REF!,(IF(B34=Data!#REF!,Data!#REF!,Data!#REF!)))))))))))))))&amp;IF(B34=Data!B236,Data!I236,(IF(B34=Data!B237,Data!I237,(IF(B34=Data!#REF!,Data!#REF!,(IF(B34=Data!B232,Data!I232,(IF(B34=Data!B233,Data!I233,(IF(B34=Data!#REF!,Data!I928,(IF(B34=Data!#REF!,Data!#REF!,(IF(B34=Data!B288,Data!I288,Data!#REF!)))))))))))))))&amp;IF(B34=Data!#REF!,Data!#REF!,(IF(B34=Data!#REF!,Data!#REF!,(IF(B34=Data!#REF!,Data!#REF!,(IF(B34=Data!#REF!,Data!#REF!,(IF(B34=Data!#REF!,Data!#REF!,Data!#REF!)))))))))</f>
        <v>#REF!</v>
      </c>
      <c r="T34" s="379"/>
      <c r="U34" s="186" t="e">
        <f>IF(B34=Data!B110,Data!J110,(IF(B34=Data!B116,Data!J116,(IF(B34=Data!B118,Data!J118,(IF(B34=Data!#REF!,Data!#REF!,(IF(B34=Data!#REF!,Data!#REF!,(IF(B34=Data!B101,Data!J101,(IF(B34=Data!#REF!,Data!#REF!,(IF(B34=Data!#REF!,Data!#REF!,Data!#REF!)))))))))))))))&amp;IF(B34=Data!B236,Data!J236,(IF(B34=Data!B237,Data!J237,(IF(B34=Data!#REF!,Data!#REF!,(IF(B34=Data!B232,Data!J232,(IF(B34=Data!B233,Data!J233,(IF(B34=Data!#REF!,Data!J928,(IF(B34=Data!#REF!,Data!#REF!,(IF(B34=Data!B288,Data!J288,Data!#REF!)))))))))))))))&amp;IF(B34=Data!#REF!,Data!#REF!,(IF(B34=Data!#REF!,Data!#REF!,(IF(B34=Data!#REF!,Data!#REF!,(IF(B34=Data!#REF!,Data!#REF!,(IF(B34=Data!#REF!,Data!#REF!,Data!#REF!)))))))))</f>
        <v>#REF!</v>
      </c>
      <c r="V34" s="184" t="str">
        <f>IF(D34="","",VLOOKUP(B34,Data!$B$5:$J$404,9,FALSE)*D34)</f>
        <v/>
      </c>
    </row>
    <row r="35" spans="1:22" s="340" customFormat="1" ht="17" customHeight="1">
      <c r="A35" s="272"/>
      <c r="B35" s="419"/>
      <c r="C35" s="187" t="str">
        <f>IF(D35="","",VLOOKUP(B35,Data!$B$5:$L$404,2,FALSE))</f>
        <v/>
      </c>
      <c r="D35" s="274"/>
      <c r="E35" s="341"/>
      <c r="F35" s="185" t="str">
        <f>IF(D35="","",VLOOKUP(B35,Data!$B$5:$L$404,11,FALSE))</f>
        <v/>
      </c>
      <c r="G35" s="188" t="str">
        <f t="shared" si="0"/>
        <v>-</v>
      </c>
      <c r="H35" s="182" t="str">
        <f>IF(D35="","",VLOOKUP(B35,Data!$B$5:$D$404,3,FALSE))</f>
        <v/>
      </c>
      <c r="I35" s="182" t="str">
        <f>IF(D35="","",VLOOKUP(B35,Data!$B$5:$M$404,12,FALSE))</f>
        <v/>
      </c>
      <c r="J35" s="280"/>
      <c r="K35" s="183" t="str">
        <f>IF(D35="","",VLOOKUP(B35,Data!$B$5:$E$404,4,FALSE)*D35)</f>
        <v/>
      </c>
      <c r="L35" s="183" t="str">
        <f>IF(D35="","",VLOOKUP(B35,Data!$B$5:$F$404,5,FALSE)*D35)</f>
        <v/>
      </c>
      <c r="M35" s="189" t="e">
        <f>IF(B35=Data!B118,Data!G118,(IF(B35=Data!B124,Data!G124,(IF(B35=Data!B126,Data!G126,(IF(B35=Data!#REF!,Data!#REF!,(IF(B35=Data!#REF!,Data!#REF!,(IF(B35=Data!B109,Data!G109,(IF(B35=Data!#REF!,Data!#REF!,(IF(B35=Data!#REF!,Data!#REF!,Data!#REF!)))))))))))))))&amp;IF(B35=Data!B244,Data!G244,(IF(B35=Data!B245,Data!G245,(IF(B35=Data!#REF!,Data!#REF!,(IF(B35=Data!B240,Data!G240,(IF(B35=Data!B241,Data!G241,(IF(B35=Data!#REF!,Data!G936,(IF(B35=Data!#REF!,Data!#REF!,(IF(B35=Data!B296,Data!G296,Data!#REF!)))))))))))))))&amp;IF(B35=Data!#REF!,Data!#REF!,(IF(B35=Data!#REF!,Data!#REF!,(IF(B35=Data!#REF!,Data!#REF!,(IF(B35=Data!#REF!,Data!#REF!,(IF(B35=Data!#REF!,Data!#REF!,Data!#REF!)))))))))</f>
        <v>#REF!</v>
      </c>
      <c r="N35" s="377"/>
      <c r="O35" s="378"/>
      <c r="P35" s="186" t="e">
        <f>IF(B35=Data!B118,Data!H118,(IF(B35=Data!B124,Data!H124,(IF(B35=Data!B126,Data!H126,(IF(B35=Data!#REF!,Data!#REF!,(IF(B35=Data!#REF!,Data!#REF!,(IF(B35=Data!B109,Data!H109,(IF(B35=Data!#REF!,Data!#REF!,(IF(B35=Data!#REF!,Data!#REF!,Data!#REF!)))))))))))))))&amp;IF(B35=Data!B244,Data!H244,(IF(B35=Data!B245,Data!H245,(IF(B35=Data!#REF!,Data!#REF!,(IF(B35=Data!B240,Data!H240,(IF(B35=Data!B241,Data!H241,(IF(B35=Data!#REF!,Data!H936,(IF(B35=Data!#REF!,Data!#REF!,(IF(B35=Data!B296,Data!H296,Data!#REF!)))))))))))))))&amp;IF(B35=Data!#REF!,Data!#REF!,(IF(B35=Data!#REF!,Data!#REF!,(IF(B35=Data!#REF!,Data!#REF!,(IF(B35=Data!#REF!,Data!#REF!,(IF(B35=Data!#REF!,Data!#REF!,Data!#REF!)))))))))</f>
        <v>#REF!</v>
      </c>
      <c r="Q35" s="378"/>
      <c r="R35" s="378"/>
      <c r="S35" s="186" t="e">
        <f>IF(B35=Data!B118,Data!I118,(IF(B35=Data!B124,Data!I124,(IF(B35=Data!B126,Data!I126,(IF(B35=Data!#REF!,Data!#REF!,(IF(B35=Data!#REF!,Data!#REF!,(IF(B35=Data!B109,Data!I109,(IF(B35=Data!#REF!,Data!#REF!,(IF(B35=Data!#REF!,Data!#REF!,Data!#REF!)))))))))))))))&amp;IF(B35=Data!B244,Data!I244,(IF(B35=Data!B245,Data!I245,(IF(B35=Data!#REF!,Data!#REF!,(IF(B35=Data!B240,Data!I240,(IF(B35=Data!B241,Data!I241,(IF(B35=Data!#REF!,Data!I936,(IF(B35=Data!#REF!,Data!#REF!,(IF(B35=Data!B296,Data!I296,Data!#REF!)))))))))))))))&amp;IF(B35=Data!#REF!,Data!#REF!,(IF(B35=Data!#REF!,Data!#REF!,(IF(B35=Data!#REF!,Data!#REF!,(IF(B35=Data!#REF!,Data!#REF!,(IF(B35=Data!#REF!,Data!#REF!,Data!#REF!)))))))))</f>
        <v>#REF!</v>
      </c>
      <c r="T35" s="379"/>
      <c r="U35" s="186" t="e">
        <f>IF(B35=Data!B118,Data!J118,(IF(B35=Data!B124,Data!J124,(IF(B35=Data!B126,Data!J126,(IF(B35=Data!#REF!,Data!#REF!,(IF(B35=Data!#REF!,Data!#REF!,(IF(B35=Data!B109,Data!J109,(IF(B35=Data!#REF!,Data!#REF!,(IF(B35=Data!#REF!,Data!#REF!,Data!#REF!)))))))))))))))&amp;IF(B35=Data!B244,Data!J244,(IF(B35=Data!B245,Data!J245,(IF(B35=Data!#REF!,Data!#REF!,(IF(B35=Data!B240,Data!J240,(IF(B35=Data!B241,Data!J241,(IF(B35=Data!#REF!,Data!J936,(IF(B35=Data!#REF!,Data!#REF!,(IF(B35=Data!B296,Data!J296,Data!#REF!)))))))))))))))&amp;IF(B35=Data!#REF!,Data!#REF!,(IF(B35=Data!#REF!,Data!#REF!,(IF(B35=Data!#REF!,Data!#REF!,(IF(B35=Data!#REF!,Data!#REF!,(IF(B35=Data!#REF!,Data!#REF!,Data!#REF!)))))))))</f>
        <v>#REF!</v>
      </c>
      <c r="V35" s="184" t="str">
        <f>IF(D35="","",VLOOKUP(B35,Data!$B$5:$J$404,9,FALSE)*D35)</f>
        <v/>
      </c>
    </row>
    <row r="36" spans="1:22" s="340" customFormat="1" ht="19.5" customHeight="1">
      <c r="A36" s="272"/>
      <c r="B36" s="695" t="s">
        <v>1152</v>
      </c>
      <c r="C36" s="696"/>
      <c r="D36" s="454">
        <f>SUM(D18:D34)</f>
        <v>82</v>
      </c>
      <c r="E36" s="191"/>
      <c r="F36" s="191"/>
      <c r="G36" s="455">
        <f>SUM(G18:G34)</f>
        <v>172292.16999999995</v>
      </c>
      <c r="H36" s="383"/>
      <c r="I36" s="191"/>
      <c r="J36" s="191"/>
      <c r="K36" s="455">
        <f>SUM(K18:K35)</f>
        <v>17663</v>
      </c>
      <c r="L36" s="455">
        <f>SUM(L18:L35)</f>
        <v>15893</v>
      </c>
      <c r="M36" s="190">
        <f>SUM(M16:M17)</f>
        <v>0</v>
      </c>
      <c r="N36" s="190"/>
      <c r="O36" s="190"/>
      <c r="P36" s="190"/>
      <c r="Q36" s="190"/>
      <c r="R36" s="190">
        <f>SUM(R16:R17)</f>
        <v>0</v>
      </c>
      <c r="S36" s="190">
        <f>SUM(S16:S17)</f>
        <v>0</v>
      </c>
      <c r="T36" s="190"/>
      <c r="U36" s="190">
        <f>SUM(U16:U17)</f>
        <v>0</v>
      </c>
      <c r="V36" s="456">
        <f>SUM(V18:V35)</f>
        <v>98.572999999999993</v>
      </c>
    </row>
    <row r="37" spans="1:22" ht="10.25" customHeight="1">
      <c r="A37" s="272"/>
      <c r="B37" s="697"/>
      <c r="C37" s="698"/>
      <c r="D37" s="395"/>
      <c r="E37" s="311"/>
      <c r="F37" s="160" t="s">
        <v>523</v>
      </c>
      <c r="G37" s="157"/>
      <c r="H37" s="344"/>
      <c r="I37" s="344"/>
      <c r="J37" s="344"/>
      <c r="K37" s="161"/>
      <c r="L37" s="151"/>
      <c r="M37" s="298"/>
      <c r="T37" s="298"/>
      <c r="U37" s="298"/>
      <c r="V37" s="155"/>
    </row>
    <row r="38" spans="1:22" ht="14">
      <c r="A38" s="290" t="s">
        <v>524</v>
      </c>
      <c r="B38" s="346"/>
      <c r="C38" s="347"/>
      <c r="D38" s="396" t="s">
        <v>81</v>
      </c>
      <c r="E38" s="305"/>
      <c r="F38" s="68" t="s">
        <v>82</v>
      </c>
      <c r="G38" s="72"/>
      <c r="H38" s="322" t="s">
        <v>83</v>
      </c>
      <c r="I38" s="349"/>
      <c r="J38" s="152" t="s">
        <v>84</v>
      </c>
      <c r="K38" s="152"/>
      <c r="L38" s="682" t="s">
        <v>85</v>
      </c>
      <c r="M38" s="683"/>
      <c r="N38" s="683"/>
      <c r="O38" s="683"/>
      <c r="P38" s="683"/>
      <c r="Q38" s="683"/>
      <c r="R38" s="683"/>
      <c r="S38" s="683"/>
      <c r="T38" s="683"/>
      <c r="U38" s="683"/>
      <c r="V38" s="684"/>
    </row>
    <row r="39" spans="1:22" ht="14">
      <c r="A39" s="297" t="s">
        <v>525</v>
      </c>
      <c r="B39" s="334"/>
      <c r="C39" s="308"/>
      <c r="D39" s="386" t="s">
        <v>87</v>
      </c>
      <c r="F39" s="685"/>
      <c r="G39" s="686"/>
      <c r="H39" s="297" t="s">
        <v>88</v>
      </c>
      <c r="I39" s="350"/>
      <c r="J39" s="154" t="s">
        <v>89</v>
      </c>
      <c r="K39" s="154"/>
      <c r="L39" s="150"/>
      <c r="V39" s="155"/>
    </row>
    <row r="40" spans="1:22">
      <c r="A40" s="297" t="s">
        <v>526</v>
      </c>
      <c r="B40" s="297"/>
      <c r="C40" s="298"/>
      <c r="F40" s="685"/>
      <c r="G40" s="686"/>
      <c r="H40" s="297"/>
      <c r="I40" s="350"/>
      <c r="J40" s="154" t="s">
        <v>93</v>
      </c>
      <c r="K40" s="154"/>
      <c r="L40" s="150"/>
      <c r="V40" s="155"/>
    </row>
    <row r="41" spans="1:22" ht="10.5" customHeight="1">
      <c r="A41" s="311"/>
      <c r="B41" s="351"/>
      <c r="C41" s="352"/>
      <c r="D41" s="386" t="s">
        <v>94</v>
      </c>
      <c r="F41" s="685"/>
      <c r="G41" s="686"/>
      <c r="H41" s="297" t="s">
        <v>95</v>
      </c>
      <c r="I41" s="350"/>
      <c r="J41" s="154"/>
      <c r="K41" s="154"/>
      <c r="L41" s="150"/>
      <c r="V41" s="155"/>
    </row>
    <row r="42" spans="1:22" ht="13">
      <c r="A42" s="290" t="s">
        <v>96</v>
      </c>
      <c r="C42" s="292"/>
      <c r="D42" s="386" t="s">
        <v>97</v>
      </c>
      <c r="F42" s="76" t="s">
        <v>98</v>
      </c>
      <c r="G42" s="73"/>
      <c r="H42" s="297" t="s">
        <v>88</v>
      </c>
      <c r="I42" s="350"/>
      <c r="J42" s="154" t="s">
        <v>99</v>
      </c>
      <c r="K42" s="154"/>
      <c r="L42" s="150"/>
      <c r="V42" s="155"/>
    </row>
    <row r="43" spans="1:22" ht="10.5" customHeight="1">
      <c r="A43" s="297" t="s">
        <v>527</v>
      </c>
      <c r="C43" s="298"/>
      <c r="D43" s="386" t="s">
        <v>100</v>
      </c>
      <c r="F43" s="77"/>
      <c r="G43" s="162"/>
      <c r="H43" s="297" t="s">
        <v>101</v>
      </c>
      <c r="I43" s="350"/>
      <c r="J43" s="154" t="s">
        <v>528</v>
      </c>
      <c r="K43" s="154"/>
      <c r="L43" s="687" t="s">
        <v>103</v>
      </c>
      <c r="M43" s="688"/>
      <c r="N43" s="688"/>
      <c r="O43" s="688"/>
      <c r="P43" s="688"/>
      <c r="Q43" s="688"/>
      <c r="R43" s="688"/>
      <c r="S43" s="688"/>
      <c r="T43" s="688"/>
      <c r="U43" s="688"/>
      <c r="V43" s="689"/>
    </row>
    <row r="44" spans="1:22">
      <c r="A44" s="311"/>
      <c r="B44" s="312"/>
      <c r="C44" s="313"/>
      <c r="D44" s="397"/>
      <c r="E44" s="312"/>
      <c r="F44" s="673" t="s">
        <v>1151</v>
      </c>
      <c r="G44" s="674"/>
      <c r="H44" s="673" t="s">
        <v>1150</v>
      </c>
      <c r="I44" s="674"/>
      <c r="J44" s="158" t="s">
        <v>104</v>
      </c>
      <c r="K44" s="158"/>
      <c r="L44" s="675" t="s">
        <v>105</v>
      </c>
      <c r="M44" s="676"/>
      <c r="N44" s="676"/>
      <c r="O44" s="676"/>
      <c r="P44" s="676"/>
      <c r="Q44" s="676"/>
      <c r="R44" s="676"/>
      <c r="S44" s="676"/>
      <c r="T44" s="676"/>
      <c r="U44" s="676"/>
      <c r="V44" s="677"/>
    </row>
    <row r="45" spans="1:22">
      <c r="B45" s="305"/>
    </row>
    <row r="48" spans="1:22" ht="19.25" customHeight="1"/>
    <row r="49" spans="1:22" ht="19.25" customHeight="1"/>
    <row r="50" spans="1:22" s="354" customFormat="1" ht="17.75" customHeight="1">
      <c r="A50" s="163" t="s">
        <v>886</v>
      </c>
      <c r="B50" s="146"/>
      <c r="C50" s="163" t="s">
        <v>569</v>
      </c>
      <c r="D50" s="382"/>
      <c r="E50" s="363"/>
      <c r="F50" s="163" t="s">
        <v>880</v>
      </c>
      <c r="G50" s="146"/>
      <c r="H50" s="163" t="s">
        <v>569</v>
      </c>
      <c r="K50" s="265"/>
      <c r="L50" s="265"/>
      <c r="V50" s="264"/>
    </row>
    <row r="51" spans="1:22" s="354" customFormat="1" ht="17.75" customHeight="1">
      <c r="A51" s="163" t="s">
        <v>887</v>
      </c>
      <c r="B51" s="146"/>
      <c r="C51" s="163" t="s">
        <v>891</v>
      </c>
      <c r="D51" s="382"/>
      <c r="E51" s="363"/>
      <c r="F51" s="247" t="s">
        <v>881</v>
      </c>
      <c r="G51" s="381"/>
      <c r="H51" s="247" t="s">
        <v>891</v>
      </c>
      <c r="K51" s="265"/>
      <c r="L51" s="265"/>
      <c r="V51" s="264"/>
    </row>
    <row r="52" spans="1:22" s="354" customFormat="1" ht="17.75" customHeight="1">
      <c r="A52" s="163" t="s">
        <v>888</v>
      </c>
      <c r="B52" s="146"/>
      <c r="C52" s="163" t="s">
        <v>891</v>
      </c>
      <c r="D52" s="382"/>
      <c r="E52" s="363"/>
      <c r="F52" s="163" t="s">
        <v>882</v>
      </c>
      <c r="G52" s="146"/>
      <c r="H52" s="163" t="s">
        <v>569</v>
      </c>
      <c r="K52" s="265"/>
      <c r="L52" s="265"/>
      <c r="V52" s="264"/>
    </row>
    <row r="53" spans="1:22" s="354" customFormat="1" ht="17.75" customHeight="1">
      <c r="A53" s="163" t="s">
        <v>889</v>
      </c>
      <c r="B53" s="146"/>
      <c r="C53" s="163" t="s">
        <v>569</v>
      </c>
      <c r="D53" s="382"/>
      <c r="E53" s="363"/>
      <c r="F53" s="163" t="s">
        <v>883</v>
      </c>
      <c r="G53" s="146"/>
      <c r="H53" s="163" t="s">
        <v>569</v>
      </c>
      <c r="K53" s="265"/>
      <c r="L53" s="265"/>
      <c r="V53" s="264"/>
    </row>
    <row r="54" spans="1:22" s="354" customFormat="1" ht="17.75" customHeight="1">
      <c r="A54" s="163" t="s">
        <v>890</v>
      </c>
      <c r="B54" s="146"/>
      <c r="C54" s="163" t="s">
        <v>569</v>
      </c>
      <c r="D54" s="382"/>
      <c r="E54" s="363"/>
      <c r="F54" s="163" t="s">
        <v>885</v>
      </c>
      <c r="G54" s="146"/>
      <c r="H54" s="163" t="s">
        <v>569</v>
      </c>
      <c r="K54" s="265"/>
      <c r="L54" s="265"/>
      <c r="V54" s="264"/>
    </row>
    <row r="55" spans="1:22" ht="18.75" customHeight="1">
      <c r="A55" s="411"/>
      <c r="B55" s="411"/>
      <c r="C55" s="411"/>
      <c r="D55" s="384"/>
      <c r="E55" s="266"/>
      <c r="F55" s="163" t="s">
        <v>884</v>
      </c>
      <c r="H55" s="163" t="s">
        <v>569</v>
      </c>
    </row>
    <row r="56" spans="1:22" ht="17.5">
      <c r="A56" s="268"/>
      <c r="B56" s="411"/>
      <c r="C56" s="411"/>
      <c r="D56" s="384"/>
      <c r="E56" s="411"/>
      <c r="F56" s="267"/>
      <c r="G56" s="267"/>
      <c r="H56" s="411"/>
    </row>
    <row r="58" spans="1:22">
      <c r="D58" s="386" t="s">
        <v>872</v>
      </c>
    </row>
    <row r="59" spans="1:22">
      <c r="L59" s="355"/>
    </row>
    <row r="60" spans="1:22" ht="14">
      <c r="A60" s="356"/>
      <c r="C60" s="334"/>
      <c r="D60" s="398"/>
      <c r="L60" s="358"/>
    </row>
    <row r="61" spans="1:22" ht="14">
      <c r="A61" s="359"/>
      <c r="C61" s="334"/>
      <c r="D61" s="398"/>
      <c r="L61" s="358"/>
    </row>
    <row r="62" spans="1:22" ht="14">
      <c r="A62" s="359"/>
      <c r="C62" s="334"/>
      <c r="D62" s="398"/>
      <c r="L62" s="358"/>
    </row>
    <row r="63" spans="1:22" ht="14">
      <c r="A63" s="359"/>
      <c r="B63" s="334"/>
      <c r="C63" s="334"/>
      <c r="D63" s="398"/>
      <c r="L63" s="358"/>
    </row>
    <row r="64" spans="1:22" ht="14">
      <c r="A64" s="359"/>
      <c r="B64" s="334"/>
      <c r="C64" s="334"/>
      <c r="D64" s="398"/>
      <c r="L64" s="358"/>
    </row>
    <row r="65" spans="1:12" ht="14">
      <c r="A65" s="359"/>
      <c r="B65" s="334"/>
      <c r="C65" s="334"/>
      <c r="D65" s="398"/>
      <c r="L65" s="358"/>
    </row>
    <row r="66" spans="1:12" ht="14">
      <c r="A66" s="334"/>
      <c r="B66" s="334"/>
      <c r="C66" s="334"/>
      <c r="D66" s="398"/>
      <c r="L66" s="360"/>
    </row>
    <row r="67" spans="1:12" ht="14">
      <c r="A67" s="359"/>
      <c r="B67" s="334"/>
      <c r="C67" s="334"/>
      <c r="D67" s="398"/>
    </row>
    <row r="68" spans="1:12" ht="14">
      <c r="A68" s="334"/>
      <c r="B68" s="334"/>
      <c r="C68" s="334"/>
      <c r="D68" s="398"/>
    </row>
    <row r="69" spans="1:12" ht="14">
      <c r="A69" s="334"/>
      <c r="B69" s="334"/>
      <c r="C69" s="334"/>
      <c r="D69" s="398"/>
    </row>
    <row r="70" spans="1:12" ht="14">
      <c r="A70" s="359"/>
      <c r="B70" s="334"/>
      <c r="C70" s="334"/>
      <c r="D70" s="398"/>
    </row>
    <row r="71" spans="1:12" ht="14">
      <c r="A71" s="359"/>
      <c r="B71" s="334"/>
      <c r="C71" s="334"/>
      <c r="D71" s="398"/>
    </row>
    <row r="72" spans="1:12" ht="14">
      <c r="A72" s="359"/>
      <c r="B72" s="334"/>
      <c r="C72" s="334"/>
      <c r="D72" s="398"/>
    </row>
    <row r="73" spans="1:12" ht="14">
      <c r="A73" s="359"/>
      <c r="B73" s="334"/>
      <c r="C73" s="334"/>
      <c r="D73" s="398"/>
    </row>
    <row r="74" spans="1:12" ht="14">
      <c r="A74" s="359"/>
      <c r="B74" s="334"/>
      <c r="C74" s="334"/>
      <c r="D74" s="398"/>
    </row>
    <row r="75" spans="1:12" ht="14">
      <c r="A75" s="359"/>
      <c r="B75" s="334"/>
      <c r="C75" s="334"/>
      <c r="D75" s="398"/>
    </row>
    <row r="76" spans="1:12" ht="14">
      <c r="A76" s="359"/>
      <c r="B76" s="334"/>
      <c r="C76" s="334"/>
      <c r="D76" s="398"/>
    </row>
    <row r="77" spans="1:12" ht="14">
      <c r="A77" s="359"/>
      <c r="B77" s="334"/>
      <c r="C77" s="334"/>
      <c r="D77" s="398"/>
    </row>
    <row r="78" spans="1:12" ht="14">
      <c r="A78" s="359"/>
      <c r="B78" s="334"/>
      <c r="C78" s="334"/>
      <c r="D78" s="398"/>
    </row>
    <row r="79" spans="1:12" ht="14">
      <c r="A79" s="359"/>
      <c r="B79" s="334"/>
      <c r="C79" s="334"/>
      <c r="D79" s="398"/>
    </row>
    <row r="80" spans="1:12" ht="14">
      <c r="A80" s="334"/>
      <c r="B80" s="334"/>
      <c r="C80" s="334"/>
      <c r="D80" s="398"/>
    </row>
    <row r="81" spans="2:2" ht="14">
      <c r="B81" s="334"/>
    </row>
    <row r="82" spans="2:2" ht="14">
      <c r="B82" s="334"/>
    </row>
    <row r="83" spans="2:2" ht="14">
      <c r="B83" s="334"/>
    </row>
  </sheetData>
  <mergeCells count="9">
    <mergeCell ref="F44:G44"/>
    <mergeCell ref="H44:I44"/>
    <mergeCell ref="L44:V44"/>
    <mergeCell ref="B36:C37"/>
    <mergeCell ref="L38:V38"/>
    <mergeCell ref="F39:G39"/>
    <mergeCell ref="F40:G40"/>
    <mergeCell ref="F41:G41"/>
    <mergeCell ref="L43:V43"/>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44" max="21" man="1"/>
  </rowBreaks>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FC6AF-014B-43F9-A746-6FF1B0D9507B}">
  <sheetPr>
    <pageSetUpPr fitToPage="1"/>
  </sheetPr>
  <dimension ref="A1:AD74"/>
  <sheetViews>
    <sheetView topLeftCell="A8" zoomScale="70" zoomScaleNormal="70" zoomScaleSheetLayoutView="85" workbookViewId="0">
      <selection activeCell="A33" sqref="A33"/>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05"/>
      <c r="I10" s="60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1155</v>
      </c>
      <c r="C18" s="187" t="str">
        <f>IF(D18="","",VLOOKUP(B18,Data!$B$5:$L$404,2,FALSE))</f>
        <v/>
      </c>
      <c r="D18" s="274"/>
      <c r="E18" s="276"/>
      <c r="F18" s="185" t="str">
        <f>IF(D18="","",VLOOKUP(B18,Data!$B$5:$L$404,11,FALSE))</f>
        <v/>
      </c>
      <c r="G18" s="188" t="str">
        <f t="shared" ref="G18:G24"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15</v>
      </c>
      <c r="B19" s="419" t="s">
        <v>405</v>
      </c>
      <c r="C19" s="187" t="str">
        <f>IF(D19="","",VLOOKUP(B19,Data!$B$5:$L$404,2,FALSE))</f>
        <v>ZU62670</v>
      </c>
      <c r="D19" s="274">
        <v>1</v>
      </c>
      <c r="E19" s="466"/>
      <c r="F19" s="185">
        <f>IF(D19="","",VLOOKUP(B19,Data!$B$5:$L$404,11,FALSE))</f>
        <v>6633.78</v>
      </c>
      <c r="G19" s="188">
        <f t="shared" si="0"/>
        <v>6633.78</v>
      </c>
      <c r="H19" s="182" t="str">
        <f>IF(D19="","",VLOOKUP(B19,Data!$B$5:$D$404,3,FALSE))</f>
        <v>C/T</v>
      </c>
      <c r="I19" s="182" t="str">
        <f>IF(D19="","",VLOOKUP(B19,Data!$B$5:$M$404,12,FALSE))</f>
        <v>Indonesia</v>
      </c>
      <c r="J19" s="553" t="s">
        <v>1156</v>
      </c>
      <c r="K19" s="183">
        <f>IF(D19="","",VLOOKUP(B19,Data!$B$5:$E$404,4,FALSE)*D19)</f>
        <v>345</v>
      </c>
      <c r="L19" s="183">
        <f>IF(D19="","",VLOOKUP(B19,Data!$B$5:$F$404,5,FALSE)*D19)</f>
        <v>304</v>
      </c>
      <c r="M19" s="189" t="e">
        <f>IF(B19=Data!B91,Data!G91,(IF(B19=Data!B97,Data!G97,(IF(B19=Data!B99,Data!G99,(IF(B19=Data!#REF!,Data!#REF!,(IF(B19=Data!#REF!,Data!#REF!,(IF(B19=Data!B82,Data!G82,(IF(B19=Data!#REF!,Data!#REF!,(IF(B19=Data!#REF!,Data!#REF!,Data!#REF!)))))))))))))))&amp;IF(B19=Data!B216,Data!G216,(IF(B19=Data!B217,Data!G217,(IF(B19=Data!#REF!,Data!#REF!,(IF(B19=Data!B212,Data!G212,(IF(B19=Data!B213,Data!G213,(IF(B19=Data!#REF!,Data!G909,(IF(B19=Data!#REF!,Data!#REF!,(IF(B19=Data!B269,Data!G269,Data!#REF!)))))))))))))))&amp;IF(B19=Data!#REF!,Data!#REF!,(IF(B19=Data!#REF!,Data!#REF!,(IF(B19=Data!#REF!,Data!#REF!,(IF(B19=Data!#REF!,Data!#REF!,(IF(B19=Data!#REF!,Data!#REF!,Data!#REF!)))))))))</f>
        <v>#REF!</v>
      </c>
      <c r="N19" s="377"/>
      <c r="O19" s="378"/>
      <c r="P19" s="186" t="e">
        <f>IF(B19=Data!B91,Data!H91,(IF(B19=Data!B97,Data!H97,(IF(B19=Data!B99,Data!H99,(IF(B19=Data!#REF!,Data!#REF!,(IF(B19=Data!#REF!,Data!#REF!,(IF(B19=Data!B82,Data!H82,(IF(B19=Data!#REF!,Data!#REF!,(IF(B19=Data!#REF!,Data!#REF!,Data!#REF!)))))))))))))))&amp;IF(B19=Data!B216,Data!H216,(IF(B19=Data!B217,Data!H217,(IF(B19=Data!#REF!,Data!#REF!,(IF(B19=Data!B212,Data!H212,(IF(B19=Data!B213,Data!H213,(IF(B19=Data!#REF!,Data!H909,(IF(B19=Data!#REF!,Data!#REF!,(IF(B19=Data!B269,Data!H269,Data!#REF!)))))))))))))))&amp;IF(B19=Data!#REF!,Data!#REF!,(IF(B19=Data!#REF!,Data!#REF!,(IF(B19=Data!#REF!,Data!#REF!,(IF(B19=Data!#REF!,Data!#REF!,(IF(B19=Data!#REF!,Data!#REF!,Data!#REF!)))))))))</f>
        <v>#REF!</v>
      </c>
      <c r="Q19" s="378"/>
      <c r="R19" s="378"/>
      <c r="S19" s="186" t="e">
        <f>IF(B19=Data!B91,Data!I91,(IF(B19=Data!B97,Data!I97,(IF(B19=Data!B99,Data!I99,(IF(B19=Data!#REF!,Data!#REF!,(IF(B19=Data!#REF!,Data!#REF!,(IF(B19=Data!B82,Data!I82,(IF(B19=Data!#REF!,Data!#REF!,(IF(B19=Data!#REF!,Data!#REF!,Data!#REF!)))))))))))))))&amp;IF(B19=Data!B216,Data!I216,(IF(B19=Data!B217,Data!I217,(IF(B19=Data!#REF!,Data!#REF!,(IF(B19=Data!B212,Data!I212,(IF(B19=Data!B213,Data!I213,(IF(B19=Data!#REF!,Data!I909,(IF(B19=Data!#REF!,Data!#REF!,(IF(B19=Data!B269,Data!I269,Data!#REF!)))))))))))))))&amp;IF(B19=Data!#REF!,Data!#REF!,(IF(B19=Data!#REF!,Data!#REF!,(IF(B19=Data!#REF!,Data!#REF!,(IF(B19=Data!#REF!,Data!#REF!,(IF(B19=Data!#REF!,Data!#REF!,Data!#REF!)))))))))</f>
        <v>#REF!</v>
      </c>
      <c r="T19" s="379"/>
      <c r="U19" s="186" t="e">
        <f>IF(B19=Data!B91,Data!J91,(IF(B19=Data!B97,Data!J97,(IF(B19=Data!B99,Data!J99,(IF(B19=Data!#REF!,Data!#REF!,(IF(B19=Data!#REF!,Data!#REF!,(IF(B19=Data!B82,Data!J82,(IF(B19=Data!#REF!,Data!#REF!,(IF(B19=Data!#REF!,Data!#REF!,Data!#REF!)))))))))))))))&amp;IF(B19=Data!B216,Data!J216,(IF(B19=Data!B217,Data!J217,(IF(B19=Data!#REF!,Data!#REF!,(IF(B19=Data!B212,Data!J212,(IF(B19=Data!B213,Data!J213,(IF(B19=Data!#REF!,Data!J909,(IF(B19=Data!#REF!,Data!#REF!,(IF(B19=Data!B269,Data!J269,Data!#REF!)))))))))))))))&amp;IF(B19=Data!#REF!,Data!#REF!,(IF(B19=Data!#REF!,Data!#REF!,(IF(B19=Data!#REF!,Data!#REF!,(IF(B19=Data!#REF!,Data!#REF!,(IF(B19=Data!#REF!,Data!#REF!,Data!#REF!)))))))))</f>
        <v>#REF!</v>
      </c>
      <c r="V19" s="184">
        <f>IF(D19="","",VLOOKUP(B19,Data!$B$5:$J$404,9,FALSE)*D19)</f>
        <v>1.806</v>
      </c>
    </row>
    <row r="20" spans="1:30" s="409" customFormat="1" ht="17" customHeight="1">
      <c r="A20" s="272">
        <v>16</v>
      </c>
      <c r="B20" s="368" t="s">
        <v>217</v>
      </c>
      <c r="C20" s="187" t="str">
        <f>IF(D20="","",VLOOKUP(B20,Data!$B$5:$L$404,2,FALSE))</f>
        <v>WH50430</v>
      </c>
      <c r="D20" s="274">
        <v>1</v>
      </c>
      <c r="E20" s="273"/>
      <c r="F20" s="376">
        <f>IF(D20="","",VLOOKUP(B20,Data!$B$5:$L$404,11,FALSE))</f>
        <v>2347.63</v>
      </c>
      <c r="G20" s="400">
        <f t="shared" si="0"/>
        <v>2347.63</v>
      </c>
      <c r="H20" s="401" t="str">
        <f>IF(D20="","",VLOOKUP(B20,Data!$B$5:$D$404,3,FALSE))</f>
        <v>C/T</v>
      </c>
      <c r="I20" s="401" t="str">
        <f>IF(D20="","",VLOOKUP(B20,Data!$B$5:$M$404,12,FALSE))</f>
        <v>Indonesia</v>
      </c>
      <c r="J20" s="553" t="s">
        <v>1156</v>
      </c>
      <c r="K20" s="187">
        <f>IF(D20="","",VLOOKUP(B20,Data!$B$5:$E$404,4,FALSE)*D20)</f>
        <v>222</v>
      </c>
      <c r="L20" s="187">
        <f>IF(D20="","",VLOOKUP(B20,Data!$B$5:$F$404,5,FALSE)*D20)</f>
        <v>201</v>
      </c>
      <c r="M20" s="403"/>
      <c r="N20" s="404"/>
      <c r="O20" s="405"/>
      <c r="P20" s="406"/>
      <c r="Q20" s="405"/>
      <c r="R20" s="405"/>
      <c r="S20" s="406"/>
      <c r="T20" s="407"/>
      <c r="U20" s="406"/>
      <c r="V20" s="408">
        <f>IF(D20="","",VLOOKUP(B20,Data!$B$5:$J$404,9,FALSE)*D20)</f>
        <v>1.1990000000000001</v>
      </c>
      <c r="W20" s="386"/>
      <c r="X20" s="386"/>
      <c r="Y20" s="386"/>
      <c r="Z20" s="386"/>
      <c r="AA20" s="386"/>
      <c r="AB20" s="386"/>
      <c r="AC20" s="386"/>
      <c r="AD20" s="386"/>
    </row>
    <row r="21" spans="1:30" s="340" customFormat="1" ht="17" customHeight="1">
      <c r="A21" s="272"/>
      <c r="B21" s="419"/>
      <c r="C21" s="187" t="str">
        <f>IF(D21="","",VLOOKUP(B21,Data!$B$5:$L$404,2,FALSE))</f>
        <v/>
      </c>
      <c r="D21" s="274"/>
      <c r="E21" s="466"/>
      <c r="F21" s="185" t="str">
        <f>IF(D21="","",VLOOKUP(B21,Data!$B$5:$L$404,11,FALSE))</f>
        <v/>
      </c>
      <c r="G21" s="188" t="str">
        <f t="shared" si="0"/>
        <v>-</v>
      </c>
      <c r="H21" s="182" t="str">
        <f>IF(D21="","",VLOOKUP(B21,Data!$B$5:$D$404,3,FALSE))</f>
        <v/>
      </c>
      <c r="I21" s="182" t="str">
        <f>IF(D21="","",VLOOKUP(B21,Data!$B$5:$M$404,12,FALSE))</f>
        <v/>
      </c>
      <c r="J21" s="553"/>
      <c r="K21" s="183" t="str">
        <f>IF(D21="","",VLOOKUP(B21,Data!$B$5:$E$404,4,FALSE)*D21)</f>
        <v/>
      </c>
      <c r="L21" s="183" t="str">
        <f>IF(D21="","",VLOOKUP(B21,Data!$B$5:$F$404,5,FALSE)*D21)</f>
        <v/>
      </c>
      <c r="M21" s="189" t="e">
        <f>IF(B21=Data!B84,Data!G84,(IF(B21=Data!B90,Data!G90,(IF(B21=Data!B92,Data!G92,(IF(B21=Data!#REF!,Data!#REF!,(IF(B21=Data!#REF!,Data!#REF!,(IF(B21=Data!B75,Data!G75,(IF(B21=Data!#REF!,Data!#REF!,(IF(B21=Data!#REF!,Data!#REF!,Data!#REF!)))))))))))))))&amp;IF(B21=Data!B209,Data!G209,(IF(B21=Data!B210,Data!G210,(IF(B21=Data!#REF!,Data!#REF!,(IF(B21=Data!B205,Data!G205,(IF(B21=Data!B206,Data!G206,(IF(B21=Data!#REF!,Data!G902,(IF(B21=Data!#REF!,Data!#REF!,(IF(B21=Data!B262,Data!G262,Data!#REF!)))))))))))))))&amp;IF(B21=Data!#REF!,Data!#REF!,(IF(B21=Data!#REF!,Data!#REF!,(IF(B21=Data!#REF!,Data!#REF!,(IF(B21=Data!#REF!,Data!#REF!,(IF(B21=Data!#REF!,Data!#REF!,Data!#REF!)))))))))</f>
        <v>#REF!</v>
      </c>
      <c r="N21" s="377"/>
      <c r="O21" s="378"/>
      <c r="P21" s="186" t="e">
        <f>IF(B21=Data!B84,Data!H84,(IF(B21=Data!B90,Data!H90,(IF(B21=Data!B92,Data!H92,(IF(B21=Data!#REF!,Data!#REF!,(IF(B21=Data!#REF!,Data!#REF!,(IF(B21=Data!B75,Data!H75,(IF(B21=Data!#REF!,Data!#REF!,(IF(B21=Data!#REF!,Data!#REF!,Data!#REF!)))))))))))))))&amp;IF(B21=Data!B209,Data!H209,(IF(B21=Data!B210,Data!H210,(IF(B21=Data!#REF!,Data!#REF!,(IF(B21=Data!B205,Data!H205,(IF(B21=Data!B206,Data!H206,(IF(B21=Data!#REF!,Data!H902,(IF(B21=Data!#REF!,Data!#REF!,(IF(B21=Data!B262,Data!H262,Data!#REF!)))))))))))))))&amp;IF(B21=Data!#REF!,Data!#REF!,(IF(B21=Data!#REF!,Data!#REF!,(IF(B21=Data!#REF!,Data!#REF!,(IF(B21=Data!#REF!,Data!#REF!,(IF(B21=Data!#REF!,Data!#REF!,Data!#REF!)))))))))</f>
        <v>#REF!</v>
      </c>
      <c r="Q21" s="378"/>
      <c r="R21" s="378"/>
      <c r="S21" s="186" t="e">
        <f>IF(B21=Data!B84,Data!I84,(IF(B21=Data!B90,Data!I90,(IF(B21=Data!B92,Data!I92,(IF(B21=Data!#REF!,Data!#REF!,(IF(B21=Data!#REF!,Data!#REF!,(IF(B21=Data!B75,Data!I75,(IF(B21=Data!#REF!,Data!#REF!,(IF(B21=Data!#REF!,Data!#REF!,Data!#REF!)))))))))))))))&amp;IF(B21=Data!B209,Data!I209,(IF(B21=Data!B210,Data!I210,(IF(B21=Data!#REF!,Data!#REF!,(IF(B21=Data!B205,Data!I205,(IF(B21=Data!B206,Data!I206,(IF(B21=Data!#REF!,Data!I902,(IF(B21=Data!#REF!,Data!#REF!,(IF(B21=Data!B262,Data!I262,Data!#REF!)))))))))))))))&amp;IF(B21=Data!#REF!,Data!#REF!,(IF(B21=Data!#REF!,Data!#REF!,(IF(B21=Data!#REF!,Data!#REF!,(IF(B21=Data!#REF!,Data!#REF!,(IF(B21=Data!#REF!,Data!#REF!,Data!#REF!)))))))))</f>
        <v>#REF!</v>
      </c>
      <c r="T21" s="379"/>
      <c r="U21" s="186" t="e">
        <f>IF(B21=Data!B84,Data!J84,(IF(B21=Data!B90,Data!J90,(IF(B21=Data!B92,Data!J92,(IF(B21=Data!#REF!,Data!#REF!,(IF(B21=Data!#REF!,Data!#REF!,(IF(B21=Data!B75,Data!J75,(IF(B21=Data!#REF!,Data!#REF!,(IF(B21=Data!#REF!,Data!#REF!,Data!#REF!)))))))))))))))&amp;IF(B21=Data!B209,Data!J209,(IF(B21=Data!B210,Data!J210,(IF(B21=Data!#REF!,Data!#REF!,(IF(B21=Data!B205,Data!J205,(IF(B21=Data!B206,Data!J206,(IF(B21=Data!#REF!,Data!J902,(IF(B21=Data!#REF!,Data!#REF!,(IF(B21=Data!B262,Data!J262,Data!#REF!)))))))))))))))&amp;IF(B21=Data!#REF!,Data!#REF!,(IF(B21=Data!#REF!,Data!#REF!,(IF(B21=Data!#REF!,Data!#REF!,(IF(B21=Data!#REF!,Data!#REF!,(IF(B21=Data!#REF!,Data!#REF!,Data!#REF!)))))))))</f>
        <v>#REF!</v>
      </c>
      <c r="V21" s="184" t="str">
        <f>IF(D21="","",VLOOKUP(B21,Data!$B$5:$J$404,9,FALSE)*D21)</f>
        <v/>
      </c>
    </row>
    <row r="22" spans="1:30" s="409" customFormat="1" ht="17" customHeight="1">
      <c r="A22" s="410"/>
      <c r="B22" s="368"/>
      <c r="C22" s="187" t="str">
        <f>IF(D22="","",VLOOKUP(B22,Data!$B$5:$L$404,2,FALSE))</f>
        <v/>
      </c>
      <c r="D22" s="274"/>
      <c r="E22" s="273"/>
      <c r="F22" s="376" t="str">
        <f>IF(D22="","",VLOOKUP(B22,Data!$B$5:$L$404,11,FALSE))</f>
        <v/>
      </c>
      <c r="G22" s="400" t="str">
        <f t="shared" si="0"/>
        <v>-</v>
      </c>
      <c r="H22" s="401" t="str">
        <f>IF(D22="","",VLOOKUP(B22,Data!$B$5:$D$404,3,FALSE))</f>
        <v/>
      </c>
      <c r="I22" s="401" t="str">
        <f>IF(D22="","",VLOOKUP(B22,Data!$B$5:$M$404,12,FALSE))</f>
        <v/>
      </c>
      <c r="J22" s="402"/>
      <c r="K22" s="187" t="str">
        <f>IF(D22="","",VLOOKUP(B22,Data!$B$5:$E$404,4,FALSE)*D22)</f>
        <v/>
      </c>
      <c r="L22" s="187" t="str">
        <f>IF(D22="","",VLOOKUP(B22,Data!$B$5:$F$404,5,FALSE)*D22)</f>
        <v/>
      </c>
      <c r="M22" s="403"/>
      <c r="N22" s="404"/>
      <c r="O22" s="405"/>
      <c r="P22" s="406"/>
      <c r="Q22" s="405"/>
      <c r="R22" s="405"/>
      <c r="S22" s="406"/>
      <c r="T22" s="407"/>
      <c r="U22" s="406"/>
      <c r="V22" s="408" t="str">
        <f>IF(D22="","",VLOOKUP(B22,Data!$B$5:$J$404,9,FALSE)*D22)</f>
        <v/>
      </c>
      <c r="W22" s="386"/>
      <c r="X22" s="386"/>
      <c r="Y22" s="386"/>
      <c r="Z22" s="386"/>
      <c r="AA22" s="386"/>
      <c r="AB22" s="386"/>
      <c r="AC22" s="386"/>
      <c r="AD22" s="386"/>
    </row>
    <row r="23" spans="1:30" s="340" customFormat="1" ht="17" customHeight="1">
      <c r="A23" s="410"/>
      <c r="B23" s="342"/>
      <c r="C23" s="187" t="str">
        <f>IF(D23="","",VLOOKUP(B23,Data!$B$5:$L$404,2,FALSE))</f>
        <v/>
      </c>
      <c r="D23" s="274"/>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399"/>
      <c r="B24" s="342" t="s">
        <v>871</v>
      </c>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410"/>
      <c r="B25" s="342" t="s">
        <v>1157</v>
      </c>
      <c r="C25" s="187"/>
      <c r="D25" s="274" t="s">
        <v>12</v>
      </c>
      <c r="E25" s="276"/>
      <c r="F25" s="185"/>
      <c r="G25" s="188"/>
      <c r="H25" s="182"/>
      <c r="I25" s="182"/>
      <c r="J25" s="246"/>
      <c r="K25" s="183"/>
      <c r="L25" s="183"/>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c r="W25" s="282"/>
      <c r="X25" s="282"/>
      <c r="Y25" s="282"/>
      <c r="Z25" s="282"/>
      <c r="AA25" s="282"/>
      <c r="AB25" s="282"/>
      <c r="AC25" s="282"/>
      <c r="AD25" s="282"/>
    </row>
    <row r="26" spans="1:30" s="340" customFormat="1" ht="19.5" customHeight="1">
      <c r="A26" s="272"/>
      <c r="B26" s="695" t="s">
        <v>1153</v>
      </c>
      <c r="C26" s="696"/>
      <c r="D26" s="269">
        <f>SUM(D16:D25)</f>
        <v>2</v>
      </c>
      <c r="E26" s="374"/>
      <c r="F26" s="380"/>
      <c r="G26" s="191">
        <f>SUM(G16:G25)</f>
        <v>8981.41</v>
      </c>
      <c r="H26" s="191"/>
      <c r="I26" s="383"/>
      <c r="J26" s="343"/>
      <c r="K26" s="191">
        <f>SUM(K16:K25)</f>
        <v>567</v>
      </c>
      <c r="L26" s="191">
        <f>SUM(L16:L25)</f>
        <v>505</v>
      </c>
      <c r="M26" s="191" t="e">
        <f>SUM(M16:M25)</f>
        <v>#REF!</v>
      </c>
      <c r="N26" s="190">
        <f>SUM(N14:N15)</f>
        <v>0</v>
      </c>
      <c r="O26" s="190" t="e">
        <f>SUM(#REF!)</f>
        <v>#REF!</v>
      </c>
      <c r="P26" s="190">
        <f>SUM(P14:P15)</f>
        <v>0</v>
      </c>
      <c r="Q26" s="190">
        <f>SUM(Q14:Q15)</f>
        <v>0</v>
      </c>
      <c r="R26" s="190" t="e">
        <f>SUM(#REF!)</f>
        <v>#REF!</v>
      </c>
      <c r="S26" s="190">
        <f>SUM(S14:S15)</f>
        <v>0</v>
      </c>
      <c r="T26" s="190">
        <f>SUM(T14:T15)</f>
        <v>0</v>
      </c>
      <c r="U26" s="190"/>
      <c r="V26" s="192">
        <f>SUM(V16:V25)</f>
        <v>3.0049999999999999</v>
      </c>
      <c r="W26" s="282"/>
    </row>
    <row r="27" spans="1:30" ht="10.5" customHeight="1">
      <c r="A27" s="272"/>
      <c r="B27" s="697"/>
      <c r="C27" s="698"/>
      <c r="D27" s="395"/>
      <c r="E27" s="375"/>
      <c r="F27" s="311"/>
      <c r="G27" s="160" t="s">
        <v>523</v>
      </c>
      <c r="H27" s="157"/>
      <c r="I27" s="344"/>
      <c r="J27" s="344"/>
      <c r="K27" s="344"/>
      <c r="L27" s="161"/>
      <c r="M27" s="151"/>
      <c r="N27" s="298"/>
      <c r="U27" s="298"/>
      <c r="V27" s="298"/>
    </row>
    <row r="28" spans="1:30"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30" ht="14">
      <c r="A29" s="297" t="s">
        <v>525</v>
      </c>
      <c r="B29" s="334"/>
      <c r="C29" s="308"/>
      <c r="D29" s="386" t="s">
        <v>87</v>
      </c>
      <c r="F29" s="685"/>
      <c r="G29" s="686"/>
      <c r="H29" s="297" t="s">
        <v>88</v>
      </c>
      <c r="I29" s="350"/>
      <c r="J29" s="154" t="s">
        <v>89</v>
      </c>
      <c r="K29" s="154"/>
      <c r="L29" s="150"/>
      <c r="V29" s="155"/>
    </row>
    <row r="30" spans="1:30">
      <c r="A30" s="297" t="s">
        <v>526</v>
      </c>
      <c r="B30" s="297"/>
      <c r="C30" s="298"/>
      <c r="D30" s="386"/>
      <c r="F30" s="685"/>
      <c r="G30" s="686"/>
      <c r="H30" s="297"/>
      <c r="I30" s="350"/>
      <c r="J30" s="154" t="s">
        <v>93</v>
      </c>
      <c r="K30" s="154"/>
      <c r="L30" s="150"/>
      <c r="V30" s="155"/>
    </row>
    <row r="31" spans="1:30" ht="10.5" customHeight="1">
      <c r="A31" s="311"/>
      <c r="B31" s="351"/>
      <c r="C31" s="352"/>
      <c r="D31" s="386" t="s">
        <v>94</v>
      </c>
      <c r="F31" s="685"/>
      <c r="G31" s="686"/>
      <c r="H31" s="297" t="s">
        <v>95</v>
      </c>
      <c r="I31" s="350"/>
      <c r="J31" s="154"/>
      <c r="K31" s="154"/>
      <c r="L31" s="150"/>
      <c r="V31" s="155"/>
    </row>
    <row r="32" spans="1:30"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1151</v>
      </c>
      <c r="G34" s="674"/>
      <c r="H34" s="673" t="s">
        <v>1150</v>
      </c>
      <c r="I34" s="674"/>
      <c r="J34" s="158" t="s">
        <v>104</v>
      </c>
      <c r="K34" s="158"/>
      <c r="L34" s="675" t="s">
        <v>105</v>
      </c>
      <c r="M34" s="676"/>
      <c r="N34" s="676"/>
      <c r="O34" s="676"/>
      <c r="P34" s="676"/>
      <c r="Q34" s="676"/>
      <c r="R34" s="676"/>
      <c r="S34" s="676"/>
      <c r="T34" s="676"/>
      <c r="U34" s="676"/>
      <c r="V34" s="677"/>
    </row>
    <row r="35" spans="1:22">
      <c r="B35" s="305"/>
    </row>
    <row r="41" spans="1:22" s="354" customFormat="1" ht="26.25"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4550C-89A3-42CB-9A60-1088B9C34E0A}">
  <sheetPr>
    <pageSetUpPr fitToPage="1"/>
  </sheetPr>
  <dimension ref="A1:AD73"/>
  <sheetViews>
    <sheetView topLeftCell="A16" zoomScale="85" zoomScaleNormal="85" zoomScaleSheetLayoutView="85" workbookViewId="0">
      <selection activeCell="A33" sqref="A33"/>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05"/>
      <c r="I10" s="60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1088</v>
      </c>
      <c r="C18" s="187" t="str">
        <f>IF(D18="","",VLOOKUP(B18,Data!$B$5:$L$404,2,FALSE))</f>
        <v/>
      </c>
      <c r="D18" s="361"/>
      <c r="E18" s="276"/>
      <c r="F18" s="185" t="str">
        <f>IF(D18="","",VLOOKUP(B18,Data!$B$5:$L$404,11,FALSE))</f>
        <v/>
      </c>
      <c r="G18" s="188" t="str">
        <f>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17</v>
      </c>
      <c r="B19" s="419" t="s">
        <v>213</v>
      </c>
      <c r="C19" s="187" t="str">
        <f>IF(D19="","",VLOOKUP(B19,Data!$B$5:$L$404,2,FALSE))</f>
        <v>WH50410</v>
      </c>
      <c r="D19" s="361">
        <v>3</v>
      </c>
      <c r="E19" s="276"/>
      <c r="F19" s="185">
        <f>IF(D19="","",VLOOKUP(B19,Data!$B$5:$L$404,11,FALSE))</f>
        <v>1897.4</v>
      </c>
      <c r="G19" s="188">
        <f>IF(D19&gt;0,D19*F19,"-")</f>
        <v>5692.2000000000007</v>
      </c>
      <c r="H19" s="182" t="str">
        <f>IF(D19="","",VLOOKUP(B19,Data!$B$5:$D$404,3,FALSE))</f>
        <v>C/T</v>
      </c>
      <c r="I19" s="182" t="str">
        <f>IF(D19="","",VLOOKUP(B19,Data!$B$5:$M$404,12,FALSE))</f>
        <v>Indonesia</v>
      </c>
      <c r="J19" s="280" t="s">
        <v>1087</v>
      </c>
      <c r="K19" s="183">
        <f>IF(D19="","",VLOOKUP(B19,Data!$B$5:$E$404,4,FALSE)*D19)</f>
        <v>666</v>
      </c>
      <c r="L19" s="183">
        <f>IF(D19="","",VLOOKUP(B19,Data!$B$5:$F$404,5,FALSE)*D19)</f>
        <v>603</v>
      </c>
      <c r="M19" s="189"/>
      <c r="N19" s="377"/>
      <c r="O19" s="378"/>
      <c r="P19" s="186"/>
      <c r="Q19" s="378"/>
      <c r="R19" s="378"/>
      <c r="S19" s="186"/>
      <c r="T19" s="379"/>
      <c r="U19" s="186"/>
      <c r="V19" s="184">
        <f>IF(D19="","",VLOOKUP(B19,Data!$B$5:$J$404,9,FALSE)*D19)</f>
        <v>3.5970000000000004</v>
      </c>
      <c r="W19" s="282"/>
      <c r="X19" s="282"/>
      <c r="Y19" s="282"/>
      <c r="Z19" s="282"/>
      <c r="AA19" s="282"/>
      <c r="AB19" s="282"/>
      <c r="AC19" s="282"/>
      <c r="AD19" s="282"/>
    </row>
    <row r="20" spans="1:30" s="340" customFormat="1" ht="17" customHeight="1">
      <c r="A20" s="488">
        <v>18</v>
      </c>
      <c r="B20" s="419" t="s">
        <v>413</v>
      </c>
      <c r="C20" s="187" t="str">
        <f>IF(D20="","",VLOOKUP(B20,Data!$B$5:$L$404,2,FALSE))</f>
        <v>ZH56750</v>
      </c>
      <c r="D20" s="361">
        <v>2</v>
      </c>
      <c r="E20" s="276"/>
      <c r="F20" s="185">
        <f>IF(D20="","",VLOOKUP(B20,Data!$B$5:$L$404,11,FALSE))</f>
        <v>2658.38</v>
      </c>
      <c r="G20" s="188">
        <f t="shared" ref="G20:G26" si="0">IF(D20&gt;0,D20*F20,"-")</f>
        <v>5316.76</v>
      </c>
      <c r="H20" s="182" t="str">
        <f>IF(D20="","",VLOOKUP(B20,Data!$B$5:$D$404,3,FALSE))</f>
        <v>C/T</v>
      </c>
      <c r="I20" s="182" t="str">
        <f>IF(D20="","",VLOOKUP(B20,Data!$B$5:$M$404,12,FALSE))</f>
        <v>Indonesia</v>
      </c>
      <c r="J20" s="280" t="s">
        <v>1087</v>
      </c>
      <c r="K20" s="183">
        <f>IF(D20="","",VLOOKUP(B20,Data!$B$5:$E$404,4,FALSE)*D20)</f>
        <v>532</v>
      </c>
      <c r="L20" s="183">
        <f>IF(D20="","",VLOOKUP(B20,Data!$B$5:$F$404,5,FALSE)*D20)</f>
        <v>492</v>
      </c>
      <c r="M20" s="189"/>
      <c r="N20" s="377"/>
      <c r="O20" s="378"/>
      <c r="P20" s="186"/>
      <c r="Q20" s="378"/>
      <c r="R20" s="378"/>
      <c r="S20" s="186"/>
      <c r="T20" s="379"/>
      <c r="U20" s="186"/>
      <c r="V20" s="184">
        <f>IF(D20="","",VLOOKUP(B20,Data!$B$5:$J$404,9,FALSE)*D20)</f>
        <v>2.976</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IF(D21&gt;0,D21*F21,"-")</f>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IF(D22&gt;0,D22*F22,"-")</f>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1157</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95" t="s">
        <v>1154</v>
      </c>
      <c r="C27" s="696"/>
      <c r="D27" s="193">
        <f>SUM(D18:D26)</f>
        <v>5</v>
      </c>
      <c r="E27" s="380"/>
      <c r="F27" s="190"/>
      <c r="G27" s="191">
        <f>SUM(G18:G26)</f>
        <v>11008.960000000001</v>
      </c>
      <c r="H27" s="343"/>
      <c r="I27" s="343"/>
      <c r="J27" s="343"/>
      <c r="K27" s="191">
        <f>SUM(K18:K26)</f>
        <v>1198</v>
      </c>
      <c r="L27" s="191">
        <f>SUM(L18:L26)</f>
        <v>1095</v>
      </c>
      <c r="M27" s="190">
        <f>SUM(M16:M17)</f>
        <v>0</v>
      </c>
      <c r="N27" s="190" t="e">
        <f>SUM(#REF!)</f>
        <v>#REF!</v>
      </c>
      <c r="O27" s="190">
        <f>SUM(O16:O17)</f>
        <v>0</v>
      </c>
      <c r="P27" s="190">
        <f>SUM(P16:P17)</f>
        <v>0</v>
      </c>
      <c r="Q27" s="190" t="e">
        <f>SUM(#REF!)</f>
        <v>#REF!</v>
      </c>
      <c r="R27" s="190">
        <f>SUM(R16:R17)</f>
        <v>0</v>
      </c>
      <c r="S27" s="190">
        <f>SUM(S16:S17)</f>
        <v>0</v>
      </c>
      <c r="T27" s="190"/>
      <c r="U27" s="190">
        <f>SUM(U16:U17)</f>
        <v>0</v>
      </c>
      <c r="V27" s="192">
        <f>SUM(V18:V26)</f>
        <v>6.5730000000000004</v>
      </c>
    </row>
    <row r="28" spans="1:30" ht="10.25" customHeight="1">
      <c r="A28" s="272"/>
      <c r="B28" s="697"/>
      <c r="C28" s="698"/>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1151</v>
      </c>
      <c r="G35" s="674"/>
      <c r="H35" s="673" t="s">
        <v>1150</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E9A67-6C62-4BF9-967B-6AF547784224}">
  <sheetPr>
    <pageSetUpPr fitToPage="1"/>
  </sheetPr>
  <dimension ref="A1:V78"/>
  <sheetViews>
    <sheetView topLeftCell="A7" zoomScale="85" zoomScaleNormal="85" zoomScaleSheetLayoutView="75" workbookViewId="0">
      <selection activeCell="A20" sqref="A20:XFD21"/>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07"/>
      <c r="I10" s="608"/>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1051</v>
      </c>
      <c r="C18" s="187" t="str">
        <f>IF(D18="","",VLOOKUP(F21,Data!$B$5:$L$404,2,FALSE))</f>
        <v/>
      </c>
      <c r="D18" s="274"/>
      <c r="E18" s="466"/>
      <c r="F18" s="185" t="str">
        <f>IF(D18="","",VLOOKUP(F21,Data!$B$5:$L$404,11,FALSE))</f>
        <v/>
      </c>
      <c r="G18" s="188" t="str">
        <f t="shared" ref="G18:G30" si="0">IF(D18&gt;0,D18*F18,"-")</f>
        <v>-</v>
      </c>
      <c r="H18" s="182" t="str">
        <f>IF(D18="","",VLOOKUP(F21,Data!$B$5:$D$404,3,FALSE))</f>
        <v/>
      </c>
      <c r="I18" s="182" t="str">
        <f>IF(D18="","",VLOOKUP(F21,Data!$B$5:$M$404,12,FALSE))</f>
        <v/>
      </c>
      <c r="J18" s="280"/>
      <c r="K18" s="183" t="str">
        <f>IF(D18="","",VLOOKUP(F21,Data!$B$5:$E$404,4,FALSE)*D18)</f>
        <v/>
      </c>
      <c r="L18" s="183" t="str">
        <f>IF(D18="","",VLOOKUP(F21,Data!$B$5:$F$404,5,FALSE)*D18)</f>
        <v/>
      </c>
      <c r="M18" s="189" t="e">
        <f>IF(F21=Data!B157,Data!G157,(IF(F21=Data!B163,Data!G163,(IF(F21=Data!B165,Data!G165,(IF(F21=Data!#REF!,Data!#REF!,(IF(F21=Data!#REF!,Data!#REF!,(IF(F21=Data!B148,Data!G148,(IF(F21=Data!#REF!,Data!#REF!,(IF(F21=Data!#REF!,Data!#REF!,Data!#REF!)))))))))))))))&amp;IF(F21=Data!B283,Data!G283,(IF(F21=Data!B284,Data!G284,(IF(F21=Data!#REF!,Data!#REF!,(IF(F21=Data!B279,Data!G279,(IF(F21=Data!B280,Data!G280,(IF(F21=Data!#REF!,Data!G975,(IF(F21=Data!#REF!,Data!#REF!,(IF(F21=Data!B335,Data!G335,Data!#REF!)))))))))))))))&amp;IF(F21=Data!#REF!,Data!#REF!,(IF(F21=Data!#REF!,Data!#REF!,(IF(F21=Data!#REF!,Data!#REF!,(IF(F21=Data!#REF!,Data!#REF!,(IF(F21=Data!#REF!,Data!#REF!,Data!#REF!)))))))))</f>
        <v>#REF!</v>
      </c>
      <c r="N18" s="377"/>
      <c r="O18" s="378"/>
      <c r="P18" s="186" t="e">
        <f>IF(F21=Data!B157,Data!H157,(IF(F21=Data!B163,Data!H163,(IF(F21=Data!B165,Data!H165,(IF(F21=Data!#REF!,Data!#REF!,(IF(F21=Data!#REF!,Data!#REF!,(IF(F21=Data!B148,Data!H148,(IF(F21=Data!#REF!,Data!#REF!,(IF(F21=Data!#REF!,Data!#REF!,Data!#REF!)))))))))))))))&amp;IF(F21=Data!B283,Data!H283,(IF(F21=Data!B284,Data!H284,(IF(F21=Data!#REF!,Data!#REF!,(IF(F21=Data!B279,Data!H279,(IF(F21=Data!B280,Data!H280,(IF(F21=Data!#REF!,Data!H975,(IF(F21=Data!#REF!,Data!#REF!,(IF(F21=Data!B335,Data!H335,Data!#REF!)))))))))))))))&amp;IF(F21=Data!#REF!,Data!#REF!,(IF(F21=Data!#REF!,Data!#REF!,(IF(F21=Data!#REF!,Data!#REF!,(IF(F21=Data!#REF!,Data!#REF!,(IF(F21=Data!#REF!,Data!#REF!,Data!#REF!)))))))))</f>
        <v>#REF!</v>
      </c>
      <c r="Q18" s="378"/>
      <c r="R18" s="378"/>
      <c r="S18" s="186" t="e">
        <f>IF(F21=Data!B157,Data!I157,(IF(F21=Data!B163,Data!I163,(IF(F21=Data!B165,Data!I165,(IF(F21=Data!#REF!,Data!#REF!,(IF(F21=Data!#REF!,Data!#REF!,(IF(F21=Data!B148,Data!I148,(IF(F21=Data!#REF!,Data!#REF!,(IF(F21=Data!#REF!,Data!#REF!,Data!#REF!)))))))))))))))&amp;IF(F21=Data!B283,Data!I283,(IF(F21=Data!B284,Data!I284,(IF(F21=Data!#REF!,Data!#REF!,(IF(F21=Data!B279,Data!I279,(IF(F21=Data!B280,Data!I280,(IF(F21=Data!#REF!,Data!I975,(IF(F21=Data!#REF!,Data!#REF!,(IF(F21=Data!B335,Data!I335,Data!#REF!)))))))))))))))&amp;IF(F21=Data!#REF!,Data!#REF!,(IF(F21=Data!#REF!,Data!#REF!,(IF(F21=Data!#REF!,Data!#REF!,(IF(F21=Data!#REF!,Data!#REF!,(IF(F21=Data!#REF!,Data!#REF!,Data!#REF!)))))))))</f>
        <v>#REF!</v>
      </c>
      <c r="T18" s="379"/>
      <c r="U18" s="186" t="e">
        <f>IF(F21=Data!B157,Data!J157,(IF(F21=Data!B163,Data!J163,(IF(F21=Data!B165,Data!J165,(IF(F21=Data!#REF!,Data!#REF!,(IF(F21=Data!#REF!,Data!#REF!,(IF(F21=Data!B148,Data!J148,(IF(F21=Data!#REF!,Data!#REF!,(IF(F21=Data!#REF!,Data!#REF!,Data!#REF!)))))))))))))))&amp;IF(F21=Data!B283,Data!J283,(IF(F21=Data!B284,Data!J284,(IF(F21=Data!#REF!,Data!#REF!,(IF(F21=Data!B279,Data!J279,(IF(F21=Data!B280,Data!J280,(IF(F21=Data!#REF!,Data!J975,(IF(F21=Data!#REF!,Data!#REF!,(IF(F21=Data!B335,Data!J335,Data!#REF!)))))))))))))))&amp;IF(F21=Data!#REF!,Data!#REF!,(IF(F21=Data!#REF!,Data!#REF!,(IF(F21=Data!#REF!,Data!#REF!,(IF(F21=Data!#REF!,Data!#REF!,(IF(F21=Data!#REF!,Data!#REF!,Data!#REF!)))))))))</f>
        <v>#REF!</v>
      </c>
      <c r="V18" s="184" t="str">
        <f>IF(D18="","",VLOOKUP(F21,Data!$B$5:$J$404,9,FALSE)*D18)</f>
        <v/>
      </c>
    </row>
    <row r="19" spans="1:22" s="340" customFormat="1" ht="17" customHeight="1">
      <c r="A19" s="272">
        <v>1</v>
      </c>
      <c r="B19" s="419" t="s">
        <v>401</v>
      </c>
      <c r="C19" s="187" t="str">
        <f>IF(D19="","",VLOOKUP(B19,Data!$B$5:$L$404,2,FALSE))</f>
        <v>ZX32670</v>
      </c>
      <c r="D19" s="274">
        <v>1</v>
      </c>
      <c r="E19" s="466" t="s">
        <v>521</v>
      </c>
      <c r="F19" s="185">
        <f>IF(D19="","",VLOOKUP(B19,Data!$B$5:$L$404,11,FALSE))</f>
        <v>7123.12</v>
      </c>
      <c r="G19" s="188">
        <f t="shared" si="0"/>
        <v>7123.12</v>
      </c>
      <c r="H19" s="182" t="str">
        <f>IF(D19="","",VLOOKUP(B19,Data!$B$5:$D$404,3,FALSE))</f>
        <v>C/T</v>
      </c>
      <c r="I19" s="182" t="str">
        <f>IF(D19="","",VLOOKUP(B19,Data!$B$5:$M$404,12,FALSE))</f>
        <v>Indonesia</v>
      </c>
      <c r="J19" s="280" t="s">
        <v>1094</v>
      </c>
      <c r="K19" s="183">
        <f>IF(D19="","",VLOOKUP(B19,Data!$B$5:$E$404,4,FALSE)*D19)</f>
        <v>345</v>
      </c>
      <c r="L19" s="183">
        <f>IF(D19="","",VLOOKUP(B19,Data!$B$5:$F$404,5,FALSE)*D19)</f>
        <v>304</v>
      </c>
      <c r="M19" s="189" t="e">
        <f>IF(B19=Data!B104,Data!G104,(IF(B19=Data!B110,Data!G110,(IF(B19=Data!B112,Data!G112,(IF(B19=Data!#REF!,Data!#REF!,(IF(B19=Data!#REF!,Data!#REF!,(IF(B19=Data!B95,Data!G95,(IF(B19=Data!#REF!,Data!#REF!,(IF(B19=Data!#REF!,Data!#REF!,Data!#REF!)))))))))))))))&amp;IF(B19=Data!B230,Data!G230,(IF(B19=Data!B231,Data!G231,(IF(B19=Data!#REF!,Data!#REF!,(IF(B19=Data!B226,Data!G226,(IF(B19=Data!B227,Data!G227,(IF(B19=Data!#REF!,Data!G922,(IF(B19=Data!#REF!,Data!#REF!,(IF(B19=Data!B282,Data!G282,Data!#REF!)))))))))))))))&amp;IF(B19=Data!#REF!,Data!#REF!,(IF(B19=Data!#REF!,Data!#REF!,(IF(B19=Data!#REF!,Data!#REF!,(IF(B19=Data!#REF!,Data!#REF!,(IF(B19=Data!#REF!,Data!#REF!,Data!#REF!)))))))))</f>
        <v>#REF!</v>
      </c>
      <c r="N19" s="377"/>
      <c r="O19" s="378"/>
      <c r="P19" s="186" t="e">
        <f>IF(B19=Data!B104,Data!H104,(IF(B19=Data!B110,Data!H110,(IF(B19=Data!B112,Data!H112,(IF(B19=Data!#REF!,Data!#REF!,(IF(B19=Data!#REF!,Data!#REF!,(IF(B19=Data!B95,Data!H95,(IF(B19=Data!#REF!,Data!#REF!,(IF(B19=Data!#REF!,Data!#REF!,Data!#REF!)))))))))))))))&amp;IF(B19=Data!B230,Data!H230,(IF(B19=Data!B231,Data!H231,(IF(B19=Data!#REF!,Data!#REF!,(IF(B19=Data!B226,Data!H226,(IF(B19=Data!B227,Data!H227,(IF(B19=Data!#REF!,Data!H922,(IF(B19=Data!#REF!,Data!#REF!,(IF(B19=Data!B282,Data!H282,Data!#REF!)))))))))))))))&amp;IF(B19=Data!#REF!,Data!#REF!,(IF(B19=Data!#REF!,Data!#REF!,(IF(B19=Data!#REF!,Data!#REF!,(IF(B19=Data!#REF!,Data!#REF!,(IF(B19=Data!#REF!,Data!#REF!,Data!#REF!)))))))))</f>
        <v>#REF!</v>
      </c>
      <c r="Q19" s="378"/>
      <c r="R19" s="378"/>
      <c r="S19" s="186" t="e">
        <f>IF(B19=Data!B104,Data!I104,(IF(B19=Data!B110,Data!I110,(IF(B19=Data!B112,Data!I112,(IF(B19=Data!#REF!,Data!#REF!,(IF(B19=Data!#REF!,Data!#REF!,(IF(B19=Data!B95,Data!I95,(IF(B19=Data!#REF!,Data!#REF!,(IF(B19=Data!#REF!,Data!#REF!,Data!#REF!)))))))))))))))&amp;IF(B19=Data!B230,Data!I230,(IF(B19=Data!B231,Data!I231,(IF(B19=Data!#REF!,Data!#REF!,(IF(B19=Data!B226,Data!I226,(IF(B19=Data!B227,Data!I227,(IF(B19=Data!#REF!,Data!I922,(IF(B19=Data!#REF!,Data!#REF!,(IF(B19=Data!B282,Data!I282,Data!#REF!)))))))))))))))&amp;IF(B19=Data!#REF!,Data!#REF!,(IF(B19=Data!#REF!,Data!#REF!,(IF(B19=Data!#REF!,Data!#REF!,(IF(B19=Data!#REF!,Data!#REF!,(IF(B19=Data!#REF!,Data!#REF!,Data!#REF!)))))))))</f>
        <v>#REF!</v>
      </c>
      <c r="T19" s="379"/>
      <c r="U19" s="186" t="e">
        <f>IF(B19=Data!B104,Data!J104,(IF(B19=Data!B110,Data!J110,(IF(B19=Data!B112,Data!J112,(IF(B19=Data!#REF!,Data!#REF!,(IF(B19=Data!#REF!,Data!#REF!,(IF(B19=Data!B95,Data!J95,(IF(B19=Data!#REF!,Data!#REF!,(IF(B19=Data!#REF!,Data!#REF!,Data!#REF!)))))))))))))))&amp;IF(B19=Data!B230,Data!J230,(IF(B19=Data!B231,Data!J231,(IF(B19=Data!#REF!,Data!#REF!,(IF(B19=Data!B226,Data!J226,(IF(B19=Data!B227,Data!J227,(IF(B19=Data!#REF!,Data!J922,(IF(B19=Data!#REF!,Data!#REF!,(IF(B19=Data!B282,Data!J282,Data!#REF!)))))))))))))))&amp;IF(B19=Data!#REF!,Data!#REF!,(IF(B19=Data!#REF!,Data!#REF!,(IF(B19=Data!#REF!,Data!#REF!,(IF(B19=Data!#REF!,Data!#REF!,(IF(B19=Data!#REF!,Data!#REF!,Data!#REF!)))))))))</f>
        <v>#REF!</v>
      </c>
      <c r="V19" s="184">
        <f>IF(D19="","",VLOOKUP(B19,Data!$B$5:$J$404,9,FALSE)*D19)</f>
        <v>1.806</v>
      </c>
    </row>
    <row r="20" spans="1:22" s="340" customFormat="1" ht="17" customHeight="1">
      <c r="A20" s="272"/>
      <c r="B20" s="420" t="s">
        <v>1095</v>
      </c>
      <c r="C20" s="187" t="str">
        <f>IF(D20="","",VLOOKUP(B20,Data!$B$5:$L$404,2,FALSE))</f>
        <v/>
      </c>
      <c r="D20" s="274"/>
      <c r="E20" s="46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t="e">
        <f>IF(B20=Data!B159,Data!G159,(IF(B20=Data!B165,Data!G165,(IF(B20=Data!B167,Data!G167,(IF(B20=Data!#REF!,Data!#REF!,(IF(B20=Data!#REF!,Data!#REF!,(IF(B20=Data!B150,Data!G150,(IF(B20=Data!#REF!,Data!#REF!,(IF(B20=Data!#REF!,Data!#REF!,Data!#REF!)))))))))))))))&amp;IF(B20=Data!B285,Data!G285,(IF(B20=Data!B286,Data!G286,(IF(B20=Data!#REF!,Data!#REF!,(IF(B20=Data!B281,Data!G281,(IF(B20=Data!B282,Data!G282,(IF(B20=Data!#REF!,Data!G977,(IF(B20=Data!#REF!,Data!#REF!,(IF(B20=Data!B337,Data!G337,Data!#REF!)))))))))))))))&amp;IF(B20=Data!#REF!,Data!#REF!,(IF(B20=Data!#REF!,Data!#REF!,(IF(B20=Data!#REF!,Data!#REF!,(IF(B20=Data!#REF!,Data!#REF!,(IF(B20=Data!#REF!,Data!#REF!,Data!#REF!)))))))))</f>
        <v>#REF!</v>
      </c>
      <c r="N20" s="377"/>
      <c r="O20" s="378"/>
      <c r="P20" s="186" t="e">
        <f>IF(B20=Data!B159,Data!H159,(IF(B20=Data!B165,Data!H165,(IF(B20=Data!B167,Data!H167,(IF(B20=Data!#REF!,Data!#REF!,(IF(B20=Data!#REF!,Data!#REF!,(IF(B20=Data!B150,Data!H150,(IF(B20=Data!#REF!,Data!#REF!,(IF(B20=Data!#REF!,Data!#REF!,Data!#REF!)))))))))))))))&amp;IF(B20=Data!B285,Data!H285,(IF(B20=Data!B286,Data!H286,(IF(B20=Data!#REF!,Data!#REF!,(IF(B20=Data!B281,Data!H281,(IF(B20=Data!B282,Data!H282,(IF(B20=Data!#REF!,Data!H977,(IF(B20=Data!#REF!,Data!#REF!,(IF(B20=Data!B337,Data!H337,Data!#REF!)))))))))))))))&amp;IF(B20=Data!#REF!,Data!#REF!,(IF(B20=Data!#REF!,Data!#REF!,(IF(B20=Data!#REF!,Data!#REF!,(IF(B20=Data!#REF!,Data!#REF!,(IF(B20=Data!#REF!,Data!#REF!,Data!#REF!)))))))))</f>
        <v>#REF!</v>
      </c>
      <c r="Q20" s="378"/>
      <c r="R20" s="378"/>
      <c r="S20" s="186" t="e">
        <f>IF(B20=Data!B159,Data!I159,(IF(B20=Data!B165,Data!I165,(IF(B20=Data!B167,Data!I167,(IF(B20=Data!#REF!,Data!#REF!,(IF(B20=Data!#REF!,Data!#REF!,(IF(B20=Data!B150,Data!I150,(IF(B20=Data!#REF!,Data!#REF!,(IF(B20=Data!#REF!,Data!#REF!,Data!#REF!)))))))))))))))&amp;IF(B20=Data!B285,Data!I285,(IF(B20=Data!B286,Data!I286,(IF(B20=Data!#REF!,Data!#REF!,(IF(B20=Data!B281,Data!I281,(IF(B20=Data!B282,Data!I282,(IF(B20=Data!#REF!,Data!I977,(IF(B20=Data!#REF!,Data!#REF!,(IF(B20=Data!B337,Data!I337,Data!#REF!)))))))))))))))&amp;IF(B20=Data!#REF!,Data!#REF!,(IF(B20=Data!#REF!,Data!#REF!,(IF(B20=Data!#REF!,Data!#REF!,(IF(B20=Data!#REF!,Data!#REF!,(IF(B20=Data!#REF!,Data!#REF!,Data!#REF!)))))))))</f>
        <v>#REF!</v>
      </c>
      <c r="T20" s="379"/>
      <c r="U20" s="186" t="e">
        <f>IF(B20=Data!B159,Data!J159,(IF(B20=Data!B165,Data!J165,(IF(B20=Data!B167,Data!J167,(IF(B20=Data!#REF!,Data!#REF!,(IF(B20=Data!#REF!,Data!#REF!,(IF(B20=Data!B150,Data!J150,(IF(B20=Data!#REF!,Data!#REF!,(IF(B20=Data!#REF!,Data!#REF!,Data!#REF!)))))))))))))))&amp;IF(B20=Data!B285,Data!J285,(IF(B20=Data!B286,Data!J286,(IF(B20=Data!#REF!,Data!#REF!,(IF(B20=Data!B281,Data!J281,(IF(B20=Data!B282,Data!J282,(IF(B20=Data!#REF!,Data!J977,(IF(B20=Data!#REF!,Data!#REF!,(IF(B20=Data!B337,Data!J337,Data!#REF!)))))))))))))))&amp;IF(B20=Data!#REF!,Data!#REF!,(IF(B20=Data!#REF!,Data!#REF!,(IF(B20=Data!#REF!,Data!#REF!,(IF(B20=Data!#REF!,Data!#REF!,(IF(B20=Data!#REF!,Data!#REF!,Data!#REF!)))))))))</f>
        <v>#REF!</v>
      </c>
      <c r="V20" s="184" t="str">
        <f>IF(D20="","",VLOOKUP(B20,Data!$B$5:$J$404,9,FALSE)*D20)</f>
        <v/>
      </c>
    </row>
    <row r="21" spans="1:22" s="340" customFormat="1" ht="17" customHeight="1">
      <c r="A21" s="272">
        <v>2</v>
      </c>
      <c r="B21" s="419" t="s">
        <v>399</v>
      </c>
      <c r="C21" s="187" t="str">
        <f>IF(D21="","",VLOOKUP(B21,Data!$B$5:$L$404,2,FALSE))</f>
        <v>ZU62700</v>
      </c>
      <c r="D21" s="274">
        <v>1</v>
      </c>
      <c r="E21" s="466" t="s">
        <v>522</v>
      </c>
      <c r="F21" s="185">
        <f>IF(D21="","",VLOOKUP(B21,Data!$B$5:$L$404,11,FALSE))</f>
        <v>6636.37</v>
      </c>
      <c r="G21" s="188">
        <f t="shared" si="0"/>
        <v>6636.37</v>
      </c>
      <c r="H21" s="182" t="str">
        <f>IF(D21="","",VLOOKUP(B21,Data!$B$5:$D$404,3,FALSE))</f>
        <v>C/T</v>
      </c>
      <c r="I21" s="182" t="str">
        <f>IF(D21="","",VLOOKUP(B21,Data!$B$5:$M$404,12,FALSE))</f>
        <v>Indonesia</v>
      </c>
      <c r="J21" s="280" t="s">
        <v>1093</v>
      </c>
      <c r="K21" s="183">
        <f>IF(D21="","",VLOOKUP(B21,Data!$B$5:$E$404,4,FALSE)*D21)</f>
        <v>345</v>
      </c>
      <c r="L21" s="183">
        <f>IF(D21="","",VLOOKUP(B21,Data!$B$5:$F$404,5,FALSE)*D21)</f>
        <v>304</v>
      </c>
      <c r="M21" s="189" t="e">
        <f>IF(B21=Data!B106,Data!G106,(IF(B21=Data!B112,Data!G112,(IF(B21=Data!B114,Data!G114,(IF(B21=Data!#REF!,Data!#REF!,(IF(B21=Data!#REF!,Data!#REF!,(IF(B21=Data!B97,Data!G97,(IF(B21=Data!#REF!,Data!#REF!,(IF(B21=Data!#REF!,Data!#REF!,Data!#REF!)))))))))))))))&amp;IF(B21=Data!B232,Data!G232,(IF(B21=Data!B233,Data!G233,(IF(B21=Data!#REF!,Data!#REF!,(IF(B21=Data!B228,Data!G228,(IF(B21=Data!B229,Data!G229,(IF(B21=Data!#REF!,Data!G924,(IF(B21=Data!#REF!,Data!#REF!,(IF(B21=Data!B284,Data!G284,Data!#REF!)))))))))))))))&amp;IF(B21=Data!#REF!,Data!#REF!,(IF(B21=Data!#REF!,Data!#REF!,(IF(B21=Data!#REF!,Data!#REF!,(IF(B21=Data!#REF!,Data!#REF!,(IF(B21=Data!#REF!,Data!#REF!,Data!#REF!)))))))))</f>
        <v>#REF!</v>
      </c>
      <c r="N21" s="377"/>
      <c r="O21" s="378"/>
      <c r="P21" s="186" t="e">
        <f>IF(B21=Data!B106,Data!H106,(IF(B21=Data!B112,Data!H112,(IF(B21=Data!B114,Data!H114,(IF(B21=Data!#REF!,Data!#REF!,(IF(B21=Data!#REF!,Data!#REF!,(IF(B21=Data!B97,Data!H97,(IF(B21=Data!#REF!,Data!#REF!,(IF(B21=Data!#REF!,Data!#REF!,Data!#REF!)))))))))))))))&amp;IF(B21=Data!B232,Data!H232,(IF(B21=Data!B233,Data!H233,(IF(B21=Data!#REF!,Data!#REF!,(IF(B21=Data!B228,Data!H228,(IF(B21=Data!B229,Data!H229,(IF(B21=Data!#REF!,Data!H924,(IF(B21=Data!#REF!,Data!#REF!,(IF(B21=Data!B284,Data!H284,Data!#REF!)))))))))))))))&amp;IF(B21=Data!#REF!,Data!#REF!,(IF(B21=Data!#REF!,Data!#REF!,(IF(B21=Data!#REF!,Data!#REF!,(IF(B21=Data!#REF!,Data!#REF!,(IF(B21=Data!#REF!,Data!#REF!,Data!#REF!)))))))))</f>
        <v>#REF!</v>
      </c>
      <c r="Q21" s="378"/>
      <c r="R21" s="378"/>
      <c r="S21" s="186" t="e">
        <f>IF(B21=Data!B106,Data!I106,(IF(B21=Data!B112,Data!I112,(IF(B21=Data!B114,Data!I114,(IF(B21=Data!#REF!,Data!#REF!,(IF(B21=Data!#REF!,Data!#REF!,(IF(B21=Data!B97,Data!I97,(IF(B21=Data!#REF!,Data!#REF!,(IF(B21=Data!#REF!,Data!#REF!,Data!#REF!)))))))))))))))&amp;IF(B21=Data!B232,Data!I232,(IF(B21=Data!B233,Data!I233,(IF(B21=Data!#REF!,Data!#REF!,(IF(B21=Data!B228,Data!I228,(IF(B21=Data!B229,Data!I229,(IF(B21=Data!#REF!,Data!I924,(IF(B21=Data!#REF!,Data!#REF!,(IF(B21=Data!B284,Data!I284,Data!#REF!)))))))))))))))&amp;IF(B21=Data!#REF!,Data!#REF!,(IF(B21=Data!#REF!,Data!#REF!,(IF(B21=Data!#REF!,Data!#REF!,(IF(B21=Data!#REF!,Data!#REF!,(IF(B21=Data!#REF!,Data!#REF!,Data!#REF!)))))))))</f>
        <v>#REF!</v>
      </c>
      <c r="T21" s="379"/>
      <c r="U21" s="186" t="e">
        <f>IF(B21=Data!B106,Data!J106,(IF(B21=Data!B112,Data!J112,(IF(B21=Data!B114,Data!J114,(IF(B21=Data!#REF!,Data!#REF!,(IF(B21=Data!#REF!,Data!#REF!,(IF(B21=Data!B97,Data!J97,(IF(B21=Data!#REF!,Data!#REF!,(IF(B21=Data!#REF!,Data!#REF!,Data!#REF!)))))))))))))))&amp;IF(B21=Data!B232,Data!J232,(IF(B21=Data!B233,Data!J233,(IF(B21=Data!#REF!,Data!#REF!,(IF(B21=Data!B228,Data!J228,(IF(B21=Data!B229,Data!J229,(IF(B21=Data!#REF!,Data!J924,(IF(B21=Data!#REF!,Data!#REF!,(IF(B21=Data!B284,Data!J284,Data!#REF!)))))))))))))))&amp;IF(B21=Data!#REF!,Data!#REF!,(IF(B21=Data!#REF!,Data!#REF!,(IF(B21=Data!#REF!,Data!#REF!,(IF(B21=Data!#REF!,Data!#REF!,(IF(B21=Data!#REF!,Data!#REF!,Data!#REF!)))))))))</f>
        <v>#REF!</v>
      </c>
      <c r="V21" s="184">
        <f>IF(D21="","",VLOOKUP(B21,Data!$B$5:$J$404,9,FALSE)*D21)</f>
        <v>1.806</v>
      </c>
    </row>
    <row r="22" spans="1:22" s="340" customFormat="1" ht="17" customHeight="1">
      <c r="A22" s="272">
        <v>3</v>
      </c>
      <c r="B22" s="419" t="s">
        <v>353</v>
      </c>
      <c r="C22" s="187" t="str">
        <f>IF(D22="","",VLOOKUP(B22,Data!$B$5:$L$404,2,FALSE))</f>
        <v>WQ78260</v>
      </c>
      <c r="D22" s="274">
        <v>5</v>
      </c>
      <c r="E22" s="466"/>
      <c r="F22" s="185">
        <f>IF(D22="","",VLOOKUP(B22,Data!$B$5:$L$404,11,FALSE))</f>
        <v>4283.6499999999996</v>
      </c>
      <c r="G22" s="188">
        <f t="shared" si="0"/>
        <v>21418.25</v>
      </c>
      <c r="H22" s="182" t="str">
        <f>IF(D22="","",VLOOKUP(B22,Data!$B$5:$D$404,3,FALSE))</f>
        <v>C/T</v>
      </c>
      <c r="I22" s="182" t="str">
        <f>IF(D22="","",VLOOKUP(B22,Data!$B$5:$M$404,12,FALSE))</f>
        <v>Indonesia</v>
      </c>
      <c r="J22" s="280" t="s">
        <v>1093</v>
      </c>
      <c r="K22" s="183">
        <f>IF(D22="","",VLOOKUP(B22,Data!$B$5:$E$404,4,FALSE)*D22)</f>
        <v>1525</v>
      </c>
      <c r="L22" s="183">
        <f>IF(D22="","",VLOOKUP(B22,Data!$B$5:$F$404,5,FALSE)*D22)</f>
        <v>1345</v>
      </c>
      <c r="M22" s="189" t="e">
        <f>IF(B22=Data!B105,Data!G105,(IF(B22=Data!B111,Data!G111,(IF(B22=Data!B113,Data!G113,(IF(B22=Data!#REF!,Data!#REF!,(IF(B22=Data!#REF!,Data!#REF!,(IF(B22=Data!B96,Data!G96,(IF(B22=Data!#REF!,Data!#REF!,(IF(B22=Data!#REF!,Data!#REF!,Data!#REF!)))))))))))))))&amp;IF(B22=Data!B231,Data!G231,(IF(B22=Data!B232,Data!G232,(IF(B22=Data!#REF!,Data!#REF!,(IF(B22=Data!B227,Data!G227,(IF(B22=Data!B228,Data!G228,(IF(B22=Data!#REF!,Data!G923,(IF(B22=Data!#REF!,Data!#REF!,(IF(B22=Data!B283,Data!G283,Data!#REF!)))))))))))))))&amp;IF(B22=Data!#REF!,Data!#REF!,(IF(B22=Data!#REF!,Data!#REF!,(IF(B22=Data!#REF!,Data!#REF!,(IF(B22=Data!#REF!,Data!#REF!,(IF(B22=Data!#REF!,Data!#REF!,Data!#REF!)))))))))</f>
        <v>#REF!</v>
      </c>
      <c r="N22" s="377"/>
      <c r="O22" s="378"/>
      <c r="P22" s="186" t="e">
        <f>IF(B22=Data!B105,Data!H105,(IF(B22=Data!B111,Data!H111,(IF(B22=Data!B113,Data!H113,(IF(B22=Data!#REF!,Data!#REF!,(IF(B22=Data!#REF!,Data!#REF!,(IF(B22=Data!B96,Data!H96,(IF(B22=Data!#REF!,Data!#REF!,(IF(B22=Data!#REF!,Data!#REF!,Data!#REF!)))))))))))))))&amp;IF(B22=Data!B231,Data!H231,(IF(B22=Data!B232,Data!H232,(IF(B22=Data!#REF!,Data!#REF!,(IF(B22=Data!B227,Data!H227,(IF(B22=Data!B228,Data!H228,(IF(B22=Data!#REF!,Data!H923,(IF(B22=Data!#REF!,Data!#REF!,(IF(B22=Data!B283,Data!H283,Data!#REF!)))))))))))))))&amp;IF(B22=Data!#REF!,Data!#REF!,(IF(B22=Data!#REF!,Data!#REF!,(IF(B22=Data!#REF!,Data!#REF!,(IF(B22=Data!#REF!,Data!#REF!,(IF(B22=Data!#REF!,Data!#REF!,Data!#REF!)))))))))</f>
        <v>#REF!</v>
      </c>
      <c r="Q22" s="378"/>
      <c r="R22" s="378"/>
      <c r="S22" s="186" t="e">
        <f>IF(B22=Data!B105,Data!I105,(IF(B22=Data!B111,Data!I111,(IF(B22=Data!B113,Data!I113,(IF(B22=Data!#REF!,Data!#REF!,(IF(B22=Data!#REF!,Data!#REF!,(IF(B22=Data!B96,Data!I96,(IF(B22=Data!#REF!,Data!#REF!,(IF(B22=Data!#REF!,Data!#REF!,Data!#REF!)))))))))))))))&amp;IF(B22=Data!B231,Data!I231,(IF(B22=Data!B232,Data!I232,(IF(B22=Data!#REF!,Data!#REF!,(IF(B22=Data!B227,Data!I227,(IF(B22=Data!B228,Data!I228,(IF(B22=Data!#REF!,Data!I923,(IF(B22=Data!#REF!,Data!#REF!,(IF(B22=Data!B283,Data!I283,Data!#REF!)))))))))))))))&amp;IF(B22=Data!#REF!,Data!#REF!,(IF(B22=Data!#REF!,Data!#REF!,(IF(B22=Data!#REF!,Data!#REF!,(IF(B22=Data!#REF!,Data!#REF!,(IF(B22=Data!#REF!,Data!#REF!,Data!#REF!)))))))))</f>
        <v>#REF!</v>
      </c>
      <c r="T22" s="379"/>
      <c r="U22" s="186" t="e">
        <f>IF(B22=Data!B105,Data!J105,(IF(B22=Data!B111,Data!J111,(IF(B22=Data!B113,Data!J113,(IF(B22=Data!#REF!,Data!#REF!,(IF(B22=Data!#REF!,Data!#REF!,(IF(B22=Data!B96,Data!J96,(IF(B22=Data!#REF!,Data!#REF!,(IF(B22=Data!#REF!,Data!#REF!,Data!#REF!)))))))))))))))&amp;IF(B22=Data!B231,Data!J231,(IF(B22=Data!B232,Data!J232,(IF(B22=Data!#REF!,Data!#REF!,(IF(B22=Data!B227,Data!J227,(IF(B22=Data!B228,Data!J228,(IF(B22=Data!#REF!,Data!J923,(IF(B22=Data!#REF!,Data!#REF!,(IF(B22=Data!B283,Data!J283,Data!#REF!)))))))))))))))&amp;IF(B22=Data!#REF!,Data!#REF!,(IF(B22=Data!#REF!,Data!#REF!,(IF(B22=Data!#REF!,Data!#REF!,(IF(B22=Data!#REF!,Data!#REF!,(IF(B22=Data!#REF!,Data!#REF!,Data!#REF!)))))))))</f>
        <v>#REF!</v>
      </c>
      <c r="V22" s="184">
        <f>IF(D22="","",VLOOKUP(B22,Data!$B$5:$J$404,9,FALSE)*D22)</f>
        <v>7.67</v>
      </c>
    </row>
    <row r="23" spans="1:22" s="340" customFormat="1" ht="17" customHeight="1">
      <c r="A23" s="272">
        <v>4</v>
      </c>
      <c r="B23" s="419" t="s">
        <v>269</v>
      </c>
      <c r="C23" s="187" t="str">
        <f>IF(D23="","",VLOOKUP(B23,Data!$B$5:$L$404,2,FALSE))</f>
        <v>WN67610</v>
      </c>
      <c r="D23" s="274">
        <v>1</v>
      </c>
      <c r="E23" s="467" t="s">
        <v>1031</v>
      </c>
      <c r="F23" s="185">
        <f>IF(D23="","",VLOOKUP(B23,Data!$B$5:$L$404,11,FALSE))</f>
        <v>3084.01</v>
      </c>
      <c r="G23" s="188">
        <f t="shared" si="0"/>
        <v>3084.01</v>
      </c>
      <c r="H23" s="182" t="str">
        <f>IF(D23="","",VLOOKUP(B23,Data!$B$5:$D$404,3,FALSE))</f>
        <v>C/T</v>
      </c>
      <c r="I23" s="182" t="str">
        <f>IF(D23="","",VLOOKUP(B23,Data!$B$5:$M$404,12,FALSE))</f>
        <v>Indonesia</v>
      </c>
      <c r="J23" s="280" t="s">
        <v>1093</v>
      </c>
      <c r="K23" s="183">
        <f>IF(D23="","",VLOOKUP(B23,Data!$B$5:$E$404,4,FALSE)*D23)</f>
        <v>262</v>
      </c>
      <c r="L23" s="183">
        <f>IF(D23="","",VLOOKUP(B23,Data!$B$5:$F$404,5,FALSE)*D23)</f>
        <v>242</v>
      </c>
      <c r="M23" s="189" t="e">
        <f>IF(B23=Data!B106,Data!G106,(IF(B23=Data!B112,Data!G112,(IF(B23=Data!B114,Data!G114,(IF(B23=Data!#REF!,Data!#REF!,(IF(B23=Data!#REF!,Data!#REF!,(IF(B23=Data!B97,Data!G97,(IF(B23=Data!#REF!,Data!#REF!,(IF(B23=Data!#REF!,Data!#REF!,Data!#REF!)))))))))))))))&amp;IF(B23=Data!B232,Data!G232,(IF(B23=Data!B233,Data!G233,(IF(B23=Data!#REF!,Data!#REF!,(IF(B23=Data!B228,Data!G228,(IF(B23=Data!B229,Data!G229,(IF(B23=Data!#REF!,Data!G924,(IF(B23=Data!#REF!,Data!#REF!,(IF(B23=Data!B284,Data!G284,Data!#REF!)))))))))))))))&amp;IF(B23=Data!#REF!,Data!#REF!,(IF(B23=Data!#REF!,Data!#REF!,(IF(B23=Data!#REF!,Data!#REF!,(IF(B23=Data!#REF!,Data!#REF!,(IF(B23=Data!#REF!,Data!#REF!,Data!#REF!)))))))))</f>
        <v>#REF!</v>
      </c>
      <c r="N23" s="377"/>
      <c r="O23" s="378"/>
      <c r="P23" s="186" t="e">
        <f>IF(B23=Data!B106,Data!H106,(IF(B23=Data!B112,Data!H112,(IF(B23=Data!B114,Data!H114,(IF(B23=Data!#REF!,Data!#REF!,(IF(B23=Data!#REF!,Data!#REF!,(IF(B23=Data!B97,Data!H97,(IF(B23=Data!#REF!,Data!#REF!,(IF(B23=Data!#REF!,Data!#REF!,Data!#REF!)))))))))))))))&amp;IF(B23=Data!B232,Data!H232,(IF(B23=Data!B233,Data!H233,(IF(B23=Data!#REF!,Data!#REF!,(IF(B23=Data!B228,Data!H228,(IF(B23=Data!B229,Data!H229,(IF(B23=Data!#REF!,Data!H924,(IF(B23=Data!#REF!,Data!#REF!,(IF(B23=Data!B284,Data!H284,Data!#REF!)))))))))))))))&amp;IF(B23=Data!#REF!,Data!#REF!,(IF(B23=Data!#REF!,Data!#REF!,(IF(B23=Data!#REF!,Data!#REF!,(IF(B23=Data!#REF!,Data!#REF!,(IF(B23=Data!#REF!,Data!#REF!,Data!#REF!)))))))))</f>
        <v>#REF!</v>
      </c>
      <c r="Q23" s="378"/>
      <c r="R23" s="378"/>
      <c r="S23" s="186" t="e">
        <f>IF(B23=Data!B106,Data!I106,(IF(B23=Data!B112,Data!I112,(IF(B23=Data!B114,Data!I114,(IF(B23=Data!#REF!,Data!#REF!,(IF(B23=Data!#REF!,Data!#REF!,(IF(B23=Data!B97,Data!I97,(IF(B23=Data!#REF!,Data!#REF!,(IF(B23=Data!#REF!,Data!#REF!,Data!#REF!)))))))))))))))&amp;IF(B23=Data!B232,Data!I232,(IF(B23=Data!B233,Data!I233,(IF(B23=Data!#REF!,Data!#REF!,(IF(B23=Data!B228,Data!I228,(IF(B23=Data!B229,Data!I229,(IF(B23=Data!#REF!,Data!I924,(IF(B23=Data!#REF!,Data!#REF!,(IF(B23=Data!B284,Data!I284,Data!#REF!)))))))))))))))&amp;IF(B23=Data!#REF!,Data!#REF!,(IF(B23=Data!#REF!,Data!#REF!,(IF(B23=Data!#REF!,Data!#REF!,(IF(B23=Data!#REF!,Data!#REF!,(IF(B23=Data!#REF!,Data!#REF!,Data!#REF!)))))))))</f>
        <v>#REF!</v>
      </c>
      <c r="T23" s="379"/>
      <c r="U23" s="186" t="e">
        <f>IF(B23=Data!B106,Data!J106,(IF(B23=Data!B112,Data!J112,(IF(B23=Data!B114,Data!J114,(IF(B23=Data!#REF!,Data!#REF!,(IF(B23=Data!#REF!,Data!#REF!,(IF(B23=Data!B97,Data!J97,(IF(B23=Data!#REF!,Data!#REF!,(IF(B23=Data!#REF!,Data!#REF!,Data!#REF!)))))))))))))))&amp;IF(B23=Data!B232,Data!J232,(IF(B23=Data!B233,Data!J233,(IF(B23=Data!#REF!,Data!#REF!,(IF(B23=Data!B228,Data!J228,(IF(B23=Data!B229,Data!J229,(IF(B23=Data!#REF!,Data!J924,(IF(B23=Data!#REF!,Data!#REF!,(IF(B23=Data!B284,Data!J284,Data!#REF!)))))))))))))))&amp;IF(B23=Data!#REF!,Data!#REF!,(IF(B23=Data!#REF!,Data!#REF!,(IF(B23=Data!#REF!,Data!#REF!,(IF(B23=Data!#REF!,Data!#REF!,(IF(B23=Data!#REF!,Data!#REF!,Data!#REF!)))))))))</f>
        <v>#REF!</v>
      </c>
      <c r="V23" s="184">
        <f>IF(D23="","",VLOOKUP(B23,Data!$B$5:$J$404,9,FALSE)*D23)</f>
        <v>1.518</v>
      </c>
    </row>
    <row r="24" spans="1:22" s="340" customFormat="1" ht="17" customHeight="1">
      <c r="A24" s="272"/>
      <c r="B24" s="420" t="s">
        <v>1127</v>
      </c>
      <c r="C24" s="187" t="str">
        <f>IF(D24="","",VLOOKUP(B24,Data!$B$5:$L$404,2,FALSE))</f>
        <v/>
      </c>
      <c r="D24" s="274"/>
      <c r="E24" s="466"/>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170,Data!G170,(IF(B24=Data!B176,Data!G176,(IF(B24=Data!B178,Data!G178,(IF(B24=Data!#REF!,Data!#REF!,(IF(B24=Data!#REF!,Data!#REF!,(IF(B24=Data!B161,Data!G161,(IF(B24=Data!#REF!,Data!#REF!,(IF(B24=Data!#REF!,Data!#REF!,Data!#REF!)))))))))))))))&amp;IF(B24=Data!B296,Data!G296,(IF(B24=Data!B297,Data!G297,(IF(B24=Data!#REF!,Data!#REF!,(IF(B24=Data!B292,Data!G292,(IF(B24=Data!B293,Data!G293,(IF(B24=Data!#REF!,Data!G988,(IF(B24=Data!#REF!,Data!#REF!,(IF(B24=Data!B348,Data!G348,Data!#REF!)))))))))))))))&amp;IF(B24=Data!#REF!,Data!#REF!,(IF(B24=Data!#REF!,Data!#REF!,(IF(B24=Data!#REF!,Data!#REF!,(IF(B24=Data!#REF!,Data!#REF!,(IF(B24=Data!#REF!,Data!#REF!,Data!#REF!)))))))))</f>
        <v>#REF!</v>
      </c>
      <c r="N24" s="377"/>
      <c r="O24" s="378"/>
      <c r="P24" s="186" t="e">
        <f>IF(B24=Data!B170,Data!H170,(IF(B24=Data!B176,Data!H176,(IF(B24=Data!B178,Data!H178,(IF(B24=Data!#REF!,Data!#REF!,(IF(B24=Data!#REF!,Data!#REF!,(IF(B24=Data!B161,Data!H161,(IF(B24=Data!#REF!,Data!#REF!,(IF(B24=Data!#REF!,Data!#REF!,Data!#REF!)))))))))))))))&amp;IF(B24=Data!B296,Data!H296,(IF(B24=Data!B297,Data!H297,(IF(B24=Data!#REF!,Data!#REF!,(IF(B24=Data!B292,Data!H292,(IF(B24=Data!B293,Data!H293,(IF(B24=Data!#REF!,Data!H988,(IF(B24=Data!#REF!,Data!#REF!,(IF(B24=Data!B348,Data!H348,Data!#REF!)))))))))))))))&amp;IF(B24=Data!#REF!,Data!#REF!,(IF(B24=Data!#REF!,Data!#REF!,(IF(B24=Data!#REF!,Data!#REF!,(IF(B24=Data!#REF!,Data!#REF!,(IF(B24=Data!#REF!,Data!#REF!,Data!#REF!)))))))))</f>
        <v>#REF!</v>
      </c>
      <c r="Q24" s="378"/>
      <c r="R24" s="378"/>
      <c r="S24" s="186" t="e">
        <f>IF(B24=Data!B170,Data!I170,(IF(B24=Data!B176,Data!I176,(IF(B24=Data!B178,Data!I178,(IF(B24=Data!#REF!,Data!#REF!,(IF(B24=Data!#REF!,Data!#REF!,(IF(B24=Data!B161,Data!I161,(IF(B24=Data!#REF!,Data!#REF!,(IF(B24=Data!#REF!,Data!#REF!,Data!#REF!)))))))))))))))&amp;IF(B24=Data!B296,Data!I296,(IF(B24=Data!B297,Data!I297,(IF(B24=Data!#REF!,Data!#REF!,(IF(B24=Data!B292,Data!I292,(IF(B24=Data!B293,Data!I293,(IF(B24=Data!#REF!,Data!I988,(IF(B24=Data!#REF!,Data!#REF!,(IF(B24=Data!B348,Data!I348,Data!#REF!)))))))))))))))&amp;IF(B24=Data!#REF!,Data!#REF!,(IF(B24=Data!#REF!,Data!#REF!,(IF(B24=Data!#REF!,Data!#REF!,(IF(B24=Data!#REF!,Data!#REF!,(IF(B24=Data!#REF!,Data!#REF!,Data!#REF!)))))))))</f>
        <v>#REF!</v>
      </c>
      <c r="T24" s="379"/>
      <c r="U24" s="186" t="e">
        <f>IF(B24=Data!B170,Data!J170,(IF(B24=Data!B176,Data!J176,(IF(B24=Data!B178,Data!J178,(IF(B24=Data!#REF!,Data!#REF!,(IF(B24=Data!#REF!,Data!#REF!,(IF(B24=Data!B161,Data!J161,(IF(B24=Data!#REF!,Data!#REF!,(IF(B24=Data!#REF!,Data!#REF!,Data!#REF!)))))))))))))))&amp;IF(B24=Data!B296,Data!J296,(IF(B24=Data!B297,Data!J297,(IF(B24=Data!#REF!,Data!#REF!,(IF(B24=Data!B292,Data!J292,(IF(B24=Data!B293,Data!J293,(IF(B24=Data!#REF!,Data!J988,(IF(B24=Data!#REF!,Data!#REF!,(IF(B24=Data!B348,Data!J348,Data!#REF!)))))))))))))))&amp;IF(B24=Data!#REF!,Data!#REF!,(IF(B24=Data!#REF!,Data!#REF!,(IF(B24=Data!#REF!,Data!#REF!,(IF(B24=Data!#REF!,Data!#REF!,(IF(B24=Data!#REF!,Data!#REF!,Data!#REF!)))))))))</f>
        <v>#REF!</v>
      </c>
      <c r="V24" s="184" t="str">
        <f>IF(D24="","",VLOOKUP(B24,Data!$B$5:$J$404,9,FALSE)*D24)</f>
        <v/>
      </c>
    </row>
    <row r="25" spans="1:22" s="340" customFormat="1" ht="17" customHeight="1">
      <c r="A25" s="272">
        <v>5</v>
      </c>
      <c r="B25" s="419" t="s">
        <v>196</v>
      </c>
      <c r="C25" s="187" t="str">
        <f>IF(D25="","",VLOOKUP(B25,Data!$B$5:$L$404,2,FALSE))</f>
        <v>WH50350</v>
      </c>
      <c r="D25" s="274">
        <v>15</v>
      </c>
      <c r="E25" s="467"/>
      <c r="F25" s="185">
        <f>IF(D25="","",VLOOKUP(B25,Data!$B$5:$L$404,11,FALSE))</f>
        <v>1751.45</v>
      </c>
      <c r="G25" s="188">
        <f t="shared" si="0"/>
        <v>26271.75</v>
      </c>
      <c r="H25" s="182" t="str">
        <f>IF(D25="","",VLOOKUP(B25,Data!$B$5:$D$404,3,FALSE))</f>
        <v>C/T</v>
      </c>
      <c r="I25" s="182" t="str">
        <f>IF(D25="","",VLOOKUP(B25,Data!$B$5:$M$404,12,FALSE))</f>
        <v>Indonesia</v>
      </c>
      <c r="J25" s="280" t="s">
        <v>1126</v>
      </c>
      <c r="K25" s="183">
        <f>IF(D25="","",VLOOKUP(B25,Data!$B$5:$E$404,4,FALSE)*D25)</f>
        <v>3015</v>
      </c>
      <c r="L25" s="183">
        <f>IF(D25="","",VLOOKUP(B25,Data!$B$5:$F$404,5,FALSE)*D25)</f>
        <v>2715</v>
      </c>
      <c r="M25" s="189" t="e">
        <f>IF(B25=Data!B103,Data!G103,(IF(B25=Data!B109,Data!G109,(IF(B25=Data!B111,Data!G111,(IF(B25=Data!#REF!,Data!#REF!,(IF(B25=Data!#REF!,Data!#REF!,(IF(B25=Data!B94,Data!G94,(IF(B25=Data!#REF!,Data!#REF!,(IF(B25=Data!#REF!,Data!#REF!,Data!#REF!)))))))))))))))&amp;IF(B25=Data!B229,Data!G229,(IF(B25=Data!B230,Data!G230,(IF(B25=Data!#REF!,Data!#REF!,(IF(B25=Data!B225,Data!G225,(IF(B25=Data!B226,Data!G226,(IF(B25=Data!#REF!,Data!G921,(IF(B25=Data!#REF!,Data!#REF!,(IF(B25=Data!B281,Data!G281,Data!#REF!)))))))))))))))&amp;IF(B25=Data!#REF!,Data!#REF!,(IF(B25=Data!#REF!,Data!#REF!,(IF(B25=Data!#REF!,Data!#REF!,(IF(B25=Data!#REF!,Data!#REF!,(IF(B25=Data!#REF!,Data!#REF!,Data!#REF!)))))))))</f>
        <v>#REF!</v>
      </c>
      <c r="N25" s="377"/>
      <c r="O25" s="378"/>
      <c r="P25" s="186" t="e">
        <f>IF(B25=Data!B103,Data!H103,(IF(B25=Data!B109,Data!H109,(IF(B25=Data!B111,Data!H111,(IF(B25=Data!#REF!,Data!#REF!,(IF(B25=Data!#REF!,Data!#REF!,(IF(B25=Data!B94,Data!H94,(IF(B25=Data!#REF!,Data!#REF!,(IF(B25=Data!#REF!,Data!#REF!,Data!#REF!)))))))))))))))&amp;IF(B25=Data!B229,Data!H229,(IF(B25=Data!B230,Data!H230,(IF(B25=Data!#REF!,Data!#REF!,(IF(B25=Data!B225,Data!H225,(IF(B25=Data!B226,Data!H226,(IF(B25=Data!#REF!,Data!H921,(IF(B25=Data!#REF!,Data!#REF!,(IF(B25=Data!B281,Data!H281,Data!#REF!)))))))))))))))&amp;IF(B25=Data!#REF!,Data!#REF!,(IF(B25=Data!#REF!,Data!#REF!,(IF(B25=Data!#REF!,Data!#REF!,(IF(B25=Data!#REF!,Data!#REF!,(IF(B25=Data!#REF!,Data!#REF!,Data!#REF!)))))))))</f>
        <v>#REF!</v>
      </c>
      <c r="Q25" s="378"/>
      <c r="R25" s="378"/>
      <c r="S25" s="186" t="e">
        <f>IF(B25=Data!B103,Data!I103,(IF(B25=Data!B109,Data!I109,(IF(B25=Data!B111,Data!I111,(IF(B25=Data!#REF!,Data!#REF!,(IF(B25=Data!#REF!,Data!#REF!,(IF(B25=Data!B94,Data!I94,(IF(B25=Data!#REF!,Data!#REF!,(IF(B25=Data!#REF!,Data!#REF!,Data!#REF!)))))))))))))))&amp;IF(B25=Data!B229,Data!I229,(IF(B25=Data!B230,Data!I230,(IF(B25=Data!#REF!,Data!#REF!,(IF(B25=Data!B225,Data!I225,(IF(B25=Data!B226,Data!I226,(IF(B25=Data!#REF!,Data!I921,(IF(B25=Data!#REF!,Data!#REF!,(IF(B25=Data!B281,Data!I281,Data!#REF!)))))))))))))))&amp;IF(B25=Data!#REF!,Data!#REF!,(IF(B25=Data!#REF!,Data!#REF!,(IF(B25=Data!#REF!,Data!#REF!,(IF(B25=Data!#REF!,Data!#REF!,(IF(B25=Data!#REF!,Data!#REF!,Data!#REF!)))))))))</f>
        <v>#REF!</v>
      </c>
      <c r="T25" s="379"/>
      <c r="U25" s="186" t="e">
        <f>IF(B25=Data!B103,Data!J103,(IF(B25=Data!B109,Data!J109,(IF(B25=Data!B111,Data!J111,(IF(B25=Data!#REF!,Data!#REF!,(IF(B25=Data!#REF!,Data!#REF!,(IF(B25=Data!B94,Data!J94,(IF(B25=Data!#REF!,Data!#REF!,(IF(B25=Data!#REF!,Data!#REF!,Data!#REF!)))))))))))))))&amp;IF(B25=Data!B229,Data!J229,(IF(B25=Data!B230,Data!J230,(IF(B25=Data!#REF!,Data!#REF!,(IF(B25=Data!B225,Data!J225,(IF(B25=Data!B226,Data!J226,(IF(B25=Data!#REF!,Data!J921,(IF(B25=Data!#REF!,Data!#REF!,(IF(B25=Data!B281,Data!J281,Data!#REF!)))))))))))))))&amp;IF(B25=Data!#REF!,Data!#REF!,(IF(B25=Data!#REF!,Data!#REF!,(IF(B25=Data!#REF!,Data!#REF!,(IF(B25=Data!#REF!,Data!#REF!,(IF(B25=Data!#REF!,Data!#REF!,Data!#REF!)))))))))</f>
        <v>#REF!</v>
      </c>
      <c r="V25" s="184">
        <f>IF(D25="","",VLOOKUP(B25,Data!$B$5:$J$404,9,FALSE)*D25)</f>
        <v>17.25</v>
      </c>
    </row>
    <row r="26" spans="1:22" s="340" customFormat="1" ht="17" customHeight="1">
      <c r="A26" s="272">
        <v>6</v>
      </c>
      <c r="B26" s="419" t="s">
        <v>547</v>
      </c>
      <c r="C26" s="187" t="str">
        <f>IF(D26="","",VLOOKUP(B26,Data!$B$5:$L$404,2,FALSE))</f>
        <v>ZG04870</v>
      </c>
      <c r="D26" s="274">
        <v>1</v>
      </c>
      <c r="E26" s="467"/>
      <c r="F26" s="185">
        <f>IF(D26="","",VLOOKUP(B26,Data!$B$5:$L$404,11,FALSE))</f>
        <v>1870.76</v>
      </c>
      <c r="G26" s="188">
        <f t="shared" si="0"/>
        <v>1870.76</v>
      </c>
      <c r="H26" s="182" t="str">
        <f>IF(D26="","",VLOOKUP(B26,Data!$B$5:$D$404,3,FALSE))</f>
        <v>C/T</v>
      </c>
      <c r="I26" s="182" t="str">
        <f>IF(D26="","",VLOOKUP(B26,Data!$B$5:$M$404,12,FALSE))</f>
        <v>Indonesia</v>
      </c>
      <c r="J26" s="280" t="s">
        <v>1126</v>
      </c>
      <c r="K26" s="183">
        <f>IF(D26="","",VLOOKUP(B26,Data!$B$5:$E$404,4,FALSE)*D26)</f>
        <v>201</v>
      </c>
      <c r="L26" s="183">
        <f>IF(D26="","",VLOOKUP(B26,Data!$B$5:$F$404,5,FALSE)*D26)</f>
        <v>181</v>
      </c>
      <c r="M26" s="189" t="e">
        <f>IF(B26=Data!B104,Data!G104,(IF(B26=Data!B110,Data!G110,(IF(B26=Data!B112,Data!G112,(IF(B26=Data!#REF!,Data!#REF!,(IF(B26=Data!#REF!,Data!#REF!,(IF(B26=Data!B95,Data!G95,(IF(B26=Data!#REF!,Data!#REF!,(IF(B26=Data!#REF!,Data!#REF!,Data!#REF!)))))))))))))))&amp;IF(B26=Data!B230,Data!G230,(IF(B26=Data!B231,Data!G231,(IF(B26=Data!#REF!,Data!#REF!,(IF(B26=Data!B226,Data!G226,(IF(B26=Data!B227,Data!G227,(IF(B26=Data!#REF!,Data!G922,(IF(B26=Data!#REF!,Data!#REF!,(IF(B26=Data!B282,Data!G282,Data!#REF!)))))))))))))))&amp;IF(B26=Data!#REF!,Data!#REF!,(IF(B26=Data!#REF!,Data!#REF!,(IF(B26=Data!#REF!,Data!#REF!,(IF(B26=Data!#REF!,Data!#REF!,(IF(B26=Data!#REF!,Data!#REF!,Data!#REF!)))))))))</f>
        <v>#REF!</v>
      </c>
      <c r="N26" s="377"/>
      <c r="O26" s="378"/>
      <c r="P26" s="186" t="e">
        <f>IF(B26=Data!B104,Data!H104,(IF(B26=Data!B110,Data!H110,(IF(B26=Data!B112,Data!H112,(IF(B26=Data!#REF!,Data!#REF!,(IF(B26=Data!#REF!,Data!#REF!,(IF(B26=Data!B95,Data!H95,(IF(B26=Data!#REF!,Data!#REF!,(IF(B26=Data!#REF!,Data!#REF!,Data!#REF!)))))))))))))))&amp;IF(B26=Data!B230,Data!H230,(IF(B26=Data!B231,Data!H231,(IF(B26=Data!#REF!,Data!#REF!,(IF(B26=Data!B226,Data!H226,(IF(B26=Data!B227,Data!H227,(IF(B26=Data!#REF!,Data!H922,(IF(B26=Data!#REF!,Data!#REF!,(IF(B26=Data!B282,Data!H282,Data!#REF!)))))))))))))))&amp;IF(B26=Data!#REF!,Data!#REF!,(IF(B26=Data!#REF!,Data!#REF!,(IF(B26=Data!#REF!,Data!#REF!,(IF(B26=Data!#REF!,Data!#REF!,(IF(B26=Data!#REF!,Data!#REF!,Data!#REF!)))))))))</f>
        <v>#REF!</v>
      </c>
      <c r="Q26" s="378"/>
      <c r="R26" s="378"/>
      <c r="S26" s="186" t="e">
        <f>IF(B26=Data!B104,Data!I104,(IF(B26=Data!B110,Data!I110,(IF(B26=Data!B112,Data!I112,(IF(B26=Data!#REF!,Data!#REF!,(IF(B26=Data!#REF!,Data!#REF!,(IF(B26=Data!B95,Data!I95,(IF(B26=Data!#REF!,Data!#REF!,(IF(B26=Data!#REF!,Data!#REF!,Data!#REF!)))))))))))))))&amp;IF(B26=Data!B230,Data!I230,(IF(B26=Data!B231,Data!I231,(IF(B26=Data!#REF!,Data!#REF!,(IF(B26=Data!B226,Data!I226,(IF(B26=Data!B227,Data!I227,(IF(B26=Data!#REF!,Data!I922,(IF(B26=Data!#REF!,Data!#REF!,(IF(B26=Data!B282,Data!I282,Data!#REF!)))))))))))))))&amp;IF(B26=Data!#REF!,Data!#REF!,(IF(B26=Data!#REF!,Data!#REF!,(IF(B26=Data!#REF!,Data!#REF!,(IF(B26=Data!#REF!,Data!#REF!,(IF(B26=Data!#REF!,Data!#REF!,Data!#REF!)))))))))</f>
        <v>#REF!</v>
      </c>
      <c r="T26" s="379"/>
      <c r="U26" s="186" t="e">
        <f>IF(B26=Data!B104,Data!J104,(IF(B26=Data!B110,Data!J110,(IF(B26=Data!B112,Data!J112,(IF(B26=Data!#REF!,Data!#REF!,(IF(B26=Data!#REF!,Data!#REF!,(IF(B26=Data!B95,Data!J95,(IF(B26=Data!#REF!,Data!#REF!,(IF(B26=Data!#REF!,Data!#REF!,Data!#REF!)))))))))))))))&amp;IF(B26=Data!B230,Data!J230,(IF(B26=Data!B231,Data!J231,(IF(B26=Data!#REF!,Data!#REF!,(IF(B26=Data!B226,Data!J226,(IF(B26=Data!B227,Data!J227,(IF(B26=Data!#REF!,Data!J922,(IF(B26=Data!#REF!,Data!#REF!,(IF(B26=Data!B282,Data!J282,Data!#REF!)))))))))))))))&amp;IF(B26=Data!#REF!,Data!#REF!,(IF(B26=Data!#REF!,Data!#REF!,(IF(B26=Data!#REF!,Data!#REF!,(IF(B26=Data!#REF!,Data!#REF!,(IF(B26=Data!#REF!,Data!#REF!,Data!#REF!)))))))))</f>
        <v>#REF!</v>
      </c>
      <c r="V26" s="184">
        <f>IF(D26="","",VLOOKUP(B26,Data!$B$5:$J$404,9,FALSE)*D26)</f>
        <v>1.1499999999999999</v>
      </c>
    </row>
    <row r="27" spans="1:22" s="340" customFormat="1" ht="17" customHeight="1">
      <c r="A27" s="272"/>
      <c r="B27" s="419"/>
      <c r="C27" s="187" t="str">
        <f>IF(D27="","",VLOOKUP(B27,Data!$B$5:$L$404,2,FALSE))</f>
        <v/>
      </c>
      <c r="D27" s="274"/>
      <c r="E27" s="466"/>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105,Data!G105,(IF(B27=Data!B111,Data!G111,(IF(B27=Data!B113,Data!G113,(IF(B27=Data!#REF!,Data!#REF!,(IF(B27=Data!#REF!,Data!#REF!,(IF(B27=Data!B96,Data!G96,(IF(B27=Data!#REF!,Data!#REF!,(IF(B27=Data!#REF!,Data!#REF!,Data!#REF!)))))))))))))))&amp;IF(B27=Data!B231,Data!G231,(IF(B27=Data!B232,Data!G232,(IF(B27=Data!#REF!,Data!#REF!,(IF(B27=Data!B227,Data!G227,(IF(B27=Data!B228,Data!G228,(IF(B27=Data!#REF!,Data!G923,(IF(B27=Data!#REF!,Data!#REF!,(IF(B27=Data!B283,Data!G283,Data!#REF!)))))))))))))))&amp;IF(B27=Data!#REF!,Data!#REF!,(IF(B27=Data!#REF!,Data!#REF!,(IF(B27=Data!#REF!,Data!#REF!,(IF(B27=Data!#REF!,Data!#REF!,(IF(B27=Data!#REF!,Data!#REF!,Data!#REF!)))))))))</f>
        <v>#REF!</v>
      </c>
      <c r="N27" s="377"/>
      <c r="O27" s="378"/>
      <c r="P27" s="186" t="e">
        <f>IF(B27=Data!B105,Data!H105,(IF(B27=Data!B111,Data!H111,(IF(B27=Data!B113,Data!H113,(IF(B27=Data!#REF!,Data!#REF!,(IF(B27=Data!#REF!,Data!#REF!,(IF(B27=Data!B96,Data!H96,(IF(B27=Data!#REF!,Data!#REF!,(IF(B27=Data!#REF!,Data!#REF!,Data!#REF!)))))))))))))))&amp;IF(B27=Data!B231,Data!H231,(IF(B27=Data!B232,Data!H232,(IF(B27=Data!#REF!,Data!#REF!,(IF(B27=Data!B227,Data!H227,(IF(B27=Data!B228,Data!H228,(IF(B27=Data!#REF!,Data!H923,(IF(B27=Data!#REF!,Data!#REF!,(IF(B27=Data!B283,Data!H283,Data!#REF!)))))))))))))))&amp;IF(B27=Data!#REF!,Data!#REF!,(IF(B27=Data!#REF!,Data!#REF!,(IF(B27=Data!#REF!,Data!#REF!,(IF(B27=Data!#REF!,Data!#REF!,(IF(B27=Data!#REF!,Data!#REF!,Data!#REF!)))))))))</f>
        <v>#REF!</v>
      </c>
      <c r="Q27" s="378"/>
      <c r="R27" s="378"/>
      <c r="S27" s="186" t="e">
        <f>IF(B27=Data!B105,Data!I105,(IF(B27=Data!B111,Data!I111,(IF(B27=Data!B113,Data!I113,(IF(B27=Data!#REF!,Data!#REF!,(IF(B27=Data!#REF!,Data!#REF!,(IF(B27=Data!B96,Data!I96,(IF(B27=Data!#REF!,Data!#REF!,(IF(B27=Data!#REF!,Data!#REF!,Data!#REF!)))))))))))))))&amp;IF(B27=Data!B231,Data!I231,(IF(B27=Data!B232,Data!I232,(IF(B27=Data!#REF!,Data!#REF!,(IF(B27=Data!B227,Data!I227,(IF(B27=Data!B228,Data!I228,(IF(B27=Data!#REF!,Data!I923,(IF(B27=Data!#REF!,Data!#REF!,(IF(B27=Data!B283,Data!I283,Data!#REF!)))))))))))))))&amp;IF(B27=Data!#REF!,Data!#REF!,(IF(B27=Data!#REF!,Data!#REF!,(IF(B27=Data!#REF!,Data!#REF!,(IF(B27=Data!#REF!,Data!#REF!,(IF(B27=Data!#REF!,Data!#REF!,Data!#REF!)))))))))</f>
        <v>#REF!</v>
      </c>
      <c r="T27" s="379"/>
      <c r="U27" s="186" t="e">
        <f>IF(B27=Data!B105,Data!J105,(IF(B27=Data!B111,Data!J111,(IF(B27=Data!B113,Data!J113,(IF(B27=Data!#REF!,Data!#REF!,(IF(B27=Data!#REF!,Data!#REF!,(IF(B27=Data!B96,Data!J96,(IF(B27=Data!#REF!,Data!#REF!,(IF(B27=Data!#REF!,Data!#REF!,Data!#REF!)))))))))))))))&amp;IF(B27=Data!B231,Data!J231,(IF(B27=Data!B232,Data!J232,(IF(B27=Data!#REF!,Data!#REF!,(IF(B27=Data!B227,Data!J227,(IF(B27=Data!B228,Data!J228,(IF(B27=Data!#REF!,Data!J923,(IF(B27=Data!#REF!,Data!#REF!,(IF(B27=Data!B283,Data!J283,Data!#REF!)))))))))))))))&amp;IF(B27=Data!#REF!,Data!#REF!,(IF(B27=Data!#REF!,Data!#REF!,(IF(B27=Data!#REF!,Data!#REF!,(IF(B27=Data!#REF!,Data!#REF!,(IF(B27=Data!#REF!,Data!#REF!,Data!#REF!)))))))))</f>
        <v>#REF!</v>
      </c>
      <c r="V27" s="184" t="str">
        <f>IF(D27="","",VLOOKUP(B27,Data!$B$5:$J$404,9,FALSE)*D27)</f>
        <v/>
      </c>
    </row>
    <row r="28" spans="1:22" s="340" customFormat="1" ht="17" customHeight="1">
      <c r="A28" s="272"/>
      <c r="B28" s="419"/>
      <c r="C28" s="187" t="str">
        <f>IF(D28="","",VLOOKUP(B28,Data!$B$5:$L$404,2,FALSE))</f>
        <v/>
      </c>
      <c r="D28" s="274"/>
      <c r="E28" s="466"/>
      <c r="F28" s="185" t="str">
        <f>IF(D28="","",VLOOKUP(B28,Data!$B$5:$L$404,11,FALSE))</f>
        <v/>
      </c>
      <c r="G28" s="188" t="str">
        <f t="shared" si="0"/>
        <v>-</v>
      </c>
      <c r="H28" s="182" t="str">
        <f>IF(D28="","",VLOOKUP(B28,Data!$B$5:$D$404,3,FALSE))</f>
        <v/>
      </c>
      <c r="I28" s="182" t="str">
        <f>IF(D28="","",VLOOKUP(B28,Data!$B$5:$M$404,12,FALSE))</f>
        <v/>
      </c>
      <c r="J28" s="280"/>
      <c r="K28" s="183" t="str">
        <f>IF(D28="","",VLOOKUP(B28,Data!$B$5:$E$404,4,FALSE)*D28)</f>
        <v/>
      </c>
      <c r="L28" s="183" t="str">
        <f>IF(D28="","",VLOOKUP(B28,Data!$B$5:$F$404,5,FALSE)*D28)</f>
        <v/>
      </c>
      <c r="M28" s="189" t="e">
        <f>IF(B28=Data!B106,Data!G106,(IF(B28=Data!B112,Data!G112,(IF(B28=Data!B114,Data!G114,(IF(B28=Data!#REF!,Data!#REF!,(IF(B28=Data!#REF!,Data!#REF!,(IF(B28=Data!B97,Data!G97,(IF(B28=Data!#REF!,Data!#REF!,(IF(B28=Data!#REF!,Data!#REF!,Data!#REF!)))))))))))))))&amp;IF(B28=Data!B232,Data!G232,(IF(B28=Data!B233,Data!G233,(IF(B28=Data!#REF!,Data!#REF!,(IF(B28=Data!B228,Data!G228,(IF(B28=Data!B229,Data!G229,(IF(B28=Data!#REF!,Data!G924,(IF(B28=Data!#REF!,Data!#REF!,(IF(B28=Data!B284,Data!G284,Data!#REF!)))))))))))))))&amp;IF(B28=Data!#REF!,Data!#REF!,(IF(B28=Data!#REF!,Data!#REF!,(IF(B28=Data!#REF!,Data!#REF!,(IF(B28=Data!#REF!,Data!#REF!,(IF(B28=Data!#REF!,Data!#REF!,Data!#REF!)))))))))</f>
        <v>#REF!</v>
      </c>
      <c r="N28" s="377"/>
      <c r="O28" s="378"/>
      <c r="P28" s="186" t="e">
        <f>IF(B28=Data!B106,Data!H106,(IF(B28=Data!B112,Data!H112,(IF(B28=Data!B114,Data!H114,(IF(B28=Data!#REF!,Data!#REF!,(IF(B28=Data!#REF!,Data!#REF!,(IF(B28=Data!B97,Data!H97,(IF(B28=Data!#REF!,Data!#REF!,(IF(B28=Data!#REF!,Data!#REF!,Data!#REF!)))))))))))))))&amp;IF(B28=Data!B232,Data!H232,(IF(B28=Data!B233,Data!H233,(IF(B28=Data!#REF!,Data!#REF!,(IF(B28=Data!B228,Data!H228,(IF(B28=Data!B229,Data!H229,(IF(B28=Data!#REF!,Data!H924,(IF(B28=Data!#REF!,Data!#REF!,(IF(B28=Data!B284,Data!H284,Data!#REF!)))))))))))))))&amp;IF(B28=Data!#REF!,Data!#REF!,(IF(B28=Data!#REF!,Data!#REF!,(IF(B28=Data!#REF!,Data!#REF!,(IF(B28=Data!#REF!,Data!#REF!,(IF(B28=Data!#REF!,Data!#REF!,Data!#REF!)))))))))</f>
        <v>#REF!</v>
      </c>
      <c r="Q28" s="378"/>
      <c r="R28" s="378"/>
      <c r="S28" s="186" t="e">
        <f>IF(B28=Data!B106,Data!I106,(IF(B28=Data!B112,Data!I112,(IF(B28=Data!B114,Data!I114,(IF(B28=Data!#REF!,Data!#REF!,(IF(B28=Data!#REF!,Data!#REF!,(IF(B28=Data!B97,Data!I97,(IF(B28=Data!#REF!,Data!#REF!,(IF(B28=Data!#REF!,Data!#REF!,Data!#REF!)))))))))))))))&amp;IF(B28=Data!B232,Data!I232,(IF(B28=Data!B233,Data!I233,(IF(B28=Data!#REF!,Data!#REF!,(IF(B28=Data!B228,Data!I228,(IF(B28=Data!B229,Data!I229,(IF(B28=Data!#REF!,Data!I924,(IF(B28=Data!#REF!,Data!#REF!,(IF(B28=Data!B284,Data!I284,Data!#REF!)))))))))))))))&amp;IF(B28=Data!#REF!,Data!#REF!,(IF(B28=Data!#REF!,Data!#REF!,(IF(B28=Data!#REF!,Data!#REF!,(IF(B28=Data!#REF!,Data!#REF!,(IF(B28=Data!#REF!,Data!#REF!,Data!#REF!)))))))))</f>
        <v>#REF!</v>
      </c>
      <c r="T28" s="379"/>
      <c r="U28" s="186" t="e">
        <f>IF(B28=Data!B106,Data!J106,(IF(B28=Data!B112,Data!J112,(IF(B28=Data!B114,Data!J114,(IF(B28=Data!#REF!,Data!#REF!,(IF(B28=Data!#REF!,Data!#REF!,(IF(B28=Data!B97,Data!J97,(IF(B28=Data!#REF!,Data!#REF!,(IF(B28=Data!#REF!,Data!#REF!,Data!#REF!)))))))))))))))&amp;IF(B28=Data!B232,Data!J232,(IF(B28=Data!B233,Data!J233,(IF(B28=Data!#REF!,Data!#REF!,(IF(B28=Data!B228,Data!J228,(IF(B28=Data!B229,Data!J229,(IF(B28=Data!#REF!,Data!J924,(IF(B28=Data!#REF!,Data!#REF!,(IF(B28=Data!B284,Data!J284,Data!#REF!)))))))))))))))&amp;IF(B28=Data!#REF!,Data!#REF!,(IF(B28=Data!#REF!,Data!#REF!,(IF(B28=Data!#REF!,Data!#REF!,(IF(B28=Data!#REF!,Data!#REF!,(IF(B28=Data!#REF!,Data!#REF!,Data!#REF!)))))))))</f>
        <v>#REF!</v>
      </c>
      <c r="V28" s="184" t="str">
        <f>IF(D28="","",VLOOKUP(B28,Data!$B$5:$J$404,9,FALSE)*D28)</f>
        <v/>
      </c>
    </row>
    <row r="29" spans="1:22" s="340" customFormat="1" ht="17" customHeight="1">
      <c r="A29" s="272"/>
      <c r="B29" s="419"/>
      <c r="C29" s="187" t="str">
        <f>IF(D29="","",VLOOKUP(B29,Data!$B$5:$L$404,2,FALSE))</f>
        <v/>
      </c>
      <c r="D29" s="274"/>
      <c r="E29" s="467"/>
      <c r="F29" s="185" t="str">
        <f>IF(D29="","",VLOOKUP(B29,Data!$B$5:$L$404,11,FALSE))</f>
        <v/>
      </c>
      <c r="G29" s="188" t="str">
        <f t="shared" si="0"/>
        <v>-</v>
      </c>
      <c r="H29" s="182" t="str">
        <f>IF(D29="","",VLOOKUP(B29,Data!$B$5:$D$404,3,FALSE))</f>
        <v/>
      </c>
      <c r="I29" s="182" t="str">
        <f>IF(D29="","",VLOOKUP(B29,Data!$B$5:$M$404,12,FALSE))</f>
        <v/>
      </c>
      <c r="J29" s="280"/>
      <c r="K29" s="183" t="str">
        <f>IF(D29="","",VLOOKUP(B29,Data!$B$5:$E$404,4,FALSE)*D29)</f>
        <v/>
      </c>
      <c r="L29" s="183" t="str">
        <f>IF(D29="","",VLOOKUP(B29,Data!$B$5:$F$404,5,FALSE)*D29)</f>
        <v/>
      </c>
      <c r="M29" s="189" t="e">
        <f>IF(B29=Data!B110,Data!G110,(IF(B29=Data!B116,Data!G116,(IF(B29=Data!B118,Data!G118,(IF(B29=Data!#REF!,Data!#REF!,(IF(B29=Data!#REF!,Data!#REF!,(IF(B29=Data!B101,Data!G101,(IF(B29=Data!#REF!,Data!#REF!,(IF(B29=Data!#REF!,Data!#REF!,Data!#REF!)))))))))))))))&amp;IF(B29=Data!B236,Data!G236,(IF(B29=Data!B237,Data!G237,(IF(B29=Data!#REF!,Data!#REF!,(IF(B29=Data!B232,Data!G232,(IF(B29=Data!B233,Data!G233,(IF(B29=Data!#REF!,Data!G928,(IF(B29=Data!#REF!,Data!#REF!,(IF(B29=Data!B288,Data!G288,Data!#REF!)))))))))))))))&amp;IF(B29=Data!#REF!,Data!#REF!,(IF(B29=Data!#REF!,Data!#REF!,(IF(B29=Data!#REF!,Data!#REF!,(IF(B29=Data!#REF!,Data!#REF!,(IF(B29=Data!#REF!,Data!#REF!,Data!#REF!)))))))))</f>
        <v>#REF!</v>
      </c>
      <c r="N29" s="377"/>
      <c r="O29" s="378"/>
      <c r="P29" s="186" t="e">
        <f>IF(B29=Data!B110,Data!H110,(IF(B29=Data!B116,Data!H116,(IF(B29=Data!B118,Data!H118,(IF(B29=Data!#REF!,Data!#REF!,(IF(B29=Data!#REF!,Data!#REF!,(IF(B29=Data!B101,Data!H101,(IF(B29=Data!#REF!,Data!#REF!,(IF(B29=Data!#REF!,Data!#REF!,Data!#REF!)))))))))))))))&amp;IF(B29=Data!B236,Data!H236,(IF(B29=Data!B237,Data!H237,(IF(B29=Data!#REF!,Data!#REF!,(IF(B29=Data!B232,Data!H232,(IF(B29=Data!B233,Data!H233,(IF(B29=Data!#REF!,Data!H928,(IF(B29=Data!#REF!,Data!#REF!,(IF(B29=Data!B288,Data!H288,Data!#REF!)))))))))))))))&amp;IF(B29=Data!#REF!,Data!#REF!,(IF(B29=Data!#REF!,Data!#REF!,(IF(B29=Data!#REF!,Data!#REF!,(IF(B29=Data!#REF!,Data!#REF!,(IF(B29=Data!#REF!,Data!#REF!,Data!#REF!)))))))))</f>
        <v>#REF!</v>
      </c>
      <c r="Q29" s="378"/>
      <c r="R29" s="378"/>
      <c r="S29" s="186" t="e">
        <f>IF(B29=Data!B110,Data!I110,(IF(B29=Data!B116,Data!I116,(IF(B29=Data!B118,Data!I118,(IF(B29=Data!#REF!,Data!#REF!,(IF(B29=Data!#REF!,Data!#REF!,(IF(B29=Data!B101,Data!I101,(IF(B29=Data!#REF!,Data!#REF!,(IF(B29=Data!#REF!,Data!#REF!,Data!#REF!)))))))))))))))&amp;IF(B29=Data!B236,Data!I236,(IF(B29=Data!B237,Data!I237,(IF(B29=Data!#REF!,Data!#REF!,(IF(B29=Data!B232,Data!I232,(IF(B29=Data!B233,Data!I233,(IF(B29=Data!#REF!,Data!I928,(IF(B29=Data!#REF!,Data!#REF!,(IF(B29=Data!B288,Data!I288,Data!#REF!)))))))))))))))&amp;IF(B29=Data!#REF!,Data!#REF!,(IF(B29=Data!#REF!,Data!#REF!,(IF(B29=Data!#REF!,Data!#REF!,(IF(B29=Data!#REF!,Data!#REF!,(IF(B29=Data!#REF!,Data!#REF!,Data!#REF!)))))))))</f>
        <v>#REF!</v>
      </c>
      <c r="T29" s="379"/>
      <c r="U29" s="186" t="e">
        <f>IF(B29=Data!B110,Data!J110,(IF(B29=Data!B116,Data!J116,(IF(B29=Data!B118,Data!J118,(IF(B29=Data!#REF!,Data!#REF!,(IF(B29=Data!#REF!,Data!#REF!,(IF(B29=Data!B101,Data!J101,(IF(B29=Data!#REF!,Data!#REF!,(IF(B29=Data!#REF!,Data!#REF!,Data!#REF!)))))))))))))))&amp;IF(B29=Data!B236,Data!J236,(IF(B29=Data!B237,Data!J237,(IF(B29=Data!#REF!,Data!#REF!,(IF(B29=Data!B232,Data!J232,(IF(B29=Data!B233,Data!J233,(IF(B29=Data!#REF!,Data!J928,(IF(B29=Data!#REF!,Data!#REF!,(IF(B29=Data!B288,Data!J288,Data!#REF!)))))))))))))))&amp;IF(B29=Data!#REF!,Data!#REF!,(IF(B29=Data!#REF!,Data!#REF!,(IF(B29=Data!#REF!,Data!#REF!,(IF(B29=Data!#REF!,Data!#REF!,(IF(B29=Data!#REF!,Data!#REF!,Data!#REF!)))))))))</f>
        <v>#REF!</v>
      </c>
      <c r="V29" s="184" t="str">
        <f>IF(D29="","",VLOOKUP(B29,Data!$B$5:$J$404,9,FALSE)*D29)</f>
        <v/>
      </c>
    </row>
    <row r="30" spans="1:22" s="340" customFormat="1" ht="17" customHeight="1">
      <c r="A30" s="272"/>
      <c r="B30" s="419"/>
      <c r="C30" s="187" t="str">
        <f>IF(D30="","",VLOOKUP(B30,Data!$B$5:$L$404,2,FALSE))</f>
        <v/>
      </c>
      <c r="D30" s="274"/>
      <c r="E30" s="341"/>
      <c r="F30" s="185" t="str">
        <f>IF(D30="","",VLOOKUP(B30,Data!$B$5:$L$404,11,FALSE))</f>
        <v/>
      </c>
      <c r="G30" s="188" t="str">
        <f t="shared" si="0"/>
        <v>-</v>
      </c>
      <c r="H30" s="182" t="str">
        <f>IF(D30="","",VLOOKUP(B30,Data!$B$5:$D$404,3,FALSE))</f>
        <v/>
      </c>
      <c r="I30" s="182" t="str">
        <f>IF(D30="","",VLOOKUP(B30,Data!$B$5:$M$404,12,FALSE))</f>
        <v/>
      </c>
      <c r="J30" s="280"/>
      <c r="K30" s="183" t="str">
        <f>IF(D30="","",VLOOKUP(B30,Data!$B$5:$E$404,4,FALSE)*D30)</f>
        <v/>
      </c>
      <c r="L30" s="183" t="str">
        <f>IF(D30="","",VLOOKUP(B30,Data!$B$5:$F$404,5,FALSE)*D30)</f>
        <v/>
      </c>
      <c r="M30" s="189" t="e">
        <f>IF(B30=Data!B118,Data!G118,(IF(B30=Data!B124,Data!G124,(IF(B30=Data!B126,Data!G126,(IF(B30=Data!#REF!,Data!#REF!,(IF(B30=Data!#REF!,Data!#REF!,(IF(B30=Data!B109,Data!G109,(IF(B30=Data!#REF!,Data!#REF!,(IF(B30=Data!#REF!,Data!#REF!,Data!#REF!)))))))))))))))&amp;IF(B30=Data!B244,Data!G244,(IF(B30=Data!B245,Data!G245,(IF(B30=Data!#REF!,Data!#REF!,(IF(B30=Data!B240,Data!G240,(IF(B30=Data!B241,Data!G241,(IF(B30=Data!#REF!,Data!G936,(IF(B30=Data!#REF!,Data!#REF!,(IF(B30=Data!B296,Data!G296,Data!#REF!)))))))))))))))&amp;IF(B30=Data!#REF!,Data!#REF!,(IF(B30=Data!#REF!,Data!#REF!,(IF(B30=Data!#REF!,Data!#REF!,(IF(B30=Data!#REF!,Data!#REF!,(IF(B30=Data!#REF!,Data!#REF!,Data!#REF!)))))))))</f>
        <v>#REF!</v>
      </c>
      <c r="N30" s="377"/>
      <c r="O30" s="378"/>
      <c r="P30" s="186" t="e">
        <f>IF(B30=Data!B118,Data!H118,(IF(B30=Data!B124,Data!H124,(IF(B30=Data!B126,Data!H126,(IF(B30=Data!#REF!,Data!#REF!,(IF(B30=Data!#REF!,Data!#REF!,(IF(B30=Data!B109,Data!H109,(IF(B30=Data!#REF!,Data!#REF!,(IF(B30=Data!#REF!,Data!#REF!,Data!#REF!)))))))))))))))&amp;IF(B30=Data!B244,Data!H244,(IF(B30=Data!B245,Data!H245,(IF(B30=Data!#REF!,Data!#REF!,(IF(B30=Data!B240,Data!H240,(IF(B30=Data!B241,Data!H241,(IF(B30=Data!#REF!,Data!H936,(IF(B30=Data!#REF!,Data!#REF!,(IF(B30=Data!B296,Data!H296,Data!#REF!)))))))))))))))&amp;IF(B30=Data!#REF!,Data!#REF!,(IF(B30=Data!#REF!,Data!#REF!,(IF(B30=Data!#REF!,Data!#REF!,(IF(B30=Data!#REF!,Data!#REF!,(IF(B30=Data!#REF!,Data!#REF!,Data!#REF!)))))))))</f>
        <v>#REF!</v>
      </c>
      <c r="Q30" s="378"/>
      <c r="R30" s="378"/>
      <c r="S30" s="186" t="e">
        <f>IF(B30=Data!B118,Data!I118,(IF(B30=Data!B124,Data!I124,(IF(B30=Data!B126,Data!I126,(IF(B30=Data!#REF!,Data!#REF!,(IF(B30=Data!#REF!,Data!#REF!,(IF(B30=Data!B109,Data!I109,(IF(B30=Data!#REF!,Data!#REF!,(IF(B30=Data!#REF!,Data!#REF!,Data!#REF!)))))))))))))))&amp;IF(B30=Data!B244,Data!I244,(IF(B30=Data!B245,Data!I245,(IF(B30=Data!#REF!,Data!#REF!,(IF(B30=Data!B240,Data!I240,(IF(B30=Data!B241,Data!I241,(IF(B30=Data!#REF!,Data!I936,(IF(B30=Data!#REF!,Data!#REF!,(IF(B30=Data!B296,Data!I296,Data!#REF!)))))))))))))))&amp;IF(B30=Data!#REF!,Data!#REF!,(IF(B30=Data!#REF!,Data!#REF!,(IF(B30=Data!#REF!,Data!#REF!,(IF(B30=Data!#REF!,Data!#REF!,(IF(B30=Data!#REF!,Data!#REF!,Data!#REF!)))))))))</f>
        <v>#REF!</v>
      </c>
      <c r="T30" s="379"/>
      <c r="U30" s="186" t="e">
        <f>IF(B30=Data!B118,Data!J118,(IF(B30=Data!B124,Data!J124,(IF(B30=Data!B126,Data!J126,(IF(B30=Data!#REF!,Data!#REF!,(IF(B30=Data!#REF!,Data!#REF!,(IF(B30=Data!B109,Data!J109,(IF(B30=Data!#REF!,Data!#REF!,(IF(B30=Data!#REF!,Data!#REF!,Data!#REF!)))))))))))))))&amp;IF(B30=Data!B244,Data!J244,(IF(B30=Data!B245,Data!J245,(IF(B30=Data!#REF!,Data!#REF!,(IF(B30=Data!B240,Data!J240,(IF(B30=Data!B241,Data!J241,(IF(B30=Data!#REF!,Data!J936,(IF(B30=Data!#REF!,Data!#REF!,(IF(B30=Data!B296,Data!J296,Data!#REF!)))))))))))))))&amp;IF(B30=Data!#REF!,Data!#REF!,(IF(B30=Data!#REF!,Data!#REF!,(IF(B30=Data!#REF!,Data!#REF!,(IF(B30=Data!#REF!,Data!#REF!,(IF(B30=Data!#REF!,Data!#REF!,Data!#REF!)))))))))</f>
        <v>#REF!</v>
      </c>
      <c r="V30" s="184" t="str">
        <f>IF(D30="","",VLOOKUP(B30,Data!$B$5:$J$404,9,FALSE)*D30)</f>
        <v/>
      </c>
    </row>
    <row r="31" spans="1:22" s="340" customFormat="1" ht="19.5" customHeight="1">
      <c r="A31" s="272"/>
      <c r="B31" s="695" t="s">
        <v>1161</v>
      </c>
      <c r="C31" s="696"/>
      <c r="D31" s="454">
        <f>SUM(D18:D29)</f>
        <v>24</v>
      </c>
      <c r="E31" s="191"/>
      <c r="F31" s="191"/>
      <c r="G31" s="455">
        <f>SUM(G18:G29)</f>
        <v>66404.259999999995</v>
      </c>
      <c r="H31" s="383"/>
      <c r="I31" s="191"/>
      <c r="J31" s="191"/>
      <c r="K31" s="455">
        <f>SUM(K18:K30)</f>
        <v>5693</v>
      </c>
      <c r="L31" s="455">
        <f>SUM(L18:L30)</f>
        <v>5091</v>
      </c>
      <c r="M31" s="190">
        <f>SUM(M16:M17)</f>
        <v>0</v>
      </c>
      <c r="N31" s="190"/>
      <c r="O31" s="190"/>
      <c r="P31" s="190"/>
      <c r="Q31" s="190"/>
      <c r="R31" s="190">
        <f>SUM(R16:R17)</f>
        <v>0</v>
      </c>
      <c r="S31" s="190">
        <f>SUM(S16:S17)</f>
        <v>0</v>
      </c>
      <c r="T31" s="190"/>
      <c r="U31" s="190">
        <f>SUM(U16:U17)</f>
        <v>0</v>
      </c>
      <c r="V31" s="456">
        <f>SUM(V18:V30)</f>
        <v>31.2</v>
      </c>
    </row>
    <row r="32" spans="1:22" ht="10.25" customHeight="1">
      <c r="A32" s="272"/>
      <c r="B32" s="697"/>
      <c r="C32" s="698"/>
      <c r="D32" s="395"/>
      <c r="E32" s="311"/>
      <c r="F32" s="160" t="s">
        <v>523</v>
      </c>
      <c r="G32" s="157"/>
      <c r="H32" s="344"/>
      <c r="I32" s="344"/>
      <c r="J32" s="344"/>
      <c r="K32" s="161"/>
      <c r="L32" s="151"/>
      <c r="M32" s="298"/>
      <c r="T32" s="298"/>
      <c r="U32" s="298"/>
      <c r="V32" s="155"/>
    </row>
    <row r="33" spans="1:22" ht="14">
      <c r="A33" s="290" t="s">
        <v>524</v>
      </c>
      <c r="B33" s="346"/>
      <c r="C33" s="347"/>
      <c r="D33" s="396" t="s">
        <v>81</v>
      </c>
      <c r="E33" s="305"/>
      <c r="F33" s="68" t="s">
        <v>82</v>
      </c>
      <c r="G33" s="72"/>
      <c r="H33" s="322" t="s">
        <v>83</v>
      </c>
      <c r="I33" s="349"/>
      <c r="J33" s="152" t="s">
        <v>84</v>
      </c>
      <c r="K33" s="152"/>
      <c r="L33" s="682" t="s">
        <v>85</v>
      </c>
      <c r="M33" s="683"/>
      <c r="N33" s="683"/>
      <c r="O33" s="683"/>
      <c r="P33" s="683"/>
      <c r="Q33" s="683"/>
      <c r="R33" s="683"/>
      <c r="S33" s="683"/>
      <c r="T33" s="683"/>
      <c r="U33" s="683"/>
      <c r="V33" s="684"/>
    </row>
    <row r="34" spans="1:22" ht="14">
      <c r="A34" s="297" t="s">
        <v>525</v>
      </c>
      <c r="B34" s="334"/>
      <c r="C34" s="308"/>
      <c r="D34" s="386" t="s">
        <v>87</v>
      </c>
      <c r="F34" s="685"/>
      <c r="G34" s="686"/>
      <c r="H34" s="297" t="s">
        <v>88</v>
      </c>
      <c r="I34" s="350"/>
      <c r="J34" s="154" t="s">
        <v>89</v>
      </c>
      <c r="K34" s="154"/>
      <c r="L34" s="150"/>
      <c r="V34" s="155"/>
    </row>
    <row r="35" spans="1:22">
      <c r="A35" s="297" t="s">
        <v>526</v>
      </c>
      <c r="B35" s="297"/>
      <c r="C35" s="298"/>
      <c r="F35" s="685"/>
      <c r="G35" s="686"/>
      <c r="H35" s="297"/>
      <c r="I35" s="350"/>
      <c r="J35" s="154" t="s">
        <v>93</v>
      </c>
      <c r="K35" s="154"/>
      <c r="L35" s="150"/>
      <c r="V35" s="155"/>
    </row>
    <row r="36" spans="1:22" ht="10.5" customHeight="1">
      <c r="A36" s="311"/>
      <c r="B36" s="351"/>
      <c r="C36" s="352"/>
      <c r="D36" s="386" t="s">
        <v>94</v>
      </c>
      <c r="F36" s="685"/>
      <c r="G36" s="686"/>
      <c r="H36" s="297" t="s">
        <v>95</v>
      </c>
      <c r="I36" s="350"/>
      <c r="J36" s="154"/>
      <c r="K36" s="154"/>
      <c r="L36" s="150"/>
      <c r="V36" s="155"/>
    </row>
    <row r="37" spans="1:22" ht="13">
      <c r="A37" s="290" t="s">
        <v>96</v>
      </c>
      <c r="C37" s="292"/>
      <c r="D37" s="386" t="s">
        <v>97</v>
      </c>
      <c r="F37" s="76" t="s">
        <v>98</v>
      </c>
      <c r="G37" s="73"/>
      <c r="H37" s="297" t="s">
        <v>88</v>
      </c>
      <c r="I37" s="350"/>
      <c r="J37" s="154" t="s">
        <v>99</v>
      </c>
      <c r="K37" s="154"/>
      <c r="L37" s="150"/>
      <c r="V37" s="155"/>
    </row>
    <row r="38" spans="1:22" ht="10.5" customHeight="1">
      <c r="A38" s="297" t="s">
        <v>527</v>
      </c>
      <c r="C38" s="298"/>
      <c r="D38" s="386"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97"/>
      <c r="E39" s="312"/>
      <c r="F39" s="673" t="s">
        <v>1159</v>
      </c>
      <c r="G39" s="674"/>
      <c r="H39" s="673" t="s">
        <v>1158</v>
      </c>
      <c r="I39" s="674"/>
      <c r="J39" s="158" t="s">
        <v>104</v>
      </c>
      <c r="K39" s="158"/>
      <c r="L39" s="675" t="s">
        <v>105</v>
      </c>
      <c r="M39" s="676"/>
      <c r="N39" s="676"/>
      <c r="O39" s="676"/>
      <c r="P39" s="676"/>
      <c r="Q39" s="676"/>
      <c r="R39" s="676"/>
      <c r="S39" s="676"/>
      <c r="T39" s="676"/>
      <c r="U39" s="676"/>
      <c r="V39" s="677"/>
    </row>
    <row r="40" spans="1:22">
      <c r="B40" s="305"/>
    </row>
    <row r="43" spans="1:22" ht="19.25" customHeight="1"/>
    <row r="44" spans="1:22" ht="19.25" customHeight="1"/>
    <row r="45" spans="1:22" s="354" customFormat="1" ht="17.75" customHeight="1">
      <c r="A45" s="163" t="s">
        <v>886</v>
      </c>
      <c r="B45" s="146"/>
      <c r="C45" s="163" t="s">
        <v>569</v>
      </c>
      <c r="D45" s="382"/>
      <c r="E45" s="363"/>
      <c r="F45" s="163" t="s">
        <v>880</v>
      </c>
      <c r="G45" s="146"/>
      <c r="H45" s="163" t="s">
        <v>569</v>
      </c>
      <c r="K45" s="265"/>
      <c r="L45" s="265"/>
      <c r="V45" s="264"/>
    </row>
    <row r="46" spans="1:22" s="354" customFormat="1" ht="17.75" customHeight="1">
      <c r="A46" s="163" t="s">
        <v>887</v>
      </c>
      <c r="B46" s="146"/>
      <c r="C46" s="163" t="s">
        <v>891</v>
      </c>
      <c r="D46" s="382"/>
      <c r="E46" s="363"/>
      <c r="F46" s="247" t="s">
        <v>881</v>
      </c>
      <c r="G46" s="381"/>
      <c r="H46" s="247" t="s">
        <v>891</v>
      </c>
      <c r="K46" s="265"/>
      <c r="L46" s="265"/>
      <c r="V46" s="264"/>
    </row>
    <row r="47" spans="1:22" s="354" customFormat="1" ht="17.75" customHeight="1">
      <c r="A47" s="163" t="s">
        <v>888</v>
      </c>
      <c r="B47" s="146"/>
      <c r="C47" s="163" t="s">
        <v>891</v>
      </c>
      <c r="D47" s="382"/>
      <c r="E47" s="363"/>
      <c r="F47" s="163" t="s">
        <v>882</v>
      </c>
      <c r="G47" s="146"/>
      <c r="H47" s="163" t="s">
        <v>569</v>
      </c>
      <c r="K47" s="265"/>
      <c r="L47" s="265"/>
      <c r="V47" s="264"/>
    </row>
    <row r="48" spans="1:22" s="354" customFormat="1" ht="17.75" customHeight="1">
      <c r="A48" s="163" t="s">
        <v>889</v>
      </c>
      <c r="B48" s="146"/>
      <c r="C48" s="163" t="s">
        <v>569</v>
      </c>
      <c r="D48" s="382"/>
      <c r="E48" s="363"/>
      <c r="F48" s="163" t="s">
        <v>883</v>
      </c>
      <c r="G48" s="146"/>
      <c r="H48" s="163" t="s">
        <v>569</v>
      </c>
      <c r="K48" s="265"/>
      <c r="L48" s="265"/>
      <c r="V48" s="264"/>
    </row>
    <row r="49" spans="1:22" s="354" customFormat="1" ht="17.75" customHeight="1">
      <c r="A49" s="163" t="s">
        <v>890</v>
      </c>
      <c r="B49" s="146"/>
      <c r="C49" s="163" t="s">
        <v>569</v>
      </c>
      <c r="D49" s="382"/>
      <c r="E49" s="363"/>
      <c r="F49" s="163" t="s">
        <v>885</v>
      </c>
      <c r="G49" s="146"/>
      <c r="H49" s="163" t="s">
        <v>569</v>
      </c>
      <c r="K49" s="265"/>
      <c r="L49" s="265"/>
      <c r="V49" s="264"/>
    </row>
    <row r="50" spans="1:22" ht="18.75" customHeight="1">
      <c r="A50" s="411"/>
      <c r="B50" s="411"/>
      <c r="C50" s="411"/>
      <c r="D50" s="384"/>
      <c r="E50" s="266"/>
      <c r="F50" s="163" t="s">
        <v>884</v>
      </c>
      <c r="H50" s="163" t="s">
        <v>569</v>
      </c>
    </row>
    <row r="51" spans="1:22" ht="17.5">
      <c r="A51" s="268"/>
      <c r="B51" s="411"/>
      <c r="C51" s="411"/>
      <c r="D51" s="384"/>
      <c r="E51" s="411"/>
      <c r="F51" s="267"/>
      <c r="G51" s="267"/>
      <c r="H51" s="411"/>
    </row>
    <row r="53" spans="1:22">
      <c r="D53" s="386" t="s">
        <v>872</v>
      </c>
    </row>
    <row r="54" spans="1:22">
      <c r="L54" s="355"/>
    </row>
    <row r="55" spans="1:22" ht="14">
      <c r="A55" s="356"/>
      <c r="C55" s="334"/>
      <c r="D55" s="398"/>
      <c r="L55" s="358"/>
    </row>
    <row r="56" spans="1:22" ht="14">
      <c r="A56" s="359"/>
      <c r="C56" s="334"/>
      <c r="D56" s="398"/>
      <c r="L56" s="358"/>
    </row>
    <row r="57" spans="1:22" ht="14">
      <c r="A57" s="359"/>
      <c r="C57" s="334"/>
      <c r="D57" s="398"/>
      <c r="L57" s="358"/>
    </row>
    <row r="58" spans="1:22" ht="14">
      <c r="A58" s="359"/>
      <c r="B58" s="334"/>
      <c r="C58" s="334"/>
      <c r="D58" s="398"/>
      <c r="L58" s="358"/>
    </row>
    <row r="59" spans="1:22" ht="14">
      <c r="A59" s="359"/>
      <c r="B59" s="334"/>
      <c r="C59" s="334"/>
      <c r="D59" s="398"/>
      <c r="L59" s="358"/>
    </row>
    <row r="60" spans="1:22" ht="14">
      <c r="A60" s="359"/>
      <c r="B60" s="334"/>
      <c r="C60" s="334"/>
      <c r="D60" s="398"/>
      <c r="L60" s="358"/>
    </row>
    <row r="61" spans="1:22" ht="14">
      <c r="A61" s="334"/>
      <c r="B61" s="334"/>
      <c r="C61" s="334"/>
      <c r="D61" s="398"/>
      <c r="L61" s="360"/>
    </row>
    <row r="62" spans="1:22" ht="14">
      <c r="A62" s="359"/>
      <c r="B62" s="334"/>
      <c r="C62" s="334"/>
      <c r="D62" s="398"/>
    </row>
    <row r="63" spans="1:22" ht="14">
      <c r="A63" s="334"/>
      <c r="B63" s="334"/>
      <c r="C63" s="334"/>
      <c r="D63" s="398"/>
    </row>
    <row r="64" spans="1:22" ht="14">
      <c r="A64" s="334"/>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34"/>
      <c r="B75" s="334"/>
      <c r="C75" s="334"/>
      <c r="D75" s="398"/>
    </row>
    <row r="76" spans="1:4" ht="14">
      <c r="B76" s="334"/>
    </row>
    <row r="77" spans="1:4" ht="14">
      <c r="B77" s="334"/>
    </row>
    <row r="78" spans="1:4" ht="14">
      <c r="B78" s="334"/>
    </row>
  </sheetData>
  <mergeCells count="9">
    <mergeCell ref="F39:G39"/>
    <mergeCell ref="H39:I39"/>
    <mergeCell ref="L39:V39"/>
    <mergeCell ref="B31:C32"/>
    <mergeCell ref="L33:V33"/>
    <mergeCell ref="F34:G34"/>
    <mergeCell ref="F35:G35"/>
    <mergeCell ref="F36:G36"/>
    <mergeCell ref="L38:V38"/>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9" max="21" man="1"/>
  </rowBreaks>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7757B-53DD-4C86-B787-FBA3481B11D7}">
  <sheetPr>
    <pageSetUpPr fitToPage="1"/>
  </sheetPr>
  <dimension ref="A1:AD75"/>
  <sheetViews>
    <sheetView topLeftCell="A7" zoomScale="70" zoomScaleNormal="70" zoomScaleSheetLayoutView="85" workbookViewId="0">
      <selection activeCell="A18" sqref="A18:XFD1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07"/>
      <c r="I10" s="608"/>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1155</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272">
        <v>7</v>
      </c>
      <c r="B19" s="368" t="s">
        <v>217</v>
      </c>
      <c r="C19" s="187" t="str">
        <f>IF(D19="","",VLOOKUP(B19,Data!$B$5:$L$404,2,FALSE))</f>
        <v>WH50430</v>
      </c>
      <c r="D19" s="274">
        <v>1</v>
      </c>
      <c r="E19" s="273"/>
      <c r="F19" s="376">
        <f>IF(D19="","",VLOOKUP(B19,Data!$B$5:$L$404,11,FALSE))</f>
        <v>2347.63</v>
      </c>
      <c r="G19" s="400">
        <f>IF(D19&gt;0,D19*F19,"-")</f>
        <v>2347.63</v>
      </c>
      <c r="H19" s="401" t="str">
        <f>IF(D19="","",VLOOKUP(B19,Data!$B$5:$D$404,3,FALSE))</f>
        <v>C/T</v>
      </c>
      <c r="I19" s="401" t="str">
        <f>IF(D19="","",VLOOKUP(B19,Data!$B$5:$M$404,12,FALSE))</f>
        <v>Indonesia</v>
      </c>
      <c r="J19" s="553" t="s">
        <v>1156</v>
      </c>
      <c r="K19" s="187">
        <f>IF(D19="","",VLOOKUP(B19,Data!$B$5:$E$404,4,FALSE)*D19)</f>
        <v>222</v>
      </c>
      <c r="L19" s="187">
        <f>IF(D19="","",VLOOKUP(B19,Data!$B$5:$F$404,5,FALSE)*D19)</f>
        <v>201</v>
      </c>
      <c r="M19" s="403"/>
      <c r="N19" s="404"/>
      <c r="O19" s="405"/>
      <c r="P19" s="406"/>
      <c r="Q19" s="405"/>
      <c r="R19" s="405"/>
      <c r="S19" s="406"/>
      <c r="T19" s="407"/>
      <c r="U19" s="406"/>
      <c r="V19" s="408">
        <f>IF(D19="","",VLOOKUP(B19,Data!$B$5:$J$404,9,FALSE)*D19)</f>
        <v>1.1990000000000001</v>
      </c>
      <c r="W19" s="386"/>
      <c r="X19" s="386"/>
      <c r="Y19" s="386"/>
      <c r="Z19" s="386"/>
      <c r="AA19" s="386"/>
      <c r="AB19" s="386"/>
      <c r="AC19" s="386"/>
      <c r="AD19" s="386"/>
    </row>
    <row r="20" spans="1:30" s="340" customFormat="1" ht="17" customHeight="1">
      <c r="A20" s="272"/>
      <c r="B20" s="419"/>
      <c r="C20" s="187" t="str">
        <f>IF(D20="","",VLOOKUP(B20,Data!$B$5:$L$404,2,FALSE))</f>
        <v/>
      </c>
      <c r="D20" s="274"/>
      <c r="E20" s="466"/>
      <c r="F20" s="185" t="str">
        <f>IF(D20="","",VLOOKUP(B20,Data!$B$5:$L$404,11,FALSE))</f>
        <v/>
      </c>
      <c r="G20" s="188" t="str">
        <f t="shared" ref="G20:G25" si="0">IF(D20&gt;0,D20*F20,"-")</f>
        <v>-</v>
      </c>
      <c r="H20" s="182" t="str">
        <f>IF(D20="","",VLOOKUP(B20,Data!$B$5:$D$404,3,FALSE))</f>
        <v/>
      </c>
      <c r="I20" s="182" t="str">
        <f>IF(D20="","",VLOOKUP(B20,Data!$B$5:$M$404,12,FALSE))</f>
        <v/>
      </c>
      <c r="J20" s="553"/>
      <c r="K20" s="183" t="str">
        <f>IF(D20="","",VLOOKUP(B20,Data!$B$5:$E$404,4,FALSE)*D20)</f>
        <v/>
      </c>
      <c r="L20" s="183" t="str">
        <f>IF(D20="","",VLOOKUP(B20,Data!$B$5:$F$404,5,FALSE)*D20)</f>
        <v/>
      </c>
      <c r="M20" s="189" t="e">
        <f>IF(B20=Data!B84,Data!G84,(IF(B20=Data!B90,Data!G90,(IF(B20=Data!B92,Data!G92,(IF(B20=Data!#REF!,Data!#REF!,(IF(B20=Data!#REF!,Data!#REF!,(IF(B20=Data!B75,Data!G75,(IF(B20=Data!#REF!,Data!#REF!,(IF(B20=Data!#REF!,Data!#REF!,Data!#REF!)))))))))))))))&amp;IF(B20=Data!B209,Data!G209,(IF(B20=Data!B210,Data!G210,(IF(B20=Data!#REF!,Data!#REF!,(IF(B20=Data!B205,Data!G205,(IF(B20=Data!B206,Data!G206,(IF(B20=Data!#REF!,Data!G902,(IF(B20=Data!#REF!,Data!#REF!,(IF(B20=Data!B262,Data!G262,Data!#REF!)))))))))))))))&amp;IF(B20=Data!#REF!,Data!#REF!,(IF(B20=Data!#REF!,Data!#REF!,(IF(B20=Data!#REF!,Data!#REF!,(IF(B20=Data!#REF!,Data!#REF!,(IF(B20=Data!#REF!,Data!#REF!,Data!#REF!)))))))))</f>
        <v>#REF!</v>
      </c>
      <c r="N20" s="377"/>
      <c r="O20" s="378"/>
      <c r="P20" s="186" t="e">
        <f>IF(B20=Data!B84,Data!H84,(IF(B20=Data!B90,Data!H90,(IF(B20=Data!B92,Data!H92,(IF(B20=Data!#REF!,Data!#REF!,(IF(B20=Data!#REF!,Data!#REF!,(IF(B20=Data!B75,Data!H75,(IF(B20=Data!#REF!,Data!#REF!,(IF(B20=Data!#REF!,Data!#REF!,Data!#REF!)))))))))))))))&amp;IF(B20=Data!B209,Data!H209,(IF(B20=Data!B210,Data!H210,(IF(B20=Data!#REF!,Data!#REF!,(IF(B20=Data!B205,Data!H205,(IF(B20=Data!B206,Data!H206,(IF(B20=Data!#REF!,Data!H902,(IF(B20=Data!#REF!,Data!#REF!,(IF(B20=Data!B262,Data!H262,Data!#REF!)))))))))))))))&amp;IF(B20=Data!#REF!,Data!#REF!,(IF(B20=Data!#REF!,Data!#REF!,(IF(B20=Data!#REF!,Data!#REF!,(IF(B20=Data!#REF!,Data!#REF!,(IF(B20=Data!#REF!,Data!#REF!,Data!#REF!)))))))))</f>
        <v>#REF!</v>
      </c>
      <c r="Q20" s="378"/>
      <c r="R20" s="378"/>
      <c r="S20" s="186" t="e">
        <f>IF(B20=Data!B84,Data!I84,(IF(B20=Data!B90,Data!I90,(IF(B20=Data!B92,Data!I92,(IF(B20=Data!#REF!,Data!#REF!,(IF(B20=Data!#REF!,Data!#REF!,(IF(B20=Data!B75,Data!I75,(IF(B20=Data!#REF!,Data!#REF!,(IF(B20=Data!#REF!,Data!#REF!,Data!#REF!)))))))))))))))&amp;IF(B20=Data!B209,Data!I209,(IF(B20=Data!B210,Data!I210,(IF(B20=Data!#REF!,Data!#REF!,(IF(B20=Data!B205,Data!I205,(IF(B20=Data!B206,Data!I206,(IF(B20=Data!#REF!,Data!I902,(IF(B20=Data!#REF!,Data!#REF!,(IF(B20=Data!B262,Data!I262,Data!#REF!)))))))))))))))&amp;IF(B20=Data!#REF!,Data!#REF!,(IF(B20=Data!#REF!,Data!#REF!,(IF(B20=Data!#REF!,Data!#REF!,(IF(B20=Data!#REF!,Data!#REF!,(IF(B20=Data!#REF!,Data!#REF!,Data!#REF!)))))))))</f>
        <v>#REF!</v>
      </c>
      <c r="T20" s="379"/>
      <c r="U20" s="186" t="e">
        <f>IF(B20=Data!B84,Data!J84,(IF(B20=Data!B90,Data!J90,(IF(B20=Data!B92,Data!J92,(IF(B20=Data!#REF!,Data!#REF!,(IF(B20=Data!#REF!,Data!#REF!,(IF(B20=Data!B75,Data!J75,(IF(B20=Data!#REF!,Data!#REF!,(IF(B20=Data!#REF!,Data!#REF!,Data!#REF!)))))))))))))))&amp;IF(B20=Data!B209,Data!J209,(IF(B20=Data!B210,Data!J210,(IF(B20=Data!#REF!,Data!#REF!,(IF(B20=Data!B205,Data!J205,(IF(B20=Data!B206,Data!J206,(IF(B20=Data!#REF!,Data!J902,(IF(B20=Data!#REF!,Data!#REF!,(IF(B20=Data!B262,Data!J262,Data!#REF!)))))))))))))))&amp;IF(B20=Data!#REF!,Data!#REF!,(IF(B20=Data!#REF!,Data!#REF!,(IF(B20=Data!#REF!,Data!#REF!,(IF(B20=Data!#REF!,Data!#REF!,(IF(B20=Data!#REF!,Data!#REF!,Data!#REF!)))))))))</f>
        <v>#REF!</v>
      </c>
      <c r="V20" s="184" t="str">
        <f>IF(D20="","",VLOOKUP(B20,Data!$B$5:$J$404,9,FALSE)*D20)</f>
        <v/>
      </c>
    </row>
    <row r="21" spans="1:30" s="409" customFormat="1" ht="17" customHeight="1">
      <c r="A21" s="410"/>
      <c r="B21" s="368"/>
      <c r="C21" s="187" t="str">
        <f>IF(D21="","",VLOOKUP(B21,Data!$B$5:$L$404,2,FALSE))</f>
        <v/>
      </c>
      <c r="D21" s="274"/>
      <c r="E21" s="273"/>
      <c r="F21" s="376" t="str">
        <f>IF(D21="","",VLOOKUP(B21,Data!$B$5:$L$404,11,FALSE))</f>
        <v/>
      </c>
      <c r="G21" s="400" t="str">
        <f>IF(D21&gt;0,D21*F21,"-")</f>
        <v>-</v>
      </c>
      <c r="H21" s="401" t="str">
        <f>IF(D21="","",VLOOKUP(B21,Data!$B$5:$D$404,3,FALSE))</f>
        <v/>
      </c>
      <c r="I21" s="401" t="str">
        <f>IF(D21="","",VLOOKUP(B21,Data!$B$5:$M$404,12,FALSE))</f>
        <v/>
      </c>
      <c r="J21" s="402"/>
      <c r="K21" s="187" t="str">
        <f>IF(D21="","",VLOOKUP(B21,Data!$B$5:$E$404,4,FALSE)*D21)</f>
        <v/>
      </c>
      <c r="L21" s="187" t="str">
        <f>IF(D21="","",VLOOKUP(B21,Data!$B$5:$F$404,5,FALSE)*D21)</f>
        <v/>
      </c>
      <c r="M21" s="403"/>
      <c r="N21" s="404"/>
      <c r="O21" s="405"/>
      <c r="P21" s="406"/>
      <c r="Q21" s="405"/>
      <c r="R21" s="405"/>
      <c r="S21" s="406"/>
      <c r="T21" s="407"/>
      <c r="U21" s="406"/>
      <c r="V21" s="408" t="str">
        <f>IF(D21="","",VLOOKUP(B21,Data!$B$5:$J$404,9,FALSE)*D21)</f>
        <v/>
      </c>
      <c r="W21" s="386"/>
      <c r="X21" s="386"/>
      <c r="Y21" s="386"/>
      <c r="Z21" s="386"/>
      <c r="AA21" s="386"/>
      <c r="AB21" s="386"/>
      <c r="AC21" s="386"/>
      <c r="AD21" s="386"/>
    </row>
    <row r="22" spans="1:30" s="409" customFormat="1" ht="17" customHeight="1">
      <c r="A22" s="410"/>
      <c r="B22" s="368"/>
      <c r="C22" s="187" t="str">
        <f>IF(D22="","",VLOOKUP(B22,Data!$B$5:$L$404,2,FALSE))</f>
        <v/>
      </c>
      <c r="D22" s="274"/>
      <c r="E22" s="273"/>
      <c r="F22" s="376" t="str">
        <f>IF(D22="","",VLOOKUP(B22,Data!$B$5:$L$404,11,FALSE))</f>
        <v/>
      </c>
      <c r="G22" s="400" t="str">
        <f>IF(D22&gt;0,D22*F22,"-")</f>
        <v>-</v>
      </c>
      <c r="H22" s="401" t="str">
        <f>IF(D22="","",VLOOKUP(B22,Data!$B$5:$D$404,3,FALSE))</f>
        <v/>
      </c>
      <c r="I22" s="401" t="str">
        <f>IF(D22="","",VLOOKUP(B22,Data!$B$5:$M$404,12,FALSE))</f>
        <v/>
      </c>
      <c r="J22" s="402"/>
      <c r="K22" s="187" t="str">
        <f>IF(D22="","",VLOOKUP(B22,Data!$B$5:$E$404,4,FALSE)*D22)</f>
        <v/>
      </c>
      <c r="L22" s="187" t="str">
        <f>IF(D22="","",VLOOKUP(B22,Data!$B$5:$F$404,5,FALSE)*D22)</f>
        <v/>
      </c>
      <c r="M22" s="403"/>
      <c r="N22" s="404"/>
      <c r="O22" s="405"/>
      <c r="P22" s="406"/>
      <c r="Q22" s="405"/>
      <c r="R22" s="405"/>
      <c r="S22" s="406"/>
      <c r="T22" s="407"/>
      <c r="U22" s="406"/>
      <c r="V22" s="408" t="str">
        <f>IF(D22="","",VLOOKUP(B22,Data!$B$5:$J$404,9,FALSE)*D22)</f>
        <v/>
      </c>
      <c r="W22" s="386"/>
      <c r="X22" s="386"/>
      <c r="Y22" s="386"/>
      <c r="Z22" s="386"/>
      <c r="AA22" s="386"/>
      <c r="AB22" s="386"/>
      <c r="AC22" s="386"/>
      <c r="AD22" s="386"/>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340" customFormat="1" ht="17" customHeight="1">
      <c r="A24" s="410"/>
      <c r="B24" s="342"/>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399"/>
      <c r="B25" s="342" t="s">
        <v>871</v>
      </c>
      <c r="C25" s="187" t="str">
        <f>IF(D25="","",VLOOKUP(B25,Data!$B$5:$L$404,2,FALSE))</f>
        <v/>
      </c>
      <c r="D25" s="274"/>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410"/>
      <c r="B26" s="342" t="s">
        <v>1160</v>
      </c>
      <c r="C26" s="187"/>
      <c r="D26" s="274" t="s">
        <v>12</v>
      </c>
      <c r="E26" s="276"/>
      <c r="F26" s="185"/>
      <c r="G26" s="188"/>
      <c r="H26" s="182"/>
      <c r="I26" s="182"/>
      <c r="J26" s="246"/>
      <c r="K26" s="183"/>
      <c r="L26" s="183"/>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c r="W26" s="282"/>
      <c r="X26" s="282"/>
      <c r="Y26" s="282"/>
      <c r="Z26" s="282"/>
      <c r="AA26" s="282"/>
      <c r="AB26" s="282"/>
      <c r="AC26" s="282"/>
      <c r="AD26" s="282"/>
    </row>
    <row r="27" spans="1:30" s="340" customFormat="1" ht="19.5" customHeight="1">
      <c r="A27" s="272"/>
      <c r="B27" s="695" t="s">
        <v>1162</v>
      </c>
      <c r="C27" s="696"/>
      <c r="D27" s="269">
        <f>SUM(D16:D26)</f>
        <v>1</v>
      </c>
      <c r="E27" s="374"/>
      <c r="F27" s="380"/>
      <c r="G27" s="191">
        <f>SUM(G16:G26)</f>
        <v>2347.63</v>
      </c>
      <c r="H27" s="191"/>
      <c r="I27" s="383"/>
      <c r="J27" s="343"/>
      <c r="K27" s="191">
        <f>SUM(K16:K26)</f>
        <v>222</v>
      </c>
      <c r="L27" s="191">
        <f>SUM(L16:L26)</f>
        <v>201</v>
      </c>
      <c r="M27" s="191" t="e">
        <f>SUM(M16:M26)</f>
        <v>#REF!</v>
      </c>
      <c r="N27" s="190">
        <f>SUM(N14:N15)</f>
        <v>0</v>
      </c>
      <c r="O27" s="190" t="e">
        <f>SUM(#REF!)</f>
        <v>#REF!</v>
      </c>
      <c r="P27" s="190">
        <f>SUM(P14:P15)</f>
        <v>0</v>
      </c>
      <c r="Q27" s="190">
        <f>SUM(Q14:Q15)</f>
        <v>0</v>
      </c>
      <c r="R27" s="190" t="e">
        <f>SUM(#REF!)</f>
        <v>#REF!</v>
      </c>
      <c r="S27" s="190">
        <f>SUM(S14:S15)</f>
        <v>0</v>
      </c>
      <c r="T27" s="190">
        <f>SUM(T14:T15)</f>
        <v>0</v>
      </c>
      <c r="U27" s="190"/>
      <c r="V27" s="192">
        <f>SUM(V16:V26)</f>
        <v>1.1990000000000001</v>
      </c>
      <c r="W27" s="282"/>
    </row>
    <row r="28" spans="1:30" ht="10.5" customHeight="1">
      <c r="A28" s="272"/>
      <c r="B28" s="697"/>
      <c r="C28" s="698"/>
      <c r="D28" s="395"/>
      <c r="E28" s="375"/>
      <c r="F28" s="311"/>
      <c r="G28" s="160" t="s">
        <v>523</v>
      </c>
      <c r="H28" s="157"/>
      <c r="I28" s="344"/>
      <c r="J28" s="344"/>
      <c r="K28" s="344"/>
      <c r="L28" s="161"/>
      <c r="M28" s="151"/>
      <c r="N28" s="298"/>
      <c r="U28" s="298"/>
      <c r="V28" s="298"/>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1159</v>
      </c>
      <c r="G35" s="674"/>
      <c r="H35" s="673" t="s">
        <v>1158</v>
      </c>
      <c r="I35" s="674"/>
      <c r="J35" s="158" t="s">
        <v>104</v>
      </c>
      <c r="K35" s="158"/>
      <c r="L35" s="675" t="s">
        <v>105</v>
      </c>
      <c r="M35" s="676"/>
      <c r="N35" s="676"/>
      <c r="O35" s="676"/>
      <c r="P35" s="676"/>
      <c r="Q35" s="676"/>
      <c r="R35" s="676"/>
      <c r="S35" s="676"/>
      <c r="T35" s="676"/>
      <c r="U35" s="676"/>
      <c r="V35" s="677"/>
    </row>
    <row r="36" spans="1:22">
      <c r="B36" s="305"/>
    </row>
    <row r="42" spans="1:22" s="354" customFormat="1" ht="26.25" customHeight="1">
      <c r="A42" s="163" t="s">
        <v>886</v>
      </c>
      <c r="B42" s="146"/>
      <c r="C42" s="163" t="s">
        <v>569</v>
      </c>
      <c r="D42" s="362"/>
      <c r="E42" s="362"/>
      <c r="F42" s="363"/>
      <c r="G42" s="163" t="s">
        <v>880</v>
      </c>
      <c r="H42" s="146"/>
      <c r="I42" s="163" t="s">
        <v>569</v>
      </c>
      <c r="K42" s="265"/>
      <c r="L42" s="265"/>
      <c r="V42" s="264"/>
    </row>
    <row r="43" spans="1:22" s="354" customFormat="1" ht="19.25" customHeight="1">
      <c r="A43" s="163" t="s">
        <v>887</v>
      </c>
      <c r="B43" s="146"/>
      <c r="C43" s="163" t="s">
        <v>891</v>
      </c>
      <c r="D43" s="362"/>
      <c r="E43" s="362"/>
      <c r="F43" s="363"/>
      <c r="G43" s="247" t="s">
        <v>881</v>
      </c>
      <c r="H43" s="381"/>
      <c r="I43" s="247" t="s">
        <v>891</v>
      </c>
      <c r="K43" s="265"/>
      <c r="L43" s="265"/>
      <c r="V43" s="264"/>
    </row>
    <row r="44" spans="1:22" s="354" customFormat="1" ht="19.25" customHeight="1">
      <c r="A44" s="163" t="s">
        <v>888</v>
      </c>
      <c r="B44" s="146"/>
      <c r="C44" s="163" t="s">
        <v>891</v>
      </c>
      <c r="D44" s="362"/>
      <c r="E44" s="362"/>
      <c r="F44" s="363"/>
      <c r="G44" s="163" t="s">
        <v>882</v>
      </c>
      <c r="H44" s="146"/>
      <c r="I44" s="163" t="s">
        <v>569</v>
      </c>
      <c r="K44" s="265"/>
      <c r="L44" s="265"/>
      <c r="V44" s="264"/>
    </row>
    <row r="45" spans="1:22" s="354" customFormat="1" ht="19.25" customHeight="1">
      <c r="A45" s="163" t="s">
        <v>889</v>
      </c>
      <c r="B45" s="146"/>
      <c r="C45" s="163" t="s">
        <v>569</v>
      </c>
      <c r="D45" s="362"/>
      <c r="E45" s="362"/>
      <c r="F45" s="363"/>
      <c r="G45" s="163" t="s">
        <v>883</v>
      </c>
      <c r="H45" s="146"/>
      <c r="I45" s="163" t="s">
        <v>569</v>
      </c>
      <c r="K45" s="265"/>
      <c r="L45" s="265"/>
      <c r="V45" s="264"/>
    </row>
    <row r="46" spans="1:22" s="354" customFormat="1" ht="19.25" customHeight="1">
      <c r="A46" s="163" t="s">
        <v>890</v>
      </c>
      <c r="B46" s="146"/>
      <c r="C46" s="163" t="s">
        <v>569</v>
      </c>
      <c r="D46" s="362"/>
      <c r="E46" s="362"/>
      <c r="F46" s="363"/>
      <c r="G46" s="163" t="s">
        <v>885</v>
      </c>
      <c r="H46" s="146"/>
      <c r="I46" s="163" t="s">
        <v>569</v>
      </c>
      <c r="K46" s="265"/>
      <c r="L46" s="265"/>
      <c r="V46" s="264"/>
    </row>
    <row r="47" spans="1:22" ht="18.75" customHeight="1">
      <c r="A47" s="411"/>
      <c r="B47" s="411"/>
      <c r="C47" s="411"/>
      <c r="D47" s="411"/>
      <c r="E47" s="411"/>
      <c r="F47" s="266"/>
      <c r="G47" s="163" t="s">
        <v>884</v>
      </c>
      <c r="H47" s="146"/>
      <c r="I47" s="163" t="s">
        <v>569</v>
      </c>
    </row>
    <row r="51" spans="1:12">
      <c r="L51" s="355"/>
    </row>
    <row r="52" spans="1:12" ht="14">
      <c r="A52" s="356"/>
      <c r="C52" s="334"/>
      <c r="D52" s="357"/>
      <c r="L52" s="358"/>
    </row>
    <row r="53" spans="1:12" ht="14">
      <c r="A53" s="359"/>
      <c r="C53" s="334"/>
      <c r="D53" s="357"/>
      <c r="L53" s="358"/>
    </row>
    <row r="54" spans="1:12" ht="14">
      <c r="A54" s="359"/>
      <c r="C54" s="334"/>
      <c r="D54" s="357"/>
      <c r="L54" s="358"/>
    </row>
    <row r="55" spans="1:12" ht="14">
      <c r="A55" s="359"/>
      <c r="B55" s="334"/>
      <c r="C55" s="334"/>
      <c r="D55" s="357"/>
      <c r="L55" s="358"/>
    </row>
    <row r="56" spans="1:12" ht="14">
      <c r="A56" s="359"/>
      <c r="B56" s="334"/>
      <c r="C56" s="334"/>
      <c r="D56" s="357"/>
      <c r="L56" s="358"/>
    </row>
    <row r="57" spans="1:12" ht="14">
      <c r="A57" s="359"/>
      <c r="B57" s="334"/>
      <c r="C57" s="334"/>
      <c r="D57" s="357"/>
      <c r="L57" s="358"/>
    </row>
    <row r="58" spans="1:12" ht="14">
      <c r="A58" s="334"/>
      <c r="B58" s="334"/>
      <c r="C58" s="334"/>
      <c r="D58" s="357"/>
      <c r="L58" s="360"/>
    </row>
    <row r="59" spans="1:12" ht="14">
      <c r="A59" s="359"/>
      <c r="B59" s="334"/>
      <c r="C59" s="334"/>
      <c r="D59" s="357"/>
    </row>
    <row r="60" spans="1:12" ht="14">
      <c r="A60" s="334"/>
      <c r="B60" s="334"/>
      <c r="C60" s="334"/>
      <c r="D60" s="357"/>
    </row>
    <row r="61" spans="1:12" ht="14">
      <c r="A61" s="334"/>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34"/>
      <c r="B72" s="334"/>
      <c r="C72" s="334"/>
      <c r="D72" s="357"/>
    </row>
    <row r="73" spans="1:4" ht="14">
      <c r="B73" s="334"/>
    </row>
    <row r="74" spans="1:4" ht="14">
      <c r="B74" s="334"/>
    </row>
    <row r="75" spans="1:4" ht="14">
      <c r="B75"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20A9D-A131-4127-A4AE-E4D27513367A}">
  <sheetPr>
    <pageSetUpPr fitToPage="1"/>
  </sheetPr>
  <dimension ref="A1:AD73"/>
  <sheetViews>
    <sheetView topLeftCell="A4" zoomScale="85" zoomScaleNormal="85" zoomScaleSheetLayoutView="85" workbookViewId="0">
      <selection activeCell="B25" sqref="B25"/>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07"/>
      <c r="I10" s="608"/>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1125</v>
      </c>
      <c r="C18" s="187" t="str">
        <f>IF(D18="","",VLOOKUP(B18,Data!$B$5:$L$404,2,FALSE))</f>
        <v/>
      </c>
      <c r="D18" s="361"/>
      <c r="E18" s="276"/>
      <c r="F18" s="185" t="str">
        <f>IF(D18="","",VLOOKUP(B18,Data!$B$5:$L$404,11,FALSE))</f>
        <v/>
      </c>
      <c r="G18" s="188" t="str">
        <f t="shared" ref="G18:G26"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8</v>
      </c>
      <c r="B19" s="419" t="s">
        <v>196</v>
      </c>
      <c r="C19" s="187" t="str">
        <f>IF(D19="","",VLOOKUP(B19,Data!$B$5:$L$404,2,FALSE))</f>
        <v>WH50350</v>
      </c>
      <c r="D19" s="361">
        <v>17</v>
      </c>
      <c r="E19" s="276"/>
      <c r="F19" s="185">
        <f>IF(D19="","",VLOOKUP(B19,Data!$B$5:$L$404,11,FALSE))</f>
        <v>1751.45</v>
      </c>
      <c r="G19" s="188">
        <f t="shared" si="0"/>
        <v>29774.65</v>
      </c>
      <c r="H19" s="182" t="str">
        <f>IF(D19="","",VLOOKUP(B19,Data!$B$5:$D$404,3,FALSE))</f>
        <v>C/T</v>
      </c>
      <c r="I19" s="182" t="str">
        <f>IF(D19="","",VLOOKUP(B19,Data!$B$5:$M$404,12,FALSE))</f>
        <v>Indonesia</v>
      </c>
      <c r="J19" s="280" t="s">
        <v>1124</v>
      </c>
      <c r="K19" s="183">
        <f>IF(D19="","",VLOOKUP(B19,Data!$B$5:$E$404,4,FALSE)*D19)</f>
        <v>3417</v>
      </c>
      <c r="L19" s="183">
        <f>IF(D19="","",VLOOKUP(B19,Data!$B$5:$F$404,5,FALSE)*D19)</f>
        <v>3077</v>
      </c>
      <c r="M19" s="189"/>
      <c r="N19" s="377"/>
      <c r="O19" s="378"/>
      <c r="P19" s="186"/>
      <c r="Q19" s="378"/>
      <c r="R19" s="378"/>
      <c r="S19" s="186"/>
      <c r="T19" s="379"/>
      <c r="U19" s="186"/>
      <c r="V19" s="184">
        <f>IF(D19="","",VLOOKUP(B19,Data!$B$5:$J$404,9,FALSE)*D19)</f>
        <v>19.549999999999997</v>
      </c>
      <c r="W19" s="282"/>
      <c r="X19" s="282"/>
      <c r="Y19" s="282"/>
      <c r="Z19" s="282"/>
      <c r="AA19" s="282"/>
      <c r="AB19" s="282"/>
      <c r="AC19" s="282"/>
      <c r="AD19" s="282"/>
    </row>
    <row r="20" spans="1:30" s="340" customFormat="1" ht="17" customHeight="1">
      <c r="A20" s="488"/>
      <c r="B20" s="419"/>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1160</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95" t="s">
        <v>1163</v>
      </c>
      <c r="C27" s="696"/>
      <c r="D27" s="193">
        <f>SUM(D18:D26)</f>
        <v>17</v>
      </c>
      <c r="E27" s="380"/>
      <c r="F27" s="190"/>
      <c r="G27" s="191">
        <f>SUM(G18:G26)</f>
        <v>29774.65</v>
      </c>
      <c r="H27" s="343"/>
      <c r="I27" s="343"/>
      <c r="J27" s="343"/>
      <c r="K27" s="191">
        <f>SUM(K18:K26)</f>
        <v>3417</v>
      </c>
      <c r="L27" s="191">
        <f>SUM(L18:L26)</f>
        <v>3077</v>
      </c>
      <c r="M27" s="190">
        <f>SUM(M16:M17)</f>
        <v>0</v>
      </c>
      <c r="N27" s="190" t="e">
        <f>SUM(#REF!)</f>
        <v>#REF!</v>
      </c>
      <c r="O27" s="190">
        <f>SUM(O16:O17)</f>
        <v>0</v>
      </c>
      <c r="P27" s="190">
        <f>SUM(P16:P17)</f>
        <v>0</v>
      </c>
      <c r="Q27" s="190" t="e">
        <f>SUM(#REF!)</f>
        <v>#REF!</v>
      </c>
      <c r="R27" s="190">
        <f>SUM(R16:R17)</f>
        <v>0</v>
      </c>
      <c r="S27" s="190">
        <f>SUM(S16:S17)</f>
        <v>0</v>
      </c>
      <c r="T27" s="190"/>
      <c r="U27" s="190">
        <f>SUM(U16:U17)</f>
        <v>0</v>
      </c>
      <c r="V27" s="192">
        <f>SUM(V18:V26)</f>
        <v>19.549999999999997</v>
      </c>
    </row>
    <row r="28" spans="1:30" ht="10.25" customHeight="1">
      <c r="A28" s="272"/>
      <c r="B28" s="697"/>
      <c r="C28" s="698"/>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1159</v>
      </c>
      <c r="G35" s="674"/>
      <c r="H35" s="673" t="s">
        <v>1158</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D8DE6-BDA0-4693-8AA0-82A374AFE767}">
  <sheetPr>
    <pageSetUpPr fitToPage="1"/>
  </sheetPr>
  <dimension ref="A1:V76"/>
  <sheetViews>
    <sheetView topLeftCell="A4" zoomScale="85" zoomScaleNormal="85" zoomScaleSheetLayoutView="75" workbookViewId="0">
      <selection activeCell="B30" sqref="B30:C31"/>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09"/>
      <c r="I10" s="610"/>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1127</v>
      </c>
      <c r="C18" s="187" t="str">
        <f>IF(D18="","",VLOOKUP(B18,Data!$B$5:$L$404,2,FALSE))</f>
        <v/>
      </c>
      <c r="D18" s="274"/>
      <c r="E18" s="466"/>
      <c r="F18" s="185" t="str">
        <f>IF(D18="","",VLOOKUP(B18,Data!$B$5:$L$404,11,FALSE))</f>
        <v/>
      </c>
      <c r="G18" s="188" t="str">
        <f>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170,Data!G170,(IF(B18=Data!B176,Data!G176,(IF(B18=Data!B178,Data!G178,(IF(B18=Data!#REF!,Data!#REF!,(IF(B18=Data!#REF!,Data!#REF!,(IF(B18=Data!B161,Data!G161,(IF(B18=Data!#REF!,Data!#REF!,(IF(B18=Data!#REF!,Data!#REF!,Data!#REF!)))))))))))))))&amp;IF(B18=Data!B296,Data!G296,(IF(B18=Data!B297,Data!G297,(IF(B18=Data!#REF!,Data!#REF!,(IF(B18=Data!B292,Data!G292,(IF(B18=Data!B293,Data!G293,(IF(B18=Data!#REF!,Data!G988,(IF(B18=Data!#REF!,Data!#REF!,(IF(B18=Data!B348,Data!G348,Data!#REF!)))))))))))))))&amp;IF(B18=Data!#REF!,Data!#REF!,(IF(B18=Data!#REF!,Data!#REF!,(IF(B18=Data!#REF!,Data!#REF!,(IF(B18=Data!#REF!,Data!#REF!,(IF(B18=Data!#REF!,Data!#REF!,Data!#REF!)))))))))</f>
        <v>#REF!</v>
      </c>
      <c r="N18" s="377"/>
      <c r="O18" s="378"/>
      <c r="P18" s="186" t="e">
        <f>IF(B18=Data!B170,Data!H170,(IF(B18=Data!B176,Data!H176,(IF(B18=Data!B178,Data!H178,(IF(B18=Data!#REF!,Data!#REF!,(IF(B18=Data!#REF!,Data!#REF!,(IF(B18=Data!B161,Data!H161,(IF(B18=Data!#REF!,Data!#REF!,(IF(B18=Data!#REF!,Data!#REF!,Data!#REF!)))))))))))))))&amp;IF(B18=Data!B296,Data!H296,(IF(B18=Data!B297,Data!H297,(IF(B18=Data!#REF!,Data!#REF!,(IF(B18=Data!B292,Data!H292,(IF(B18=Data!B293,Data!H293,(IF(B18=Data!#REF!,Data!H988,(IF(B18=Data!#REF!,Data!#REF!,(IF(B18=Data!B348,Data!H348,Data!#REF!)))))))))))))))&amp;IF(B18=Data!#REF!,Data!#REF!,(IF(B18=Data!#REF!,Data!#REF!,(IF(B18=Data!#REF!,Data!#REF!,(IF(B18=Data!#REF!,Data!#REF!,(IF(B18=Data!#REF!,Data!#REF!,Data!#REF!)))))))))</f>
        <v>#REF!</v>
      </c>
      <c r="Q18" s="378"/>
      <c r="R18" s="378"/>
      <c r="S18" s="186" t="e">
        <f>IF(B18=Data!B170,Data!I170,(IF(B18=Data!B176,Data!I176,(IF(B18=Data!B178,Data!I178,(IF(B18=Data!#REF!,Data!#REF!,(IF(B18=Data!#REF!,Data!#REF!,(IF(B18=Data!B161,Data!I161,(IF(B18=Data!#REF!,Data!#REF!,(IF(B18=Data!#REF!,Data!#REF!,Data!#REF!)))))))))))))))&amp;IF(B18=Data!B296,Data!I296,(IF(B18=Data!B297,Data!I297,(IF(B18=Data!#REF!,Data!#REF!,(IF(B18=Data!B292,Data!I292,(IF(B18=Data!B293,Data!I293,(IF(B18=Data!#REF!,Data!I988,(IF(B18=Data!#REF!,Data!#REF!,(IF(B18=Data!B348,Data!I348,Data!#REF!)))))))))))))))&amp;IF(B18=Data!#REF!,Data!#REF!,(IF(B18=Data!#REF!,Data!#REF!,(IF(B18=Data!#REF!,Data!#REF!,(IF(B18=Data!#REF!,Data!#REF!,(IF(B18=Data!#REF!,Data!#REF!,Data!#REF!)))))))))</f>
        <v>#REF!</v>
      </c>
      <c r="T18" s="379"/>
      <c r="U18" s="186" t="e">
        <f>IF(B18=Data!B170,Data!J170,(IF(B18=Data!B176,Data!J176,(IF(B18=Data!B178,Data!J178,(IF(B18=Data!#REF!,Data!#REF!,(IF(B18=Data!#REF!,Data!#REF!,(IF(B18=Data!B161,Data!J161,(IF(B18=Data!#REF!,Data!#REF!,(IF(B18=Data!#REF!,Data!#REF!,Data!#REF!)))))))))))))))&amp;IF(B18=Data!B296,Data!J296,(IF(B18=Data!B297,Data!J297,(IF(B18=Data!#REF!,Data!#REF!,(IF(B18=Data!B292,Data!J292,(IF(B18=Data!B293,Data!J293,(IF(B18=Data!#REF!,Data!J988,(IF(B18=Data!#REF!,Data!#REF!,(IF(B18=Data!B348,Data!J348,Data!#REF!)))))))))))))))&amp;IF(B18=Data!#REF!,Data!#REF!,(IF(B18=Data!#REF!,Data!#REF!,(IF(B18=Data!#REF!,Data!#REF!,(IF(B18=Data!#REF!,Data!#REF!,(IF(B18=Data!#REF!,Data!#REF!,Data!#REF!)))))))))</f>
        <v>#REF!</v>
      </c>
      <c r="V18" s="184" t="str">
        <f>IF(D18="","",VLOOKUP(B18,Data!$B$5:$J$404,9,FALSE)*D18)</f>
        <v/>
      </c>
    </row>
    <row r="19" spans="1:22" s="340" customFormat="1" ht="17" customHeight="1">
      <c r="A19" s="272">
        <v>1</v>
      </c>
      <c r="B19" s="419" t="s">
        <v>365</v>
      </c>
      <c r="C19" s="187" t="str">
        <f>IF(D19="","",VLOOKUP(B19,Data!$B$5:$L$404,2,FALSE))</f>
        <v>WQ78280</v>
      </c>
      <c r="D19" s="274">
        <v>1</v>
      </c>
      <c r="E19" s="466" t="s">
        <v>521</v>
      </c>
      <c r="F19" s="185">
        <f>IF(D19="","",VLOOKUP(B19,Data!$B$5:$L$404,11,FALSE))</f>
        <v>5431.9</v>
      </c>
      <c r="G19" s="188">
        <f t="shared" ref="G19:G25" si="0">IF(D19&gt;0,D19*F19,"-")</f>
        <v>5431.9</v>
      </c>
      <c r="H19" s="182" t="str">
        <f>IF(D19="","",VLOOKUP(B19,Data!$B$5:$D$404,3,FALSE))</f>
        <v>C/T</v>
      </c>
      <c r="I19" s="182" t="str">
        <f>IF(D19="","",VLOOKUP(B19,Data!$B$5:$M$404,12,FALSE))</f>
        <v>Indonesia</v>
      </c>
      <c r="J19" s="280" t="s">
        <v>1126</v>
      </c>
      <c r="K19" s="183">
        <f>IF(D19="","",VLOOKUP(B19,Data!$B$5:$E$404,4,FALSE)*D19)</f>
        <v>305</v>
      </c>
      <c r="L19" s="183">
        <f>IF(D19="","",VLOOKUP(B19,Data!$B$5:$F$404,5,FALSE)*D19)</f>
        <v>269</v>
      </c>
      <c r="M19" s="189" t="e">
        <f>IF(B19=Data!B95,Data!G95,(IF(B19=Data!B101,Data!G101,(IF(B19=Data!B103,Data!G103,(IF(B19=Data!#REF!,Data!#REF!,(IF(B19=Data!#REF!,Data!#REF!,(IF(B19=Data!B86,Data!G86,(IF(B19=Data!#REF!,Data!#REF!,(IF(B19=Data!#REF!,Data!#REF!,Data!#REF!)))))))))))))))&amp;IF(B19=Data!B221,Data!G221,(IF(B19=Data!B222,Data!G222,(IF(B19=Data!#REF!,Data!#REF!,(IF(B19=Data!B217,Data!G217,(IF(B19=Data!B218,Data!G218,(IF(B19=Data!#REF!,Data!G913,(IF(B19=Data!#REF!,Data!#REF!,(IF(B19=Data!B273,Data!G273,Data!#REF!)))))))))))))))&amp;IF(B19=Data!#REF!,Data!#REF!,(IF(B19=Data!#REF!,Data!#REF!,(IF(B19=Data!#REF!,Data!#REF!,(IF(B19=Data!#REF!,Data!#REF!,(IF(B19=Data!#REF!,Data!#REF!,Data!#REF!)))))))))</f>
        <v>#REF!</v>
      </c>
      <c r="N19" s="377"/>
      <c r="O19" s="378"/>
      <c r="P19" s="186" t="e">
        <f>IF(B19=Data!B95,Data!H95,(IF(B19=Data!B101,Data!H101,(IF(B19=Data!B103,Data!H103,(IF(B19=Data!#REF!,Data!#REF!,(IF(B19=Data!#REF!,Data!#REF!,(IF(B19=Data!B86,Data!H86,(IF(B19=Data!#REF!,Data!#REF!,(IF(B19=Data!#REF!,Data!#REF!,Data!#REF!)))))))))))))))&amp;IF(B19=Data!B221,Data!H221,(IF(B19=Data!B222,Data!H222,(IF(B19=Data!#REF!,Data!#REF!,(IF(B19=Data!B217,Data!H217,(IF(B19=Data!B218,Data!H218,(IF(B19=Data!#REF!,Data!H913,(IF(B19=Data!#REF!,Data!#REF!,(IF(B19=Data!B273,Data!H273,Data!#REF!)))))))))))))))&amp;IF(B19=Data!#REF!,Data!#REF!,(IF(B19=Data!#REF!,Data!#REF!,(IF(B19=Data!#REF!,Data!#REF!,(IF(B19=Data!#REF!,Data!#REF!,(IF(B19=Data!#REF!,Data!#REF!,Data!#REF!)))))))))</f>
        <v>#REF!</v>
      </c>
      <c r="Q19" s="378"/>
      <c r="R19" s="378"/>
      <c r="S19" s="186" t="e">
        <f>IF(B19=Data!B95,Data!I95,(IF(B19=Data!B101,Data!I101,(IF(B19=Data!B103,Data!I103,(IF(B19=Data!#REF!,Data!#REF!,(IF(B19=Data!#REF!,Data!#REF!,(IF(B19=Data!B86,Data!I86,(IF(B19=Data!#REF!,Data!#REF!,(IF(B19=Data!#REF!,Data!#REF!,Data!#REF!)))))))))))))))&amp;IF(B19=Data!B221,Data!I221,(IF(B19=Data!B222,Data!I222,(IF(B19=Data!#REF!,Data!#REF!,(IF(B19=Data!B217,Data!I217,(IF(B19=Data!B218,Data!I218,(IF(B19=Data!#REF!,Data!I913,(IF(B19=Data!#REF!,Data!#REF!,(IF(B19=Data!B273,Data!I273,Data!#REF!)))))))))))))))&amp;IF(B19=Data!#REF!,Data!#REF!,(IF(B19=Data!#REF!,Data!#REF!,(IF(B19=Data!#REF!,Data!#REF!,(IF(B19=Data!#REF!,Data!#REF!,(IF(B19=Data!#REF!,Data!#REF!,Data!#REF!)))))))))</f>
        <v>#REF!</v>
      </c>
      <c r="T19" s="379"/>
      <c r="U19" s="186" t="e">
        <f>IF(B19=Data!B95,Data!J95,(IF(B19=Data!B101,Data!J101,(IF(B19=Data!B103,Data!J103,(IF(B19=Data!#REF!,Data!#REF!,(IF(B19=Data!#REF!,Data!#REF!,(IF(B19=Data!B86,Data!J86,(IF(B19=Data!#REF!,Data!#REF!,(IF(B19=Data!#REF!,Data!#REF!,Data!#REF!)))))))))))))))&amp;IF(B19=Data!B221,Data!J221,(IF(B19=Data!B222,Data!J222,(IF(B19=Data!#REF!,Data!#REF!,(IF(B19=Data!B217,Data!J217,(IF(B19=Data!B218,Data!J218,(IF(B19=Data!#REF!,Data!J913,(IF(B19=Data!#REF!,Data!#REF!,(IF(B19=Data!B273,Data!J273,Data!#REF!)))))))))))))))&amp;IF(B19=Data!#REF!,Data!#REF!,(IF(B19=Data!#REF!,Data!#REF!,(IF(B19=Data!#REF!,Data!#REF!,(IF(B19=Data!#REF!,Data!#REF!,(IF(B19=Data!#REF!,Data!#REF!,Data!#REF!)))))))))</f>
        <v>#REF!</v>
      </c>
      <c r="V19" s="184">
        <f>IF(D19="","",VLOOKUP(B19,Data!$B$5:$J$404,9,FALSE)*D19)</f>
        <v>1.534</v>
      </c>
    </row>
    <row r="20" spans="1:22" s="340" customFormat="1" ht="17" customHeight="1">
      <c r="A20" s="272">
        <v>2</v>
      </c>
      <c r="B20" s="419" t="s">
        <v>39</v>
      </c>
      <c r="C20" s="187" t="str">
        <f>IF(D20="","",VLOOKUP(B20,Data!$B$5:$L$404,2,FALSE))</f>
        <v>ZJ54410</v>
      </c>
      <c r="D20" s="274">
        <v>5</v>
      </c>
      <c r="E20" s="466"/>
      <c r="F20" s="185">
        <f>IF(D20="","",VLOOKUP(B20,Data!$B$5:$L$404,11,FALSE))</f>
        <v>4657.7700000000004</v>
      </c>
      <c r="G20" s="188">
        <f t="shared" si="0"/>
        <v>23288.850000000002</v>
      </c>
      <c r="H20" s="182" t="str">
        <f>IF(D20="","",VLOOKUP(B20,Data!$B$5:$D$404,3,FALSE))</f>
        <v>C/T</v>
      </c>
      <c r="I20" s="182" t="str">
        <f>IF(D20="","",VLOOKUP(B20,Data!$B$5:$M$404,12,FALSE))</f>
        <v>Indonesia</v>
      </c>
      <c r="J20" s="280" t="s">
        <v>1126</v>
      </c>
      <c r="K20" s="183">
        <f>IF(D20="","",VLOOKUP(B20,Data!$B$5:$E$404,4,FALSE)*D20)</f>
        <v>1525</v>
      </c>
      <c r="L20" s="183">
        <f>IF(D20="","",VLOOKUP(B20,Data!$B$5:$F$404,5,FALSE)*D20)</f>
        <v>1345</v>
      </c>
      <c r="M20" s="189" t="e">
        <f>IF(B20=Data!B96,Data!G96,(IF(B20=Data!B102,Data!G102,(IF(B20=Data!B104,Data!G104,(IF(B20=Data!#REF!,Data!#REF!,(IF(B20=Data!#REF!,Data!#REF!,(IF(B20=Data!B87,Data!G87,(IF(B20=Data!#REF!,Data!#REF!,(IF(B20=Data!#REF!,Data!#REF!,Data!#REF!)))))))))))))))&amp;IF(B20=Data!B222,Data!G222,(IF(B20=Data!B223,Data!G223,(IF(B20=Data!#REF!,Data!#REF!,(IF(B20=Data!B218,Data!G218,(IF(B20=Data!B219,Data!G219,(IF(B20=Data!#REF!,Data!G914,(IF(B20=Data!#REF!,Data!#REF!,(IF(B20=Data!B274,Data!G274,Data!#REF!)))))))))))))))&amp;IF(B20=Data!#REF!,Data!#REF!,(IF(B20=Data!#REF!,Data!#REF!,(IF(B20=Data!#REF!,Data!#REF!,(IF(B20=Data!#REF!,Data!#REF!,(IF(B20=Data!#REF!,Data!#REF!,Data!#REF!)))))))))</f>
        <v>#REF!</v>
      </c>
      <c r="N20" s="377"/>
      <c r="O20" s="378"/>
      <c r="P20" s="186" t="e">
        <f>IF(B20=Data!B96,Data!H96,(IF(B20=Data!B102,Data!H102,(IF(B20=Data!B104,Data!H104,(IF(B20=Data!#REF!,Data!#REF!,(IF(B20=Data!#REF!,Data!#REF!,(IF(B20=Data!B87,Data!H87,(IF(B20=Data!#REF!,Data!#REF!,(IF(B20=Data!#REF!,Data!#REF!,Data!#REF!)))))))))))))))&amp;IF(B20=Data!B222,Data!H222,(IF(B20=Data!B223,Data!H223,(IF(B20=Data!#REF!,Data!#REF!,(IF(B20=Data!B218,Data!H218,(IF(B20=Data!B219,Data!H219,(IF(B20=Data!#REF!,Data!H914,(IF(B20=Data!#REF!,Data!#REF!,(IF(B20=Data!B274,Data!H274,Data!#REF!)))))))))))))))&amp;IF(B20=Data!#REF!,Data!#REF!,(IF(B20=Data!#REF!,Data!#REF!,(IF(B20=Data!#REF!,Data!#REF!,(IF(B20=Data!#REF!,Data!#REF!,(IF(B20=Data!#REF!,Data!#REF!,Data!#REF!)))))))))</f>
        <v>#REF!</v>
      </c>
      <c r="Q20" s="378"/>
      <c r="R20" s="378"/>
      <c r="S20" s="186" t="e">
        <f>IF(B20=Data!B96,Data!I96,(IF(B20=Data!B102,Data!I102,(IF(B20=Data!B104,Data!I104,(IF(B20=Data!#REF!,Data!#REF!,(IF(B20=Data!#REF!,Data!#REF!,(IF(B20=Data!B87,Data!I87,(IF(B20=Data!#REF!,Data!#REF!,(IF(B20=Data!#REF!,Data!#REF!,Data!#REF!)))))))))))))))&amp;IF(B20=Data!B222,Data!I222,(IF(B20=Data!B223,Data!I223,(IF(B20=Data!#REF!,Data!#REF!,(IF(B20=Data!B218,Data!I218,(IF(B20=Data!B219,Data!I219,(IF(B20=Data!#REF!,Data!I914,(IF(B20=Data!#REF!,Data!#REF!,(IF(B20=Data!B274,Data!I274,Data!#REF!)))))))))))))))&amp;IF(B20=Data!#REF!,Data!#REF!,(IF(B20=Data!#REF!,Data!#REF!,(IF(B20=Data!#REF!,Data!#REF!,(IF(B20=Data!#REF!,Data!#REF!,(IF(B20=Data!#REF!,Data!#REF!,Data!#REF!)))))))))</f>
        <v>#REF!</v>
      </c>
      <c r="T20" s="379"/>
      <c r="U20" s="186" t="e">
        <f>IF(B20=Data!B96,Data!J96,(IF(B20=Data!B102,Data!J102,(IF(B20=Data!B104,Data!J104,(IF(B20=Data!#REF!,Data!#REF!,(IF(B20=Data!#REF!,Data!#REF!,(IF(B20=Data!B87,Data!J87,(IF(B20=Data!#REF!,Data!#REF!,(IF(B20=Data!#REF!,Data!#REF!,Data!#REF!)))))))))))))))&amp;IF(B20=Data!B222,Data!J222,(IF(B20=Data!B223,Data!J223,(IF(B20=Data!#REF!,Data!#REF!,(IF(B20=Data!B218,Data!J218,(IF(B20=Data!B219,Data!J219,(IF(B20=Data!#REF!,Data!J914,(IF(B20=Data!#REF!,Data!#REF!,(IF(B20=Data!B274,Data!J274,Data!#REF!)))))))))))))))&amp;IF(B20=Data!#REF!,Data!#REF!,(IF(B20=Data!#REF!,Data!#REF!,(IF(B20=Data!#REF!,Data!#REF!,(IF(B20=Data!#REF!,Data!#REF!,(IF(B20=Data!#REF!,Data!#REF!,Data!#REF!)))))))))</f>
        <v>#REF!</v>
      </c>
      <c r="V20" s="184">
        <f>IF(D20="","",VLOOKUP(B20,Data!$B$5:$J$404,9,FALSE)*D20)</f>
        <v>7.67</v>
      </c>
    </row>
    <row r="21" spans="1:22" s="340" customFormat="1" ht="17" customHeight="1">
      <c r="A21" s="272">
        <v>3</v>
      </c>
      <c r="B21" s="419" t="s">
        <v>207</v>
      </c>
      <c r="C21" s="187" t="str">
        <f>IF(D21="","",VLOOKUP(B21,Data!$B$5:$L$404,2,FALSE))</f>
        <v>WH50400</v>
      </c>
      <c r="D21" s="274">
        <v>2</v>
      </c>
      <c r="E21" s="466" t="s">
        <v>522</v>
      </c>
      <c r="F21" s="185">
        <f>IF(D21="","",VLOOKUP(B21,Data!$B$5:$L$404,11,FALSE))</f>
        <v>2142.8000000000002</v>
      </c>
      <c r="G21" s="188">
        <f t="shared" si="0"/>
        <v>4285.6000000000004</v>
      </c>
      <c r="H21" s="182" t="str">
        <f>IF(D21="","",VLOOKUP(B21,Data!$B$5:$D$404,3,FALSE))</f>
        <v>C/T</v>
      </c>
      <c r="I21" s="182" t="str">
        <f>IF(D21="","",VLOOKUP(B21,Data!$B$5:$M$404,12,FALSE))</f>
        <v>Indonesia</v>
      </c>
      <c r="J21" s="280" t="s">
        <v>1126</v>
      </c>
      <c r="K21" s="183">
        <f>IF(D21="","",VLOOKUP(B21,Data!$B$5:$E$404,4,FALSE)*D21)</f>
        <v>402</v>
      </c>
      <c r="L21" s="183">
        <f>IF(D21="","",VLOOKUP(B21,Data!$B$5:$F$404,5,FALSE)*D21)</f>
        <v>362</v>
      </c>
      <c r="M21" s="189" t="e">
        <f>IF(B21=Data!B97,Data!G97,(IF(B21=Data!B103,Data!G103,(IF(B21=Data!B105,Data!G105,(IF(B21=Data!#REF!,Data!#REF!,(IF(B21=Data!#REF!,Data!#REF!,(IF(B21=Data!B88,Data!G88,(IF(B21=Data!#REF!,Data!#REF!,(IF(B21=Data!#REF!,Data!#REF!,Data!#REF!)))))))))))))))&amp;IF(B21=Data!B223,Data!G223,(IF(B21=Data!B224,Data!G224,(IF(B21=Data!#REF!,Data!#REF!,(IF(B21=Data!B219,Data!G219,(IF(B21=Data!B220,Data!G220,(IF(B21=Data!#REF!,Data!G915,(IF(B21=Data!#REF!,Data!#REF!,(IF(B21=Data!B275,Data!G275,Data!#REF!)))))))))))))))&amp;IF(B21=Data!#REF!,Data!#REF!,(IF(B21=Data!#REF!,Data!#REF!,(IF(B21=Data!#REF!,Data!#REF!,(IF(B21=Data!#REF!,Data!#REF!,(IF(B21=Data!#REF!,Data!#REF!,Data!#REF!)))))))))</f>
        <v>#REF!</v>
      </c>
      <c r="N21" s="377"/>
      <c r="O21" s="378"/>
      <c r="P21" s="186" t="e">
        <f>IF(B21=Data!B97,Data!H97,(IF(B21=Data!B103,Data!H103,(IF(B21=Data!B105,Data!H105,(IF(B21=Data!#REF!,Data!#REF!,(IF(B21=Data!#REF!,Data!#REF!,(IF(B21=Data!B88,Data!H88,(IF(B21=Data!#REF!,Data!#REF!,(IF(B21=Data!#REF!,Data!#REF!,Data!#REF!)))))))))))))))&amp;IF(B21=Data!B223,Data!H223,(IF(B21=Data!B224,Data!H224,(IF(B21=Data!#REF!,Data!#REF!,(IF(B21=Data!B219,Data!H219,(IF(B21=Data!B220,Data!H220,(IF(B21=Data!#REF!,Data!H915,(IF(B21=Data!#REF!,Data!#REF!,(IF(B21=Data!B275,Data!H275,Data!#REF!)))))))))))))))&amp;IF(B21=Data!#REF!,Data!#REF!,(IF(B21=Data!#REF!,Data!#REF!,(IF(B21=Data!#REF!,Data!#REF!,(IF(B21=Data!#REF!,Data!#REF!,(IF(B21=Data!#REF!,Data!#REF!,Data!#REF!)))))))))</f>
        <v>#REF!</v>
      </c>
      <c r="Q21" s="378"/>
      <c r="R21" s="378"/>
      <c r="S21" s="186" t="e">
        <f>IF(B21=Data!B97,Data!I97,(IF(B21=Data!B103,Data!I103,(IF(B21=Data!B105,Data!I105,(IF(B21=Data!#REF!,Data!#REF!,(IF(B21=Data!#REF!,Data!#REF!,(IF(B21=Data!B88,Data!I88,(IF(B21=Data!#REF!,Data!#REF!,(IF(B21=Data!#REF!,Data!#REF!,Data!#REF!)))))))))))))))&amp;IF(B21=Data!B223,Data!I223,(IF(B21=Data!B224,Data!I224,(IF(B21=Data!#REF!,Data!#REF!,(IF(B21=Data!B219,Data!I219,(IF(B21=Data!B220,Data!I220,(IF(B21=Data!#REF!,Data!I915,(IF(B21=Data!#REF!,Data!#REF!,(IF(B21=Data!B275,Data!I275,Data!#REF!)))))))))))))))&amp;IF(B21=Data!#REF!,Data!#REF!,(IF(B21=Data!#REF!,Data!#REF!,(IF(B21=Data!#REF!,Data!#REF!,(IF(B21=Data!#REF!,Data!#REF!,(IF(B21=Data!#REF!,Data!#REF!,Data!#REF!)))))))))</f>
        <v>#REF!</v>
      </c>
      <c r="T21" s="379"/>
      <c r="U21" s="186" t="e">
        <f>IF(B21=Data!B97,Data!J97,(IF(B21=Data!B103,Data!J103,(IF(B21=Data!B105,Data!J105,(IF(B21=Data!#REF!,Data!#REF!,(IF(B21=Data!#REF!,Data!#REF!,(IF(B21=Data!B88,Data!J88,(IF(B21=Data!#REF!,Data!#REF!,(IF(B21=Data!#REF!,Data!#REF!,Data!#REF!)))))))))))))))&amp;IF(B21=Data!B223,Data!J223,(IF(B21=Data!B224,Data!J224,(IF(B21=Data!#REF!,Data!#REF!,(IF(B21=Data!B219,Data!J219,(IF(B21=Data!B220,Data!J220,(IF(B21=Data!#REF!,Data!J915,(IF(B21=Data!#REF!,Data!#REF!,(IF(B21=Data!B275,Data!J275,Data!#REF!)))))))))))))))&amp;IF(B21=Data!#REF!,Data!#REF!,(IF(B21=Data!#REF!,Data!#REF!,(IF(B21=Data!#REF!,Data!#REF!,(IF(B21=Data!#REF!,Data!#REF!,(IF(B21=Data!#REF!,Data!#REF!,Data!#REF!)))))))))</f>
        <v>#REF!</v>
      </c>
      <c r="V21" s="184">
        <f>IF(D21="","",VLOOKUP(B21,Data!$B$5:$J$404,9,FALSE)*D21)</f>
        <v>2.2999999999999998</v>
      </c>
    </row>
    <row r="22" spans="1:22" s="340" customFormat="1" ht="17" customHeight="1">
      <c r="A22" s="272">
        <v>4</v>
      </c>
      <c r="B22" s="419" t="s">
        <v>547</v>
      </c>
      <c r="C22" s="187" t="str">
        <f>IF(D22="","",VLOOKUP(B22,Data!$B$5:$L$404,2,FALSE))</f>
        <v>ZG04870</v>
      </c>
      <c r="D22" s="274">
        <v>2</v>
      </c>
      <c r="E22" s="466"/>
      <c r="F22" s="185">
        <f>IF(D22="","",VLOOKUP(B22,Data!$B$5:$L$404,11,FALSE))</f>
        <v>1870.76</v>
      </c>
      <c r="G22" s="188">
        <f t="shared" si="0"/>
        <v>3741.52</v>
      </c>
      <c r="H22" s="182" t="str">
        <f>IF(D22="","",VLOOKUP(B22,Data!$B$5:$D$404,3,FALSE))</f>
        <v>C/T</v>
      </c>
      <c r="I22" s="182" t="str">
        <f>IF(D22="","",VLOOKUP(B22,Data!$B$5:$M$404,12,FALSE))</f>
        <v>Indonesia</v>
      </c>
      <c r="J22" s="280" t="s">
        <v>1126</v>
      </c>
      <c r="K22" s="183">
        <f>IF(D22="","",VLOOKUP(B22,Data!$B$5:$E$404,4,FALSE)*D22)</f>
        <v>402</v>
      </c>
      <c r="L22" s="183">
        <f>IF(D22="","",VLOOKUP(B22,Data!$B$5:$F$404,5,FALSE)*D22)</f>
        <v>362</v>
      </c>
      <c r="M22" s="189" t="e">
        <f>IF(B22=Data!B98,Data!G98,(IF(B22=Data!B104,Data!G104,(IF(B22=Data!B106,Data!G106,(IF(B22=Data!#REF!,Data!#REF!,(IF(B22=Data!#REF!,Data!#REF!,(IF(B22=Data!B89,Data!G89,(IF(B22=Data!#REF!,Data!#REF!,(IF(B22=Data!#REF!,Data!#REF!,Data!#REF!)))))))))))))))&amp;IF(B22=Data!B224,Data!G224,(IF(B22=Data!B225,Data!G225,(IF(B22=Data!#REF!,Data!#REF!,(IF(B22=Data!B220,Data!G220,(IF(B22=Data!B221,Data!G221,(IF(B22=Data!#REF!,Data!G916,(IF(B22=Data!#REF!,Data!#REF!,(IF(B22=Data!B276,Data!G276,Data!#REF!)))))))))))))))&amp;IF(B22=Data!#REF!,Data!#REF!,(IF(B22=Data!#REF!,Data!#REF!,(IF(B22=Data!#REF!,Data!#REF!,(IF(B22=Data!#REF!,Data!#REF!,(IF(B22=Data!#REF!,Data!#REF!,Data!#REF!)))))))))</f>
        <v>#REF!</v>
      </c>
      <c r="N22" s="377"/>
      <c r="O22" s="378"/>
      <c r="P22" s="186" t="e">
        <f>IF(B22=Data!B98,Data!H98,(IF(B22=Data!B104,Data!H104,(IF(B22=Data!B106,Data!H106,(IF(B22=Data!#REF!,Data!#REF!,(IF(B22=Data!#REF!,Data!#REF!,(IF(B22=Data!B89,Data!H89,(IF(B22=Data!#REF!,Data!#REF!,(IF(B22=Data!#REF!,Data!#REF!,Data!#REF!)))))))))))))))&amp;IF(B22=Data!B224,Data!H224,(IF(B22=Data!B225,Data!H225,(IF(B22=Data!#REF!,Data!#REF!,(IF(B22=Data!B220,Data!H220,(IF(B22=Data!B221,Data!H221,(IF(B22=Data!#REF!,Data!H916,(IF(B22=Data!#REF!,Data!#REF!,(IF(B22=Data!B276,Data!H276,Data!#REF!)))))))))))))))&amp;IF(B22=Data!#REF!,Data!#REF!,(IF(B22=Data!#REF!,Data!#REF!,(IF(B22=Data!#REF!,Data!#REF!,(IF(B22=Data!#REF!,Data!#REF!,(IF(B22=Data!#REF!,Data!#REF!,Data!#REF!)))))))))</f>
        <v>#REF!</v>
      </c>
      <c r="Q22" s="378"/>
      <c r="R22" s="378"/>
      <c r="S22" s="186" t="e">
        <f>IF(B22=Data!B98,Data!I98,(IF(B22=Data!B104,Data!I104,(IF(B22=Data!B106,Data!I106,(IF(B22=Data!#REF!,Data!#REF!,(IF(B22=Data!#REF!,Data!#REF!,(IF(B22=Data!B89,Data!I89,(IF(B22=Data!#REF!,Data!#REF!,(IF(B22=Data!#REF!,Data!#REF!,Data!#REF!)))))))))))))))&amp;IF(B22=Data!B224,Data!I224,(IF(B22=Data!B225,Data!I225,(IF(B22=Data!#REF!,Data!#REF!,(IF(B22=Data!B220,Data!I220,(IF(B22=Data!B221,Data!I221,(IF(B22=Data!#REF!,Data!I916,(IF(B22=Data!#REF!,Data!#REF!,(IF(B22=Data!B276,Data!I276,Data!#REF!)))))))))))))))&amp;IF(B22=Data!#REF!,Data!#REF!,(IF(B22=Data!#REF!,Data!#REF!,(IF(B22=Data!#REF!,Data!#REF!,(IF(B22=Data!#REF!,Data!#REF!,(IF(B22=Data!#REF!,Data!#REF!,Data!#REF!)))))))))</f>
        <v>#REF!</v>
      </c>
      <c r="T22" s="379"/>
      <c r="U22" s="186" t="e">
        <f>IF(B22=Data!B98,Data!J98,(IF(B22=Data!B104,Data!J104,(IF(B22=Data!B106,Data!J106,(IF(B22=Data!#REF!,Data!#REF!,(IF(B22=Data!#REF!,Data!#REF!,(IF(B22=Data!B89,Data!J89,(IF(B22=Data!#REF!,Data!#REF!,(IF(B22=Data!#REF!,Data!#REF!,Data!#REF!)))))))))))))))&amp;IF(B22=Data!B224,Data!J224,(IF(B22=Data!B225,Data!J225,(IF(B22=Data!#REF!,Data!#REF!,(IF(B22=Data!B220,Data!J220,(IF(B22=Data!B221,Data!J221,(IF(B22=Data!#REF!,Data!J916,(IF(B22=Data!#REF!,Data!#REF!,(IF(B22=Data!B276,Data!J276,Data!#REF!)))))))))))))))&amp;IF(B22=Data!#REF!,Data!#REF!,(IF(B22=Data!#REF!,Data!#REF!,(IF(B22=Data!#REF!,Data!#REF!,(IF(B22=Data!#REF!,Data!#REF!,(IF(B22=Data!#REF!,Data!#REF!,Data!#REF!)))))))))</f>
        <v>#REF!</v>
      </c>
      <c r="V22" s="184">
        <f>IF(D22="","",VLOOKUP(B22,Data!$B$5:$J$404,9,FALSE)*D22)</f>
        <v>2.2999999999999998</v>
      </c>
    </row>
    <row r="23" spans="1:22" s="340" customFormat="1" ht="17" customHeight="1">
      <c r="A23" s="272">
        <v>5</v>
      </c>
      <c r="B23" s="419" t="s">
        <v>217</v>
      </c>
      <c r="C23" s="187" t="str">
        <f>IF(D23="","",VLOOKUP(B23,Data!$B$5:$L$404,2,FALSE))</f>
        <v>WH50430</v>
      </c>
      <c r="D23" s="274">
        <v>2</v>
      </c>
      <c r="E23" s="467" t="s">
        <v>1035</v>
      </c>
      <c r="F23" s="185">
        <f>IF(D23="","",VLOOKUP(B23,Data!$B$5:$L$404,11,FALSE))</f>
        <v>2347.63</v>
      </c>
      <c r="G23" s="188">
        <f t="shared" si="0"/>
        <v>4695.26</v>
      </c>
      <c r="H23" s="182" t="str">
        <f>IF(D23="","",VLOOKUP(B23,Data!$B$5:$D$404,3,FALSE))</f>
        <v>C/T</v>
      </c>
      <c r="I23" s="182" t="str">
        <f>IF(D23="","",VLOOKUP(B23,Data!$B$5:$M$404,12,FALSE))</f>
        <v>Indonesia</v>
      </c>
      <c r="J23" s="280" t="s">
        <v>1126</v>
      </c>
      <c r="K23" s="183">
        <f>IF(D23="","",VLOOKUP(B23,Data!$B$5:$E$404,4,FALSE)*D23)</f>
        <v>444</v>
      </c>
      <c r="L23" s="183">
        <f>IF(D23="","",VLOOKUP(B23,Data!$B$5:$F$404,5,FALSE)*D23)</f>
        <v>402</v>
      </c>
      <c r="M23" s="189" t="e">
        <f>IF(B23=Data!B99,Data!G99,(IF(B23=Data!B105,Data!G105,(IF(B23=Data!B107,Data!G107,(IF(B23=Data!#REF!,Data!#REF!,(IF(B23=Data!#REF!,Data!#REF!,(IF(B23=Data!B90,Data!G90,(IF(B23=Data!#REF!,Data!#REF!,(IF(B23=Data!#REF!,Data!#REF!,Data!#REF!)))))))))))))))&amp;IF(B23=Data!B225,Data!G225,(IF(B23=Data!B226,Data!G226,(IF(B23=Data!#REF!,Data!#REF!,(IF(B23=Data!B221,Data!G221,(IF(B23=Data!B222,Data!G222,(IF(B23=Data!#REF!,Data!G917,(IF(B23=Data!#REF!,Data!#REF!,(IF(B23=Data!B277,Data!G277,Data!#REF!)))))))))))))))&amp;IF(B23=Data!#REF!,Data!#REF!,(IF(B23=Data!#REF!,Data!#REF!,(IF(B23=Data!#REF!,Data!#REF!,(IF(B23=Data!#REF!,Data!#REF!,(IF(B23=Data!#REF!,Data!#REF!,Data!#REF!)))))))))</f>
        <v>#REF!</v>
      </c>
      <c r="N23" s="377"/>
      <c r="O23" s="378"/>
      <c r="P23" s="186" t="e">
        <f>IF(B23=Data!B99,Data!H99,(IF(B23=Data!B105,Data!H105,(IF(B23=Data!B107,Data!H107,(IF(B23=Data!#REF!,Data!#REF!,(IF(B23=Data!#REF!,Data!#REF!,(IF(B23=Data!B90,Data!H90,(IF(B23=Data!#REF!,Data!#REF!,(IF(B23=Data!#REF!,Data!#REF!,Data!#REF!)))))))))))))))&amp;IF(B23=Data!B225,Data!H225,(IF(B23=Data!B226,Data!H226,(IF(B23=Data!#REF!,Data!#REF!,(IF(B23=Data!B221,Data!H221,(IF(B23=Data!B222,Data!H222,(IF(B23=Data!#REF!,Data!H917,(IF(B23=Data!#REF!,Data!#REF!,(IF(B23=Data!B277,Data!H277,Data!#REF!)))))))))))))))&amp;IF(B23=Data!#REF!,Data!#REF!,(IF(B23=Data!#REF!,Data!#REF!,(IF(B23=Data!#REF!,Data!#REF!,(IF(B23=Data!#REF!,Data!#REF!,(IF(B23=Data!#REF!,Data!#REF!,Data!#REF!)))))))))</f>
        <v>#REF!</v>
      </c>
      <c r="Q23" s="378"/>
      <c r="R23" s="378"/>
      <c r="S23" s="186" t="e">
        <f>IF(B23=Data!B99,Data!I99,(IF(B23=Data!B105,Data!I105,(IF(B23=Data!B107,Data!I107,(IF(B23=Data!#REF!,Data!#REF!,(IF(B23=Data!#REF!,Data!#REF!,(IF(B23=Data!B90,Data!I90,(IF(B23=Data!#REF!,Data!#REF!,(IF(B23=Data!#REF!,Data!#REF!,Data!#REF!)))))))))))))))&amp;IF(B23=Data!B225,Data!I225,(IF(B23=Data!B226,Data!I226,(IF(B23=Data!#REF!,Data!#REF!,(IF(B23=Data!B221,Data!I221,(IF(B23=Data!B222,Data!I222,(IF(B23=Data!#REF!,Data!I917,(IF(B23=Data!#REF!,Data!#REF!,(IF(B23=Data!B277,Data!I277,Data!#REF!)))))))))))))))&amp;IF(B23=Data!#REF!,Data!#REF!,(IF(B23=Data!#REF!,Data!#REF!,(IF(B23=Data!#REF!,Data!#REF!,(IF(B23=Data!#REF!,Data!#REF!,(IF(B23=Data!#REF!,Data!#REF!,Data!#REF!)))))))))</f>
        <v>#REF!</v>
      </c>
      <c r="T23" s="379"/>
      <c r="U23" s="186" t="e">
        <f>IF(B23=Data!B99,Data!J99,(IF(B23=Data!B105,Data!J105,(IF(B23=Data!B107,Data!J107,(IF(B23=Data!#REF!,Data!#REF!,(IF(B23=Data!#REF!,Data!#REF!,(IF(B23=Data!B90,Data!J90,(IF(B23=Data!#REF!,Data!#REF!,(IF(B23=Data!#REF!,Data!#REF!,Data!#REF!)))))))))))))))&amp;IF(B23=Data!B225,Data!J225,(IF(B23=Data!B226,Data!J226,(IF(B23=Data!#REF!,Data!#REF!,(IF(B23=Data!B221,Data!J221,(IF(B23=Data!B222,Data!J222,(IF(B23=Data!#REF!,Data!J917,(IF(B23=Data!#REF!,Data!#REF!,(IF(B23=Data!B277,Data!J277,Data!#REF!)))))))))))))))&amp;IF(B23=Data!#REF!,Data!#REF!,(IF(B23=Data!#REF!,Data!#REF!,(IF(B23=Data!#REF!,Data!#REF!,(IF(B23=Data!#REF!,Data!#REF!,(IF(B23=Data!#REF!,Data!#REF!,Data!#REF!)))))))))</f>
        <v>#REF!</v>
      </c>
      <c r="V23" s="184">
        <f>IF(D23="","",VLOOKUP(B23,Data!$B$5:$J$404,9,FALSE)*D23)</f>
        <v>2.3980000000000001</v>
      </c>
    </row>
    <row r="24" spans="1:22" s="340" customFormat="1" ht="17" customHeight="1">
      <c r="A24" s="272">
        <v>6</v>
      </c>
      <c r="B24" s="419" t="s">
        <v>219</v>
      </c>
      <c r="C24" s="187" t="str">
        <f>IF(D24="","",VLOOKUP(B24,Data!$B$5:$L$404,2,FALSE))</f>
        <v>WH50440</v>
      </c>
      <c r="D24" s="274">
        <v>1</v>
      </c>
      <c r="E24" s="467"/>
      <c r="F24" s="185">
        <f>IF(D24="","",VLOOKUP(B24,Data!$B$5:$L$404,11,FALSE))</f>
        <v>2347.6799999999998</v>
      </c>
      <c r="G24" s="188">
        <f t="shared" si="0"/>
        <v>2347.6799999999998</v>
      </c>
      <c r="H24" s="182" t="str">
        <f>IF(D24="","",VLOOKUP(B24,Data!$B$5:$D$404,3,FALSE))</f>
        <v>C/T</v>
      </c>
      <c r="I24" s="182" t="str">
        <f>IF(D24="","",VLOOKUP(B24,Data!$B$5:$M$404,12,FALSE))</f>
        <v>Indonesia</v>
      </c>
      <c r="J24" s="280" t="s">
        <v>1126</v>
      </c>
      <c r="K24" s="183">
        <f>IF(D24="","",VLOOKUP(B24,Data!$B$5:$E$404,4,FALSE)*D24)</f>
        <v>222</v>
      </c>
      <c r="L24" s="183">
        <f>IF(D24="","",VLOOKUP(B24,Data!$B$5:$F$404,5,FALSE)*D24)</f>
        <v>201</v>
      </c>
      <c r="M24" s="189" t="e">
        <f>IF(B24=Data!B100,Data!G100,(IF(B24=Data!B106,Data!G106,(IF(B24=Data!B108,Data!G108,(IF(B24=Data!#REF!,Data!#REF!,(IF(B24=Data!#REF!,Data!#REF!,(IF(B24=Data!B91,Data!G91,(IF(B24=Data!#REF!,Data!#REF!,(IF(B24=Data!#REF!,Data!#REF!,Data!#REF!)))))))))))))))&amp;IF(B24=Data!B226,Data!G226,(IF(B24=Data!B227,Data!G227,(IF(B24=Data!#REF!,Data!#REF!,(IF(B24=Data!B222,Data!G222,(IF(B24=Data!B223,Data!G223,(IF(B24=Data!#REF!,Data!G918,(IF(B24=Data!#REF!,Data!#REF!,(IF(B24=Data!B278,Data!G278,Data!#REF!)))))))))))))))&amp;IF(B24=Data!#REF!,Data!#REF!,(IF(B24=Data!#REF!,Data!#REF!,(IF(B24=Data!#REF!,Data!#REF!,(IF(B24=Data!#REF!,Data!#REF!,(IF(B24=Data!#REF!,Data!#REF!,Data!#REF!)))))))))</f>
        <v>#REF!</v>
      </c>
      <c r="N24" s="377"/>
      <c r="O24" s="378"/>
      <c r="P24" s="186" t="e">
        <f>IF(B24=Data!B100,Data!H100,(IF(B24=Data!B106,Data!H106,(IF(B24=Data!B108,Data!H108,(IF(B24=Data!#REF!,Data!#REF!,(IF(B24=Data!#REF!,Data!#REF!,(IF(B24=Data!B91,Data!H91,(IF(B24=Data!#REF!,Data!#REF!,(IF(B24=Data!#REF!,Data!#REF!,Data!#REF!)))))))))))))))&amp;IF(B24=Data!B226,Data!H226,(IF(B24=Data!B227,Data!H227,(IF(B24=Data!#REF!,Data!#REF!,(IF(B24=Data!B222,Data!H222,(IF(B24=Data!B223,Data!H223,(IF(B24=Data!#REF!,Data!H918,(IF(B24=Data!#REF!,Data!#REF!,(IF(B24=Data!B278,Data!H278,Data!#REF!)))))))))))))))&amp;IF(B24=Data!#REF!,Data!#REF!,(IF(B24=Data!#REF!,Data!#REF!,(IF(B24=Data!#REF!,Data!#REF!,(IF(B24=Data!#REF!,Data!#REF!,(IF(B24=Data!#REF!,Data!#REF!,Data!#REF!)))))))))</f>
        <v>#REF!</v>
      </c>
      <c r="Q24" s="378"/>
      <c r="R24" s="378"/>
      <c r="S24" s="186" t="e">
        <f>IF(B24=Data!B100,Data!I100,(IF(B24=Data!B106,Data!I106,(IF(B24=Data!B108,Data!I108,(IF(B24=Data!#REF!,Data!#REF!,(IF(B24=Data!#REF!,Data!#REF!,(IF(B24=Data!B91,Data!I91,(IF(B24=Data!#REF!,Data!#REF!,(IF(B24=Data!#REF!,Data!#REF!,Data!#REF!)))))))))))))))&amp;IF(B24=Data!B226,Data!I226,(IF(B24=Data!B227,Data!I227,(IF(B24=Data!#REF!,Data!#REF!,(IF(B24=Data!B222,Data!I222,(IF(B24=Data!B223,Data!I223,(IF(B24=Data!#REF!,Data!I918,(IF(B24=Data!#REF!,Data!#REF!,(IF(B24=Data!B278,Data!I278,Data!#REF!)))))))))))))))&amp;IF(B24=Data!#REF!,Data!#REF!,(IF(B24=Data!#REF!,Data!#REF!,(IF(B24=Data!#REF!,Data!#REF!,(IF(B24=Data!#REF!,Data!#REF!,(IF(B24=Data!#REF!,Data!#REF!,Data!#REF!)))))))))</f>
        <v>#REF!</v>
      </c>
      <c r="T24" s="379"/>
      <c r="U24" s="186" t="e">
        <f>IF(B24=Data!B100,Data!J100,(IF(B24=Data!B106,Data!J106,(IF(B24=Data!B108,Data!J108,(IF(B24=Data!#REF!,Data!#REF!,(IF(B24=Data!#REF!,Data!#REF!,(IF(B24=Data!B91,Data!J91,(IF(B24=Data!#REF!,Data!#REF!,(IF(B24=Data!#REF!,Data!#REF!,Data!#REF!)))))))))))))))&amp;IF(B24=Data!B226,Data!J226,(IF(B24=Data!B227,Data!J227,(IF(B24=Data!#REF!,Data!#REF!,(IF(B24=Data!B222,Data!J222,(IF(B24=Data!B223,Data!J223,(IF(B24=Data!#REF!,Data!J918,(IF(B24=Data!#REF!,Data!#REF!,(IF(B24=Data!B278,Data!J278,Data!#REF!)))))))))))))))&amp;IF(B24=Data!#REF!,Data!#REF!,(IF(B24=Data!#REF!,Data!#REF!,(IF(B24=Data!#REF!,Data!#REF!,(IF(B24=Data!#REF!,Data!#REF!,(IF(B24=Data!#REF!,Data!#REF!,Data!#REF!)))))))))</f>
        <v>#REF!</v>
      </c>
      <c r="V24" s="184">
        <f>IF(D24="","",VLOOKUP(B24,Data!$B$5:$J$404,9,FALSE)*D24)</f>
        <v>1.1990000000000001</v>
      </c>
    </row>
    <row r="25" spans="1:22" s="340" customFormat="1" ht="17" customHeight="1">
      <c r="A25" s="272">
        <v>7</v>
      </c>
      <c r="B25" s="419" t="s">
        <v>215</v>
      </c>
      <c r="C25" s="187" t="str">
        <f>IF(D25="","",VLOOKUP(B25,Data!$B$5:$L$404,2,FALSE))</f>
        <v>WH50420</v>
      </c>
      <c r="D25" s="274">
        <v>3</v>
      </c>
      <c r="E25" s="467"/>
      <c r="F25" s="185">
        <f>IF(D25="","",VLOOKUP(B25,Data!$B$5:$L$404,11,FALSE))</f>
        <v>1897.4</v>
      </c>
      <c r="G25" s="188">
        <f t="shared" si="0"/>
        <v>5692.2000000000007</v>
      </c>
      <c r="H25" s="182" t="str">
        <f>IF(D25="","",VLOOKUP(B25,Data!$B$5:$D$404,3,FALSE))</f>
        <v>C/T</v>
      </c>
      <c r="I25" s="182" t="str">
        <f>IF(D25="","",VLOOKUP(B25,Data!$B$5:$M$404,12,FALSE))</f>
        <v>Indonesia</v>
      </c>
      <c r="J25" s="280" t="s">
        <v>1126</v>
      </c>
      <c r="K25" s="183">
        <f>IF(D25="","",VLOOKUP(B25,Data!$B$5:$E$404,4,FALSE)*D25)</f>
        <v>666</v>
      </c>
      <c r="L25" s="183">
        <f>IF(D25="","",VLOOKUP(B25,Data!$B$5:$F$404,5,FALSE)*D25)</f>
        <v>603</v>
      </c>
      <c r="M25" s="189" t="e">
        <f>IF(B25=Data!B101,Data!G101,(IF(B25=Data!B107,Data!G107,(IF(B25=Data!B109,Data!G109,(IF(B25=Data!#REF!,Data!#REF!,(IF(B25=Data!#REF!,Data!#REF!,(IF(B25=Data!B92,Data!G92,(IF(B25=Data!#REF!,Data!#REF!,(IF(B25=Data!#REF!,Data!#REF!,Data!#REF!)))))))))))))))&amp;IF(B25=Data!B227,Data!G227,(IF(B25=Data!B228,Data!G228,(IF(B25=Data!#REF!,Data!#REF!,(IF(B25=Data!B223,Data!G223,(IF(B25=Data!B224,Data!G224,(IF(B25=Data!#REF!,Data!G919,(IF(B25=Data!#REF!,Data!#REF!,(IF(B25=Data!B279,Data!G279,Data!#REF!)))))))))))))))&amp;IF(B25=Data!#REF!,Data!#REF!,(IF(B25=Data!#REF!,Data!#REF!,(IF(B25=Data!#REF!,Data!#REF!,(IF(B25=Data!#REF!,Data!#REF!,(IF(B25=Data!#REF!,Data!#REF!,Data!#REF!)))))))))</f>
        <v>#REF!</v>
      </c>
      <c r="N25" s="377"/>
      <c r="O25" s="378"/>
      <c r="P25" s="186" t="e">
        <f>IF(B25=Data!B101,Data!H101,(IF(B25=Data!B107,Data!H107,(IF(B25=Data!B109,Data!H109,(IF(B25=Data!#REF!,Data!#REF!,(IF(B25=Data!#REF!,Data!#REF!,(IF(B25=Data!B92,Data!H92,(IF(B25=Data!#REF!,Data!#REF!,(IF(B25=Data!#REF!,Data!#REF!,Data!#REF!)))))))))))))))&amp;IF(B25=Data!B227,Data!H227,(IF(B25=Data!B228,Data!H228,(IF(B25=Data!#REF!,Data!#REF!,(IF(B25=Data!B223,Data!H223,(IF(B25=Data!B224,Data!H224,(IF(B25=Data!#REF!,Data!H919,(IF(B25=Data!#REF!,Data!#REF!,(IF(B25=Data!B279,Data!H279,Data!#REF!)))))))))))))))&amp;IF(B25=Data!#REF!,Data!#REF!,(IF(B25=Data!#REF!,Data!#REF!,(IF(B25=Data!#REF!,Data!#REF!,(IF(B25=Data!#REF!,Data!#REF!,(IF(B25=Data!#REF!,Data!#REF!,Data!#REF!)))))))))</f>
        <v>#REF!</v>
      </c>
      <c r="Q25" s="378"/>
      <c r="R25" s="378"/>
      <c r="S25" s="186" t="e">
        <f>IF(B25=Data!B101,Data!I101,(IF(B25=Data!B107,Data!I107,(IF(B25=Data!B109,Data!I109,(IF(B25=Data!#REF!,Data!#REF!,(IF(B25=Data!#REF!,Data!#REF!,(IF(B25=Data!B92,Data!I92,(IF(B25=Data!#REF!,Data!#REF!,(IF(B25=Data!#REF!,Data!#REF!,Data!#REF!)))))))))))))))&amp;IF(B25=Data!B227,Data!I227,(IF(B25=Data!B228,Data!I228,(IF(B25=Data!#REF!,Data!#REF!,(IF(B25=Data!B223,Data!I223,(IF(B25=Data!B224,Data!I224,(IF(B25=Data!#REF!,Data!I919,(IF(B25=Data!#REF!,Data!#REF!,(IF(B25=Data!B279,Data!I279,Data!#REF!)))))))))))))))&amp;IF(B25=Data!#REF!,Data!#REF!,(IF(B25=Data!#REF!,Data!#REF!,(IF(B25=Data!#REF!,Data!#REF!,(IF(B25=Data!#REF!,Data!#REF!,(IF(B25=Data!#REF!,Data!#REF!,Data!#REF!)))))))))</f>
        <v>#REF!</v>
      </c>
      <c r="T25" s="379"/>
      <c r="U25" s="186" t="e">
        <f>IF(B25=Data!B101,Data!J101,(IF(B25=Data!B107,Data!J107,(IF(B25=Data!B109,Data!J109,(IF(B25=Data!#REF!,Data!#REF!,(IF(B25=Data!#REF!,Data!#REF!,(IF(B25=Data!B92,Data!J92,(IF(B25=Data!#REF!,Data!#REF!,(IF(B25=Data!#REF!,Data!#REF!,Data!#REF!)))))))))))))))&amp;IF(B25=Data!B227,Data!J227,(IF(B25=Data!B228,Data!J228,(IF(B25=Data!#REF!,Data!#REF!,(IF(B25=Data!B223,Data!J223,(IF(B25=Data!B224,Data!J224,(IF(B25=Data!#REF!,Data!J919,(IF(B25=Data!#REF!,Data!#REF!,(IF(B25=Data!B279,Data!J279,Data!#REF!)))))))))))))))&amp;IF(B25=Data!#REF!,Data!#REF!,(IF(B25=Data!#REF!,Data!#REF!,(IF(B25=Data!#REF!,Data!#REF!,(IF(B25=Data!#REF!,Data!#REF!,(IF(B25=Data!#REF!,Data!#REF!,Data!#REF!)))))))))</f>
        <v>#REF!</v>
      </c>
      <c r="V25" s="184">
        <f>IF(D25="","",VLOOKUP(B25,Data!$B$5:$J$404,9,FALSE)*D25)</f>
        <v>3.5970000000000004</v>
      </c>
    </row>
    <row r="26" spans="1:22" s="340" customFormat="1" ht="17" customHeight="1">
      <c r="A26" s="272"/>
      <c r="B26" s="419"/>
      <c r="C26" s="187" t="str">
        <f>IF(D26="","",VLOOKUP(B26,Data!$B$5:$L$404,2,FALSE))</f>
        <v/>
      </c>
      <c r="D26" s="274"/>
      <c r="E26" s="466"/>
      <c r="F26" s="185" t="str">
        <f>IF(D26="","",VLOOKUP(B26,Data!$B$5:$L$404,11,FALSE))</f>
        <v/>
      </c>
      <c r="G26" s="188" t="str">
        <f>IF(D26&gt;0,D26*F26,"-")</f>
        <v>-</v>
      </c>
      <c r="H26" s="182" t="str">
        <f>IF(D26="","",VLOOKUP(B26,Data!$B$5:$D$404,3,FALSE))</f>
        <v/>
      </c>
      <c r="I26" s="182" t="str">
        <f>IF(D26="","",VLOOKUP(B26,Data!$B$5:$M$404,12,FALSE))</f>
        <v/>
      </c>
      <c r="J26" s="280"/>
      <c r="K26" s="183" t="str">
        <f>IF(D26="","",VLOOKUP(B26,Data!$B$5:$E$404,4,FALSE)*D26)</f>
        <v/>
      </c>
      <c r="L26" s="183" t="str">
        <f>IF(D26="","",VLOOKUP(B26,Data!$B$5:$F$404,5,FALSE)*D26)</f>
        <v/>
      </c>
      <c r="M26" s="189" t="e">
        <f>IF(B26=Data!B105,Data!G105,(IF(B26=Data!B111,Data!G111,(IF(B26=Data!B113,Data!G113,(IF(B26=Data!#REF!,Data!#REF!,(IF(B26=Data!#REF!,Data!#REF!,(IF(B26=Data!B96,Data!G96,(IF(B26=Data!#REF!,Data!#REF!,(IF(B26=Data!#REF!,Data!#REF!,Data!#REF!)))))))))))))))&amp;IF(B26=Data!B231,Data!G231,(IF(B26=Data!B232,Data!G232,(IF(B26=Data!#REF!,Data!#REF!,(IF(B26=Data!B227,Data!G227,(IF(B26=Data!B228,Data!G228,(IF(B26=Data!#REF!,Data!G923,(IF(B26=Data!#REF!,Data!#REF!,(IF(B26=Data!B283,Data!G283,Data!#REF!)))))))))))))))&amp;IF(B26=Data!#REF!,Data!#REF!,(IF(B26=Data!#REF!,Data!#REF!,(IF(B26=Data!#REF!,Data!#REF!,(IF(B26=Data!#REF!,Data!#REF!,(IF(B26=Data!#REF!,Data!#REF!,Data!#REF!)))))))))</f>
        <v>#REF!</v>
      </c>
      <c r="N26" s="377"/>
      <c r="O26" s="378"/>
      <c r="P26" s="186" t="e">
        <f>IF(B26=Data!B105,Data!H105,(IF(B26=Data!B111,Data!H111,(IF(B26=Data!B113,Data!H113,(IF(B26=Data!#REF!,Data!#REF!,(IF(B26=Data!#REF!,Data!#REF!,(IF(B26=Data!B96,Data!H96,(IF(B26=Data!#REF!,Data!#REF!,(IF(B26=Data!#REF!,Data!#REF!,Data!#REF!)))))))))))))))&amp;IF(B26=Data!B231,Data!H231,(IF(B26=Data!B232,Data!H232,(IF(B26=Data!#REF!,Data!#REF!,(IF(B26=Data!B227,Data!H227,(IF(B26=Data!B228,Data!H228,(IF(B26=Data!#REF!,Data!H923,(IF(B26=Data!#REF!,Data!#REF!,(IF(B26=Data!B283,Data!H283,Data!#REF!)))))))))))))))&amp;IF(B26=Data!#REF!,Data!#REF!,(IF(B26=Data!#REF!,Data!#REF!,(IF(B26=Data!#REF!,Data!#REF!,(IF(B26=Data!#REF!,Data!#REF!,(IF(B26=Data!#REF!,Data!#REF!,Data!#REF!)))))))))</f>
        <v>#REF!</v>
      </c>
      <c r="Q26" s="378"/>
      <c r="R26" s="378"/>
      <c r="S26" s="186" t="e">
        <f>IF(B26=Data!B105,Data!I105,(IF(B26=Data!B111,Data!I111,(IF(B26=Data!B113,Data!I113,(IF(B26=Data!#REF!,Data!#REF!,(IF(B26=Data!#REF!,Data!#REF!,(IF(B26=Data!B96,Data!I96,(IF(B26=Data!#REF!,Data!#REF!,(IF(B26=Data!#REF!,Data!#REF!,Data!#REF!)))))))))))))))&amp;IF(B26=Data!B231,Data!I231,(IF(B26=Data!B232,Data!I232,(IF(B26=Data!#REF!,Data!#REF!,(IF(B26=Data!B227,Data!I227,(IF(B26=Data!B228,Data!I228,(IF(B26=Data!#REF!,Data!I923,(IF(B26=Data!#REF!,Data!#REF!,(IF(B26=Data!B283,Data!I283,Data!#REF!)))))))))))))))&amp;IF(B26=Data!#REF!,Data!#REF!,(IF(B26=Data!#REF!,Data!#REF!,(IF(B26=Data!#REF!,Data!#REF!,(IF(B26=Data!#REF!,Data!#REF!,(IF(B26=Data!#REF!,Data!#REF!,Data!#REF!)))))))))</f>
        <v>#REF!</v>
      </c>
      <c r="T26" s="379"/>
      <c r="U26" s="186" t="e">
        <f>IF(B26=Data!B105,Data!J105,(IF(B26=Data!B111,Data!J111,(IF(B26=Data!B113,Data!J113,(IF(B26=Data!#REF!,Data!#REF!,(IF(B26=Data!#REF!,Data!#REF!,(IF(B26=Data!B96,Data!J96,(IF(B26=Data!#REF!,Data!#REF!,(IF(B26=Data!#REF!,Data!#REF!,Data!#REF!)))))))))))))))&amp;IF(B26=Data!B231,Data!J231,(IF(B26=Data!B232,Data!J232,(IF(B26=Data!#REF!,Data!#REF!,(IF(B26=Data!B227,Data!J227,(IF(B26=Data!B228,Data!J228,(IF(B26=Data!#REF!,Data!J923,(IF(B26=Data!#REF!,Data!#REF!,(IF(B26=Data!B283,Data!J283,Data!#REF!)))))))))))))))&amp;IF(B26=Data!#REF!,Data!#REF!,(IF(B26=Data!#REF!,Data!#REF!,(IF(B26=Data!#REF!,Data!#REF!,(IF(B26=Data!#REF!,Data!#REF!,(IF(B26=Data!#REF!,Data!#REF!,Data!#REF!)))))))))</f>
        <v>#REF!</v>
      </c>
      <c r="V26" s="184" t="str">
        <f>IF(D26="","",VLOOKUP(B26,Data!$B$5:$J$404,9,FALSE)*D26)</f>
        <v/>
      </c>
    </row>
    <row r="27" spans="1:22" s="340" customFormat="1" ht="17" customHeight="1">
      <c r="A27" s="272"/>
      <c r="B27" s="419"/>
      <c r="C27" s="187" t="str">
        <f>IF(D27="","",VLOOKUP(B27,Data!$B$5:$L$404,2,FALSE))</f>
        <v/>
      </c>
      <c r="D27" s="274"/>
      <c r="E27" s="466"/>
      <c r="F27" s="185" t="str">
        <f>IF(D27="","",VLOOKUP(B27,Data!$B$5:$L$404,11,FALSE))</f>
        <v/>
      </c>
      <c r="G27" s="188" t="str">
        <f>IF(D27&gt;0,D27*F27,"-")</f>
        <v>-</v>
      </c>
      <c r="H27" s="182" t="str">
        <f>IF(D27="","",VLOOKUP(B27,Data!$B$5:$D$404,3,FALSE))</f>
        <v/>
      </c>
      <c r="I27" s="182" t="str">
        <f>IF(D27="","",VLOOKUP(B27,Data!$B$5:$M$404,12,FALSE))</f>
        <v/>
      </c>
      <c r="J27" s="280"/>
      <c r="K27" s="183" t="str">
        <f>IF(D27="","",VLOOKUP(B27,Data!$B$5:$E$404,4,FALSE)*D27)</f>
        <v/>
      </c>
      <c r="L27" s="183" t="str">
        <f>IF(D27="","",VLOOKUP(B27,Data!$B$5:$F$404,5,FALSE)*D27)</f>
        <v/>
      </c>
      <c r="M27" s="189" t="e">
        <f>IF(B27=Data!B106,Data!G106,(IF(B27=Data!B112,Data!G112,(IF(B27=Data!B114,Data!G114,(IF(B27=Data!#REF!,Data!#REF!,(IF(B27=Data!#REF!,Data!#REF!,(IF(B27=Data!B97,Data!G97,(IF(B27=Data!#REF!,Data!#REF!,(IF(B27=Data!#REF!,Data!#REF!,Data!#REF!)))))))))))))))&amp;IF(B27=Data!B232,Data!G232,(IF(B27=Data!B233,Data!G233,(IF(B27=Data!#REF!,Data!#REF!,(IF(B27=Data!B228,Data!G228,(IF(B27=Data!B229,Data!G229,(IF(B27=Data!#REF!,Data!G924,(IF(B27=Data!#REF!,Data!#REF!,(IF(B27=Data!B284,Data!G284,Data!#REF!)))))))))))))))&amp;IF(B27=Data!#REF!,Data!#REF!,(IF(B27=Data!#REF!,Data!#REF!,(IF(B27=Data!#REF!,Data!#REF!,(IF(B27=Data!#REF!,Data!#REF!,(IF(B27=Data!#REF!,Data!#REF!,Data!#REF!)))))))))</f>
        <v>#REF!</v>
      </c>
      <c r="N27" s="377"/>
      <c r="O27" s="378"/>
      <c r="P27" s="186" t="e">
        <f>IF(B27=Data!B106,Data!H106,(IF(B27=Data!B112,Data!H112,(IF(B27=Data!B114,Data!H114,(IF(B27=Data!#REF!,Data!#REF!,(IF(B27=Data!#REF!,Data!#REF!,(IF(B27=Data!B97,Data!H97,(IF(B27=Data!#REF!,Data!#REF!,(IF(B27=Data!#REF!,Data!#REF!,Data!#REF!)))))))))))))))&amp;IF(B27=Data!B232,Data!H232,(IF(B27=Data!B233,Data!H233,(IF(B27=Data!#REF!,Data!#REF!,(IF(B27=Data!B228,Data!H228,(IF(B27=Data!B229,Data!H229,(IF(B27=Data!#REF!,Data!H924,(IF(B27=Data!#REF!,Data!#REF!,(IF(B27=Data!B284,Data!H284,Data!#REF!)))))))))))))))&amp;IF(B27=Data!#REF!,Data!#REF!,(IF(B27=Data!#REF!,Data!#REF!,(IF(B27=Data!#REF!,Data!#REF!,(IF(B27=Data!#REF!,Data!#REF!,(IF(B27=Data!#REF!,Data!#REF!,Data!#REF!)))))))))</f>
        <v>#REF!</v>
      </c>
      <c r="Q27" s="378"/>
      <c r="R27" s="378"/>
      <c r="S27" s="186" t="e">
        <f>IF(B27=Data!B106,Data!I106,(IF(B27=Data!B112,Data!I112,(IF(B27=Data!B114,Data!I114,(IF(B27=Data!#REF!,Data!#REF!,(IF(B27=Data!#REF!,Data!#REF!,(IF(B27=Data!B97,Data!I97,(IF(B27=Data!#REF!,Data!#REF!,(IF(B27=Data!#REF!,Data!#REF!,Data!#REF!)))))))))))))))&amp;IF(B27=Data!B232,Data!I232,(IF(B27=Data!B233,Data!I233,(IF(B27=Data!#REF!,Data!#REF!,(IF(B27=Data!B228,Data!I228,(IF(B27=Data!B229,Data!I229,(IF(B27=Data!#REF!,Data!I924,(IF(B27=Data!#REF!,Data!#REF!,(IF(B27=Data!B284,Data!I284,Data!#REF!)))))))))))))))&amp;IF(B27=Data!#REF!,Data!#REF!,(IF(B27=Data!#REF!,Data!#REF!,(IF(B27=Data!#REF!,Data!#REF!,(IF(B27=Data!#REF!,Data!#REF!,(IF(B27=Data!#REF!,Data!#REF!,Data!#REF!)))))))))</f>
        <v>#REF!</v>
      </c>
      <c r="T27" s="379"/>
      <c r="U27" s="186" t="e">
        <f>IF(B27=Data!B106,Data!J106,(IF(B27=Data!B112,Data!J112,(IF(B27=Data!B114,Data!J114,(IF(B27=Data!#REF!,Data!#REF!,(IF(B27=Data!#REF!,Data!#REF!,(IF(B27=Data!B97,Data!J97,(IF(B27=Data!#REF!,Data!#REF!,(IF(B27=Data!#REF!,Data!#REF!,Data!#REF!)))))))))))))))&amp;IF(B27=Data!B232,Data!J232,(IF(B27=Data!B233,Data!J233,(IF(B27=Data!#REF!,Data!#REF!,(IF(B27=Data!B228,Data!J228,(IF(B27=Data!B229,Data!J229,(IF(B27=Data!#REF!,Data!J924,(IF(B27=Data!#REF!,Data!#REF!,(IF(B27=Data!B284,Data!J284,Data!#REF!)))))))))))))))&amp;IF(B27=Data!#REF!,Data!#REF!,(IF(B27=Data!#REF!,Data!#REF!,(IF(B27=Data!#REF!,Data!#REF!,(IF(B27=Data!#REF!,Data!#REF!,(IF(B27=Data!#REF!,Data!#REF!,Data!#REF!)))))))))</f>
        <v>#REF!</v>
      </c>
      <c r="V27" s="184" t="str">
        <f>IF(D27="","",VLOOKUP(B27,Data!$B$5:$J$404,9,FALSE)*D27)</f>
        <v/>
      </c>
    </row>
    <row r="28" spans="1:22" s="340" customFormat="1" ht="17" customHeight="1">
      <c r="A28" s="272"/>
      <c r="B28" s="419"/>
      <c r="C28" s="187" t="str">
        <f>IF(D28="","",VLOOKUP(B28,Data!$B$5:$L$404,2,FALSE))</f>
        <v/>
      </c>
      <c r="D28" s="274"/>
      <c r="E28" s="467"/>
      <c r="F28" s="185" t="str">
        <f>IF(D28="","",VLOOKUP(B28,Data!$B$5:$L$404,11,FALSE))</f>
        <v/>
      </c>
      <c r="G28" s="188" t="str">
        <f>IF(D28&gt;0,D28*F28,"-")</f>
        <v>-</v>
      </c>
      <c r="H28" s="182" t="str">
        <f>IF(D28="","",VLOOKUP(B28,Data!$B$5:$D$404,3,FALSE))</f>
        <v/>
      </c>
      <c r="I28" s="182" t="str">
        <f>IF(D28="","",VLOOKUP(B28,Data!$B$5:$M$404,12,FALSE))</f>
        <v/>
      </c>
      <c r="J28" s="280"/>
      <c r="K28" s="183" t="str">
        <f>IF(D28="","",VLOOKUP(B28,Data!$B$5:$E$404,4,FALSE)*D28)</f>
        <v/>
      </c>
      <c r="L28" s="183" t="str">
        <f>IF(D28="","",VLOOKUP(B28,Data!$B$5:$F$404,5,FALSE)*D28)</f>
        <v/>
      </c>
      <c r="M28" s="189" t="e">
        <f>IF(B28=Data!B110,Data!G110,(IF(B28=Data!B116,Data!G116,(IF(B28=Data!B118,Data!G118,(IF(B28=Data!#REF!,Data!#REF!,(IF(B28=Data!#REF!,Data!#REF!,(IF(B28=Data!B101,Data!G101,(IF(B28=Data!#REF!,Data!#REF!,(IF(B28=Data!#REF!,Data!#REF!,Data!#REF!)))))))))))))))&amp;IF(B28=Data!B236,Data!G236,(IF(B28=Data!B237,Data!G237,(IF(B28=Data!#REF!,Data!#REF!,(IF(B28=Data!B232,Data!G232,(IF(B28=Data!B233,Data!G233,(IF(B28=Data!#REF!,Data!G928,(IF(B28=Data!#REF!,Data!#REF!,(IF(B28=Data!B288,Data!G288,Data!#REF!)))))))))))))))&amp;IF(B28=Data!#REF!,Data!#REF!,(IF(B28=Data!#REF!,Data!#REF!,(IF(B28=Data!#REF!,Data!#REF!,(IF(B28=Data!#REF!,Data!#REF!,(IF(B28=Data!#REF!,Data!#REF!,Data!#REF!)))))))))</f>
        <v>#REF!</v>
      </c>
      <c r="N28" s="377"/>
      <c r="O28" s="378"/>
      <c r="P28" s="186" t="e">
        <f>IF(B28=Data!B110,Data!H110,(IF(B28=Data!B116,Data!H116,(IF(B28=Data!B118,Data!H118,(IF(B28=Data!#REF!,Data!#REF!,(IF(B28=Data!#REF!,Data!#REF!,(IF(B28=Data!B101,Data!H101,(IF(B28=Data!#REF!,Data!#REF!,(IF(B28=Data!#REF!,Data!#REF!,Data!#REF!)))))))))))))))&amp;IF(B28=Data!B236,Data!H236,(IF(B28=Data!B237,Data!H237,(IF(B28=Data!#REF!,Data!#REF!,(IF(B28=Data!B232,Data!H232,(IF(B28=Data!B233,Data!H233,(IF(B28=Data!#REF!,Data!H928,(IF(B28=Data!#REF!,Data!#REF!,(IF(B28=Data!B288,Data!H288,Data!#REF!)))))))))))))))&amp;IF(B28=Data!#REF!,Data!#REF!,(IF(B28=Data!#REF!,Data!#REF!,(IF(B28=Data!#REF!,Data!#REF!,(IF(B28=Data!#REF!,Data!#REF!,(IF(B28=Data!#REF!,Data!#REF!,Data!#REF!)))))))))</f>
        <v>#REF!</v>
      </c>
      <c r="Q28" s="378"/>
      <c r="R28" s="378"/>
      <c r="S28" s="186" t="e">
        <f>IF(B28=Data!B110,Data!I110,(IF(B28=Data!B116,Data!I116,(IF(B28=Data!B118,Data!I118,(IF(B28=Data!#REF!,Data!#REF!,(IF(B28=Data!#REF!,Data!#REF!,(IF(B28=Data!B101,Data!I101,(IF(B28=Data!#REF!,Data!#REF!,(IF(B28=Data!#REF!,Data!#REF!,Data!#REF!)))))))))))))))&amp;IF(B28=Data!B236,Data!I236,(IF(B28=Data!B237,Data!I237,(IF(B28=Data!#REF!,Data!#REF!,(IF(B28=Data!B232,Data!I232,(IF(B28=Data!B233,Data!I233,(IF(B28=Data!#REF!,Data!I928,(IF(B28=Data!#REF!,Data!#REF!,(IF(B28=Data!B288,Data!I288,Data!#REF!)))))))))))))))&amp;IF(B28=Data!#REF!,Data!#REF!,(IF(B28=Data!#REF!,Data!#REF!,(IF(B28=Data!#REF!,Data!#REF!,(IF(B28=Data!#REF!,Data!#REF!,(IF(B28=Data!#REF!,Data!#REF!,Data!#REF!)))))))))</f>
        <v>#REF!</v>
      </c>
      <c r="T28" s="379"/>
      <c r="U28" s="186" t="e">
        <f>IF(B28=Data!B110,Data!J110,(IF(B28=Data!B116,Data!J116,(IF(B28=Data!B118,Data!J118,(IF(B28=Data!#REF!,Data!#REF!,(IF(B28=Data!#REF!,Data!#REF!,(IF(B28=Data!B101,Data!J101,(IF(B28=Data!#REF!,Data!#REF!,(IF(B28=Data!#REF!,Data!#REF!,Data!#REF!)))))))))))))))&amp;IF(B28=Data!B236,Data!J236,(IF(B28=Data!B237,Data!J237,(IF(B28=Data!#REF!,Data!#REF!,(IF(B28=Data!B232,Data!J232,(IF(B28=Data!B233,Data!J233,(IF(B28=Data!#REF!,Data!J928,(IF(B28=Data!#REF!,Data!#REF!,(IF(B28=Data!B288,Data!J288,Data!#REF!)))))))))))))))&amp;IF(B28=Data!#REF!,Data!#REF!,(IF(B28=Data!#REF!,Data!#REF!,(IF(B28=Data!#REF!,Data!#REF!,(IF(B28=Data!#REF!,Data!#REF!,(IF(B28=Data!#REF!,Data!#REF!,Data!#REF!)))))))))</f>
        <v>#REF!</v>
      </c>
      <c r="V28" s="184" t="str">
        <f>IF(D28="","",VLOOKUP(B28,Data!$B$5:$J$404,9,FALSE)*D28)</f>
        <v/>
      </c>
    </row>
    <row r="29" spans="1:22" s="340" customFormat="1" ht="17" customHeight="1">
      <c r="A29" s="272"/>
      <c r="B29" s="419"/>
      <c r="C29" s="187" t="str">
        <f>IF(D29="","",VLOOKUP(B29,Data!$B$5:$L$404,2,FALSE))</f>
        <v/>
      </c>
      <c r="D29" s="274"/>
      <c r="E29" s="341"/>
      <c r="F29" s="185" t="str">
        <f>IF(D29="","",VLOOKUP(B29,Data!$B$5:$L$404,11,FALSE))</f>
        <v/>
      </c>
      <c r="G29" s="188" t="str">
        <f>IF(D29&gt;0,D29*F29,"-")</f>
        <v>-</v>
      </c>
      <c r="H29" s="182" t="str">
        <f>IF(D29="","",VLOOKUP(B29,Data!$B$5:$D$404,3,FALSE))</f>
        <v/>
      </c>
      <c r="I29" s="182" t="str">
        <f>IF(D29="","",VLOOKUP(B29,Data!$B$5:$M$404,12,FALSE))</f>
        <v/>
      </c>
      <c r="J29" s="280"/>
      <c r="K29" s="183" t="str">
        <f>IF(D29="","",VLOOKUP(B29,Data!$B$5:$E$404,4,FALSE)*D29)</f>
        <v/>
      </c>
      <c r="L29" s="183" t="str">
        <f>IF(D29="","",VLOOKUP(B29,Data!$B$5:$F$404,5,FALSE)*D29)</f>
        <v/>
      </c>
      <c r="M29" s="189" t="e">
        <f>IF(B29=Data!B118,Data!G118,(IF(B29=Data!B124,Data!G124,(IF(B29=Data!B126,Data!G126,(IF(B29=Data!#REF!,Data!#REF!,(IF(B29=Data!#REF!,Data!#REF!,(IF(B29=Data!B109,Data!G109,(IF(B29=Data!#REF!,Data!#REF!,(IF(B29=Data!#REF!,Data!#REF!,Data!#REF!)))))))))))))))&amp;IF(B29=Data!B244,Data!G244,(IF(B29=Data!B245,Data!G245,(IF(B29=Data!#REF!,Data!#REF!,(IF(B29=Data!B240,Data!G240,(IF(B29=Data!B241,Data!G241,(IF(B29=Data!#REF!,Data!G936,(IF(B29=Data!#REF!,Data!#REF!,(IF(B29=Data!B296,Data!G296,Data!#REF!)))))))))))))))&amp;IF(B29=Data!#REF!,Data!#REF!,(IF(B29=Data!#REF!,Data!#REF!,(IF(B29=Data!#REF!,Data!#REF!,(IF(B29=Data!#REF!,Data!#REF!,(IF(B29=Data!#REF!,Data!#REF!,Data!#REF!)))))))))</f>
        <v>#REF!</v>
      </c>
      <c r="N29" s="377"/>
      <c r="O29" s="378"/>
      <c r="P29" s="186" t="e">
        <f>IF(B29=Data!B118,Data!H118,(IF(B29=Data!B124,Data!H124,(IF(B29=Data!B126,Data!H126,(IF(B29=Data!#REF!,Data!#REF!,(IF(B29=Data!#REF!,Data!#REF!,(IF(B29=Data!B109,Data!H109,(IF(B29=Data!#REF!,Data!#REF!,(IF(B29=Data!#REF!,Data!#REF!,Data!#REF!)))))))))))))))&amp;IF(B29=Data!B244,Data!H244,(IF(B29=Data!B245,Data!H245,(IF(B29=Data!#REF!,Data!#REF!,(IF(B29=Data!B240,Data!H240,(IF(B29=Data!B241,Data!H241,(IF(B29=Data!#REF!,Data!H936,(IF(B29=Data!#REF!,Data!#REF!,(IF(B29=Data!B296,Data!H296,Data!#REF!)))))))))))))))&amp;IF(B29=Data!#REF!,Data!#REF!,(IF(B29=Data!#REF!,Data!#REF!,(IF(B29=Data!#REF!,Data!#REF!,(IF(B29=Data!#REF!,Data!#REF!,(IF(B29=Data!#REF!,Data!#REF!,Data!#REF!)))))))))</f>
        <v>#REF!</v>
      </c>
      <c r="Q29" s="378"/>
      <c r="R29" s="378"/>
      <c r="S29" s="186" t="e">
        <f>IF(B29=Data!B118,Data!I118,(IF(B29=Data!B124,Data!I124,(IF(B29=Data!B126,Data!I126,(IF(B29=Data!#REF!,Data!#REF!,(IF(B29=Data!#REF!,Data!#REF!,(IF(B29=Data!B109,Data!I109,(IF(B29=Data!#REF!,Data!#REF!,(IF(B29=Data!#REF!,Data!#REF!,Data!#REF!)))))))))))))))&amp;IF(B29=Data!B244,Data!I244,(IF(B29=Data!B245,Data!I245,(IF(B29=Data!#REF!,Data!#REF!,(IF(B29=Data!B240,Data!I240,(IF(B29=Data!B241,Data!I241,(IF(B29=Data!#REF!,Data!I936,(IF(B29=Data!#REF!,Data!#REF!,(IF(B29=Data!B296,Data!I296,Data!#REF!)))))))))))))))&amp;IF(B29=Data!#REF!,Data!#REF!,(IF(B29=Data!#REF!,Data!#REF!,(IF(B29=Data!#REF!,Data!#REF!,(IF(B29=Data!#REF!,Data!#REF!,(IF(B29=Data!#REF!,Data!#REF!,Data!#REF!)))))))))</f>
        <v>#REF!</v>
      </c>
      <c r="T29" s="379"/>
      <c r="U29" s="186" t="e">
        <f>IF(B29=Data!B118,Data!J118,(IF(B29=Data!B124,Data!J124,(IF(B29=Data!B126,Data!J126,(IF(B29=Data!#REF!,Data!#REF!,(IF(B29=Data!#REF!,Data!#REF!,(IF(B29=Data!B109,Data!J109,(IF(B29=Data!#REF!,Data!#REF!,(IF(B29=Data!#REF!,Data!#REF!,Data!#REF!)))))))))))))))&amp;IF(B29=Data!B244,Data!J244,(IF(B29=Data!B245,Data!J245,(IF(B29=Data!#REF!,Data!#REF!,(IF(B29=Data!B240,Data!J240,(IF(B29=Data!B241,Data!J241,(IF(B29=Data!#REF!,Data!J936,(IF(B29=Data!#REF!,Data!#REF!,(IF(B29=Data!B296,Data!J296,Data!#REF!)))))))))))))))&amp;IF(B29=Data!#REF!,Data!#REF!,(IF(B29=Data!#REF!,Data!#REF!,(IF(B29=Data!#REF!,Data!#REF!,(IF(B29=Data!#REF!,Data!#REF!,(IF(B29=Data!#REF!,Data!#REF!,Data!#REF!)))))))))</f>
        <v>#REF!</v>
      </c>
      <c r="V29" s="184" t="str">
        <f>IF(D29="","",VLOOKUP(B29,Data!$B$5:$J$404,9,FALSE)*D29)</f>
        <v/>
      </c>
    </row>
    <row r="30" spans="1:22" s="340" customFormat="1" ht="19.5" customHeight="1">
      <c r="A30" s="272"/>
      <c r="B30" s="695" t="s">
        <v>1164</v>
      </c>
      <c r="C30" s="696"/>
      <c r="D30" s="454">
        <f>SUM(D18:D28)</f>
        <v>16</v>
      </c>
      <c r="E30" s="191"/>
      <c r="F30" s="191"/>
      <c r="G30" s="455">
        <f>SUM(G18:G28)</f>
        <v>49483.009999999995</v>
      </c>
      <c r="H30" s="383"/>
      <c r="I30" s="191"/>
      <c r="J30" s="191"/>
      <c r="K30" s="455">
        <f>SUM(K18:K29)</f>
        <v>3966</v>
      </c>
      <c r="L30" s="455">
        <f>SUM(L18:L29)</f>
        <v>3544</v>
      </c>
      <c r="M30" s="190">
        <f>SUM(M16:M17)</f>
        <v>0</v>
      </c>
      <c r="N30" s="190"/>
      <c r="O30" s="190"/>
      <c r="P30" s="190"/>
      <c r="Q30" s="190"/>
      <c r="R30" s="190">
        <f>SUM(R16:R17)</f>
        <v>0</v>
      </c>
      <c r="S30" s="190">
        <f>SUM(S16:S17)</f>
        <v>0</v>
      </c>
      <c r="T30" s="190"/>
      <c r="U30" s="190">
        <f>SUM(U16:U17)</f>
        <v>0</v>
      </c>
      <c r="V30" s="456">
        <f>SUM(V18:V29)</f>
        <v>20.998000000000005</v>
      </c>
    </row>
    <row r="31" spans="1:22" ht="10.25" customHeight="1">
      <c r="A31" s="272"/>
      <c r="B31" s="697"/>
      <c r="C31" s="698"/>
      <c r="D31" s="395"/>
      <c r="E31" s="311"/>
      <c r="F31" s="160" t="s">
        <v>523</v>
      </c>
      <c r="G31" s="157"/>
      <c r="H31" s="344"/>
      <c r="I31" s="344"/>
      <c r="J31" s="344"/>
      <c r="K31" s="161"/>
      <c r="L31" s="151"/>
      <c r="M31" s="298"/>
      <c r="T31" s="298"/>
      <c r="U31" s="298"/>
      <c r="V31" s="155"/>
    </row>
    <row r="32" spans="1:22" ht="14">
      <c r="A32" s="290" t="s">
        <v>524</v>
      </c>
      <c r="B32" s="346"/>
      <c r="C32" s="347"/>
      <c r="D32" s="396" t="s">
        <v>81</v>
      </c>
      <c r="E32" s="305"/>
      <c r="F32" s="68" t="s">
        <v>82</v>
      </c>
      <c r="G32" s="72"/>
      <c r="H32" s="322" t="s">
        <v>83</v>
      </c>
      <c r="I32" s="349"/>
      <c r="J32" s="152" t="s">
        <v>84</v>
      </c>
      <c r="K32" s="152"/>
      <c r="L32" s="682" t="s">
        <v>85</v>
      </c>
      <c r="M32" s="683"/>
      <c r="N32" s="683"/>
      <c r="O32" s="683"/>
      <c r="P32" s="683"/>
      <c r="Q32" s="683"/>
      <c r="R32" s="683"/>
      <c r="S32" s="683"/>
      <c r="T32" s="683"/>
      <c r="U32" s="683"/>
      <c r="V32" s="684"/>
    </row>
    <row r="33" spans="1:22" ht="14">
      <c r="A33" s="297" t="s">
        <v>525</v>
      </c>
      <c r="B33" s="334"/>
      <c r="C33" s="308"/>
      <c r="D33" s="386" t="s">
        <v>87</v>
      </c>
      <c r="F33" s="685"/>
      <c r="G33" s="686"/>
      <c r="H33" s="297" t="s">
        <v>88</v>
      </c>
      <c r="I33" s="350"/>
      <c r="J33" s="154" t="s">
        <v>89</v>
      </c>
      <c r="K33" s="154"/>
      <c r="L33" s="150"/>
      <c r="V33" s="155"/>
    </row>
    <row r="34" spans="1:22">
      <c r="A34" s="297" t="s">
        <v>526</v>
      </c>
      <c r="B34" s="297"/>
      <c r="C34" s="298"/>
      <c r="F34" s="685"/>
      <c r="G34" s="686"/>
      <c r="H34" s="297"/>
      <c r="I34" s="350"/>
      <c r="J34" s="154" t="s">
        <v>93</v>
      </c>
      <c r="K34" s="154"/>
      <c r="L34" s="150"/>
      <c r="V34" s="155"/>
    </row>
    <row r="35" spans="1:22" ht="10.5" customHeight="1">
      <c r="A35" s="311"/>
      <c r="B35" s="351"/>
      <c r="C35" s="352"/>
      <c r="D35" s="386" t="s">
        <v>94</v>
      </c>
      <c r="F35" s="685"/>
      <c r="G35" s="686"/>
      <c r="H35" s="297" t="s">
        <v>95</v>
      </c>
      <c r="I35" s="350"/>
      <c r="J35" s="154"/>
      <c r="K35" s="154"/>
      <c r="L35" s="150"/>
      <c r="V35" s="155"/>
    </row>
    <row r="36" spans="1:22" ht="13">
      <c r="A36" s="290" t="s">
        <v>96</v>
      </c>
      <c r="C36" s="292"/>
      <c r="D36" s="386" t="s">
        <v>97</v>
      </c>
      <c r="F36" s="76" t="s">
        <v>98</v>
      </c>
      <c r="G36" s="73"/>
      <c r="H36" s="297" t="s">
        <v>88</v>
      </c>
      <c r="I36" s="350"/>
      <c r="J36" s="154" t="s">
        <v>99</v>
      </c>
      <c r="K36" s="154"/>
      <c r="L36" s="150"/>
      <c r="V36" s="155"/>
    </row>
    <row r="37" spans="1:22" ht="10.5" customHeight="1">
      <c r="A37" s="297" t="s">
        <v>527</v>
      </c>
      <c r="C37" s="298"/>
      <c r="D37" s="386" t="s">
        <v>100</v>
      </c>
      <c r="F37" s="77"/>
      <c r="G37" s="162"/>
      <c r="H37" s="297" t="s">
        <v>101</v>
      </c>
      <c r="I37" s="350"/>
      <c r="J37" s="154" t="s">
        <v>528</v>
      </c>
      <c r="K37" s="154"/>
      <c r="L37" s="687" t="s">
        <v>103</v>
      </c>
      <c r="M37" s="688"/>
      <c r="N37" s="688"/>
      <c r="O37" s="688"/>
      <c r="P37" s="688"/>
      <c r="Q37" s="688"/>
      <c r="R37" s="688"/>
      <c r="S37" s="688"/>
      <c r="T37" s="688"/>
      <c r="U37" s="688"/>
      <c r="V37" s="689"/>
    </row>
    <row r="38" spans="1:22">
      <c r="A38" s="311"/>
      <c r="B38" s="312"/>
      <c r="C38" s="313"/>
      <c r="D38" s="397"/>
      <c r="E38" s="312"/>
      <c r="F38" s="673" t="s">
        <v>1167</v>
      </c>
      <c r="G38" s="674"/>
      <c r="H38" s="673" t="s">
        <v>1168</v>
      </c>
      <c r="I38" s="674"/>
      <c r="J38" s="158" t="s">
        <v>104</v>
      </c>
      <c r="K38" s="158"/>
      <c r="L38" s="675" t="s">
        <v>105</v>
      </c>
      <c r="M38" s="676"/>
      <c r="N38" s="676"/>
      <c r="O38" s="676"/>
      <c r="P38" s="676"/>
      <c r="Q38" s="676"/>
      <c r="R38" s="676"/>
      <c r="S38" s="676"/>
      <c r="T38" s="676"/>
      <c r="U38" s="676"/>
      <c r="V38" s="677"/>
    </row>
    <row r="39" spans="1:22">
      <c r="B39" s="305"/>
    </row>
    <row r="42" spans="1:22" ht="19.25" customHeight="1"/>
    <row r="43" spans="1:22" s="354" customFormat="1" ht="17.75" customHeight="1">
      <c r="A43" s="163" t="s">
        <v>886</v>
      </c>
      <c r="B43" s="146"/>
      <c r="C43" s="163" t="s">
        <v>569</v>
      </c>
      <c r="D43" s="382"/>
      <c r="E43" s="363"/>
      <c r="F43" s="163" t="s">
        <v>880</v>
      </c>
      <c r="G43" s="146"/>
      <c r="H43" s="163" t="s">
        <v>569</v>
      </c>
      <c r="K43" s="265"/>
      <c r="L43" s="265"/>
      <c r="V43" s="264"/>
    </row>
    <row r="44" spans="1:22" s="354" customFormat="1" ht="17.75" customHeight="1">
      <c r="A44" s="163" t="s">
        <v>887</v>
      </c>
      <c r="B44" s="146"/>
      <c r="C44" s="163" t="s">
        <v>891</v>
      </c>
      <c r="D44" s="382"/>
      <c r="E44" s="363"/>
      <c r="F44" s="247" t="s">
        <v>881</v>
      </c>
      <c r="G44" s="381"/>
      <c r="H44" s="247" t="s">
        <v>891</v>
      </c>
      <c r="K44" s="265"/>
      <c r="L44" s="265"/>
      <c r="V44" s="264"/>
    </row>
    <row r="45" spans="1:22" s="354" customFormat="1" ht="17.75" customHeight="1">
      <c r="A45" s="163" t="s">
        <v>888</v>
      </c>
      <c r="B45" s="146"/>
      <c r="C45" s="163" t="s">
        <v>891</v>
      </c>
      <c r="D45" s="382"/>
      <c r="E45" s="363"/>
      <c r="F45" s="163" t="s">
        <v>882</v>
      </c>
      <c r="G45" s="146"/>
      <c r="H45" s="163" t="s">
        <v>569</v>
      </c>
      <c r="K45" s="265"/>
      <c r="L45" s="265"/>
      <c r="V45" s="264"/>
    </row>
    <row r="46" spans="1:22" s="354" customFormat="1" ht="17.75" customHeight="1">
      <c r="A46" s="163" t="s">
        <v>889</v>
      </c>
      <c r="B46" s="146"/>
      <c r="C46" s="163" t="s">
        <v>569</v>
      </c>
      <c r="D46" s="382"/>
      <c r="E46" s="363"/>
      <c r="F46" s="163" t="s">
        <v>883</v>
      </c>
      <c r="G46" s="146"/>
      <c r="H46" s="163" t="s">
        <v>569</v>
      </c>
      <c r="K46" s="265"/>
      <c r="L46" s="265"/>
      <c r="V46" s="264"/>
    </row>
    <row r="47" spans="1:22" s="354" customFormat="1" ht="17.75" customHeight="1">
      <c r="A47" s="163" t="s">
        <v>890</v>
      </c>
      <c r="B47" s="146"/>
      <c r="C47" s="163" t="s">
        <v>569</v>
      </c>
      <c r="D47" s="382"/>
      <c r="E47" s="363"/>
      <c r="F47" s="163" t="s">
        <v>885</v>
      </c>
      <c r="G47" s="146"/>
      <c r="H47" s="163" t="s">
        <v>569</v>
      </c>
      <c r="K47" s="265"/>
      <c r="L47" s="265"/>
      <c r="V47" s="264"/>
    </row>
    <row r="48" spans="1:22" ht="18.75" customHeight="1">
      <c r="A48" s="411"/>
      <c r="B48" s="411"/>
      <c r="C48" s="411"/>
      <c r="D48" s="384"/>
      <c r="E48" s="266"/>
      <c r="F48" s="163" t="s">
        <v>884</v>
      </c>
      <c r="H48" s="163" t="s">
        <v>569</v>
      </c>
    </row>
    <row r="49" spans="1:12" ht="17.5">
      <c r="A49" s="268"/>
      <c r="B49" s="411"/>
      <c r="C49" s="411"/>
      <c r="D49" s="384"/>
      <c r="E49" s="411"/>
      <c r="F49" s="267"/>
      <c r="G49" s="267"/>
      <c r="H49" s="411"/>
    </row>
    <row r="51" spans="1:12">
      <c r="D51" s="386" t="s">
        <v>872</v>
      </c>
    </row>
    <row r="52" spans="1:12">
      <c r="L52" s="355"/>
    </row>
    <row r="53" spans="1:12" ht="14">
      <c r="A53" s="356"/>
      <c r="C53" s="334"/>
      <c r="D53" s="398"/>
      <c r="L53" s="358"/>
    </row>
    <row r="54" spans="1:12" ht="14">
      <c r="A54" s="359"/>
      <c r="C54" s="334"/>
      <c r="D54" s="398"/>
      <c r="L54" s="358"/>
    </row>
    <row r="55" spans="1:12" ht="14">
      <c r="A55" s="359"/>
      <c r="C55" s="334"/>
      <c r="D55" s="398"/>
      <c r="L55" s="358"/>
    </row>
    <row r="56" spans="1:12" ht="14">
      <c r="A56" s="359"/>
      <c r="B56" s="334"/>
      <c r="C56" s="334"/>
      <c r="D56" s="398"/>
      <c r="L56" s="358"/>
    </row>
    <row r="57" spans="1:12" ht="14">
      <c r="A57" s="359"/>
      <c r="B57" s="334"/>
      <c r="C57" s="334"/>
      <c r="D57" s="398"/>
      <c r="L57" s="358"/>
    </row>
    <row r="58" spans="1:12" ht="14">
      <c r="A58" s="359"/>
      <c r="B58" s="334"/>
      <c r="C58" s="334"/>
      <c r="D58" s="398"/>
      <c r="L58" s="358"/>
    </row>
    <row r="59" spans="1:12" ht="14">
      <c r="A59" s="334"/>
      <c r="B59" s="334"/>
      <c r="C59" s="334"/>
      <c r="D59" s="398"/>
      <c r="L59" s="360"/>
    </row>
    <row r="60" spans="1:12" ht="14">
      <c r="A60" s="359"/>
      <c r="B60" s="334"/>
      <c r="C60" s="334"/>
      <c r="D60" s="398"/>
    </row>
    <row r="61" spans="1:12" ht="14">
      <c r="A61" s="334"/>
      <c r="B61" s="334"/>
      <c r="C61" s="334"/>
      <c r="D61" s="398"/>
    </row>
    <row r="62" spans="1:12" ht="14">
      <c r="A62" s="334"/>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34"/>
      <c r="B73" s="334"/>
      <c r="C73" s="334"/>
      <c r="D73" s="398"/>
    </row>
    <row r="74" spans="1:4" ht="14">
      <c r="B74" s="334"/>
    </row>
    <row r="75" spans="1:4" ht="14">
      <c r="B75" s="334"/>
    </row>
    <row r="76" spans="1:4" ht="14">
      <c r="B76" s="334"/>
    </row>
  </sheetData>
  <mergeCells count="9">
    <mergeCell ref="F38:G38"/>
    <mergeCell ref="H38:I38"/>
    <mergeCell ref="L38:V38"/>
    <mergeCell ref="B30:C31"/>
    <mergeCell ref="L32:V32"/>
    <mergeCell ref="F33:G33"/>
    <mergeCell ref="F34:G34"/>
    <mergeCell ref="F35:G35"/>
    <mergeCell ref="L37:V37"/>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8" max="21" man="1"/>
  </rowBreaks>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1B493-0A22-4107-8961-A8EFF372CDF5}">
  <sheetPr>
    <pageSetUpPr fitToPage="1"/>
  </sheetPr>
  <dimension ref="A1:AD74"/>
  <sheetViews>
    <sheetView topLeftCell="A7" zoomScale="70" zoomScaleNormal="70" zoomScaleSheetLayoutView="85" workbookViewId="0">
      <selection activeCell="A18" sqref="A18:XFD1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09"/>
      <c r="I10" s="610"/>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1155</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272">
        <v>8</v>
      </c>
      <c r="B19" s="368" t="s">
        <v>353</v>
      </c>
      <c r="C19" s="187" t="str">
        <f>IF(D19="","",VLOOKUP(B19,Data!$B$5:$L$404,2,FALSE))</f>
        <v>WQ78260</v>
      </c>
      <c r="D19" s="274">
        <v>20</v>
      </c>
      <c r="E19" s="273"/>
      <c r="F19" s="376">
        <f>IF(D19="","",VLOOKUP(B19,Data!$B$5:$L$404,11,FALSE))</f>
        <v>4283.6499999999996</v>
      </c>
      <c r="G19" s="400">
        <f>IF(D19&gt;0,D19*F19,"-")</f>
        <v>85673</v>
      </c>
      <c r="H19" s="401" t="str">
        <f>IF(D19="","",VLOOKUP(B19,Data!$B$5:$D$404,3,FALSE))</f>
        <v>C/T</v>
      </c>
      <c r="I19" s="401" t="str">
        <f>IF(D19="","",VLOOKUP(B19,Data!$B$5:$M$404,12,FALSE))</f>
        <v>Indonesia</v>
      </c>
      <c r="J19" s="553" t="s">
        <v>1156</v>
      </c>
      <c r="K19" s="187">
        <f>IF(D19="","",VLOOKUP(B19,Data!$B$5:$E$404,4,FALSE)*D19)</f>
        <v>6100</v>
      </c>
      <c r="L19" s="187">
        <f>IF(D19="","",VLOOKUP(B19,Data!$B$5:$F$404,5,FALSE)*D19)</f>
        <v>5380</v>
      </c>
      <c r="M19" s="403"/>
      <c r="N19" s="404"/>
      <c r="O19" s="405"/>
      <c r="P19" s="406"/>
      <c r="Q19" s="405"/>
      <c r="R19" s="405"/>
      <c r="S19" s="406"/>
      <c r="T19" s="407"/>
      <c r="U19" s="406"/>
      <c r="V19" s="408">
        <f>IF(D19="","",VLOOKUP(B19,Data!$B$5:$J$404,9,FALSE)*D19)</f>
        <v>30.68</v>
      </c>
      <c r="W19" s="386"/>
      <c r="X19" s="386"/>
      <c r="Y19" s="386"/>
      <c r="Z19" s="386"/>
      <c r="AA19" s="386"/>
      <c r="AB19" s="386"/>
      <c r="AC19" s="386"/>
      <c r="AD19" s="386"/>
    </row>
    <row r="20" spans="1:30" s="340" customFormat="1" ht="17" customHeight="1">
      <c r="A20" s="272">
        <v>9</v>
      </c>
      <c r="B20" s="419" t="s">
        <v>213</v>
      </c>
      <c r="C20" s="187" t="str">
        <f>IF(D20="","",VLOOKUP(B20,Data!$B$5:$L$404,2,FALSE))</f>
        <v>WH50410</v>
      </c>
      <c r="D20" s="274">
        <v>5</v>
      </c>
      <c r="E20" s="466"/>
      <c r="F20" s="185">
        <f>IF(D20="","",VLOOKUP(B20,Data!$B$5:$L$404,11,FALSE))</f>
        <v>1897.4</v>
      </c>
      <c r="G20" s="188">
        <f t="shared" ref="G20:G25" si="0">IF(D20&gt;0,D20*F20,"-")</f>
        <v>9487</v>
      </c>
      <c r="H20" s="182" t="str">
        <f>IF(D20="","",VLOOKUP(B20,Data!$B$5:$D$404,3,FALSE))</f>
        <v>C/T</v>
      </c>
      <c r="I20" s="182" t="str">
        <f>IF(D20="","",VLOOKUP(B20,Data!$B$5:$M$404,12,FALSE))</f>
        <v>Indonesia</v>
      </c>
      <c r="J20" s="553" t="s">
        <v>1156</v>
      </c>
      <c r="K20" s="183">
        <f>IF(D20="","",VLOOKUP(B20,Data!$B$5:$E$404,4,FALSE)*D20)</f>
        <v>1110</v>
      </c>
      <c r="L20" s="183">
        <f>IF(D20="","",VLOOKUP(B20,Data!$B$5:$F$404,5,FALSE)*D20)</f>
        <v>1005</v>
      </c>
      <c r="M20" s="189" t="e">
        <f>IF(B20=Data!B84,Data!G84,(IF(B20=Data!B90,Data!G90,(IF(B20=Data!B92,Data!G92,(IF(B20=Data!#REF!,Data!#REF!,(IF(B20=Data!#REF!,Data!#REF!,(IF(B20=Data!B75,Data!G75,(IF(B20=Data!#REF!,Data!#REF!,(IF(B20=Data!#REF!,Data!#REF!,Data!#REF!)))))))))))))))&amp;IF(B20=Data!B209,Data!G209,(IF(B20=Data!B210,Data!G210,(IF(B20=Data!#REF!,Data!#REF!,(IF(B20=Data!B205,Data!G205,(IF(B20=Data!B206,Data!G206,(IF(B20=Data!#REF!,Data!G902,(IF(B20=Data!#REF!,Data!#REF!,(IF(B20=Data!B262,Data!G262,Data!#REF!)))))))))))))))&amp;IF(B20=Data!#REF!,Data!#REF!,(IF(B20=Data!#REF!,Data!#REF!,(IF(B20=Data!#REF!,Data!#REF!,(IF(B20=Data!#REF!,Data!#REF!,(IF(B20=Data!#REF!,Data!#REF!,Data!#REF!)))))))))</f>
        <v>#REF!</v>
      </c>
      <c r="N20" s="377"/>
      <c r="O20" s="378"/>
      <c r="P20" s="186" t="e">
        <f>IF(B20=Data!B84,Data!H84,(IF(B20=Data!B90,Data!H90,(IF(B20=Data!B92,Data!H92,(IF(B20=Data!#REF!,Data!#REF!,(IF(B20=Data!#REF!,Data!#REF!,(IF(B20=Data!B75,Data!H75,(IF(B20=Data!#REF!,Data!#REF!,(IF(B20=Data!#REF!,Data!#REF!,Data!#REF!)))))))))))))))&amp;IF(B20=Data!B209,Data!H209,(IF(B20=Data!B210,Data!H210,(IF(B20=Data!#REF!,Data!#REF!,(IF(B20=Data!B205,Data!H205,(IF(B20=Data!B206,Data!H206,(IF(B20=Data!#REF!,Data!H902,(IF(B20=Data!#REF!,Data!#REF!,(IF(B20=Data!B262,Data!H262,Data!#REF!)))))))))))))))&amp;IF(B20=Data!#REF!,Data!#REF!,(IF(B20=Data!#REF!,Data!#REF!,(IF(B20=Data!#REF!,Data!#REF!,(IF(B20=Data!#REF!,Data!#REF!,(IF(B20=Data!#REF!,Data!#REF!,Data!#REF!)))))))))</f>
        <v>#REF!</v>
      </c>
      <c r="Q20" s="378"/>
      <c r="R20" s="378"/>
      <c r="S20" s="186" t="e">
        <f>IF(B20=Data!B84,Data!I84,(IF(B20=Data!B90,Data!I90,(IF(B20=Data!B92,Data!I92,(IF(B20=Data!#REF!,Data!#REF!,(IF(B20=Data!#REF!,Data!#REF!,(IF(B20=Data!B75,Data!I75,(IF(B20=Data!#REF!,Data!#REF!,(IF(B20=Data!#REF!,Data!#REF!,Data!#REF!)))))))))))))))&amp;IF(B20=Data!B209,Data!I209,(IF(B20=Data!B210,Data!I210,(IF(B20=Data!#REF!,Data!#REF!,(IF(B20=Data!B205,Data!I205,(IF(B20=Data!B206,Data!I206,(IF(B20=Data!#REF!,Data!I902,(IF(B20=Data!#REF!,Data!#REF!,(IF(B20=Data!B262,Data!I262,Data!#REF!)))))))))))))))&amp;IF(B20=Data!#REF!,Data!#REF!,(IF(B20=Data!#REF!,Data!#REF!,(IF(B20=Data!#REF!,Data!#REF!,(IF(B20=Data!#REF!,Data!#REF!,(IF(B20=Data!#REF!,Data!#REF!,Data!#REF!)))))))))</f>
        <v>#REF!</v>
      </c>
      <c r="T20" s="379"/>
      <c r="U20" s="186" t="e">
        <f>IF(B20=Data!B84,Data!J84,(IF(B20=Data!B90,Data!J90,(IF(B20=Data!B92,Data!J92,(IF(B20=Data!#REF!,Data!#REF!,(IF(B20=Data!#REF!,Data!#REF!,(IF(B20=Data!B75,Data!J75,(IF(B20=Data!#REF!,Data!#REF!,(IF(B20=Data!#REF!,Data!#REF!,Data!#REF!)))))))))))))))&amp;IF(B20=Data!B209,Data!J209,(IF(B20=Data!B210,Data!J210,(IF(B20=Data!#REF!,Data!#REF!,(IF(B20=Data!B205,Data!J205,(IF(B20=Data!B206,Data!J206,(IF(B20=Data!#REF!,Data!J902,(IF(B20=Data!#REF!,Data!#REF!,(IF(B20=Data!B262,Data!J262,Data!#REF!)))))))))))))))&amp;IF(B20=Data!#REF!,Data!#REF!,(IF(B20=Data!#REF!,Data!#REF!,(IF(B20=Data!#REF!,Data!#REF!,(IF(B20=Data!#REF!,Data!#REF!,(IF(B20=Data!#REF!,Data!#REF!,Data!#REF!)))))))))</f>
        <v>#REF!</v>
      </c>
      <c r="V20" s="184">
        <f>IF(D20="","",VLOOKUP(B20,Data!$B$5:$J$404,9,FALSE)*D20)</f>
        <v>5.9950000000000001</v>
      </c>
    </row>
    <row r="21" spans="1:30" s="409" customFormat="1" ht="17" customHeight="1">
      <c r="A21" s="410"/>
      <c r="B21" s="368"/>
      <c r="C21" s="187" t="str">
        <f>IF(D21="","",VLOOKUP(B21,Data!$B$5:$L$404,2,FALSE))</f>
        <v/>
      </c>
      <c r="D21" s="274"/>
      <c r="E21" s="273"/>
      <c r="F21" s="376" t="str">
        <f>IF(D21="","",VLOOKUP(B21,Data!$B$5:$L$404,11,FALSE))</f>
        <v/>
      </c>
      <c r="G21" s="400" t="str">
        <f t="shared" si="0"/>
        <v>-</v>
      </c>
      <c r="H21" s="401" t="str">
        <f>IF(D21="","",VLOOKUP(B21,Data!$B$5:$D$404,3,FALSE))</f>
        <v/>
      </c>
      <c r="I21" s="401" t="str">
        <f>IF(D21="","",VLOOKUP(B21,Data!$B$5:$M$404,12,FALSE))</f>
        <v/>
      </c>
      <c r="J21" s="402"/>
      <c r="K21" s="187" t="str">
        <f>IF(D21="","",VLOOKUP(B21,Data!$B$5:$E$404,4,FALSE)*D21)</f>
        <v/>
      </c>
      <c r="L21" s="187" t="str">
        <f>IF(D21="","",VLOOKUP(B21,Data!$B$5:$F$404,5,FALSE)*D21)</f>
        <v/>
      </c>
      <c r="M21" s="403"/>
      <c r="N21" s="404"/>
      <c r="O21" s="405"/>
      <c r="P21" s="406"/>
      <c r="Q21" s="405"/>
      <c r="R21" s="405"/>
      <c r="S21" s="406"/>
      <c r="T21" s="407"/>
      <c r="U21" s="406"/>
      <c r="V21" s="408" t="str">
        <f>IF(D21="","",VLOOKUP(B21,Data!$B$5:$J$404,9,FALSE)*D21)</f>
        <v/>
      </c>
      <c r="W21" s="386"/>
      <c r="X21" s="386"/>
      <c r="Y21" s="386"/>
      <c r="Z21" s="386"/>
      <c r="AA21" s="386"/>
      <c r="AB21" s="386"/>
      <c r="AC21" s="386"/>
      <c r="AD21" s="386"/>
    </row>
    <row r="22" spans="1:30" s="409" customFormat="1" ht="17" customHeight="1">
      <c r="A22" s="410"/>
      <c r="B22" s="368"/>
      <c r="C22" s="187" t="str">
        <f>IF(D22="","",VLOOKUP(B22,Data!$B$5:$L$404,2,FALSE))</f>
        <v/>
      </c>
      <c r="D22" s="274"/>
      <c r="E22" s="273"/>
      <c r="F22" s="376" t="str">
        <f>IF(D22="","",VLOOKUP(B22,Data!$B$5:$L$404,11,FALSE))</f>
        <v/>
      </c>
      <c r="G22" s="400" t="str">
        <f t="shared" si="0"/>
        <v>-</v>
      </c>
      <c r="H22" s="401" t="str">
        <f>IF(D22="","",VLOOKUP(B22,Data!$B$5:$D$404,3,FALSE))</f>
        <v/>
      </c>
      <c r="I22" s="401" t="str">
        <f>IF(D22="","",VLOOKUP(B22,Data!$B$5:$M$404,12,FALSE))</f>
        <v/>
      </c>
      <c r="J22" s="402"/>
      <c r="K22" s="187" t="str">
        <f>IF(D22="","",VLOOKUP(B22,Data!$B$5:$E$404,4,FALSE)*D22)</f>
        <v/>
      </c>
      <c r="L22" s="187" t="str">
        <f>IF(D22="","",VLOOKUP(B22,Data!$B$5:$F$404,5,FALSE)*D22)</f>
        <v/>
      </c>
      <c r="M22" s="403"/>
      <c r="N22" s="404"/>
      <c r="O22" s="405"/>
      <c r="P22" s="406"/>
      <c r="Q22" s="405"/>
      <c r="R22" s="405"/>
      <c r="S22" s="406"/>
      <c r="T22" s="407"/>
      <c r="U22" s="406"/>
      <c r="V22" s="408" t="str">
        <f>IF(D22="","",VLOOKUP(B22,Data!$B$5:$J$404,9,FALSE)*D22)</f>
        <v/>
      </c>
      <c r="W22" s="386"/>
      <c r="X22" s="386"/>
      <c r="Y22" s="386"/>
      <c r="Z22" s="386"/>
      <c r="AA22" s="386"/>
      <c r="AB22" s="386"/>
      <c r="AC22" s="386"/>
      <c r="AD22" s="386"/>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340" customFormat="1" ht="17" customHeight="1">
      <c r="A24" s="410"/>
      <c r="B24" s="342"/>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399"/>
      <c r="B25" s="342" t="s">
        <v>871</v>
      </c>
      <c r="C25" s="187" t="str">
        <f>IF(D25="","",VLOOKUP(B25,Data!$B$5:$L$404,2,FALSE))</f>
        <v/>
      </c>
      <c r="D25" s="274"/>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410"/>
      <c r="B26" s="342" t="s">
        <v>1169</v>
      </c>
      <c r="C26" s="187"/>
      <c r="D26" s="274" t="s">
        <v>12</v>
      </c>
      <c r="E26" s="276"/>
      <c r="F26" s="185"/>
      <c r="G26" s="188"/>
      <c r="H26" s="182"/>
      <c r="I26" s="182"/>
      <c r="J26" s="246"/>
      <c r="K26" s="183"/>
      <c r="L26" s="183"/>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c r="W26" s="282"/>
      <c r="X26" s="282"/>
      <c r="Y26" s="282"/>
      <c r="Z26" s="282"/>
      <c r="AA26" s="282"/>
      <c r="AB26" s="282"/>
      <c r="AC26" s="282"/>
      <c r="AD26" s="282"/>
    </row>
    <row r="27" spans="1:30" s="340" customFormat="1" ht="19.5" customHeight="1">
      <c r="A27" s="272"/>
      <c r="B27" s="695" t="s">
        <v>1165</v>
      </c>
      <c r="C27" s="696"/>
      <c r="D27" s="269">
        <f>SUM(D16:D26)</f>
        <v>25</v>
      </c>
      <c r="E27" s="374"/>
      <c r="F27" s="380"/>
      <c r="G27" s="191">
        <f>SUM(G16:G26)</f>
        <v>95160</v>
      </c>
      <c r="H27" s="191"/>
      <c r="I27" s="383"/>
      <c r="J27" s="343"/>
      <c r="K27" s="191">
        <f>SUM(K16:K26)</f>
        <v>7210</v>
      </c>
      <c r="L27" s="191">
        <f>SUM(L16:L26)</f>
        <v>6385</v>
      </c>
      <c r="M27" s="191" t="e">
        <f>SUM(M16:M26)</f>
        <v>#REF!</v>
      </c>
      <c r="N27" s="190">
        <f>SUM(N14:N15)</f>
        <v>0</v>
      </c>
      <c r="O27" s="190" t="e">
        <f>SUM(#REF!)</f>
        <v>#REF!</v>
      </c>
      <c r="P27" s="190">
        <f>SUM(P14:P15)</f>
        <v>0</v>
      </c>
      <c r="Q27" s="190">
        <f>SUM(Q14:Q15)</f>
        <v>0</v>
      </c>
      <c r="R27" s="190" t="e">
        <f>SUM(#REF!)</f>
        <v>#REF!</v>
      </c>
      <c r="S27" s="190">
        <f>SUM(S14:S15)</f>
        <v>0</v>
      </c>
      <c r="T27" s="190">
        <f>SUM(T14:T15)</f>
        <v>0</v>
      </c>
      <c r="U27" s="190"/>
      <c r="V27" s="192">
        <f>SUM(V16:V26)</f>
        <v>36.674999999999997</v>
      </c>
      <c r="W27" s="282"/>
    </row>
    <row r="28" spans="1:30" ht="10.5" customHeight="1">
      <c r="A28" s="272"/>
      <c r="B28" s="697"/>
      <c r="C28" s="698"/>
      <c r="D28" s="395"/>
      <c r="E28" s="375"/>
      <c r="F28" s="311"/>
      <c r="G28" s="160" t="s">
        <v>523</v>
      </c>
      <c r="H28" s="157"/>
      <c r="I28" s="344"/>
      <c r="J28" s="344"/>
      <c r="K28" s="344"/>
      <c r="L28" s="161"/>
      <c r="M28" s="151"/>
      <c r="N28" s="298"/>
      <c r="U28" s="298"/>
      <c r="V28" s="298"/>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1167</v>
      </c>
      <c r="G35" s="674"/>
      <c r="H35" s="673" t="s">
        <v>1168</v>
      </c>
      <c r="I35" s="674"/>
      <c r="J35" s="158" t="s">
        <v>104</v>
      </c>
      <c r="K35" s="158"/>
      <c r="L35" s="675" t="s">
        <v>105</v>
      </c>
      <c r="M35" s="676"/>
      <c r="N35" s="676"/>
      <c r="O35" s="676"/>
      <c r="P35" s="676"/>
      <c r="Q35" s="676"/>
      <c r="R35" s="676"/>
      <c r="S35" s="676"/>
      <c r="T35" s="676"/>
      <c r="U35" s="676"/>
      <c r="V35" s="677"/>
    </row>
    <row r="36" spans="1:22">
      <c r="B36" s="305"/>
    </row>
    <row r="41" spans="1:22" s="354" customFormat="1" ht="17.5"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7994E-43EC-4115-A3D2-51BA88FB748D}">
  <sheetPr>
    <pageSetUpPr fitToPage="1"/>
  </sheetPr>
  <dimension ref="A1:AD75"/>
  <sheetViews>
    <sheetView zoomScale="85" zoomScaleNormal="85" zoomScaleSheetLayoutView="85" workbookViewId="0">
      <selection activeCell="A20" sqref="A20:XFD21"/>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09"/>
      <c r="I10" s="610"/>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1088</v>
      </c>
      <c r="C18" s="187" t="str">
        <f>IF(D18="","",VLOOKUP(B18,Data!$B$5:$L$404,2,FALSE))</f>
        <v/>
      </c>
      <c r="D18" s="361"/>
      <c r="E18" s="276"/>
      <c r="F18" s="185" t="str">
        <f>IF(D18="","",VLOOKUP(B18,Data!$B$5:$L$404,11,FALSE))</f>
        <v/>
      </c>
      <c r="G18" s="188" t="str">
        <f t="shared" ref="G18:G28"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10</v>
      </c>
      <c r="B19" s="419" t="s">
        <v>239</v>
      </c>
      <c r="C19" s="187" t="str">
        <f>IF(D19="","",VLOOKUP(B19,Data!$B$5:$L$404,2,FALSE))</f>
        <v>AAC7366</v>
      </c>
      <c r="D19" s="361">
        <v>8</v>
      </c>
      <c r="E19" s="276"/>
      <c r="F19" s="185">
        <f>IF(D19="","",VLOOKUP(B19,Data!$B$5:$L$404,11,FALSE))</f>
        <v>2618.06</v>
      </c>
      <c r="G19" s="188">
        <f t="shared" si="0"/>
        <v>20944.48</v>
      </c>
      <c r="H19" s="182" t="str">
        <f>IF(D19="","",VLOOKUP(B19,Data!$B$5:$D$404,3,FALSE))</f>
        <v>C/T</v>
      </c>
      <c r="I19" s="182" t="str">
        <f>IF(D19="","",VLOOKUP(B19,Data!$B$5:$M$404,12,FALSE))</f>
        <v>Indonesia</v>
      </c>
      <c r="J19" s="280" t="s">
        <v>1087</v>
      </c>
      <c r="K19" s="183">
        <f>IF(D19="","",VLOOKUP(B19,Data!$B$5:$E$404,4,FALSE)*D19)</f>
        <v>2128</v>
      </c>
      <c r="L19" s="183">
        <f>IF(D19="","",VLOOKUP(B19,Data!$B$5:$F$404,5,FALSE)*D19)</f>
        <v>1968</v>
      </c>
      <c r="M19" s="189"/>
      <c r="N19" s="377"/>
      <c r="O19" s="378"/>
      <c r="P19" s="186"/>
      <c r="Q19" s="378"/>
      <c r="R19" s="378"/>
      <c r="S19" s="186"/>
      <c r="T19" s="379"/>
      <c r="U19" s="186"/>
      <c r="V19" s="184">
        <f>IF(D19="","",VLOOKUP(B19,Data!$B$5:$J$404,9,FALSE)*D19)</f>
        <v>11.904</v>
      </c>
      <c r="W19" s="282"/>
      <c r="X19" s="282"/>
      <c r="Y19" s="282"/>
      <c r="Z19" s="282"/>
      <c r="AA19" s="282"/>
      <c r="AB19" s="282"/>
      <c r="AC19" s="282"/>
      <c r="AD19" s="282"/>
    </row>
    <row r="20" spans="1:30" s="340" customFormat="1" ht="17" customHeight="1">
      <c r="A20" s="485"/>
      <c r="B20" s="369" t="s">
        <v>1125</v>
      </c>
      <c r="C20" s="187" t="str">
        <f>IF(D20="","",VLOOKUP(B20,Data!$B$5:$L$404,2,FALSE))</f>
        <v/>
      </c>
      <c r="D20" s="361"/>
      <c r="E20" s="276"/>
      <c r="F20" s="185" t="str">
        <f>IF(D20="","",VLOOKUP(B20,Data!$B$5:$L$404,11,FALSE))</f>
        <v/>
      </c>
      <c r="G20" s="188" t="str">
        <f>IF(D20&gt;0,D20*F20,"-")</f>
        <v>-</v>
      </c>
      <c r="H20" s="182" t="str">
        <f>IF(D20="","",VLOOKUP(B20,Data!$B$5:$D$404,3,FALSE))</f>
        <v/>
      </c>
      <c r="I20" s="182" t="str">
        <f>IF(D20="","",VLOOKUP(B20,Data!$B$5:$M$404,12,FALSE))</f>
        <v/>
      </c>
      <c r="J20" s="553"/>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488">
        <v>11</v>
      </c>
      <c r="B21" s="368" t="s">
        <v>353</v>
      </c>
      <c r="C21" s="187" t="str">
        <f>IF(D21="","",VLOOKUP(B21,Data!$B$5:$L$404,2,FALSE))</f>
        <v>WQ78260</v>
      </c>
      <c r="D21" s="361">
        <v>5</v>
      </c>
      <c r="E21" s="276"/>
      <c r="F21" s="185">
        <f>IF(D21="","",VLOOKUP(B21,Data!$B$5:$L$404,11,FALSE))</f>
        <v>4283.6499999999996</v>
      </c>
      <c r="G21" s="188">
        <f>IF(D21&gt;0,D21*F21,"-")</f>
        <v>21418.25</v>
      </c>
      <c r="H21" s="182" t="str">
        <f>IF(D21="","",VLOOKUP(B21,Data!$B$5:$D$404,3,FALSE))</f>
        <v>C/T</v>
      </c>
      <c r="I21" s="182" t="str">
        <f>IF(D21="","",VLOOKUP(B21,Data!$B$5:$M$404,12,FALSE))</f>
        <v>Indonesia</v>
      </c>
      <c r="J21" s="280" t="s">
        <v>1124</v>
      </c>
      <c r="K21" s="183">
        <f>IF(D21="","",VLOOKUP(B21,Data!$B$5:$E$404,4,FALSE)*D21)</f>
        <v>1525</v>
      </c>
      <c r="L21" s="183">
        <f>IF(D21="","",VLOOKUP(B21,Data!$B$5:$F$404,5,FALSE)*D21)</f>
        <v>1345</v>
      </c>
      <c r="M21" s="189"/>
      <c r="N21" s="377"/>
      <c r="O21" s="378"/>
      <c r="P21" s="186"/>
      <c r="Q21" s="378"/>
      <c r="R21" s="378"/>
      <c r="S21" s="186"/>
      <c r="T21" s="379"/>
      <c r="U21" s="186"/>
      <c r="V21" s="184">
        <f>IF(D21="","",VLOOKUP(B21,Data!$B$5:$J$404,9,FALSE)*D21)</f>
        <v>7.67</v>
      </c>
      <c r="W21" s="282"/>
      <c r="X21" s="282"/>
      <c r="Y21" s="282"/>
      <c r="Z21" s="282"/>
      <c r="AA21" s="282"/>
      <c r="AB21" s="282"/>
      <c r="AC21" s="282"/>
      <c r="AD21" s="282"/>
    </row>
    <row r="22" spans="1:30" s="340" customFormat="1" ht="17" customHeight="1">
      <c r="A22" s="488">
        <v>12</v>
      </c>
      <c r="B22" s="419" t="s">
        <v>213</v>
      </c>
      <c r="C22" s="187" t="str">
        <f>IF(D22="","",VLOOKUP(B22,Data!$B$5:$L$404,2,FALSE))</f>
        <v>WH50410</v>
      </c>
      <c r="D22" s="361">
        <v>6</v>
      </c>
      <c r="E22" s="276"/>
      <c r="F22" s="185">
        <f>IF(D22="","",VLOOKUP(B22,Data!$B$5:$L$404,11,FALSE))</f>
        <v>1897.4</v>
      </c>
      <c r="G22" s="188">
        <f t="shared" si="0"/>
        <v>11384.400000000001</v>
      </c>
      <c r="H22" s="182" t="str">
        <f>IF(D22="","",VLOOKUP(B22,Data!$B$5:$D$404,3,FALSE))</f>
        <v>C/T</v>
      </c>
      <c r="I22" s="182" t="str">
        <f>IF(D22="","",VLOOKUP(B22,Data!$B$5:$M$404,12,FALSE))</f>
        <v>Indonesia</v>
      </c>
      <c r="J22" s="280" t="s">
        <v>1124</v>
      </c>
      <c r="K22" s="183">
        <f>IF(D22="","",VLOOKUP(B22,Data!$B$5:$E$404,4,FALSE)*D22)</f>
        <v>1332</v>
      </c>
      <c r="L22" s="183">
        <f>IF(D22="","",VLOOKUP(B22,Data!$B$5:$F$404,5,FALSE)*D22)</f>
        <v>1206</v>
      </c>
      <c r="M22" s="189"/>
      <c r="N22" s="377"/>
      <c r="O22" s="378"/>
      <c r="P22" s="186"/>
      <c r="Q22" s="378"/>
      <c r="R22" s="378"/>
      <c r="S22" s="186"/>
      <c r="T22" s="379"/>
      <c r="U22" s="186"/>
      <c r="V22" s="184">
        <f>IF(D22="","",VLOOKUP(B22,Data!$B$5:$J$404,9,FALSE)*D22)</f>
        <v>7.1940000000000008</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c r="C25" s="187" t="str">
        <f>IF(D25="","",VLOOKUP(B25,Data!$B$5:$L$404,2,FALSE))</f>
        <v/>
      </c>
      <c r="D25" s="361"/>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c r="C26" s="187" t="str">
        <f>IF(D26="","",VLOOKUP(B26,Data!$B$5:$L$404,2,FALSE))</f>
        <v/>
      </c>
      <c r="D26" s="361"/>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272"/>
      <c r="B27" s="342" t="s">
        <v>871</v>
      </c>
      <c r="C27" s="187" t="str">
        <f>IF(D27="","",VLOOKUP(B27,Data!$B$5:$L$404,2,FALSE))</f>
        <v/>
      </c>
      <c r="D27" s="339"/>
      <c r="E27" s="412"/>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272"/>
      <c r="B28" s="342" t="s">
        <v>1169</v>
      </c>
      <c r="C28" s="187" t="str">
        <f>IF(D28="","",VLOOKUP(B28,Data!$B$5:$L$404,2,FALSE))</f>
        <v/>
      </c>
      <c r="D28" s="339"/>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t="e">
        <f>IF(B28=Data!B87,Data!G87,(IF(B28=Data!B93,Data!G93,(IF(B28=Data!B95,Data!G95,(IF(B28=Data!#REF!,Data!#REF!,(IF(B28=Data!#REF!,Data!#REF!,(IF(B28=Data!B78,Data!G78,(IF(B28=Data!#REF!,Data!#REF!,(IF(B28=Data!#REF!,Data!#REF!,Data!#REF!)))))))))))))))&amp;IF(B28=Data!B212,Data!G212,(IF(B28=Data!B213,Data!G213,(IF(B28=Data!#REF!,Data!#REF!,(IF(B28=Data!B208,Data!G208,(IF(B28=Data!B209,Data!G209,(IF(B28=Data!#REF!,Data!G905,(IF(B28=Data!#REF!,Data!#REF!,(IF(B28=Data!B265,Data!G265,Data!#REF!)))))))))))))))&amp;IF(B28=Data!#REF!,Data!#REF!,(IF(B28=Data!#REF!,Data!#REF!,(IF(B28=Data!#REF!,Data!#REF!,(IF(B28=Data!#REF!,Data!#REF!,(IF(B28=Data!#REF!,Data!#REF!,Data!#REF!)))))))))</f>
        <v>#REF!</v>
      </c>
      <c r="N28" s="377"/>
      <c r="O28" s="378"/>
      <c r="P28" s="186" t="e">
        <f>IF(B28=Data!B87,Data!H87,(IF(B28=Data!B93,Data!H93,(IF(B28=Data!B95,Data!H95,(IF(B28=Data!#REF!,Data!#REF!,(IF(B28=Data!#REF!,Data!#REF!,(IF(B28=Data!B78,Data!H78,(IF(B28=Data!#REF!,Data!#REF!,(IF(B28=Data!#REF!,Data!#REF!,Data!#REF!)))))))))))))))&amp;IF(B28=Data!B212,Data!H212,(IF(B28=Data!B213,Data!H213,(IF(B28=Data!#REF!,Data!#REF!,(IF(B28=Data!B208,Data!H208,(IF(B28=Data!B209,Data!H209,(IF(B28=Data!#REF!,Data!H905,(IF(B28=Data!#REF!,Data!#REF!,(IF(B28=Data!B265,Data!H265,Data!#REF!)))))))))))))))&amp;IF(B28=Data!#REF!,Data!#REF!,(IF(B28=Data!#REF!,Data!#REF!,(IF(B28=Data!#REF!,Data!#REF!,(IF(B28=Data!#REF!,Data!#REF!,(IF(B28=Data!#REF!,Data!#REF!,Data!#REF!)))))))))</f>
        <v>#REF!</v>
      </c>
      <c r="Q28" s="378"/>
      <c r="R28" s="378"/>
      <c r="S28" s="186" t="e">
        <f>IF(B28=Data!B87,Data!I87,(IF(B28=Data!B93,Data!I93,(IF(B28=Data!B95,Data!I95,(IF(B28=Data!#REF!,Data!#REF!,(IF(B28=Data!#REF!,Data!#REF!,(IF(B28=Data!B78,Data!I78,(IF(B28=Data!#REF!,Data!#REF!,(IF(B28=Data!#REF!,Data!#REF!,Data!#REF!)))))))))))))))&amp;IF(B28=Data!B212,Data!I212,(IF(B28=Data!B213,Data!I213,(IF(B28=Data!#REF!,Data!#REF!,(IF(B28=Data!B208,Data!I208,(IF(B28=Data!B209,Data!I209,(IF(B28=Data!#REF!,Data!I905,(IF(B28=Data!#REF!,Data!#REF!,(IF(B28=Data!B265,Data!I265,Data!#REF!)))))))))))))))&amp;IF(B28=Data!#REF!,Data!#REF!,(IF(B28=Data!#REF!,Data!#REF!,(IF(B28=Data!#REF!,Data!#REF!,(IF(B28=Data!#REF!,Data!#REF!,(IF(B28=Data!#REF!,Data!#REF!,Data!#REF!)))))))))</f>
        <v>#REF!</v>
      </c>
      <c r="T28" s="379"/>
      <c r="U28" s="186" t="e">
        <f>IF(B28=Data!B87,Data!J87,(IF(B28=Data!B93,Data!J93,(IF(B28=Data!B95,Data!J95,(IF(B28=Data!#REF!,Data!#REF!,(IF(B28=Data!#REF!,Data!#REF!,(IF(B28=Data!B78,Data!J78,(IF(B28=Data!#REF!,Data!#REF!,(IF(B28=Data!#REF!,Data!#REF!,Data!#REF!)))))))))))))))&amp;IF(B28=Data!B212,Data!J212,(IF(B28=Data!B213,Data!J213,(IF(B28=Data!#REF!,Data!#REF!,(IF(B28=Data!B208,Data!J208,(IF(B28=Data!B209,Data!J209,(IF(B28=Data!#REF!,Data!J905,(IF(B28=Data!#REF!,Data!#REF!,(IF(B28=Data!B265,Data!J265,Data!#REF!)))))))))))))))&amp;IF(B28=Data!#REF!,Data!#REF!,(IF(B28=Data!#REF!,Data!#REF!,(IF(B28=Data!#REF!,Data!#REF!,(IF(B28=Data!#REF!,Data!#REF!,(IF(B28=Data!#REF!,Data!#REF!,Data!#REF!)))))))))</f>
        <v>#REF!</v>
      </c>
      <c r="V28" s="184" t="str">
        <f>IF(D28="","",VLOOKUP(B28,Data!$B$5:$J$404,9,FALSE)*D28)</f>
        <v/>
      </c>
      <c r="W28" s="282"/>
      <c r="X28" s="282"/>
      <c r="Y28" s="282"/>
      <c r="Z28" s="282"/>
      <c r="AA28" s="282"/>
      <c r="AB28" s="282"/>
      <c r="AC28" s="282"/>
      <c r="AD28" s="282"/>
    </row>
    <row r="29" spans="1:30" s="340" customFormat="1" ht="16.5" customHeight="1">
      <c r="A29" s="272"/>
      <c r="B29" s="695" t="s">
        <v>1166</v>
      </c>
      <c r="C29" s="696"/>
      <c r="D29" s="193">
        <f>SUM(D18:D28)</f>
        <v>19</v>
      </c>
      <c r="E29" s="380"/>
      <c r="F29" s="190"/>
      <c r="G29" s="191">
        <f>SUM(G18:G28)</f>
        <v>53747.13</v>
      </c>
      <c r="H29" s="343"/>
      <c r="I29" s="343"/>
      <c r="J29" s="343"/>
      <c r="K29" s="191">
        <f>SUM(K18:K28)</f>
        <v>4985</v>
      </c>
      <c r="L29" s="191">
        <f>SUM(L18:L28)</f>
        <v>4519</v>
      </c>
      <c r="M29" s="190">
        <f>SUM(M16:M17)</f>
        <v>0</v>
      </c>
      <c r="N29" s="190" t="e">
        <f>SUM(#REF!)</f>
        <v>#REF!</v>
      </c>
      <c r="O29" s="190">
        <f>SUM(O16:O17)</f>
        <v>0</v>
      </c>
      <c r="P29" s="190">
        <f>SUM(P16:P17)</f>
        <v>0</v>
      </c>
      <c r="Q29" s="190" t="e">
        <f>SUM(#REF!)</f>
        <v>#REF!</v>
      </c>
      <c r="R29" s="190">
        <f>SUM(R16:R17)</f>
        <v>0</v>
      </c>
      <c r="S29" s="190">
        <f>SUM(S16:S17)</f>
        <v>0</v>
      </c>
      <c r="T29" s="190"/>
      <c r="U29" s="190">
        <f>SUM(U16:U17)</f>
        <v>0</v>
      </c>
      <c r="V29" s="192">
        <f>SUM(V18:V28)</f>
        <v>26.768000000000001</v>
      </c>
    </row>
    <row r="30" spans="1:30" ht="10.25" customHeight="1">
      <c r="A30" s="272"/>
      <c r="B30" s="697"/>
      <c r="C30" s="698"/>
      <c r="D30" s="345"/>
      <c r="E30" s="311"/>
      <c r="F30" s="160" t="s">
        <v>523</v>
      </c>
      <c r="G30" s="157"/>
      <c r="H30" s="344"/>
      <c r="I30" s="344"/>
      <c r="J30" s="344"/>
      <c r="K30" s="161"/>
      <c r="L30" s="151"/>
      <c r="M30" s="298"/>
      <c r="T30" s="298"/>
      <c r="U30" s="298"/>
      <c r="V30" s="155"/>
    </row>
    <row r="31" spans="1:30" ht="14">
      <c r="A31" s="290" t="s">
        <v>524</v>
      </c>
      <c r="B31" s="346"/>
      <c r="C31" s="347"/>
      <c r="D31" s="396" t="s">
        <v>81</v>
      </c>
      <c r="E31" s="305"/>
      <c r="F31" s="68" t="s">
        <v>82</v>
      </c>
      <c r="G31" s="72"/>
      <c r="H31" s="322" t="s">
        <v>83</v>
      </c>
      <c r="I31" s="349"/>
      <c r="J31" s="152" t="s">
        <v>84</v>
      </c>
      <c r="K31" s="152"/>
      <c r="L31" s="682" t="s">
        <v>85</v>
      </c>
      <c r="M31" s="683"/>
      <c r="N31" s="683"/>
      <c r="O31" s="683"/>
      <c r="P31" s="683"/>
      <c r="Q31" s="683"/>
      <c r="R31" s="683"/>
      <c r="S31" s="683"/>
      <c r="T31" s="683"/>
      <c r="U31" s="683"/>
      <c r="V31" s="684"/>
    </row>
    <row r="32" spans="1:30" ht="14">
      <c r="A32" s="297" t="s">
        <v>525</v>
      </c>
      <c r="B32" s="334"/>
      <c r="C32" s="308"/>
      <c r="D32" s="386" t="s">
        <v>87</v>
      </c>
      <c r="F32" s="685"/>
      <c r="G32" s="686"/>
      <c r="H32" s="297" t="s">
        <v>88</v>
      </c>
      <c r="I32" s="350"/>
      <c r="J32" s="154" t="s">
        <v>89</v>
      </c>
      <c r="K32" s="154"/>
      <c r="L32" s="150"/>
      <c r="V32" s="155"/>
    </row>
    <row r="33" spans="1:22">
      <c r="A33" s="297" t="s">
        <v>526</v>
      </c>
      <c r="B33" s="297"/>
      <c r="C33" s="298"/>
      <c r="D33" s="386"/>
      <c r="F33" s="685"/>
      <c r="G33" s="686"/>
      <c r="H33" s="297"/>
      <c r="I33" s="350"/>
      <c r="J33" s="154" t="s">
        <v>93</v>
      </c>
      <c r="K33" s="154"/>
      <c r="L33" s="150"/>
      <c r="V33" s="155"/>
    </row>
    <row r="34" spans="1:22" ht="10.5" customHeight="1">
      <c r="A34" s="311"/>
      <c r="B34" s="351"/>
      <c r="C34" s="352"/>
      <c r="D34" s="386" t="s">
        <v>94</v>
      </c>
      <c r="F34" s="685"/>
      <c r="G34" s="686"/>
      <c r="H34" s="297" t="s">
        <v>95</v>
      </c>
      <c r="I34" s="350"/>
      <c r="J34" s="154"/>
      <c r="K34" s="154"/>
      <c r="L34" s="150"/>
      <c r="V34" s="155"/>
    </row>
    <row r="35" spans="1:22" ht="13">
      <c r="A35" s="290" t="s">
        <v>96</v>
      </c>
      <c r="C35" s="292"/>
      <c r="D35" s="386" t="s">
        <v>97</v>
      </c>
      <c r="F35" s="76" t="s">
        <v>98</v>
      </c>
      <c r="G35" s="73"/>
      <c r="H35" s="297" t="s">
        <v>88</v>
      </c>
      <c r="I35" s="350"/>
      <c r="J35" s="154" t="s">
        <v>99</v>
      </c>
      <c r="K35" s="154"/>
      <c r="L35" s="150"/>
      <c r="V35" s="155"/>
    </row>
    <row r="36" spans="1:22" ht="10.5" customHeight="1">
      <c r="A36" s="297" t="s">
        <v>527</v>
      </c>
      <c r="C36" s="298"/>
      <c r="D36" s="386" t="s">
        <v>100</v>
      </c>
      <c r="F36" s="77"/>
      <c r="G36" s="162"/>
      <c r="H36" s="297" t="s">
        <v>101</v>
      </c>
      <c r="I36" s="350"/>
      <c r="J36" s="154" t="s">
        <v>528</v>
      </c>
      <c r="K36" s="154"/>
      <c r="L36" s="687" t="s">
        <v>103</v>
      </c>
      <c r="M36" s="688"/>
      <c r="N36" s="688"/>
      <c r="O36" s="688"/>
      <c r="P36" s="688"/>
      <c r="Q36" s="688"/>
      <c r="R36" s="688"/>
      <c r="S36" s="688"/>
      <c r="T36" s="688"/>
      <c r="U36" s="688"/>
      <c r="V36" s="689"/>
    </row>
    <row r="37" spans="1:22">
      <c r="A37" s="311"/>
      <c r="B37" s="312"/>
      <c r="C37" s="313"/>
      <c r="D37" s="397"/>
      <c r="E37" s="312"/>
      <c r="F37" s="673" t="s">
        <v>1167</v>
      </c>
      <c r="G37" s="674"/>
      <c r="H37" s="673" t="s">
        <v>1168</v>
      </c>
      <c r="I37" s="674"/>
      <c r="J37" s="158" t="s">
        <v>104</v>
      </c>
      <c r="K37" s="158"/>
      <c r="L37" s="675" t="s">
        <v>105</v>
      </c>
      <c r="M37" s="676"/>
      <c r="N37" s="676"/>
      <c r="O37" s="676"/>
      <c r="P37" s="676"/>
      <c r="Q37" s="676"/>
      <c r="R37" s="676"/>
      <c r="S37" s="676"/>
      <c r="T37" s="676"/>
      <c r="U37" s="676"/>
      <c r="V37" s="677"/>
    </row>
    <row r="38" spans="1:22">
      <c r="B38" s="305"/>
    </row>
    <row r="42" spans="1:22" s="354" customFormat="1" ht="21" customHeight="1">
      <c r="A42" s="163" t="s">
        <v>886</v>
      </c>
      <c r="B42" s="146"/>
      <c r="C42" s="163" t="s">
        <v>569</v>
      </c>
      <c r="D42" s="362"/>
      <c r="E42" s="362"/>
      <c r="F42" s="363"/>
      <c r="G42" s="163" t="s">
        <v>880</v>
      </c>
      <c r="H42" s="146"/>
      <c r="I42" s="163" t="s">
        <v>569</v>
      </c>
      <c r="K42" s="265"/>
      <c r="L42" s="265"/>
      <c r="V42" s="264"/>
    </row>
    <row r="43" spans="1:22" s="354" customFormat="1" ht="19.25" customHeight="1">
      <c r="A43" s="163" t="s">
        <v>887</v>
      </c>
      <c r="B43" s="146"/>
      <c r="C43" s="163" t="s">
        <v>891</v>
      </c>
      <c r="D43" s="362"/>
      <c r="E43" s="362"/>
      <c r="F43" s="363"/>
      <c r="G43" s="247" t="s">
        <v>881</v>
      </c>
      <c r="H43" s="381"/>
      <c r="I43" s="247" t="s">
        <v>891</v>
      </c>
      <c r="K43" s="265"/>
      <c r="L43" s="265"/>
      <c r="V43" s="264"/>
    </row>
    <row r="44" spans="1:22" s="354" customFormat="1" ht="19.25" customHeight="1">
      <c r="A44" s="163" t="s">
        <v>888</v>
      </c>
      <c r="B44" s="146"/>
      <c r="C44" s="163" t="s">
        <v>891</v>
      </c>
      <c r="D44" s="362"/>
      <c r="E44" s="362"/>
      <c r="F44" s="363"/>
      <c r="G44" s="163" t="s">
        <v>882</v>
      </c>
      <c r="H44" s="146"/>
      <c r="I44" s="163" t="s">
        <v>569</v>
      </c>
      <c r="K44" s="265"/>
      <c r="L44" s="265"/>
      <c r="V44" s="264"/>
    </row>
    <row r="45" spans="1:22" s="354" customFormat="1" ht="19.25" customHeight="1">
      <c r="A45" s="163" t="s">
        <v>889</v>
      </c>
      <c r="B45" s="146"/>
      <c r="C45" s="163" t="s">
        <v>569</v>
      </c>
      <c r="D45" s="362"/>
      <c r="E45" s="362"/>
      <c r="F45" s="363"/>
      <c r="G45" s="163" t="s">
        <v>883</v>
      </c>
      <c r="H45" s="146"/>
      <c r="I45" s="163" t="s">
        <v>569</v>
      </c>
      <c r="K45" s="265"/>
      <c r="L45" s="265"/>
      <c r="V45" s="264"/>
    </row>
    <row r="46" spans="1:22" s="354" customFormat="1" ht="19.25" customHeight="1">
      <c r="A46" s="163" t="s">
        <v>890</v>
      </c>
      <c r="B46" s="146"/>
      <c r="C46" s="163" t="s">
        <v>569</v>
      </c>
      <c r="D46" s="362"/>
      <c r="E46" s="362"/>
      <c r="F46" s="363"/>
      <c r="G46" s="163" t="s">
        <v>885</v>
      </c>
      <c r="H46" s="146"/>
      <c r="I46" s="163" t="s">
        <v>569</v>
      </c>
      <c r="K46" s="265"/>
      <c r="L46" s="265"/>
      <c r="V46" s="264"/>
    </row>
    <row r="47" spans="1:22" ht="18.75" customHeight="1">
      <c r="A47" s="411"/>
      <c r="B47" s="411"/>
      <c r="C47" s="411"/>
      <c r="D47" s="411"/>
      <c r="E47" s="411"/>
      <c r="F47" s="266"/>
      <c r="G47" s="163" t="s">
        <v>884</v>
      </c>
      <c r="H47" s="146"/>
      <c r="I47" s="163" t="s">
        <v>569</v>
      </c>
    </row>
    <row r="51" spans="1:12">
      <c r="L51" s="355"/>
    </row>
    <row r="52" spans="1:12" ht="14">
      <c r="A52" s="356"/>
      <c r="C52" s="334"/>
      <c r="D52" s="357"/>
      <c r="L52" s="358"/>
    </row>
    <row r="53" spans="1:12" ht="14">
      <c r="A53" s="359"/>
      <c r="C53" s="334"/>
      <c r="D53" s="357"/>
      <c r="L53" s="358"/>
    </row>
    <row r="54" spans="1:12" ht="14">
      <c r="A54" s="359"/>
      <c r="C54" s="334"/>
      <c r="D54" s="357"/>
      <c r="L54" s="358"/>
    </row>
    <row r="55" spans="1:12" ht="14">
      <c r="A55" s="359"/>
      <c r="B55" s="334"/>
      <c r="C55" s="334"/>
      <c r="D55" s="357"/>
      <c r="L55" s="358"/>
    </row>
    <row r="56" spans="1:12" ht="14">
      <c r="A56" s="359"/>
      <c r="B56" s="334"/>
      <c r="C56" s="334"/>
      <c r="D56" s="357"/>
      <c r="L56" s="358"/>
    </row>
    <row r="57" spans="1:12" ht="14">
      <c r="A57" s="359"/>
      <c r="B57" s="334"/>
      <c r="C57" s="334"/>
      <c r="D57" s="357"/>
      <c r="L57" s="358"/>
    </row>
    <row r="58" spans="1:12" ht="14">
      <c r="A58" s="334"/>
      <c r="B58" s="334"/>
      <c r="C58" s="334"/>
      <c r="D58" s="357"/>
      <c r="L58" s="360"/>
    </row>
    <row r="59" spans="1:12" ht="14">
      <c r="A59" s="359"/>
      <c r="B59" s="334"/>
      <c r="C59" s="334"/>
      <c r="D59" s="357"/>
    </row>
    <row r="60" spans="1:12" ht="14">
      <c r="A60" s="334"/>
      <c r="B60" s="334"/>
      <c r="C60" s="334"/>
      <c r="D60" s="357"/>
    </row>
    <row r="61" spans="1:12" ht="14">
      <c r="A61" s="334"/>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34"/>
      <c r="B72" s="334"/>
      <c r="C72" s="334"/>
      <c r="D72" s="357"/>
    </row>
    <row r="73" spans="1:4" ht="14">
      <c r="B73" s="334"/>
    </row>
    <row r="74" spans="1:4" ht="14">
      <c r="B74" s="334"/>
    </row>
    <row r="75" spans="1:4" ht="14">
      <c r="B75" s="334"/>
    </row>
  </sheetData>
  <mergeCells count="9">
    <mergeCell ref="F37:G37"/>
    <mergeCell ref="H37:I37"/>
    <mergeCell ref="L37:V37"/>
    <mergeCell ref="B29:C30"/>
    <mergeCell ref="L31:V31"/>
    <mergeCell ref="F32:G32"/>
    <mergeCell ref="F33:G33"/>
    <mergeCell ref="F34:G34"/>
    <mergeCell ref="L36:V36"/>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3CA49-9695-435E-A073-4B0F9D974D90}">
  <sheetPr>
    <pageSetUpPr fitToPage="1"/>
  </sheetPr>
  <dimension ref="A1:V77"/>
  <sheetViews>
    <sheetView topLeftCell="A10" zoomScale="85" zoomScaleNormal="85" zoomScaleSheetLayoutView="75" workbookViewId="0">
      <selection activeCell="A21" sqref="A21:XFD22"/>
    </sheetView>
  </sheetViews>
  <sheetFormatPr defaultColWidth="9.1796875" defaultRowHeight="12.5"/>
  <cols>
    <col min="1" max="1" width="6.90625" style="282" customWidth="1"/>
    <col min="2" max="2" width="33.90625" style="282" customWidth="1"/>
    <col min="3" max="3" width="12.9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11"/>
      <c r="I10" s="612"/>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1127</v>
      </c>
      <c r="C18" s="187" t="str">
        <f>IF(D18="","",VLOOKUP(B18,Data!$B$5:$L$404,2,FALSE))</f>
        <v/>
      </c>
      <c r="D18" s="274"/>
      <c r="E18" s="466"/>
      <c r="F18" s="185" t="str">
        <f>IF(D18="","",VLOOKUP(B18,Data!$B$5:$L$404,11,FALSE))</f>
        <v/>
      </c>
      <c r="G18" s="188" t="str">
        <f t="shared" ref="G18:G30"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170,Data!G170,(IF(B18=Data!B176,Data!G176,(IF(B18=Data!B178,Data!G178,(IF(B18=Data!#REF!,Data!#REF!,(IF(B18=Data!#REF!,Data!#REF!,(IF(B18=Data!B161,Data!G161,(IF(B18=Data!#REF!,Data!#REF!,(IF(B18=Data!#REF!,Data!#REF!,Data!#REF!)))))))))))))))&amp;IF(B18=Data!B296,Data!G296,(IF(B18=Data!B297,Data!G297,(IF(B18=Data!#REF!,Data!#REF!,(IF(B18=Data!B292,Data!G292,(IF(B18=Data!B293,Data!G293,(IF(B18=Data!#REF!,Data!G988,(IF(B18=Data!#REF!,Data!#REF!,(IF(B18=Data!B348,Data!G348,Data!#REF!)))))))))))))))&amp;IF(B18=Data!#REF!,Data!#REF!,(IF(B18=Data!#REF!,Data!#REF!,(IF(B18=Data!#REF!,Data!#REF!,(IF(B18=Data!#REF!,Data!#REF!,(IF(B18=Data!#REF!,Data!#REF!,Data!#REF!)))))))))</f>
        <v>#REF!</v>
      </c>
      <c r="N18" s="377"/>
      <c r="O18" s="378"/>
      <c r="P18" s="186" t="e">
        <f>IF(B18=Data!B170,Data!H170,(IF(B18=Data!B176,Data!H176,(IF(B18=Data!B178,Data!H178,(IF(B18=Data!#REF!,Data!#REF!,(IF(B18=Data!#REF!,Data!#REF!,(IF(B18=Data!B161,Data!H161,(IF(B18=Data!#REF!,Data!#REF!,(IF(B18=Data!#REF!,Data!#REF!,Data!#REF!)))))))))))))))&amp;IF(B18=Data!B296,Data!H296,(IF(B18=Data!B297,Data!H297,(IF(B18=Data!#REF!,Data!#REF!,(IF(B18=Data!B292,Data!H292,(IF(B18=Data!B293,Data!H293,(IF(B18=Data!#REF!,Data!H988,(IF(B18=Data!#REF!,Data!#REF!,(IF(B18=Data!B348,Data!H348,Data!#REF!)))))))))))))))&amp;IF(B18=Data!#REF!,Data!#REF!,(IF(B18=Data!#REF!,Data!#REF!,(IF(B18=Data!#REF!,Data!#REF!,(IF(B18=Data!#REF!,Data!#REF!,(IF(B18=Data!#REF!,Data!#REF!,Data!#REF!)))))))))</f>
        <v>#REF!</v>
      </c>
      <c r="Q18" s="378"/>
      <c r="R18" s="378"/>
      <c r="S18" s="186" t="e">
        <f>IF(B18=Data!B170,Data!I170,(IF(B18=Data!B176,Data!I176,(IF(B18=Data!B178,Data!I178,(IF(B18=Data!#REF!,Data!#REF!,(IF(B18=Data!#REF!,Data!#REF!,(IF(B18=Data!B161,Data!I161,(IF(B18=Data!#REF!,Data!#REF!,(IF(B18=Data!#REF!,Data!#REF!,Data!#REF!)))))))))))))))&amp;IF(B18=Data!B296,Data!I296,(IF(B18=Data!B297,Data!I297,(IF(B18=Data!#REF!,Data!#REF!,(IF(B18=Data!B292,Data!I292,(IF(B18=Data!B293,Data!I293,(IF(B18=Data!#REF!,Data!I988,(IF(B18=Data!#REF!,Data!#REF!,(IF(B18=Data!B348,Data!I348,Data!#REF!)))))))))))))))&amp;IF(B18=Data!#REF!,Data!#REF!,(IF(B18=Data!#REF!,Data!#REF!,(IF(B18=Data!#REF!,Data!#REF!,(IF(B18=Data!#REF!,Data!#REF!,(IF(B18=Data!#REF!,Data!#REF!,Data!#REF!)))))))))</f>
        <v>#REF!</v>
      </c>
      <c r="T18" s="379"/>
      <c r="U18" s="186" t="e">
        <f>IF(B18=Data!B170,Data!J170,(IF(B18=Data!B176,Data!J176,(IF(B18=Data!B178,Data!J178,(IF(B18=Data!#REF!,Data!#REF!,(IF(B18=Data!#REF!,Data!#REF!,(IF(B18=Data!B161,Data!J161,(IF(B18=Data!#REF!,Data!#REF!,(IF(B18=Data!#REF!,Data!#REF!,Data!#REF!)))))))))))))))&amp;IF(B18=Data!B296,Data!J296,(IF(B18=Data!B297,Data!J297,(IF(B18=Data!#REF!,Data!#REF!,(IF(B18=Data!B292,Data!J292,(IF(B18=Data!B293,Data!J293,(IF(B18=Data!#REF!,Data!J988,(IF(B18=Data!#REF!,Data!#REF!,(IF(B18=Data!B348,Data!J348,Data!#REF!)))))))))))))))&amp;IF(B18=Data!#REF!,Data!#REF!,(IF(B18=Data!#REF!,Data!#REF!,(IF(B18=Data!#REF!,Data!#REF!,(IF(B18=Data!#REF!,Data!#REF!,(IF(B18=Data!#REF!,Data!#REF!,Data!#REF!)))))))))</f>
        <v>#REF!</v>
      </c>
      <c r="V18" s="184" t="str">
        <f>IF(D18="","",VLOOKUP(B18,Data!$B$5:$J$404,9,FALSE)*D18)</f>
        <v/>
      </c>
    </row>
    <row r="19" spans="1:22" s="340" customFormat="1" ht="17" customHeight="1">
      <c r="A19" s="272">
        <v>1</v>
      </c>
      <c r="B19" s="368" t="s">
        <v>196</v>
      </c>
      <c r="C19" s="187" t="str">
        <f>IF(D19="","",VLOOKUP(B19,Data!$B$5:$L$404,2,FALSE))</f>
        <v>WH50350</v>
      </c>
      <c r="D19" s="274">
        <v>43</v>
      </c>
      <c r="E19" s="466" t="s">
        <v>521</v>
      </c>
      <c r="F19" s="185">
        <f>IF(D19="","",VLOOKUP(B19,Data!$B$5:$L$404,11,FALSE))</f>
        <v>1751.45</v>
      </c>
      <c r="G19" s="188">
        <f>IF(D19&gt;0,D19*F19,"-")</f>
        <v>75312.350000000006</v>
      </c>
      <c r="H19" s="182" t="str">
        <f>IF(D19="","",VLOOKUP(B19,Data!$B$5:$D$404,3,FALSE))</f>
        <v>C/T</v>
      </c>
      <c r="I19" s="182" t="str">
        <f>IF(D19="","",VLOOKUP(B19,Data!$B$5:$M$404,12,FALSE))</f>
        <v>Indonesia</v>
      </c>
      <c r="J19" s="280" t="s">
        <v>1126</v>
      </c>
      <c r="K19" s="183">
        <f>IF(D19="","",VLOOKUP(B19,Data!$B$5:$E$404,4,FALSE)*D19)</f>
        <v>8643</v>
      </c>
      <c r="L19" s="183">
        <f>IF(D19="","",VLOOKUP(B19,Data!$B$5:$F$404,5,FALSE)*D19)</f>
        <v>7783</v>
      </c>
      <c r="M19" s="189" t="e">
        <f>IF(B19=Data!B94,Data!G94,(IF(B19=Data!B100,Data!G100,(IF(B19=Data!B102,Data!G102,(IF(B19=Data!#REF!,Data!#REF!,(IF(B19=Data!#REF!,Data!#REF!,(IF(B19=Data!B85,Data!G85,(IF(B19=Data!#REF!,Data!#REF!,(IF(B19=Data!#REF!,Data!#REF!,Data!#REF!)))))))))))))))&amp;IF(B19=Data!B220,Data!G220,(IF(B19=Data!B221,Data!G221,(IF(B19=Data!#REF!,Data!#REF!,(IF(B19=Data!B216,Data!G216,(IF(B19=Data!B217,Data!G217,(IF(B19=Data!#REF!,Data!G912,(IF(B19=Data!#REF!,Data!#REF!,(IF(B19=Data!B272,Data!G272,Data!#REF!)))))))))))))))&amp;IF(B19=Data!#REF!,Data!#REF!,(IF(B19=Data!#REF!,Data!#REF!,(IF(B19=Data!#REF!,Data!#REF!,(IF(B19=Data!#REF!,Data!#REF!,(IF(B19=Data!#REF!,Data!#REF!,Data!#REF!)))))))))</f>
        <v>#REF!</v>
      </c>
      <c r="N19" s="377"/>
      <c r="O19" s="378"/>
      <c r="P19" s="186" t="e">
        <f>IF(B19=Data!B94,Data!H94,(IF(B19=Data!B100,Data!H100,(IF(B19=Data!B102,Data!H102,(IF(B19=Data!#REF!,Data!#REF!,(IF(B19=Data!#REF!,Data!#REF!,(IF(B19=Data!B85,Data!H85,(IF(B19=Data!#REF!,Data!#REF!,(IF(B19=Data!#REF!,Data!#REF!,Data!#REF!)))))))))))))))&amp;IF(B19=Data!B220,Data!H220,(IF(B19=Data!B221,Data!H221,(IF(B19=Data!#REF!,Data!#REF!,(IF(B19=Data!B216,Data!H216,(IF(B19=Data!B217,Data!H217,(IF(B19=Data!#REF!,Data!H912,(IF(B19=Data!#REF!,Data!#REF!,(IF(B19=Data!B272,Data!H272,Data!#REF!)))))))))))))))&amp;IF(B19=Data!#REF!,Data!#REF!,(IF(B19=Data!#REF!,Data!#REF!,(IF(B19=Data!#REF!,Data!#REF!,(IF(B19=Data!#REF!,Data!#REF!,(IF(B19=Data!#REF!,Data!#REF!,Data!#REF!)))))))))</f>
        <v>#REF!</v>
      </c>
      <c r="Q19" s="378"/>
      <c r="R19" s="378"/>
      <c r="S19" s="186" t="e">
        <f>IF(B19=Data!B94,Data!I94,(IF(B19=Data!B100,Data!I100,(IF(B19=Data!B102,Data!I102,(IF(B19=Data!#REF!,Data!#REF!,(IF(B19=Data!#REF!,Data!#REF!,(IF(B19=Data!B85,Data!I85,(IF(B19=Data!#REF!,Data!#REF!,(IF(B19=Data!#REF!,Data!#REF!,Data!#REF!)))))))))))))))&amp;IF(B19=Data!B220,Data!I220,(IF(B19=Data!B221,Data!I221,(IF(B19=Data!#REF!,Data!#REF!,(IF(B19=Data!B216,Data!I216,(IF(B19=Data!B217,Data!I217,(IF(B19=Data!#REF!,Data!I912,(IF(B19=Data!#REF!,Data!#REF!,(IF(B19=Data!B272,Data!I272,Data!#REF!)))))))))))))))&amp;IF(B19=Data!#REF!,Data!#REF!,(IF(B19=Data!#REF!,Data!#REF!,(IF(B19=Data!#REF!,Data!#REF!,(IF(B19=Data!#REF!,Data!#REF!,(IF(B19=Data!#REF!,Data!#REF!,Data!#REF!)))))))))</f>
        <v>#REF!</v>
      </c>
      <c r="T19" s="379"/>
      <c r="U19" s="186" t="e">
        <f>IF(B19=Data!B94,Data!J94,(IF(B19=Data!B100,Data!J100,(IF(B19=Data!B102,Data!J102,(IF(B19=Data!#REF!,Data!#REF!,(IF(B19=Data!#REF!,Data!#REF!,(IF(B19=Data!B85,Data!J85,(IF(B19=Data!#REF!,Data!#REF!,(IF(B19=Data!#REF!,Data!#REF!,Data!#REF!)))))))))))))))&amp;IF(B19=Data!B220,Data!J220,(IF(B19=Data!B221,Data!J221,(IF(B19=Data!#REF!,Data!#REF!,(IF(B19=Data!B216,Data!J216,(IF(B19=Data!B217,Data!J217,(IF(B19=Data!#REF!,Data!J912,(IF(B19=Data!#REF!,Data!#REF!,(IF(B19=Data!B272,Data!J272,Data!#REF!)))))))))))))))&amp;IF(B19=Data!#REF!,Data!#REF!,(IF(B19=Data!#REF!,Data!#REF!,(IF(B19=Data!#REF!,Data!#REF!,(IF(B19=Data!#REF!,Data!#REF!,(IF(B19=Data!#REF!,Data!#REF!,Data!#REF!)))))))))</f>
        <v>#REF!</v>
      </c>
      <c r="V19" s="184">
        <f>IF(D19="","",VLOOKUP(B19,Data!$B$5:$J$404,9,FALSE)*D19)</f>
        <v>49.449999999999996</v>
      </c>
    </row>
    <row r="20" spans="1:22" s="340" customFormat="1" ht="17" customHeight="1">
      <c r="A20" s="272">
        <v>2</v>
      </c>
      <c r="B20" s="368" t="s">
        <v>201</v>
      </c>
      <c r="C20" s="187" t="str">
        <f>IF(D20="","",VLOOKUP(B20,Data!$B$5:$L$404,2,FALSE))</f>
        <v>WH50370</v>
      </c>
      <c r="D20" s="274">
        <v>1</v>
      </c>
      <c r="E20" s="466"/>
      <c r="F20" s="185">
        <f>IF(D20="","",VLOOKUP(B20,Data!$B$5:$L$404,11,FALSE))</f>
        <v>2134.0100000000002</v>
      </c>
      <c r="G20" s="188">
        <f t="shared" si="0"/>
        <v>2134.0100000000002</v>
      </c>
      <c r="H20" s="182" t="str">
        <f>IF(D20="","",VLOOKUP(B20,Data!$B$5:$D$404,3,FALSE))</f>
        <v>C/T</v>
      </c>
      <c r="I20" s="182" t="str">
        <f>IF(D20="","",VLOOKUP(B20,Data!$B$5:$M$404,12,FALSE))</f>
        <v>Indonesia</v>
      </c>
      <c r="J20" s="280" t="s">
        <v>1126</v>
      </c>
      <c r="K20" s="183">
        <f>IF(D20="","",VLOOKUP(B20,Data!$B$5:$E$404,4,FALSE)*D20)</f>
        <v>201</v>
      </c>
      <c r="L20" s="183">
        <f>IF(D20="","",VLOOKUP(B20,Data!$B$5:$F$404,5,FALSE)*D20)</f>
        <v>181</v>
      </c>
      <c r="M20" s="189" t="e">
        <f>IF(B20=Data!B95,Data!G95,(IF(B20=Data!B101,Data!G101,(IF(B20=Data!B103,Data!G103,(IF(B20=Data!#REF!,Data!#REF!,(IF(B20=Data!#REF!,Data!#REF!,(IF(B20=Data!B86,Data!G86,(IF(B20=Data!#REF!,Data!#REF!,(IF(B20=Data!#REF!,Data!#REF!,Data!#REF!)))))))))))))))&amp;IF(B20=Data!B221,Data!G221,(IF(B20=Data!B222,Data!G222,(IF(B20=Data!#REF!,Data!#REF!,(IF(B20=Data!B217,Data!G217,(IF(B20=Data!B218,Data!G218,(IF(B20=Data!#REF!,Data!G913,(IF(B20=Data!#REF!,Data!#REF!,(IF(B20=Data!B273,Data!G273,Data!#REF!)))))))))))))))&amp;IF(B20=Data!#REF!,Data!#REF!,(IF(B20=Data!#REF!,Data!#REF!,(IF(B20=Data!#REF!,Data!#REF!,(IF(B20=Data!#REF!,Data!#REF!,(IF(B20=Data!#REF!,Data!#REF!,Data!#REF!)))))))))</f>
        <v>#REF!</v>
      </c>
      <c r="N20" s="377"/>
      <c r="O20" s="378"/>
      <c r="P20" s="186" t="e">
        <f>IF(B20=Data!B95,Data!H95,(IF(B20=Data!B101,Data!H101,(IF(B20=Data!B103,Data!H103,(IF(B20=Data!#REF!,Data!#REF!,(IF(B20=Data!#REF!,Data!#REF!,(IF(B20=Data!B86,Data!H86,(IF(B20=Data!#REF!,Data!#REF!,(IF(B20=Data!#REF!,Data!#REF!,Data!#REF!)))))))))))))))&amp;IF(B20=Data!B221,Data!H221,(IF(B20=Data!B222,Data!H222,(IF(B20=Data!#REF!,Data!#REF!,(IF(B20=Data!B217,Data!H217,(IF(B20=Data!B218,Data!H218,(IF(B20=Data!#REF!,Data!H913,(IF(B20=Data!#REF!,Data!#REF!,(IF(B20=Data!B273,Data!H273,Data!#REF!)))))))))))))))&amp;IF(B20=Data!#REF!,Data!#REF!,(IF(B20=Data!#REF!,Data!#REF!,(IF(B20=Data!#REF!,Data!#REF!,(IF(B20=Data!#REF!,Data!#REF!,(IF(B20=Data!#REF!,Data!#REF!,Data!#REF!)))))))))</f>
        <v>#REF!</v>
      </c>
      <c r="Q20" s="378"/>
      <c r="R20" s="378"/>
      <c r="S20" s="186" t="e">
        <f>IF(B20=Data!B95,Data!I95,(IF(B20=Data!B101,Data!I101,(IF(B20=Data!B103,Data!I103,(IF(B20=Data!#REF!,Data!#REF!,(IF(B20=Data!#REF!,Data!#REF!,(IF(B20=Data!B86,Data!I86,(IF(B20=Data!#REF!,Data!#REF!,(IF(B20=Data!#REF!,Data!#REF!,Data!#REF!)))))))))))))))&amp;IF(B20=Data!B221,Data!I221,(IF(B20=Data!B222,Data!I222,(IF(B20=Data!#REF!,Data!#REF!,(IF(B20=Data!B217,Data!I217,(IF(B20=Data!B218,Data!I218,(IF(B20=Data!#REF!,Data!I913,(IF(B20=Data!#REF!,Data!#REF!,(IF(B20=Data!B273,Data!I273,Data!#REF!)))))))))))))))&amp;IF(B20=Data!#REF!,Data!#REF!,(IF(B20=Data!#REF!,Data!#REF!,(IF(B20=Data!#REF!,Data!#REF!,(IF(B20=Data!#REF!,Data!#REF!,(IF(B20=Data!#REF!,Data!#REF!,Data!#REF!)))))))))</f>
        <v>#REF!</v>
      </c>
      <c r="T20" s="379"/>
      <c r="U20" s="186" t="e">
        <f>IF(B20=Data!B95,Data!J95,(IF(B20=Data!B101,Data!J101,(IF(B20=Data!B103,Data!J103,(IF(B20=Data!#REF!,Data!#REF!,(IF(B20=Data!#REF!,Data!#REF!,(IF(B20=Data!B86,Data!J86,(IF(B20=Data!#REF!,Data!#REF!,(IF(B20=Data!#REF!,Data!#REF!,Data!#REF!)))))))))))))))&amp;IF(B20=Data!B221,Data!J221,(IF(B20=Data!B222,Data!J222,(IF(B20=Data!#REF!,Data!#REF!,(IF(B20=Data!B217,Data!J217,(IF(B20=Data!B218,Data!J218,(IF(B20=Data!#REF!,Data!J913,(IF(B20=Data!#REF!,Data!#REF!,(IF(B20=Data!B273,Data!J273,Data!#REF!)))))))))))))))&amp;IF(B20=Data!#REF!,Data!#REF!,(IF(B20=Data!#REF!,Data!#REF!,(IF(B20=Data!#REF!,Data!#REF!,(IF(B20=Data!#REF!,Data!#REF!,(IF(B20=Data!#REF!,Data!#REF!,Data!#REF!)))))))))</f>
        <v>#REF!</v>
      </c>
      <c r="V20" s="184">
        <f>IF(D20="","",VLOOKUP(B20,Data!$B$5:$J$404,9,FALSE)*D20)</f>
        <v>1.1499999999999999</v>
      </c>
    </row>
    <row r="21" spans="1:22" s="340" customFormat="1" ht="17" customHeight="1">
      <c r="A21" s="272"/>
      <c r="B21" s="369" t="s">
        <v>1175</v>
      </c>
      <c r="C21" s="187" t="str">
        <f>IF(D21="","",VLOOKUP(B21,Data!$B$5:$L$404,2,FALSE))</f>
        <v/>
      </c>
      <c r="D21" s="274"/>
      <c r="E21" s="466" t="s">
        <v>522</v>
      </c>
      <c r="F21" s="185" t="str">
        <f>IF(D21="","",VLOOKUP(B21,Data!$B$5:$L$404,11,FALSE))</f>
        <v/>
      </c>
      <c r="G21" s="188" t="str">
        <f t="shared" ref="G21:G26" si="1">IF(D21&gt;0,D21*F21,"-")</f>
        <v>-</v>
      </c>
      <c r="H21" s="182" t="str">
        <f>IF(D21="","",VLOOKUP(B21,Data!$B$5:$D$404,3,FALSE))</f>
        <v/>
      </c>
      <c r="I21" s="182" t="str">
        <f>IF(D21="","",VLOOKUP(B21,Data!$B$5:$M$404,12,FALSE))</f>
        <v/>
      </c>
      <c r="J21" s="280"/>
      <c r="K21" s="183" t="str">
        <f>IF(D21="","",VLOOKUP(B21,Data!$B$5:$E$404,4,FALSE)*D21)</f>
        <v/>
      </c>
      <c r="L21" s="183" t="str">
        <f>IF(D21="","",VLOOKUP(B21,Data!$B$5:$F$404,5,FALSE)*D21)</f>
        <v/>
      </c>
      <c r="M21" s="189" t="e">
        <f>IF(B21=Data!B178,Data!G178,(IF(B21=Data!B184,Data!G184,(IF(B21=Data!B186,Data!G186,(IF(B21=Data!#REF!,Data!#REF!,(IF(B21=Data!#REF!,Data!#REF!,(IF(B21=Data!B169,Data!G169,(IF(B21=Data!#REF!,Data!#REF!,(IF(B21=Data!#REF!,Data!#REF!,Data!#REF!)))))))))))))))&amp;IF(B21=Data!B304,Data!G304,(IF(B21=Data!B305,Data!G305,(IF(B21=Data!#REF!,Data!#REF!,(IF(B21=Data!B300,Data!G300,(IF(B21=Data!B301,Data!G301,(IF(B21=Data!#REF!,Data!G996,(IF(B21=Data!#REF!,Data!#REF!,(IF(B21=Data!B356,Data!G356,Data!#REF!)))))))))))))))&amp;IF(B21=Data!#REF!,Data!#REF!,(IF(B21=Data!#REF!,Data!#REF!,(IF(B21=Data!#REF!,Data!#REF!,(IF(B21=Data!#REF!,Data!#REF!,(IF(B21=Data!#REF!,Data!#REF!,Data!#REF!)))))))))</f>
        <v>#REF!</v>
      </c>
      <c r="N21" s="377"/>
      <c r="O21" s="378"/>
      <c r="P21" s="186" t="e">
        <f>IF(B21=Data!B178,Data!H178,(IF(B21=Data!B184,Data!H184,(IF(B21=Data!B186,Data!H186,(IF(B21=Data!#REF!,Data!#REF!,(IF(B21=Data!#REF!,Data!#REF!,(IF(B21=Data!B169,Data!H169,(IF(B21=Data!#REF!,Data!#REF!,(IF(B21=Data!#REF!,Data!#REF!,Data!#REF!)))))))))))))))&amp;IF(B21=Data!B304,Data!H304,(IF(B21=Data!B305,Data!H305,(IF(B21=Data!#REF!,Data!#REF!,(IF(B21=Data!B300,Data!H300,(IF(B21=Data!B301,Data!H301,(IF(B21=Data!#REF!,Data!H996,(IF(B21=Data!#REF!,Data!#REF!,(IF(B21=Data!B356,Data!H356,Data!#REF!)))))))))))))))&amp;IF(B21=Data!#REF!,Data!#REF!,(IF(B21=Data!#REF!,Data!#REF!,(IF(B21=Data!#REF!,Data!#REF!,(IF(B21=Data!#REF!,Data!#REF!,(IF(B21=Data!#REF!,Data!#REF!,Data!#REF!)))))))))</f>
        <v>#REF!</v>
      </c>
      <c r="Q21" s="378"/>
      <c r="R21" s="378"/>
      <c r="S21" s="186" t="e">
        <f>IF(B21=Data!B178,Data!I178,(IF(B21=Data!B184,Data!I184,(IF(B21=Data!B186,Data!I186,(IF(B21=Data!#REF!,Data!#REF!,(IF(B21=Data!#REF!,Data!#REF!,(IF(B21=Data!B169,Data!I169,(IF(B21=Data!#REF!,Data!#REF!,(IF(B21=Data!#REF!,Data!#REF!,Data!#REF!)))))))))))))))&amp;IF(B21=Data!B304,Data!I304,(IF(B21=Data!B305,Data!I305,(IF(B21=Data!#REF!,Data!#REF!,(IF(B21=Data!B300,Data!I300,(IF(B21=Data!B301,Data!I301,(IF(B21=Data!#REF!,Data!I996,(IF(B21=Data!#REF!,Data!#REF!,(IF(B21=Data!B356,Data!I356,Data!#REF!)))))))))))))))&amp;IF(B21=Data!#REF!,Data!#REF!,(IF(B21=Data!#REF!,Data!#REF!,(IF(B21=Data!#REF!,Data!#REF!,(IF(B21=Data!#REF!,Data!#REF!,(IF(B21=Data!#REF!,Data!#REF!,Data!#REF!)))))))))</f>
        <v>#REF!</v>
      </c>
      <c r="T21" s="379"/>
      <c r="U21" s="186" t="e">
        <f>IF(B21=Data!B178,Data!J178,(IF(B21=Data!B184,Data!J184,(IF(B21=Data!B186,Data!J186,(IF(B21=Data!#REF!,Data!#REF!,(IF(B21=Data!#REF!,Data!#REF!,(IF(B21=Data!B169,Data!J169,(IF(B21=Data!#REF!,Data!#REF!,(IF(B21=Data!#REF!,Data!#REF!,Data!#REF!)))))))))))))))&amp;IF(B21=Data!B304,Data!J304,(IF(B21=Data!B305,Data!J305,(IF(B21=Data!#REF!,Data!#REF!,(IF(B21=Data!B300,Data!J300,(IF(B21=Data!B301,Data!J301,(IF(B21=Data!#REF!,Data!J996,(IF(B21=Data!#REF!,Data!#REF!,(IF(B21=Data!B356,Data!J356,Data!#REF!)))))))))))))))&amp;IF(B21=Data!#REF!,Data!#REF!,(IF(B21=Data!#REF!,Data!#REF!,(IF(B21=Data!#REF!,Data!#REF!,(IF(B21=Data!#REF!,Data!#REF!,(IF(B21=Data!#REF!,Data!#REF!,Data!#REF!)))))))))</f>
        <v>#REF!</v>
      </c>
      <c r="V21" s="184" t="str">
        <f>IF(D21="","",VLOOKUP(B21,Data!$B$5:$J$404,9,FALSE)*D21)</f>
        <v/>
      </c>
    </row>
    <row r="22" spans="1:22" s="340" customFormat="1" ht="17" customHeight="1">
      <c r="A22" s="272">
        <v>3</v>
      </c>
      <c r="B22" s="368" t="s">
        <v>39</v>
      </c>
      <c r="C22" s="187" t="str">
        <f>IF(D22="","",VLOOKUP(B22,Data!$B$5:$L$404,2,FALSE))</f>
        <v>ZJ54410</v>
      </c>
      <c r="D22" s="274">
        <v>1</v>
      </c>
      <c r="E22" s="466"/>
      <c r="F22" s="185">
        <f>IF(D22="","",VLOOKUP(B22,Data!$B$5:$L$404,11,FALSE))</f>
        <v>4657.7700000000004</v>
      </c>
      <c r="G22" s="188">
        <f t="shared" si="1"/>
        <v>4657.7700000000004</v>
      </c>
      <c r="H22" s="182" t="str">
        <f>IF(D22="","",VLOOKUP(B22,Data!$B$5:$D$404,3,FALSE))</f>
        <v>C/T</v>
      </c>
      <c r="I22" s="182" t="str">
        <f>IF(D22="","",VLOOKUP(B22,Data!$B$5:$M$404,12,FALSE))</f>
        <v>Indonesia</v>
      </c>
      <c r="J22" s="280" t="s">
        <v>1176</v>
      </c>
      <c r="K22" s="183">
        <f>IF(D22="","",VLOOKUP(B22,Data!$B$5:$E$404,4,FALSE)*D22)</f>
        <v>305</v>
      </c>
      <c r="L22" s="183">
        <f>IF(D22="","",VLOOKUP(B22,Data!$B$5:$F$404,5,FALSE)*D22)</f>
        <v>269</v>
      </c>
      <c r="M22" s="189" t="e">
        <f>IF(B22=Data!B103,Data!G103,(IF(B22=Data!B109,Data!G109,(IF(B22=Data!B111,Data!G111,(IF(B22=Data!#REF!,Data!#REF!,(IF(B22=Data!#REF!,Data!#REF!,(IF(B22=Data!B94,Data!G94,(IF(B22=Data!#REF!,Data!#REF!,(IF(B22=Data!#REF!,Data!#REF!,Data!#REF!)))))))))))))))&amp;IF(B22=Data!B229,Data!G229,(IF(B22=Data!B230,Data!G230,(IF(B22=Data!#REF!,Data!#REF!,(IF(B22=Data!B225,Data!G225,(IF(B22=Data!B226,Data!G226,(IF(B22=Data!#REF!,Data!G921,(IF(B22=Data!#REF!,Data!#REF!,(IF(B22=Data!B281,Data!G281,Data!#REF!)))))))))))))))&amp;IF(B22=Data!#REF!,Data!#REF!,(IF(B22=Data!#REF!,Data!#REF!,(IF(B22=Data!#REF!,Data!#REF!,(IF(B22=Data!#REF!,Data!#REF!,(IF(B22=Data!#REF!,Data!#REF!,Data!#REF!)))))))))</f>
        <v>#REF!</v>
      </c>
      <c r="N22" s="377"/>
      <c r="O22" s="378"/>
      <c r="P22" s="186" t="e">
        <f>IF(B22=Data!B103,Data!H103,(IF(B22=Data!B109,Data!H109,(IF(B22=Data!B111,Data!H111,(IF(B22=Data!#REF!,Data!#REF!,(IF(B22=Data!#REF!,Data!#REF!,(IF(B22=Data!B94,Data!H94,(IF(B22=Data!#REF!,Data!#REF!,(IF(B22=Data!#REF!,Data!#REF!,Data!#REF!)))))))))))))))&amp;IF(B22=Data!B229,Data!H229,(IF(B22=Data!B230,Data!H230,(IF(B22=Data!#REF!,Data!#REF!,(IF(B22=Data!B225,Data!H225,(IF(B22=Data!B226,Data!H226,(IF(B22=Data!#REF!,Data!H921,(IF(B22=Data!#REF!,Data!#REF!,(IF(B22=Data!B281,Data!H281,Data!#REF!)))))))))))))))&amp;IF(B22=Data!#REF!,Data!#REF!,(IF(B22=Data!#REF!,Data!#REF!,(IF(B22=Data!#REF!,Data!#REF!,(IF(B22=Data!#REF!,Data!#REF!,(IF(B22=Data!#REF!,Data!#REF!,Data!#REF!)))))))))</f>
        <v>#REF!</v>
      </c>
      <c r="Q22" s="378"/>
      <c r="R22" s="378"/>
      <c r="S22" s="186" t="e">
        <f>IF(B22=Data!B103,Data!I103,(IF(B22=Data!B109,Data!I109,(IF(B22=Data!B111,Data!I111,(IF(B22=Data!#REF!,Data!#REF!,(IF(B22=Data!#REF!,Data!#REF!,(IF(B22=Data!B94,Data!I94,(IF(B22=Data!#REF!,Data!#REF!,(IF(B22=Data!#REF!,Data!#REF!,Data!#REF!)))))))))))))))&amp;IF(B22=Data!B229,Data!I229,(IF(B22=Data!B230,Data!I230,(IF(B22=Data!#REF!,Data!#REF!,(IF(B22=Data!B225,Data!I225,(IF(B22=Data!B226,Data!I226,(IF(B22=Data!#REF!,Data!I921,(IF(B22=Data!#REF!,Data!#REF!,(IF(B22=Data!B281,Data!I281,Data!#REF!)))))))))))))))&amp;IF(B22=Data!#REF!,Data!#REF!,(IF(B22=Data!#REF!,Data!#REF!,(IF(B22=Data!#REF!,Data!#REF!,(IF(B22=Data!#REF!,Data!#REF!,(IF(B22=Data!#REF!,Data!#REF!,Data!#REF!)))))))))</f>
        <v>#REF!</v>
      </c>
      <c r="T22" s="379"/>
      <c r="U22" s="186" t="e">
        <f>IF(B22=Data!B103,Data!J103,(IF(B22=Data!B109,Data!J109,(IF(B22=Data!B111,Data!J111,(IF(B22=Data!#REF!,Data!#REF!,(IF(B22=Data!#REF!,Data!#REF!,(IF(B22=Data!B94,Data!J94,(IF(B22=Data!#REF!,Data!#REF!,(IF(B22=Data!#REF!,Data!#REF!,Data!#REF!)))))))))))))))&amp;IF(B22=Data!B229,Data!J229,(IF(B22=Data!B230,Data!J230,(IF(B22=Data!#REF!,Data!#REF!,(IF(B22=Data!B225,Data!J225,(IF(B22=Data!B226,Data!J226,(IF(B22=Data!#REF!,Data!J921,(IF(B22=Data!#REF!,Data!#REF!,(IF(B22=Data!B281,Data!J281,Data!#REF!)))))))))))))))&amp;IF(B22=Data!#REF!,Data!#REF!,(IF(B22=Data!#REF!,Data!#REF!,(IF(B22=Data!#REF!,Data!#REF!,(IF(B22=Data!#REF!,Data!#REF!,(IF(B22=Data!#REF!,Data!#REF!,Data!#REF!)))))))))</f>
        <v>#REF!</v>
      </c>
      <c r="V22" s="184">
        <f>IF(D22="","",VLOOKUP(B22,Data!$B$5:$J$404,9,FALSE)*D22)</f>
        <v>1.534</v>
      </c>
    </row>
    <row r="23" spans="1:22" s="340" customFormat="1" ht="17" customHeight="1">
      <c r="A23" s="272">
        <v>4</v>
      </c>
      <c r="B23" s="368" t="s">
        <v>199</v>
      </c>
      <c r="C23" s="187" t="str">
        <f>IF(D23="","",VLOOKUP(B23,Data!$B$5:$L$404,2,FALSE))</f>
        <v>WH50360</v>
      </c>
      <c r="D23" s="274">
        <v>13</v>
      </c>
      <c r="E23" s="467" t="s">
        <v>1035</v>
      </c>
      <c r="F23" s="185">
        <f>IF(D23="","",VLOOKUP(B23,Data!$B$5:$L$404,11,FALSE))</f>
        <v>1751.45</v>
      </c>
      <c r="G23" s="188">
        <f t="shared" si="1"/>
        <v>22768.850000000002</v>
      </c>
      <c r="H23" s="182" t="str">
        <f>IF(D23="","",VLOOKUP(B23,Data!$B$5:$D$404,3,FALSE))</f>
        <v>C/T</v>
      </c>
      <c r="I23" s="182" t="str">
        <f>IF(D23="","",VLOOKUP(B23,Data!$B$5:$M$404,12,FALSE))</f>
        <v>Indonesia</v>
      </c>
      <c r="J23" s="280" t="s">
        <v>1176</v>
      </c>
      <c r="K23" s="183">
        <f>IF(D23="","",VLOOKUP(B23,Data!$B$5:$E$404,4,FALSE)*D23)</f>
        <v>2613</v>
      </c>
      <c r="L23" s="183">
        <f>IF(D23="","",VLOOKUP(B23,Data!$B$5:$F$404,5,FALSE)*D23)</f>
        <v>2353</v>
      </c>
      <c r="M23" s="189" t="e">
        <f>IF(B23=Data!B104,Data!G104,(IF(B23=Data!B110,Data!G110,(IF(B23=Data!B112,Data!G112,(IF(B23=Data!#REF!,Data!#REF!,(IF(B23=Data!#REF!,Data!#REF!,(IF(B23=Data!B95,Data!G95,(IF(B23=Data!#REF!,Data!#REF!,(IF(B23=Data!#REF!,Data!#REF!,Data!#REF!)))))))))))))))&amp;IF(B23=Data!B230,Data!G230,(IF(B23=Data!B231,Data!G231,(IF(B23=Data!#REF!,Data!#REF!,(IF(B23=Data!B226,Data!G226,(IF(B23=Data!B227,Data!G227,(IF(B23=Data!#REF!,Data!G922,(IF(B23=Data!#REF!,Data!#REF!,(IF(B23=Data!B282,Data!G282,Data!#REF!)))))))))))))))&amp;IF(B23=Data!#REF!,Data!#REF!,(IF(B23=Data!#REF!,Data!#REF!,(IF(B23=Data!#REF!,Data!#REF!,(IF(B23=Data!#REF!,Data!#REF!,(IF(B23=Data!#REF!,Data!#REF!,Data!#REF!)))))))))</f>
        <v>#REF!</v>
      </c>
      <c r="N23" s="377"/>
      <c r="O23" s="378"/>
      <c r="P23" s="186" t="e">
        <f>IF(B23=Data!B104,Data!H104,(IF(B23=Data!B110,Data!H110,(IF(B23=Data!B112,Data!H112,(IF(B23=Data!#REF!,Data!#REF!,(IF(B23=Data!#REF!,Data!#REF!,(IF(B23=Data!B95,Data!H95,(IF(B23=Data!#REF!,Data!#REF!,(IF(B23=Data!#REF!,Data!#REF!,Data!#REF!)))))))))))))))&amp;IF(B23=Data!B230,Data!H230,(IF(B23=Data!B231,Data!H231,(IF(B23=Data!#REF!,Data!#REF!,(IF(B23=Data!B226,Data!H226,(IF(B23=Data!B227,Data!H227,(IF(B23=Data!#REF!,Data!H922,(IF(B23=Data!#REF!,Data!#REF!,(IF(B23=Data!B282,Data!H282,Data!#REF!)))))))))))))))&amp;IF(B23=Data!#REF!,Data!#REF!,(IF(B23=Data!#REF!,Data!#REF!,(IF(B23=Data!#REF!,Data!#REF!,(IF(B23=Data!#REF!,Data!#REF!,(IF(B23=Data!#REF!,Data!#REF!,Data!#REF!)))))))))</f>
        <v>#REF!</v>
      </c>
      <c r="Q23" s="378"/>
      <c r="R23" s="378"/>
      <c r="S23" s="186" t="e">
        <f>IF(B23=Data!B104,Data!I104,(IF(B23=Data!B110,Data!I110,(IF(B23=Data!B112,Data!I112,(IF(B23=Data!#REF!,Data!#REF!,(IF(B23=Data!#REF!,Data!#REF!,(IF(B23=Data!B95,Data!I95,(IF(B23=Data!#REF!,Data!#REF!,(IF(B23=Data!#REF!,Data!#REF!,Data!#REF!)))))))))))))))&amp;IF(B23=Data!B230,Data!I230,(IF(B23=Data!B231,Data!I231,(IF(B23=Data!#REF!,Data!#REF!,(IF(B23=Data!B226,Data!I226,(IF(B23=Data!B227,Data!I227,(IF(B23=Data!#REF!,Data!I922,(IF(B23=Data!#REF!,Data!#REF!,(IF(B23=Data!B282,Data!I282,Data!#REF!)))))))))))))))&amp;IF(B23=Data!#REF!,Data!#REF!,(IF(B23=Data!#REF!,Data!#REF!,(IF(B23=Data!#REF!,Data!#REF!,(IF(B23=Data!#REF!,Data!#REF!,(IF(B23=Data!#REF!,Data!#REF!,Data!#REF!)))))))))</f>
        <v>#REF!</v>
      </c>
      <c r="T23" s="379"/>
      <c r="U23" s="186" t="e">
        <f>IF(B23=Data!B104,Data!J104,(IF(B23=Data!B110,Data!J110,(IF(B23=Data!B112,Data!J112,(IF(B23=Data!#REF!,Data!#REF!,(IF(B23=Data!#REF!,Data!#REF!,(IF(B23=Data!B95,Data!J95,(IF(B23=Data!#REF!,Data!#REF!,(IF(B23=Data!#REF!,Data!#REF!,Data!#REF!)))))))))))))))&amp;IF(B23=Data!B230,Data!J230,(IF(B23=Data!B231,Data!J231,(IF(B23=Data!#REF!,Data!#REF!,(IF(B23=Data!B226,Data!J226,(IF(B23=Data!B227,Data!J227,(IF(B23=Data!#REF!,Data!J922,(IF(B23=Data!#REF!,Data!#REF!,(IF(B23=Data!B282,Data!J282,Data!#REF!)))))))))))))))&amp;IF(B23=Data!#REF!,Data!#REF!,(IF(B23=Data!#REF!,Data!#REF!,(IF(B23=Data!#REF!,Data!#REF!,(IF(B23=Data!#REF!,Data!#REF!,(IF(B23=Data!#REF!,Data!#REF!,Data!#REF!)))))))))</f>
        <v>#REF!</v>
      </c>
      <c r="V23" s="184">
        <f>IF(D23="","",VLOOKUP(B23,Data!$B$5:$J$404,9,FALSE)*D23)</f>
        <v>14.95</v>
      </c>
    </row>
    <row r="24" spans="1:22" s="340" customFormat="1" ht="17" customHeight="1">
      <c r="A24" s="272">
        <v>5</v>
      </c>
      <c r="B24" s="368" t="s">
        <v>699</v>
      </c>
      <c r="C24" s="187" t="str">
        <f>IF(D24="","",VLOOKUP(B24,Data!$B$5:$L$404,2,FALSE))</f>
        <v>VAD6750</v>
      </c>
      <c r="D24" s="274">
        <v>1</v>
      </c>
      <c r="E24" s="467"/>
      <c r="F24" s="185">
        <f>IF(D24="","",VLOOKUP(B24,Data!$B$5:$L$404,11,FALSE))</f>
        <v>2090.88</v>
      </c>
      <c r="G24" s="188">
        <f t="shared" si="1"/>
        <v>2090.88</v>
      </c>
      <c r="H24" s="182" t="str">
        <f>IF(D24="","",VLOOKUP(B24,Data!$B$5:$D$404,3,FALSE))</f>
        <v>C/T</v>
      </c>
      <c r="I24" s="182" t="str">
        <f>IF(D24="","",VLOOKUP(B24,Data!$B$5:$M$404,12,FALSE))</f>
        <v>Indonesia</v>
      </c>
      <c r="J24" s="280" t="s">
        <v>1176</v>
      </c>
      <c r="K24" s="183">
        <f>IF(D24="","",VLOOKUP(B24,Data!$B$5:$E$404,4,FALSE)*D24)</f>
        <v>206</v>
      </c>
      <c r="L24" s="183">
        <f>IF(D24="","",VLOOKUP(B24,Data!$B$5:$F$404,5,FALSE)*D24)</f>
        <v>186</v>
      </c>
      <c r="M24" s="189" t="e">
        <f>IF(B24=Data!B100,Data!G100,(IF(B24=Data!B106,Data!G106,(IF(B24=Data!B108,Data!G108,(IF(B24=Data!#REF!,Data!#REF!,(IF(B24=Data!#REF!,Data!#REF!,(IF(B24=Data!B91,Data!G91,(IF(B24=Data!#REF!,Data!#REF!,(IF(B24=Data!#REF!,Data!#REF!,Data!#REF!)))))))))))))))&amp;IF(B24=Data!B226,Data!G226,(IF(B24=Data!B227,Data!G227,(IF(B24=Data!#REF!,Data!#REF!,(IF(B24=Data!B222,Data!G222,(IF(B24=Data!B223,Data!G223,(IF(B24=Data!#REF!,Data!G918,(IF(B24=Data!#REF!,Data!#REF!,(IF(B24=Data!B278,Data!G278,Data!#REF!)))))))))))))))&amp;IF(B24=Data!#REF!,Data!#REF!,(IF(B24=Data!#REF!,Data!#REF!,(IF(B24=Data!#REF!,Data!#REF!,(IF(B24=Data!#REF!,Data!#REF!,(IF(B24=Data!#REF!,Data!#REF!,Data!#REF!)))))))))</f>
        <v>#REF!</v>
      </c>
      <c r="N24" s="377"/>
      <c r="O24" s="378"/>
      <c r="P24" s="186" t="e">
        <f>IF(B24=Data!B100,Data!H100,(IF(B24=Data!B106,Data!H106,(IF(B24=Data!B108,Data!H108,(IF(B24=Data!#REF!,Data!#REF!,(IF(B24=Data!#REF!,Data!#REF!,(IF(B24=Data!B91,Data!H91,(IF(B24=Data!#REF!,Data!#REF!,(IF(B24=Data!#REF!,Data!#REF!,Data!#REF!)))))))))))))))&amp;IF(B24=Data!B226,Data!H226,(IF(B24=Data!B227,Data!H227,(IF(B24=Data!#REF!,Data!#REF!,(IF(B24=Data!B222,Data!H222,(IF(B24=Data!B223,Data!H223,(IF(B24=Data!#REF!,Data!H918,(IF(B24=Data!#REF!,Data!#REF!,(IF(B24=Data!B278,Data!H278,Data!#REF!)))))))))))))))&amp;IF(B24=Data!#REF!,Data!#REF!,(IF(B24=Data!#REF!,Data!#REF!,(IF(B24=Data!#REF!,Data!#REF!,(IF(B24=Data!#REF!,Data!#REF!,(IF(B24=Data!#REF!,Data!#REF!,Data!#REF!)))))))))</f>
        <v>#REF!</v>
      </c>
      <c r="Q24" s="378"/>
      <c r="R24" s="378"/>
      <c r="S24" s="186" t="e">
        <f>IF(B24=Data!B100,Data!I100,(IF(B24=Data!B106,Data!I106,(IF(B24=Data!B108,Data!I108,(IF(B24=Data!#REF!,Data!#REF!,(IF(B24=Data!#REF!,Data!#REF!,(IF(B24=Data!B91,Data!I91,(IF(B24=Data!#REF!,Data!#REF!,(IF(B24=Data!#REF!,Data!#REF!,Data!#REF!)))))))))))))))&amp;IF(B24=Data!B226,Data!I226,(IF(B24=Data!B227,Data!I227,(IF(B24=Data!#REF!,Data!#REF!,(IF(B24=Data!B222,Data!I222,(IF(B24=Data!B223,Data!I223,(IF(B24=Data!#REF!,Data!I918,(IF(B24=Data!#REF!,Data!#REF!,(IF(B24=Data!B278,Data!I278,Data!#REF!)))))))))))))))&amp;IF(B24=Data!#REF!,Data!#REF!,(IF(B24=Data!#REF!,Data!#REF!,(IF(B24=Data!#REF!,Data!#REF!,(IF(B24=Data!#REF!,Data!#REF!,(IF(B24=Data!#REF!,Data!#REF!,Data!#REF!)))))))))</f>
        <v>#REF!</v>
      </c>
      <c r="T24" s="379"/>
      <c r="U24" s="186" t="e">
        <f>IF(B24=Data!B100,Data!J100,(IF(B24=Data!B106,Data!J106,(IF(B24=Data!B108,Data!J108,(IF(B24=Data!#REF!,Data!#REF!,(IF(B24=Data!#REF!,Data!#REF!,(IF(B24=Data!B91,Data!J91,(IF(B24=Data!#REF!,Data!#REF!,(IF(B24=Data!#REF!,Data!#REF!,Data!#REF!)))))))))))))))&amp;IF(B24=Data!B226,Data!J226,(IF(B24=Data!B227,Data!J227,(IF(B24=Data!#REF!,Data!#REF!,(IF(B24=Data!B222,Data!J222,(IF(B24=Data!B223,Data!J223,(IF(B24=Data!#REF!,Data!J918,(IF(B24=Data!#REF!,Data!#REF!,(IF(B24=Data!B278,Data!J278,Data!#REF!)))))))))))))))&amp;IF(B24=Data!#REF!,Data!#REF!,(IF(B24=Data!#REF!,Data!#REF!,(IF(B24=Data!#REF!,Data!#REF!,(IF(B24=Data!#REF!,Data!#REF!,(IF(B24=Data!#REF!,Data!#REF!,Data!#REF!)))))))))</f>
        <v>#REF!</v>
      </c>
      <c r="V24" s="184">
        <f>IF(D24="","",VLOOKUP(B24,Data!$B$5:$J$404,9,FALSE)*D24)</f>
        <v>1.1499999999999999</v>
      </c>
    </row>
    <row r="25" spans="1:22" s="340" customFormat="1" ht="17" customHeight="1">
      <c r="A25" s="272">
        <v>6</v>
      </c>
      <c r="B25" s="368" t="s">
        <v>196</v>
      </c>
      <c r="C25" s="187" t="str">
        <f>IF(D25="","",VLOOKUP(B25,Data!$B$5:$L$404,2,FALSE))</f>
        <v>WH50350</v>
      </c>
      <c r="D25" s="274">
        <v>23</v>
      </c>
      <c r="E25" s="467"/>
      <c r="F25" s="185">
        <f>IF(D25="","",VLOOKUP(B25,Data!$B$5:$L$404,11,FALSE))</f>
        <v>1751.45</v>
      </c>
      <c r="G25" s="188">
        <f t="shared" si="1"/>
        <v>40283.35</v>
      </c>
      <c r="H25" s="182" t="str">
        <f>IF(D25="","",VLOOKUP(B25,Data!$B$5:$D$404,3,FALSE))</f>
        <v>C/T</v>
      </c>
      <c r="I25" s="182" t="str">
        <f>IF(D25="","",VLOOKUP(B25,Data!$B$5:$M$404,12,FALSE))</f>
        <v>Indonesia</v>
      </c>
      <c r="J25" s="280" t="s">
        <v>1176</v>
      </c>
      <c r="K25" s="183">
        <f>IF(D25="","",VLOOKUP(B25,Data!$B$5:$E$404,4,FALSE)*D25)</f>
        <v>4623</v>
      </c>
      <c r="L25" s="183">
        <f>IF(D25="","",VLOOKUP(B25,Data!$B$5:$F$404,5,FALSE)*D25)</f>
        <v>4163</v>
      </c>
      <c r="M25" s="189" t="e">
        <f>IF(B25=Data!B101,Data!G101,(IF(B25=Data!B107,Data!G107,(IF(B25=Data!B109,Data!G109,(IF(B25=Data!#REF!,Data!#REF!,(IF(B25=Data!#REF!,Data!#REF!,(IF(B25=Data!B92,Data!G92,(IF(B25=Data!#REF!,Data!#REF!,(IF(B25=Data!#REF!,Data!#REF!,Data!#REF!)))))))))))))))&amp;IF(B25=Data!B227,Data!G227,(IF(B25=Data!B228,Data!G228,(IF(B25=Data!#REF!,Data!#REF!,(IF(B25=Data!B223,Data!G223,(IF(B25=Data!B224,Data!G224,(IF(B25=Data!#REF!,Data!G919,(IF(B25=Data!#REF!,Data!#REF!,(IF(B25=Data!B279,Data!G279,Data!#REF!)))))))))))))))&amp;IF(B25=Data!#REF!,Data!#REF!,(IF(B25=Data!#REF!,Data!#REF!,(IF(B25=Data!#REF!,Data!#REF!,(IF(B25=Data!#REF!,Data!#REF!,(IF(B25=Data!#REF!,Data!#REF!,Data!#REF!)))))))))</f>
        <v>#REF!</v>
      </c>
      <c r="N25" s="377"/>
      <c r="O25" s="378"/>
      <c r="P25" s="186" t="e">
        <f>IF(B25=Data!B101,Data!H101,(IF(B25=Data!B107,Data!H107,(IF(B25=Data!B109,Data!H109,(IF(B25=Data!#REF!,Data!#REF!,(IF(B25=Data!#REF!,Data!#REF!,(IF(B25=Data!B92,Data!H92,(IF(B25=Data!#REF!,Data!#REF!,(IF(B25=Data!#REF!,Data!#REF!,Data!#REF!)))))))))))))))&amp;IF(B25=Data!B227,Data!H227,(IF(B25=Data!B228,Data!H228,(IF(B25=Data!#REF!,Data!#REF!,(IF(B25=Data!B223,Data!H223,(IF(B25=Data!B224,Data!H224,(IF(B25=Data!#REF!,Data!H919,(IF(B25=Data!#REF!,Data!#REF!,(IF(B25=Data!B279,Data!H279,Data!#REF!)))))))))))))))&amp;IF(B25=Data!#REF!,Data!#REF!,(IF(B25=Data!#REF!,Data!#REF!,(IF(B25=Data!#REF!,Data!#REF!,(IF(B25=Data!#REF!,Data!#REF!,(IF(B25=Data!#REF!,Data!#REF!,Data!#REF!)))))))))</f>
        <v>#REF!</v>
      </c>
      <c r="Q25" s="378"/>
      <c r="R25" s="378"/>
      <c r="S25" s="186" t="e">
        <f>IF(B25=Data!B101,Data!I101,(IF(B25=Data!B107,Data!I107,(IF(B25=Data!B109,Data!I109,(IF(B25=Data!#REF!,Data!#REF!,(IF(B25=Data!#REF!,Data!#REF!,(IF(B25=Data!B92,Data!I92,(IF(B25=Data!#REF!,Data!#REF!,(IF(B25=Data!#REF!,Data!#REF!,Data!#REF!)))))))))))))))&amp;IF(B25=Data!B227,Data!I227,(IF(B25=Data!B228,Data!I228,(IF(B25=Data!#REF!,Data!#REF!,(IF(B25=Data!B223,Data!I223,(IF(B25=Data!B224,Data!I224,(IF(B25=Data!#REF!,Data!I919,(IF(B25=Data!#REF!,Data!#REF!,(IF(B25=Data!B279,Data!I279,Data!#REF!)))))))))))))))&amp;IF(B25=Data!#REF!,Data!#REF!,(IF(B25=Data!#REF!,Data!#REF!,(IF(B25=Data!#REF!,Data!#REF!,(IF(B25=Data!#REF!,Data!#REF!,(IF(B25=Data!#REF!,Data!#REF!,Data!#REF!)))))))))</f>
        <v>#REF!</v>
      </c>
      <c r="T25" s="379"/>
      <c r="U25" s="186" t="e">
        <f>IF(B25=Data!B101,Data!J101,(IF(B25=Data!B107,Data!J107,(IF(B25=Data!B109,Data!J109,(IF(B25=Data!#REF!,Data!#REF!,(IF(B25=Data!#REF!,Data!#REF!,(IF(B25=Data!B92,Data!J92,(IF(B25=Data!#REF!,Data!#REF!,(IF(B25=Data!#REF!,Data!#REF!,Data!#REF!)))))))))))))))&amp;IF(B25=Data!B227,Data!J227,(IF(B25=Data!B228,Data!J228,(IF(B25=Data!#REF!,Data!#REF!,(IF(B25=Data!B223,Data!J223,(IF(B25=Data!B224,Data!J224,(IF(B25=Data!#REF!,Data!J919,(IF(B25=Data!#REF!,Data!#REF!,(IF(B25=Data!B279,Data!J279,Data!#REF!)))))))))))))))&amp;IF(B25=Data!#REF!,Data!#REF!,(IF(B25=Data!#REF!,Data!#REF!,(IF(B25=Data!#REF!,Data!#REF!,(IF(B25=Data!#REF!,Data!#REF!,(IF(B25=Data!#REF!,Data!#REF!,Data!#REF!)))))))))</f>
        <v>#REF!</v>
      </c>
      <c r="V25" s="184">
        <f>IF(D25="","",VLOOKUP(B25,Data!$B$5:$J$404,9,FALSE)*D25)</f>
        <v>26.45</v>
      </c>
    </row>
    <row r="26" spans="1:22" s="340" customFormat="1" ht="17" customHeight="1">
      <c r="A26" s="272"/>
      <c r="B26" s="419"/>
      <c r="C26" s="187" t="str">
        <f>IF(D26="","",VLOOKUP(B26,Data!$B$5:$L$404,2,FALSE))</f>
        <v/>
      </c>
      <c r="D26" s="274"/>
      <c r="E26" s="467"/>
      <c r="F26" s="185" t="str">
        <f>IF(D26="","",VLOOKUP(B26,Data!$B$5:$L$404,11,FALSE))</f>
        <v/>
      </c>
      <c r="G26" s="188" t="str">
        <f t="shared" si="1"/>
        <v>-</v>
      </c>
      <c r="H26" s="182" t="str">
        <f>IF(D26="","",VLOOKUP(B26,Data!$B$5:$D$404,3,FALSE))</f>
        <v/>
      </c>
      <c r="I26" s="182" t="str">
        <f>IF(D26="","",VLOOKUP(B26,Data!$B$5:$M$404,12,FALSE))</f>
        <v/>
      </c>
      <c r="J26" s="280"/>
      <c r="K26" s="183" t="str">
        <f>IF(D26="","",VLOOKUP(B26,Data!$B$5:$E$404,4,FALSE)*D26)</f>
        <v/>
      </c>
      <c r="L26" s="183" t="str">
        <f>IF(D26="","",VLOOKUP(B26,Data!$B$5:$F$404,5,FALSE)*D26)</f>
        <v/>
      </c>
      <c r="M26" s="189" t="e">
        <f>IF(B26=Data!B102,Data!G102,(IF(B26=Data!B108,Data!G108,(IF(B26=Data!B110,Data!G110,(IF(B26=Data!#REF!,Data!#REF!,(IF(B26=Data!#REF!,Data!#REF!,(IF(B26=Data!B93,Data!G93,(IF(B26=Data!#REF!,Data!#REF!,(IF(B26=Data!#REF!,Data!#REF!,Data!#REF!)))))))))))))))&amp;IF(B26=Data!B228,Data!G228,(IF(B26=Data!B229,Data!G229,(IF(B26=Data!#REF!,Data!#REF!,(IF(B26=Data!B224,Data!G224,(IF(B26=Data!B225,Data!G225,(IF(B26=Data!#REF!,Data!G920,(IF(B26=Data!#REF!,Data!#REF!,(IF(B26=Data!B280,Data!G280,Data!#REF!)))))))))))))))&amp;IF(B26=Data!#REF!,Data!#REF!,(IF(B26=Data!#REF!,Data!#REF!,(IF(B26=Data!#REF!,Data!#REF!,(IF(B26=Data!#REF!,Data!#REF!,(IF(B26=Data!#REF!,Data!#REF!,Data!#REF!)))))))))</f>
        <v>#REF!</v>
      </c>
      <c r="N26" s="377"/>
      <c r="O26" s="378"/>
      <c r="P26" s="186" t="e">
        <f>IF(B26=Data!B102,Data!H102,(IF(B26=Data!B108,Data!H108,(IF(B26=Data!B110,Data!H110,(IF(B26=Data!#REF!,Data!#REF!,(IF(B26=Data!#REF!,Data!#REF!,(IF(B26=Data!B93,Data!H93,(IF(B26=Data!#REF!,Data!#REF!,(IF(B26=Data!#REF!,Data!#REF!,Data!#REF!)))))))))))))))&amp;IF(B26=Data!B228,Data!H228,(IF(B26=Data!B229,Data!H229,(IF(B26=Data!#REF!,Data!#REF!,(IF(B26=Data!B224,Data!H224,(IF(B26=Data!B225,Data!H225,(IF(B26=Data!#REF!,Data!H920,(IF(B26=Data!#REF!,Data!#REF!,(IF(B26=Data!B280,Data!H280,Data!#REF!)))))))))))))))&amp;IF(B26=Data!#REF!,Data!#REF!,(IF(B26=Data!#REF!,Data!#REF!,(IF(B26=Data!#REF!,Data!#REF!,(IF(B26=Data!#REF!,Data!#REF!,(IF(B26=Data!#REF!,Data!#REF!,Data!#REF!)))))))))</f>
        <v>#REF!</v>
      </c>
      <c r="Q26" s="378"/>
      <c r="R26" s="378"/>
      <c r="S26" s="186" t="e">
        <f>IF(B26=Data!B102,Data!I102,(IF(B26=Data!B108,Data!I108,(IF(B26=Data!B110,Data!I110,(IF(B26=Data!#REF!,Data!#REF!,(IF(B26=Data!#REF!,Data!#REF!,(IF(B26=Data!B93,Data!I93,(IF(B26=Data!#REF!,Data!#REF!,(IF(B26=Data!#REF!,Data!#REF!,Data!#REF!)))))))))))))))&amp;IF(B26=Data!B228,Data!I228,(IF(B26=Data!B229,Data!I229,(IF(B26=Data!#REF!,Data!#REF!,(IF(B26=Data!B224,Data!I224,(IF(B26=Data!B225,Data!I225,(IF(B26=Data!#REF!,Data!I920,(IF(B26=Data!#REF!,Data!#REF!,(IF(B26=Data!B280,Data!I280,Data!#REF!)))))))))))))))&amp;IF(B26=Data!#REF!,Data!#REF!,(IF(B26=Data!#REF!,Data!#REF!,(IF(B26=Data!#REF!,Data!#REF!,(IF(B26=Data!#REF!,Data!#REF!,(IF(B26=Data!#REF!,Data!#REF!,Data!#REF!)))))))))</f>
        <v>#REF!</v>
      </c>
      <c r="T26" s="379"/>
      <c r="U26" s="186" t="e">
        <f>IF(B26=Data!B102,Data!J102,(IF(B26=Data!B108,Data!J108,(IF(B26=Data!B110,Data!J110,(IF(B26=Data!#REF!,Data!#REF!,(IF(B26=Data!#REF!,Data!#REF!,(IF(B26=Data!B93,Data!J93,(IF(B26=Data!#REF!,Data!#REF!,(IF(B26=Data!#REF!,Data!#REF!,Data!#REF!)))))))))))))))&amp;IF(B26=Data!B228,Data!J228,(IF(B26=Data!B229,Data!J229,(IF(B26=Data!#REF!,Data!#REF!,(IF(B26=Data!B224,Data!J224,(IF(B26=Data!B225,Data!J225,(IF(B26=Data!#REF!,Data!J920,(IF(B26=Data!#REF!,Data!#REF!,(IF(B26=Data!B280,Data!J280,Data!#REF!)))))))))))))))&amp;IF(B26=Data!#REF!,Data!#REF!,(IF(B26=Data!#REF!,Data!#REF!,(IF(B26=Data!#REF!,Data!#REF!,(IF(B26=Data!#REF!,Data!#REF!,(IF(B26=Data!#REF!,Data!#REF!,Data!#REF!)))))))))</f>
        <v>#REF!</v>
      </c>
      <c r="V26" s="184" t="str">
        <f>IF(D26="","",VLOOKUP(B26,Data!$B$5:$J$404,9,FALSE)*D26)</f>
        <v/>
      </c>
    </row>
    <row r="27" spans="1:22" s="340" customFormat="1" ht="17" customHeight="1">
      <c r="A27" s="272"/>
      <c r="B27" s="419"/>
      <c r="C27" s="187" t="str">
        <f>IF(D27="","",VLOOKUP(B27,Data!$B$5:$L$404,2,FALSE))</f>
        <v/>
      </c>
      <c r="D27" s="274"/>
      <c r="E27" s="467"/>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105,Data!G105,(IF(B27=Data!B111,Data!G111,(IF(B27=Data!B113,Data!G113,(IF(B27=Data!#REF!,Data!#REF!,(IF(B27=Data!#REF!,Data!#REF!,(IF(B27=Data!B96,Data!G96,(IF(B27=Data!#REF!,Data!#REF!,(IF(B27=Data!#REF!,Data!#REF!,Data!#REF!)))))))))))))))&amp;IF(B27=Data!B231,Data!G231,(IF(B27=Data!B232,Data!G232,(IF(B27=Data!#REF!,Data!#REF!,(IF(B27=Data!B227,Data!G227,(IF(B27=Data!B228,Data!G228,(IF(B27=Data!#REF!,Data!G923,(IF(B27=Data!#REF!,Data!#REF!,(IF(B27=Data!B283,Data!G283,Data!#REF!)))))))))))))))&amp;IF(B27=Data!#REF!,Data!#REF!,(IF(B27=Data!#REF!,Data!#REF!,(IF(B27=Data!#REF!,Data!#REF!,(IF(B27=Data!#REF!,Data!#REF!,(IF(B27=Data!#REF!,Data!#REF!,Data!#REF!)))))))))</f>
        <v>#REF!</v>
      </c>
      <c r="N27" s="377"/>
      <c r="O27" s="378"/>
      <c r="P27" s="186" t="e">
        <f>IF(B27=Data!B105,Data!H105,(IF(B27=Data!B111,Data!H111,(IF(B27=Data!B113,Data!H113,(IF(B27=Data!#REF!,Data!#REF!,(IF(B27=Data!#REF!,Data!#REF!,(IF(B27=Data!B96,Data!H96,(IF(B27=Data!#REF!,Data!#REF!,(IF(B27=Data!#REF!,Data!#REF!,Data!#REF!)))))))))))))))&amp;IF(B27=Data!B231,Data!H231,(IF(B27=Data!B232,Data!H232,(IF(B27=Data!#REF!,Data!#REF!,(IF(B27=Data!B227,Data!H227,(IF(B27=Data!B228,Data!H228,(IF(B27=Data!#REF!,Data!H923,(IF(B27=Data!#REF!,Data!#REF!,(IF(B27=Data!B283,Data!H283,Data!#REF!)))))))))))))))&amp;IF(B27=Data!#REF!,Data!#REF!,(IF(B27=Data!#REF!,Data!#REF!,(IF(B27=Data!#REF!,Data!#REF!,(IF(B27=Data!#REF!,Data!#REF!,(IF(B27=Data!#REF!,Data!#REF!,Data!#REF!)))))))))</f>
        <v>#REF!</v>
      </c>
      <c r="Q27" s="378"/>
      <c r="R27" s="378"/>
      <c r="S27" s="186" t="e">
        <f>IF(B27=Data!B105,Data!I105,(IF(B27=Data!B111,Data!I111,(IF(B27=Data!B113,Data!I113,(IF(B27=Data!#REF!,Data!#REF!,(IF(B27=Data!#REF!,Data!#REF!,(IF(B27=Data!B96,Data!I96,(IF(B27=Data!#REF!,Data!#REF!,(IF(B27=Data!#REF!,Data!#REF!,Data!#REF!)))))))))))))))&amp;IF(B27=Data!B231,Data!I231,(IF(B27=Data!B232,Data!I232,(IF(B27=Data!#REF!,Data!#REF!,(IF(B27=Data!B227,Data!I227,(IF(B27=Data!B228,Data!I228,(IF(B27=Data!#REF!,Data!I923,(IF(B27=Data!#REF!,Data!#REF!,(IF(B27=Data!B283,Data!I283,Data!#REF!)))))))))))))))&amp;IF(B27=Data!#REF!,Data!#REF!,(IF(B27=Data!#REF!,Data!#REF!,(IF(B27=Data!#REF!,Data!#REF!,(IF(B27=Data!#REF!,Data!#REF!,(IF(B27=Data!#REF!,Data!#REF!,Data!#REF!)))))))))</f>
        <v>#REF!</v>
      </c>
      <c r="T27" s="379"/>
      <c r="U27" s="186" t="e">
        <f>IF(B27=Data!B105,Data!J105,(IF(B27=Data!B111,Data!J111,(IF(B27=Data!B113,Data!J113,(IF(B27=Data!#REF!,Data!#REF!,(IF(B27=Data!#REF!,Data!#REF!,(IF(B27=Data!B96,Data!J96,(IF(B27=Data!#REF!,Data!#REF!,(IF(B27=Data!#REF!,Data!#REF!,Data!#REF!)))))))))))))))&amp;IF(B27=Data!B231,Data!J231,(IF(B27=Data!B232,Data!J232,(IF(B27=Data!#REF!,Data!#REF!,(IF(B27=Data!B227,Data!J227,(IF(B27=Data!B228,Data!J228,(IF(B27=Data!#REF!,Data!J923,(IF(B27=Data!#REF!,Data!#REF!,(IF(B27=Data!B283,Data!J283,Data!#REF!)))))))))))))))&amp;IF(B27=Data!#REF!,Data!#REF!,(IF(B27=Data!#REF!,Data!#REF!,(IF(B27=Data!#REF!,Data!#REF!,(IF(B27=Data!#REF!,Data!#REF!,(IF(B27=Data!#REF!,Data!#REF!,Data!#REF!)))))))))</f>
        <v>#REF!</v>
      </c>
      <c r="V27" s="184" t="str">
        <f>IF(D27="","",VLOOKUP(B27,Data!$B$5:$J$404,9,FALSE)*D27)</f>
        <v/>
      </c>
    </row>
    <row r="28" spans="1:22" s="340" customFormat="1" ht="17" customHeight="1">
      <c r="A28" s="272"/>
      <c r="B28" s="419"/>
      <c r="C28" s="187" t="str">
        <f>IF(D28="","",VLOOKUP(B28,Data!$B$5:$L$404,2,FALSE))</f>
        <v/>
      </c>
      <c r="D28" s="274"/>
      <c r="E28" s="466"/>
      <c r="F28" s="185" t="str">
        <f>IF(D28="","",VLOOKUP(B28,Data!$B$5:$L$404,11,FALSE))</f>
        <v/>
      </c>
      <c r="G28" s="188" t="str">
        <f t="shared" si="0"/>
        <v>-</v>
      </c>
      <c r="H28" s="182" t="str">
        <f>IF(D28="","",VLOOKUP(B28,Data!$B$5:$D$404,3,FALSE))</f>
        <v/>
      </c>
      <c r="I28" s="182" t="str">
        <f>IF(D28="","",VLOOKUP(B28,Data!$B$5:$M$404,12,FALSE))</f>
        <v/>
      </c>
      <c r="J28" s="280"/>
      <c r="K28" s="183" t="str">
        <f>IF(D28="","",VLOOKUP(B28,Data!$B$5:$E$404,4,FALSE)*D28)</f>
        <v/>
      </c>
      <c r="L28" s="183" t="str">
        <f>IF(D28="","",VLOOKUP(B28,Data!$B$5:$F$404,5,FALSE)*D28)</f>
        <v/>
      </c>
      <c r="M28" s="189" t="e">
        <f>IF(B28=Data!B106,Data!G106,(IF(B28=Data!B112,Data!G112,(IF(B28=Data!B114,Data!G114,(IF(B28=Data!#REF!,Data!#REF!,(IF(B28=Data!#REF!,Data!#REF!,(IF(B28=Data!B97,Data!G97,(IF(B28=Data!#REF!,Data!#REF!,(IF(B28=Data!#REF!,Data!#REF!,Data!#REF!)))))))))))))))&amp;IF(B28=Data!B232,Data!G232,(IF(B28=Data!B233,Data!G233,(IF(B28=Data!#REF!,Data!#REF!,(IF(B28=Data!B228,Data!G228,(IF(B28=Data!B229,Data!G229,(IF(B28=Data!#REF!,Data!G924,(IF(B28=Data!#REF!,Data!#REF!,(IF(B28=Data!B284,Data!G284,Data!#REF!)))))))))))))))&amp;IF(B28=Data!#REF!,Data!#REF!,(IF(B28=Data!#REF!,Data!#REF!,(IF(B28=Data!#REF!,Data!#REF!,(IF(B28=Data!#REF!,Data!#REF!,(IF(B28=Data!#REF!,Data!#REF!,Data!#REF!)))))))))</f>
        <v>#REF!</v>
      </c>
      <c r="N28" s="377"/>
      <c r="O28" s="378"/>
      <c r="P28" s="186" t="e">
        <f>IF(B28=Data!B106,Data!H106,(IF(B28=Data!B112,Data!H112,(IF(B28=Data!B114,Data!H114,(IF(B28=Data!#REF!,Data!#REF!,(IF(B28=Data!#REF!,Data!#REF!,(IF(B28=Data!B97,Data!H97,(IF(B28=Data!#REF!,Data!#REF!,(IF(B28=Data!#REF!,Data!#REF!,Data!#REF!)))))))))))))))&amp;IF(B28=Data!B232,Data!H232,(IF(B28=Data!B233,Data!H233,(IF(B28=Data!#REF!,Data!#REF!,(IF(B28=Data!B228,Data!H228,(IF(B28=Data!B229,Data!H229,(IF(B28=Data!#REF!,Data!H924,(IF(B28=Data!#REF!,Data!#REF!,(IF(B28=Data!B284,Data!H284,Data!#REF!)))))))))))))))&amp;IF(B28=Data!#REF!,Data!#REF!,(IF(B28=Data!#REF!,Data!#REF!,(IF(B28=Data!#REF!,Data!#REF!,(IF(B28=Data!#REF!,Data!#REF!,(IF(B28=Data!#REF!,Data!#REF!,Data!#REF!)))))))))</f>
        <v>#REF!</v>
      </c>
      <c r="Q28" s="378"/>
      <c r="R28" s="378"/>
      <c r="S28" s="186" t="e">
        <f>IF(B28=Data!B106,Data!I106,(IF(B28=Data!B112,Data!I112,(IF(B28=Data!B114,Data!I114,(IF(B28=Data!#REF!,Data!#REF!,(IF(B28=Data!#REF!,Data!#REF!,(IF(B28=Data!B97,Data!I97,(IF(B28=Data!#REF!,Data!#REF!,(IF(B28=Data!#REF!,Data!#REF!,Data!#REF!)))))))))))))))&amp;IF(B28=Data!B232,Data!I232,(IF(B28=Data!B233,Data!I233,(IF(B28=Data!#REF!,Data!#REF!,(IF(B28=Data!B228,Data!I228,(IF(B28=Data!B229,Data!I229,(IF(B28=Data!#REF!,Data!I924,(IF(B28=Data!#REF!,Data!#REF!,(IF(B28=Data!B284,Data!I284,Data!#REF!)))))))))))))))&amp;IF(B28=Data!#REF!,Data!#REF!,(IF(B28=Data!#REF!,Data!#REF!,(IF(B28=Data!#REF!,Data!#REF!,(IF(B28=Data!#REF!,Data!#REF!,(IF(B28=Data!#REF!,Data!#REF!,Data!#REF!)))))))))</f>
        <v>#REF!</v>
      </c>
      <c r="T28" s="379"/>
      <c r="U28" s="186" t="e">
        <f>IF(B28=Data!B106,Data!J106,(IF(B28=Data!B112,Data!J112,(IF(B28=Data!B114,Data!J114,(IF(B28=Data!#REF!,Data!#REF!,(IF(B28=Data!#REF!,Data!#REF!,(IF(B28=Data!B97,Data!J97,(IF(B28=Data!#REF!,Data!#REF!,(IF(B28=Data!#REF!,Data!#REF!,Data!#REF!)))))))))))))))&amp;IF(B28=Data!B232,Data!J232,(IF(B28=Data!B233,Data!J233,(IF(B28=Data!#REF!,Data!#REF!,(IF(B28=Data!B228,Data!J228,(IF(B28=Data!B229,Data!J229,(IF(B28=Data!#REF!,Data!J924,(IF(B28=Data!#REF!,Data!#REF!,(IF(B28=Data!B284,Data!J284,Data!#REF!)))))))))))))))&amp;IF(B28=Data!#REF!,Data!#REF!,(IF(B28=Data!#REF!,Data!#REF!,(IF(B28=Data!#REF!,Data!#REF!,(IF(B28=Data!#REF!,Data!#REF!,(IF(B28=Data!#REF!,Data!#REF!,Data!#REF!)))))))))</f>
        <v>#REF!</v>
      </c>
      <c r="V28" s="184" t="str">
        <f>IF(D28="","",VLOOKUP(B28,Data!$B$5:$J$404,9,FALSE)*D28)</f>
        <v/>
      </c>
    </row>
    <row r="29" spans="1:22" s="340" customFormat="1" ht="17" customHeight="1">
      <c r="A29" s="272"/>
      <c r="B29" s="419"/>
      <c r="C29" s="187" t="str">
        <f>IF(D29="","",VLOOKUP(B29,Data!$B$5:$L$404,2,FALSE))</f>
        <v/>
      </c>
      <c r="D29" s="274"/>
      <c r="E29" s="467"/>
      <c r="F29" s="185" t="str">
        <f>IF(D29="","",VLOOKUP(B29,Data!$B$5:$L$404,11,FALSE))</f>
        <v/>
      </c>
      <c r="G29" s="188" t="str">
        <f t="shared" si="0"/>
        <v>-</v>
      </c>
      <c r="H29" s="182" t="str">
        <f>IF(D29="","",VLOOKUP(B29,Data!$B$5:$D$404,3,FALSE))</f>
        <v/>
      </c>
      <c r="I29" s="182" t="str">
        <f>IF(D29="","",VLOOKUP(B29,Data!$B$5:$M$404,12,FALSE))</f>
        <v/>
      </c>
      <c r="J29" s="280"/>
      <c r="K29" s="183" t="str">
        <f>IF(D29="","",VLOOKUP(B29,Data!$B$5:$E$404,4,FALSE)*D29)</f>
        <v/>
      </c>
      <c r="L29" s="183" t="str">
        <f>IF(D29="","",VLOOKUP(B29,Data!$B$5:$F$404,5,FALSE)*D29)</f>
        <v/>
      </c>
      <c r="M29" s="189" t="e">
        <f>IF(B29=Data!B110,Data!G110,(IF(B29=Data!B116,Data!G116,(IF(B29=Data!B118,Data!G118,(IF(B29=Data!#REF!,Data!#REF!,(IF(B29=Data!#REF!,Data!#REF!,(IF(B29=Data!B101,Data!G101,(IF(B29=Data!#REF!,Data!#REF!,(IF(B29=Data!#REF!,Data!#REF!,Data!#REF!)))))))))))))))&amp;IF(B29=Data!B236,Data!G236,(IF(B29=Data!B237,Data!G237,(IF(B29=Data!#REF!,Data!#REF!,(IF(B29=Data!B232,Data!G232,(IF(B29=Data!B233,Data!G233,(IF(B29=Data!#REF!,Data!G928,(IF(B29=Data!#REF!,Data!#REF!,(IF(B29=Data!B288,Data!G288,Data!#REF!)))))))))))))))&amp;IF(B29=Data!#REF!,Data!#REF!,(IF(B29=Data!#REF!,Data!#REF!,(IF(B29=Data!#REF!,Data!#REF!,(IF(B29=Data!#REF!,Data!#REF!,(IF(B29=Data!#REF!,Data!#REF!,Data!#REF!)))))))))</f>
        <v>#REF!</v>
      </c>
      <c r="N29" s="377"/>
      <c r="O29" s="378"/>
      <c r="P29" s="186" t="e">
        <f>IF(B29=Data!B110,Data!H110,(IF(B29=Data!B116,Data!H116,(IF(B29=Data!B118,Data!H118,(IF(B29=Data!#REF!,Data!#REF!,(IF(B29=Data!#REF!,Data!#REF!,(IF(B29=Data!B101,Data!H101,(IF(B29=Data!#REF!,Data!#REF!,(IF(B29=Data!#REF!,Data!#REF!,Data!#REF!)))))))))))))))&amp;IF(B29=Data!B236,Data!H236,(IF(B29=Data!B237,Data!H237,(IF(B29=Data!#REF!,Data!#REF!,(IF(B29=Data!B232,Data!H232,(IF(B29=Data!B233,Data!H233,(IF(B29=Data!#REF!,Data!H928,(IF(B29=Data!#REF!,Data!#REF!,(IF(B29=Data!B288,Data!H288,Data!#REF!)))))))))))))))&amp;IF(B29=Data!#REF!,Data!#REF!,(IF(B29=Data!#REF!,Data!#REF!,(IF(B29=Data!#REF!,Data!#REF!,(IF(B29=Data!#REF!,Data!#REF!,(IF(B29=Data!#REF!,Data!#REF!,Data!#REF!)))))))))</f>
        <v>#REF!</v>
      </c>
      <c r="Q29" s="378"/>
      <c r="R29" s="378"/>
      <c r="S29" s="186" t="e">
        <f>IF(B29=Data!B110,Data!I110,(IF(B29=Data!B116,Data!I116,(IF(B29=Data!B118,Data!I118,(IF(B29=Data!#REF!,Data!#REF!,(IF(B29=Data!#REF!,Data!#REF!,(IF(B29=Data!B101,Data!I101,(IF(B29=Data!#REF!,Data!#REF!,(IF(B29=Data!#REF!,Data!#REF!,Data!#REF!)))))))))))))))&amp;IF(B29=Data!B236,Data!I236,(IF(B29=Data!B237,Data!I237,(IF(B29=Data!#REF!,Data!#REF!,(IF(B29=Data!B232,Data!I232,(IF(B29=Data!B233,Data!I233,(IF(B29=Data!#REF!,Data!I928,(IF(B29=Data!#REF!,Data!#REF!,(IF(B29=Data!B288,Data!I288,Data!#REF!)))))))))))))))&amp;IF(B29=Data!#REF!,Data!#REF!,(IF(B29=Data!#REF!,Data!#REF!,(IF(B29=Data!#REF!,Data!#REF!,(IF(B29=Data!#REF!,Data!#REF!,(IF(B29=Data!#REF!,Data!#REF!,Data!#REF!)))))))))</f>
        <v>#REF!</v>
      </c>
      <c r="T29" s="379"/>
      <c r="U29" s="186" t="e">
        <f>IF(B29=Data!B110,Data!J110,(IF(B29=Data!B116,Data!J116,(IF(B29=Data!B118,Data!J118,(IF(B29=Data!#REF!,Data!#REF!,(IF(B29=Data!#REF!,Data!#REF!,(IF(B29=Data!B101,Data!J101,(IF(B29=Data!#REF!,Data!#REF!,(IF(B29=Data!#REF!,Data!#REF!,Data!#REF!)))))))))))))))&amp;IF(B29=Data!B236,Data!J236,(IF(B29=Data!B237,Data!J237,(IF(B29=Data!#REF!,Data!#REF!,(IF(B29=Data!B232,Data!J232,(IF(B29=Data!B233,Data!J233,(IF(B29=Data!#REF!,Data!J928,(IF(B29=Data!#REF!,Data!#REF!,(IF(B29=Data!B288,Data!J288,Data!#REF!)))))))))))))))&amp;IF(B29=Data!#REF!,Data!#REF!,(IF(B29=Data!#REF!,Data!#REF!,(IF(B29=Data!#REF!,Data!#REF!,(IF(B29=Data!#REF!,Data!#REF!,(IF(B29=Data!#REF!,Data!#REF!,Data!#REF!)))))))))</f>
        <v>#REF!</v>
      </c>
      <c r="V29" s="184" t="str">
        <f>IF(D29="","",VLOOKUP(B29,Data!$B$5:$J$404,9,FALSE)*D29)</f>
        <v/>
      </c>
    </row>
    <row r="30" spans="1:22" s="340" customFormat="1" ht="17" customHeight="1">
      <c r="A30" s="272"/>
      <c r="B30" s="419"/>
      <c r="C30" s="187" t="str">
        <f>IF(D30="","",VLOOKUP(B30,Data!$B$5:$L$404,2,FALSE))</f>
        <v/>
      </c>
      <c r="D30" s="274"/>
      <c r="E30" s="341"/>
      <c r="F30" s="185" t="str">
        <f>IF(D30="","",VLOOKUP(B30,Data!$B$5:$L$404,11,FALSE))</f>
        <v/>
      </c>
      <c r="G30" s="188" t="str">
        <f t="shared" si="0"/>
        <v>-</v>
      </c>
      <c r="H30" s="182" t="str">
        <f>IF(D30="","",VLOOKUP(B30,Data!$B$5:$D$404,3,FALSE))</f>
        <v/>
      </c>
      <c r="I30" s="182" t="str">
        <f>IF(D30="","",VLOOKUP(B30,Data!$B$5:$M$404,12,FALSE))</f>
        <v/>
      </c>
      <c r="J30" s="280"/>
      <c r="K30" s="183" t="str">
        <f>IF(D30="","",VLOOKUP(B30,Data!$B$5:$E$404,4,FALSE)*D30)</f>
        <v/>
      </c>
      <c r="L30" s="183" t="str">
        <f>IF(D30="","",VLOOKUP(B30,Data!$B$5:$F$404,5,FALSE)*D30)</f>
        <v/>
      </c>
      <c r="M30" s="189" t="e">
        <f>IF(B30=Data!B118,Data!G118,(IF(B30=Data!B124,Data!G124,(IF(B30=Data!B126,Data!G126,(IF(B30=Data!#REF!,Data!#REF!,(IF(B30=Data!#REF!,Data!#REF!,(IF(B30=Data!B109,Data!G109,(IF(B30=Data!#REF!,Data!#REF!,(IF(B30=Data!#REF!,Data!#REF!,Data!#REF!)))))))))))))))&amp;IF(B30=Data!B244,Data!G244,(IF(B30=Data!B245,Data!G245,(IF(B30=Data!#REF!,Data!#REF!,(IF(B30=Data!B240,Data!G240,(IF(B30=Data!B241,Data!G241,(IF(B30=Data!#REF!,Data!G936,(IF(B30=Data!#REF!,Data!#REF!,(IF(B30=Data!B296,Data!G296,Data!#REF!)))))))))))))))&amp;IF(B30=Data!#REF!,Data!#REF!,(IF(B30=Data!#REF!,Data!#REF!,(IF(B30=Data!#REF!,Data!#REF!,(IF(B30=Data!#REF!,Data!#REF!,(IF(B30=Data!#REF!,Data!#REF!,Data!#REF!)))))))))</f>
        <v>#REF!</v>
      </c>
      <c r="N30" s="377"/>
      <c r="O30" s="378"/>
      <c r="P30" s="186" t="e">
        <f>IF(B30=Data!B118,Data!H118,(IF(B30=Data!B124,Data!H124,(IF(B30=Data!B126,Data!H126,(IF(B30=Data!#REF!,Data!#REF!,(IF(B30=Data!#REF!,Data!#REF!,(IF(B30=Data!B109,Data!H109,(IF(B30=Data!#REF!,Data!#REF!,(IF(B30=Data!#REF!,Data!#REF!,Data!#REF!)))))))))))))))&amp;IF(B30=Data!B244,Data!H244,(IF(B30=Data!B245,Data!H245,(IF(B30=Data!#REF!,Data!#REF!,(IF(B30=Data!B240,Data!H240,(IF(B30=Data!B241,Data!H241,(IF(B30=Data!#REF!,Data!H936,(IF(B30=Data!#REF!,Data!#REF!,(IF(B30=Data!B296,Data!H296,Data!#REF!)))))))))))))))&amp;IF(B30=Data!#REF!,Data!#REF!,(IF(B30=Data!#REF!,Data!#REF!,(IF(B30=Data!#REF!,Data!#REF!,(IF(B30=Data!#REF!,Data!#REF!,(IF(B30=Data!#REF!,Data!#REF!,Data!#REF!)))))))))</f>
        <v>#REF!</v>
      </c>
      <c r="Q30" s="378"/>
      <c r="R30" s="378"/>
      <c r="S30" s="186" t="e">
        <f>IF(B30=Data!B118,Data!I118,(IF(B30=Data!B124,Data!I124,(IF(B30=Data!B126,Data!I126,(IF(B30=Data!#REF!,Data!#REF!,(IF(B30=Data!#REF!,Data!#REF!,(IF(B30=Data!B109,Data!I109,(IF(B30=Data!#REF!,Data!#REF!,(IF(B30=Data!#REF!,Data!#REF!,Data!#REF!)))))))))))))))&amp;IF(B30=Data!B244,Data!I244,(IF(B30=Data!B245,Data!I245,(IF(B30=Data!#REF!,Data!#REF!,(IF(B30=Data!B240,Data!I240,(IF(B30=Data!B241,Data!I241,(IF(B30=Data!#REF!,Data!I936,(IF(B30=Data!#REF!,Data!#REF!,(IF(B30=Data!B296,Data!I296,Data!#REF!)))))))))))))))&amp;IF(B30=Data!#REF!,Data!#REF!,(IF(B30=Data!#REF!,Data!#REF!,(IF(B30=Data!#REF!,Data!#REF!,(IF(B30=Data!#REF!,Data!#REF!,(IF(B30=Data!#REF!,Data!#REF!,Data!#REF!)))))))))</f>
        <v>#REF!</v>
      </c>
      <c r="T30" s="379"/>
      <c r="U30" s="186" t="e">
        <f>IF(B30=Data!B118,Data!J118,(IF(B30=Data!B124,Data!J124,(IF(B30=Data!B126,Data!J126,(IF(B30=Data!#REF!,Data!#REF!,(IF(B30=Data!#REF!,Data!#REF!,(IF(B30=Data!B109,Data!J109,(IF(B30=Data!#REF!,Data!#REF!,(IF(B30=Data!#REF!,Data!#REF!,Data!#REF!)))))))))))))))&amp;IF(B30=Data!B244,Data!J244,(IF(B30=Data!B245,Data!J245,(IF(B30=Data!#REF!,Data!#REF!,(IF(B30=Data!B240,Data!J240,(IF(B30=Data!B241,Data!J241,(IF(B30=Data!#REF!,Data!J936,(IF(B30=Data!#REF!,Data!#REF!,(IF(B30=Data!B296,Data!J296,Data!#REF!)))))))))))))))&amp;IF(B30=Data!#REF!,Data!#REF!,(IF(B30=Data!#REF!,Data!#REF!,(IF(B30=Data!#REF!,Data!#REF!,(IF(B30=Data!#REF!,Data!#REF!,(IF(B30=Data!#REF!,Data!#REF!,Data!#REF!)))))))))</f>
        <v>#REF!</v>
      </c>
      <c r="V30" s="184" t="str">
        <f>IF(D30="","",VLOOKUP(B30,Data!$B$5:$J$404,9,FALSE)*D30)</f>
        <v/>
      </c>
    </row>
    <row r="31" spans="1:22" s="340" customFormat="1" ht="19.5" customHeight="1">
      <c r="A31" s="272"/>
      <c r="B31" s="695" t="s">
        <v>1170</v>
      </c>
      <c r="C31" s="696"/>
      <c r="D31" s="454">
        <f>SUM(D18:D29)</f>
        <v>82</v>
      </c>
      <c r="E31" s="191"/>
      <c r="F31" s="191"/>
      <c r="G31" s="455">
        <f>SUM(G18:G29)</f>
        <v>147247.21000000002</v>
      </c>
      <c r="H31" s="383"/>
      <c r="I31" s="191"/>
      <c r="J31" s="191"/>
      <c r="K31" s="455">
        <f>SUM(K18:K30)</f>
        <v>16591</v>
      </c>
      <c r="L31" s="455">
        <f>SUM(L18:L30)</f>
        <v>14935</v>
      </c>
      <c r="M31" s="190">
        <f>SUM(M16:M17)</f>
        <v>0</v>
      </c>
      <c r="N31" s="190"/>
      <c r="O31" s="190"/>
      <c r="P31" s="190"/>
      <c r="Q31" s="190"/>
      <c r="R31" s="190">
        <f>SUM(R16:R17)</f>
        <v>0</v>
      </c>
      <c r="S31" s="190">
        <f>SUM(S16:S17)</f>
        <v>0</v>
      </c>
      <c r="T31" s="190"/>
      <c r="U31" s="190">
        <f>SUM(U16:U17)</f>
        <v>0</v>
      </c>
      <c r="V31" s="456">
        <f>SUM(V18:V30)</f>
        <v>94.683999999999997</v>
      </c>
    </row>
    <row r="32" spans="1:22" ht="10.25" customHeight="1">
      <c r="A32" s="272"/>
      <c r="B32" s="697"/>
      <c r="C32" s="698"/>
      <c r="D32" s="395"/>
      <c r="E32" s="311"/>
      <c r="F32" s="160" t="s">
        <v>523</v>
      </c>
      <c r="G32" s="157"/>
      <c r="H32" s="344"/>
      <c r="I32" s="344"/>
      <c r="J32" s="344"/>
      <c r="K32" s="161"/>
      <c r="L32" s="151"/>
      <c r="M32" s="298"/>
      <c r="T32" s="298"/>
      <c r="U32" s="298"/>
      <c r="V32" s="155"/>
    </row>
    <row r="33" spans="1:22" ht="14">
      <c r="A33" s="290" t="s">
        <v>524</v>
      </c>
      <c r="B33" s="346"/>
      <c r="C33" s="347"/>
      <c r="D33" s="396" t="s">
        <v>81</v>
      </c>
      <c r="E33" s="305"/>
      <c r="F33" s="68" t="s">
        <v>82</v>
      </c>
      <c r="G33" s="72"/>
      <c r="H33" s="322" t="s">
        <v>83</v>
      </c>
      <c r="I33" s="349"/>
      <c r="J33" s="152" t="s">
        <v>84</v>
      </c>
      <c r="K33" s="152"/>
      <c r="L33" s="682" t="s">
        <v>85</v>
      </c>
      <c r="M33" s="683"/>
      <c r="N33" s="683"/>
      <c r="O33" s="683"/>
      <c r="P33" s="683"/>
      <c r="Q33" s="683"/>
      <c r="R33" s="683"/>
      <c r="S33" s="683"/>
      <c r="T33" s="683"/>
      <c r="U33" s="683"/>
      <c r="V33" s="684"/>
    </row>
    <row r="34" spans="1:22" ht="14">
      <c r="A34" s="297" t="s">
        <v>525</v>
      </c>
      <c r="B34" s="334"/>
      <c r="C34" s="308"/>
      <c r="D34" s="386" t="s">
        <v>87</v>
      </c>
      <c r="F34" s="685"/>
      <c r="G34" s="686"/>
      <c r="H34" s="297" t="s">
        <v>88</v>
      </c>
      <c r="I34" s="350"/>
      <c r="J34" s="154" t="s">
        <v>89</v>
      </c>
      <c r="K34" s="154"/>
      <c r="L34" s="150"/>
      <c r="V34" s="155"/>
    </row>
    <row r="35" spans="1:22">
      <c r="A35" s="297" t="s">
        <v>526</v>
      </c>
      <c r="B35" s="297"/>
      <c r="C35" s="298"/>
      <c r="F35" s="685"/>
      <c r="G35" s="686"/>
      <c r="H35" s="297"/>
      <c r="I35" s="350"/>
      <c r="J35" s="154" t="s">
        <v>93</v>
      </c>
      <c r="K35" s="154"/>
      <c r="L35" s="150"/>
      <c r="V35" s="155"/>
    </row>
    <row r="36" spans="1:22" ht="10.5" customHeight="1">
      <c r="A36" s="311"/>
      <c r="B36" s="351"/>
      <c r="C36" s="352"/>
      <c r="D36" s="386" t="s">
        <v>94</v>
      </c>
      <c r="F36" s="685"/>
      <c r="G36" s="686"/>
      <c r="H36" s="297" t="s">
        <v>95</v>
      </c>
      <c r="I36" s="350"/>
      <c r="J36" s="154"/>
      <c r="K36" s="154"/>
      <c r="L36" s="150"/>
      <c r="V36" s="155"/>
    </row>
    <row r="37" spans="1:22" ht="13">
      <c r="A37" s="290" t="s">
        <v>96</v>
      </c>
      <c r="C37" s="292"/>
      <c r="D37" s="386" t="s">
        <v>97</v>
      </c>
      <c r="F37" s="76" t="s">
        <v>98</v>
      </c>
      <c r="G37" s="73"/>
      <c r="H37" s="297" t="s">
        <v>88</v>
      </c>
      <c r="I37" s="350"/>
      <c r="J37" s="154" t="s">
        <v>99</v>
      </c>
      <c r="K37" s="154"/>
      <c r="L37" s="150"/>
      <c r="V37" s="155"/>
    </row>
    <row r="38" spans="1:22" ht="10.5" customHeight="1">
      <c r="A38" s="297" t="s">
        <v>527</v>
      </c>
      <c r="C38" s="298"/>
      <c r="D38" s="386"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97"/>
      <c r="E39" s="312"/>
      <c r="F39" s="673" t="s">
        <v>1167</v>
      </c>
      <c r="G39" s="674"/>
      <c r="H39" s="673" t="s">
        <v>1180</v>
      </c>
      <c r="I39" s="674"/>
      <c r="J39" s="158" t="s">
        <v>104</v>
      </c>
      <c r="K39" s="158"/>
      <c r="L39" s="675" t="s">
        <v>105</v>
      </c>
      <c r="M39" s="676"/>
      <c r="N39" s="676"/>
      <c r="O39" s="676"/>
      <c r="P39" s="676"/>
      <c r="Q39" s="676"/>
      <c r="R39" s="676"/>
      <c r="S39" s="676"/>
      <c r="T39" s="676"/>
      <c r="U39" s="676"/>
      <c r="V39" s="677"/>
    </row>
    <row r="40" spans="1:22">
      <c r="B40" s="305"/>
    </row>
    <row r="43" spans="1:22" ht="19.25" customHeight="1"/>
    <row r="44" spans="1:22" s="354" customFormat="1" ht="17.75" customHeight="1">
      <c r="A44" s="163" t="s">
        <v>886</v>
      </c>
      <c r="B44" s="146"/>
      <c r="C44" s="163" t="s">
        <v>569</v>
      </c>
      <c r="D44" s="382"/>
      <c r="E44" s="363"/>
      <c r="F44" s="163" t="s">
        <v>880</v>
      </c>
      <c r="G44" s="146"/>
      <c r="H44" s="163" t="s">
        <v>569</v>
      </c>
      <c r="K44" s="265"/>
      <c r="L44" s="265"/>
      <c r="V44" s="264"/>
    </row>
    <row r="45" spans="1:22" s="354" customFormat="1" ht="17.75" customHeight="1">
      <c r="A45" s="163" t="s">
        <v>887</v>
      </c>
      <c r="B45" s="146"/>
      <c r="C45" s="163" t="s">
        <v>891</v>
      </c>
      <c r="D45" s="382"/>
      <c r="E45" s="363"/>
      <c r="F45" s="247" t="s">
        <v>881</v>
      </c>
      <c r="G45" s="381"/>
      <c r="H45" s="247" t="s">
        <v>891</v>
      </c>
      <c r="K45" s="265"/>
      <c r="L45" s="265"/>
      <c r="V45" s="264"/>
    </row>
    <row r="46" spans="1:22" s="354" customFormat="1" ht="17.75" customHeight="1">
      <c r="A46" s="163" t="s">
        <v>888</v>
      </c>
      <c r="B46" s="146"/>
      <c r="C46" s="163" t="s">
        <v>891</v>
      </c>
      <c r="D46" s="382"/>
      <c r="E46" s="363"/>
      <c r="F46" s="163" t="s">
        <v>882</v>
      </c>
      <c r="G46" s="146"/>
      <c r="H46" s="163" t="s">
        <v>569</v>
      </c>
      <c r="K46" s="265"/>
      <c r="L46" s="265"/>
      <c r="V46" s="264"/>
    </row>
    <row r="47" spans="1:22" s="354" customFormat="1" ht="17.75" customHeight="1">
      <c r="A47" s="163" t="s">
        <v>889</v>
      </c>
      <c r="B47" s="146"/>
      <c r="C47" s="163" t="s">
        <v>569</v>
      </c>
      <c r="D47" s="382"/>
      <c r="E47" s="363"/>
      <c r="F47" s="163" t="s">
        <v>883</v>
      </c>
      <c r="G47" s="146"/>
      <c r="H47" s="163" t="s">
        <v>569</v>
      </c>
      <c r="K47" s="265"/>
      <c r="L47" s="265"/>
      <c r="V47" s="264"/>
    </row>
    <row r="48" spans="1:22" s="354" customFormat="1" ht="17.75" customHeight="1">
      <c r="A48" s="163" t="s">
        <v>890</v>
      </c>
      <c r="B48" s="146"/>
      <c r="C48" s="163" t="s">
        <v>569</v>
      </c>
      <c r="D48" s="382"/>
      <c r="E48" s="363"/>
      <c r="F48" s="163" t="s">
        <v>885</v>
      </c>
      <c r="G48" s="146"/>
      <c r="H48" s="163" t="s">
        <v>569</v>
      </c>
      <c r="K48" s="265"/>
      <c r="L48" s="265"/>
      <c r="V48" s="264"/>
    </row>
    <row r="49" spans="1:12" ht="18.75" customHeight="1">
      <c r="A49" s="411"/>
      <c r="B49" s="411"/>
      <c r="C49" s="411"/>
      <c r="D49" s="384"/>
      <c r="E49" s="266"/>
      <c r="F49" s="163" t="s">
        <v>884</v>
      </c>
      <c r="H49" s="163" t="s">
        <v>569</v>
      </c>
    </row>
    <row r="50" spans="1:12" ht="17.5">
      <c r="A50" s="268"/>
      <c r="B50" s="411"/>
      <c r="C50" s="411"/>
      <c r="D50" s="384"/>
      <c r="E50" s="411"/>
      <c r="F50" s="267"/>
      <c r="G50" s="267"/>
      <c r="H50" s="411"/>
    </row>
    <row r="52" spans="1:12">
      <c r="D52" s="386" t="s">
        <v>872</v>
      </c>
    </row>
    <row r="53" spans="1:12">
      <c r="L53" s="355"/>
    </row>
    <row r="54" spans="1:12" ht="14">
      <c r="A54" s="356"/>
      <c r="C54" s="334"/>
      <c r="D54" s="398"/>
      <c r="L54" s="358"/>
    </row>
    <row r="55" spans="1:12" ht="14">
      <c r="A55" s="359"/>
      <c r="C55" s="334"/>
      <c r="D55" s="398"/>
      <c r="L55" s="358"/>
    </row>
    <row r="56" spans="1:12" ht="14">
      <c r="A56" s="359"/>
      <c r="C56" s="334"/>
      <c r="D56" s="398"/>
      <c r="L56" s="358"/>
    </row>
    <row r="57" spans="1:12" ht="14">
      <c r="A57" s="359"/>
      <c r="B57" s="334"/>
      <c r="C57" s="334"/>
      <c r="D57" s="398"/>
      <c r="L57" s="358"/>
    </row>
    <row r="58" spans="1:12" ht="14">
      <c r="A58" s="359"/>
      <c r="B58" s="334"/>
      <c r="C58" s="334"/>
      <c r="D58" s="398"/>
      <c r="L58" s="358"/>
    </row>
    <row r="59" spans="1:12" ht="14">
      <c r="A59" s="359"/>
      <c r="B59" s="334"/>
      <c r="C59" s="334"/>
      <c r="D59" s="398"/>
      <c r="L59" s="358"/>
    </row>
    <row r="60" spans="1:12" ht="14">
      <c r="A60" s="334"/>
      <c r="B60" s="334"/>
      <c r="C60" s="334"/>
      <c r="D60" s="398"/>
      <c r="L60" s="360"/>
    </row>
    <row r="61" spans="1:12" ht="14">
      <c r="A61" s="359"/>
      <c r="B61" s="334"/>
      <c r="C61" s="334"/>
      <c r="D61" s="398"/>
    </row>
    <row r="62" spans="1:12" ht="14">
      <c r="A62" s="334"/>
      <c r="B62" s="334"/>
      <c r="C62" s="334"/>
      <c r="D62" s="398"/>
    </row>
    <row r="63" spans="1:12" ht="14">
      <c r="A63" s="334"/>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34"/>
      <c r="B74" s="334"/>
      <c r="C74" s="334"/>
      <c r="D74" s="398"/>
    </row>
    <row r="75" spans="1:4" ht="14">
      <c r="B75" s="334"/>
    </row>
    <row r="76" spans="1:4" ht="14">
      <c r="B76" s="334"/>
    </row>
    <row r="77" spans="1:4" ht="14">
      <c r="B77" s="334"/>
    </row>
  </sheetData>
  <mergeCells count="9">
    <mergeCell ref="F39:G39"/>
    <mergeCell ref="H39:I39"/>
    <mergeCell ref="L39:V39"/>
    <mergeCell ref="B31:C32"/>
    <mergeCell ref="L33:V33"/>
    <mergeCell ref="F34:G34"/>
    <mergeCell ref="F35:G35"/>
    <mergeCell ref="F36:G36"/>
    <mergeCell ref="L38:V38"/>
  </mergeCells>
  <printOptions horizontalCentered="1"/>
  <pageMargins left="0" right="0" top="0.23622047244094491" bottom="0.15748031496062992" header="8.0708661417322833" footer="0"/>
  <pageSetup paperSize="9" scale="74" firstPageNumber="4294963191" fitToHeight="2" orientation="landscape" r:id="rId1"/>
  <headerFooter alignWithMargins="0">
    <oddHeader>&amp;R&amp;"Calibri"&amp;10&amp;K000000 Confidential&amp;1#_x000D_</oddHeader>
  </headerFooter>
  <rowBreaks count="1" manualBreakCount="1">
    <brk id="39" max="21" man="1"/>
  </rowBreaks>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0F4E5-10A8-473C-AFB8-F2BBD2F8DD1A}">
  <sheetPr>
    <pageSetUpPr fitToPage="1"/>
  </sheetPr>
  <dimension ref="A1:AD74"/>
  <sheetViews>
    <sheetView zoomScale="70" zoomScaleNormal="70" zoomScaleSheetLayoutView="85" workbookViewId="0">
      <selection activeCell="A18" sqref="A18:XFD1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11"/>
      <c r="I10" s="61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1173</v>
      </c>
      <c r="C18" s="187" t="str">
        <f>IF(D18="","",VLOOKUP(B18,Data!$B$5:$L$404,2,FALSE))</f>
        <v/>
      </c>
      <c r="D18" s="274"/>
      <c r="E18" s="276"/>
      <c r="F18" s="185" t="str">
        <f>IF(D18="","",VLOOKUP(B18,Data!$B$5:$L$404,11,FALSE))</f>
        <v/>
      </c>
      <c r="G18" s="188" t="str">
        <f t="shared" ref="G18:G25"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272">
        <v>7</v>
      </c>
      <c r="B19" s="368" t="s">
        <v>199</v>
      </c>
      <c r="C19" s="187" t="str">
        <f>IF(D19="","",VLOOKUP(B19,Data!$B$5:$L$404,2,FALSE))</f>
        <v>WH50360</v>
      </c>
      <c r="D19" s="274">
        <v>2</v>
      </c>
      <c r="E19" s="273"/>
      <c r="F19" s="376">
        <f>IF(D19="","",VLOOKUP(B19,Data!$B$5:$L$404,11,FALSE))</f>
        <v>1751.45</v>
      </c>
      <c r="G19" s="400">
        <f t="shared" si="0"/>
        <v>3502.9</v>
      </c>
      <c r="H19" s="401" t="str">
        <f>IF(D19="","",VLOOKUP(B19,Data!$B$5:$D$404,3,FALSE))</f>
        <v>C/T</v>
      </c>
      <c r="I19" s="401" t="str">
        <f>IF(D19="","",VLOOKUP(B19,Data!$B$5:$M$404,12,FALSE))</f>
        <v>Indonesia</v>
      </c>
      <c r="J19" s="553" t="s">
        <v>1174</v>
      </c>
      <c r="K19" s="187">
        <f>IF(D19="","",VLOOKUP(B19,Data!$B$5:$E$404,4,FALSE)*D19)</f>
        <v>402</v>
      </c>
      <c r="L19" s="187">
        <f>IF(D19="","",VLOOKUP(B19,Data!$B$5:$F$404,5,FALSE)*D19)</f>
        <v>362</v>
      </c>
      <c r="M19" s="403"/>
      <c r="N19" s="404"/>
      <c r="O19" s="405"/>
      <c r="P19" s="406"/>
      <c r="Q19" s="405"/>
      <c r="R19" s="405"/>
      <c r="S19" s="406"/>
      <c r="T19" s="407"/>
      <c r="U19" s="406"/>
      <c r="V19" s="408">
        <f>IF(D19="","",VLOOKUP(B19,Data!$B$5:$J$404,9,FALSE)*D19)</f>
        <v>2.2999999999999998</v>
      </c>
      <c r="W19" s="386"/>
      <c r="X19" s="386"/>
      <c r="Y19" s="386"/>
      <c r="Z19" s="386"/>
      <c r="AA19" s="386"/>
      <c r="AB19" s="386"/>
      <c r="AC19" s="386"/>
      <c r="AD19" s="386"/>
    </row>
    <row r="20" spans="1:30" s="340" customFormat="1" ht="17" customHeight="1">
      <c r="A20" s="272"/>
      <c r="B20" s="419"/>
      <c r="C20" s="187" t="str">
        <f>IF(D20="","",VLOOKUP(B20,Data!$B$5:$L$404,2,FALSE))</f>
        <v/>
      </c>
      <c r="D20" s="274"/>
      <c r="E20" s="466"/>
      <c r="F20" s="185" t="str">
        <f>IF(D20="","",VLOOKUP(B20,Data!$B$5:$L$404,11,FALSE))</f>
        <v/>
      </c>
      <c r="G20" s="188" t="str">
        <f t="shared" si="0"/>
        <v>-</v>
      </c>
      <c r="H20" s="182" t="str">
        <f>IF(D20="","",VLOOKUP(B20,Data!$B$5:$D$404,3,FALSE))</f>
        <v/>
      </c>
      <c r="I20" s="182" t="str">
        <f>IF(D20="","",VLOOKUP(B20,Data!$B$5:$M$404,12,FALSE))</f>
        <v/>
      </c>
      <c r="J20" s="553"/>
      <c r="K20" s="183" t="str">
        <f>IF(D20="","",VLOOKUP(B20,Data!$B$5:$E$404,4,FALSE)*D20)</f>
        <v/>
      </c>
      <c r="L20" s="183" t="str">
        <f>IF(D20="","",VLOOKUP(B20,Data!$B$5:$F$404,5,FALSE)*D20)</f>
        <v/>
      </c>
      <c r="M20" s="189" t="e">
        <f>IF(B20=Data!B87,Data!G87,(IF(B20=Data!B93,Data!G93,(IF(B20=Data!B95,Data!G95,(IF(B20=Data!#REF!,Data!#REF!,(IF(B20=Data!#REF!,Data!#REF!,(IF(B20=Data!B78,Data!G78,(IF(B20=Data!#REF!,Data!#REF!,(IF(B20=Data!#REF!,Data!#REF!,Data!#REF!)))))))))))))))&amp;IF(B20=Data!B212,Data!G212,(IF(B20=Data!B213,Data!G213,(IF(B20=Data!#REF!,Data!#REF!,(IF(B20=Data!B208,Data!G208,(IF(B20=Data!B209,Data!G209,(IF(B20=Data!#REF!,Data!G905,(IF(B20=Data!#REF!,Data!#REF!,(IF(B20=Data!B265,Data!G265,Data!#REF!)))))))))))))))&amp;IF(B20=Data!#REF!,Data!#REF!,(IF(B20=Data!#REF!,Data!#REF!,(IF(B20=Data!#REF!,Data!#REF!,(IF(B20=Data!#REF!,Data!#REF!,(IF(B20=Data!#REF!,Data!#REF!,Data!#REF!)))))))))</f>
        <v>#REF!</v>
      </c>
      <c r="N20" s="377"/>
      <c r="O20" s="378"/>
      <c r="P20" s="186" t="e">
        <f>IF(B20=Data!B87,Data!H87,(IF(B20=Data!B93,Data!H93,(IF(B20=Data!B95,Data!H95,(IF(B20=Data!#REF!,Data!#REF!,(IF(B20=Data!#REF!,Data!#REF!,(IF(B20=Data!B78,Data!H78,(IF(B20=Data!#REF!,Data!#REF!,(IF(B20=Data!#REF!,Data!#REF!,Data!#REF!)))))))))))))))&amp;IF(B20=Data!B212,Data!H212,(IF(B20=Data!B213,Data!H213,(IF(B20=Data!#REF!,Data!#REF!,(IF(B20=Data!B208,Data!H208,(IF(B20=Data!B209,Data!H209,(IF(B20=Data!#REF!,Data!H905,(IF(B20=Data!#REF!,Data!#REF!,(IF(B20=Data!B265,Data!H265,Data!#REF!)))))))))))))))&amp;IF(B20=Data!#REF!,Data!#REF!,(IF(B20=Data!#REF!,Data!#REF!,(IF(B20=Data!#REF!,Data!#REF!,(IF(B20=Data!#REF!,Data!#REF!,(IF(B20=Data!#REF!,Data!#REF!,Data!#REF!)))))))))</f>
        <v>#REF!</v>
      </c>
      <c r="Q20" s="378"/>
      <c r="R20" s="378"/>
      <c r="S20" s="186" t="e">
        <f>IF(B20=Data!B87,Data!I87,(IF(B20=Data!B93,Data!I93,(IF(B20=Data!B95,Data!I95,(IF(B20=Data!#REF!,Data!#REF!,(IF(B20=Data!#REF!,Data!#REF!,(IF(B20=Data!B78,Data!I78,(IF(B20=Data!#REF!,Data!#REF!,(IF(B20=Data!#REF!,Data!#REF!,Data!#REF!)))))))))))))))&amp;IF(B20=Data!B212,Data!I212,(IF(B20=Data!B213,Data!I213,(IF(B20=Data!#REF!,Data!#REF!,(IF(B20=Data!B208,Data!I208,(IF(B20=Data!B209,Data!I209,(IF(B20=Data!#REF!,Data!I905,(IF(B20=Data!#REF!,Data!#REF!,(IF(B20=Data!B265,Data!I265,Data!#REF!)))))))))))))))&amp;IF(B20=Data!#REF!,Data!#REF!,(IF(B20=Data!#REF!,Data!#REF!,(IF(B20=Data!#REF!,Data!#REF!,(IF(B20=Data!#REF!,Data!#REF!,(IF(B20=Data!#REF!,Data!#REF!,Data!#REF!)))))))))</f>
        <v>#REF!</v>
      </c>
      <c r="T20" s="379"/>
      <c r="U20" s="186" t="e">
        <f>IF(B20=Data!B87,Data!J87,(IF(B20=Data!B93,Data!J93,(IF(B20=Data!B95,Data!J95,(IF(B20=Data!#REF!,Data!#REF!,(IF(B20=Data!#REF!,Data!#REF!,(IF(B20=Data!B78,Data!J78,(IF(B20=Data!#REF!,Data!#REF!,(IF(B20=Data!#REF!,Data!#REF!,Data!#REF!)))))))))))))))&amp;IF(B20=Data!B212,Data!J212,(IF(B20=Data!B213,Data!J213,(IF(B20=Data!#REF!,Data!#REF!,(IF(B20=Data!B208,Data!J208,(IF(B20=Data!B209,Data!J209,(IF(B20=Data!#REF!,Data!J905,(IF(B20=Data!#REF!,Data!#REF!,(IF(B20=Data!B265,Data!J265,Data!#REF!)))))))))))))))&amp;IF(B20=Data!#REF!,Data!#REF!,(IF(B20=Data!#REF!,Data!#REF!,(IF(B20=Data!#REF!,Data!#REF!,(IF(B20=Data!#REF!,Data!#REF!,(IF(B20=Data!#REF!,Data!#REF!,Data!#REF!)))))))))</f>
        <v>#REF!</v>
      </c>
      <c r="V20" s="184" t="str">
        <f>IF(D20="","",VLOOKUP(B20,Data!$B$5:$J$404,9,FALSE)*D20)</f>
        <v/>
      </c>
    </row>
    <row r="21" spans="1:30" s="409" customFormat="1" ht="17" customHeight="1">
      <c r="A21" s="410"/>
      <c r="B21" s="368"/>
      <c r="C21" s="187" t="str">
        <f>IF(D21="","",VLOOKUP(B21,Data!$B$5:$L$404,2,FALSE))</f>
        <v/>
      </c>
      <c r="D21" s="274"/>
      <c r="E21" s="273"/>
      <c r="F21" s="376" t="str">
        <f>IF(D21="","",VLOOKUP(B21,Data!$B$5:$L$404,11,FALSE))</f>
        <v/>
      </c>
      <c r="G21" s="400" t="str">
        <f t="shared" si="0"/>
        <v>-</v>
      </c>
      <c r="H21" s="401" t="str">
        <f>IF(D21="","",VLOOKUP(B21,Data!$B$5:$D$404,3,FALSE))</f>
        <v/>
      </c>
      <c r="I21" s="401" t="str">
        <f>IF(D21="","",VLOOKUP(B21,Data!$B$5:$M$404,12,FALSE))</f>
        <v/>
      </c>
      <c r="J21" s="402"/>
      <c r="K21" s="187" t="str">
        <f>IF(D21="","",VLOOKUP(B21,Data!$B$5:$E$404,4,FALSE)*D21)</f>
        <v/>
      </c>
      <c r="L21" s="187" t="str">
        <f>IF(D21="","",VLOOKUP(B21,Data!$B$5:$F$404,5,FALSE)*D21)</f>
        <v/>
      </c>
      <c r="M21" s="403"/>
      <c r="N21" s="404"/>
      <c r="O21" s="405"/>
      <c r="P21" s="406"/>
      <c r="Q21" s="405"/>
      <c r="R21" s="405"/>
      <c r="S21" s="406"/>
      <c r="T21" s="407"/>
      <c r="U21" s="406"/>
      <c r="V21" s="408" t="str">
        <f>IF(D21="","",VLOOKUP(B21,Data!$B$5:$J$404,9,FALSE)*D21)</f>
        <v/>
      </c>
      <c r="W21" s="386"/>
      <c r="X21" s="386"/>
      <c r="Y21" s="386"/>
      <c r="Z21" s="386"/>
      <c r="AA21" s="386"/>
      <c r="AB21" s="386"/>
      <c r="AC21" s="386"/>
      <c r="AD21" s="386"/>
    </row>
    <row r="22" spans="1:30" s="409" customFormat="1" ht="17" customHeight="1">
      <c r="A22" s="410"/>
      <c r="B22" s="368"/>
      <c r="C22" s="187" t="str">
        <f>IF(D22="","",VLOOKUP(B22,Data!$B$5:$L$404,2,FALSE))</f>
        <v/>
      </c>
      <c r="D22" s="274"/>
      <c r="E22" s="273"/>
      <c r="F22" s="376" t="str">
        <f>IF(D22="","",VLOOKUP(B22,Data!$B$5:$L$404,11,FALSE))</f>
        <v/>
      </c>
      <c r="G22" s="400" t="str">
        <f t="shared" si="0"/>
        <v>-</v>
      </c>
      <c r="H22" s="401" t="str">
        <f>IF(D22="","",VLOOKUP(B22,Data!$B$5:$D$404,3,FALSE))</f>
        <v/>
      </c>
      <c r="I22" s="401" t="str">
        <f>IF(D22="","",VLOOKUP(B22,Data!$B$5:$M$404,12,FALSE))</f>
        <v/>
      </c>
      <c r="J22" s="402"/>
      <c r="K22" s="187" t="str">
        <f>IF(D22="","",VLOOKUP(B22,Data!$B$5:$E$404,4,FALSE)*D22)</f>
        <v/>
      </c>
      <c r="L22" s="187" t="str">
        <f>IF(D22="","",VLOOKUP(B22,Data!$B$5:$F$404,5,FALSE)*D22)</f>
        <v/>
      </c>
      <c r="M22" s="403"/>
      <c r="N22" s="404"/>
      <c r="O22" s="405"/>
      <c r="P22" s="406"/>
      <c r="Q22" s="405"/>
      <c r="R22" s="405"/>
      <c r="S22" s="406"/>
      <c r="T22" s="407"/>
      <c r="U22" s="406"/>
      <c r="V22" s="408" t="str">
        <f>IF(D22="","",VLOOKUP(B22,Data!$B$5:$J$404,9,FALSE)*D22)</f>
        <v/>
      </c>
      <c r="W22" s="386"/>
      <c r="X22" s="386"/>
      <c r="Y22" s="386"/>
      <c r="Z22" s="386"/>
      <c r="AA22" s="386"/>
      <c r="AB22" s="386"/>
      <c r="AC22" s="386"/>
      <c r="AD22" s="386"/>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340" customFormat="1" ht="17" customHeight="1">
      <c r="A24" s="410"/>
      <c r="B24" s="342"/>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399"/>
      <c r="B25" s="342" t="s">
        <v>871</v>
      </c>
      <c r="C25" s="187" t="str">
        <f>IF(D25="","",VLOOKUP(B25,Data!$B$5:$L$404,2,FALSE))</f>
        <v/>
      </c>
      <c r="D25" s="274"/>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410"/>
      <c r="B26" s="342" t="s">
        <v>1179</v>
      </c>
      <c r="C26" s="187"/>
      <c r="D26" s="274" t="s">
        <v>12</v>
      </c>
      <c r="E26" s="276"/>
      <c r="F26" s="185"/>
      <c r="G26" s="188"/>
      <c r="H26" s="182"/>
      <c r="I26" s="182"/>
      <c r="J26" s="246"/>
      <c r="K26" s="183"/>
      <c r="L26" s="183"/>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c r="W26" s="282"/>
      <c r="X26" s="282"/>
      <c r="Y26" s="282"/>
      <c r="Z26" s="282"/>
      <c r="AA26" s="282"/>
      <c r="AB26" s="282"/>
      <c r="AC26" s="282"/>
      <c r="AD26" s="282"/>
    </row>
    <row r="27" spans="1:30" s="340" customFormat="1" ht="19.5" customHeight="1">
      <c r="A27" s="272"/>
      <c r="B27" s="695" t="s">
        <v>1171</v>
      </c>
      <c r="C27" s="696"/>
      <c r="D27" s="269">
        <f>SUM(D16:D26)</f>
        <v>2</v>
      </c>
      <c r="E27" s="374"/>
      <c r="F27" s="380"/>
      <c r="G27" s="191">
        <f>SUM(G16:G26)</f>
        <v>3502.9</v>
      </c>
      <c r="H27" s="191"/>
      <c r="I27" s="383"/>
      <c r="J27" s="343"/>
      <c r="K27" s="191">
        <f>SUM(K16:K26)</f>
        <v>402</v>
      </c>
      <c r="L27" s="191">
        <f>SUM(L16:L26)</f>
        <v>362</v>
      </c>
      <c r="M27" s="191" t="e">
        <f>SUM(M16:M26)</f>
        <v>#REF!</v>
      </c>
      <c r="N27" s="190">
        <f>SUM(N14:N15)</f>
        <v>0</v>
      </c>
      <c r="O27" s="190" t="e">
        <f>SUM(#REF!)</f>
        <v>#REF!</v>
      </c>
      <c r="P27" s="190">
        <f>SUM(P14:P15)</f>
        <v>0</v>
      </c>
      <c r="Q27" s="190">
        <f>SUM(Q14:Q15)</f>
        <v>0</v>
      </c>
      <c r="R27" s="190" t="e">
        <f>SUM(#REF!)</f>
        <v>#REF!</v>
      </c>
      <c r="S27" s="190">
        <f>SUM(S14:S15)</f>
        <v>0</v>
      </c>
      <c r="T27" s="190">
        <f>SUM(T14:T15)</f>
        <v>0</v>
      </c>
      <c r="U27" s="190"/>
      <c r="V27" s="192">
        <f>SUM(V16:V26)</f>
        <v>2.2999999999999998</v>
      </c>
      <c r="W27" s="282"/>
    </row>
    <row r="28" spans="1:30" ht="10.5" customHeight="1">
      <c r="A28" s="272"/>
      <c r="B28" s="697"/>
      <c r="C28" s="698"/>
      <c r="D28" s="395"/>
      <c r="E28" s="375"/>
      <c r="F28" s="311"/>
      <c r="G28" s="160" t="s">
        <v>523</v>
      </c>
      <c r="H28" s="157"/>
      <c r="I28" s="344"/>
      <c r="J28" s="344"/>
      <c r="K28" s="344"/>
      <c r="L28" s="161"/>
      <c r="M28" s="151"/>
      <c r="N28" s="298"/>
      <c r="U28" s="298"/>
      <c r="V28" s="298"/>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1167</v>
      </c>
      <c r="G35" s="674"/>
      <c r="H35" s="673" t="s">
        <v>1180</v>
      </c>
      <c r="I35" s="674"/>
      <c r="J35" s="158" t="s">
        <v>104</v>
      </c>
      <c r="K35" s="158"/>
      <c r="L35" s="675" t="s">
        <v>105</v>
      </c>
      <c r="M35" s="676"/>
      <c r="N35" s="676"/>
      <c r="O35" s="676"/>
      <c r="P35" s="676"/>
      <c r="Q35" s="676"/>
      <c r="R35" s="676"/>
      <c r="S35" s="676"/>
      <c r="T35" s="676"/>
      <c r="U35" s="676"/>
      <c r="V35" s="677"/>
    </row>
    <row r="36" spans="1:22">
      <c r="B36" s="305"/>
    </row>
    <row r="41" spans="1:22" s="354" customFormat="1" ht="17.5"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9CD69-15E6-40C8-A971-1253D766FEB8}">
  <sheetPr>
    <pageSetUpPr fitToPage="1"/>
  </sheetPr>
  <dimension ref="A1:AD73"/>
  <sheetViews>
    <sheetView topLeftCell="B1" zoomScale="85" zoomScaleNormal="85" zoomScaleSheetLayoutView="85" workbookViewId="0">
      <selection activeCell="B18" sqref="A18:XFD19"/>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11"/>
      <c r="I10" s="61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1177</v>
      </c>
      <c r="C18" s="187" t="str">
        <f>IF(D18="","",VLOOKUP(B18,Data!$B$5:$L$404,2,FALSE))</f>
        <v/>
      </c>
      <c r="D18" s="361"/>
      <c r="E18" s="276"/>
      <c r="F18" s="185" t="str">
        <f>IF(D18="","",VLOOKUP(B18,Data!$B$5:$L$404,11,FALSE))</f>
        <v/>
      </c>
      <c r="G18" s="188" t="str">
        <f>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8</v>
      </c>
      <c r="B19" s="419" t="s">
        <v>196</v>
      </c>
      <c r="C19" s="187" t="str">
        <f>IF(D19="","",VLOOKUP(B19,Data!$B$5:$L$404,2,FALSE))</f>
        <v>WH50350</v>
      </c>
      <c r="D19" s="361">
        <v>13</v>
      </c>
      <c r="E19" s="276"/>
      <c r="F19" s="185">
        <f>IF(D19="","",VLOOKUP(B19,Data!$B$5:$L$404,11,FALSE))</f>
        <v>1751.45</v>
      </c>
      <c r="G19" s="188">
        <f>IF(D19&gt;0,D19*F19,"-")</f>
        <v>22768.850000000002</v>
      </c>
      <c r="H19" s="182" t="str">
        <f>IF(D19="","",VLOOKUP(B19,Data!$B$5:$D$404,3,FALSE))</f>
        <v>C/T</v>
      </c>
      <c r="I19" s="182" t="str">
        <f>IF(D19="","",VLOOKUP(B19,Data!$B$5:$M$404,12,FALSE))</f>
        <v>Indonesia</v>
      </c>
      <c r="J19" s="280" t="s">
        <v>1178</v>
      </c>
      <c r="K19" s="183">
        <f>IF(D19="","",VLOOKUP(B19,Data!$B$5:$E$404,4,FALSE)*D19)</f>
        <v>2613</v>
      </c>
      <c r="L19" s="183">
        <f>IF(D19="","",VLOOKUP(B19,Data!$B$5:$F$404,5,FALSE)*D19)</f>
        <v>2353</v>
      </c>
      <c r="M19" s="189"/>
      <c r="N19" s="377"/>
      <c r="O19" s="378"/>
      <c r="P19" s="186"/>
      <c r="Q19" s="378"/>
      <c r="R19" s="378"/>
      <c r="S19" s="186"/>
      <c r="T19" s="379"/>
      <c r="U19" s="186"/>
      <c r="V19" s="184">
        <f>IF(D19="","",VLOOKUP(B19,Data!$B$5:$J$404,9,FALSE)*D19)</f>
        <v>14.95</v>
      </c>
      <c r="W19" s="282"/>
      <c r="X19" s="282"/>
      <c r="Y19" s="282"/>
      <c r="Z19" s="282"/>
      <c r="AA19" s="282"/>
      <c r="AB19" s="282"/>
      <c r="AC19" s="282"/>
      <c r="AD19" s="282"/>
    </row>
    <row r="20" spans="1:30" s="340" customFormat="1" ht="17" customHeight="1">
      <c r="A20" s="488"/>
      <c r="B20" s="368"/>
      <c r="C20" s="187" t="str">
        <f>IF(D20="","",VLOOKUP(B20,Data!$B$5:$L$404,2,FALSE))</f>
        <v/>
      </c>
      <c r="D20" s="361"/>
      <c r="E20" s="276"/>
      <c r="F20" s="185" t="str">
        <f>IF(D20="","",VLOOKUP(B20,Data!$B$5:$L$404,11,FALSE))</f>
        <v/>
      </c>
      <c r="G20" s="188" t="str">
        <f>IF(D20&gt;0,D20*F20,"-")</f>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ref="G21:G26" si="0">IF(D21&gt;0,D21*F21,"-")</f>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1179</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95" t="s">
        <v>1172</v>
      </c>
      <c r="C27" s="696"/>
      <c r="D27" s="193">
        <f>SUM(D18:D26)</f>
        <v>13</v>
      </c>
      <c r="E27" s="380"/>
      <c r="F27" s="190"/>
      <c r="G27" s="191">
        <f>SUM(G18:G26)</f>
        <v>22768.850000000002</v>
      </c>
      <c r="H27" s="343"/>
      <c r="I27" s="343"/>
      <c r="J27" s="343"/>
      <c r="K27" s="191">
        <f>SUM(K18:K26)</f>
        <v>2613</v>
      </c>
      <c r="L27" s="191">
        <f>SUM(L18:L26)</f>
        <v>2353</v>
      </c>
      <c r="M27" s="190">
        <f>SUM(M16:M17)</f>
        <v>0</v>
      </c>
      <c r="N27" s="190"/>
      <c r="O27" s="190"/>
      <c r="P27" s="190"/>
      <c r="Q27" s="190"/>
      <c r="R27" s="190">
        <f>SUM(R16:R17)</f>
        <v>0</v>
      </c>
      <c r="S27" s="190">
        <f>SUM(S16:S17)</f>
        <v>0</v>
      </c>
      <c r="T27" s="190"/>
      <c r="U27" s="190">
        <f>SUM(U16:U17)</f>
        <v>0</v>
      </c>
      <c r="V27" s="192">
        <f>SUM(V18:V26)</f>
        <v>14.95</v>
      </c>
    </row>
    <row r="28" spans="1:30" ht="10.25" customHeight="1">
      <c r="A28" s="272"/>
      <c r="B28" s="697"/>
      <c r="C28" s="698"/>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1167</v>
      </c>
      <c r="G35" s="674"/>
      <c r="H35" s="673" t="s">
        <v>1180</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37B56-B1DB-4FBC-9016-23C8D10EEE64}">
  <sheetPr>
    <pageSetUpPr fitToPage="1"/>
  </sheetPr>
  <dimension ref="A1:V75"/>
  <sheetViews>
    <sheetView topLeftCell="A10" zoomScale="85" zoomScaleNormal="85" zoomScaleSheetLayoutView="75" workbookViewId="0">
      <selection activeCell="J22" sqref="J22"/>
    </sheetView>
  </sheetViews>
  <sheetFormatPr defaultColWidth="9.1796875" defaultRowHeight="12.5"/>
  <cols>
    <col min="1" max="1" width="6.90625" style="282" customWidth="1"/>
    <col min="2" max="2" width="33.90625" style="282" customWidth="1"/>
    <col min="3" max="3" width="12.9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13"/>
      <c r="I10" s="614"/>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1095</v>
      </c>
      <c r="C18" s="187" t="str">
        <f>IF(D18="","",VLOOKUP(B18,Data!$B$5:$L$404,2,FALSE))</f>
        <v/>
      </c>
      <c r="D18" s="274"/>
      <c r="E18" s="466"/>
      <c r="F18" s="185" t="str">
        <f>IF(D18="","",VLOOKUP(B18,Data!$B$5:$L$404,11,FALSE))</f>
        <v/>
      </c>
      <c r="G18" s="188" t="str">
        <f t="shared" ref="G18:G28"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159,Data!G159,(IF(B18=Data!B165,Data!G165,(IF(B18=Data!B167,Data!G167,(IF(B18=Data!#REF!,Data!#REF!,(IF(B18=Data!#REF!,Data!#REF!,(IF(B18=Data!B150,Data!G150,(IF(B18=Data!#REF!,Data!#REF!,(IF(B18=Data!#REF!,Data!#REF!,Data!#REF!)))))))))))))))&amp;IF(B18=Data!B285,Data!G285,(IF(B18=Data!B286,Data!G286,(IF(B18=Data!#REF!,Data!#REF!,(IF(B18=Data!B281,Data!G281,(IF(B18=Data!B282,Data!G282,(IF(B18=Data!#REF!,Data!G977,(IF(B18=Data!#REF!,Data!#REF!,(IF(B18=Data!B337,Data!G337,Data!#REF!)))))))))))))))&amp;IF(B18=Data!#REF!,Data!#REF!,(IF(B18=Data!#REF!,Data!#REF!,(IF(B18=Data!#REF!,Data!#REF!,(IF(B18=Data!#REF!,Data!#REF!,(IF(B18=Data!#REF!,Data!#REF!,Data!#REF!)))))))))</f>
        <v>#REF!</v>
      </c>
      <c r="N18" s="377"/>
      <c r="O18" s="378"/>
      <c r="P18" s="186" t="e">
        <f>IF(B18=Data!B159,Data!H159,(IF(B18=Data!B165,Data!H165,(IF(B18=Data!B167,Data!H167,(IF(B18=Data!#REF!,Data!#REF!,(IF(B18=Data!#REF!,Data!#REF!,(IF(B18=Data!B150,Data!H150,(IF(B18=Data!#REF!,Data!#REF!,(IF(B18=Data!#REF!,Data!#REF!,Data!#REF!)))))))))))))))&amp;IF(B18=Data!B285,Data!H285,(IF(B18=Data!B286,Data!H286,(IF(B18=Data!#REF!,Data!#REF!,(IF(B18=Data!B281,Data!H281,(IF(B18=Data!B282,Data!H282,(IF(B18=Data!#REF!,Data!H977,(IF(B18=Data!#REF!,Data!#REF!,(IF(B18=Data!B337,Data!H337,Data!#REF!)))))))))))))))&amp;IF(B18=Data!#REF!,Data!#REF!,(IF(B18=Data!#REF!,Data!#REF!,(IF(B18=Data!#REF!,Data!#REF!,(IF(B18=Data!#REF!,Data!#REF!,(IF(B18=Data!#REF!,Data!#REF!,Data!#REF!)))))))))</f>
        <v>#REF!</v>
      </c>
      <c r="Q18" s="378"/>
      <c r="R18" s="378"/>
      <c r="S18" s="186" t="e">
        <f>IF(B18=Data!B159,Data!I159,(IF(B18=Data!B165,Data!I165,(IF(B18=Data!B167,Data!I167,(IF(B18=Data!#REF!,Data!#REF!,(IF(B18=Data!#REF!,Data!#REF!,(IF(B18=Data!B150,Data!I150,(IF(B18=Data!#REF!,Data!#REF!,(IF(B18=Data!#REF!,Data!#REF!,Data!#REF!)))))))))))))))&amp;IF(B18=Data!B285,Data!I285,(IF(B18=Data!B286,Data!I286,(IF(B18=Data!#REF!,Data!#REF!,(IF(B18=Data!B281,Data!I281,(IF(B18=Data!B282,Data!I282,(IF(B18=Data!#REF!,Data!I977,(IF(B18=Data!#REF!,Data!#REF!,(IF(B18=Data!B337,Data!I337,Data!#REF!)))))))))))))))&amp;IF(B18=Data!#REF!,Data!#REF!,(IF(B18=Data!#REF!,Data!#REF!,(IF(B18=Data!#REF!,Data!#REF!,(IF(B18=Data!#REF!,Data!#REF!,(IF(B18=Data!#REF!,Data!#REF!,Data!#REF!)))))))))</f>
        <v>#REF!</v>
      </c>
      <c r="T18" s="379"/>
      <c r="U18" s="186" t="e">
        <f>IF(B18=Data!B159,Data!J159,(IF(B18=Data!B165,Data!J165,(IF(B18=Data!B167,Data!J167,(IF(B18=Data!#REF!,Data!#REF!,(IF(B18=Data!#REF!,Data!#REF!,(IF(B18=Data!B150,Data!J150,(IF(B18=Data!#REF!,Data!#REF!,(IF(B18=Data!#REF!,Data!#REF!,Data!#REF!)))))))))))))))&amp;IF(B18=Data!B285,Data!J285,(IF(B18=Data!B286,Data!J286,(IF(B18=Data!#REF!,Data!#REF!,(IF(B18=Data!B281,Data!J281,(IF(B18=Data!B282,Data!J282,(IF(B18=Data!#REF!,Data!J977,(IF(B18=Data!#REF!,Data!#REF!,(IF(B18=Data!B337,Data!J337,Data!#REF!)))))))))))))))&amp;IF(B18=Data!#REF!,Data!#REF!,(IF(B18=Data!#REF!,Data!#REF!,(IF(B18=Data!#REF!,Data!#REF!,(IF(B18=Data!#REF!,Data!#REF!,(IF(B18=Data!#REF!,Data!#REF!,Data!#REF!)))))))))</f>
        <v>#REF!</v>
      </c>
      <c r="V18" s="184" t="str">
        <f>IF(D18="","",VLOOKUP(B18,Data!$B$5:$J$404,9,FALSE)*D18)</f>
        <v/>
      </c>
    </row>
    <row r="19" spans="1:22" s="340" customFormat="1" ht="17" customHeight="1">
      <c r="A19" s="272">
        <v>1</v>
      </c>
      <c r="B19" s="419" t="s">
        <v>399</v>
      </c>
      <c r="C19" s="187" t="str">
        <f>IF(D19="","",VLOOKUP(B19,Data!$B$5:$L$404,2,FALSE))</f>
        <v>ZU62700</v>
      </c>
      <c r="D19" s="274">
        <v>1</v>
      </c>
      <c r="E19" s="466" t="s">
        <v>521</v>
      </c>
      <c r="F19" s="185">
        <f>IF(D19="","",VLOOKUP(B19,Data!$B$5:$L$404,11,FALSE))</f>
        <v>6636.37</v>
      </c>
      <c r="G19" s="188">
        <f>IF(D19&gt;0,D19*F19,"-")</f>
        <v>6636.37</v>
      </c>
      <c r="H19" s="182" t="str">
        <f>IF(D19="","",VLOOKUP(B19,Data!$B$5:$D$404,3,FALSE))</f>
        <v>C/T</v>
      </c>
      <c r="I19" s="182" t="str">
        <f>IF(D19="","",VLOOKUP(B19,Data!$B$5:$M$404,12,FALSE))</f>
        <v>Indonesia</v>
      </c>
      <c r="J19" s="280" t="s">
        <v>1093</v>
      </c>
      <c r="K19" s="183">
        <f>IF(D19="","",VLOOKUP(B19,Data!$B$5:$E$404,4,FALSE)*D19)</f>
        <v>345</v>
      </c>
      <c r="L19" s="183">
        <f>IF(D19="","",VLOOKUP(B19,Data!$B$5:$F$404,5,FALSE)*D19)</f>
        <v>304</v>
      </c>
      <c r="M19" s="189" t="e">
        <f>IF(B19=Data!B105,Data!G105,(IF(B19=Data!B111,Data!G111,(IF(B19=Data!B113,Data!G113,(IF(B19=Data!#REF!,Data!#REF!,(IF(B19=Data!#REF!,Data!#REF!,(IF(B19=Data!B96,Data!G96,(IF(B19=Data!#REF!,Data!#REF!,(IF(B19=Data!#REF!,Data!#REF!,Data!#REF!)))))))))))))))&amp;IF(B19=Data!B231,Data!G231,(IF(B19=Data!B232,Data!G232,(IF(B19=Data!#REF!,Data!#REF!,(IF(B19=Data!B227,Data!G227,(IF(B19=Data!B228,Data!G228,(IF(B19=Data!#REF!,Data!G923,(IF(B19=Data!#REF!,Data!#REF!,(IF(B19=Data!B283,Data!G283,Data!#REF!)))))))))))))))&amp;IF(B19=Data!#REF!,Data!#REF!,(IF(B19=Data!#REF!,Data!#REF!,(IF(B19=Data!#REF!,Data!#REF!,(IF(B19=Data!#REF!,Data!#REF!,(IF(B19=Data!#REF!,Data!#REF!,Data!#REF!)))))))))</f>
        <v>#REF!</v>
      </c>
      <c r="N19" s="377"/>
      <c r="O19" s="378"/>
      <c r="P19" s="186" t="e">
        <f>IF(B19=Data!B105,Data!H105,(IF(B19=Data!B111,Data!H111,(IF(B19=Data!B113,Data!H113,(IF(B19=Data!#REF!,Data!#REF!,(IF(B19=Data!#REF!,Data!#REF!,(IF(B19=Data!B96,Data!H96,(IF(B19=Data!#REF!,Data!#REF!,(IF(B19=Data!#REF!,Data!#REF!,Data!#REF!)))))))))))))))&amp;IF(B19=Data!B231,Data!H231,(IF(B19=Data!B232,Data!H232,(IF(B19=Data!#REF!,Data!#REF!,(IF(B19=Data!B227,Data!H227,(IF(B19=Data!B228,Data!H228,(IF(B19=Data!#REF!,Data!H923,(IF(B19=Data!#REF!,Data!#REF!,(IF(B19=Data!B283,Data!H283,Data!#REF!)))))))))))))))&amp;IF(B19=Data!#REF!,Data!#REF!,(IF(B19=Data!#REF!,Data!#REF!,(IF(B19=Data!#REF!,Data!#REF!,(IF(B19=Data!#REF!,Data!#REF!,(IF(B19=Data!#REF!,Data!#REF!,Data!#REF!)))))))))</f>
        <v>#REF!</v>
      </c>
      <c r="Q19" s="378"/>
      <c r="R19" s="378"/>
      <c r="S19" s="186" t="e">
        <f>IF(B19=Data!B105,Data!I105,(IF(B19=Data!B111,Data!I111,(IF(B19=Data!B113,Data!I113,(IF(B19=Data!#REF!,Data!#REF!,(IF(B19=Data!#REF!,Data!#REF!,(IF(B19=Data!B96,Data!I96,(IF(B19=Data!#REF!,Data!#REF!,(IF(B19=Data!#REF!,Data!#REF!,Data!#REF!)))))))))))))))&amp;IF(B19=Data!B231,Data!I231,(IF(B19=Data!B232,Data!I232,(IF(B19=Data!#REF!,Data!#REF!,(IF(B19=Data!B227,Data!I227,(IF(B19=Data!B228,Data!I228,(IF(B19=Data!#REF!,Data!I923,(IF(B19=Data!#REF!,Data!#REF!,(IF(B19=Data!B283,Data!I283,Data!#REF!)))))))))))))))&amp;IF(B19=Data!#REF!,Data!#REF!,(IF(B19=Data!#REF!,Data!#REF!,(IF(B19=Data!#REF!,Data!#REF!,(IF(B19=Data!#REF!,Data!#REF!,(IF(B19=Data!#REF!,Data!#REF!,Data!#REF!)))))))))</f>
        <v>#REF!</v>
      </c>
      <c r="T19" s="379"/>
      <c r="U19" s="186" t="e">
        <f>IF(B19=Data!B105,Data!J105,(IF(B19=Data!B111,Data!J111,(IF(B19=Data!B113,Data!J113,(IF(B19=Data!#REF!,Data!#REF!,(IF(B19=Data!#REF!,Data!#REF!,(IF(B19=Data!B96,Data!J96,(IF(B19=Data!#REF!,Data!#REF!,(IF(B19=Data!#REF!,Data!#REF!,Data!#REF!)))))))))))))))&amp;IF(B19=Data!B231,Data!J231,(IF(B19=Data!B232,Data!J232,(IF(B19=Data!#REF!,Data!#REF!,(IF(B19=Data!B227,Data!J227,(IF(B19=Data!B228,Data!J228,(IF(B19=Data!#REF!,Data!J923,(IF(B19=Data!#REF!,Data!#REF!,(IF(B19=Data!B283,Data!J283,Data!#REF!)))))))))))))))&amp;IF(B19=Data!#REF!,Data!#REF!,(IF(B19=Data!#REF!,Data!#REF!,(IF(B19=Data!#REF!,Data!#REF!,(IF(B19=Data!#REF!,Data!#REF!,(IF(B19=Data!#REF!,Data!#REF!,Data!#REF!)))))))))</f>
        <v>#REF!</v>
      </c>
      <c r="V19" s="184">
        <f>IF(D19="","",VLOOKUP(B19,Data!$B$5:$J$404,9,FALSE)*D19)</f>
        <v>1.806</v>
      </c>
    </row>
    <row r="20" spans="1:22" s="340" customFormat="1" ht="17" customHeight="1">
      <c r="A20" s="272">
        <v>2</v>
      </c>
      <c r="B20" s="419" t="s">
        <v>401</v>
      </c>
      <c r="C20" s="187" t="str">
        <f>IF(D20="","",VLOOKUP(B20,Data!$B$5:$L$404,2,FALSE))</f>
        <v>ZX32670</v>
      </c>
      <c r="D20" s="274">
        <v>1</v>
      </c>
      <c r="E20" s="466"/>
      <c r="F20" s="185">
        <f>IF(D20="","",VLOOKUP(B20,Data!$B$5:$L$404,11,FALSE))</f>
        <v>7123.12</v>
      </c>
      <c r="G20" s="188">
        <f t="shared" si="0"/>
        <v>7123.12</v>
      </c>
      <c r="H20" s="182" t="str">
        <f>IF(D20="","",VLOOKUP(B20,Data!$B$5:$D$404,3,FALSE))</f>
        <v>C/T</v>
      </c>
      <c r="I20" s="182" t="str">
        <f>IF(D20="","",VLOOKUP(B20,Data!$B$5:$M$404,12,FALSE))</f>
        <v>Indonesia</v>
      </c>
      <c r="J20" s="280" t="s">
        <v>1093</v>
      </c>
      <c r="K20" s="183">
        <f>IF(D20="","",VLOOKUP(B20,Data!$B$5:$E$404,4,FALSE)*D20)</f>
        <v>345</v>
      </c>
      <c r="L20" s="183">
        <f>IF(D20="","",VLOOKUP(B20,Data!$B$5:$F$404,5,FALSE)*D20)</f>
        <v>304</v>
      </c>
      <c r="M20" s="189" t="e">
        <f>IF(B20=Data!B106,Data!G106,(IF(B20=Data!B112,Data!G112,(IF(B20=Data!B114,Data!G114,(IF(B20=Data!#REF!,Data!#REF!,(IF(B20=Data!#REF!,Data!#REF!,(IF(B20=Data!B97,Data!G97,(IF(B20=Data!#REF!,Data!#REF!,(IF(B20=Data!#REF!,Data!#REF!,Data!#REF!)))))))))))))))&amp;IF(B20=Data!B232,Data!G232,(IF(B20=Data!B233,Data!G233,(IF(B20=Data!#REF!,Data!#REF!,(IF(B20=Data!B228,Data!G228,(IF(B20=Data!B229,Data!G229,(IF(B20=Data!#REF!,Data!G924,(IF(B20=Data!#REF!,Data!#REF!,(IF(B20=Data!B284,Data!G284,Data!#REF!)))))))))))))))&amp;IF(B20=Data!#REF!,Data!#REF!,(IF(B20=Data!#REF!,Data!#REF!,(IF(B20=Data!#REF!,Data!#REF!,(IF(B20=Data!#REF!,Data!#REF!,(IF(B20=Data!#REF!,Data!#REF!,Data!#REF!)))))))))</f>
        <v>#REF!</v>
      </c>
      <c r="N20" s="377"/>
      <c r="O20" s="378"/>
      <c r="P20" s="186" t="e">
        <f>IF(B20=Data!B106,Data!H106,(IF(B20=Data!B112,Data!H112,(IF(B20=Data!B114,Data!H114,(IF(B20=Data!#REF!,Data!#REF!,(IF(B20=Data!#REF!,Data!#REF!,(IF(B20=Data!B97,Data!H97,(IF(B20=Data!#REF!,Data!#REF!,(IF(B20=Data!#REF!,Data!#REF!,Data!#REF!)))))))))))))))&amp;IF(B20=Data!B232,Data!H232,(IF(B20=Data!B233,Data!H233,(IF(B20=Data!#REF!,Data!#REF!,(IF(B20=Data!B228,Data!H228,(IF(B20=Data!B229,Data!H229,(IF(B20=Data!#REF!,Data!H924,(IF(B20=Data!#REF!,Data!#REF!,(IF(B20=Data!B284,Data!H284,Data!#REF!)))))))))))))))&amp;IF(B20=Data!#REF!,Data!#REF!,(IF(B20=Data!#REF!,Data!#REF!,(IF(B20=Data!#REF!,Data!#REF!,(IF(B20=Data!#REF!,Data!#REF!,(IF(B20=Data!#REF!,Data!#REF!,Data!#REF!)))))))))</f>
        <v>#REF!</v>
      </c>
      <c r="Q20" s="378"/>
      <c r="R20" s="378"/>
      <c r="S20" s="186" t="e">
        <f>IF(B20=Data!B106,Data!I106,(IF(B20=Data!B112,Data!I112,(IF(B20=Data!B114,Data!I114,(IF(B20=Data!#REF!,Data!#REF!,(IF(B20=Data!#REF!,Data!#REF!,(IF(B20=Data!B97,Data!I97,(IF(B20=Data!#REF!,Data!#REF!,(IF(B20=Data!#REF!,Data!#REF!,Data!#REF!)))))))))))))))&amp;IF(B20=Data!B232,Data!I232,(IF(B20=Data!B233,Data!I233,(IF(B20=Data!#REF!,Data!#REF!,(IF(B20=Data!B228,Data!I228,(IF(B20=Data!B229,Data!I229,(IF(B20=Data!#REF!,Data!I924,(IF(B20=Data!#REF!,Data!#REF!,(IF(B20=Data!B284,Data!I284,Data!#REF!)))))))))))))))&amp;IF(B20=Data!#REF!,Data!#REF!,(IF(B20=Data!#REF!,Data!#REF!,(IF(B20=Data!#REF!,Data!#REF!,(IF(B20=Data!#REF!,Data!#REF!,(IF(B20=Data!#REF!,Data!#REF!,Data!#REF!)))))))))</f>
        <v>#REF!</v>
      </c>
      <c r="T20" s="379"/>
      <c r="U20" s="186" t="e">
        <f>IF(B20=Data!B106,Data!J106,(IF(B20=Data!B112,Data!J112,(IF(B20=Data!B114,Data!J114,(IF(B20=Data!#REF!,Data!#REF!,(IF(B20=Data!#REF!,Data!#REF!,(IF(B20=Data!B97,Data!J97,(IF(B20=Data!#REF!,Data!#REF!,(IF(B20=Data!#REF!,Data!#REF!,Data!#REF!)))))))))))))))&amp;IF(B20=Data!B232,Data!J232,(IF(B20=Data!B233,Data!J233,(IF(B20=Data!#REF!,Data!#REF!,(IF(B20=Data!B228,Data!J228,(IF(B20=Data!B229,Data!J229,(IF(B20=Data!#REF!,Data!J924,(IF(B20=Data!#REF!,Data!#REF!,(IF(B20=Data!B284,Data!J284,Data!#REF!)))))))))))))))&amp;IF(B20=Data!#REF!,Data!#REF!,(IF(B20=Data!#REF!,Data!#REF!,(IF(B20=Data!#REF!,Data!#REF!,(IF(B20=Data!#REF!,Data!#REF!,(IF(B20=Data!#REF!,Data!#REF!,Data!#REF!)))))))))</f>
        <v>#REF!</v>
      </c>
      <c r="V20" s="184">
        <f>IF(D20="","",VLOOKUP(B20,Data!$B$5:$J$404,9,FALSE)*D20)</f>
        <v>1.806</v>
      </c>
    </row>
    <row r="21" spans="1:22" s="340" customFormat="1" ht="17" customHeight="1">
      <c r="A21" s="272"/>
      <c r="B21" s="420" t="s">
        <v>1127</v>
      </c>
      <c r="C21" s="187" t="str">
        <f>IF(D21="","",VLOOKUP(B21,Data!$B$5:$L$404,2,FALSE))</f>
        <v/>
      </c>
      <c r="D21" s="274"/>
      <c r="E21" s="466" t="s">
        <v>522</v>
      </c>
      <c r="F21" s="185" t="str">
        <f>IF(D21="","",VLOOKUP(B21,Data!$B$5:$L$404,11,FALSE))</f>
        <v/>
      </c>
      <c r="G21" s="188" t="str">
        <f>IF(D21&gt;0,D21*F21,"-")</f>
        <v>-</v>
      </c>
      <c r="H21" s="182" t="str">
        <f>IF(D21="","",VLOOKUP(B21,Data!$B$5:$D$404,3,FALSE))</f>
        <v/>
      </c>
      <c r="I21" s="182" t="str">
        <f>IF(D21="","",VLOOKUP(B21,Data!$B$5:$M$404,12,FALSE))</f>
        <v/>
      </c>
      <c r="J21" s="280"/>
      <c r="K21" s="183" t="str">
        <f>IF(D21="","",VLOOKUP(B21,Data!$B$5:$E$404,4,FALSE)*D21)</f>
        <v/>
      </c>
      <c r="L21" s="183" t="str">
        <f>IF(D21="","",VLOOKUP(B21,Data!$B$5:$F$404,5,FALSE)*D21)</f>
        <v/>
      </c>
      <c r="M21" s="189" t="e">
        <f>IF(B21=Data!B170,Data!G170,(IF(B21=Data!B176,Data!G176,(IF(B21=Data!B178,Data!G178,(IF(B21=Data!#REF!,Data!#REF!,(IF(B21=Data!#REF!,Data!#REF!,(IF(B21=Data!B161,Data!G161,(IF(B21=Data!#REF!,Data!#REF!,(IF(B21=Data!#REF!,Data!#REF!,Data!#REF!)))))))))))))))&amp;IF(B21=Data!B296,Data!G296,(IF(B21=Data!B297,Data!G297,(IF(B21=Data!#REF!,Data!#REF!,(IF(B21=Data!B292,Data!G292,(IF(B21=Data!B293,Data!G293,(IF(B21=Data!#REF!,Data!G988,(IF(B21=Data!#REF!,Data!#REF!,(IF(B21=Data!B348,Data!G348,Data!#REF!)))))))))))))))&amp;IF(B21=Data!#REF!,Data!#REF!,(IF(B21=Data!#REF!,Data!#REF!,(IF(B21=Data!#REF!,Data!#REF!,(IF(B21=Data!#REF!,Data!#REF!,(IF(B21=Data!#REF!,Data!#REF!,Data!#REF!)))))))))</f>
        <v>#REF!</v>
      </c>
      <c r="N21" s="377"/>
      <c r="O21" s="378"/>
      <c r="P21" s="186" t="e">
        <f>IF(B21=Data!B170,Data!H170,(IF(B21=Data!B176,Data!H176,(IF(B21=Data!B178,Data!H178,(IF(B21=Data!#REF!,Data!#REF!,(IF(B21=Data!#REF!,Data!#REF!,(IF(B21=Data!B161,Data!H161,(IF(B21=Data!#REF!,Data!#REF!,(IF(B21=Data!#REF!,Data!#REF!,Data!#REF!)))))))))))))))&amp;IF(B21=Data!B296,Data!H296,(IF(B21=Data!B297,Data!H297,(IF(B21=Data!#REF!,Data!#REF!,(IF(B21=Data!B292,Data!H292,(IF(B21=Data!B293,Data!H293,(IF(B21=Data!#REF!,Data!H988,(IF(B21=Data!#REF!,Data!#REF!,(IF(B21=Data!B348,Data!H348,Data!#REF!)))))))))))))))&amp;IF(B21=Data!#REF!,Data!#REF!,(IF(B21=Data!#REF!,Data!#REF!,(IF(B21=Data!#REF!,Data!#REF!,(IF(B21=Data!#REF!,Data!#REF!,(IF(B21=Data!#REF!,Data!#REF!,Data!#REF!)))))))))</f>
        <v>#REF!</v>
      </c>
      <c r="Q21" s="378"/>
      <c r="R21" s="378"/>
      <c r="S21" s="186" t="e">
        <f>IF(B21=Data!B170,Data!I170,(IF(B21=Data!B176,Data!I176,(IF(B21=Data!B178,Data!I178,(IF(B21=Data!#REF!,Data!#REF!,(IF(B21=Data!#REF!,Data!#REF!,(IF(B21=Data!B161,Data!I161,(IF(B21=Data!#REF!,Data!#REF!,(IF(B21=Data!#REF!,Data!#REF!,Data!#REF!)))))))))))))))&amp;IF(B21=Data!B296,Data!I296,(IF(B21=Data!B297,Data!I297,(IF(B21=Data!#REF!,Data!#REF!,(IF(B21=Data!B292,Data!I292,(IF(B21=Data!B293,Data!I293,(IF(B21=Data!#REF!,Data!I988,(IF(B21=Data!#REF!,Data!#REF!,(IF(B21=Data!B348,Data!I348,Data!#REF!)))))))))))))))&amp;IF(B21=Data!#REF!,Data!#REF!,(IF(B21=Data!#REF!,Data!#REF!,(IF(B21=Data!#REF!,Data!#REF!,(IF(B21=Data!#REF!,Data!#REF!,(IF(B21=Data!#REF!,Data!#REF!,Data!#REF!)))))))))</f>
        <v>#REF!</v>
      </c>
      <c r="T21" s="379"/>
      <c r="U21" s="186" t="e">
        <f>IF(B21=Data!B170,Data!J170,(IF(B21=Data!B176,Data!J176,(IF(B21=Data!B178,Data!J178,(IF(B21=Data!#REF!,Data!#REF!,(IF(B21=Data!#REF!,Data!#REF!,(IF(B21=Data!B161,Data!J161,(IF(B21=Data!#REF!,Data!#REF!,(IF(B21=Data!#REF!,Data!#REF!,Data!#REF!)))))))))))))))&amp;IF(B21=Data!B296,Data!J296,(IF(B21=Data!B297,Data!J297,(IF(B21=Data!#REF!,Data!#REF!,(IF(B21=Data!B292,Data!J292,(IF(B21=Data!B293,Data!J293,(IF(B21=Data!#REF!,Data!J988,(IF(B21=Data!#REF!,Data!#REF!,(IF(B21=Data!B348,Data!J348,Data!#REF!)))))))))))))))&amp;IF(B21=Data!#REF!,Data!#REF!,(IF(B21=Data!#REF!,Data!#REF!,(IF(B21=Data!#REF!,Data!#REF!,(IF(B21=Data!#REF!,Data!#REF!,(IF(B21=Data!#REF!,Data!#REF!,Data!#REF!)))))))))</f>
        <v>#REF!</v>
      </c>
      <c r="V21" s="184" t="str">
        <f>IF(D21="","",VLOOKUP(B21,Data!$B$5:$J$404,9,FALSE)*D21)</f>
        <v/>
      </c>
    </row>
    <row r="22" spans="1:22" s="340" customFormat="1" ht="17" customHeight="1">
      <c r="A22" s="272">
        <v>3</v>
      </c>
      <c r="B22" s="368" t="s">
        <v>399</v>
      </c>
      <c r="C22" s="187" t="str">
        <f>IF(D22="","",VLOOKUP(B22,Data!$B$5:$L$404,2,FALSE))</f>
        <v>ZU62700</v>
      </c>
      <c r="D22" s="274">
        <v>3</v>
      </c>
      <c r="E22" s="466"/>
      <c r="F22" s="185">
        <f>IF(D22="","",VLOOKUP(B22,Data!$B$5:$L$404,11,FALSE))</f>
        <v>6636.37</v>
      </c>
      <c r="G22" s="188">
        <f>IF(D22&gt;0,D22*F22,"-")</f>
        <v>19909.11</v>
      </c>
      <c r="H22" s="182" t="str">
        <f>IF(D22="","",VLOOKUP(B22,Data!$B$5:$D$404,3,FALSE))</f>
        <v>C/T</v>
      </c>
      <c r="I22" s="182" t="str">
        <f>IF(D22="","",VLOOKUP(B22,Data!$B$5:$M$404,12,FALSE))</f>
        <v>Indonesia</v>
      </c>
      <c r="J22" s="280" t="s">
        <v>1126</v>
      </c>
      <c r="K22" s="183">
        <f>IF(D22="","",VLOOKUP(B22,Data!$B$5:$E$404,4,FALSE)*D22)</f>
        <v>1035</v>
      </c>
      <c r="L22" s="183">
        <f>IF(D22="","",VLOOKUP(B22,Data!$B$5:$F$404,5,FALSE)*D22)</f>
        <v>912</v>
      </c>
      <c r="M22" s="189" t="e">
        <f>IF(B22=Data!B94,Data!G94,(IF(B22=Data!B100,Data!G100,(IF(B22=Data!B102,Data!G102,(IF(B22=Data!#REF!,Data!#REF!,(IF(B22=Data!#REF!,Data!#REF!,(IF(B22=Data!B85,Data!G85,(IF(B22=Data!#REF!,Data!#REF!,(IF(B22=Data!#REF!,Data!#REF!,Data!#REF!)))))))))))))))&amp;IF(B22=Data!B220,Data!G220,(IF(B22=Data!B221,Data!G221,(IF(B22=Data!#REF!,Data!#REF!,(IF(B22=Data!B216,Data!G216,(IF(B22=Data!B217,Data!G217,(IF(B22=Data!#REF!,Data!G912,(IF(B22=Data!#REF!,Data!#REF!,(IF(B22=Data!B272,Data!G272,Data!#REF!)))))))))))))))&amp;IF(B22=Data!#REF!,Data!#REF!,(IF(B22=Data!#REF!,Data!#REF!,(IF(B22=Data!#REF!,Data!#REF!,(IF(B22=Data!#REF!,Data!#REF!,(IF(B22=Data!#REF!,Data!#REF!,Data!#REF!)))))))))</f>
        <v>#REF!</v>
      </c>
      <c r="N22" s="377"/>
      <c r="O22" s="378"/>
      <c r="P22" s="186" t="e">
        <f>IF(B22=Data!B94,Data!H94,(IF(B22=Data!B100,Data!H100,(IF(B22=Data!B102,Data!H102,(IF(B22=Data!#REF!,Data!#REF!,(IF(B22=Data!#REF!,Data!#REF!,(IF(B22=Data!B85,Data!H85,(IF(B22=Data!#REF!,Data!#REF!,(IF(B22=Data!#REF!,Data!#REF!,Data!#REF!)))))))))))))))&amp;IF(B22=Data!B220,Data!H220,(IF(B22=Data!B221,Data!H221,(IF(B22=Data!#REF!,Data!#REF!,(IF(B22=Data!B216,Data!H216,(IF(B22=Data!B217,Data!H217,(IF(B22=Data!#REF!,Data!H912,(IF(B22=Data!#REF!,Data!#REF!,(IF(B22=Data!B272,Data!H272,Data!#REF!)))))))))))))))&amp;IF(B22=Data!#REF!,Data!#REF!,(IF(B22=Data!#REF!,Data!#REF!,(IF(B22=Data!#REF!,Data!#REF!,(IF(B22=Data!#REF!,Data!#REF!,(IF(B22=Data!#REF!,Data!#REF!,Data!#REF!)))))))))</f>
        <v>#REF!</v>
      </c>
      <c r="Q22" s="378"/>
      <c r="R22" s="378"/>
      <c r="S22" s="186" t="e">
        <f>IF(B22=Data!B94,Data!I94,(IF(B22=Data!B100,Data!I100,(IF(B22=Data!B102,Data!I102,(IF(B22=Data!#REF!,Data!#REF!,(IF(B22=Data!#REF!,Data!#REF!,(IF(B22=Data!B85,Data!I85,(IF(B22=Data!#REF!,Data!#REF!,(IF(B22=Data!#REF!,Data!#REF!,Data!#REF!)))))))))))))))&amp;IF(B22=Data!B220,Data!I220,(IF(B22=Data!B221,Data!I221,(IF(B22=Data!#REF!,Data!#REF!,(IF(B22=Data!B216,Data!I216,(IF(B22=Data!B217,Data!I217,(IF(B22=Data!#REF!,Data!I912,(IF(B22=Data!#REF!,Data!#REF!,(IF(B22=Data!B272,Data!I272,Data!#REF!)))))))))))))))&amp;IF(B22=Data!#REF!,Data!#REF!,(IF(B22=Data!#REF!,Data!#REF!,(IF(B22=Data!#REF!,Data!#REF!,(IF(B22=Data!#REF!,Data!#REF!,(IF(B22=Data!#REF!,Data!#REF!,Data!#REF!)))))))))</f>
        <v>#REF!</v>
      </c>
      <c r="T22" s="379"/>
      <c r="U22" s="186" t="e">
        <f>IF(B22=Data!B94,Data!J94,(IF(B22=Data!B100,Data!J100,(IF(B22=Data!B102,Data!J102,(IF(B22=Data!#REF!,Data!#REF!,(IF(B22=Data!#REF!,Data!#REF!,(IF(B22=Data!B85,Data!J85,(IF(B22=Data!#REF!,Data!#REF!,(IF(B22=Data!#REF!,Data!#REF!,Data!#REF!)))))))))))))))&amp;IF(B22=Data!B220,Data!J220,(IF(B22=Data!B221,Data!J221,(IF(B22=Data!#REF!,Data!#REF!,(IF(B22=Data!B216,Data!J216,(IF(B22=Data!B217,Data!J217,(IF(B22=Data!#REF!,Data!J912,(IF(B22=Data!#REF!,Data!#REF!,(IF(B22=Data!B272,Data!J272,Data!#REF!)))))))))))))))&amp;IF(B22=Data!#REF!,Data!#REF!,(IF(B22=Data!#REF!,Data!#REF!,(IF(B22=Data!#REF!,Data!#REF!,(IF(B22=Data!#REF!,Data!#REF!,(IF(B22=Data!#REF!,Data!#REF!,Data!#REF!)))))))))</f>
        <v>#REF!</v>
      </c>
      <c r="V22" s="184">
        <f>IF(D22="","",VLOOKUP(B22,Data!$B$5:$J$404,9,FALSE)*D22)</f>
        <v>5.4180000000000001</v>
      </c>
    </row>
    <row r="23" spans="1:22" s="340" customFormat="1" ht="17" customHeight="1">
      <c r="A23" s="272">
        <v>4</v>
      </c>
      <c r="B23" s="368" t="s">
        <v>353</v>
      </c>
      <c r="C23" s="187" t="str">
        <f>IF(D23="","",VLOOKUP(B23,Data!$B$5:$L$404,2,FALSE))</f>
        <v>WQ78260</v>
      </c>
      <c r="D23" s="274">
        <v>35</v>
      </c>
      <c r="E23" s="467" t="s">
        <v>1035</v>
      </c>
      <c r="F23" s="185">
        <f>IF(D23="","",VLOOKUP(B23,Data!$B$5:$L$404,11,FALSE))</f>
        <v>4283.6499999999996</v>
      </c>
      <c r="G23" s="188">
        <f>IF(D23&gt;0,D23*F23,"-")</f>
        <v>149927.75</v>
      </c>
      <c r="H23" s="182" t="str">
        <f>IF(D23="","",VLOOKUP(B23,Data!$B$5:$D$404,3,FALSE))</f>
        <v>C/T</v>
      </c>
      <c r="I23" s="182" t="str">
        <f>IF(D23="","",VLOOKUP(B23,Data!$B$5:$M$404,12,FALSE))</f>
        <v>Indonesia</v>
      </c>
      <c r="J23" s="280" t="s">
        <v>1126</v>
      </c>
      <c r="K23" s="183">
        <f>IF(D23="","",VLOOKUP(B23,Data!$B$5:$E$404,4,FALSE)*D23)</f>
        <v>10675</v>
      </c>
      <c r="L23" s="183">
        <f>IF(D23="","",VLOOKUP(B23,Data!$B$5:$F$404,5,FALSE)*D23)</f>
        <v>9415</v>
      </c>
      <c r="M23" s="189" t="e">
        <f>IF(B23=Data!B94,Data!G94,(IF(B23=Data!B100,Data!G100,(IF(B23=Data!B102,Data!G102,(IF(B23=Data!#REF!,Data!#REF!,(IF(B23=Data!#REF!,Data!#REF!,(IF(B23=Data!B85,Data!G85,(IF(B23=Data!#REF!,Data!#REF!,(IF(B23=Data!#REF!,Data!#REF!,Data!#REF!)))))))))))))))&amp;IF(B23=Data!B220,Data!G220,(IF(B23=Data!B221,Data!G221,(IF(B23=Data!#REF!,Data!#REF!,(IF(B23=Data!B216,Data!G216,(IF(B23=Data!B217,Data!G217,(IF(B23=Data!#REF!,Data!G912,(IF(B23=Data!#REF!,Data!#REF!,(IF(B23=Data!B272,Data!G272,Data!#REF!)))))))))))))))&amp;IF(B23=Data!#REF!,Data!#REF!,(IF(B23=Data!#REF!,Data!#REF!,(IF(B23=Data!#REF!,Data!#REF!,(IF(B23=Data!#REF!,Data!#REF!,(IF(B23=Data!#REF!,Data!#REF!,Data!#REF!)))))))))</f>
        <v>#REF!</v>
      </c>
      <c r="N23" s="377"/>
      <c r="O23" s="378"/>
      <c r="P23" s="186" t="e">
        <f>IF(B23=Data!B94,Data!H94,(IF(B23=Data!B100,Data!H100,(IF(B23=Data!B102,Data!H102,(IF(B23=Data!#REF!,Data!#REF!,(IF(B23=Data!#REF!,Data!#REF!,(IF(B23=Data!B85,Data!H85,(IF(B23=Data!#REF!,Data!#REF!,(IF(B23=Data!#REF!,Data!#REF!,Data!#REF!)))))))))))))))&amp;IF(B23=Data!B220,Data!H220,(IF(B23=Data!B221,Data!H221,(IF(B23=Data!#REF!,Data!#REF!,(IF(B23=Data!B216,Data!H216,(IF(B23=Data!B217,Data!H217,(IF(B23=Data!#REF!,Data!H912,(IF(B23=Data!#REF!,Data!#REF!,(IF(B23=Data!B272,Data!H272,Data!#REF!)))))))))))))))&amp;IF(B23=Data!#REF!,Data!#REF!,(IF(B23=Data!#REF!,Data!#REF!,(IF(B23=Data!#REF!,Data!#REF!,(IF(B23=Data!#REF!,Data!#REF!,(IF(B23=Data!#REF!,Data!#REF!,Data!#REF!)))))))))</f>
        <v>#REF!</v>
      </c>
      <c r="Q23" s="378"/>
      <c r="R23" s="378"/>
      <c r="S23" s="186" t="e">
        <f>IF(B23=Data!B94,Data!I94,(IF(B23=Data!B100,Data!I100,(IF(B23=Data!B102,Data!I102,(IF(B23=Data!#REF!,Data!#REF!,(IF(B23=Data!#REF!,Data!#REF!,(IF(B23=Data!B85,Data!I85,(IF(B23=Data!#REF!,Data!#REF!,(IF(B23=Data!#REF!,Data!#REF!,Data!#REF!)))))))))))))))&amp;IF(B23=Data!B220,Data!I220,(IF(B23=Data!B221,Data!I221,(IF(B23=Data!#REF!,Data!#REF!,(IF(B23=Data!B216,Data!I216,(IF(B23=Data!B217,Data!I217,(IF(B23=Data!#REF!,Data!I912,(IF(B23=Data!#REF!,Data!#REF!,(IF(B23=Data!B272,Data!I272,Data!#REF!)))))))))))))))&amp;IF(B23=Data!#REF!,Data!#REF!,(IF(B23=Data!#REF!,Data!#REF!,(IF(B23=Data!#REF!,Data!#REF!,(IF(B23=Data!#REF!,Data!#REF!,(IF(B23=Data!#REF!,Data!#REF!,Data!#REF!)))))))))</f>
        <v>#REF!</v>
      </c>
      <c r="T23" s="379"/>
      <c r="U23" s="186" t="e">
        <f>IF(B23=Data!B94,Data!J94,(IF(B23=Data!B100,Data!J100,(IF(B23=Data!B102,Data!J102,(IF(B23=Data!#REF!,Data!#REF!,(IF(B23=Data!#REF!,Data!#REF!,(IF(B23=Data!B85,Data!J85,(IF(B23=Data!#REF!,Data!#REF!,(IF(B23=Data!#REF!,Data!#REF!,Data!#REF!)))))))))))))))&amp;IF(B23=Data!B220,Data!J220,(IF(B23=Data!B221,Data!J221,(IF(B23=Data!#REF!,Data!#REF!,(IF(B23=Data!B216,Data!J216,(IF(B23=Data!B217,Data!J217,(IF(B23=Data!#REF!,Data!J912,(IF(B23=Data!#REF!,Data!#REF!,(IF(B23=Data!B272,Data!J272,Data!#REF!)))))))))))))))&amp;IF(B23=Data!#REF!,Data!#REF!,(IF(B23=Data!#REF!,Data!#REF!,(IF(B23=Data!#REF!,Data!#REF!,(IF(B23=Data!#REF!,Data!#REF!,(IF(B23=Data!#REF!,Data!#REF!,Data!#REF!)))))))))</f>
        <v>#REF!</v>
      </c>
      <c r="V23" s="184">
        <f>IF(D23="","",VLOOKUP(B23,Data!$B$5:$J$404,9,FALSE)*D23)</f>
        <v>53.69</v>
      </c>
    </row>
    <row r="24" spans="1:22" s="340" customFormat="1" ht="17" customHeight="1">
      <c r="A24" s="272">
        <v>5</v>
      </c>
      <c r="B24" s="368" t="s">
        <v>357</v>
      </c>
      <c r="C24" s="187" t="str">
        <f>IF(D24="","",VLOOKUP(B24,Data!$B$5:$L$404,2,FALSE))</f>
        <v>WQ78290</v>
      </c>
      <c r="D24" s="274">
        <v>8</v>
      </c>
      <c r="E24" s="466"/>
      <c r="F24" s="185">
        <f>IF(D24="","",VLOOKUP(B24,Data!$B$5:$L$404,11,FALSE))</f>
        <v>4283.7299999999996</v>
      </c>
      <c r="G24" s="188">
        <f t="shared" si="0"/>
        <v>34269.839999999997</v>
      </c>
      <c r="H24" s="182" t="str">
        <f>IF(D24="","",VLOOKUP(B24,Data!$B$5:$D$404,3,FALSE))</f>
        <v>C/T</v>
      </c>
      <c r="I24" s="182" t="str">
        <f>IF(D24="","",VLOOKUP(B24,Data!$B$5:$M$404,12,FALSE))</f>
        <v>Indonesia</v>
      </c>
      <c r="J24" s="280" t="s">
        <v>1126</v>
      </c>
      <c r="K24" s="183">
        <f>IF(D24="","",VLOOKUP(B24,Data!$B$5:$E$404,4,FALSE)*D24)</f>
        <v>2440</v>
      </c>
      <c r="L24" s="183">
        <f>IF(D24="","",VLOOKUP(B24,Data!$B$5:$F$404,5,FALSE)*D24)</f>
        <v>2152</v>
      </c>
      <c r="M24" s="189" t="e">
        <f>IF(B24=Data!B95,Data!G95,(IF(B24=Data!B101,Data!G101,(IF(B24=Data!B103,Data!G103,(IF(B24=Data!#REF!,Data!#REF!,(IF(B24=Data!#REF!,Data!#REF!,(IF(B24=Data!B86,Data!G86,(IF(B24=Data!#REF!,Data!#REF!,(IF(B24=Data!#REF!,Data!#REF!,Data!#REF!)))))))))))))))&amp;IF(B24=Data!B221,Data!G221,(IF(B24=Data!B222,Data!G222,(IF(B24=Data!#REF!,Data!#REF!,(IF(B24=Data!B217,Data!G217,(IF(B24=Data!B218,Data!G218,(IF(B24=Data!#REF!,Data!G913,(IF(B24=Data!#REF!,Data!#REF!,(IF(B24=Data!B273,Data!G273,Data!#REF!)))))))))))))))&amp;IF(B24=Data!#REF!,Data!#REF!,(IF(B24=Data!#REF!,Data!#REF!,(IF(B24=Data!#REF!,Data!#REF!,(IF(B24=Data!#REF!,Data!#REF!,(IF(B24=Data!#REF!,Data!#REF!,Data!#REF!)))))))))</f>
        <v>#REF!</v>
      </c>
      <c r="N24" s="377"/>
      <c r="O24" s="378"/>
      <c r="P24" s="186" t="e">
        <f>IF(B24=Data!B95,Data!H95,(IF(B24=Data!B101,Data!H101,(IF(B24=Data!B103,Data!H103,(IF(B24=Data!#REF!,Data!#REF!,(IF(B24=Data!#REF!,Data!#REF!,(IF(B24=Data!B86,Data!H86,(IF(B24=Data!#REF!,Data!#REF!,(IF(B24=Data!#REF!,Data!#REF!,Data!#REF!)))))))))))))))&amp;IF(B24=Data!B221,Data!H221,(IF(B24=Data!B222,Data!H222,(IF(B24=Data!#REF!,Data!#REF!,(IF(B24=Data!B217,Data!H217,(IF(B24=Data!B218,Data!H218,(IF(B24=Data!#REF!,Data!H913,(IF(B24=Data!#REF!,Data!#REF!,(IF(B24=Data!B273,Data!H273,Data!#REF!)))))))))))))))&amp;IF(B24=Data!#REF!,Data!#REF!,(IF(B24=Data!#REF!,Data!#REF!,(IF(B24=Data!#REF!,Data!#REF!,(IF(B24=Data!#REF!,Data!#REF!,(IF(B24=Data!#REF!,Data!#REF!,Data!#REF!)))))))))</f>
        <v>#REF!</v>
      </c>
      <c r="Q24" s="378"/>
      <c r="R24" s="378"/>
      <c r="S24" s="186" t="e">
        <f>IF(B24=Data!B95,Data!I95,(IF(B24=Data!B101,Data!I101,(IF(B24=Data!B103,Data!I103,(IF(B24=Data!#REF!,Data!#REF!,(IF(B24=Data!#REF!,Data!#REF!,(IF(B24=Data!B86,Data!I86,(IF(B24=Data!#REF!,Data!#REF!,(IF(B24=Data!#REF!,Data!#REF!,Data!#REF!)))))))))))))))&amp;IF(B24=Data!B221,Data!I221,(IF(B24=Data!B222,Data!I222,(IF(B24=Data!#REF!,Data!#REF!,(IF(B24=Data!B217,Data!I217,(IF(B24=Data!B218,Data!I218,(IF(B24=Data!#REF!,Data!I913,(IF(B24=Data!#REF!,Data!#REF!,(IF(B24=Data!B273,Data!I273,Data!#REF!)))))))))))))))&amp;IF(B24=Data!#REF!,Data!#REF!,(IF(B24=Data!#REF!,Data!#REF!,(IF(B24=Data!#REF!,Data!#REF!,(IF(B24=Data!#REF!,Data!#REF!,(IF(B24=Data!#REF!,Data!#REF!,Data!#REF!)))))))))</f>
        <v>#REF!</v>
      </c>
      <c r="T24" s="379"/>
      <c r="U24" s="186" t="e">
        <f>IF(B24=Data!B95,Data!J95,(IF(B24=Data!B101,Data!J101,(IF(B24=Data!B103,Data!J103,(IF(B24=Data!#REF!,Data!#REF!,(IF(B24=Data!#REF!,Data!#REF!,(IF(B24=Data!B86,Data!J86,(IF(B24=Data!#REF!,Data!#REF!,(IF(B24=Data!#REF!,Data!#REF!,Data!#REF!)))))))))))))))&amp;IF(B24=Data!B221,Data!J221,(IF(B24=Data!B222,Data!J222,(IF(B24=Data!#REF!,Data!#REF!,(IF(B24=Data!B217,Data!J217,(IF(B24=Data!B218,Data!J218,(IF(B24=Data!#REF!,Data!J913,(IF(B24=Data!#REF!,Data!#REF!,(IF(B24=Data!B273,Data!J273,Data!#REF!)))))))))))))))&amp;IF(B24=Data!#REF!,Data!#REF!,(IF(B24=Data!#REF!,Data!#REF!,(IF(B24=Data!#REF!,Data!#REF!,(IF(B24=Data!#REF!,Data!#REF!,(IF(B24=Data!#REF!,Data!#REF!,Data!#REF!)))))))))</f>
        <v>#REF!</v>
      </c>
      <c r="V24" s="184">
        <f>IF(D24="","",VLOOKUP(B24,Data!$B$5:$J$404,9,FALSE)*D24)</f>
        <v>12.272</v>
      </c>
    </row>
    <row r="25" spans="1:22" s="340" customFormat="1" ht="17" customHeight="1">
      <c r="A25" s="272"/>
      <c r="B25" s="419"/>
      <c r="C25" s="187" t="str">
        <f>IF(D25="","",VLOOKUP(B25,Data!$B$5:$L$404,2,FALSE))</f>
        <v/>
      </c>
      <c r="D25" s="274"/>
      <c r="E25" s="467"/>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102,Data!G102,(IF(B25=Data!B108,Data!G108,(IF(B25=Data!B110,Data!G110,(IF(B25=Data!#REF!,Data!#REF!,(IF(B25=Data!#REF!,Data!#REF!,(IF(B25=Data!B93,Data!G93,(IF(B25=Data!#REF!,Data!#REF!,(IF(B25=Data!#REF!,Data!#REF!,Data!#REF!)))))))))))))))&amp;IF(B25=Data!B228,Data!G228,(IF(B25=Data!B229,Data!G229,(IF(B25=Data!#REF!,Data!#REF!,(IF(B25=Data!B224,Data!G224,(IF(B25=Data!B225,Data!G225,(IF(B25=Data!#REF!,Data!G920,(IF(B25=Data!#REF!,Data!#REF!,(IF(B25=Data!B280,Data!G280,Data!#REF!)))))))))))))))&amp;IF(B25=Data!#REF!,Data!#REF!,(IF(B25=Data!#REF!,Data!#REF!,(IF(B25=Data!#REF!,Data!#REF!,(IF(B25=Data!#REF!,Data!#REF!,(IF(B25=Data!#REF!,Data!#REF!,Data!#REF!)))))))))</f>
        <v>#REF!</v>
      </c>
      <c r="N25" s="377"/>
      <c r="O25" s="378"/>
      <c r="P25" s="186" t="e">
        <f>IF(B25=Data!B102,Data!H102,(IF(B25=Data!B108,Data!H108,(IF(B25=Data!B110,Data!H110,(IF(B25=Data!#REF!,Data!#REF!,(IF(B25=Data!#REF!,Data!#REF!,(IF(B25=Data!B93,Data!H93,(IF(B25=Data!#REF!,Data!#REF!,(IF(B25=Data!#REF!,Data!#REF!,Data!#REF!)))))))))))))))&amp;IF(B25=Data!B228,Data!H228,(IF(B25=Data!B229,Data!H229,(IF(B25=Data!#REF!,Data!#REF!,(IF(B25=Data!B224,Data!H224,(IF(B25=Data!B225,Data!H225,(IF(B25=Data!#REF!,Data!H920,(IF(B25=Data!#REF!,Data!#REF!,(IF(B25=Data!B280,Data!H280,Data!#REF!)))))))))))))))&amp;IF(B25=Data!#REF!,Data!#REF!,(IF(B25=Data!#REF!,Data!#REF!,(IF(B25=Data!#REF!,Data!#REF!,(IF(B25=Data!#REF!,Data!#REF!,(IF(B25=Data!#REF!,Data!#REF!,Data!#REF!)))))))))</f>
        <v>#REF!</v>
      </c>
      <c r="Q25" s="378"/>
      <c r="R25" s="378"/>
      <c r="S25" s="186" t="e">
        <f>IF(B25=Data!B102,Data!I102,(IF(B25=Data!B108,Data!I108,(IF(B25=Data!B110,Data!I110,(IF(B25=Data!#REF!,Data!#REF!,(IF(B25=Data!#REF!,Data!#REF!,(IF(B25=Data!B93,Data!I93,(IF(B25=Data!#REF!,Data!#REF!,(IF(B25=Data!#REF!,Data!#REF!,Data!#REF!)))))))))))))))&amp;IF(B25=Data!B228,Data!I228,(IF(B25=Data!B229,Data!I229,(IF(B25=Data!#REF!,Data!#REF!,(IF(B25=Data!B224,Data!I224,(IF(B25=Data!B225,Data!I225,(IF(B25=Data!#REF!,Data!I920,(IF(B25=Data!#REF!,Data!#REF!,(IF(B25=Data!B280,Data!I280,Data!#REF!)))))))))))))))&amp;IF(B25=Data!#REF!,Data!#REF!,(IF(B25=Data!#REF!,Data!#REF!,(IF(B25=Data!#REF!,Data!#REF!,(IF(B25=Data!#REF!,Data!#REF!,(IF(B25=Data!#REF!,Data!#REF!,Data!#REF!)))))))))</f>
        <v>#REF!</v>
      </c>
      <c r="T25" s="379"/>
      <c r="U25" s="186" t="e">
        <f>IF(B25=Data!B102,Data!J102,(IF(B25=Data!B108,Data!J108,(IF(B25=Data!B110,Data!J110,(IF(B25=Data!#REF!,Data!#REF!,(IF(B25=Data!#REF!,Data!#REF!,(IF(B25=Data!B93,Data!J93,(IF(B25=Data!#REF!,Data!#REF!,(IF(B25=Data!#REF!,Data!#REF!,Data!#REF!)))))))))))))))&amp;IF(B25=Data!B228,Data!J228,(IF(B25=Data!B229,Data!J229,(IF(B25=Data!#REF!,Data!#REF!,(IF(B25=Data!B224,Data!J224,(IF(B25=Data!B225,Data!J225,(IF(B25=Data!#REF!,Data!J920,(IF(B25=Data!#REF!,Data!#REF!,(IF(B25=Data!B280,Data!J280,Data!#REF!)))))))))))))))&amp;IF(B25=Data!#REF!,Data!#REF!,(IF(B25=Data!#REF!,Data!#REF!,(IF(B25=Data!#REF!,Data!#REF!,(IF(B25=Data!#REF!,Data!#REF!,(IF(B25=Data!#REF!,Data!#REF!,Data!#REF!)))))))))</f>
        <v>#REF!</v>
      </c>
      <c r="V25" s="184" t="str">
        <f>IF(D25="","",VLOOKUP(B25,Data!$B$5:$J$404,9,FALSE)*D25)</f>
        <v/>
      </c>
    </row>
    <row r="26" spans="1:22" s="340" customFormat="1" ht="17" customHeight="1">
      <c r="A26" s="272"/>
      <c r="B26" s="419"/>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106,Data!G106,(IF(B26=Data!B112,Data!G112,(IF(B26=Data!B114,Data!G114,(IF(B26=Data!#REF!,Data!#REF!,(IF(B26=Data!#REF!,Data!#REF!,(IF(B26=Data!B97,Data!G97,(IF(B26=Data!#REF!,Data!#REF!,(IF(B26=Data!#REF!,Data!#REF!,Data!#REF!)))))))))))))))&amp;IF(B26=Data!B232,Data!G232,(IF(B26=Data!B233,Data!G233,(IF(B26=Data!#REF!,Data!#REF!,(IF(B26=Data!B228,Data!G228,(IF(B26=Data!B229,Data!G229,(IF(B26=Data!#REF!,Data!G924,(IF(B26=Data!#REF!,Data!#REF!,(IF(B26=Data!B284,Data!G284,Data!#REF!)))))))))))))))&amp;IF(B26=Data!#REF!,Data!#REF!,(IF(B26=Data!#REF!,Data!#REF!,(IF(B26=Data!#REF!,Data!#REF!,(IF(B26=Data!#REF!,Data!#REF!,(IF(B26=Data!#REF!,Data!#REF!,Data!#REF!)))))))))</f>
        <v>#REF!</v>
      </c>
      <c r="N26" s="377"/>
      <c r="O26" s="378"/>
      <c r="P26" s="186" t="e">
        <f>IF(B26=Data!B106,Data!H106,(IF(B26=Data!B112,Data!H112,(IF(B26=Data!B114,Data!H114,(IF(B26=Data!#REF!,Data!#REF!,(IF(B26=Data!#REF!,Data!#REF!,(IF(B26=Data!B97,Data!H97,(IF(B26=Data!#REF!,Data!#REF!,(IF(B26=Data!#REF!,Data!#REF!,Data!#REF!)))))))))))))))&amp;IF(B26=Data!B232,Data!H232,(IF(B26=Data!B233,Data!H233,(IF(B26=Data!#REF!,Data!#REF!,(IF(B26=Data!B228,Data!H228,(IF(B26=Data!B229,Data!H229,(IF(B26=Data!#REF!,Data!H924,(IF(B26=Data!#REF!,Data!#REF!,(IF(B26=Data!B284,Data!H284,Data!#REF!)))))))))))))))&amp;IF(B26=Data!#REF!,Data!#REF!,(IF(B26=Data!#REF!,Data!#REF!,(IF(B26=Data!#REF!,Data!#REF!,(IF(B26=Data!#REF!,Data!#REF!,(IF(B26=Data!#REF!,Data!#REF!,Data!#REF!)))))))))</f>
        <v>#REF!</v>
      </c>
      <c r="Q26" s="378"/>
      <c r="R26" s="378"/>
      <c r="S26" s="186" t="e">
        <f>IF(B26=Data!B106,Data!I106,(IF(B26=Data!B112,Data!I112,(IF(B26=Data!B114,Data!I114,(IF(B26=Data!#REF!,Data!#REF!,(IF(B26=Data!#REF!,Data!#REF!,(IF(B26=Data!B97,Data!I97,(IF(B26=Data!#REF!,Data!#REF!,(IF(B26=Data!#REF!,Data!#REF!,Data!#REF!)))))))))))))))&amp;IF(B26=Data!B232,Data!I232,(IF(B26=Data!B233,Data!I233,(IF(B26=Data!#REF!,Data!#REF!,(IF(B26=Data!B228,Data!I228,(IF(B26=Data!B229,Data!I229,(IF(B26=Data!#REF!,Data!I924,(IF(B26=Data!#REF!,Data!#REF!,(IF(B26=Data!B284,Data!I284,Data!#REF!)))))))))))))))&amp;IF(B26=Data!#REF!,Data!#REF!,(IF(B26=Data!#REF!,Data!#REF!,(IF(B26=Data!#REF!,Data!#REF!,(IF(B26=Data!#REF!,Data!#REF!,(IF(B26=Data!#REF!,Data!#REF!,Data!#REF!)))))))))</f>
        <v>#REF!</v>
      </c>
      <c r="T26" s="379"/>
      <c r="U26" s="186" t="e">
        <f>IF(B26=Data!B106,Data!J106,(IF(B26=Data!B112,Data!J112,(IF(B26=Data!B114,Data!J114,(IF(B26=Data!#REF!,Data!#REF!,(IF(B26=Data!#REF!,Data!#REF!,(IF(B26=Data!B97,Data!J97,(IF(B26=Data!#REF!,Data!#REF!,(IF(B26=Data!#REF!,Data!#REF!,Data!#REF!)))))))))))))))&amp;IF(B26=Data!B232,Data!J232,(IF(B26=Data!B233,Data!J233,(IF(B26=Data!#REF!,Data!#REF!,(IF(B26=Data!B228,Data!J228,(IF(B26=Data!B229,Data!J229,(IF(B26=Data!#REF!,Data!J924,(IF(B26=Data!#REF!,Data!#REF!,(IF(B26=Data!B284,Data!J284,Data!#REF!)))))))))))))))&amp;IF(B26=Data!#REF!,Data!#REF!,(IF(B26=Data!#REF!,Data!#REF!,(IF(B26=Data!#REF!,Data!#REF!,(IF(B26=Data!#REF!,Data!#REF!,(IF(B26=Data!#REF!,Data!#REF!,Data!#REF!)))))))))</f>
        <v>#REF!</v>
      </c>
      <c r="V26" s="184" t="str">
        <f>IF(D26="","",VLOOKUP(B26,Data!$B$5:$J$404,9,FALSE)*D26)</f>
        <v/>
      </c>
    </row>
    <row r="27" spans="1:22" s="340" customFormat="1" ht="17" customHeight="1">
      <c r="A27" s="272"/>
      <c r="B27" s="419"/>
      <c r="C27" s="187" t="str">
        <f>IF(D27="","",VLOOKUP(B27,Data!$B$5:$L$404,2,FALSE))</f>
        <v/>
      </c>
      <c r="D27" s="274"/>
      <c r="E27" s="467"/>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110,Data!G110,(IF(B27=Data!B116,Data!G116,(IF(B27=Data!B118,Data!G118,(IF(B27=Data!#REF!,Data!#REF!,(IF(B27=Data!#REF!,Data!#REF!,(IF(B27=Data!B101,Data!G101,(IF(B27=Data!#REF!,Data!#REF!,(IF(B27=Data!#REF!,Data!#REF!,Data!#REF!)))))))))))))))&amp;IF(B27=Data!B236,Data!G236,(IF(B27=Data!B237,Data!G237,(IF(B27=Data!#REF!,Data!#REF!,(IF(B27=Data!B232,Data!G232,(IF(B27=Data!B233,Data!G233,(IF(B27=Data!#REF!,Data!G928,(IF(B27=Data!#REF!,Data!#REF!,(IF(B27=Data!B288,Data!G288,Data!#REF!)))))))))))))))&amp;IF(B27=Data!#REF!,Data!#REF!,(IF(B27=Data!#REF!,Data!#REF!,(IF(B27=Data!#REF!,Data!#REF!,(IF(B27=Data!#REF!,Data!#REF!,(IF(B27=Data!#REF!,Data!#REF!,Data!#REF!)))))))))</f>
        <v>#REF!</v>
      </c>
      <c r="N27" s="377"/>
      <c r="O27" s="378"/>
      <c r="P27" s="186" t="e">
        <f>IF(B27=Data!B110,Data!H110,(IF(B27=Data!B116,Data!H116,(IF(B27=Data!B118,Data!H118,(IF(B27=Data!#REF!,Data!#REF!,(IF(B27=Data!#REF!,Data!#REF!,(IF(B27=Data!B101,Data!H101,(IF(B27=Data!#REF!,Data!#REF!,(IF(B27=Data!#REF!,Data!#REF!,Data!#REF!)))))))))))))))&amp;IF(B27=Data!B236,Data!H236,(IF(B27=Data!B237,Data!H237,(IF(B27=Data!#REF!,Data!#REF!,(IF(B27=Data!B232,Data!H232,(IF(B27=Data!B233,Data!H233,(IF(B27=Data!#REF!,Data!H928,(IF(B27=Data!#REF!,Data!#REF!,(IF(B27=Data!B288,Data!H288,Data!#REF!)))))))))))))))&amp;IF(B27=Data!#REF!,Data!#REF!,(IF(B27=Data!#REF!,Data!#REF!,(IF(B27=Data!#REF!,Data!#REF!,(IF(B27=Data!#REF!,Data!#REF!,(IF(B27=Data!#REF!,Data!#REF!,Data!#REF!)))))))))</f>
        <v>#REF!</v>
      </c>
      <c r="Q27" s="378"/>
      <c r="R27" s="378"/>
      <c r="S27" s="186" t="e">
        <f>IF(B27=Data!B110,Data!I110,(IF(B27=Data!B116,Data!I116,(IF(B27=Data!B118,Data!I118,(IF(B27=Data!#REF!,Data!#REF!,(IF(B27=Data!#REF!,Data!#REF!,(IF(B27=Data!B101,Data!I101,(IF(B27=Data!#REF!,Data!#REF!,(IF(B27=Data!#REF!,Data!#REF!,Data!#REF!)))))))))))))))&amp;IF(B27=Data!B236,Data!I236,(IF(B27=Data!B237,Data!I237,(IF(B27=Data!#REF!,Data!#REF!,(IF(B27=Data!B232,Data!I232,(IF(B27=Data!B233,Data!I233,(IF(B27=Data!#REF!,Data!I928,(IF(B27=Data!#REF!,Data!#REF!,(IF(B27=Data!B288,Data!I288,Data!#REF!)))))))))))))))&amp;IF(B27=Data!#REF!,Data!#REF!,(IF(B27=Data!#REF!,Data!#REF!,(IF(B27=Data!#REF!,Data!#REF!,(IF(B27=Data!#REF!,Data!#REF!,(IF(B27=Data!#REF!,Data!#REF!,Data!#REF!)))))))))</f>
        <v>#REF!</v>
      </c>
      <c r="T27" s="379"/>
      <c r="U27" s="186" t="e">
        <f>IF(B27=Data!B110,Data!J110,(IF(B27=Data!B116,Data!J116,(IF(B27=Data!B118,Data!J118,(IF(B27=Data!#REF!,Data!#REF!,(IF(B27=Data!#REF!,Data!#REF!,(IF(B27=Data!B101,Data!J101,(IF(B27=Data!#REF!,Data!#REF!,(IF(B27=Data!#REF!,Data!#REF!,Data!#REF!)))))))))))))))&amp;IF(B27=Data!B236,Data!J236,(IF(B27=Data!B237,Data!J237,(IF(B27=Data!#REF!,Data!#REF!,(IF(B27=Data!B232,Data!J232,(IF(B27=Data!B233,Data!J233,(IF(B27=Data!#REF!,Data!J928,(IF(B27=Data!#REF!,Data!#REF!,(IF(B27=Data!B288,Data!J288,Data!#REF!)))))))))))))))&amp;IF(B27=Data!#REF!,Data!#REF!,(IF(B27=Data!#REF!,Data!#REF!,(IF(B27=Data!#REF!,Data!#REF!,(IF(B27=Data!#REF!,Data!#REF!,(IF(B27=Data!#REF!,Data!#REF!,Data!#REF!)))))))))</f>
        <v>#REF!</v>
      </c>
      <c r="V27" s="184" t="str">
        <f>IF(D27="","",VLOOKUP(B27,Data!$B$5:$J$404,9,FALSE)*D27)</f>
        <v/>
      </c>
    </row>
    <row r="28" spans="1:22" s="340" customFormat="1" ht="17" customHeight="1">
      <c r="A28" s="272"/>
      <c r="B28" s="419"/>
      <c r="C28" s="187" t="str">
        <f>IF(D28="","",VLOOKUP(B28,Data!$B$5:$L$404,2,FALSE))</f>
        <v/>
      </c>
      <c r="D28" s="274"/>
      <c r="E28" s="341"/>
      <c r="F28" s="185" t="str">
        <f>IF(D28="","",VLOOKUP(B28,Data!$B$5:$L$404,11,FALSE))</f>
        <v/>
      </c>
      <c r="G28" s="188" t="str">
        <f t="shared" si="0"/>
        <v>-</v>
      </c>
      <c r="H28" s="182" t="str">
        <f>IF(D28="","",VLOOKUP(B28,Data!$B$5:$D$404,3,FALSE))</f>
        <v/>
      </c>
      <c r="I28" s="182" t="str">
        <f>IF(D28="","",VLOOKUP(B28,Data!$B$5:$M$404,12,FALSE))</f>
        <v/>
      </c>
      <c r="J28" s="280"/>
      <c r="K28" s="183" t="str">
        <f>IF(D28="","",VLOOKUP(B28,Data!$B$5:$E$404,4,FALSE)*D28)</f>
        <v/>
      </c>
      <c r="L28" s="183" t="str">
        <f>IF(D28="","",VLOOKUP(B28,Data!$B$5:$F$404,5,FALSE)*D28)</f>
        <v/>
      </c>
      <c r="M28" s="189" t="e">
        <f>IF(B28=Data!B118,Data!G118,(IF(B28=Data!B124,Data!G124,(IF(B28=Data!B126,Data!G126,(IF(B28=Data!#REF!,Data!#REF!,(IF(B28=Data!#REF!,Data!#REF!,(IF(B28=Data!B109,Data!G109,(IF(B28=Data!#REF!,Data!#REF!,(IF(B28=Data!#REF!,Data!#REF!,Data!#REF!)))))))))))))))&amp;IF(B28=Data!B244,Data!G244,(IF(B28=Data!B245,Data!G245,(IF(B28=Data!#REF!,Data!#REF!,(IF(B28=Data!B240,Data!G240,(IF(B28=Data!B241,Data!G241,(IF(B28=Data!#REF!,Data!G936,(IF(B28=Data!#REF!,Data!#REF!,(IF(B28=Data!B296,Data!G296,Data!#REF!)))))))))))))))&amp;IF(B28=Data!#REF!,Data!#REF!,(IF(B28=Data!#REF!,Data!#REF!,(IF(B28=Data!#REF!,Data!#REF!,(IF(B28=Data!#REF!,Data!#REF!,(IF(B28=Data!#REF!,Data!#REF!,Data!#REF!)))))))))</f>
        <v>#REF!</v>
      </c>
      <c r="N28" s="377"/>
      <c r="O28" s="378"/>
      <c r="P28" s="186" t="e">
        <f>IF(B28=Data!B118,Data!H118,(IF(B28=Data!B124,Data!H124,(IF(B28=Data!B126,Data!H126,(IF(B28=Data!#REF!,Data!#REF!,(IF(B28=Data!#REF!,Data!#REF!,(IF(B28=Data!B109,Data!H109,(IF(B28=Data!#REF!,Data!#REF!,(IF(B28=Data!#REF!,Data!#REF!,Data!#REF!)))))))))))))))&amp;IF(B28=Data!B244,Data!H244,(IF(B28=Data!B245,Data!H245,(IF(B28=Data!#REF!,Data!#REF!,(IF(B28=Data!B240,Data!H240,(IF(B28=Data!B241,Data!H241,(IF(B28=Data!#REF!,Data!H936,(IF(B28=Data!#REF!,Data!#REF!,(IF(B28=Data!B296,Data!H296,Data!#REF!)))))))))))))))&amp;IF(B28=Data!#REF!,Data!#REF!,(IF(B28=Data!#REF!,Data!#REF!,(IF(B28=Data!#REF!,Data!#REF!,(IF(B28=Data!#REF!,Data!#REF!,(IF(B28=Data!#REF!,Data!#REF!,Data!#REF!)))))))))</f>
        <v>#REF!</v>
      </c>
      <c r="Q28" s="378"/>
      <c r="R28" s="378"/>
      <c r="S28" s="186" t="e">
        <f>IF(B28=Data!B118,Data!I118,(IF(B28=Data!B124,Data!I124,(IF(B28=Data!B126,Data!I126,(IF(B28=Data!#REF!,Data!#REF!,(IF(B28=Data!#REF!,Data!#REF!,(IF(B28=Data!B109,Data!I109,(IF(B28=Data!#REF!,Data!#REF!,(IF(B28=Data!#REF!,Data!#REF!,Data!#REF!)))))))))))))))&amp;IF(B28=Data!B244,Data!I244,(IF(B28=Data!B245,Data!I245,(IF(B28=Data!#REF!,Data!#REF!,(IF(B28=Data!B240,Data!I240,(IF(B28=Data!B241,Data!I241,(IF(B28=Data!#REF!,Data!I936,(IF(B28=Data!#REF!,Data!#REF!,(IF(B28=Data!B296,Data!I296,Data!#REF!)))))))))))))))&amp;IF(B28=Data!#REF!,Data!#REF!,(IF(B28=Data!#REF!,Data!#REF!,(IF(B28=Data!#REF!,Data!#REF!,(IF(B28=Data!#REF!,Data!#REF!,(IF(B28=Data!#REF!,Data!#REF!,Data!#REF!)))))))))</f>
        <v>#REF!</v>
      </c>
      <c r="T28" s="379"/>
      <c r="U28" s="186" t="e">
        <f>IF(B28=Data!B118,Data!J118,(IF(B28=Data!B124,Data!J124,(IF(B28=Data!B126,Data!J126,(IF(B28=Data!#REF!,Data!#REF!,(IF(B28=Data!#REF!,Data!#REF!,(IF(B28=Data!B109,Data!J109,(IF(B28=Data!#REF!,Data!#REF!,(IF(B28=Data!#REF!,Data!#REF!,Data!#REF!)))))))))))))))&amp;IF(B28=Data!B244,Data!J244,(IF(B28=Data!B245,Data!J245,(IF(B28=Data!#REF!,Data!#REF!,(IF(B28=Data!B240,Data!J240,(IF(B28=Data!B241,Data!J241,(IF(B28=Data!#REF!,Data!J936,(IF(B28=Data!#REF!,Data!#REF!,(IF(B28=Data!B296,Data!J296,Data!#REF!)))))))))))))))&amp;IF(B28=Data!#REF!,Data!#REF!,(IF(B28=Data!#REF!,Data!#REF!,(IF(B28=Data!#REF!,Data!#REF!,(IF(B28=Data!#REF!,Data!#REF!,(IF(B28=Data!#REF!,Data!#REF!,Data!#REF!)))))))))</f>
        <v>#REF!</v>
      </c>
      <c r="V28" s="184" t="str">
        <f>IF(D28="","",VLOOKUP(B28,Data!$B$5:$J$404,9,FALSE)*D28)</f>
        <v/>
      </c>
    </row>
    <row r="29" spans="1:22" s="340" customFormat="1" ht="19.5" customHeight="1">
      <c r="A29" s="272"/>
      <c r="B29" s="695" t="s">
        <v>1183</v>
      </c>
      <c r="C29" s="696"/>
      <c r="D29" s="454">
        <f>SUM(D18:D27)</f>
        <v>48</v>
      </c>
      <c r="E29" s="191"/>
      <c r="F29" s="191"/>
      <c r="G29" s="455">
        <f>SUM(G18:G27)</f>
        <v>217866.19</v>
      </c>
      <c r="H29" s="383"/>
      <c r="I29" s="191"/>
      <c r="J29" s="191"/>
      <c r="K29" s="455">
        <f>SUM(K18:K28)</f>
        <v>14840</v>
      </c>
      <c r="L29" s="455">
        <f>SUM(L18:L28)</f>
        <v>13087</v>
      </c>
      <c r="M29" s="190">
        <f>SUM(M16:M17)</f>
        <v>0</v>
      </c>
      <c r="N29" s="190"/>
      <c r="O29" s="190"/>
      <c r="P29" s="190"/>
      <c r="Q29" s="190"/>
      <c r="R29" s="190">
        <f>SUM(R16:R17)</f>
        <v>0</v>
      </c>
      <c r="S29" s="190">
        <f>SUM(S16:S17)</f>
        <v>0</v>
      </c>
      <c r="T29" s="190"/>
      <c r="U29" s="190">
        <f>SUM(U16:U17)</f>
        <v>0</v>
      </c>
      <c r="V29" s="456">
        <f>SUM(V18:V28)</f>
        <v>74.992000000000004</v>
      </c>
    </row>
    <row r="30" spans="1:22" ht="10.25" customHeight="1">
      <c r="A30" s="272"/>
      <c r="B30" s="697"/>
      <c r="C30" s="698"/>
      <c r="D30" s="395"/>
      <c r="E30" s="311"/>
      <c r="F30" s="160" t="s">
        <v>523</v>
      </c>
      <c r="G30" s="157"/>
      <c r="H30" s="344"/>
      <c r="I30" s="344"/>
      <c r="J30" s="344"/>
      <c r="K30" s="161"/>
      <c r="L30" s="151"/>
      <c r="M30" s="298"/>
      <c r="T30" s="298"/>
      <c r="U30" s="298"/>
      <c r="V30" s="155"/>
    </row>
    <row r="31" spans="1:22" ht="14">
      <c r="A31" s="290" t="s">
        <v>524</v>
      </c>
      <c r="B31" s="346"/>
      <c r="C31" s="347"/>
      <c r="D31" s="396" t="s">
        <v>81</v>
      </c>
      <c r="E31" s="305"/>
      <c r="F31" s="68" t="s">
        <v>82</v>
      </c>
      <c r="G31" s="72"/>
      <c r="H31" s="322" t="s">
        <v>83</v>
      </c>
      <c r="I31" s="349"/>
      <c r="J31" s="152" t="s">
        <v>84</v>
      </c>
      <c r="K31" s="152"/>
      <c r="L31" s="682" t="s">
        <v>85</v>
      </c>
      <c r="M31" s="683"/>
      <c r="N31" s="683"/>
      <c r="O31" s="683"/>
      <c r="P31" s="683"/>
      <c r="Q31" s="683"/>
      <c r="R31" s="683"/>
      <c r="S31" s="683"/>
      <c r="T31" s="683"/>
      <c r="U31" s="683"/>
      <c r="V31" s="684"/>
    </row>
    <row r="32" spans="1:22" ht="14">
      <c r="A32" s="297" t="s">
        <v>525</v>
      </c>
      <c r="B32" s="334"/>
      <c r="C32" s="308"/>
      <c r="D32" s="386" t="s">
        <v>87</v>
      </c>
      <c r="F32" s="685"/>
      <c r="G32" s="686"/>
      <c r="H32" s="297" t="s">
        <v>88</v>
      </c>
      <c r="I32" s="350"/>
      <c r="J32" s="154" t="s">
        <v>89</v>
      </c>
      <c r="K32" s="154"/>
      <c r="L32" s="150"/>
      <c r="V32" s="155"/>
    </row>
    <row r="33" spans="1:22">
      <c r="A33" s="297" t="s">
        <v>526</v>
      </c>
      <c r="B33" s="297"/>
      <c r="C33" s="298"/>
      <c r="F33" s="685"/>
      <c r="G33" s="686"/>
      <c r="H33" s="297"/>
      <c r="I33" s="350"/>
      <c r="J33" s="154" t="s">
        <v>93</v>
      </c>
      <c r="K33" s="154"/>
      <c r="L33" s="150"/>
      <c r="V33" s="155"/>
    </row>
    <row r="34" spans="1:22" ht="10.5" customHeight="1">
      <c r="A34" s="311"/>
      <c r="B34" s="351"/>
      <c r="C34" s="352"/>
      <c r="D34" s="386" t="s">
        <v>94</v>
      </c>
      <c r="F34" s="685"/>
      <c r="G34" s="686"/>
      <c r="H34" s="297" t="s">
        <v>95</v>
      </c>
      <c r="I34" s="350"/>
      <c r="J34" s="154"/>
      <c r="K34" s="154"/>
      <c r="L34" s="150"/>
      <c r="V34" s="155"/>
    </row>
    <row r="35" spans="1:22" ht="13">
      <c r="A35" s="290" t="s">
        <v>96</v>
      </c>
      <c r="C35" s="292"/>
      <c r="D35" s="386" t="s">
        <v>97</v>
      </c>
      <c r="F35" s="76" t="s">
        <v>98</v>
      </c>
      <c r="G35" s="73"/>
      <c r="H35" s="297" t="s">
        <v>88</v>
      </c>
      <c r="I35" s="350"/>
      <c r="J35" s="154" t="s">
        <v>99</v>
      </c>
      <c r="K35" s="154"/>
      <c r="L35" s="150"/>
      <c r="V35" s="155"/>
    </row>
    <row r="36" spans="1:22" ht="10.5" customHeight="1">
      <c r="A36" s="297" t="s">
        <v>527</v>
      </c>
      <c r="C36" s="298"/>
      <c r="D36" s="386" t="s">
        <v>100</v>
      </c>
      <c r="F36" s="77"/>
      <c r="G36" s="162"/>
      <c r="H36" s="297" t="s">
        <v>101</v>
      </c>
      <c r="I36" s="350"/>
      <c r="J36" s="154" t="s">
        <v>528</v>
      </c>
      <c r="K36" s="154"/>
      <c r="L36" s="687" t="s">
        <v>103</v>
      </c>
      <c r="M36" s="688"/>
      <c r="N36" s="688"/>
      <c r="O36" s="688"/>
      <c r="P36" s="688"/>
      <c r="Q36" s="688"/>
      <c r="R36" s="688"/>
      <c r="S36" s="688"/>
      <c r="T36" s="688"/>
      <c r="U36" s="688"/>
      <c r="V36" s="689"/>
    </row>
    <row r="37" spans="1:22">
      <c r="A37" s="311"/>
      <c r="B37" s="312"/>
      <c r="C37" s="313"/>
      <c r="D37" s="397"/>
      <c r="E37" s="312"/>
      <c r="F37" s="673" t="s">
        <v>1182</v>
      </c>
      <c r="G37" s="674"/>
      <c r="H37" s="673" t="s">
        <v>1181</v>
      </c>
      <c r="I37" s="674"/>
      <c r="J37" s="158" t="s">
        <v>104</v>
      </c>
      <c r="K37" s="158"/>
      <c r="L37" s="675" t="s">
        <v>105</v>
      </c>
      <c r="M37" s="676"/>
      <c r="N37" s="676"/>
      <c r="O37" s="676"/>
      <c r="P37" s="676"/>
      <c r="Q37" s="676"/>
      <c r="R37" s="676"/>
      <c r="S37" s="676"/>
      <c r="T37" s="676"/>
      <c r="U37" s="676"/>
      <c r="V37" s="677"/>
    </row>
    <row r="38" spans="1:22">
      <c r="B38" s="305"/>
    </row>
    <row r="41" spans="1:22" ht="19.25" customHeight="1"/>
    <row r="42" spans="1:22" s="354" customFormat="1" ht="17.75" customHeight="1">
      <c r="A42" s="163" t="s">
        <v>886</v>
      </c>
      <c r="B42" s="146"/>
      <c r="C42" s="163" t="s">
        <v>569</v>
      </c>
      <c r="D42" s="382"/>
      <c r="E42" s="363"/>
      <c r="F42" s="163" t="s">
        <v>880</v>
      </c>
      <c r="G42" s="146"/>
      <c r="H42" s="163" t="s">
        <v>569</v>
      </c>
      <c r="K42" s="265"/>
      <c r="L42" s="265"/>
      <c r="V42" s="264"/>
    </row>
    <row r="43" spans="1:22" s="354" customFormat="1" ht="17.75" customHeight="1">
      <c r="A43" s="163" t="s">
        <v>887</v>
      </c>
      <c r="B43" s="146"/>
      <c r="C43" s="163" t="s">
        <v>891</v>
      </c>
      <c r="D43" s="382"/>
      <c r="E43" s="363"/>
      <c r="F43" s="247" t="s">
        <v>881</v>
      </c>
      <c r="G43" s="381"/>
      <c r="H43" s="247" t="s">
        <v>891</v>
      </c>
      <c r="K43" s="265"/>
      <c r="L43" s="265"/>
      <c r="V43" s="264"/>
    </row>
    <row r="44" spans="1:22" s="354" customFormat="1" ht="17.75" customHeight="1">
      <c r="A44" s="163" t="s">
        <v>888</v>
      </c>
      <c r="B44" s="146"/>
      <c r="C44" s="163" t="s">
        <v>891</v>
      </c>
      <c r="D44" s="382"/>
      <c r="E44" s="363"/>
      <c r="F44" s="163" t="s">
        <v>882</v>
      </c>
      <c r="G44" s="146"/>
      <c r="H44" s="163" t="s">
        <v>569</v>
      </c>
      <c r="K44" s="265"/>
      <c r="L44" s="265"/>
      <c r="V44" s="264"/>
    </row>
    <row r="45" spans="1:22" s="354" customFormat="1" ht="17.75" customHeight="1">
      <c r="A45" s="163" t="s">
        <v>889</v>
      </c>
      <c r="B45" s="146"/>
      <c r="C45" s="163" t="s">
        <v>569</v>
      </c>
      <c r="D45" s="382"/>
      <c r="E45" s="363"/>
      <c r="F45" s="163" t="s">
        <v>883</v>
      </c>
      <c r="G45" s="146"/>
      <c r="H45" s="163" t="s">
        <v>569</v>
      </c>
      <c r="K45" s="265"/>
      <c r="L45" s="265"/>
      <c r="V45" s="264"/>
    </row>
    <row r="46" spans="1:22" s="354" customFormat="1" ht="17.75" customHeight="1">
      <c r="A46" s="163" t="s">
        <v>890</v>
      </c>
      <c r="B46" s="146"/>
      <c r="C46" s="163" t="s">
        <v>569</v>
      </c>
      <c r="D46" s="382"/>
      <c r="E46" s="363"/>
      <c r="F46" s="163" t="s">
        <v>885</v>
      </c>
      <c r="G46" s="146"/>
      <c r="H46" s="163" t="s">
        <v>569</v>
      </c>
      <c r="K46" s="265"/>
      <c r="L46" s="265"/>
      <c r="V46" s="264"/>
    </row>
    <row r="47" spans="1:22" ht="18.75" customHeight="1">
      <c r="A47" s="411"/>
      <c r="B47" s="411"/>
      <c r="C47" s="411"/>
      <c r="D47" s="384"/>
      <c r="E47" s="266"/>
      <c r="F47" s="163" t="s">
        <v>884</v>
      </c>
      <c r="H47" s="163" t="s">
        <v>569</v>
      </c>
    </row>
    <row r="48" spans="1:22" ht="17.5">
      <c r="A48" s="268"/>
      <c r="B48" s="411"/>
      <c r="C48" s="411"/>
      <c r="D48" s="384"/>
      <c r="E48" s="411"/>
      <c r="F48" s="267"/>
      <c r="G48" s="267"/>
      <c r="H48" s="411"/>
    </row>
    <row r="50" spans="1:12">
      <c r="D50" s="386" t="s">
        <v>872</v>
      </c>
    </row>
    <row r="51" spans="1:12">
      <c r="L51" s="355"/>
    </row>
    <row r="52" spans="1:12" ht="14">
      <c r="A52" s="356"/>
      <c r="C52" s="334"/>
      <c r="D52" s="398"/>
      <c r="L52" s="358"/>
    </row>
    <row r="53" spans="1:12" ht="14">
      <c r="A53" s="359"/>
      <c r="C53" s="334"/>
      <c r="D53" s="398"/>
      <c r="L53" s="358"/>
    </row>
    <row r="54" spans="1:12" ht="14">
      <c r="A54" s="359"/>
      <c r="C54" s="334"/>
      <c r="D54" s="398"/>
      <c r="L54" s="358"/>
    </row>
    <row r="55" spans="1:12" ht="14">
      <c r="A55" s="359"/>
      <c r="B55" s="334"/>
      <c r="C55" s="334"/>
      <c r="D55" s="398"/>
      <c r="L55" s="358"/>
    </row>
    <row r="56" spans="1:12" ht="14">
      <c r="A56" s="359"/>
      <c r="B56" s="334"/>
      <c r="C56" s="334"/>
      <c r="D56" s="398"/>
      <c r="L56" s="358"/>
    </row>
    <row r="57" spans="1:12" ht="14">
      <c r="A57" s="359"/>
      <c r="B57" s="334"/>
      <c r="C57" s="334"/>
      <c r="D57" s="398"/>
      <c r="L57" s="358"/>
    </row>
    <row r="58" spans="1:12" ht="14">
      <c r="A58" s="334"/>
      <c r="B58" s="334"/>
      <c r="C58" s="334"/>
      <c r="D58" s="398"/>
      <c r="L58" s="360"/>
    </row>
    <row r="59" spans="1:12" ht="14">
      <c r="A59" s="359"/>
      <c r="B59" s="334"/>
      <c r="C59" s="334"/>
      <c r="D59" s="398"/>
    </row>
    <row r="60" spans="1:12" ht="14">
      <c r="A60" s="334"/>
      <c r="B60" s="334"/>
      <c r="C60" s="334"/>
      <c r="D60" s="398"/>
    </row>
    <row r="61" spans="1:12" ht="14">
      <c r="A61" s="334"/>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34"/>
      <c r="B72" s="334"/>
      <c r="C72" s="334"/>
      <c r="D72" s="398"/>
    </row>
    <row r="73" spans="1:4" ht="14">
      <c r="B73" s="334"/>
    </row>
    <row r="74" spans="1:4" ht="14">
      <c r="B74" s="334"/>
    </row>
    <row r="75" spans="1:4" ht="14">
      <c r="B75" s="334"/>
    </row>
  </sheetData>
  <mergeCells count="9">
    <mergeCell ref="F37:G37"/>
    <mergeCell ref="H37:I37"/>
    <mergeCell ref="L37:V37"/>
    <mergeCell ref="B29:C30"/>
    <mergeCell ref="L31:V31"/>
    <mergeCell ref="F32:G32"/>
    <mergeCell ref="F33:G33"/>
    <mergeCell ref="F34:G34"/>
    <mergeCell ref="L36:V36"/>
  </mergeCells>
  <printOptions horizontalCentered="1"/>
  <pageMargins left="0" right="0" top="0.23622047244094491" bottom="0.15748031496062992" header="8.0708661417322833" footer="0"/>
  <pageSetup paperSize="9" scale="74" firstPageNumber="4294963191" fitToHeight="2" orientation="landscape" r:id="rId1"/>
  <headerFooter alignWithMargins="0">
    <oddHeader>&amp;R&amp;"Calibri"&amp;10&amp;K000000 Confidential&amp;1#_x000D_</oddHeader>
  </headerFooter>
  <rowBreaks count="1" manualBreakCount="1">
    <brk id="37" max="21" man="1"/>
  </rowBreaks>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1E875-1680-4CC3-AABF-BA42BDC2D39A}">
  <sheetPr>
    <pageSetUpPr fitToPage="1"/>
  </sheetPr>
  <dimension ref="A1:AD74"/>
  <sheetViews>
    <sheetView zoomScale="70" zoomScaleNormal="70" zoomScaleSheetLayoutView="85" workbookViewId="0">
      <selection activeCell="J16" sqref="J16"/>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13"/>
      <c r="I10" s="614"/>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1155</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272">
        <v>6</v>
      </c>
      <c r="B19" s="368" t="s">
        <v>353</v>
      </c>
      <c r="C19" s="187" t="str">
        <f>IF(D19="","",VLOOKUP(B19,Data!$B$5:$L$404,2,FALSE))</f>
        <v>WQ78260</v>
      </c>
      <c r="D19" s="274">
        <v>2</v>
      </c>
      <c r="E19" s="273"/>
      <c r="F19" s="376">
        <f>IF(D19="","",VLOOKUP(B19,Data!$B$5:$L$404,11,FALSE))</f>
        <v>4283.6499999999996</v>
      </c>
      <c r="G19" s="400">
        <f>IF(D19&gt;0,D19*F19,"-")</f>
        <v>8567.2999999999993</v>
      </c>
      <c r="H19" s="401" t="str">
        <f>IF(D19="","",VLOOKUP(B19,Data!$B$5:$D$404,3,FALSE))</f>
        <v>C/T</v>
      </c>
      <c r="I19" s="401" t="str">
        <f>IF(D19="","",VLOOKUP(B19,Data!$B$5:$M$404,12,FALSE))</f>
        <v>Indonesia</v>
      </c>
      <c r="J19" s="553" t="s">
        <v>1156</v>
      </c>
      <c r="K19" s="187">
        <f>IF(D19="","",VLOOKUP(B19,Data!$B$5:$E$404,4,FALSE)*D19)</f>
        <v>610</v>
      </c>
      <c r="L19" s="187">
        <f>IF(D19="","",VLOOKUP(B19,Data!$B$5:$F$404,5,FALSE)*D19)</f>
        <v>538</v>
      </c>
      <c r="M19" s="403"/>
      <c r="N19" s="404"/>
      <c r="O19" s="405"/>
      <c r="P19" s="406"/>
      <c r="Q19" s="405"/>
      <c r="R19" s="405"/>
      <c r="S19" s="406"/>
      <c r="T19" s="407"/>
      <c r="U19" s="406"/>
      <c r="V19" s="408">
        <f>IF(D19="","",VLOOKUP(B19,Data!$B$5:$J$404,9,FALSE)*D19)</f>
        <v>3.0680000000000001</v>
      </c>
      <c r="W19" s="386"/>
      <c r="X19" s="386"/>
      <c r="Y19" s="386"/>
      <c r="Z19" s="386"/>
      <c r="AA19" s="386"/>
      <c r="AB19" s="386"/>
      <c r="AC19" s="386"/>
      <c r="AD19" s="386"/>
    </row>
    <row r="20" spans="1:30" s="340" customFormat="1" ht="17" customHeight="1">
      <c r="A20" s="272"/>
      <c r="B20" s="419"/>
      <c r="C20" s="187" t="str">
        <f>IF(D20="","",VLOOKUP(B20,Data!$B$5:$L$404,2,FALSE))</f>
        <v/>
      </c>
      <c r="D20" s="274"/>
      <c r="E20" s="466"/>
      <c r="F20" s="185" t="str">
        <f>IF(D20="","",VLOOKUP(B20,Data!$B$5:$L$404,11,FALSE))</f>
        <v/>
      </c>
      <c r="G20" s="188" t="str">
        <f t="shared" ref="G20:G25" si="0">IF(D20&gt;0,D20*F20,"-")</f>
        <v>-</v>
      </c>
      <c r="H20" s="182" t="str">
        <f>IF(D20="","",VLOOKUP(B20,Data!$B$5:$D$404,3,FALSE))</f>
        <v/>
      </c>
      <c r="I20" s="182" t="str">
        <f>IF(D20="","",VLOOKUP(B20,Data!$B$5:$M$404,12,FALSE))</f>
        <v/>
      </c>
      <c r="J20" s="553"/>
      <c r="K20" s="183" t="str">
        <f>IF(D20="","",VLOOKUP(B20,Data!$B$5:$E$404,4,FALSE)*D20)</f>
        <v/>
      </c>
      <c r="L20" s="183" t="str">
        <f>IF(D20="","",VLOOKUP(B20,Data!$B$5:$F$404,5,FALSE)*D20)</f>
        <v/>
      </c>
      <c r="M20" s="189" t="e">
        <f>IF(B20=Data!B87,Data!G87,(IF(B20=Data!B93,Data!G93,(IF(B20=Data!B95,Data!G95,(IF(B20=Data!#REF!,Data!#REF!,(IF(B20=Data!#REF!,Data!#REF!,(IF(B20=Data!B78,Data!G78,(IF(B20=Data!#REF!,Data!#REF!,(IF(B20=Data!#REF!,Data!#REF!,Data!#REF!)))))))))))))))&amp;IF(B20=Data!B212,Data!G212,(IF(B20=Data!B213,Data!G213,(IF(B20=Data!#REF!,Data!#REF!,(IF(B20=Data!B208,Data!G208,(IF(B20=Data!B209,Data!G209,(IF(B20=Data!#REF!,Data!G905,(IF(B20=Data!#REF!,Data!#REF!,(IF(B20=Data!B265,Data!G265,Data!#REF!)))))))))))))))&amp;IF(B20=Data!#REF!,Data!#REF!,(IF(B20=Data!#REF!,Data!#REF!,(IF(B20=Data!#REF!,Data!#REF!,(IF(B20=Data!#REF!,Data!#REF!,(IF(B20=Data!#REF!,Data!#REF!,Data!#REF!)))))))))</f>
        <v>#REF!</v>
      </c>
      <c r="N20" s="377"/>
      <c r="O20" s="378"/>
      <c r="P20" s="186" t="e">
        <f>IF(B20=Data!B87,Data!H87,(IF(B20=Data!B93,Data!H93,(IF(B20=Data!B95,Data!H95,(IF(B20=Data!#REF!,Data!#REF!,(IF(B20=Data!#REF!,Data!#REF!,(IF(B20=Data!B78,Data!H78,(IF(B20=Data!#REF!,Data!#REF!,(IF(B20=Data!#REF!,Data!#REF!,Data!#REF!)))))))))))))))&amp;IF(B20=Data!B212,Data!H212,(IF(B20=Data!B213,Data!H213,(IF(B20=Data!#REF!,Data!#REF!,(IF(B20=Data!B208,Data!H208,(IF(B20=Data!B209,Data!H209,(IF(B20=Data!#REF!,Data!H905,(IF(B20=Data!#REF!,Data!#REF!,(IF(B20=Data!B265,Data!H265,Data!#REF!)))))))))))))))&amp;IF(B20=Data!#REF!,Data!#REF!,(IF(B20=Data!#REF!,Data!#REF!,(IF(B20=Data!#REF!,Data!#REF!,(IF(B20=Data!#REF!,Data!#REF!,(IF(B20=Data!#REF!,Data!#REF!,Data!#REF!)))))))))</f>
        <v>#REF!</v>
      </c>
      <c r="Q20" s="378"/>
      <c r="R20" s="378"/>
      <c r="S20" s="186" t="e">
        <f>IF(B20=Data!B87,Data!I87,(IF(B20=Data!B93,Data!I93,(IF(B20=Data!B95,Data!I95,(IF(B20=Data!#REF!,Data!#REF!,(IF(B20=Data!#REF!,Data!#REF!,(IF(B20=Data!B78,Data!I78,(IF(B20=Data!#REF!,Data!#REF!,(IF(B20=Data!#REF!,Data!#REF!,Data!#REF!)))))))))))))))&amp;IF(B20=Data!B212,Data!I212,(IF(B20=Data!B213,Data!I213,(IF(B20=Data!#REF!,Data!#REF!,(IF(B20=Data!B208,Data!I208,(IF(B20=Data!B209,Data!I209,(IF(B20=Data!#REF!,Data!I905,(IF(B20=Data!#REF!,Data!#REF!,(IF(B20=Data!B265,Data!I265,Data!#REF!)))))))))))))))&amp;IF(B20=Data!#REF!,Data!#REF!,(IF(B20=Data!#REF!,Data!#REF!,(IF(B20=Data!#REF!,Data!#REF!,(IF(B20=Data!#REF!,Data!#REF!,(IF(B20=Data!#REF!,Data!#REF!,Data!#REF!)))))))))</f>
        <v>#REF!</v>
      </c>
      <c r="T20" s="379"/>
      <c r="U20" s="186" t="e">
        <f>IF(B20=Data!B87,Data!J87,(IF(B20=Data!B93,Data!J93,(IF(B20=Data!B95,Data!J95,(IF(B20=Data!#REF!,Data!#REF!,(IF(B20=Data!#REF!,Data!#REF!,(IF(B20=Data!B78,Data!J78,(IF(B20=Data!#REF!,Data!#REF!,(IF(B20=Data!#REF!,Data!#REF!,Data!#REF!)))))))))))))))&amp;IF(B20=Data!B212,Data!J212,(IF(B20=Data!B213,Data!J213,(IF(B20=Data!#REF!,Data!#REF!,(IF(B20=Data!B208,Data!J208,(IF(B20=Data!B209,Data!J209,(IF(B20=Data!#REF!,Data!J905,(IF(B20=Data!#REF!,Data!#REF!,(IF(B20=Data!B265,Data!J265,Data!#REF!)))))))))))))))&amp;IF(B20=Data!#REF!,Data!#REF!,(IF(B20=Data!#REF!,Data!#REF!,(IF(B20=Data!#REF!,Data!#REF!,(IF(B20=Data!#REF!,Data!#REF!,(IF(B20=Data!#REF!,Data!#REF!,Data!#REF!)))))))))</f>
        <v>#REF!</v>
      </c>
      <c r="V20" s="184" t="str">
        <f>IF(D20="","",VLOOKUP(B20,Data!$B$5:$J$404,9,FALSE)*D20)</f>
        <v/>
      </c>
    </row>
    <row r="21" spans="1:30" s="409" customFormat="1" ht="17" customHeight="1">
      <c r="A21" s="410"/>
      <c r="B21" s="368"/>
      <c r="C21" s="187" t="str">
        <f>IF(D21="","",VLOOKUP(B21,Data!$B$5:$L$404,2,FALSE))</f>
        <v/>
      </c>
      <c r="D21" s="274"/>
      <c r="E21" s="273"/>
      <c r="F21" s="376" t="str">
        <f>IF(D21="","",VLOOKUP(B21,Data!$B$5:$L$404,11,FALSE))</f>
        <v/>
      </c>
      <c r="G21" s="400" t="str">
        <f t="shared" si="0"/>
        <v>-</v>
      </c>
      <c r="H21" s="401" t="str">
        <f>IF(D21="","",VLOOKUP(B21,Data!$B$5:$D$404,3,FALSE))</f>
        <v/>
      </c>
      <c r="I21" s="401" t="str">
        <f>IF(D21="","",VLOOKUP(B21,Data!$B$5:$M$404,12,FALSE))</f>
        <v/>
      </c>
      <c r="J21" s="402"/>
      <c r="K21" s="187" t="str">
        <f>IF(D21="","",VLOOKUP(B21,Data!$B$5:$E$404,4,FALSE)*D21)</f>
        <v/>
      </c>
      <c r="L21" s="187" t="str">
        <f>IF(D21="","",VLOOKUP(B21,Data!$B$5:$F$404,5,FALSE)*D21)</f>
        <v/>
      </c>
      <c r="M21" s="403"/>
      <c r="N21" s="404"/>
      <c r="O21" s="405"/>
      <c r="P21" s="406"/>
      <c r="Q21" s="405"/>
      <c r="R21" s="405"/>
      <c r="S21" s="406"/>
      <c r="T21" s="407"/>
      <c r="U21" s="406"/>
      <c r="V21" s="408" t="str">
        <f>IF(D21="","",VLOOKUP(B21,Data!$B$5:$J$404,9,FALSE)*D21)</f>
        <v/>
      </c>
      <c r="W21" s="386"/>
      <c r="X21" s="386"/>
      <c r="Y21" s="386"/>
      <c r="Z21" s="386"/>
      <c r="AA21" s="386"/>
      <c r="AB21" s="386"/>
      <c r="AC21" s="386"/>
      <c r="AD21" s="386"/>
    </row>
    <row r="22" spans="1:30" s="409" customFormat="1" ht="17" customHeight="1">
      <c r="A22" s="410"/>
      <c r="B22" s="368"/>
      <c r="C22" s="187" t="str">
        <f>IF(D22="","",VLOOKUP(B22,Data!$B$5:$L$404,2,FALSE))</f>
        <v/>
      </c>
      <c r="D22" s="274"/>
      <c r="E22" s="273"/>
      <c r="F22" s="376" t="str">
        <f>IF(D22="","",VLOOKUP(B22,Data!$B$5:$L$404,11,FALSE))</f>
        <v/>
      </c>
      <c r="G22" s="400" t="str">
        <f t="shared" si="0"/>
        <v>-</v>
      </c>
      <c r="H22" s="401" t="str">
        <f>IF(D22="","",VLOOKUP(B22,Data!$B$5:$D$404,3,FALSE))</f>
        <v/>
      </c>
      <c r="I22" s="401" t="str">
        <f>IF(D22="","",VLOOKUP(B22,Data!$B$5:$M$404,12,FALSE))</f>
        <v/>
      </c>
      <c r="J22" s="402"/>
      <c r="K22" s="187" t="str">
        <f>IF(D22="","",VLOOKUP(B22,Data!$B$5:$E$404,4,FALSE)*D22)</f>
        <v/>
      </c>
      <c r="L22" s="187" t="str">
        <f>IF(D22="","",VLOOKUP(B22,Data!$B$5:$F$404,5,FALSE)*D22)</f>
        <v/>
      </c>
      <c r="M22" s="403"/>
      <c r="N22" s="404"/>
      <c r="O22" s="405"/>
      <c r="P22" s="406"/>
      <c r="Q22" s="405"/>
      <c r="R22" s="405"/>
      <c r="S22" s="406"/>
      <c r="T22" s="407"/>
      <c r="U22" s="406"/>
      <c r="V22" s="408" t="str">
        <f>IF(D22="","",VLOOKUP(B22,Data!$B$5:$J$404,9,FALSE)*D22)</f>
        <v/>
      </c>
      <c r="W22" s="386"/>
      <c r="X22" s="386"/>
      <c r="Y22" s="386"/>
      <c r="Z22" s="386"/>
      <c r="AA22" s="386"/>
      <c r="AB22" s="386"/>
      <c r="AC22" s="386"/>
      <c r="AD22" s="386"/>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340" customFormat="1" ht="17" customHeight="1">
      <c r="A24" s="410"/>
      <c r="B24" s="342"/>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399"/>
      <c r="B25" s="342" t="s">
        <v>871</v>
      </c>
      <c r="C25" s="187" t="str">
        <f>IF(D25="","",VLOOKUP(B25,Data!$B$5:$L$404,2,FALSE))</f>
        <v/>
      </c>
      <c r="D25" s="274"/>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410"/>
      <c r="B26" s="342" t="s">
        <v>1185</v>
      </c>
      <c r="C26" s="187"/>
      <c r="D26" s="274" t="s">
        <v>12</v>
      </c>
      <c r="E26" s="276"/>
      <c r="F26" s="185"/>
      <c r="G26" s="188"/>
      <c r="H26" s="182"/>
      <c r="I26" s="182"/>
      <c r="J26" s="246"/>
      <c r="K26" s="183"/>
      <c r="L26" s="183"/>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c r="W26" s="282"/>
      <c r="X26" s="282"/>
      <c r="Y26" s="282"/>
      <c r="Z26" s="282"/>
      <c r="AA26" s="282"/>
      <c r="AB26" s="282"/>
      <c r="AC26" s="282"/>
      <c r="AD26" s="282"/>
    </row>
    <row r="27" spans="1:30" s="340" customFormat="1" ht="19.5" customHeight="1">
      <c r="A27" s="272"/>
      <c r="B27" s="695" t="s">
        <v>1184</v>
      </c>
      <c r="C27" s="696"/>
      <c r="D27" s="269">
        <f>SUM(D16:D26)</f>
        <v>2</v>
      </c>
      <c r="E27" s="374"/>
      <c r="F27" s="380"/>
      <c r="G27" s="191">
        <f>SUM(G16:G26)</f>
        <v>8567.2999999999993</v>
      </c>
      <c r="H27" s="191"/>
      <c r="I27" s="383"/>
      <c r="J27" s="343"/>
      <c r="K27" s="191">
        <f>SUM(K16:K26)</f>
        <v>610</v>
      </c>
      <c r="L27" s="191">
        <f>SUM(L16:L26)</f>
        <v>538</v>
      </c>
      <c r="M27" s="191" t="e">
        <f>SUM(M16:M26)</f>
        <v>#REF!</v>
      </c>
      <c r="N27" s="190">
        <f>SUM(N14:N15)</f>
        <v>0</v>
      </c>
      <c r="O27" s="190" t="e">
        <f>SUM(#REF!)</f>
        <v>#REF!</v>
      </c>
      <c r="P27" s="190">
        <f>SUM(P14:P15)</f>
        <v>0</v>
      </c>
      <c r="Q27" s="190">
        <f>SUM(Q14:Q15)</f>
        <v>0</v>
      </c>
      <c r="R27" s="190" t="e">
        <f>SUM(#REF!)</f>
        <v>#REF!</v>
      </c>
      <c r="S27" s="190">
        <f>SUM(S14:S15)</f>
        <v>0</v>
      </c>
      <c r="T27" s="190">
        <f>SUM(T14:T15)</f>
        <v>0</v>
      </c>
      <c r="U27" s="190"/>
      <c r="V27" s="192">
        <f>SUM(V16:V26)</f>
        <v>3.0680000000000001</v>
      </c>
      <c r="W27" s="282"/>
    </row>
    <row r="28" spans="1:30" ht="10.5" customHeight="1">
      <c r="A28" s="272"/>
      <c r="B28" s="697"/>
      <c r="C28" s="698"/>
      <c r="D28" s="395"/>
      <c r="E28" s="375"/>
      <c r="F28" s="311"/>
      <c r="G28" s="160" t="s">
        <v>523</v>
      </c>
      <c r="H28" s="157"/>
      <c r="I28" s="344"/>
      <c r="J28" s="344"/>
      <c r="K28" s="344"/>
      <c r="L28" s="161"/>
      <c r="M28" s="151"/>
      <c r="N28" s="298"/>
      <c r="U28" s="298"/>
      <c r="V28" s="298"/>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1182</v>
      </c>
      <c r="G35" s="674"/>
      <c r="H35" s="673" t="s">
        <v>1181</v>
      </c>
      <c r="I35" s="674"/>
      <c r="J35" s="158" t="s">
        <v>104</v>
      </c>
      <c r="K35" s="158"/>
      <c r="L35" s="675" t="s">
        <v>105</v>
      </c>
      <c r="M35" s="676"/>
      <c r="N35" s="676"/>
      <c r="O35" s="676"/>
      <c r="P35" s="676"/>
      <c r="Q35" s="676"/>
      <c r="R35" s="676"/>
      <c r="S35" s="676"/>
      <c r="T35" s="676"/>
      <c r="U35" s="676"/>
      <c r="V35" s="677"/>
    </row>
    <row r="36" spans="1:22">
      <c r="B36" s="305"/>
    </row>
    <row r="41" spans="1:22" s="354" customFormat="1" ht="17.5"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72DD6-0787-4F48-9005-53F444D398C6}">
  <sheetPr>
    <pageSetUpPr fitToPage="1"/>
  </sheetPr>
  <dimension ref="A1:V85"/>
  <sheetViews>
    <sheetView topLeftCell="A16" zoomScale="85" zoomScaleNormal="85" zoomScaleSheetLayoutView="75" workbookViewId="0">
      <selection activeCell="E27" sqref="E27"/>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15"/>
      <c r="I10" s="616"/>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1051</v>
      </c>
      <c r="C18" s="187" t="str">
        <f>IF(D18="","",VLOOKUP(B18,Data!$B$5:$L$404,2,FALSE))</f>
        <v/>
      </c>
      <c r="D18" s="274"/>
      <c r="E18" s="466"/>
      <c r="F18" s="185" t="str">
        <f>IF(D18="","",VLOOKUP(B18,Data!$B$5:$L$404,11,FALSE))</f>
        <v/>
      </c>
      <c r="G18" s="188" t="str">
        <f t="shared" ref="G18:G37"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155,Data!G155,(IF(B18=Data!B161,Data!G161,(IF(B18=Data!B163,Data!G163,(IF(B18=Data!#REF!,Data!#REF!,(IF(B18=Data!#REF!,Data!#REF!,(IF(B18=Data!B146,Data!G146,(IF(B18=Data!#REF!,Data!#REF!,(IF(B18=Data!#REF!,Data!#REF!,Data!#REF!)))))))))))))))&amp;IF(B18=Data!B281,Data!G281,(IF(B18=Data!B282,Data!G282,(IF(B18=Data!#REF!,Data!#REF!,(IF(B18=Data!B277,Data!G277,(IF(B18=Data!B278,Data!G278,(IF(B18=Data!#REF!,Data!G973,(IF(B18=Data!#REF!,Data!#REF!,(IF(B18=Data!B333,Data!G333,Data!#REF!)))))))))))))))&amp;IF(B18=Data!#REF!,Data!#REF!,(IF(B18=Data!#REF!,Data!#REF!,(IF(B18=Data!#REF!,Data!#REF!,(IF(B18=Data!#REF!,Data!#REF!,(IF(B18=Data!#REF!,Data!#REF!,Data!#REF!)))))))))</f>
        <v>#REF!</v>
      </c>
      <c r="N18" s="377"/>
      <c r="O18" s="378"/>
      <c r="P18" s="186" t="e">
        <f>IF(B18=Data!B155,Data!H155,(IF(B18=Data!B161,Data!H161,(IF(B18=Data!B163,Data!H163,(IF(B18=Data!#REF!,Data!#REF!,(IF(B18=Data!#REF!,Data!#REF!,(IF(B18=Data!B146,Data!H146,(IF(B18=Data!#REF!,Data!#REF!,(IF(B18=Data!#REF!,Data!#REF!,Data!#REF!)))))))))))))))&amp;IF(B18=Data!B281,Data!H281,(IF(B18=Data!B282,Data!H282,(IF(B18=Data!#REF!,Data!#REF!,(IF(B18=Data!B277,Data!H277,(IF(B18=Data!B278,Data!H278,(IF(B18=Data!#REF!,Data!H973,(IF(B18=Data!#REF!,Data!#REF!,(IF(B18=Data!B333,Data!H333,Data!#REF!)))))))))))))))&amp;IF(B18=Data!#REF!,Data!#REF!,(IF(B18=Data!#REF!,Data!#REF!,(IF(B18=Data!#REF!,Data!#REF!,(IF(B18=Data!#REF!,Data!#REF!,(IF(B18=Data!#REF!,Data!#REF!,Data!#REF!)))))))))</f>
        <v>#REF!</v>
      </c>
      <c r="Q18" s="378"/>
      <c r="R18" s="378"/>
      <c r="S18" s="186" t="e">
        <f>IF(B18=Data!B155,Data!I155,(IF(B18=Data!B161,Data!I161,(IF(B18=Data!B163,Data!I163,(IF(B18=Data!#REF!,Data!#REF!,(IF(B18=Data!#REF!,Data!#REF!,(IF(B18=Data!B146,Data!I146,(IF(B18=Data!#REF!,Data!#REF!,(IF(B18=Data!#REF!,Data!#REF!,Data!#REF!)))))))))))))))&amp;IF(B18=Data!B281,Data!I281,(IF(B18=Data!B282,Data!I282,(IF(B18=Data!#REF!,Data!#REF!,(IF(B18=Data!B277,Data!I277,(IF(B18=Data!B278,Data!I278,(IF(B18=Data!#REF!,Data!I973,(IF(B18=Data!#REF!,Data!#REF!,(IF(B18=Data!B333,Data!I333,Data!#REF!)))))))))))))))&amp;IF(B18=Data!#REF!,Data!#REF!,(IF(B18=Data!#REF!,Data!#REF!,(IF(B18=Data!#REF!,Data!#REF!,(IF(B18=Data!#REF!,Data!#REF!,(IF(B18=Data!#REF!,Data!#REF!,Data!#REF!)))))))))</f>
        <v>#REF!</v>
      </c>
      <c r="T18" s="379"/>
      <c r="U18" s="186" t="e">
        <f>IF(B18=Data!B155,Data!J155,(IF(B18=Data!B161,Data!J161,(IF(B18=Data!B163,Data!J163,(IF(B18=Data!#REF!,Data!#REF!,(IF(B18=Data!#REF!,Data!#REF!,(IF(B18=Data!B146,Data!J146,(IF(B18=Data!#REF!,Data!#REF!,(IF(B18=Data!#REF!,Data!#REF!,Data!#REF!)))))))))))))))&amp;IF(B18=Data!B281,Data!J281,(IF(B18=Data!B282,Data!J282,(IF(B18=Data!#REF!,Data!#REF!,(IF(B18=Data!B277,Data!J277,(IF(B18=Data!B278,Data!J278,(IF(B18=Data!#REF!,Data!J973,(IF(B18=Data!#REF!,Data!#REF!,(IF(B18=Data!B333,Data!J333,Data!#REF!)))))))))))))))&amp;IF(B18=Data!#REF!,Data!#REF!,(IF(B18=Data!#REF!,Data!#REF!,(IF(B18=Data!#REF!,Data!#REF!,(IF(B18=Data!#REF!,Data!#REF!,(IF(B18=Data!#REF!,Data!#REF!,Data!#REF!)))))))))</f>
        <v>#REF!</v>
      </c>
      <c r="V18" s="184" t="str">
        <f>IF(D18="","",VLOOKUP(B18,Data!$B$5:$J$404,9,FALSE)*D18)</f>
        <v/>
      </c>
    </row>
    <row r="19" spans="1:22" s="340" customFormat="1" ht="17" customHeight="1">
      <c r="A19" s="272">
        <v>1</v>
      </c>
      <c r="B19" s="419" t="s">
        <v>324</v>
      </c>
      <c r="C19" s="187" t="str">
        <f>IF(D19="","",VLOOKUP(B19,Data!$B$5:$L$404,2,FALSE))</f>
        <v>ZV78210</v>
      </c>
      <c r="D19" s="274">
        <v>1</v>
      </c>
      <c r="E19" s="466" t="s">
        <v>521</v>
      </c>
      <c r="F19" s="185">
        <f>IF(D19="","",VLOOKUP(B19,Data!$B$5:$L$404,11,FALSE))</f>
        <v>7778.81</v>
      </c>
      <c r="G19" s="188">
        <f t="shared" si="0"/>
        <v>7778.81</v>
      </c>
      <c r="H19" s="182" t="str">
        <f>IF(D19="","",VLOOKUP(B19,Data!$B$5:$D$404,3,FALSE))</f>
        <v>C/T</v>
      </c>
      <c r="I19" s="182" t="str">
        <f>IF(D19="","",VLOOKUP(B19,Data!$B$5:$M$404,12,FALSE))</f>
        <v>Indonesia</v>
      </c>
      <c r="J19" s="280" t="s">
        <v>1094</v>
      </c>
      <c r="K19" s="183">
        <f>IF(D19="","",VLOOKUP(B19,Data!$B$5:$E$404,4,FALSE)*D19)</f>
        <v>345</v>
      </c>
      <c r="L19" s="183">
        <f>IF(D19="","",VLOOKUP(B19,Data!$B$5:$F$404,5,FALSE)*D19)</f>
        <v>304</v>
      </c>
      <c r="M19" s="189" t="e">
        <f>IF(B19=Data!B106,Data!G106,(IF(B19=Data!B112,Data!G112,(IF(B19=Data!B114,Data!G114,(IF(B19=Data!#REF!,Data!#REF!,(IF(B19=Data!#REF!,Data!#REF!,(IF(B19=Data!B97,Data!G97,(IF(B19=Data!#REF!,Data!#REF!,(IF(B19=Data!#REF!,Data!#REF!,Data!#REF!)))))))))))))))&amp;IF(B19=Data!B232,Data!G232,(IF(B19=Data!B233,Data!G233,(IF(B19=Data!#REF!,Data!#REF!,(IF(B19=Data!B228,Data!G228,(IF(B19=Data!B229,Data!G229,(IF(B19=Data!#REF!,Data!G924,(IF(B19=Data!#REF!,Data!#REF!,(IF(B19=Data!B284,Data!G284,Data!#REF!)))))))))))))))&amp;IF(B19=Data!#REF!,Data!#REF!,(IF(B19=Data!#REF!,Data!#REF!,(IF(B19=Data!#REF!,Data!#REF!,(IF(B19=Data!#REF!,Data!#REF!,(IF(B19=Data!#REF!,Data!#REF!,Data!#REF!)))))))))</f>
        <v>#REF!</v>
      </c>
      <c r="N19" s="377"/>
      <c r="O19" s="378"/>
      <c r="P19" s="186" t="e">
        <f>IF(B19=Data!B106,Data!H106,(IF(B19=Data!B112,Data!H112,(IF(B19=Data!B114,Data!H114,(IF(B19=Data!#REF!,Data!#REF!,(IF(B19=Data!#REF!,Data!#REF!,(IF(B19=Data!B97,Data!H97,(IF(B19=Data!#REF!,Data!#REF!,(IF(B19=Data!#REF!,Data!#REF!,Data!#REF!)))))))))))))))&amp;IF(B19=Data!B232,Data!H232,(IF(B19=Data!B233,Data!H233,(IF(B19=Data!#REF!,Data!#REF!,(IF(B19=Data!B228,Data!H228,(IF(B19=Data!B229,Data!H229,(IF(B19=Data!#REF!,Data!H924,(IF(B19=Data!#REF!,Data!#REF!,(IF(B19=Data!B284,Data!H284,Data!#REF!)))))))))))))))&amp;IF(B19=Data!#REF!,Data!#REF!,(IF(B19=Data!#REF!,Data!#REF!,(IF(B19=Data!#REF!,Data!#REF!,(IF(B19=Data!#REF!,Data!#REF!,(IF(B19=Data!#REF!,Data!#REF!,Data!#REF!)))))))))</f>
        <v>#REF!</v>
      </c>
      <c r="Q19" s="378"/>
      <c r="R19" s="378"/>
      <c r="S19" s="186" t="e">
        <f>IF(B19=Data!B106,Data!I106,(IF(B19=Data!B112,Data!I112,(IF(B19=Data!B114,Data!I114,(IF(B19=Data!#REF!,Data!#REF!,(IF(B19=Data!#REF!,Data!#REF!,(IF(B19=Data!B97,Data!I97,(IF(B19=Data!#REF!,Data!#REF!,(IF(B19=Data!#REF!,Data!#REF!,Data!#REF!)))))))))))))))&amp;IF(B19=Data!B232,Data!I232,(IF(B19=Data!B233,Data!I233,(IF(B19=Data!#REF!,Data!#REF!,(IF(B19=Data!B228,Data!I228,(IF(B19=Data!B229,Data!I229,(IF(B19=Data!#REF!,Data!I924,(IF(B19=Data!#REF!,Data!#REF!,(IF(B19=Data!B284,Data!I284,Data!#REF!)))))))))))))))&amp;IF(B19=Data!#REF!,Data!#REF!,(IF(B19=Data!#REF!,Data!#REF!,(IF(B19=Data!#REF!,Data!#REF!,(IF(B19=Data!#REF!,Data!#REF!,(IF(B19=Data!#REF!,Data!#REF!,Data!#REF!)))))))))</f>
        <v>#REF!</v>
      </c>
      <c r="T19" s="379"/>
      <c r="U19" s="186" t="e">
        <f>IF(B19=Data!B106,Data!J106,(IF(B19=Data!B112,Data!J112,(IF(B19=Data!B114,Data!J114,(IF(B19=Data!#REF!,Data!#REF!,(IF(B19=Data!#REF!,Data!#REF!,(IF(B19=Data!B97,Data!J97,(IF(B19=Data!#REF!,Data!#REF!,(IF(B19=Data!#REF!,Data!#REF!,Data!#REF!)))))))))))))))&amp;IF(B19=Data!B232,Data!J232,(IF(B19=Data!B233,Data!J233,(IF(B19=Data!#REF!,Data!#REF!,(IF(B19=Data!B228,Data!J228,(IF(B19=Data!B229,Data!J229,(IF(B19=Data!#REF!,Data!J924,(IF(B19=Data!#REF!,Data!#REF!,(IF(B19=Data!B284,Data!J284,Data!#REF!)))))))))))))))&amp;IF(B19=Data!#REF!,Data!#REF!,(IF(B19=Data!#REF!,Data!#REF!,(IF(B19=Data!#REF!,Data!#REF!,(IF(B19=Data!#REF!,Data!#REF!,(IF(B19=Data!#REF!,Data!#REF!,Data!#REF!)))))))))</f>
        <v>#REF!</v>
      </c>
      <c r="V19" s="184">
        <f>IF(D19="","",VLOOKUP(B19,Data!$B$5:$J$404,9,FALSE)*D19)</f>
        <v>1.806</v>
      </c>
    </row>
    <row r="20" spans="1:22" s="340" customFormat="1" ht="17" customHeight="1">
      <c r="A20" s="272"/>
      <c r="B20" s="420" t="s">
        <v>1095</v>
      </c>
      <c r="C20" s="187" t="str">
        <f>IF(D20="","",VLOOKUP(B20,Data!$B$5:$L$404,2,FALSE))</f>
        <v/>
      </c>
      <c r="D20" s="274"/>
      <c r="E20" s="466"/>
      <c r="F20" s="185" t="str">
        <f>IF(D20="","",VLOOKUP(B20,Data!$B$5:$L$404,11,FALSE))</f>
        <v/>
      </c>
      <c r="G20" s="188" t="str">
        <f>IF(D20&gt;0,D20*F20,"-")</f>
        <v>-</v>
      </c>
      <c r="H20" s="182" t="str">
        <f>IF(D20="","",VLOOKUP(B20,Data!$B$5:$D$404,3,FALSE))</f>
        <v/>
      </c>
      <c r="I20" s="182" t="str">
        <f>IF(D20="","",VLOOKUP(B20,Data!$B$5:$M$404,12,FALSE))</f>
        <v/>
      </c>
      <c r="J20" s="280"/>
      <c r="K20" s="183" t="str">
        <f>IF(D20="","",VLOOKUP(B20,Data!$B$5:$E$404,4,FALSE)*D20)</f>
        <v/>
      </c>
      <c r="L20" s="183" t="str">
        <f>IF(D20="","",VLOOKUP(B20,Data!$B$5:$F$404,5,FALSE)*D20)</f>
        <v/>
      </c>
      <c r="M20" s="189" t="e">
        <f>IF(B20=Data!B159,Data!G159,(IF(B20=Data!B165,Data!G165,(IF(B20=Data!B167,Data!G167,(IF(B20=Data!#REF!,Data!#REF!,(IF(B20=Data!#REF!,Data!#REF!,(IF(B20=Data!B150,Data!G150,(IF(B20=Data!#REF!,Data!#REF!,(IF(B20=Data!#REF!,Data!#REF!,Data!#REF!)))))))))))))))&amp;IF(B20=Data!B285,Data!G285,(IF(B20=Data!B286,Data!G286,(IF(B20=Data!#REF!,Data!#REF!,(IF(B20=Data!B281,Data!G281,(IF(B20=Data!B282,Data!G282,(IF(B20=Data!#REF!,Data!G977,(IF(B20=Data!#REF!,Data!#REF!,(IF(B20=Data!B337,Data!G337,Data!#REF!)))))))))))))))&amp;IF(B20=Data!#REF!,Data!#REF!,(IF(B20=Data!#REF!,Data!#REF!,(IF(B20=Data!#REF!,Data!#REF!,(IF(B20=Data!#REF!,Data!#REF!,(IF(B20=Data!#REF!,Data!#REF!,Data!#REF!)))))))))</f>
        <v>#REF!</v>
      </c>
      <c r="N20" s="377"/>
      <c r="O20" s="378"/>
      <c r="P20" s="186" t="e">
        <f>IF(B20=Data!B159,Data!H159,(IF(B20=Data!B165,Data!H165,(IF(B20=Data!B167,Data!H167,(IF(B20=Data!#REF!,Data!#REF!,(IF(B20=Data!#REF!,Data!#REF!,(IF(B20=Data!B150,Data!H150,(IF(B20=Data!#REF!,Data!#REF!,(IF(B20=Data!#REF!,Data!#REF!,Data!#REF!)))))))))))))))&amp;IF(B20=Data!B285,Data!H285,(IF(B20=Data!B286,Data!H286,(IF(B20=Data!#REF!,Data!#REF!,(IF(B20=Data!B281,Data!H281,(IF(B20=Data!B282,Data!H282,(IF(B20=Data!#REF!,Data!H977,(IF(B20=Data!#REF!,Data!#REF!,(IF(B20=Data!B337,Data!H337,Data!#REF!)))))))))))))))&amp;IF(B20=Data!#REF!,Data!#REF!,(IF(B20=Data!#REF!,Data!#REF!,(IF(B20=Data!#REF!,Data!#REF!,(IF(B20=Data!#REF!,Data!#REF!,(IF(B20=Data!#REF!,Data!#REF!,Data!#REF!)))))))))</f>
        <v>#REF!</v>
      </c>
      <c r="Q20" s="378"/>
      <c r="R20" s="378"/>
      <c r="S20" s="186" t="e">
        <f>IF(B20=Data!B159,Data!I159,(IF(B20=Data!B165,Data!I165,(IF(B20=Data!B167,Data!I167,(IF(B20=Data!#REF!,Data!#REF!,(IF(B20=Data!#REF!,Data!#REF!,(IF(B20=Data!B150,Data!I150,(IF(B20=Data!#REF!,Data!#REF!,(IF(B20=Data!#REF!,Data!#REF!,Data!#REF!)))))))))))))))&amp;IF(B20=Data!B285,Data!I285,(IF(B20=Data!B286,Data!I286,(IF(B20=Data!#REF!,Data!#REF!,(IF(B20=Data!B281,Data!I281,(IF(B20=Data!B282,Data!I282,(IF(B20=Data!#REF!,Data!I977,(IF(B20=Data!#REF!,Data!#REF!,(IF(B20=Data!B337,Data!I337,Data!#REF!)))))))))))))))&amp;IF(B20=Data!#REF!,Data!#REF!,(IF(B20=Data!#REF!,Data!#REF!,(IF(B20=Data!#REF!,Data!#REF!,(IF(B20=Data!#REF!,Data!#REF!,(IF(B20=Data!#REF!,Data!#REF!,Data!#REF!)))))))))</f>
        <v>#REF!</v>
      </c>
      <c r="T20" s="379"/>
      <c r="U20" s="186" t="e">
        <f>IF(B20=Data!B159,Data!J159,(IF(B20=Data!B165,Data!J165,(IF(B20=Data!B167,Data!J167,(IF(B20=Data!#REF!,Data!#REF!,(IF(B20=Data!#REF!,Data!#REF!,(IF(B20=Data!B150,Data!J150,(IF(B20=Data!#REF!,Data!#REF!,(IF(B20=Data!#REF!,Data!#REF!,Data!#REF!)))))))))))))))&amp;IF(B20=Data!B285,Data!J285,(IF(B20=Data!B286,Data!J286,(IF(B20=Data!#REF!,Data!#REF!,(IF(B20=Data!B281,Data!J281,(IF(B20=Data!B282,Data!J282,(IF(B20=Data!#REF!,Data!J977,(IF(B20=Data!#REF!,Data!#REF!,(IF(B20=Data!B337,Data!J337,Data!#REF!)))))))))))))))&amp;IF(B20=Data!#REF!,Data!#REF!,(IF(B20=Data!#REF!,Data!#REF!,(IF(B20=Data!#REF!,Data!#REF!,(IF(B20=Data!#REF!,Data!#REF!,(IF(B20=Data!#REF!,Data!#REF!,Data!#REF!)))))))))</f>
        <v>#REF!</v>
      </c>
      <c r="V20" s="184" t="str">
        <f>IF(D20="","",VLOOKUP(B20,Data!$B$5:$J$404,9,FALSE)*D20)</f>
        <v/>
      </c>
    </row>
    <row r="21" spans="1:22" s="340" customFormat="1" ht="17" customHeight="1">
      <c r="A21" s="272">
        <v>2</v>
      </c>
      <c r="B21" s="419" t="s">
        <v>401</v>
      </c>
      <c r="C21" s="187" t="str">
        <f>IF(D21="","",VLOOKUP(B21,Data!$B$5:$L$404,2,FALSE))</f>
        <v>ZX32670</v>
      </c>
      <c r="D21" s="274">
        <v>1</v>
      </c>
      <c r="E21" s="466" t="s">
        <v>522</v>
      </c>
      <c r="F21" s="185">
        <f>IF(D21="","",VLOOKUP(B21,Data!$B$5:$L$404,11,FALSE))</f>
        <v>7123.12</v>
      </c>
      <c r="G21" s="188">
        <f>IF(D21&gt;0,D21*F21,"-")</f>
        <v>7123.12</v>
      </c>
      <c r="H21" s="182" t="str">
        <f>IF(D21="","",VLOOKUP(B21,Data!$B$5:$D$404,3,FALSE))</f>
        <v>C/T</v>
      </c>
      <c r="I21" s="182" t="str">
        <f>IF(D21="","",VLOOKUP(B21,Data!$B$5:$M$404,12,FALSE))</f>
        <v>Indonesia</v>
      </c>
      <c r="J21" s="280" t="s">
        <v>1093</v>
      </c>
      <c r="K21" s="183">
        <f>IF(D21="","",VLOOKUP(B21,Data!$B$5:$E$404,4,FALSE)*D21)</f>
        <v>345</v>
      </c>
      <c r="L21" s="183">
        <f>IF(D21="","",VLOOKUP(B21,Data!$B$5:$F$404,5,FALSE)*D21)</f>
        <v>304</v>
      </c>
      <c r="M21" s="189" t="e">
        <f>IF(B21=Data!B106,Data!G106,(IF(B21=Data!B112,Data!G112,(IF(B21=Data!B114,Data!G114,(IF(B21=Data!#REF!,Data!#REF!,(IF(B21=Data!#REF!,Data!#REF!,(IF(B21=Data!B97,Data!G97,(IF(B21=Data!#REF!,Data!#REF!,(IF(B21=Data!#REF!,Data!#REF!,Data!#REF!)))))))))))))))&amp;IF(B21=Data!B232,Data!G232,(IF(B21=Data!B233,Data!G233,(IF(B21=Data!#REF!,Data!#REF!,(IF(B21=Data!B228,Data!G228,(IF(B21=Data!B229,Data!G229,(IF(B21=Data!#REF!,Data!G924,(IF(B21=Data!#REF!,Data!#REF!,(IF(B21=Data!B284,Data!G284,Data!#REF!)))))))))))))))&amp;IF(B21=Data!#REF!,Data!#REF!,(IF(B21=Data!#REF!,Data!#REF!,(IF(B21=Data!#REF!,Data!#REF!,(IF(B21=Data!#REF!,Data!#REF!,(IF(B21=Data!#REF!,Data!#REF!,Data!#REF!)))))))))</f>
        <v>#REF!</v>
      </c>
      <c r="N21" s="377"/>
      <c r="O21" s="378"/>
      <c r="P21" s="186" t="e">
        <f>IF(B21=Data!B106,Data!H106,(IF(B21=Data!B112,Data!H112,(IF(B21=Data!B114,Data!H114,(IF(B21=Data!#REF!,Data!#REF!,(IF(B21=Data!#REF!,Data!#REF!,(IF(B21=Data!B97,Data!H97,(IF(B21=Data!#REF!,Data!#REF!,(IF(B21=Data!#REF!,Data!#REF!,Data!#REF!)))))))))))))))&amp;IF(B21=Data!B232,Data!H232,(IF(B21=Data!B233,Data!H233,(IF(B21=Data!#REF!,Data!#REF!,(IF(B21=Data!B228,Data!H228,(IF(B21=Data!B229,Data!H229,(IF(B21=Data!#REF!,Data!H924,(IF(B21=Data!#REF!,Data!#REF!,(IF(B21=Data!B284,Data!H284,Data!#REF!)))))))))))))))&amp;IF(B21=Data!#REF!,Data!#REF!,(IF(B21=Data!#REF!,Data!#REF!,(IF(B21=Data!#REF!,Data!#REF!,(IF(B21=Data!#REF!,Data!#REF!,(IF(B21=Data!#REF!,Data!#REF!,Data!#REF!)))))))))</f>
        <v>#REF!</v>
      </c>
      <c r="Q21" s="378"/>
      <c r="R21" s="378"/>
      <c r="S21" s="186" t="e">
        <f>IF(B21=Data!B106,Data!I106,(IF(B21=Data!B112,Data!I112,(IF(B21=Data!B114,Data!I114,(IF(B21=Data!#REF!,Data!#REF!,(IF(B21=Data!#REF!,Data!#REF!,(IF(B21=Data!B97,Data!I97,(IF(B21=Data!#REF!,Data!#REF!,(IF(B21=Data!#REF!,Data!#REF!,Data!#REF!)))))))))))))))&amp;IF(B21=Data!B232,Data!I232,(IF(B21=Data!B233,Data!I233,(IF(B21=Data!#REF!,Data!#REF!,(IF(B21=Data!B228,Data!I228,(IF(B21=Data!B229,Data!I229,(IF(B21=Data!#REF!,Data!I924,(IF(B21=Data!#REF!,Data!#REF!,(IF(B21=Data!B284,Data!I284,Data!#REF!)))))))))))))))&amp;IF(B21=Data!#REF!,Data!#REF!,(IF(B21=Data!#REF!,Data!#REF!,(IF(B21=Data!#REF!,Data!#REF!,(IF(B21=Data!#REF!,Data!#REF!,(IF(B21=Data!#REF!,Data!#REF!,Data!#REF!)))))))))</f>
        <v>#REF!</v>
      </c>
      <c r="T21" s="379"/>
      <c r="U21" s="186" t="e">
        <f>IF(B21=Data!B106,Data!J106,(IF(B21=Data!B112,Data!J112,(IF(B21=Data!B114,Data!J114,(IF(B21=Data!#REF!,Data!#REF!,(IF(B21=Data!#REF!,Data!#REF!,(IF(B21=Data!B97,Data!J97,(IF(B21=Data!#REF!,Data!#REF!,(IF(B21=Data!#REF!,Data!#REF!,Data!#REF!)))))))))))))))&amp;IF(B21=Data!B232,Data!J232,(IF(B21=Data!B233,Data!J233,(IF(B21=Data!#REF!,Data!#REF!,(IF(B21=Data!B228,Data!J228,(IF(B21=Data!B229,Data!J229,(IF(B21=Data!#REF!,Data!J924,(IF(B21=Data!#REF!,Data!#REF!,(IF(B21=Data!B284,Data!J284,Data!#REF!)))))))))))))))&amp;IF(B21=Data!#REF!,Data!#REF!,(IF(B21=Data!#REF!,Data!#REF!,(IF(B21=Data!#REF!,Data!#REF!,(IF(B21=Data!#REF!,Data!#REF!,(IF(B21=Data!#REF!,Data!#REF!,Data!#REF!)))))))))</f>
        <v>#REF!</v>
      </c>
      <c r="V21" s="184">
        <f>IF(D21="","",VLOOKUP(B21,Data!$B$5:$J$404,9,FALSE)*D21)</f>
        <v>1.806</v>
      </c>
    </row>
    <row r="22" spans="1:22" s="340" customFormat="1" ht="17" customHeight="1">
      <c r="A22" s="272">
        <v>3</v>
      </c>
      <c r="B22" s="419" t="s">
        <v>269</v>
      </c>
      <c r="C22" s="187" t="str">
        <f>IF(D22="","",VLOOKUP(B22,Data!$B$5:$L$404,2,FALSE))</f>
        <v>WN67610</v>
      </c>
      <c r="D22" s="274">
        <v>1</v>
      </c>
      <c r="E22" s="466"/>
      <c r="F22" s="185">
        <f>IF(D22="","",VLOOKUP(B22,Data!$B$5:$L$404,11,FALSE))</f>
        <v>3084.01</v>
      </c>
      <c r="G22" s="188">
        <f t="shared" si="0"/>
        <v>3084.01</v>
      </c>
      <c r="H22" s="182" t="str">
        <f>IF(D22="","",VLOOKUP(B22,Data!$B$5:$D$404,3,FALSE))</f>
        <v>C/T</v>
      </c>
      <c r="I22" s="182" t="str">
        <f>IF(D22="","",VLOOKUP(B22,Data!$B$5:$M$404,12,FALSE))</f>
        <v>Indonesia</v>
      </c>
      <c r="J22" s="280" t="s">
        <v>1093</v>
      </c>
      <c r="K22" s="183">
        <f>IF(D22="","",VLOOKUP(B22,Data!$B$5:$E$404,4,FALSE)*D22)</f>
        <v>262</v>
      </c>
      <c r="L22" s="183">
        <f>IF(D22="","",VLOOKUP(B22,Data!$B$5:$F$404,5,FALSE)*D22)</f>
        <v>242</v>
      </c>
      <c r="M22" s="189" t="e">
        <f>IF(B22=Data!B105,Data!G105,(IF(B22=Data!B111,Data!G111,(IF(B22=Data!B113,Data!G113,(IF(B22=Data!#REF!,Data!#REF!,(IF(B22=Data!#REF!,Data!#REF!,(IF(B22=Data!B96,Data!G96,(IF(B22=Data!#REF!,Data!#REF!,(IF(B22=Data!#REF!,Data!#REF!,Data!#REF!)))))))))))))))&amp;IF(B22=Data!B231,Data!G231,(IF(B22=Data!B232,Data!G232,(IF(B22=Data!#REF!,Data!#REF!,(IF(B22=Data!B227,Data!G227,(IF(B22=Data!B228,Data!G228,(IF(B22=Data!#REF!,Data!G923,(IF(B22=Data!#REF!,Data!#REF!,(IF(B22=Data!B283,Data!G283,Data!#REF!)))))))))))))))&amp;IF(B22=Data!#REF!,Data!#REF!,(IF(B22=Data!#REF!,Data!#REF!,(IF(B22=Data!#REF!,Data!#REF!,(IF(B22=Data!#REF!,Data!#REF!,(IF(B22=Data!#REF!,Data!#REF!,Data!#REF!)))))))))</f>
        <v>#REF!</v>
      </c>
      <c r="N22" s="377"/>
      <c r="O22" s="378"/>
      <c r="P22" s="186" t="e">
        <f>IF(B22=Data!B105,Data!H105,(IF(B22=Data!B111,Data!H111,(IF(B22=Data!B113,Data!H113,(IF(B22=Data!#REF!,Data!#REF!,(IF(B22=Data!#REF!,Data!#REF!,(IF(B22=Data!B96,Data!H96,(IF(B22=Data!#REF!,Data!#REF!,(IF(B22=Data!#REF!,Data!#REF!,Data!#REF!)))))))))))))))&amp;IF(B22=Data!B231,Data!H231,(IF(B22=Data!B232,Data!H232,(IF(B22=Data!#REF!,Data!#REF!,(IF(B22=Data!B227,Data!H227,(IF(B22=Data!B228,Data!H228,(IF(B22=Data!#REF!,Data!H923,(IF(B22=Data!#REF!,Data!#REF!,(IF(B22=Data!B283,Data!H283,Data!#REF!)))))))))))))))&amp;IF(B22=Data!#REF!,Data!#REF!,(IF(B22=Data!#REF!,Data!#REF!,(IF(B22=Data!#REF!,Data!#REF!,(IF(B22=Data!#REF!,Data!#REF!,(IF(B22=Data!#REF!,Data!#REF!,Data!#REF!)))))))))</f>
        <v>#REF!</v>
      </c>
      <c r="Q22" s="378"/>
      <c r="R22" s="378"/>
      <c r="S22" s="186" t="e">
        <f>IF(B22=Data!B105,Data!I105,(IF(B22=Data!B111,Data!I111,(IF(B22=Data!B113,Data!I113,(IF(B22=Data!#REF!,Data!#REF!,(IF(B22=Data!#REF!,Data!#REF!,(IF(B22=Data!B96,Data!I96,(IF(B22=Data!#REF!,Data!#REF!,(IF(B22=Data!#REF!,Data!#REF!,Data!#REF!)))))))))))))))&amp;IF(B22=Data!B231,Data!I231,(IF(B22=Data!B232,Data!I232,(IF(B22=Data!#REF!,Data!#REF!,(IF(B22=Data!B227,Data!I227,(IF(B22=Data!B228,Data!I228,(IF(B22=Data!#REF!,Data!I923,(IF(B22=Data!#REF!,Data!#REF!,(IF(B22=Data!B283,Data!I283,Data!#REF!)))))))))))))))&amp;IF(B22=Data!#REF!,Data!#REF!,(IF(B22=Data!#REF!,Data!#REF!,(IF(B22=Data!#REF!,Data!#REF!,(IF(B22=Data!#REF!,Data!#REF!,(IF(B22=Data!#REF!,Data!#REF!,Data!#REF!)))))))))</f>
        <v>#REF!</v>
      </c>
      <c r="T22" s="379"/>
      <c r="U22" s="186" t="e">
        <f>IF(B22=Data!B105,Data!J105,(IF(B22=Data!B111,Data!J111,(IF(B22=Data!B113,Data!J113,(IF(B22=Data!#REF!,Data!#REF!,(IF(B22=Data!#REF!,Data!#REF!,(IF(B22=Data!B96,Data!J96,(IF(B22=Data!#REF!,Data!#REF!,(IF(B22=Data!#REF!,Data!#REF!,Data!#REF!)))))))))))))))&amp;IF(B22=Data!B231,Data!J231,(IF(B22=Data!B232,Data!J232,(IF(B22=Data!#REF!,Data!#REF!,(IF(B22=Data!B227,Data!J227,(IF(B22=Data!B228,Data!J228,(IF(B22=Data!#REF!,Data!J923,(IF(B22=Data!#REF!,Data!#REF!,(IF(B22=Data!B283,Data!J283,Data!#REF!)))))))))))))))&amp;IF(B22=Data!#REF!,Data!#REF!,(IF(B22=Data!#REF!,Data!#REF!,(IF(B22=Data!#REF!,Data!#REF!,(IF(B22=Data!#REF!,Data!#REF!,(IF(B22=Data!#REF!,Data!#REF!,Data!#REF!)))))))))</f>
        <v>#REF!</v>
      </c>
      <c r="V22" s="184">
        <f>IF(D22="","",VLOOKUP(B22,Data!$B$5:$J$404,9,FALSE)*D22)</f>
        <v>1.518</v>
      </c>
    </row>
    <row r="23" spans="1:22" s="340" customFormat="1" ht="17" customHeight="1">
      <c r="A23" s="272">
        <v>4</v>
      </c>
      <c r="B23" s="419" t="s">
        <v>261</v>
      </c>
      <c r="C23" s="187" t="str">
        <f>IF(D23="","",VLOOKUP(B23,Data!$B$5:$L$404,2,FALSE))</f>
        <v>WN67620</v>
      </c>
      <c r="D23" s="274">
        <v>1</v>
      </c>
      <c r="E23" s="467" t="s">
        <v>1035</v>
      </c>
      <c r="F23" s="185">
        <f>IF(D23="","",VLOOKUP(B23,Data!$B$5:$L$404,11,FALSE))</f>
        <v>3081.99</v>
      </c>
      <c r="G23" s="188">
        <f t="shared" si="0"/>
        <v>3081.99</v>
      </c>
      <c r="H23" s="182" t="str">
        <f>IF(D23="","",VLOOKUP(B23,Data!$B$5:$D$404,3,FALSE))</f>
        <v>C/T</v>
      </c>
      <c r="I23" s="182" t="str">
        <f>IF(D23="","",VLOOKUP(B23,Data!$B$5:$M$404,12,FALSE))</f>
        <v>Indonesia</v>
      </c>
      <c r="J23" s="280" t="s">
        <v>1093</v>
      </c>
      <c r="K23" s="183">
        <f>IF(D23="","",VLOOKUP(B23,Data!$B$5:$E$404,4,FALSE)*D23)</f>
        <v>262</v>
      </c>
      <c r="L23" s="183">
        <f>IF(D23="","",VLOOKUP(B23,Data!$B$5:$F$404,5,FALSE)*D23)</f>
        <v>242</v>
      </c>
      <c r="M23" s="189" t="e">
        <f>IF(B23=Data!B106,Data!G106,(IF(B23=Data!B112,Data!G112,(IF(B23=Data!B114,Data!G114,(IF(B23=Data!#REF!,Data!#REF!,(IF(B23=Data!#REF!,Data!#REF!,(IF(B23=Data!B97,Data!G97,(IF(B23=Data!#REF!,Data!#REF!,(IF(B23=Data!#REF!,Data!#REF!,Data!#REF!)))))))))))))))&amp;IF(B23=Data!B232,Data!G232,(IF(B23=Data!B233,Data!G233,(IF(B23=Data!#REF!,Data!#REF!,(IF(B23=Data!B228,Data!G228,(IF(B23=Data!B229,Data!G229,(IF(B23=Data!#REF!,Data!G924,(IF(B23=Data!#REF!,Data!#REF!,(IF(B23=Data!B284,Data!G284,Data!#REF!)))))))))))))))&amp;IF(B23=Data!#REF!,Data!#REF!,(IF(B23=Data!#REF!,Data!#REF!,(IF(B23=Data!#REF!,Data!#REF!,(IF(B23=Data!#REF!,Data!#REF!,(IF(B23=Data!#REF!,Data!#REF!,Data!#REF!)))))))))</f>
        <v>#REF!</v>
      </c>
      <c r="N23" s="377"/>
      <c r="O23" s="378"/>
      <c r="P23" s="186" t="e">
        <f>IF(B23=Data!B106,Data!H106,(IF(B23=Data!B112,Data!H112,(IF(B23=Data!B114,Data!H114,(IF(B23=Data!#REF!,Data!#REF!,(IF(B23=Data!#REF!,Data!#REF!,(IF(B23=Data!B97,Data!H97,(IF(B23=Data!#REF!,Data!#REF!,(IF(B23=Data!#REF!,Data!#REF!,Data!#REF!)))))))))))))))&amp;IF(B23=Data!B232,Data!H232,(IF(B23=Data!B233,Data!H233,(IF(B23=Data!#REF!,Data!#REF!,(IF(B23=Data!B228,Data!H228,(IF(B23=Data!B229,Data!H229,(IF(B23=Data!#REF!,Data!H924,(IF(B23=Data!#REF!,Data!#REF!,(IF(B23=Data!B284,Data!H284,Data!#REF!)))))))))))))))&amp;IF(B23=Data!#REF!,Data!#REF!,(IF(B23=Data!#REF!,Data!#REF!,(IF(B23=Data!#REF!,Data!#REF!,(IF(B23=Data!#REF!,Data!#REF!,(IF(B23=Data!#REF!,Data!#REF!,Data!#REF!)))))))))</f>
        <v>#REF!</v>
      </c>
      <c r="Q23" s="378"/>
      <c r="R23" s="378"/>
      <c r="S23" s="186" t="e">
        <f>IF(B23=Data!B106,Data!I106,(IF(B23=Data!B112,Data!I112,(IF(B23=Data!B114,Data!I114,(IF(B23=Data!#REF!,Data!#REF!,(IF(B23=Data!#REF!,Data!#REF!,(IF(B23=Data!B97,Data!I97,(IF(B23=Data!#REF!,Data!#REF!,(IF(B23=Data!#REF!,Data!#REF!,Data!#REF!)))))))))))))))&amp;IF(B23=Data!B232,Data!I232,(IF(B23=Data!B233,Data!I233,(IF(B23=Data!#REF!,Data!#REF!,(IF(B23=Data!B228,Data!I228,(IF(B23=Data!B229,Data!I229,(IF(B23=Data!#REF!,Data!I924,(IF(B23=Data!#REF!,Data!#REF!,(IF(B23=Data!B284,Data!I284,Data!#REF!)))))))))))))))&amp;IF(B23=Data!#REF!,Data!#REF!,(IF(B23=Data!#REF!,Data!#REF!,(IF(B23=Data!#REF!,Data!#REF!,(IF(B23=Data!#REF!,Data!#REF!,(IF(B23=Data!#REF!,Data!#REF!,Data!#REF!)))))))))</f>
        <v>#REF!</v>
      </c>
      <c r="T23" s="379"/>
      <c r="U23" s="186" t="e">
        <f>IF(B23=Data!B106,Data!J106,(IF(B23=Data!B112,Data!J112,(IF(B23=Data!B114,Data!J114,(IF(B23=Data!#REF!,Data!#REF!,(IF(B23=Data!#REF!,Data!#REF!,(IF(B23=Data!B97,Data!J97,(IF(B23=Data!#REF!,Data!#REF!,(IF(B23=Data!#REF!,Data!#REF!,Data!#REF!)))))))))))))))&amp;IF(B23=Data!B232,Data!J232,(IF(B23=Data!B233,Data!J233,(IF(B23=Data!#REF!,Data!#REF!,(IF(B23=Data!B228,Data!J228,(IF(B23=Data!B229,Data!J229,(IF(B23=Data!#REF!,Data!J924,(IF(B23=Data!#REF!,Data!#REF!,(IF(B23=Data!B284,Data!J284,Data!#REF!)))))))))))))))&amp;IF(B23=Data!#REF!,Data!#REF!,(IF(B23=Data!#REF!,Data!#REF!,(IF(B23=Data!#REF!,Data!#REF!,(IF(B23=Data!#REF!,Data!#REF!,(IF(B23=Data!#REF!,Data!#REF!,Data!#REF!)))))))))</f>
        <v>#REF!</v>
      </c>
      <c r="V23" s="184">
        <f>IF(D23="","",VLOOKUP(B23,Data!$B$5:$J$404,9,FALSE)*D23)</f>
        <v>1.518</v>
      </c>
    </row>
    <row r="24" spans="1:22" s="340" customFormat="1" ht="17" customHeight="1">
      <c r="A24" s="272">
        <v>5</v>
      </c>
      <c r="B24" s="419" t="s">
        <v>245</v>
      </c>
      <c r="C24" s="187" t="str">
        <f>IF(D24="","",VLOOKUP(B24,Data!$B$5:$L$404,2,FALSE))</f>
        <v>AAC7370</v>
      </c>
      <c r="D24" s="274">
        <v>4</v>
      </c>
      <c r="E24" s="466"/>
      <c r="F24" s="185">
        <f>IF(D24="","",VLOOKUP(B24,Data!$B$5:$L$404,11,FALSE))</f>
        <v>3015.47</v>
      </c>
      <c r="G24" s="188">
        <f t="shared" si="0"/>
        <v>12061.88</v>
      </c>
      <c r="H24" s="182" t="str">
        <f>IF(D24="","",VLOOKUP(B24,Data!$B$5:$D$404,3,FALSE))</f>
        <v>C/T</v>
      </c>
      <c r="I24" s="182" t="str">
        <f>IF(D24="","",VLOOKUP(B24,Data!$B$5:$M$404,12,FALSE))</f>
        <v>Indonesia</v>
      </c>
      <c r="J24" s="280" t="s">
        <v>1093</v>
      </c>
      <c r="K24" s="183">
        <f>IF(D24="","",VLOOKUP(B24,Data!$B$5:$E$404,4,FALSE)*D24)</f>
        <v>1064</v>
      </c>
      <c r="L24" s="183">
        <f>IF(D24="","",VLOOKUP(B24,Data!$B$5:$F$404,5,FALSE)*D24)</f>
        <v>984</v>
      </c>
      <c r="M24" s="189" t="e">
        <f>IF(B24=Data!B107,Data!G107,(IF(B24=Data!B113,Data!G113,(IF(B24=Data!B115,Data!G115,(IF(B24=Data!#REF!,Data!#REF!,(IF(B24=Data!#REF!,Data!#REF!,(IF(B24=Data!B98,Data!G98,(IF(B24=Data!#REF!,Data!#REF!,(IF(B24=Data!#REF!,Data!#REF!,Data!#REF!)))))))))))))))&amp;IF(B24=Data!B233,Data!G233,(IF(B24=Data!B234,Data!G234,(IF(B24=Data!#REF!,Data!#REF!,(IF(B24=Data!B229,Data!G229,(IF(B24=Data!B230,Data!G230,(IF(B24=Data!#REF!,Data!G925,(IF(B24=Data!#REF!,Data!#REF!,(IF(B24=Data!B285,Data!G285,Data!#REF!)))))))))))))))&amp;IF(B24=Data!#REF!,Data!#REF!,(IF(B24=Data!#REF!,Data!#REF!,(IF(B24=Data!#REF!,Data!#REF!,(IF(B24=Data!#REF!,Data!#REF!,(IF(B24=Data!#REF!,Data!#REF!,Data!#REF!)))))))))</f>
        <v>#REF!</v>
      </c>
      <c r="N24" s="377"/>
      <c r="O24" s="378"/>
      <c r="P24" s="186" t="e">
        <f>IF(B24=Data!B107,Data!H107,(IF(B24=Data!B113,Data!H113,(IF(B24=Data!B115,Data!H115,(IF(B24=Data!#REF!,Data!#REF!,(IF(B24=Data!#REF!,Data!#REF!,(IF(B24=Data!B98,Data!H98,(IF(B24=Data!#REF!,Data!#REF!,(IF(B24=Data!#REF!,Data!#REF!,Data!#REF!)))))))))))))))&amp;IF(B24=Data!B233,Data!H233,(IF(B24=Data!B234,Data!H234,(IF(B24=Data!#REF!,Data!#REF!,(IF(B24=Data!B229,Data!H229,(IF(B24=Data!B230,Data!H230,(IF(B24=Data!#REF!,Data!H925,(IF(B24=Data!#REF!,Data!#REF!,(IF(B24=Data!B285,Data!H285,Data!#REF!)))))))))))))))&amp;IF(B24=Data!#REF!,Data!#REF!,(IF(B24=Data!#REF!,Data!#REF!,(IF(B24=Data!#REF!,Data!#REF!,(IF(B24=Data!#REF!,Data!#REF!,(IF(B24=Data!#REF!,Data!#REF!,Data!#REF!)))))))))</f>
        <v>#REF!</v>
      </c>
      <c r="Q24" s="378"/>
      <c r="R24" s="378"/>
      <c r="S24" s="186" t="e">
        <f>IF(B24=Data!B107,Data!I107,(IF(B24=Data!B113,Data!I113,(IF(B24=Data!B115,Data!I115,(IF(B24=Data!#REF!,Data!#REF!,(IF(B24=Data!#REF!,Data!#REF!,(IF(B24=Data!B98,Data!I98,(IF(B24=Data!#REF!,Data!#REF!,(IF(B24=Data!#REF!,Data!#REF!,Data!#REF!)))))))))))))))&amp;IF(B24=Data!B233,Data!I233,(IF(B24=Data!B234,Data!I234,(IF(B24=Data!#REF!,Data!#REF!,(IF(B24=Data!B229,Data!I229,(IF(B24=Data!B230,Data!I230,(IF(B24=Data!#REF!,Data!I925,(IF(B24=Data!#REF!,Data!#REF!,(IF(B24=Data!B285,Data!I285,Data!#REF!)))))))))))))))&amp;IF(B24=Data!#REF!,Data!#REF!,(IF(B24=Data!#REF!,Data!#REF!,(IF(B24=Data!#REF!,Data!#REF!,(IF(B24=Data!#REF!,Data!#REF!,(IF(B24=Data!#REF!,Data!#REF!,Data!#REF!)))))))))</f>
        <v>#REF!</v>
      </c>
      <c r="T24" s="379"/>
      <c r="U24" s="186" t="e">
        <f>IF(B24=Data!B107,Data!J107,(IF(B24=Data!B113,Data!J113,(IF(B24=Data!B115,Data!J115,(IF(B24=Data!#REF!,Data!#REF!,(IF(B24=Data!#REF!,Data!#REF!,(IF(B24=Data!B98,Data!J98,(IF(B24=Data!#REF!,Data!#REF!,(IF(B24=Data!#REF!,Data!#REF!,Data!#REF!)))))))))))))))&amp;IF(B24=Data!B233,Data!J233,(IF(B24=Data!B234,Data!J234,(IF(B24=Data!#REF!,Data!#REF!,(IF(B24=Data!B229,Data!J229,(IF(B24=Data!B230,Data!J230,(IF(B24=Data!#REF!,Data!J925,(IF(B24=Data!#REF!,Data!#REF!,(IF(B24=Data!B285,Data!J285,Data!#REF!)))))))))))))))&amp;IF(B24=Data!#REF!,Data!#REF!,(IF(B24=Data!#REF!,Data!#REF!,(IF(B24=Data!#REF!,Data!#REF!,(IF(B24=Data!#REF!,Data!#REF!,(IF(B24=Data!#REF!,Data!#REF!,Data!#REF!)))))))))</f>
        <v>#REF!</v>
      </c>
      <c r="V24" s="184">
        <f>IF(D24="","",VLOOKUP(B24,Data!$B$5:$J$404,9,FALSE)*D24)</f>
        <v>5.952</v>
      </c>
    </row>
    <row r="25" spans="1:22" s="340" customFormat="1" ht="17" customHeight="1">
      <c r="A25" s="272">
        <v>6</v>
      </c>
      <c r="B25" s="419" t="s">
        <v>300</v>
      </c>
      <c r="C25" s="187" t="str">
        <f>IF(D25="","",VLOOKUP(B25,Data!$B$5:$L$404,2,FALSE))</f>
        <v>WY50520</v>
      </c>
      <c r="D25" s="274">
        <v>1</v>
      </c>
      <c r="E25" s="467"/>
      <c r="F25" s="185">
        <f>IF(D25="","",VLOOKUP(B25,Data!$B$5:$L$404,11,FALSE))</f>
        <v>2846.56</v>
      </c>
      <c r="G25" s="188">
        <f t="shared" si="0"/>
        <v>2846.56</v>
      </c>
      <c r="H25" s="182" t="str">
        <f>IF(D25="","",VLOOKUP(B25,Data!$B$5:$D$404,3,FALSE))</f>
        <v>C/T</v>
      </c>
      <c r="I25" s="182" t="str">
        <f>IF(D25="","",VLOOKUP(B25,Data!$B$5:$M$404,12,FALSE))</f>
        <v>Indonesia</v>
      </c>
      <c r="J25" s="280" t="s">
        <v>1093</v>
      </c>
      <c r="K25" s="183">
        <f>IF(D25="","",VLOOKUP(B25,Data!$B$5:$E$404,4,FALSE)*D25)</f>
        <v>266</v>
      </c>
      <c r="L25" s="183">
        <f>IF(D25="","",VLOOKUP(B25,Data!$B$5:$F$404,5,FALSE)*D25)</f>
        <v>246</v>
      </c>
      <c r="M25" s="189" t="e">
        <f>IF(B25=Data!B108,Data!G108,(IF(B25=Data!B114,Data!G114,(IF(B25=Data!B116,Data!G116,(IF(B25=Data!#REF!,Data!#REF!,(IF(B25=Data!#REF!,Data!#REF!,(IF(B25=Data!B99,Data!G99,(IF(B25=Data!#REF!,Data!#REF!,(IF(B25=Data!#REF!,Data!#REF!,Data!#REF!)))))))))))))))&amp;IF(B25=Data!B234,Data!G234,(IF(B25=Data!B235,Data!G235,(IF(B25=Data!#REF!,Data!#REF!,(IF(B25=Data!B230,Data!G230,(IF(B25=Data!B231,Data!G231,(IF(B25=Data!#REF!,Data!G926,(IF(B25=Data!#REF!,Data!#REF!,(IF(B25=Data!B286,Data!G286,Data!#REF!)))))))))))))))&amp;IF(B25=Data!#REF!,Data!#REF!,(IF(B25=Data!#REF!,Data!#REF!,(IF(B25=Data!#REF!,Data!#REF!,(IF(B25=Data!#REF!,Data!#REF!,(IF(B25=Data!#REF!,Data!#REF!,Data!#REF!)))))))))</f>
        <v>#REF!</v>
      </c>
      <c r="N25" s="377"/>
      <c r="O25" s="378"/>
      <c r="P25" s="186" t="e">
        <f>IF(B25=Data!B108,Data!H108,(IF(B25=Data!B114,Data!H114,(IF(B25=Data!B116,Data!H116,(IF(B25=Data!#REF!,Data!#REF!,(IF(B25=Data!#REF!,Data!#REF!,(IF(B25=Data!B99,Data!H99,(IF(B25=Data!#REF!,Data!#REF!,(IF(B25=Data!#REF!,Data!#REF!,Data!#REF!)))))))))))))))&amp;IF(B25=Data!B234,Data!H234,(IF(B25=Data!B235,Data!H235,(IF(B25=Data!#REF!,Data!#REF!,(IF(B25=Data!B230,Data!H230,(IF(B25=Data!B231,Data!H231,(IF(B25=Data!#REF!,Data!H926,(IF(B25=Data!#REF!,Data!#REF!,(IF(B25=Data!B286,Data!H286,Data!#REF!)))))))))))))))&amp;IF(B25=Data!#REF!,Data!#REF!,(IF(B25=Data!#REF!,Data!#REF!,(IF(B25=Data!#REF!,Data!#REF!,(IF(B25=Data!#REF!,Data!#REF!,(IF(B25=Data!#REF!,Data!#REF!,Data!#REF!)))))))))</f>
        <v>#REF!</v>
      </c>
      <c r="Q25" s="378"/>
      <c r="R25" s="378"/>
      <c r="S25" s="186" t="e">
        <f>IF(B25=Data!B108,Data!I108,(IF(B25=Data!B114,Data!I114,(IF(B25=Data!B116,Data!I116,(IF(B25=Data!#REF!,Data!#REF!,(IF(B25=Data!#REF!,Data!#REF!,(IF(B25=Data!B99,Data!I99,(IF(B25=Data!#REF!,Data!#REF!,(IF(B25=Data!#REF!,Data!#REF!,Data!#REF!)))))))))))))))&amp;IF(B25=Data!B234,Data!I234,(IF(B25=Data!B235,Data!I235,(IF(B25=Data!#REF!,Data!#REF!,(IF(B25=Data!B230,Data!I230,(IF(B25=Data!B231,Data!I231,(IF(B25=Data!#REF!,Data!I926,(IF(B25=Data!#REF!,Data!#REF!,(IF(B25=Data!B286,Data!I286,Data!#REF!)))))))))))))))&amp;IF(B25=Data!#REF!,Data!#REF!,(IF(B25=Data!#REF!,Data!#REF!,(IF(B25=Data!#REF!,Data!#REF!,(IF(B25=Data!#REF!,Data!#REF!,(IF(B25=Data!#REF!,Data!#REF!,Data!#REF!)))))))))</f>
        <v>#REF!</v>
      </c>
      <c r="T25" s="379"/>
      <c r="U25" s="186" t="e">
        <f>IF(B25=Data!B108,Data!J108,(IF(B25=Data!B114,Data!J114,(IF(B25=Data!B116,Data!J116,(IF(B25=Data!#REF!,Data!#REF!,(IF(B25=Data!#REF!,Data!#REF!,(IF(B25=Data!B99,Data!J99,(IF(B25=Data!#REF!,Data!#REF!,(IF(B25=Data!#REF!,Data!#REF!,Data!#REF!)))))))))))))))&amp;IF(B25=Data!B234,Data!J234,(IF(B25=Data!B235,Data!J235,(IF(B25=Data!#REF!,Data!#REF!,(IF(B25=Data!B230,Data!J230,(IF(B25=Data!B231,Data!J231,(IF(B25=Data!#REF!,Data!J926,(IF(B25=Data!#REF!,Data!#REF!,(IF(B25=Data!B286,Data!J286,Data!#REF!)))))))))))))))&amp;IF(B25=Data!#REF!,Data!#REF!,(IF(B25=Data!#REF!,Data!#REF!,(IF(B25=Data!#REF!,Data!#REF!,(IF(B25=Data!#REF!,Data!#REF!,(IF(B25=Data!#REF!,Data!#REF!,Data!#REF!)))))))))</f>
        <v>#REF!</v>
      </c>
      <c r="V25" s="184">
        <f>IF(D25="","",VLOOKUP(B25,Data!$B$5:$J$404,9,FALSE)*D25)</f>
        <v>1.488</v>
      </c>
    </row>
    <row r="26" spans="1:22" s="340" customFormat="1" ht="17" customHeight="1">
      <c r="A26" s="272"/>
      <c r="B26" s="420" t="s">
        <v>1127</v>
      </c>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170,Data!G170,(IF(B26=Data!B176,Data!G176,(IF(B26=Data!B178,Data!G178,(IF(B26=Data!#REF!,Data!#REF!,(IF(B26=Data!#REF!,Data!#REF!,(IF(B26=Data!B161,Data!G161,(IF(B26=Data!#REF!,Data!#REF!,(IF(B26=Data!#REF!,Data!#REF!,Data!#REF!)))))))))))))))&amp;IF(B26=Data!B296,Data!G296,(IF(B26=Data!B297,Data!G297,(IF(B26=Data!#REF!,Data!#REF!,(IF(B26=Data!B292,Data!G292,(IF(B26=Data!B293,Data!G293,(IF(B26=Data!#REF!,Data!G988,(IF(B26=Data!#REF!,Data!#REF!,(IF(B26=Data!B348,Data!G348,Data!#REF!)))))))))))))))&amp;IF(B26=Data!#REF!,Data!#REF!,(IF(B26=Data!#REF!,Data!#REF!,(IF(B26=Data!#REF!,Data!#REF!,(IF(B26=Data!#REF!,Data!#REF!,(IF(B26=Data!#REF!,Data!#REF!,Data!#REF!)))))))))</f>
        <v>#REF!</v>
      </c>
      <c r="N26" s="377"/>
      <c r="O26" s="378"/>
      <c r="P26" s="186" t="e">
        <f>IF(B26=Data!B170,Data!H170,(IF(B26=Data!B176,Data!H176,(IF(B26=Data!B178,Data!H178,(IF(B26=Data!#REF!,Data!#REF!,(IF(B26=Data!#REF!,Data!#REF!,(IF(B26=Data!B161,Data!H161,(IF(B26=Data!#REF!,Data!#REF!,(IF(B26=Data!#REF!,Data!#REF!,Data!#REF!)))))))))))))))&amp;IF(B26=Data!B296,Data!H296,(IF(B26=Data!B297,Data!H297,(IF(B26=Data!#REF!,Data!#REF!,(IF(B26=Data!B292,Data!H292,(IF(B26=Data!B293,Data!H293,(IF(B26=Data!#REF!,Data!H988,(IF(B26=Data!#REF!,Data!#REF!,(IF(B26=Data!B348,Data!H348,Data!#REF!)))))))))))))))&amp;IF(B26=Data!#REF!,Data!#REF!,(IF(B26=Data!#REF!,Data!#REF!,(IF(B26=Data!#REF!,Data!#REF!,(IF(B26=Data!#REF!,Data!#REF!,(IF(B26=Data!#REF!,Data!#REF!,Data!#REF!)))))))))</f>
        <v>#REF!</v>
      </c>
      <c r="Q26" s="378"/>
      <c r="R26" s="378"/>
      <c r="S26" s="186" t="e">
        <f>IF(B26=Data!B170,Data!I170,(IF(B26=Data!B176,Data!I176,(IF(B26=Data!B178,Data!I178,(IF(B26=Data!#REF!,Data!#REF!,(IF(B26=Data!#REF!,Data!#REF!,(IF(B26=Data!B161,Data!I161,(IF(B26=Data!#REF!,Data!#REF!,(IF(B26=Data!#REF!,Data!#REF!,Data!#REF!)))))))))))))))&amp;IF(B26=Data!B296,Data!I296,(IF(B26=Data!B297,Data!I297,(IF(B26=Data!#REF!,Data!#REF!,(IF(B26=Data!B292,Data!I292,(IF(B26=Data!B293,Data!I293,(IF(B26=Data!#REF!,Data!I988,(IF(B26=Data!#REF!,Data!#REF!,(IF(B26=Data!B348,Data!I348,Data!#REF!)))))))))))))))&amp;IF(B26=Data!#REF!,Data!#REF!,(IF(B26=Data!#REF!,Data!#REF!,(IF(B26=Data!#REF!,Data!#REF!,(IF(B26=Data!#REF!,Data!#REF!,(IF(B26=Data!#REF!,Data!#REF!,Data!#REF!)))))))))</f>
        <v>#REF!</v>
      </c>
      <c r="T26" s="379"/>
      <c r="U26" s="186" t="e">
        <f>IF(B26=Data!B170,Data!J170,(IF(B26=Data!B176,Data!J176,(IF(B26=Data!B178,Data!J178,(IF(B26=Data!#REF!,Data!#REF!,(IF(B26=Data!#REF!,Data!#REF!,(IF(B26=Data!B161,Data!J161,(IF(B26=Data!#REF!,Data!#REF!,(IF(B26=Data!#REF!,Data!#REF!,Data!#REF!)))))))))))))))&amp;IF(B26=Data!B296,Data!J296,(IF(B26=Data!B297,Data!J297,(IF(B26=Data!#REF!,Data!#REF!,(IF(B26=Data!B292,Data!J292,(IF(B26=Data!B293,Data!J293,(IF(B26=Data!#REF!,Data!J988,(IF(B26=Data!#REF!,Data!#REF!,(IF(B26=Data!B348,Data!J348,Data!#REF!)))))))))))))))&amp;IF(B26=Data!#REF!,Data!#REF!,(IF(B26=Data!#REF!,Data!#REF!,(IF(B26=Data!#REF!,Data!#REF!,(IF(B26=Data!#REF!,Data!#REF!,(IF(B26=Data!#REF!,Data!#REF!,Data!#REF!)))))))))</f>
        <v>#REF!</v>
      </c>
      <c r="V26" s="184" t="str">
        <f>IF(D26="","",VLOOKUP(B26,Data!$B$5:$J$404,9,FALSE)*D26)</f>
        <v/>
      </c>
    </row>
    <row r="27" spans="1:22" s="340" customFormat="1" ht="17" customHeight="1">
      <c r="A27" s="272">
        <v>7</v>
      </c>
      <c r="B27" s="419" t="s">
        <v>399</v>
      </c>
      <c r="C27" s="187" t="str">
        <f>IF(D27="","",VLOOKUP(B27,Data!$B$5:$L$404,2,FALSE))</f>
        <v>ZU62700</v>
      </c>
      <c r="D27" s="274">
        <v>2</v>
      </c>
      <c r="E27" s="466"/>
      <c r="F27" s="185">
        <f>IF(D27="","",VLOOKUP(B27,Data!$B$5:$L$404,11,FALSE))</f>
        <v>6636.37</v>
      </c>
      <c r="G27" s="188">
        <f t="shared" si="0"/>
        <v>13272.74</v>
      </c>
      <c r="H27" s="182" t="str">
        <f>IF(D27="","",VLOOKUP(B27,Data!$B$5:$D$404,3,FALSE))</f>
        <v>C/T</v>
      </c>
      <c r="I27" s="182" t="str">
        <f>IF(D27="","",VLOOKUP(B27,Data!$B$5:$M$404,12,FALSE))</f>
        <v>Indonesia</v>
      </c>
      <c r="J27" s="280" t="s">
        <v>1126</v>
      </c>
      <c r="K27" s="183">
        <f>IF(D27="","",VLOOKUP(B27,Data!$B$5:$E$404,4,FALSE)*D27)</f>
        <v>690</v>
      </c>
      <c r="L27" s="183">
        <f>IF(D27="","",VLOOKUP(B27,Data!$B$5:$F$404,5,FALSE)*D27)</f>
        <v>608</v>
      </c>
      <c r="M27" s="189" t="e">
        <f>IF(B27=Data!B104,Data!G104,(IF(B27=Data!B110,Data!G110,(IF(B27=Data!B112,Data!G112,(IF(B27=Data!#REF!,Data!#REF!,(IF(B27=Data!#REF!,Data!#REF!,(IF(B27=Data!B95,Data!G95,(IF(B27=Data!#REF!,Data!#REF!,(IF(B27=Data!#REF!,Data!#REF!,Data!#REF!)))))))))))))))&amp;IF(B27=Data!B230,Data!G230,(IF(B27=Data!B231,Data!G231,(IF(B27=Data!#REF!,Data!#REF!,(IF(B27=Data!B226,Data!G226,(IF(B27=Data!B227,Data!G227,(IF(B27=Data!#REF!,Data!G922,(IF(B27=Data!#REF!,Data!#REF!,(IF(B27=Data!B282,Data!G282,Data!#REF!)))))))))))))))&amp;IF(B27=Data!#REF!,Data!#REF!,(IF(B27=Data!#REF!,Data!#REF!,(IF(B27=Data!#REF!,Data!#REF!,(IF(B27=Data!#REF!,Data!#REF!,(IF(B27=Data!#REF!,Data!#REF!,Data!#REF!)))))))))</f>
        <v>#REF!</v>
      </c>
      <c r="N27" s="377"/>
      <c r="O27" s="378"/>
      <c r="P27" s="186" t="e">
        <f>IF(B27=Data!B104,Data!H104,(IF(B27=Data!B110,Data!H110,(IF(B27=Data!B112,Data!H112,(IF(B27=Data!#REF!,Data!#REF!,(IF(B27=Data!#REF!,Data!#REF!,(IF(B27=Data!B95,Data!H95,(IF(B27=Data!#REF!,Data!#REF!,(IF(B27=Data!#REF!,Data!#REF!,Data!#REF!)))))))))))))))&amp;IF(B27=Data!B230,Data!H230,(IF(B27=Data!B231,Data!H231,(IF(B27=Data!#REF!,Data!#REF!,(IF(B27=Data!B226,Data!H226,(IF(B27=Data!B227,Data!H227,(IF(B27=Data!#REF!,Data!H922,(IF(B27=Data!#REF!,Data!#REF!,(IF(B27=Data!B282,Data!H282,Data!#REF!)))))))))))))))&amp;IF(B27=Data!#REF!,Data!#REF!,(IF(B27=Data!#REF!,Data!#REF!,(IF(B27=Data!#REF!,Data!#REF!,(IF(B27=Data!#REF!,Data!#REF!,(IF(B27=Data!#REF!,Data!#REF!,Data!#REF!)))))))))</f>
        <v>#REF!</v>
      </c>
      <c r="Q27" s="378"/>
      <c r="R27" s="378"/>
      <c r="S27" s="186" t="e">
        <f>IF(B27=Data!B104,Data!I104,(IF(B27=Data!B110,Data!I110,(IF(B27=Data!B112,Data!I112,(IF(B27=Data!#REF!,Data!#REF!,(IF(B27=Data!#REF!,Data!#REF!,(IF(B27=Data!B95,Data!I95,(IF(B27=Data!#REF!,Data!#REF!,(IF(B27=Data!#REF!,Data!#REF!,Data!#REF!)))))))))))))))&amp;IF(B27=Data!B230,Data!I230,(IF(B27=Data!B231,Data!I231,(IF(B27=Data!#REF!,Data!#REF!,(IF(B27=Data!B226,Data!I226,(IF(B27=Data!B227,Data!I227,(IF(B27=Data!#REF!,Data!I922,(IF(B27=Data!#REF!,Data!#REF!,(IF(B27=Data!B282,Data!I282,Data!#REF!)))))))))))))))&amp;IF(B27=Data!#REF!,Data!#REF!,(IF(B27=Data!#REF!,Data!#REF!,(IF(B27=Data!#REF!,Data!#REF!,(IF(B27=Data!#REF!,Data!#REF!,(IF(B27=Data!#REF!,Data!#REF!,Data!#REF!)))))))))</f>
        <v>#REF!</v>
      </c>
      <c r="T27" s="379"/>
      <c r="U27" s="186" t="e">
        <f>IF(B27=Data!B104,Data!J104,(IF(B27=Data!B110,Data!J110,(IF(B27=Data!B112,Data!J112,(IF(B27=Data!#REF!,Data!#REF!,(IF(B27=Data!#REF!,Data!#REF!,(IF(B27=Data!B95,Data!J95,(IF(B27=Data!#REF!,Data!#REF!,(IF(B27=Data!#REF!,Data!#REF!,Data!#REF!)))))))))))))))&amp;IF(B27=Data!B230,Data!J230,(IF(B27=Data!B231,Data!J231,(IF(B27=Data!#REF!,Data!#REF!,(IF(B27=Data!B226,Data!J226,(IF(B27=Data!B227,Data!J227,(IF(B27=Data!#REF!,Data!J922,(IF(B27=Data!#REF!,Data!#REF!,(IF(B27=Data!B282,Data!J282,Data!#REF!)))))))))))))))&amp;IF(B27=Data!#REF!,Data!#REF!,(IF(B27=Data!#REF!,Data!#REF!,(IF(B27=Data!#REF!,Data!#REF!,(IF(B27=Data!#REF!,Data!#REF!,(IF(B27=Data!#REF!,Data!#REF!,Data!#REF!)))))))))</f>
        <v>#REF!</v>
      </c>
      <c r="V27" s="184">
        <f>IF(D27="","",VLOOKUP(B27,Data!$B$5:$J$404,9,FALSE)*D27)</f>
        <v>3.6120000000000001</v>
      </c>
    </row>
    <row r="28" spans="1:22" s="340" customFormat="1" ht="17" customHeight="1">
      <c r="A28" s="272">
        <v>8</v>
      </c>
      <c r="B28" s="419" t="s">
        <v>353</v>
      </c>
      <c r="C28" s="187" t="str">
        <f>IF(D28="","",VLOOKUP(B28,Data!$B$5:$L$404,2,FALSE))</f>
        <v>WQ78260</v>
      </c>
      <c r="D28" s="274">
        <v>7</v>
      </c>
      <c r="E28" s="466"/>
      <c r="F28" s="185">
        <f>IF(D28="","",VLOOKUP(B28,Data!$B$5:$L$404,11,FALSE))</f>
        <v>4283.6499999999996</v>
      </c>
      <c r="G28" s="188">
        <f t="shared" si="0"/>
        <v>29985.549999999996</v>
      </c>
      <c r="H28" s="182" t="str">
        <f>IF(D28="","",VLOOKUP(B28,Data!$B$5:$D$404,3,FALSE))</f>
        <v>C/T</v>
      </c>
      <c r="I28" s="182" t="str">
        <f>IF(D28="","",VLOOKUP(B28,Data!$B$5:$M$404,12,FALSE))</f>
        <v>Indonesia</v>
      </c>
      <c r="J28" s="280" t="s">
        <v>1126</v>
      </c>
      <c r="K28" s="183">
        <f>IF(D28="","",VLOOKUP(B28,Data!$B$5:$E$404,4,FALSE)*D28)</f>
        <v>2135</v>
      </c>
      <c r="L28" s="183">
        <f>IF(D28="","",VLOOKUP(B28,Data!$B$5:$F$404,5,FALSE)*D28)</f>
        <v>1883</v>
      </c>
      <c r="M28" s="189" t="e">
        <f>IF(B28=Data!B105,Data!G105,(IF(B28=Data!B111,Data!G111,(IF(B28=Data!B113,Data!G113,(IF(B28=Data!#REF!,Data!#REF!,(IF(B28=Data!#REF!,Data!#REF!,(IF(B28=Data!B96,Data!G96,(IF(B28=Data!#REF!,Data!#REF!,(IF(B28=Data!#REF!,Data!#REF!,Data!#REF!)))))))))))))))&amp;IF(B28=Data!B231,Data!G231,(IF(B28=Data!B232,Data!G232,(IF(B28=Data!#REF!,Data!#REF!,(IF(B28=Data!B227,Data!G227,(IF(B28=Data!B228,Data!G228,(IF(B28=Data!#REF!,Data!G923,(IF(B28=Data!#REF!,Data!#REF!,(IF(B28=Data!B283,Data!G283,Data!#REF!)))))))))))))))&amp;IF(B28=Data!#REF!,Data!#REF!,(IF(B28=Data!#REF!,Data!#REF!,(IF(B28=Data!#REF!,Data!#REF!,(IF(B28=Data!#REF!,Data!#REF!,(IF(B28=Data!#REF!,Data!#REF!,Data!#REF!)))))))))</f>
        <v>#REF!</v>
      </c>
      <c r="N28" s="377"/>
      <c r="O28" s="378"/>
      <c r="P28" s="186" t="e">
        <f>IF(B28=Data!B105,Data!H105,(IF(B28=Data!B111,Data!H111,(IF(B28=Data!B113,Data!H113,(IF(B28=Data!#REF!,Data!#REF!,(IF(B28=Data!#REF!,Data!#REF!,(IF(B28=Data!B96,Data!H96,(IF(B28=Data!#REF!,Data!#REF!,(IF(B28=Data!#REF!,Data!#REF!,Data!#REF!)))))))))))))))&amp;IF(B28=Data!B231,Data!H231,(IF(B28=Data!B232,Data!H232,(IF(B28=Data!#REF!,Data!#REF!,(IF(B28=Data!B227,Data!H227,(IF(B28=Data!B228,Data!H228,(IF(B28=Data!#REF!,Data!H923,(IF(B28=Data!#REF!,Data!#REF!,(IF(B28=Data!B283,Data!H283,Data!#REF!)))))))))))))))&amp;IF(B28=Data!#REF!,Data!#REF!,(IF(B28=Data!#REF!,Data!#REF!,(IF(B28=Data!#REF!,Data!#REF!,(IF(B28=Data!#REF!,Data!#REF!,(IF(B28=Data!#REF!,Data!#REF!,Data!#REF!)))))))))</f>
        <v>#REF!</v>
      </c>
      <c r="Q28" s="378"/>
      <c r="R28" s="378"/>
      <c r="S28" s="186" t="e">
        <f>IF(B28=Data!B105,Data!I105,(IF(B28=Data!B111,Data!I111,(IF(B28=Data!B113,Data!I113,(IF(B28=Data!#REF!,Data!#REF!,(IF(B28=Data!#REF!,Data!#REF!,(IF(B28=Data!B96,Data!I96,(IF(B28=Data!#REF!,Data!#REF!,(IF(B28=Data!#REF!,Data!#REF!,Data!#REF!)))))))))))))))&amp;IF(B28=Data!B231,Data!I231,(IF(B28=Data!B232,Data!I232,(IF(B28=Data!#REF!,Data!#REF!,(IF(B28=Data!B227,Data!I227,(IF(B28=Data!B228,Data!I228,(IF(B28=Data!#REF!,Data!I923,(IF(B28=Data!#REF!,Data!#REF!,(IF(B28=Data!B283,Data!I283,Data!#REF!)))))))))))))))&amp;IF(B28=Data!#REF!,Data!#REF!,(IF(B28=Data!#REF!,Data!#REF!,(IF(B28=Data!#REF!,Data!#REF!,(IF(B28=Data!#REF!,Data!#REF!,(IF(B28=Data!#REF!,Data!#REF!,Data!#REF!)))))))))</f>
        <v>#REF!</v>
      </c>
      <c r="T28" s="379"/>
      <c r="U28" s="186" t="e">
        <f>IF(B28=Data!B105,Data!J105,(IF(B28=Data!B111,Data!J111,(IF(B28=Data!B113,Data!J113,(IF(B28=Data!#REF!,Data!#REF!,(IF(B28=Data!#REF!,Data!#REF!,(IF(B28=Data!B96,Data!J96,(IF(B28=Data!#REF!,Data!#REF!,(IF(B28=Data!#REF!,Data!#REF!,Data!#REF!)))))))))))))))&amp;IF(B28=Data!B231,Data!J231,(IF(B28=Data!B232,Data!J232,(IF(B28=Data!#REF!,Data!#REF!,(IF(B28=Data!B227,Data!J227,(IF(B28=Data!B228,Data!J228,(IF(B28=Data!#REF!,Data!J923,(IF(B28=Data!#REF!,Data!#REF!,(IF(B28=Data!B283,Data!J283,Data!#REF!)))))))))))))))&amp;IF(B28=Data!#REF!,Data!#REF!,(IF(B28=Data!#REF!,Data!#REF!,(IF(B28=Data!#REF!,Data!#REF!,(IF(B28=Data!#REF!,Data!#REF!,(IF(B28=Data!#REF!,Data!#REF!,Data!#REF!)))))))))</f>
        <v>#REF!</v>
      </c>
      <c r="V28" s="184">
        <f>IF(D28="","",VLOOKUP(B28,Data!$B$5:$J$404,9,FALSE)*D28)</f>
        <v>10.738</v>
      </c>
    </row>
    <row r="29" spans="1:22" s="340" customFormat="1" ht="17" customHeight="1">
      <c r="A29" s="272">
        <v>9</v>
      </c>
      <c r="B29" s="419" t="s">
        <v>357</v>
      </c>
      <c r="C29" s="187" t="str">
        <f>IF(D29="","",VLOOKUP(B29,Data!$B$5:$L$404,2,FALSE))</f>
        <v>WQ78290</v>
      </c>
      <c r="D29" s="274">
        <v>1</v>
      </c>
      <c r="E29" s="466"/>
      <c r="F29" s="185">
        <f>IF(D29="","",VLOOKUP(B29,Data!$B$5:$L$404,11,FALSE))</f>
        <v>4283.7299999999996</v>
      </c>
      <c r="G29" s="188">
        <f t="shared" si="0"/>
        <v>4283.7299999999996</v>
      </c>
      <c r="H29" s="182" t="str">
        <f>IF(D29="","",VLOOKUP(B29,Data!$B$5:$D$404,3,FALSE))</f>
        <v>C/T</v>
      </c>
      <c r="I29" s="182" t="str">
        <f>IF(D29="","",VLOOKUP(B29,Data!$B$5:$M$404,12,FALSE))</f>
        <v>Indonesia</v>
      </c>
      <c r="J29" s="280" t="s">
        <v>1126</v>
      </c>
      <c r="K29" s="183">
        <f>IF(D29="","",VLOOKUP(B29,Data!$B$5:$E$404,4,FALSE)*D29)</f>
        <v>305</v>
      </c>
      <c r="L29" s="183">
        <f>IF(D29="","",VLOOKUP(B29,Data!$B$5:$F$404,5,FALSE)*D29)</f>
        <v>269</v>
      </c>
      <c r="M29" s="189" t="e">
        <f>IF(B29=Data!B106,Data!G106,(IF(B29=Data!B112,Data!G112,(IF(B29=Data!B114,Data!G114,(IF(B29=Data!#REF!,Data!#REF!,(IF(B29=Data!#REF!,Data!#REF!,(IF(B29=Data!B97,Data!G97,(IF(B29=Data!#REF!,Data!#REF!,(IF(B29=Data!#REF!,Data!#REF!,Data!#REF!)))))))))))))))&amp;IF(B29=Data!B232,Data!G232,(IF(B29=Data!B233,Data!G233,(IF(B29=Data!#REF!,Data!#REF!,(IF(B29=Data!B228,Data!G228,(IF(B29=Data!B229,Data!G229,(IF(B29=Data!#REF!,Data!G924,(IF(B29=Data!#REF!,Data!#REF!,(IF(B29=Data!B284,Data!G284,Data!#REF!)))))))))))))))&amp;IF(B29=Data!#REF!,Data!#REF!,(IF(B29=Data!#REF!,Data!#REF!,(IF(B29=Data!#REF!,Data!#REF!,(IF(B29=Data!#REF!,Data!#REF!,(IF(B29=Data!#REF!,Data!#REF!,Data!#REF!)))))))))</f>
        <v>#REF!</v>
      </c>
      <c r="N29" s="377"/>
      <c r="O29" s="378"/>
      <c r="P29" s="186" t="e">
        <f>IF(B29=Data!B106,Data!H106,(IF(B29=Data!B112,Data!H112,(IF(B29=Data!B114,Data!H114,(IF(B29=Data!#REF!,Data!#REF!,(IF(B29=Data!#REF!,Data!#REF!,(IF(B29=Data!B97,Data!H97,(IF(B29=Data!#REF!,Data!#REF!,(IF(B29=Data!#REF!,Data!#REF!,Data!#REF!)))))))))))))))&amp;IF(B29=Data!B232,Data!H232,(IF(B29=Data!B233,Data!H233,(IF(B29=Data!#REF!,Data!#REF!,(IF(B29=Data!B228,Data!H228,(IF(B29=Data!B229,Data!H229,(IF(B29=Data!#REF!,Data!H924,(IF(B29=Data!#REF!,Data!#REF!,(IF(B29=Data!B284,Data!H284,Data!#REF!)))))))))))))))&amp;IF(B29=Data!#REF!,Data!#REF!,(IF(B29=Data!#REF!,Data!#REF!,(IF(B29=Data!#REF!,Data!#REF!,(IF(B29=Data!#REF!,Data!#REF!,(IF(B29=Data!#REF!,Data!#REF!,Data!#REF!)))))))))</f>
        <v>#REF!</v>
      </c>
      <c r="Q29" s="378"/>
      <c r="R29" s="378"/>
      <c r="S29" s="186" t="e">
        <f>IF(B29=Data!B106,Data!I106,(IF(B29=Data!B112,Data!I112,(IF(B29=Data!B114,Data!I114,(IF(B29=Data!#REF!,Data!#REF!,(IF(B29=Data!#REF!,Data!#REF!,(IF(B29=Data!B97,Data!I97,(IF(B29=Data!#REF!,Data!#REF!,(IF(B29=Data!#REF!,Data!#REF!,Data!#REF!)))))))))))))))&amp;IF(B29=Data!B232,Data!I232,(IF(B29=Data!B233,Data!I233,(IF(B29=Data!#REF!,Data!#REF!,(IF(B29=Data!B228,Data!I228,(IF(B29=Data!B229,Data!I229,(IF(B29=Data!#REF!,Data!I924,(IF(B29=Data!#REF!,Data!#REF!,(IF(B29=Data!B284,Data!I284,Data!#REF!)))))))))))))))&amp;IF(B29=Data!#REF!,Data!#REF!,(IF(B29=Data!#REF!,Data!#REF!,(IF(B29=Data!#REF!,Data!#REF!,(IF(B29=Data!#REF!,Data!#REF!,(IF(B29=Data!#REF!,Data!#REF!,Data!#REF!)))))))))</f>
        <v>#REF!</v>
      </c>
      <c r="T29" s="379"/>
      <c r="U29" s="186" t="e">
        <f>IF(B29=Data!B106,Data!J106,(IF(B29=Data!B112,Data!J112,(IF(B29=Data!B114,Data!J114,(IF(B29=Data!#REF!,Data!#REF!,(IF(B29=Data!#REF!,Data!#REF!,(IF(B29=Data!B97,Data!J97,(IF(B29=Data!#REF!,Data!#REF!,(IF(B29=Data!#REF!,Data!#REF!,Data!#REF!)))))))))))))))&amp;IF(B29=Data!B232,Data!J232,(IF(B29=Data!B233,Data!J233,(IF(B29=Data!#REF!,Data!#REF!,(IF(B29=Data!B228,Data!J228,(IF(B29=Data!B229,Data!J229,(IF(B29=Data!#REF!,Data!J924,(IF(B29=Data!#REF!,Data!#REF!,(IF(B29=Data!B284,Data!J284,Data!#REF!)))))))))))))))&amp;IF(B29=Data!#REF!,Data!#REF!,(IF(B29=Data!#REF!,Data!#REF!,(IF(B29=Data!#REF!,Data!#REF!,(IF(B29=Data!#REF!,Data!#REF!,(IF(B29=Data!#REF!,Data!#REF!,Data!#REF!)))))))))</f>
        <v>#REF!</v>
      </c>
      <c r="V29" s="184">
        <f>IF(D29="","",VLOOKUP(B29,Data!$B$5:$J$404,9,FALSE)*D29)</f>
        <v>1.534</v>
      </c>
    </row>
    <row r="30" spans="1:22" s="340" customFormat="1" ht="17" customHeight="1">
      <c r="A30" s="272">
        <v>10</v>
      </c>
      <c r="B30" s="419" t="s">
        <v>203</v>
      </c>
      <c r="C30" s="187" t="str">
        <f>IF(D30="","",VLOOKUP(B30,Data!$B$5:$L$404,2,FALSE))</f>
        <v>WH50380</v>
      </c>
      <c r="D30" s="274">
        <v>2</v>
      </c>
      <c r="E30" s="466"/>
      <c r="F30" s="185">
        <f>IF(D30="","",VLOOKUP(B30,Data!$B$5:$L$404,11,FALSE))</f>
        <v>2134.0100000000002</v>
      </c>
      <c r="G30" s="188">
        <f t="shared" si="0"/>
        <v>4268.0200000000004</v>
      </c>
      <c r="H30" s="182" t="str">
        <f>IF(D30="","",VLOOKUP(B30,Data!$B$5:$D$404,3,FALSE))</f>
        <v>C/T</v>
      </c>
      <c r="I30" s="182" t="str">
        <f>IF(D30="","",VLOOKUP(B30,Data!$B$5:$M$404,12,FALSE))</f>
        <v>Indonesia</v>
      </c>
      <c r="J30" s="280" t="s">
        <v>1126</v>
      </c>
      <c r="K30" s="183">
        <f>IF(D30="","",VLOOKUP(B30,Data!$B$5:$E$404,4,FALSE)*D30)</f>
        <v>402</v>
      </c>
      <c r="L30" s="183">
        <f>IF(D30="","",VLOOKUP(B30,Data!$B$5:$F$404,5,FALSE)*D30)</f>
        <v>362</v>
      </c>
      <c r="M30" s="189" t="e">
        <f>IF(B30=Data!B109,Data!G109,(IF(B30=Data!B115,Data!G115,(IF(B30=Data!B117,Data!G117,(IF(B30=Data!#REF!,Data!#REF!,(IF(B30=Data!#REF!,Data!#REF!,(IF(B30=Data!B100,Data!G100,(IF(B30=Data!#REF!,Data!#REF!,(IF(B30=Data!#REF!,Data!#REF!,Data!#REF!)))))))))))))))&amp;IF(B30=Data!B235,Data!G235,(IF(B30=Data!B236,Data!G236,(IF(B30=Data!#REF!,Data!#REF!,(IF(B30=Data!B231,Data!G231,(IF(B30=Data!B232,Data!G232,(IF(B30=Data!#REF!,Data!G927,(IF(B30=Data!#REF!,Data!#REF!,(IF(B30=Data!B287,Data!G287,Data!#REF!)))))))))))))))&amp;IF(B30=Data!#REF!,Data!#REF!,(IF(B30=Data!#REF!,Data!#REF!,(IF(B30=Data!#REF!,Data!#REF!,(IF(B30=Data!#REF!,Data!#REF!,(IF(B30=Data!#REF!,Data!#REF!,Data!#REF!)))))))))</f>
        <v>#REF!</v>
      </c>
      <c r="N30" s="377"/>
      <c r="O30" s="378"/>
      <c r="P30" s="186" t="e">
        <f>IF(B30=Data!B109,Data!H109,(IF(B30=Data!B115,Data!H115,(IF(B30=Data!B117,Data!H117,(IF(B30=Data!#REF!,Data!#REF!,(IF(B30=Data!#REF!,Data!#REF!,(IF(B30=Data!B100,Data!H100,(IF(B30=Data!#REF!,Data!#REF!,(IF(B30=Data!#REF!,Data!#REF!,Data!#REF!)))))))))))))))&amp;IF(B30=Data!B235,Data!H235,(IF(B30=Data!B236,Data!H236,(IF(B30=Data!#REF!,Data!#REF!,(IF(B30=Data!B231,Data!H231,(IF(B30=Data!B232,Data!H232,(IF(B30=Data!#REF!,Data!H927,(IF(B30=Data!#REF!,Data!#REF!,(IF(B30=Data!B287,Data!H287,Data!#REF!)))))))))))))))&amp;IF(B30=Data!#REF!,Data!#REF!,(IF(B30=Data!#REF!,Data!#REF!,(IF(B30=Data!#REF!,Data!#REF!,(IF(B30=Data!#REF!,Data!#REF!,(IF(B30=Data!#REF!,Data!#REF!,Data!#REF!)))))))))</f>
        <v>#REF!</v>
      </c>
      <c r="Q30" s="378"/>
      <c r="R30" s="378"/>
      <c r="S30" s="186" t="e">
        <f>IF(B30=Data!B109,Data!I109,(IF(B30=Data!B115,Data!I115,(IF(B30=Data!B117,Data!I117,(IF(B30=Data!#REF!,Data!#REF!,(IF(B30=Data!#REF!,Data!#REF!,(IF(B30=Data!B100,Data!I100,(IF(B30=Data!#REF!,Data!#REF!,(IF(B30=Data!#REF!,Data!#REF!,Data!#REF!)))))))))))))))&amp;IF(B30=Data!B235,Data!I235,(IF(B30=Data!B236,Data!I236,(IF(B30=Data!#REF!,Data!#REF!,(IF(B30=Data!B231,Data!I231,(IF(B30=Data!B232,Data!I232,(IF(B30=Data!#REF!,Data!I927,(IF(B30=Data!#REF!,Data!#REF!,(IF(B30=Data!B287,Data!I287,Data!#REF!)))))))))))))))&amp;IF(B30=Data!#REF!,Data!#REF!,(IF(B30=Data!#REF!,Data!#REF!,(IF(B30=Data!#REF!,Data!#REF!,(IF(B30=Data!#REF!,Data!#REF!,(IF(B30=Data!#REF!,Data!#REF!,Data!#REF!)))))))))</f>
        <v>#REF!</v>
      </c>
      <c r="T30" s="379"/>
      <c r="U30" s="186" t="e">
        <f>IF(B30=Data!B109,Data!J109,(IF(B30=Data!B115,Data!J115,(IF(B30=Data!B117,Data!J117,(IF(B30=Data!#REF!,Data!#REF!,(IF(B30=Data!#REF!,Data!#REF!,(IF(B30=Data!B100,Data!J100,(IF(B30=Data!#REF!,Data!#REF!,(IF(B30=Data!#REF!,Data!#REF!,Data!#REF!)))))))))))))))&amp;IF(B30=Data!B235,Data!J235,(IF(B30=Data!B236,Data!J236,(IF(B30=Data!#REF!,Data!#REF!,(IF(B30=Data!B231,Data!J231,(IF(B30=Data!B232,Data!J232,(IF(B30=Data!#REF!,Data!J927,(IF(B30=Data!#REF!,Data!#REF!,(IF(B30=Data!B287,Data!J287,Data!#REF!)))))))))))))))&amp;IF(B30=Data!#REF!,Data!#REF!,(IF(B30=Data!#REF!,Data!#REF!,(IF(B30=Data!#REF!,Data!#REF!,(IF(B30=Data!#REF!,Data!#REF!,(IF(B30=Data!#REF!,Data!#REF!,Data!#REF!)))))))))</f>
        <v>#REF!</v>
      </c>
      <c r="V30" s="184">
        <f>IF(D30="","",VLOOKUP(B30,Data!$B$5:$J$404,9,FALSE)*D30)</f>
        <v>2.2999999999999998</v>
      </c>
    </row>
    <row r="31" spans="1:22" s="340" customFormat="1" ht="17" customHeight="1">
      <c r="A31" s="272">
        <v>11</v>
      </c>
      <c r="B31" s="419" t="s">
        <v>205</v>
      </c>
      <c r="C31" s="187" t="str">
        <f>IF(D31="","",VLOOKUP(B31,Data!$B$5:$L$404,2,FALSE))</f>
        <v>WH50390</v>
      </c>
      <c r="D31" s="274">
        <v>3</v>
      </c>
      <c r="E31" s="466"/>
      <c r="F31" s="185">
        <f>IF(D31="","",VLOOKUP(B31,Data!$B$5:$L$404,11,FALSE))</f>
        <v>2142.8000000000002</v>
      </c>
      <c r="G31" s="188">
        <f>IF(D31&gt;0,D31*F31,"-")</f>
        <v>6428.4000000000005</v>
      </c>
      <c r="H31" s="182" t="str">
        <f>IF(D31="","",VLOOKUP(B31,Data!$B$5:$D$404,3,FALSE))</f>
        <v>C/T</v>
      </c>
      <c r="I31" s="182" t="str">
        <f>IF(D31="","",VLOOKUP(B31,Data!$B$5:$M$404,12,FALSE))</f>
        <v>Indonesia</v>
      </c>
      <c r="J31" s="280" t="s">
        <v>1126</v>
      </c>
      <c r="K31" s="183">
        <f>IF(D31="","",VLOOKUP(B31,Data!$B$5:$E$404,4,FALSE)*D31)</f>
        <v>603</v>
      </c>
      <c r="L31" s="183">
        <f>IF(D31="","",VLOOKUP(B31,Data!$B$5:$F$404,5,FALSE)*D31)</f>
        <v>543</v>
      </c>
      <c r="M31" s="189" t="e">
        <f>IF(B31=Data!B110,Data!G110,(IF(B31=Data!B116,Data!G116,(IF(B31=Data!B118,Data!G118,(IF(B31=Data!#REF!,Data!#REF!,(IF(B31=Data!#REF!,Data!#REF!,(IF(B31=Data!B101,Data!G101,(IF(B31=Data!#REF!,Data!#REF!,(IF(B31=Data!#REF!,Data!#REF!,Data!#REF!)))))))))))))))&amp;IF(B31=Data!B236,Data!G236,(IF(B31=Data!B237,Data!G237,(IF(B31=Data!#REF!,Data!#REF!,(IF(B31=Data!B232,Data!G232,(IF(B31=Data!B233,Data!G233,(IF(B31=Data!#REF!,Data!G928,(IF(B31=Data!#REF!,Data!#REF!,(IF(B31=Data!B288,Data!G288,Data!#REF!)))))))))))))))&amp;IF(B31=Data!#REF!,Data!#REF!,(IF(B31=Data!#REF!,Data!#REF!,(IF(B31=Data!#REF!,Data!#REF!,(IF(B31=Data!#REF!,Data!#REF!,(IF(B31=Data!#REF!,Data!#REF!,Data!#REF!)))))))))</f>
        <v>#REF!</v>
      </c>
      <c r="N31" s="377"/>
      <c r="O31" s="378"/>
      <c r="P31" s="186" t="e">
        <f>IF(B31=Data!B110,Data!H110,(IF(B31=Data!B116,Data!H116,(IF(B31=Data!B118,Data!H118,(IF(B31=Data!#REF!,Data!#REF!,(IF(B31=Data!#REF!,Data!#REF!,(IF(B31=Data!B101,Data!H101,(IF(B31=Data!#REF!,Data!#REF!,(IF(B31=Data!#REF!,Data!#REF!,Data!#REF!)))))))))))))))&amp;IF(B31=Data!B236,Data!H236,(IF(B31=Data!B237,Data!H237,(IF(B31=Data!#REF!,Data!#REF!,(IF(B31=Data!B232,Data!H232,(IF(B31=Data!B233,Data!H233,(IF(B31=Data!#REF!,Data!H928,(IF(B31=Data!#REF!,Data!#REF!,(IF(B31=Data!B288,Data!H288,Data!#REF!)))))))))))))))&amp;IF(B31=Data!#REF!,Data!#REF!,(IF(B31=Data!#REF!,Data!#REF!,(IF(B31=Data!#REF!,Data!#REF!,(IF(B31=Data!#REF!,Data!#REF!,(IF(B31=Data!#REF!,Data!#REF!,Data!#REF!)))))))))</f>
        <v>#REF!</v>
      </c>
      <c r="Q31" s="378"/>
      <c r="R31" s="378"/>
      <c r="S31" s="186" t="e">
        <f>IF(B31=Data!B110,Data!I110,(IF(B31=Data!B116,Data!I116,(IF(B31=Data!B118,Data!I118,(IF(B31=Data!#REF!,Data!#REF!,(IF(B31=Data!#REF!,Data!#REF!,(IF(B31=Data!B101,Data!I101,(IF(B31=Data!#REF!,Data!#REF!,(IF(B31=Data!#REF!,Data!#REF!,Data!#REF!)))))))))))))))&amp;IF(B31=Data!B236,Data!I236,(IF(B31=Data!B237,Data!I237,(IF(B31=Data!#REF!,Data!#REF!,(IF(B31=Data!B232,Data!I232,(IF(B31=Data!B233,Data!I233,(IF(B31=Data!#REF!,Data!I928,(IF(B31=Data!#REF!,Data!#REF!,(IF(B31=Data!B288,Data!I288,Data!#REF!)))))))))))))))&amp;IF(B31=Data!#REF!,Data!#REF!,(IF(B31=Data!#REF!,Data!#REF!,(IF(B31=Data!#REF!,Data!#REF!,(IF(B31=Data!#REF!,Data!#REF!,(IF(B31=Data!#REF!,Data!#REF!,Data!#REF!)))))))))</f>
        <v>#REF!</v>
      </c>
      <c r="T31" s="379"/>
      <c r="U31" s="186" t="e">
        <f>IF(B31=Data!B110,Data!J110,(IF(B31=Data!B116,Data!J116,(IF(B31=Data!B118,Data!J118,(IF(B31=Data!#REF!,Data!#REF!,(IF(B31=Data!#REF!,Data!#REF!,(IF(B31=Data!B101,Data!J101,(IF(B31=Data!#REF!,Data!#REF!,(IF(B31=Data!#REF!,Data!#REF!,Data!#REF!)))))))))))))))&amp;IF(B31=Data!B236,Data!J236,(IF(B31=Data!B237,Data!J237,(IF(B31=Data!#REF!,Data!#REF!,(IF(B31=Data!B232,Data!J232,(IF(B31=Data!B233,Data!J233,(IF(B31=Data!#REF!,Data!J928,(IF(B31=Data!#REF!,Data!#REF!,(IF(B31=Data!B288,Data!J288,Data!#REF!)))))))))))))))&amp;IF(B31=Data!#REF!,Data!#REF!,(IF(B31=Data!#REF!,Data!#REF!,(IF(B31=Data!#REF!,Data!#REF!,(IF(B31=Data!#REF!,Data!#REF!,(IF(B31=Data!#REF!,Data!#REF!,Data!#REF!)))))))))</f>
        <v>#REF!</v>
      </c>
      <c r="V31" s="184">
        <f>IF(D31="","",VLOOKUP(B31,Data!$B$5:$J$404,9,FALSE)*D31)</f>
        <v>3.4499999999999997</v>
      </c>
    </row>
    <row r="32" spans="1:22" s="340" customFormat="1" ht="17" customHeight="1">
      <c r="A32" s="272">
        <v>12</v>
      </c>
      <c r="B32" s="419" t="s">
        <v>219</v>
      </c>
      <c r="C32" s="187" t="str">
        <f>IF(D32="","",VLOOKUP(B32,Data!$B$5:$L$404,2,FALSE))</f>
        <v>WH50440</v>
      </c>
      <c r="D32" s="274">
        <v>1</v>
      </c>
      <c r="E32" s="466"/>
      <c r="F32" s="185">
        <f>IF(D32="","",VLOOKUP(B32,Data!$B$5:$L$404,11,FALSE))</f>
        <v>2347.6799999999998</v>
      </c>
      <c r="G32" s="188">
        <f t="shared" si="0"/>
        <v>2347.6799999999998</v>
      </c>
      <c r="H32" s="182" t="str">
        <f>IF(D32="","",VLOOKUP(B32,Data!$B$5:$D$404,3,FALSE))</f>
        <v>C/T</v>
      </c>
      <c r="I32" s="182" t="str">
        <f>IF(D32="","",VLOOKUP(B32,Data!$B$5:$M$404,12,FALSE))</f>
        <v>Indonesia</v>
      </c>
      <c r="J32" s="280" t="s">
        <v>1126</v>
      </c>
      <c r="K32" s="183">
        <f>IF(D32="","",VLOOKUP(B32,Data!$B$5:$E$404,4,FALSE)*D32)</f>
        <v>222</v>
      </c>
      <c r="L32" s="183">
        <f>IF(D32="","",VLOOKUP(B32,Data!$B$5:$F$404,5,FALSE)*D32)</f>
        <v>201</v>
      </c>
      <c r="M32" s="189" t="e">
        <f>IF(B32=Data!B111,Data!G111,(IF(B32=Data!B117,Data!G117,(IF(B32=Data!B119,Data!G119,(IF(B32=Data!#REF!,Data!#REF!,(IF(B32=Data!#REF!,Data!#REF!,(IF(B32=Data!B102,Data!G102,(IF(B32=Data!#REF!,Data!#REF!,(IF(B32=Data!#REF!,Data!#REF!,Data!#REF!)))))))))))))))&amp;IF(B32=Data!B237,Data!G237,(IF(B32=Data!B238,Data!G238,(IF(B32=Data!#REF!,Data!#REF!,(IF(B32=Data!B233,Data!G233,(IF(B32=Data!B234,Data!G234,(IF(B32=Data!#REF!,Data!G929,(IF(B32=Data!#REF!,Data!#REF!,(IF(B32=Data!B289,Data!G289,Data!#REF!)))))))))))))))&amp;IF(B32=Data!#REF!,Data!#REF!,(IF(B32=Data!#REF!,Data!#REF!,(IF(B32=Data!#REF!,Data!#REF!,(IF(B32=Data!#REF!,Data!#REF!,(IF(B32=Data!#REF!,Data!#REF!,Data!#REF!)))))))))</f>
        <v>#REF!</v>
      </c>
      <c r="N32" s="377"/>
      <c r="O32" s="378"/>
      <c r="P32" s="186" t="e">
        <f>IF(B32=Data!B111,Data!H111,(IF(B32=Data!B117,Data!H117,(IF(B32=Data!B119,Data!H119,(IF(B32=Data!#REF!,Data!#REF!,(IF(B32=Data!#REF!,Data!#REF!,(IF(B32=Data!B102,Data!H102,(IF(B32=Data!#REF!,Data!#REF!,(IF(B32=Data!#REF!,Data!#REF!,Data!#REF!)))))))))))))))&amp;IF(B32=Data!B237,Data!H237,(IF(B32=Data!B238,Data!H238,(IF(B32=Data!#REF!,Data!#REF!,(IF(B32=Data!B233,Data!H233,(IF(B32=Data!B234,Data!H234,(IF(B32=Data!#REF!,Data!H929,(IF(B32=Data!#REF!,Data!#REF!,(IF(B32=Data!B289,Data!H289,Data!#REF!)))))))))))))))&amp;IF(B32=Data!#REF!,Data!#REF!,(IF(B32=Data!#REF!,Data!#REF!,(IF(B32=Data!#REF!,Data!#REF!,(IF(B32=Data!#REF!,Data!#REF!,(IF(B32=Data!#REF!,Data!#REF!,Data!#REF!)))))))))</f>
        <v>#REF!</v>
      </c>
      <c r="Q32" s="378"/>
      <c r="R32" s="378"/>
      <c r="S32" s="186" t="e">
        <f>IF(B32=Data!B111,Data!I111,(IF(B32=Data!B117,Data!I117,(IF(B32=Data!B119,Data!I119,(IF(B32=Data!#REF!,Data!#REF!,(IF(B32=Data!#REF!,Data!#REF!,(IF(B32=Data!B102,Data!I102,(IF(B32=Data!#REF!,Data!#REF!,(IF(B32=Data!#REF!,Data!#REF!,Data!#REF!)))))))))))))))&amp;IF(B32=Data!B237,Data!I237,(IF(B32=Data!B238,Data!I238,(IF(B32=Data!#REF!,Data!#REF!,(IF(B32=Data!B233,Data!I233,(IF(B32=Data!B234,Data!I234,(IF(B32=Data!#REF!,Data!I929,(IF(B32=Data!#REF!,Data!#REF!,(IF(B32=Data!B289,Data!I289,Data!#REF!)))))))))))))))&amp;IF(B32=Data!#REF!,Data!#REF!,(IF(B32=Data!#REF!,Data!#REF!,(IF(B32=Data!#REF!,Data!#REF!,(IF(B32=Data!#REF!,Data!#REF!,(IF(B32=Data!#REF!,Data!#REF!,Data!#REF!)))))))))</f>
        <v>#REF!</v>
      </c>
      <c r="T32" s="379"/>
      <c r="U32" s="186" t="e">
        <f>IF(B32=Data!B111,Data!J111,(IF(B32=Data!B117,Data!J117,(IF(B32=Data!B119,Data!J119,(IF(B32=Data!#REF!,Data!#REF!,(IF(B32=Data!#REF!,Data!#REF!,(IF(B32=Data!B102,Data!J102,(IF(B32=Data!#REF!,Data!#REF!,(IF(B32=Data!#REF!,Data!#REF!,Data!#REF!)))))))))))))))&amp;IF(B32=Data!B237,Data!J237,(IF(B32=Data!B238,Data!J238,(IF(B32=Data!#REF!,Data!#REF!,(IF(B32=Data!B233,Data!J233,(IF(B32=Data!B234,Data!J234,(IF(B32=Data!#REF!,Data!J929,(IF(B32=Data!#REF!,Data!#REF!,(IF(B32=Data!B289,Data!J289,Data!#REF!)))))))))))))))&amp;IF(B32=Data!#REF!,Data!#REF!,(IF(B32=Data!#REF!,Data!#REF!,(IF(B32=Data!#REF!,Data!#REF!,(IF(B32=Data!#REF!,Data!#REF!,(IF(B32=Data!#REF!,Data!#REF!,Data!#REF!)))))))))</f>
        <v>#REF!</v>
      </c>
      <c r="V32" s="184">
        <f>IF(D32="","",VLOOKUP(B32,Data!$B$5:$J$404,9,FALSE)*D32)</f>
        <v>1.1990000000000001</v>
      </c>
    </row>
    <row r="33" spans="1:22" s="340" customFormat="1" ht="17" customHeight="1">
      <c r="A33" s="272">
        <v>13</v>
      </c>
      <c r="B33" s="419" t="s">
        <v>296</v>
      </c>
      <c r="C33" s="187" t="str">
        <f>IF(D33="","",VLOOKUP(B33,Data!$B$5:$L$404,2,FALSE))</f>
        <v>WY44100</v>
      </c>
      <c r="D33" s="274">
        <v>3</v>
      </c>
      <c r="E33" s="467"/>
      <c r="F33" s="185">
        <f>IF(D33="","",VLOOKUP(B33,Data!$B$5:$L$404,11,FALSE))</f>
        <v>2895.95</v>
      </c>
      <c r="G33" s="188">
        <f t="shared" si="0"/>
        <v>8687.8499999999985</v>
      </c>
      <c r="H33" s="182" t="str">
        <f>IF(D33="","",VLOOKUP(B33,Data!$B$5:$D$404,3,FALSE))</f>
        <v>C/T</v>
      </c>
      <c r="I33" s="182" t="str">
        <f>IF(D33="","",VLOOKUP(B33,Data!$B$5:$M$404,12,FALSE))</f>
        <v>Indonesia</v>
      </c>
      <c r="J33" s="280" t="s">
        <v>1126</v>
      </c>
      <c r="K33" s="183">
        <f>IF(D33="","",VLOOKUP(B33,Data!$B$5:$E$404,4,FALSE)*D33)</f>
        <v>798</v>
      </c>
      <c r="L33" s="183">
        <f>IF(D33="","",VLOOKUP(B33,Data!$B$5:$F$404,5,FALSE)*D33)</f>
        <v>738</v>
      </c>
      <c r="M33" s="189" t="e">
        <f>IF(B33=Data!B110,Data!G110,(IF(B33=Data!B116,Data!G116,(IF(B33=Data!B118,Data!G118,(IF(B33=Data!#REF!,Data!#REF!,(IF(B33=Data!#REF!,Data!#REF!,(IF(B33=Data!B101,Data!G101,(IF(B33=Data!#REF!,Data!#REF!,(IF(B33=Data!#REF!,Data!#REF!,Data!#REF!)))))))))))))))&amp;IF(B33=Data!B236,Data!G236,(IF(B33=Data!B237,Data!G237,(IF(B33=Data!#REF!,Data!#REF!,(IF(B33=Data!B232,Data!G232,(IF(B33=Data!B233,Data!G233,(IF(B33=Data!#REF!,Data!G928,(IF(B33=Data!#REF!,Data!#REF!,(IF(B33=Data!B288,Data!G288,Data!#REF!)))))))))))))))&amp;IF(B33=Data!#REF!,Data!#REF!,(IF(B33=Data!#REF!,Data!#REF!,(IF(B33=Data!#REF!,Data!#REF!,(IF(B33=Data!#REF!,Data!#REF!,(IF(B33=Data!#REF!,Data!#REF!,Data!#REF!)))))))))</f>
        <v>#REF!</v>
      </c>
      <c r="N33" s="377"/>
      <c r="O33" s="378"/>
      <c r="P33" s="186" t="e">
        <f>IF(B33=Data!B110,Data!H110,(IF(B33=Data!B116,Data!H116,(IF(B33=Data!B118,Data!H118,(IF(B33=Data!#REF!,Data!#REF!,(IF(B33=Data!#REF!,Data!#REF!,(IF(B33=Data!B101,Data!H101,(IF(B33=Data!#REF!,Data!#REF!,(IF(B33=Data!#REF!,Data!#REF!,Data!#REF!)))))))))))))))&amp;IF(B33=Data!B236,Data!H236,(IF(B33=Data!B237,Data!H237,(IF(B33=Data!#REF!,Data!#REF!,(IF(B33=Data!B232,Data!H232,(IF(B33=Data!B233,Data!H233,(IF(B33=Data!#REF!,Data!H928,(IF(B33=Data!#REF!,Data!#REF!,(IF(B33=Data!B288,Data!H288,Data!#REF!)))))))))))))))&amp;IF(B33=Data!#REF!,Data!#REF!,(IF(B33=Data!#REF!,Data!#REF!,(IF(B33=Data!#REF!,Data!#REF!,(IF(B33=Data!#REF!,Data!#REF!,(IF(B33=Data!#REF!,Data!#REF!,Data!#REF!)))))))))</f>
        <v>#REF!</v>
      </c>
      <c r="Q33" s="378"/>
      <c r="R33" s="378"/>
      <c r="S33" s="186" t="e">
        <f>IF(B33=Data!B110,Data!I110,(IF(B33=Data!B116,Data!I116,(IF(B33=Data!B118,Data!I118,(IF(B33=Data!#REF!,Data!#REF!,(IF(B33=Data!#REF!,Data!#REF!,(IF(B33=Data!B101,Data!I101,(IF(B33=Data!#REF!,Data!#REF!,(IF(B33=Data!#REF!,Data!#REF!,Data!#REF!)))))))))))))))&amp;IF(B33=Data!B236,Data!I236,(IF(B33=Data!B237,Data!I237,(IF(B33=Data!#REF!,Data!#REF!,(IF(B33=Data!B232,Data!I232,(IF(B33=Data!B233,Data!I233,(IF(B33=Data!#REF!,Data!I928,(IF(B33=Data!#REF!,Data!#REF!,(IF(B33=Data!B288,Data!I288,Data!#REF!)))))))))))))))&amp;IF(B33=Data!#REF!,Data!#REF!,(IF(B33=Data!#REF!,Data!#REF!,(IF(B33=Data!#REF!,Data!#REF!,(IF(B33=Data!#REF!,Data!#REF!,(IF(B33=Data!#REF!,Data!#REF!,Data!#REF!)))))))))</f>
        <v>#REF!</v>
      </c>
      <c r="T33" s="379"/>
      <c r="U33" s="186" t="e">
        <f>IF(B33=Data!B110,Data!J110,(IF(B33=Data!B116,Data!J116,(IF(B33=Data!B118,Data!J118,(IF(B33=Data!#REF!,Data!#REF!,(IF(B33=Data!#REF!,Data!#REF!,(IF(B33=Data!B101,Data!J101,(IF(B33=Data!#REF!,Data!#REF!,(IF(B33=Data!#REF!,Data!#REF!,Data!#REF!)))))))))))))))&amp;IF(B33=Data!B236,Data!J236,(IF(B33=Data!B237,Data!J237,(IF(B33=Data!#REF!,Data!#REF!,(IF(B33=Data!B232,Data!J232,(IF(B33=Data!B233,Data!J233,(IF(B33=Data!#REF!,Data!J928,(IF(B33=Data!#REF!,Data!#REF!,(IF(B33=Data!B288,Data!J288,Data!#REF!)))))))))))))))&amp;IF(B33=Data!#REF!,Data!#REF!,(IF(B33=Data!#REF!,Data!#REF!,(IF(B33=Data!#REF!,Data!#REF!,(IF(B33=Data!#REF!,Data!#REF!,(IF(B33=Data!#REF!,Data!#REF!,Data!#REF!)))))))))</f>
        <v>#REF!</v>
      </c>
      <c r="V33" s="184">
        <f>IF(D33="","",VLOOKUP(B33,Data!$B$5:$J$404,9,FALSE)*D33)</f>
        <v>4.4640000000000004</v>
      </c>
    </row>
    <row r="34" spans="1:22" s="340" customFormat="1" ht="17" customHeight="1">
      <c r="A34" s="272"/>
      <c r="B34" s="369" t="s">
        <v>1175</v>
      </c>
      <c r="C34" s="187" t="str">
        <f>IF(D34="","",VLOOKUP(B34,Data!$B$5:$L$404,2,FALSE))</f>
        <v/>
      </c>
      <c r="D34" s="274"/>
      <c r="E34" s="466"/>
      <c r="F34" s="185" t="str">
        <f>IF(D34="","",VLOOKUP(B34,Data!$B$5:$L$404,11,FALSE))</f>
        <v/>
      </c>
      <c r="G34" s="188" t="str">
        <f t="shared" si="0"/>
        <v>-</v>
      </c>
      <c r="H34" s="182" t="str">
        <f>IF(D34="","",VLOOKUP(B34,Data!$B$5:$D$404,3,FALSE))</f>
        <v/>
      </c>
      <c r="I34" s="182" t="str">
        <f>IF(D34="","",VLOOKUP(B34,Data!$B$5:$M$404,12,FALSE))</f>
        <v/>
      </c>
      <c r="J34" s="280"/>
      <c r="K34" s="183" t="str">
        <f>IF(D34="","",VLOOKUP(B34,Data!$B$5:$E$404,4,FALSE)*D34)</f>
        <v/>
      </c>
      <c r="L34" s="183" t="str">
        <f>IF(D34="","",VLOOKUP(B34,Data!$B$5:$F$404,5,FALSE)*D34)</f>
        <v/>
      </c>
      <c r="M34" s="189" t="e">
        <f>IF(B34=Data!B193,Data!G193,(IF(B34=Data!B199,Data!G199,(IF(B34=Data!B201,Data!G201,(IF(B34=Data!#REF!,Data!#REF!,(IF(B34=Data!#REF!,Data!#REF!,(IF(B34=Data!B184,Data!G184,(IF(B34=Data!#REF!,Data!#REF!,(IF(B34=Data!#REF!,Data!#REF!,Data!#REF!)))))))))))))))&amp;IF(B34=Data!B319,Data!G319,(IF(B34=Data!B320,Data!G320,(IF(B34=Data!#REF!,Data!#REF!,(IF(B34=Data!B315,Data!G315,(IF(B34=Data!B316,Data!G316,(IF(B34=Data!#REF!,Data!G1011,(IF(B34=Data!#REF!,Data!#REF!,(IF(B34=Data!B371,Data!G371,Data!#REF!)))))))))))))))&amp;IF(B34=Data!#REF!,Data!#REF!,(IF(B34=Data!#REF!,Data!#REF!,(IF(B34=Data!#REF!,Data!#REF!,(IF(B34=Data!#REF!,Data!#REF!,(IF(B34=Data!#REF!,Data!#REF!,Data!#REF!)))))))))</f>
        <v>#REF!</v>
      </c>
      <c r="N34" s="377"/>
      <c r="O34" s="378"/>
      <c r="P34" s="186" t="e">
        <f>IF(B34=Data!B193,Data!H193,(IF(B34=Data!B199,Data!H199,(IF(B34=Data!B201,Data!H201,(IF(B34=Data!#REF!,Data!#REF!,(IF(B34=Data!#REF!,Data!#REF!,(IF(B34=Data!B184,Data!H184,(IF(B34=Data!#REF!,Data!#REF!,(IF(B34=Data!#REF!,Data!#REF!,Data!#REF!)))))))))))))))&amp;IF(B34=Data!B319,Data!H319,(IF(B34=Data!B320,Data!H320,(IF(B34=Data!#REF!,Data!#REF!,(IF(B34=Data!B315,Data!H315,(IF(B34=Data!B316,Data!H316,(IF(B34=Data!#REF!,Data!H1011,(IF(B34=Data!#REF!,Data!#REF!,(IF(B34=Data!B371,Data!H371,Data!#REF!)))))))))))))))&amp;IF(B34=Data!#REF!,Data!#REF!,(IF(B34=Data!#REF!,Data!#REF!,(IF(B34=Data!#REF!,Data!#REF!,(IF(B34=Data!#REF!,Data!#REF!,(IF(B34=Data!#REF!,Data!#REF!,Data!#REF!)))))))))</f>
        <v>#REF!</v>
      </c>
      <c r="Q34" s="378"/>
      <c r="R34" s="378"/>
      <c r="S34" s="186" t="e">
        <f>IF(B34=Data!B193,Data!I193,(IF(B34=Data!B199,Data!I199,(IF(B34=Data!B201,Data!I201,(IF(B34=Data!#REF!,Data!#REF!,(IF(B34=Data!#REF!,Data!#REF!,(IF(B34=Data!B184,Data!I184,(IF(B34=Data!#REF!,Data!#REF!,(IF(B34=Data!#REF!,Data!#REF!,Data!#REF!)))))))))))))))&amp;IF(B34=Data!B319,Data!I319,(IF(B34=Data!B320,Data!I320,(IF(B34=Data!#REF!,Data!#REF!,(IF(B34=Data!B315,Data!I315,(IF(B34=Data!B316,Data!I316,(IF(B34=Data!#REF!,Data!I1011,(IF(B34=Data!#REF!,Data!#REF!,(IF(B34=Data!B371,Data!I371,Data!#REF!)))))))))))))))&amp;IF(B34=Data!#REF!,Data!#REF!,(IF(B34=Data!#REF!,Data!#REF!,(IF(B34=Data!#REF!,Data!#REF!,(IF(B34=Data!#REF!,Data!#REF!,(IF(B34=Data!#REF!,Data!#REF!,Data!#REF!)))))))))</f>
        <v>#REF!</v>
      </c>
      <c r="T34" s="379"/>
      <c r="U34" s="186" t="e">
        <f>IF(B34=Data!B193,Data!J193,(IF(B34=Data!B199,Data!J199,(IF(B34=Data!B201,Data!J201,(IF(B34=Data!#REF!,Data!#REF!,(IF(B34=Data!#REF!,Data!#REF!,(IF(B34=Data!B184,Data!J184,(IF(B34=Data!#REF!,Data!#REF!,(IF(B34=Data!#REF!,Data!#REF!,Data!#REF!)))))))))))))))&amp;IF(B34=Data!B319,Data!J319,(IF(B34=Data!B320,Data!J320,(IF(B34=Data!#REF!,Data!#REF!,(IF(B34=Data!B315,Data!J315,(IF(B34=Data!B316,Data!J316,(IF(B34=Data!#REF!,Data!J1011,(IF(B34=Data!#REF!,Data!#REF!,(IF(B34=Data!B371,Data!J371,Data!#REF!)))))))))))))))&amp;IF(B34=Data!#REF!,Data!#REF!,(IF(B34=Data!#REF!,Data!#REF!,(IF(B34=Data!#REF!,Data!#REF!,(IF(B34=Data!#REF!,Data!#REF!,(IF(B34=Data!#REF!,Data!#REF!,Data!#REF!)))))))))</f>
        <v>#REF!</v>
      </c>
      <c r="V34" s="184" t="str">
        <f>IF(D34="","",VLOOKUP(B34,Data!$B$5:$J$404,9,FALSE)*D34)</f>
        <v/>
      </c>
    </row>
    <row r="35" spans="1:22" s="340" customFormat="1" ht="17" customHeight="1">
      <c r="A35" s="272">
        <v>14</v>
      </c>
      <c r="B35" s="368" t="s">
        <v>196</v>
      </c>
      <c r="C35" s="187" t="str">
        <f>IF(D35="","",VLOOKUP(B35,Data!$B$5:$L$404,2,FALSE))</f>
        <v>WH50350</v>
      </c>
      <c r="D35" s="274">
        <v>15</v>
      </c>
      <c r="E35" s="466"/>
      <c r="F35" s="185">
        <f>IF(D35="","",VLOOKUP(B35,Data!$B$5:$L$404,11,FALSE))</f>
        <v>1751.45</v>
      </c>
      <c r="G35" s="188">
        <f t="shared" si="0"/>
        <v>26271.75</v>
      </c>
      <c r="H35" s="182" t="str">
        <f>IF(D35="","",VLOOKUP(B35,Data!$B$5:$D$404,3,FALSE))</f>
        <v>C/T</v>
      </c>
      <c r="I35" s="182" t="str">
        <f>IF(D35="","",VLOOKUP(B35,Data!$B$5:$M$404,12,FALSE))</f>
        <v>Indonesia</v>
      </c>
      <c r="J35" s="280" t="s">
        <v>1176</v>
      </c>
      <c r="K35" s="183">
        <f>IF(D35="","",VLOOKUP(B35,Data!$B$5:$E$404,4,FALSE)*D35)</f>
        <v>3015</v>
      </c>
      <c r="L35" s="183">
        <f>IF(D35="","",VLOOKUP(B35,Data!$B$5:$F$404,5,FALSE)*D35)</f>
        <v>2715</v>
      </c>
      <c r="M35" s="189" t="e">
        <f>IF(B35=Data!B118,Data!G118,(IF(B35=Data!B124,Data!G124,(IF(B35=Data!B126,Data!G126,(IF(B35=Data!#REF!,Data!#REF!,(IF(B35=Data!#REF!,Data!#REF!,(IF(B35=Data!B109,Data!G109,(IF(B35=Data!#REF!,Data!#REF!,(IF(B35=Data!#REF!,Data!#REF!,Data!#REF!)))))))))))))))&amp;IF(B35=Data!B244,Data!G244,(IF(B35=Data!B245,Data!G245,(IF(B35=Data!#REF!,Data!#REF!,(IF(B35=Data!B240,Data!G240,(IF(B35=Data!B241,Data!G241,(IF(B35=Data!#REF!,Data!G936,(IF(B35=Data!#REF!,Data!#REF!,(IF(B35=Data!B296,Data!G296,Data!#REF!)))))))))))))))&amp;IF(B35=Data!#REF!,Data!#REF!,(IF(B35=Data!#REF!,Data!#REF!,(IF(B35=Data!#REF!,Data!#REF!,(IF(B35=Data!#REF!,Data!#REF!,(IF(B35=Data!#REF!,Data!#REF!,Data!#REF!)))))))))</f>
        <v>#REF!</v>
      </c>
      <c r="N35" s="377"/>
      <c r="O35" s="378"/>
      <c r="P35" s="186" t="e">
        <f>IF(B35=Data!B118,Data!H118,(IF(B35=Data!B124,Data!H124,(IF(B35=Data!B126,Data!H126,(IF(B35=Data!#REF!,Data!#REF!,(IF(B35=Data!#REF!,Data!#REF!,(IF(B35=Data!B109,Data!H109,(IF(B35=Data!#REF!,Data!#REF!,(IF(B35=Data!#REF!,Data!#REF!,Data!#REF!)))))))))))))))&amp;IF(B35=Data!B244,Data!H244,(IF(B35=Data!B245,Data!H245,(IF(B35=Data!#REF!,Data!#REF!,(IF(B35=Data!B240,Data!H240,(IF(B35=Data!B241,Data!H241,(IF(B35=Data!#REF!,Data!H936,(IF(B35=Data!#REF!,Data!#REF!,(IF(B35=Data!B296,Data!H296,Data!#REF!)))))))))))))))&amp;IF(B35=Data!#REF!,Data!#REF!,(IF(B35=Data!#REF!,Data!#REF!,(IF(B35=Data!#REF!,Data!#REF!,(IF(B35=Data!#REF!,Data!#REF!,(IF(B35=Data!#REF!,Data!#REF!,Data!#REF!)))))))))</f>
        <v>#REF!</v>
      </c>
      <c r="Q35" s="378"/>
      <c r="R35" s="378"/>
      <c r="S35" s="186" t="e">
        <f>IF(B35=Data!B118,Data!I118,(IF(B35=Data!B124,Data!I124,(IF(B35=Data!B126,Data!I126,(IF(B35=Data!#REF!,Data!#REF!,(IF(B35=Data!#REF!,Data!#REF!,(IF(B35=Data!B109,Data!I109,(IF(B35=Data!#REF!,Data!#REF!,(IF(B35=Data!#REF!,Data!#REF!,Data!#REF!)))))))))))))))&amp;IF(B35=Data!B244,Data!I244,(IF(B35=Data!B245,Data!I245,(IF(B35=Data!#REF!,Data!#REF!,(IF(B35=Data!B240,Data!I240,(IF(B35=Data!B241,Data!I241,(IF(B35=Data!#REF!,Data!I936,(IF(B35=Data!#REF!,Data!#REF!,(IF(B35=Data!B296,Data!I296,Data!#REF!)))))))))))))))&amp;IF(B35=Data!#REF!,Data!#REF!,(IF(B35=Data!#REF!,Data!#REF!,(IF(B35=Data!#REF!,Data!#REF!,(IF(B35=Data!#REF!,Data!#REF!,(IF(B35=Data!#REF!,Data!#REF!,Data!#REF!)))))))))</f>
        <v>#REF!</v>
      </c>
      <c r="T35" s="379"/>
      <c r="U35" s="186" t="e">
        <f>IF(B35=Data!B118,Data!J118,(IF(B35=Data!B124,Data!J124,(IF(B35=Data!B126,Data!J126,(IF(B35=Data!#REF!,Data!#REF!,(IF(B35=Data!#REF!,Data!#REF!,(IF(B35=Data!B109,Data!J109,(IF(B35=Data!#REF!,Data!#REF!,(IF(B35=Data!#REF!,Data!#REF!,Data!#REF!)))))))))))))))&amp;IF(B35=Data!B244,Data!J244,(IF(B35=Data!B245,Data!J245,(IF(B35=Data!#REF!,Data!#REF!,(IF(B35=Data!B240,Data!J240,(IF(B35=Data!B241,Data!J241,(IF(B35=Data!#REF!,Data!J936,(IF(B35=Data!#REF!,Data!#REF!,(IF(B35=Data!B296,Data!J296,Data!#REF!)))))))))))))))&amp;IF(B35=Data!#REF!,Data!#REF!,(IF(B35=Data!#REF!,Data!#REF!,(IF(B35=Data!#REF!,Data!#REF!,(IF(B35=Data!#REF!,Data!#REF!,(IF(B35=Data!#REF!,Data!#REF!,Data!#REF!)))))))))</f>
        <v>#REF!</v>
      </c>
      <c r="V35" s="184">
        <f>IF(D35="","",VLOOKUP(B35,Data!$B$5:$J$404,9,FALSE)*D35)</f>
        <v>17.25</v>
      </c>
    </row>
    <row r="36" spans="1:22" s="340" customFormat="1" ht="17" customHeight="1">
      <c r="A36" s="272">
        <v>15</v>
      </c>
      <c r="B36" s="419" t="s">
        <v>201</v>
      </c>
      <c r="C36" s="187" t="str">
        <f>IF(D36="","",VLOOKUP(B36,Data!$B$5:$L$404,2,FALSE))</f>
        <v>WH50370</v>
      </c>
      <c r="D36" s="274">
        <v>1</v>
      </c>
      <c r="E36" s="466"/>
      <c r="F36" s="185">
        <f>IF(D36="","",VLOOKUP(B36,Data!$B$5:$L$404,11,FALSE))</f>
        <v>2134.0100000000002</v>
      </c>
      <c r="G36" s="188">
        <f>IF(D36&gt;0,D36*F36,"-")</f>
        <v>2134.0100000000002</v>
      </c>
      <c r="H36" s="182" t="str">
        <f>IF(D36="","",VLOOKUP(B36,Data!$B$5:$D$404,3,FALSE))</f>
        <v>C/T</v>
      </c>
      <c r="I36" s="182" t="str">
        <f>IF(D36="","",VLOOKUP(B36,Data!$B$5:$M$404,12,FALSE))</f>
        <v>Indonesia</v>
      </c>
      <c r="J36" s="280" t="s">
        <v>1176</v>
      </c>
      <c r="K36" s="183">
        <f>IF(D36="","",VLOOKUP(B36,Data!$B$5:$E$404,4,FALSE)*D36)</f>
        <v>201</v>
      </c>
      <c r="L36" s="183">
        <f>IF(D36="","",VLOOKUP(B36,Data!$B$5:$F$404,5,FALSE)*D36)</f>
        <v>181</v>
      </c>
      <c r="M36" s="189" t="e">
        <f>IF(B36=Data!B107,Data!G107,(IF(B36=Data!B113,Data!G113,(IF(B36=Data!B115,Data!G115,(IF(B36=Data!#REF!,Data!#REF!,(IF(B36=Data!#REF!,Data!#REF!,(IF(B36=Data!B98,Data!G98,(IF(B36=Data!#REF!,Data!#REF!,(IF(B36=Data!#REF!,Data!#REF!,Data!#REF!)))))))))))))))&amp;IF(B36=Data!B233,Data!G233,(IF(B36=Data!B234,Data!G234,(IF(B36=Data!#REF!,Data!#REF!,(IF(B36=Data!B229,Data!G229,(IF(B36=Data!B230,Data!G230,(IF(B36=Data!#REF!,Data!G925,(IF(B36=Data!#REF!,Data!#REF!,(IF(B36=Data!B285,Data!G285,Data!#REF!)))))))))))))))&amp;IF(B36=Data!#REF!,Data!#REF!,(IF(B36=Data!#REF!,Data!#REF!,(IF(B36=Data!#REF!,Data!#REF!,(IF(B36=Data!#REF!,Data!#REF!,(IF(B36=Data!#REF!,Data!#REF!,Data!#REF!)))))))))</f>
        <v>#REF!</v>
      </c>
      <c r="N36" s="377"/>
      <c r="O36" s="378"/>
      <c r="P36" s="186" t="e">
        <f>IF(B36=Data!B107,Data!H107,(IF(B36=Data!B113,Data!H113,(IF(B36=Data!B115,Data!H115,(IF(B36=Data!#REF!,Data!#REF!,(IF(B36=Data!#REF!,Data!#REF!,(IF(B36=Data!B98,Data!H98,(IF(B36=Data!#REF!,Data!#REF!,(IF(B36=Data!#REF!,Data!#REF!,Data!#REF!)))))))))))))))&amp;IF(B36=Data!B233,Data!H233,(IF(B36=Data!B234,Data!H234,(IF(B36=Data!#REF!,Data!#REF!,(IF(B36=Data!B229,Data!H229,(IF(B36=Data!B230,Data!H230,(IF(B36=Data!#REF!,Data!H925,(IF(B36=Data!#REF!,Data!#REF!,(IF(B36=Data!B285,Data!H285,Data!#REF!)))))))))))))))&amp;IF(B36=Data!#REF!,Data!#REF!,(IF(B36=Data!#REF!,Data!#REF!,(IF(B36=Data!#REF!,Data!#REF!,(IF(B36=Data!#REF!,Data!#REF!,(IF(B36=Data!#REF!,Data!#REF!,Data!#REF!)))))))))</f>
        <v>#REF!</v>
      </c>
      <c r="Q36" s="378"/>
      <c r="R36" s="378"/>
      <c r="S36" s="186" t="e">
        <f>IF(B36=Data!B107,Data!I107,(IF(B36=Data!B113,Data!I113,(IF(B36=Data!B115,Data!I115,(IF(B36=Data!#REF!,Data!#REF!,(IF(B36=Data!#REF!,Data!#REF!,(IF(B36=Data!B98,Data!I98,(IF(B36=Data!#REF!,Data!#REF!,(IF(B36=Data!#REF!,Data!#REF!,Data!#REF!)))))))))))))))&amp;IF(B36=Data!B233,Data!I233,(IF(B36=Data!B234,Data!I234,(IF(B36=Data!#REF!,Data!#REF!,(IF(B36=Data!B229,Data!I229,(IF(B36=Data!B230,Data!I230,(IF(B36=Data!#REF!,Data!I925,(IF(B36=Data!#REF!,Data!#REF!,(IF(B36=Data!B285,Data!I285,Data!#REF!)))))))))))))))&amp;IF(B36=Data!#REF!,Data!#REF!,(IF(B36=Data!#REF!,Data!#REF!,(IF(B36=Data!#REF!,Data!#REF!,(IF(B36=Data!#REF!,Data!#REF!,(IF(B36=Data!#REF!,Data!#REF!,Data!#REF!)))))))))</f>
        <v>#REF!</v>
      </c>
      <c r="T36" s="379"/>
      <c r="U36" s="186" t="e">
        <f>IF(B36=Data!B107,Data!J107,(IF(B36=Data!B113,Data!J113,(IF(B36=Data!B115,Data!J115,(IF(B36=Data!#REF!,Data!#REF!,(IF(B36=Data!#REF!,Data!#REF!,(IF(B36=Data!B98,Data!J98,(IF(B36=Data!#REF!,Data!#REF!,(IF(B36=Data!#REF!,Data!#REF!,Data!#REF!)))))))))))))))&amp;IF(B36=Data!B233,Data!J233,(IF(B36=Data!B234,Data!J234,(IF(B36=Data!#REF!,Data!#REF!,(IF(B36=Data!B229,Data!J229,(IF(B36=Data!B230,Data!J230,(IF(B36=Data!#REF!,Data!J925,(IF(B36=Data!#REF!,Data!#REF!,(IF(B36=Data!B285,Data!J285,Data!#REF!)))))))))))))))&amp;IF(B36=Data!#REF!,Data!#REF!,(IF(B36=Data!#REF!,Data!#REF!,(IF(B36=Data!#REF!,Data!#REF!,(IF(B36=Data!#REF!,Data!#REF!,(IF(B36=Data!#REF!,Data!#REF!,Data!#REF!)))))))))</f>
        <v>#REF!</v>
      </c>
      <c r="V36" s="184">
        <f>IF(D36="","",VLOOKUP(B36,Data!$B$5:$J$404,9,FALSE)*D36)</f>
        <v>1.1499999999999999</v>
      </c>
    </row>
    <row r="37" spans="1:22" s="340" customFormat="1" ht="17" customHeight="1">
      <c r="A37" s="272"/>
      <c r="B37" s="419"/>
      <c r="C37" s="187" t="str">
        <f>IF(D37="","",VLOOKUP(B37,Data!$B$5:$L$404,2,FALSE))</f>
        <v/>
      </c>
      <c r="D37" s="274"/>
      <c r="E37" s="341"/>
      <c r="F37" s="185" t="str">
        <f>IF(D37="","",VLOOKUP(B37,Data!$B$5:$L$404,11,FALSE))</f>
        <v/>
      </c>
      <c r="G37" s="188" t="str">
        <f t="shared" si="0"/>
        <v>-</v>
      </c>
      <c r="H37" s="182" t="str">
        <f>IF(D37="","",VLOOKUP(B37,Data!$B$5:$D$404,3,FALSE))</f>
        <v/>
      </c>
      <c r="I37" s="182" t="str">
        <f>IF(D37="","",VLOOKUP(B37,Data!$B$5:$M$404,12,FALSE))</f>
        <v/>
      </c>
      <c r="J37" s="280"/>
      <c r="K37" s="183" t="str">
        <f>IF(D37="","",VLOOKUP(B37,Data!$B$5:$E$404,4,FALSE)*D37)</f>
        <v/>
      </c>
      <c r="L37" s="183" t="str">
        <f>IF(D37="","",VLOOKUP(B37,Data!$B$5:$F$404,5,FALSE)*D37)</f>
        <v/>
      </c>
      <c r="M37" s="189" t="e">
        <f>IF(B37=Data!B118,Data!G118,(IF(B37=Data!B124,Data!G124,(IF(B37=Data!B126,Data!G126,(IF(B37=Data!#REF!,Data!#REF!,(IF(B37=Data!#REF!,Data!#REF!,(IF(B37=Data!B109,Data!G109,(IF(B37=Data!#REF!,Data!#REF!,(IF(B37=Data!#REF!,Data!#REF!,Data!#REF!)))))))))))))))&amp;IF(B37=Data!B244,Data!G244,(IF(B37=Data!B245,Data!G245,(IF(B37=Data!#REF!,Data!#REF!,(IF(B37=Data!B240,Data!G240,(IF(B37=Data!B241,Data!G241,(IF(B37=Data!#REF!,Data!G936,(IF(B37=Data!#REF!,Data!#REF!,(IF(B37=Data!B296,Data!G296,Data!#REF!)))))))))))))))&amp;IF(B37=Data!#REF!,Data!#REF!,(IF(B37=Data!#REF!,Data!#REF!,(IF(B37=Data!#REF!,Data!#REF!,(IF(B37=Data!#REF!,Data!#REF!,(IF(B37=Data!#REF!,Data!#REF!,Data!#REF!)))))))))</f>
        <v>#REF!</v>
      </c>
      <c r="N37" s="377"/>
      <c r="O37" s="378"/>
      <c r="P37" s="186" t="e">
        <f>IF(B37=Data!B118,Data!H118,(IF(B37=Data!B124,Data!H124,(IF(B37=Data!B126,Data!H126,(IF(B37=Data!#REF!,Data!#REF!,(IF(B37=Data!#REF!,Data!#REF!,(IF(B37=Data!B109,Data!H109,(IF(B37=Data!#REF!,Data!#REF!,(IF(B37=Data!#REF!,Data!#REF!,Data!#REF!)))))))))))))))&amp;IF(B37=Data!B244,Data!H244,(IF(B37=Data!B245,Data!H245,(IF(B37=Data!#REF!,Data!#REF!,(IF(B37=Data!B240,Data!H240,(IF(B37=Data!B241,Data!H241,(IF(B37=Data!#REF!,Data!H936,(IF(B37=Data!#REF!,Data!#REF!,(IF(B37=Data!B296,Data!H296,Data!#REF!)))))))))))))))&amp;IF(B37=Data!#REF!,Data!#REF!,(IF(B37=Data!#REF!,Data!#REF!,(IF(B37=Data!#REF!,Data!#REF!,(IF(B37=Data!#REF!,Data!#REF!,(IF(B37=Data!#REF!,Data!#REF!,Data!#REF!)))))))))</f>
        <v>#REF!</v>
      </c>
      <c r="Q37" s="378"/>
      <c r="R37" s="378"/>
      <c r="S37" s="186" t="e">
        <f>IF(B37=Data!B118,Data!I118,(IF(B37=Data!B124,Data!I124,(IF(B37=Data!B126,Data!I126,(IF(B37=Data!#REF!,Data!#REF!,(IF(B37=Data!#REF!,Data!#REF!,(IF(B37=Data!B109,Data!I109,(IF(B37=Data!#REF!,Data!#REF!,(IF(B37=Data!#REF!,Data!#REF!,Data!#REF!)))))))))))))))&amp;IF(B37=Data!B244,Data!I244,(IF(B37=Data!B245,Data!I245,(IF(B37=Data!#REF!,Data!#REF!,(IF(B37=Data!B240,Data!I240,(IF(B37=Data!B241,Data!I241,(IF(B37=Data!#REF!,Data!I936,(IF(B37=Data!#REF!,Data!#REF!,(IF(B37=Data!B296,Data!I296,Data!#REF!)))))))))))))))&amp;IF(B37=Data!#REF!,Data!#REF!,(IF(B37=Data!#REF!,Data!#REF!,(IF(B37=Data!#REF!,Data!#REF!,(IF(B37=Data!#REF!,Data!#REF!,(IF(B37=Data!#REF!,Data!#REF!,Data!#REF!)))))))))</f>
        <v>#REF!</v>
      </c>
      <c r="T37" s="379"/>
      <c r="U37" s="186" t="e">
        <f>IF(B37=Data!B118,Data!J118,(IF(B37=Data!B124,Data!J124,(IF(B37=Data!B126,Data!J126,(IF(B37=Data!#REF!,Data!#REF!,(IF(B37=Data!#REF!,Data!#REF!,(IF(B37=Data!B109,Data!J109,(IF(B37=Data!#REF!,Data!#REF!,(IF(B37=Data!#REF!,Data!#REF!,Data!#REF!)))))))))))))))&amp;IF(B37=Data!B244,Data!J244,(IF(B37=Data!B245,Data!J245,(IF(B37=Data!#REF!,Data!#REF!,(IF(B37=Data!B240,Data!J240,(IF(B37=Data!B241,Data!J241,(IF(B37=Data!#REF!,Data!J936,(IF(B37=Data!#REF!,Data!#REF!,(IF(B37=Data!B296,Data!J296,Data!#REF!)))))))))))))))&amp;IF(B37=Data!#REF!,Data!#REF!,(IF(B37=Data!#REF!,Data!#REF!,(IF(B37=Data!#REF!,Data!#REF!,(IF(B37=Data!#REF!,Data!#REF!,(IF(B37=Data!#REF!,Data!#REF!,Data!#REF!)))))))))</f>
        <v>#REF!</v>
      </c>
      <c r="V37" s="184" t="str">
        <f>IF(D37="","",VLOOKUP(B37,Data!$B$5:$J$404,9,FALSE)*D37)</f>
        <v/>
      </c>
    </row>
    <row r="38" spans="1:22" s="340" customFormat="1" ht="19.5" customHeight="1">
      <c r="A38" s="272"/>
      <c r="B38" s="695" t="s">
        <v>1186</v>
      </c>
      <c r="C38" s="696"/>
      <c r="D38" s="454">
        <f>SUM(D18:D36)</f>
        <v>44</v>
      </c>
      <c r="E38" s="191"/>
      <c r="F38" s="191"/>
      <c r="G38" s="455">
        <f>SUM(G18:G36)</f>
        <v>133656.09999999998</v>
      </c>
      <c r="H38" s="383"/>
      <c r="I38" s="191"/>
      <c r="J38" s="191"/>
      <c r="K38" s="455">
        <f>SUM(K18:K37)</f>
        <v>10915</v>
      </c>
      <c r="L38" s="455">
        <f>SUM(L18:L37)</f>
        <v>9822</v>
      </c>
      <c r="M38" s="190">
        <f>SUM(M16:M17)</f>
        <v>0</v>
      </c>
      <c r="N38" s="190"/>
      <c r="O38" s="190"/>
      <c r="P38" s="190"/>
      <c r="Q38" s="190"/>
      <c r="R38" s="190">
        <f>SUM(R16:R17)</f>
        <v>0</v>
      </c>
      <c r="S38" s="190">
        <f>SUM(S16:S17)</f>
        <v>0</v>
      </c>
      <c r="T38" s="190"/>
      <c r="U38" s="190">
        <f>SUM(U16:U17)</f>
        <v>0</v>
      </c>
      <c r="V38" s="456">
        <f>SUM(V18:V37)</f>
        <v>59.784999999999997</v>
      </c>
    </row>
    <row r="39" spans="1:22" ht="10.25" customHeight="1">
      <c r="A39" s="272"/>
      <c r="B39" s="697"/>
      <c r="C39" s="698"/>
      <c r="D39" s="395"/>
      <c r="E39" s="311"/>
      <c r="F39" s="160" t="s">
        <v>523</v>
      </c>
      <c r="G39" s="157"/>
      <c r="H39" s="344"/>
      <c r="I39" s="344"/>
      <c r="J39" s="344"/>
      <c r="K39" s="161"/>
      <c r="L39" s="151"/>
      <c r="M39" s="298"/>
      <c r="T39" s="298"/>
      <c r="U39" s="298"/>
      <c r="V39" s="155"/>
    </row>
    <row r="40" spans="1:22" ht="14">
      <c r="A40" s="290" t="s">
        <v>524</v>
      </c>
      <c r="B40" s="346"/>
      <c r="C40" s="347"/>
      <c r="D40" s="396" t="s">
        <v>81</v>
      </c>
      <c r="E40" s="305"/>
      <c r="F40" s="68" t="s">
        <v>82</v>
      </c>
      <c r="G40" s="72"/>
      <c r="H40" s="322" t="s">
        <v>83</v>
      </c>
      <c r="I40" s="349"/>
      <c r="J40" s="152" t="s">
        <v>84</v>
      </c>
      <c r="K40" s="152"/>
      <c r="L40" s="682" t="s">
        <v>85</v>
      </c>
      <c r="M40" s="683"/>
      <c r="N40" s="683"/>
      <c r="O40" s="683"/>
      <c r="P40" s="683"/>
      <c r="Q40" s="683"/>
      <c r="R40" s="683"/>
      <c r="S40" s="683"/>
      <c r="T40" s="683"/>
      <c r="U40" s="683"/>
      <c r="V40" s="684"/>
    </row>
    <row r="41" spans="1:22" ht="14">
      <c r="A41" s="297" t="s">
        <v>525</v>
      </c>
      <c r="B41" s="334"/>
      <c r="C41" s="308"/>
      <c r="D41" s="386" t="s">
        <v>87</v>
      </c>
      <c r="F41" s="685"/>
      <c r="G41" s="686"/>
      <c r="H41" s="297" t="s">
        <v>88</v>
      </c>
      <c r="I41" s="350"/>
      <c r="J41" s="154" t="s">
        <v>89</v>
      </c>
      <c r="K41" s="154"/>
      <c r="L41" s="150"/>
      <c r="V41" s="155"/>
    </row>
    <row r="42" spans="1:22">
      <c r="A42" s="297" t="s">
        <v>526</v>
      </c>
      <c r="B42" s="297"/>
      <c r="C42" s="298"/>
      <c r="F42" s="685"/>
      <c r="G42" s="686"/>
      <c r="H42" s="297"/>
      <c r="I42" s="350"/>
      <c r="J42" s="154" t="s">
        <v>93</v>
      </c>
      <c r="K42" s="154"/>
      <c r="L42" s="150"/>
      <c r="V42" s="155"/>
    </row>
    <row r="43" spans="1:22" ht="10.5" customHeight="1">
      <c r="A43" s="311"/>
      <c r="B43" s="351"/>
      <c r="C43" s="352"/>
      <c r="D43" s="386" t="s">
        <v>94</v>
      </c>
      <c r="F43" s="685"/>
      <c r="G43" s="686"/>
      <c r="H43" s="297" t="s">
        <v>95</v>
      </c>
      <c r="I43" s="350"/>
      <c r="J43" s="154"/>
      <c r="K43" s="154"/>
      <c r="L43" s="150"/>
      <c r="V43" s="155"/>
    </row>
    <row r="44" spans="1:22" ht="13">
      <c r="A44" s="290" t="s">
        <v>96</v>
      </c>
      <c r="C44" s="292"/>
      <c r="D44" s="386" t="s">
        <v>97</v>
      </c>
      <c r="F44" s="76" t="s">
        <v>98</v>
      </c>
      <c r="G44" s="73"/>
      <c r="H44" s="297" t="s">
        <v>88</v>
      </c>
      <c r="I44" s="350"/>
      <c r="J44" s="154" t="s">
        <v>99</v>
      </c>
      <c r="K44" s="154"/>
      <c r="L44" s="150"/>
      <c r="V44" s="155"/>
    </row>
    <row r="45" spans="1:22" ht="10.5" customHeight="1">
      <c r="A45" s="297" t="s">
        <v>527</v>
      </c>
      <c r="C45" s="298"/>
      <c r="D45" s="386" t="s">
        <v>100</v>
      </c>
      <c r="F45" s="77"/>
      <c r="G45" s="162"/>
      <c r="H45" s="297" t="s">
        <v>101</v>
      </c>
      <c r="I45" s="350"/>
      <c r="J45" s="154" t="s">
        <v>528</v>
      </c>
      <c r="K45" s="154"/>
      <c r="L45" s="687" t="s">
        <v>103</v>
      </c>
      <c r="M45" s="688"/>
      <c r="N45" s="688"/>
      <c r="O45" s="688"/>
      <c r="P45" s="688"/>
      <c r="Q45" s="688"/>
      <c r="R45" s="688"/>
      <c r="S45" s="688"/>
      <c r="T45" s="688"/>
      <c r="U45" s="688"/>
      <c r="V45" s="689"/>
    </row>
    <row r="46" spans="1:22">
      <c r="A46" s="311"/>
      <c r="B46" s="312"/>
      <c r="C46" s="313"/>
      <c r="D46" s="397"/>
      <c r="E46" s="312"/>
      <c r="F46" s="673" t="s">
        <v>1191</v>
      </c>
      <c r="G46" s="674"/>
      <c r="H46" s="673" t="s">
        <v>1190</v>
      </c>
      <c r="I46" s="674"/>
      <c r="J46" s="158" t="s">
        <v>104</v>
      </c>
      <c r="K46" s="158"/>
      <c r="L46" s="675" t="s">
        <v>105</v>
      </c>
      <c r="M46" s="676"/>
      <c r="N46" s="676"/>
      <c r="O46" s="676"/>
      <c r="P46" s="676"/>
      <c r="Q46" s="676"/>
      <c r="R46" s="676"/>
      <c r="S46" s="676"/>
      <c r="T46" s="676"/>
      <c r="U46" s="676"/>
      <c r="V46" s="677"/>
    </row>
    <row r="47" spans="1:22">
      <c r="B47" s="305"/>
    </row>
    <row r="50" spans="1:22" ht="19.25" customHeight="1"/>
    <row r="51" spans="1:22" ht="19.25" customHeight="1"/>
    <row r="52" spans="1:22" s="354" customFormat="1" ht="17.75" customHeight="1">
      <c r="A52" s="163" t="s">
        <v>886</v>
      </c>
      <c r="B52" s="146"/>
      <c r="C52" s="163" t="s">
        <v>569</v>
      </c>
      <c r="D52" s="382"/>
      <c r="E52" s="363"/>
      <c r="F52" s="163" t="s">
        <v>880</v>
      </c>
      <c r="G52" s="146"/>
      <c r="H52" s="163" t="s">
        <v>569</v>
      </c>
      <c r="K52" s="265"/>
      <c r="L52" s="265"/>
      <c r="V52" s="264"/>
    </row>
    <row r="53" spans="1:22" s="354" customFormat="1" ht="17.75" customHeight="1">
      <c r="A53" s="163" t="s">
        <v>887</v>
      </c>
      <c r="B53" s="146"/>
      <c r="C53" s="163" t="s">
        <v>891</v>
      </c>
      <c r="D53" s="382"/>
      <c r="E53" s="363"/>
      <c r="F53" s="247" t="s">
        <v>881</v>
      </c>
      <c r="G53" s="381"/>
      <c r="H53" s="247" t="s">
        <v>891</v>
      </c>
      <c r="K53" s="265"/>
      <c r="L53" s="265"/>
      <c r="V53" s="264"/>
    </row>
    <row r="54" spans="1:22" s="354" customFormat="1" ht="17.75" customHeight="1">
      <c r="A54" s="163" t="s">
        <v>888</v>
      </c>
      <c r="B54" s="146"/>
      <c r="C54" s="163" t="s">
        <v>891</v>
      </c>
      <c r="D54" s="382"/>
      <c r="E54" s="363"/>
      <c r="F54" s="163" t="s">
        <v>882</v>
      </c>
      <c r="G54" s="146"/>
      <c r="H54" s="163" t="s">
        <v>569</v>
      </c>
      <c r="K54" s="265"/>
      <c r="L54" s="265"/>
      <c r="V54" s="264"/>
    </row>
    <row r="55" spans="1:22" s="354" customFormat="1" ht="17.75" customHeight="1">
      <c r="A55" s="163" t="s">
        <v>889</v>
      </c>
      <c r="B55" s="146"/>
      <c r="C55" s="163" t="s">
        <v>569</v>
      </c>
      <c r="D55" s="382"/>
      <c r="E55" s="363"/>
      <c r="F55" s="163" t="s">
        <v>883</v>
      </c>
      <c r="G55" s="146"/>
      <c r="H55" s="163" t="s">
        <v>569</v>
      </c>
      <c r="K55" s="265"/>
      <c r="L55" s="265"/>
      <c r="V55" s="264"/>
    </row>
    <row r="56" spans="1:22" s="354" customFormat="1" ht="17.75" customHeight="1">
      <c r="A56" s="163" t="s">
        <v>890</v>
      </c>
      <c r="B56" s="146"/>
      <c r="C56" s="163" t="s">
        <v>569</v>
      </c>
      <c r="D56" s="382"/>
      <c r="E56" s="363"/>
      <c r="F56" s="163" t="s">
        <v>885</v>
      </c>
      <c r="G56" s="146"/>
      <c r="H56" s="163" t="s">
        <v>569</v>
      </c>
      <c r="K56" s="265"/>
      <c r="L56" s="265"/>
      <c r="V56" s="264"/>
    </row>
    <row r="57" spans="1:22" ht="18.75" customHeight="1">
      <c r="A57" s="411"/>
      <c r="B57" s="411"/>
      <c r="C57" s="411"/>
      <c r="D57" s="384"/>
      <c r="E57" s="266"/>
      <c r="F57" s="163" t="s">
        <v>884</v>
      </c>
      <c r="H57" s="163" t="s">
        <v>569</v>
      </c>
    </row>
    <row r="58" spans="1:22" ht="17.5">
      <c r="A58" s="268"/>
      <c r="B58" s="411"/>
      <c r="C58" s="411"/>
      <c r="D58" s="384"/>
      <c r="E58" s="411"/>
      <c r="F58" s="267"/>
      <c r="G58" s="267"/>
      <c r="H58" s="411"/>
    </row>
    <row r="60" spans="1:22">
      <c r="D60" s="386" t="s">
        <v>872</v>
      </c>
    </row>
    <row r="61" spans="1:22">
      <c r="L61" s="355"/>
    </row>
    <row r="62" spans="1:22" ht="14">
      <c r="A62" s="356"/>
      <c r="C62" s="334"/>
      <c r="D62" s="398"/>
      <c r="L62" s="358"/>
    </row>
    <row r="63" spans="1:22" ht="14">
      <c r="A63" s="359"/>
      <c r="C63" s="334"/>
      <c r="D63" s="398"/>
      <c r="L63" s="358"/>
    </row>
    <row r="64" spans="1:22" ht="14">
      <c r="A64" s="359"/>
      <c r="C64" s="334"/>
      <c r="D64" s="398"/>
      <c r="L64" s="358"/>
    </row>
    <row r="65" spans="1:12" ht="14">
      <c r="A65" s="359"/>
      <c r="B65" s="334"/>
      <c r="C65" s="334"/>
      <c r="D65" s="398"/>
      <c r="L65" s="358"/>
    </row>
    <row r="66" spans="1:12" ht="14">
      <c r="A66" s="359"/>
      <c r="B66" s="334"/>
      <c r="C66" s="334"/>
      <c r="D66" s="398"/>
      <c r="L66" s="358"/>
    </row>
    <row r="67" spans="1:12" ht="14">
      <c r="A67" s="359"/>
      <c r="B67" s="334"/>
      <c r="C67" s="334"/>
      <c r="D67" s="398"/>
      <c r="L67" s="358"/>
    </row>
    <row r="68" spans="1:12" ht="14">
      <c r="A68" s="334"/>
      <c r="B68" s="334"/>
      <c r="C68" s="334"/>
      <c r="D68" s="398"/>
      <c r="L68" s="360"/>
    </row>
    <row r="69" spans="1:12" ht="14">
      <c r="A69" s="359"/>
      <c r="B69" s="334"/>
      <c r="C69" s="334"/>
      <c r="D69" s="398"/>
    </row>
    <row r="70" spans="1:12" ht="14">
      <c r="A70" s="334"/>
      <c r="B70" s="334"/>
      <c r="C70" s="334"/>
      <c r="D70" s="398"/>
    </row>
    <row r="71" spans="1:12" ht="14">
      <c r="A71" s="334"/>
      <c r="B71" s="334"/>
      <c r="C71" s="334"/>
      <c r="D71" s="398"/>
    </row>
    <row r="72" spans="1:12" ht="14">
      <c r="A72" s="359"/>
      <c r="B72" s="334"/>
      <c r="C72" s="334"/>
      <c r="D72" s="398"/>
    </row>
    <row r="73" spans="1:12" ht="14">
      <c r="A73" s="359"/>
      <c r="B73" s="334"/>
      <c r="C73" s="334"/>
      <c r="D73" s="398"/>
    </row>
    <row r="74" spans="1:12" ht="14">
      <c r="A74" s="359"/>
      <c r="B74" s="334"/>
      <c r="C74" s="334"/>
      <c r="D74" s="398"/>
    </row>
    <row r="75" spans="1:12" ht="14">
      <c r="A75" s="359"/>
      <c r="B75" s="334"/>
      <c r="C75" s="334"/>
      <c r="D75" s="398"/>
    </row>
    <row r="76" spans="1:12" ht="14">
      <c r="A76" s="359"/>
      <c r="B76" s="334"/>
      <c r="C76" s="334"/>
      <c r="D76" s="398"/>
    </row>
    <row r="77" spans="1:12" ht="14">
      <c r="A77" s="359"/>
      <c r="B77" s="334"/>
      <c r="C77" s="334"/>
      <c r="D77" s="398"/>
    </row>
    <row r="78" spans="1:12" ht="14">
      <c r="A78" s="359"/>
      <c r="B78" s="334"/>
      <c r="C78" s="334"/>
      <c r="D78" s="398"/>
    </row>
    <row r="79" spans="1:12" ht="14">
      <c r="A79" s="359"/>
      <c r="B79" s="334"/>
      <c r="C79" s="334"/>
      <c r="D79" s="398"/>
    </row>
    <row r="80" spans="1:12" ht="14">
      <c r="A80" s="359"/>
      <c r="B80" s="334"/>
      <c r="C80" s="334"/>
      <c r="D80" s="398"/>
    </row>
    <row r="81" spans="1:4" ht="14">
      <c r="A81" s="359"/>
      <c r="B81" s="334"/>
      <c r="C81" s="334"/>
      <c r="D81" s="398"/>
    </row>
    <row r="82" spans="1:4" ht="14">
      <c r="A82" s="334"/>
      <c r="B82" s="334"/>
      <c r="C82" s="334"/>
      <c r="D82" s="398"/>
    </row>
    <row r="83" spans="1:4" ht="14">
      <c r="B83" s="334"/>
    </row>
    <row r="84" spans="1:4" ht="14">
      <c r="B84" s="334"/>
    </row>
    <row r="85" spans="1:4" ht="14">
      <c r="B85" s="334"/>
    </row>
  </sheetData>
  <mergeCells count="9">
    <mergeCell ref="F46:G46"/>
    <mergeCell ref="H46:I46"/>
    <mergeCell ref="L46:V46"/>
    <mergeCell ref="B38:C39"/>
    <mergeCell ref="L40:V40"/>
    <mergeCell ref="F41:G41"/>
    <mergeCell ref="F42:G42"/>
    <mergeCell ref="F43:G43"/>
    <mergeCell ref="L45:V45"/>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46" max="21" man="1"/>
  </rowBreaks>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119B4-35D7-4126-8678-114940A4C7C0}">
  <sheetPr>
    <pageSetUpPr fitToPage="1"/>
  </sheetPr>
  <dimension ref="A1:AD76"/>
  <sheetViews>
    <sheetView topLeftCell="A10" zoomScale="70" zoomScaleNormal="70" zoomScaleSheetLayoutView="85" workbookViewId="0">
      <selection activeCell="A20" sqref="A20:XFD21"/>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15"/>
      <c r="I10" s="61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1112</v>
      </c>
      <c r="C18" s="187" t="str">
        <f>IF(D18="","",VLOOKUP(B18,Data!$B$5:$L$404,2,FALSE))</f>
        <v/>
      </c>
      <c r="D18" s="274"/>
      <c r="E18" s="276"/>
      <c r="F18" s="185" t="str">
        <f>IF(D18="","",VLOOKUP(B18,Data!$B$5:$L$404,11,FALSE))</f>
        <v/>
      </c>
      <c r="G18" s="188" t="str">
        <f t="shared" ref="G18:G26"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16</v>
      </c>
      <c r="B19" s="419" t="s">
        <v>239</v>
      </c>
      <c r="C19" s="187" t="str">
        <f>IF(D19="","",VLOOKUP(B19,Data!$B$5:$L$404,2,FALSE))</f>
        <v>AAC7366</v>
      </c>
      <c r="D19" s="274">
        <v>23</v>
      </c>
      <c r="E19" s="466"/>
      <c r="F19" s="185">
        <f>IF(D19="","",VLOOKUP(B19,Data!$B$5:$L$404,11,FALSE))</f>
        <v>2618.06</v>
      </c>
      <c r="G19" s="188">
        <f t="shared" si="0"/>
        <v>60215.38</v>
      </c>
      <c r="H19" s="182" t="str">
        <f>IF(D19="","",VLOOKUP(B19,Data!$B$5:$D$404,3,FALSE))</f>
        <v>C/T</v>
      </c>
      <c r="I19" s="182" t="str">
        <f>IF(D19="","",VLOOKUP(B19,Data!$B$5:$M$404,12,FALSE))</f>
        <v>Indonesia</v>
      </c>
      <c r="J19" s="553" t="s">
        <v>1090</v>
      </c>
      <c r="K19" s="183">
        <f>IF(D19="","",VLOOKUP(B19,Data!$B$5:$E$404,4,FALSE)*D19)</f>
        <v>6118</v>
      </c>
      <c r="L19" s="183">
        <f>IF(D19="","",VLOOKUP(B19,Data!$B$5:$F$404,5,FALSE)*D19)</f>
        <v>5658</v>
      </c>
      <c r="M19" s="189" t="e">
        <f>IF(B19=Data!B92,Data!G92,(IF(B19=Data!B98,Data!G98,(IF(B19=Data!B100,Data!G100,(IF(B19=Data!#REF!,Data!#REF!,(IF(B19=Data!#REF!,Data!#REF!,(IF(B19=Data!B83,Data!G83,(IF(B19=Data!#REF!,Data!#REF!,(IF(B19=Data!#REF!,Data!#REF!,Data!#REF!)))))))))))))))&amp;IF(B19=Data!B217,Data!G217,(IF(B19=Data!B218,Data!G218,(IF(B19=Data!#REF!,Data!#REF!,(IF(B19=Data!B213,Data!G213,(IF(B19=Data!B214,Data!G214,(IF(B19=Data!#REF!,Data!G910,(IF(B19=Data!#REF!,Data!#REF!,(IF(B19=Data!B270,Data!G270,Data!#REF!)))))))))))))))&amp;IF(B19=Data!#REF!,Data!#REF!,(IF(B19=Data!#REF!,Data!#REF!,(IF(B19=Data!#REF!,Data!#REF!,(IF(B19=Data!#REF!,Data!#REF!,(IF(B19=Data!#REF!,Data!#REF!,Data!#REF!)))))))))</f>
        <v>#REF!</v>
      </c>
      <c r="N19" s="377"/>
      <c r="O19" s="378"/>
      <c r="P19" s="186" t="e">
        <f>IF(B19=Data!B92,Data!H92,(IF(B19=Data!B98,Data!H98,(IF(B19=Data!B100,Data!H100,(IF(B19=Data!#REF!,Data!#REF!,(IF(B19=Data!#REF!,Data!#REF!,(IF(B19=Data!B83,Data!H83,(IF(B19=Data!#REF!,Data!#REF!,(IF(B19=Data!#REF!,Data!#REF!,Data!#REF!)))))))))))))))&amp;IF(B19=Data!B217,Data!H217,(IF(B19=Data!B218,Data!H218,(IF(B19=Data!#REF!,Data!#REF!,(IF(B19=Data!B213,Data!H213,(IF(B19=Data!B214,Data!H214,(IF(B19=Data!#REF!,Data!H910,(IF(B19=Data!#REF!,Data!#REF!,(IF(B19=Data!B270,Data!H270,Data!#REF!)))))))))))))))&amp;IF(B19=Data!#REF!,Data!#REF!,(IF(B19=Data!#REF!,Data!#REF!,(IF(B19=Data!#REF!,Data!#REF!,(IF(B19=Data!#REF!,Data!#REF!,(IF(B19=Data!#REF!,Data!#REF!,Data!#REF!)))))))))</f>
        <v>#REF!</v>
      </c>
      <c r="Q19" s="378"/>
      <c r="R19" s="378"/>
      <c r="S19" s="186" t="e">
        <f>IF(B19=Data!B92,Data!I92,(IF(B19=Data!B98,Data!I98,(IF(B19=Data!B100,Data!I100,(IF(B19=Data!#REF!,Data!#REF!,(IF(B19=Data!#REF!,Data!#REF!,(IF(B19=Data!B83,Data!I83,(IF(B19=Data!#REF!,Data!#REF!,(IF(B19=Data!#REF!,Data!#REF!,Data!#REF!)))))))))))))))&amp;IF(B19=Data!B217,Data!I217,(IF(B19=Data!B218,Data!I218,(IF(B19=Data!#REF!,Data!#REF!,(IF(B19=Data!B213,Data!I213,(IF(B19=Data!B214,Data!I214,(IF(B19=Data!#REF!,Data!I910,(IF(B19=Data!#REF!,Data!#REF!,(IF(B19=Data!B270,Data!I270,Data!#REF!)))))))))))))))&amp;IF(B19=Data!#REF!,Data!#REF!,(IF(B19=Data!#REF!,Data!#REF!,(IF(B19=Data!#REF!,Data!#REF!,(IF(B19=Data!#REF!,Data!#REF!,(IF(B19=Data!#REF!,Data!#REF!,Data!#REF!)))))))))</f>
        <v>#REF!</v>
      </c>
      <c r="T19" s="379"/>
      <c r="U19" s="186" t="e">
        <f>IF(B19=Data!B92,Data!J92,(IF(B19=Data!B98,Data!J98,(IF(B19=Data!B100,Data!J100,(IF(B19=Data!#REF!,Data!#REF!,(IF(B19=Data!#REF!,Data!#REF!,(IF(B19=Data!B83,Data!J83,(IF(B19=Data!#REF!,Data!#REF!,(IF(B19=Data!#REF!,Data!#REF!,Data!#REF!)))))))))))))))&amp;IF(B19=Data!B217,Data!J217,(IF(B19=Data!B218,Data!J218,(IF(B19=Data!#REF!,Data!#REF!,(IF(B19=Data!B213,Data!J213,(IF(B19=Data!B214,Data!J214,(IF(B19=Data!#REF!,Data!J910,(IF(B19=Data!#REF!,Data!#REF!,(IF(B19=Data!B270,Data!J270,Data!#REF!)))))))))))))))&amp;IF(B19=Data!#REF!,Data!#REF!,(IF(B19=Data!#REF!,Data!#REF!,(IF(B19=Data!#REF!,Data!#REF!,(IF(B19=Data!#REF!,Data!#REF!,(IF(B19=Data!#REF!,Data!#REF!,Data!#REF!)))))))))</f>
        <v>#REF!</v>
      </c>
      <c r="V19" s="184">
        <f>IF(D19="","",VLOOKUP(B19,Data!$B$5:$J$404,9,FALSE)*D19)</f>
        <v>34.223999999999997</v>
      </c>
    </row>
    <row r="20" spans="1:30" s="340" customFormat="1" ht="17" customHeight="1">
      <c r="A20" s="271"/>
      <c r="B20" s="420" t="s">
        <v>1155</v>
      </c>
      <c r="C20" s="187" t="str">
        <f>IF(D20="","",VLOOKUP(B20,Data!$B$5:$L$404,2,FALSE))</f>
        <v/>
      </c>
      <c r="D20" s="274"/>
      <c r="E20" s="276"/>
      <c r="F20" s="185" t="str">
        <f>IF(D20="","",VLOOKUP(B20,Data!$B$5:$L$404,11,FALSE))</f>
        <v/>
      </c>
      <c r="G20" s="188" t="str">
        <f t="shared" si="0"/>
        <v>-</v>
      </c>
      <c r="H20" s="182" t="str">
        <f>IF(D20="","",VLOOKUP(B20,Data!$B$5:$D$404,3,FALSE))</f>
        <v/>
      </c>
      <c r="I20" s="182" t="str">
        <f>IF(D20="","",VLOOKUP(B20,Data!$B$5:$M$404,12,FALSE))</f>
        <v/>
      </c>
      <c r="J20" s="279"/>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v>17</v>
      </c>
      <c r="B21" s="419" t="s">
        <v>213</v>
      </c>
      <c r="C21" s="187" t="str">
        <f>IF(D21="","",VLOOKUP(B21,Data!$B$5:$L$404,2,FALSE))</f>
        <v>WH50410</v>
      </c>
      <c r="D21" s="274">
        <v>2</v>
      </c>
      <c r="E21" s="466"/>
      <c r="F21" s="185">
        <f>IF(D21="","",VLOOKUP(B21,Data!$B$5:$L$404,11,FALSE))</f>
        <v>1897.4</v>
      </c>
      <c r="G21" s="188">
        <f t="shared" si="0"/>
        <v>3794.8</v>
      </c>
      <c r="H21" s="182" t="str">
        <f>IF(D21="","",VLOOKUP(B21,Data!$B$5:$D$404,3,FALSE))</f>
        <v>C/T</v>
      </c>
      <c r="I21" s="182" t="str">
        <f>IF(D21="","",VLOOKUP(B21,Data!$B$5:$M$404,12,FALSE))</f>
        <v>Indonesia</v>
      </c>
      <c r="J21" s="553" t="s">
        <v>1156</v>
      </c>
      <c r="K21" s="183">
        <f>IF(D21="","",VLOOKUP(B21,Data!$B$5:$E$404,4,FALSE)*D21)</f>
        <v>444</v>
      </c>
      <c r="L21" s="183">
        <f>IF(D21="","",VLOOKUP(B21,Data!$B$5:$F$404,5,FALSE)*D21)</f>
        <v>402</v>
      </c>
      <c r="M21" s="189" t="e">
        <f>IF(B21=Data!B94,Data!G94,(IF(B21=Data!B100,Data!G100,(IF(B21=Data!B102,Data!G102,(IF(B21=Data!#REF!,Data!#REF!,(IF(B21=Data!#REF!,Data!#REF!,(IF(B21=Data!B85,Data!G85,(IF(B21=Data!#REF!,Data!#REF!,(IF(B21=Data!#REF!,Data!#REF!,Data!#REF!)))))))))))))))&amp;IF(B21=Data!B219,Data!G219,(IF(B21=Data!B220,Data!G220,(IF(B21=Data!#REF!,Data!#REF!,(IF(B21=Data!B215,Data!G215,(IF(B21=Data!B216,Data!G216,(IF(B21=Data!#REF!,Data!G912,(IF(B21=Data!#REF!,Data!#REF!,(IF(B21=Data!B272,Data!G272,Data!#REF!)))))))))))))))&amp;IF(B21=Data!#REF!,Data!#REF!,(IF(B21=Data!#REF!,Data!#REF!,(IF(B21=Data!#REF!,Data!#REF!,(IF(B21=Data!#REF!,Data!#REF!,(IF(B21=Data!#REF!,Data!#REF!,Data!#REF!)))))))))</f>
        <v>#REF!</v>
      </c>
      <c r="N21" s="377"/>
      <c r="O21" s="378"/>
      <c r="P21" s="186" t="e">
        <f>IF(B21=Data!B94,Data!H94,(IF(B21=Data!B100,Data!H100,(IF(B21=Data!B102,Data!H102,(IF(B21=Data!#REF!,Data!#REF!,(IF(B21=Data!#REF!,Data!#REF!,(IF(B21=Data!B85,Data!H85,(IF(B21=Data!#REF!,Data!#REF!,(IF(B21=Data!#REF!,Data!#REF!,Data!#REF!)))))))))))))))&amp;IF(B21=Data!B219,Data!H219,(IF(B21=Data!B220,Data!H220,(IF(B21=Data!#REF!,Data!#REF!,(IF(B21=Data!B215,Data!H215,(IF(B21=Data!B216,Data!H216,(IF(B21=Data!#REF!,Data!H912,(IF(B21=Data!#REF!,Data!#REF!,(IF(B21=Data!B272,Data!H272,Data!#REF!)))))))))))))))&amp;IF(B21=Data!#REF!,Data!#REF!,(IF(B21=Data!#REF!,Data!#REF!,(IF(B21=Data!#REF!,Data!#REF!,(IF(B21=Data!#REF!,Data!#REF!,(IF(B21=Data!#REF!,Data!#REF!,Data!#REF!)))))))))</f>
        <v>#REF!</v>
      </c>
      <c r="Q21" s="378"/>
      <c r="R21" s="378"/>
      <c r="S21" s="186" t="e">
        <f>IF(B21=Data!B94,Data!I94,(IF(B21=Data!B100,Data!I100,(IF(B21=Data!B102,Data!I102,(IF(B21=Data!#REF!,Data!#REF!,(IF(B21=Data!#REF!,Data!#REF!,(IF(B21=Data!B85,Data!I85,(IF(B21=Data!#REF!,Data!#REF!,(IF(B21=Data!#REF!,Data!#REF!,Data!#REF!)))))))))))))))&amp;IF(B21=Data!B219,Data!I219,(IF(B21=Data!B220,Data!I220,(IF(B21=Data!#REF!,Data!#REF!,(IF(B21=Data!B215,Data!I215,(IF(B21=Data!B216,Data!I216,(IF(B21=Data!#REF!,Data!I912,(IF(B21=Data!#REF!,Data!#REF!,(IF(B21=Data!B272,Data!I272,Data!#REF!)))))))))))))))&amp;IF(B21=Data!#REF!,Data!#REF!,(IF(B21=Data!#REF!,Data!#REF!,(IF(B21=Data!#REF!,Data!#REF!,(IF(B21=Data!#REF!,Data!#REF!,(IF(B21=Data!#REF!,Data!#REF!,Data!#REF!)))))))))</f>
        <v>#REF!</v>
      </c>
      <c r="T21" s="379"/>
      <c r="U21" s="186" t="e">
        <f>IF(B21=Data!B94,Data!J94,(IF(B21=Data!B100,Data!J100,(IF(B21=Data!B102,Data!J102,(IF(B21=Data!#REF!,Data!#REF!,(IF(B21=Data!#REF!,Data!#REF!,(IF(B21=Data!B85,Data!J85,(IF(B21=Data!#REF!,Data!#REF!,(IF(B21=Data!#REF!,Data!#REF!,Data!#REF!)))))))))))))))&amp;IF(B21=Data!B219,Data!J219,(IF(B21=Data!B220,Data!J220,(IF(B21=Data!#REF!,Data!#REF!,(IF(B21=Data!B215,Data!J215,(IF(B21=Data!B216,Data!J216,(IF(B21=Data!#REF!,Data!J912,(IF(B21=Data!#REF!,Data!#REF!,(IF(B21=Data!B272,Data!J272,Data!#REF!)))))))))))))))&amp;IF(B21=Data!#REF!,Data!#REF!,(IF(B21=Data!#REF!,Data!#REF!,(IF(B21=Data!#REF!,Data!#REF!,(IF(B21=Data!#REF!,Data!#REF!,(IF(B21=Data!#REF!,Data!#REF!,Data!#REF!)))))))))</f>
        <v>#REF!</v>
      </c>
      <c r="V21" s="184">
        <f>IF(D21="","",VLOOKUP(B21,Data!$B$5:$J$404,9,FALSE)*D21)</f>
        <v>2.3980000000000001</v>
      </c>
    </row>
    <row r="22" spans="1:30" s="409" customFormat="1" ht="17" customHeight="1">
      <c r="A22" s="272">
        <v>18</v>
      </c>
      <c r="B22" s="419" t="s">
        <v>239</v>
      </c>
      <c r="C22" s="187" t="str">
        <f>IF(D22="","",VLOOKUP(B22,Data!$B$5:$L$404,2,FALSE))</f>
        <v>AAC7366</v>
      </c>
      <c r="D22" s="274">
        <v>2</v>
      </c>
      <c r="E22" s="273"/>
      <c r="F22" s="376">
        <f>IF(D22="","",VLOOKUP(B22,Data!$B$5:$L$404,11,FALSE))</f>
        <v>2618.06</v>
      </c>
      <c r="G22" s="400">
        <f t="shared" si="0"/>
        <v>5236.12</v>
      </c>
      <c r="H22" s="401" t="str">
        <f>IF(D22="","",VLOOKUP(B22,Data!$B$5:$D$404,3,FALSE))</f>
        <v>C/T</v>
      </c>
      <c r="I22" s="401" t="str">
        <f>IF(D22="","",VLOOKUP(B22,Data!$B$5:$M$404,12,FALSE))</f>
        <v>Indonesia</v>
      </c>
      <c r="J22" s="553" t="s">
        <v>1156</v>
      </c>
      <c r="K22" s="187">
        <f>IF(D22="","",VLOOKUP(B22,Data!$B$5:$E$404,4,FALSE)*D22)</f>
        <v>532</v>
      </c>
      <c r="L22" s="187">
        <f>IF(D22="","",VLOOKUP(B22,Data!$B$5:$F$404,5,FALSE)*D22)</f>
        <v>492</v>
      </c>
      <c r="M22" s="403"/>
      <c r="N22" s="404"/>
      <c r="O22" s="405"/>
      <c r="P22" s="406"/>
      <c r="Q22" s="405"/>
      <c r="R22" s="405"/>
      <c r="S22" s="406"/>
      <c r="T22" s="407"/>
      <c r="U22" s="406"/>
      <c r="V22" s="408">
        <f>IF(D22="","",VLOOKUP(B22,Data!$B$5:$J$404,9,FALSE)*D22)</f>
        <v>2.976</v>
      </c>
      <c r="W22" s="386"/>
      <c r="X22" s="386"/>
      <c r="Y22" s="386"/>
      <c r="Z22" s="386"/>
      <c r="AA22" s="386"/>
      <c r="AB22" s="386"/>
      <c r="AC22" s="386"/>
      <c r="AD22" s="386"/>
    </row>
    <row r="23" spans="1:30" s="340" customFormat="1" ht="17" customHeight="1">
      <c r="A23" s="272"/>
      <c r="B23" s="419"/>
      <c r="C23" s="187" t="str">
        <f>IF(D23="","",VLOOKUP(B23,Data!$B$5:$L$404,2,FALSE))</f>
        <v/>
      </c>
      <c r="D23" s="274"/>
      <c r="E23" s="466"/>
      <c r="F23" s="185" t="str">
        <f>IF(D23="","",VLOOKUP(B23,Data!$B$5:$L$404,11,FALSE))</f>
        <v/>
      </c>
      <c r="G23" s="188" t="str">
        <f t="shared" si="0"/>
        <v>-</v>
      </c>
      <c r="H23" s="182" t="str">
        <f>IF(D23="","",VLOOKUP(B23,Data!$B$5:$D$404,3,FALSE))</f>
        <v/>
      </c>
      <c r="I23" s="182" t="str">
        <f>IF(D23="","",VLOOKUP(B23,Data!$B$5:$M$404,12,FALSE))</f>
        <v/>
      </c>
      <c r="J23" s="553"/>
      <c r="K23" s="183" t="str">
        <f>IF(D23="","",VLOOKUP(B23,Data!$B$5:$E$404,4,FALSE)*D23)</f>
        <v/>
      </c>
      <c r="L23" s="183" t="str">
        <f>IF(D23="","",VLOOKUP(B23,Data!$B$5:$F$404,5,FALSE)*D23)</f>
        <v/>
      </c>
      <c r="M23" s="189" t="e">
        <f>IF(B23=Data!B84,Data!G84,(IF(B23=Data!B90,Data!G90,(IF(B23=Data!B92,Data!G92,(IF(B23=Data!#REF!,Data!#REF!,(IF(B23=Data!#REF!,Data!#REF!,(IF(B23=Data!B75,Data!G75,(IF(B23=Data!#REF!,Data!#REF!,(IF(B23=Data!#REF!,Data!#REF!,Data!#REF!)))))))))))))))&amp;IF(B23=Data!B209,Data!G209,(IF(B23=Data!B210,Data!G210,(IF(B23=Data!#REF!,Data!#REF!,(IF(B23=Data!B205,Data!G205,(IF(B23=Data!B206,Data!G206,(IF(B23=Data!#REF!,Data!G902,(IF(B23=Data!#REF!,Data!#REF!,(IF(B23=Data!B262,Data!G262,Data!#REF!)))))))))))))))&amp;IF(B23=Data!#REF!,Data!#REF!,(IF(B23=Data!#REF!,Data!#REF!,(IF(B23=Data!#REF!,Data!#REF!,(IF(B23=Data!#REF!,Data!#REF!,(IF(B23=Data!#REF!,Data!#REF!,Data!#REF!)))))))))</f>
        <v>#REF!</v>
      </c>
      <c r="N23" s="377"/>
      <c r="O23" s="378"/>
      <c r="P23" s="186" t="e">
        <f>IF(B23=Data!B84,Data!H84,(IF(B23=Data!B90,Data!H90,(IF(B23=Data!B92,Data!H92,(IF(B23=Data!#REF!,Data!#REF!,(IF(B23=Data!#REF!,Data!#REF!,(IF(B23=Data!B75,Data!H75,(IF(B23=Data!#REF!,Data!#REF!,(IF(B23=Data!#REF!,Data!#REF!,Data!#REF!)))))))))))))))&amp;IF(B23=Data!B209,Data!H209,(IF(B23=Data!B210,Data!H210,(IF(B23=Data!#REF!,Data!#REF!,(IF(B23=Data!B205,Data!H205,(IF(B23=Data!B206,Data!H206,(IF(B23=Data!#REF!,Data!H902,(IF(B23=Data!#REF!,Data!#REF!,(IF(B23=Data!B262,Data!H262,Data!#REF!)))))))))))))))&amp;IF(B23=Data!#REF!,Data!#REF!,(IF(B23=Data!#REF!,Data!#REF!,(IF(B23=Data!#REF!,Data!#REF!,(IF(B23=Data!#REF!,Data!#REF!,(IF(B23=Data!#REF!,Data!#REF!,Data!#REF!)))))))))</f>
        <v>#REF!</v>
      </c>
      <c r="Q23" s="378"/>
      <c r="R23" s="378"/>
      <c r="S23" s="186" t="e">
        <f>IF(B23=Data!B84,Data!I84,(IF(B23=Data!B90,Data!I90,(IF(B23=Data!B92,Data!I92,(IF(B23=Data!#REF!,Data!#REF!,(IF(B23=Data!#REF!,Data!#REF!,(IF(B23=Data!B75,Data!I75,(IF(B23=Data!#REF!,Data!#REF!,(IF(B23=Data!#REF!,Data!#REF!,Data!#REF!)))))))))))))))&amp;IF(B23=Data!B209,Data!I209,(IF(B23=Data!B210,Data!I210,(IF(B23=Data!#REF!,Data!#REF!,(IF(B23=Data!B205,Data!I205,(IF(B23=Data!B206,Data!I206,(IF(B23=Data!#REF!,Data!I902,(IF(B23=Data!#REF!,Data!#REF!,(IF(B23=Data!B262,Data!I262,Data!#REF!)))))))))))))))&amp;IF(B23=Data!#REF!,Data!#REF!,(IF(B23=Data!#REF!,Data!#REF!,(IF(B23=Data!#REF!,Data!#REF!,(IF(B23=Data!#REF!,Data!#REF!,(IF(B23=Data!#REF!,Data!#REF!,Data!#REF!)))))))))</f>
        <v>#REF!</v>
      </c>
      <c r="T23" s="379"/>
      <c r="U23" s="186" t="e">
        <f>IF(B23=Data!B84,Data!J84,(IF(B23=Data!B90,Data!J90,(IF(B23=Data!B92,Data!J92,(IF(B23=Data!#REF!,Data!#REF!,(IF(B23=Data!#REF!,Data!#REF!,(IF(B23=Data!B75,Data!J75,(IF(B23=Data!#REF!,Data!#REF!,(IF(B23=Data!#REF!,Data!#REF!,Data!#REF!)))))))))))))))&amp;IF(B23=Data!B209,Data!J209,(IF(B23=Data!B210,Data!J210,(IF(B23=Data!#REF!,Data!#REF!,(IF(B23=Data!B205,Data!J205,(IF(B23=Data!B206,Data!J206,(IF(B23=Data!#REF!,Data!J902,(IF(B23=Data!#REF!,Data!#REF!,(IF(B23=Data!B262,Data!J262,Data!#REF!)))))))))))))))&amp;IF(B23=Data!#REF!,Data!#REF!,(IF(B23=Data!#REF!,Data!#REF!,(IF(B23=Data!#REF!,Data!#REF!,(IF(B23=Data!#REF!,Data!#REF!,(IF(B23=Data!#REF!,Data!#REF!,Data!#REF!)))))))))</f>
        <v>#REF!</v>
      </c>
      <c r="V23" s="184" t="str">
        <f>IF(D23="","",VLOOKUP(B23,Data!$B$5:$J$404,9,FALSE)*D23)</f>
        <v/>
      </c>
    </row>
    <row r="24" spans="1:30" s="409" customFormat="1" ht="17" customHeight="1">
      <c r="A24" s="410"/>
      <c r="B24" s="368"/>
      <c r="C24" s="187" t="str">
        <f>IF(D24="","",VLOOKUP(B24,Data!$B$5:$L$404,2,FALSE))</f>
        <v/>
      </c>
      <c r="D24" s="274"/>
      <c r="E24" s="273"/>
      <c r="F24" s="376" t="str">
        <f>IF(D24="","",VLOOKUP(B24,Data!$B$5:$L$404,11,FALSE))</f>
        <v/>
      </c>
      <c r="G24" s="400" t="str">
        <f t="shared" si="0"/>
        <v>-</v>
      </c>
      <c r="H24" s="401" t="str">
        <f>IF(D24="","",VLOOKUP(B24,Data!$B$5:$D$404,3,FALSE))</f>
        <v/>
      </c>
      <c r="I24" s="401" t="str">
        <f>IF(D24="","",VLOOKUP(B24,Data!$B$5:$M$404,12,FALSE))</f>
        <v/>
      </c>
      <c r="J24" s="402"/>
      <c r="K24" s="187" t="str">
        <f>IF(D24="","",VLOOKUP(B24,Data!$B$5:$E$404,4,FALSE)*D24)</f>
        <v/>
      </c>
      <c r="L24" s="187" t="str">
        <f>IF(D24="","",VLOOKUP(B24,Data!$B$5:$F$404,5,FALSE)*D24)</f>
        <v/>
      </c>
      <c r="M24" s="403"/>
      <c r="N24" s="404"/>
      <c r="O24" s="405"/>
      <c r="P24" s="406"/>
      <c r="Q24" s="405"/>
      <c r="R24" s="405"/>
      <c r="S24" s="406"/>
      <c r="T24" s="407"/>
      <c r="U24" s="406"/>
      <c r="V24" s="408" t="str">
        <f>IF(D24="","",VLOOKUP(B24,Data!$B$5:$J$404,9,FALSE)*D24)</f>
        <v/>
      </c>
      <c r="W24" s="386"/>
      <c r="X24" s="386"/>
      <c r="Y24" s="386"/>
      <c r="Z24" s="386"/>
      <c r="AA24" s="386"/>
      <c r="AB24" s="386"/>
      <c r="AC24" s="386"/>
      <c r="AD24" s="386"/>
    </row>
    <row r="25" spans="1:30" s="340" customFormat="1" ht="17" customHeight="1">
      <c r="A25" s="410"/>
      <c r="B25" s="342"/>
      <c r="C25" s="187" t="str">
        <f>IF(D25="","",VLOOKUP(B25,Data!$B$5:$L$404,2,FALSE))</f>
        <v/>
      </c>
      <c r="D25" s="274"/>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399"/>
      <c r="B26" s="342" t="s">
        <v>871</v>
      </c>
      <c r="C26" s="187" t="str">
        <f>IF(D26="","",VLOOKUP(B26,Data!$B$5:$L$404,2,FALSE))</f>
        <v/>
      </c>
      <c r="D26" s="274"/>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410"/>
      <c r="B27" s="342" t="s">
        <v>1189</v>
      </c>
      <c r="C27" s="187"/>
      <c r="D27" s="274" t="s">
        <v>12</v>
      </c>
      <c r="E27" s="276"/>
      <c r="F27" s="185"/>
      <c r="G27" s="188"/>
      <c r="H27" s="182"/>
      <c r="I27" s="182"/>
      <c r="J27" s="246"/>
      <c r="K27" s="183"/>
      <c r="L27" s="183"/>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c r="W27" s="282"/>
      <c r="X27" s="282"/>
      <c r="Y27" s="282"/>
      <c r="Z27" s="282"/>
      <c r="AA27" s="282"/>
      <c r="AB27" s="282"/>
      <c r="AC27" s="282"/>
      <c r="AD27" s="282"/>
    </row>
    <row r="28" spans="1:30" s="340" customFormat="1" ht="19.5" customHeight="1">
      <c r="A28" s="272"/>
      <c r="B28" s="695" t="s">
        <v>1187</v>
      </c>
      <c r="C28" s="696"/>
      <c r="D28" s="269">
        <f>SUM(D16:D27)</f>
        <v>27</v>
      </c>
      <c r="E28" s="374"/>
      <c r="F28" s="380"/>
      <c r="G28" s="191">
        <f>SUM(G16:G27)</f>
        <v>69246.3</v>
      </c>
      <c r="H28" s="191"/>
      <c r="I28" s="383"/>
      <c r="J28" s="343"/>
      <c r="K28" s="191">
        <f>SUM(K16:K27)</f>
        <v>7094</v>
      </c>
      <c r="L28" s="191">
        <f>SUM(L16:L27)</f>
        <v>6552</v>
      </c>
      <c r="M28" s="191" t="e">
        <f>SUM(M16:M27)</f>
        <v>#REF!</v>
      </c>
      <c r="N28" s="190">
        <f>SUM(N14:N15)</f>
        <v>0</v>
      </c>
      <c r="O28" s="190" t="e">
        <f>SUM(#REF!)</f>
        <v>#REF!</v>
      </c>
      <c r="P28" s="190">
        <f>SUM(P14:P15)</f>
        <v>0</v>
      </c>
      <c r="Q28" s="190">
        <f>SUM(Q14:Q15)</f>
        <v>0</v>
      </c>
      <c r="R28" s="190" t="e">
        <f>SUM(#REF!)</f>
        <v>#REF!</v>
      </c>
      <c r="S28" s="190">
        <f>SUM(S14:S15)</f>
        <v>0</v>
      </c>
      <c r="T28" s="190">
        <f>SUM(T14:T15)</f>
        <v>0</v>
      </c>
      <c r="U28" s="190"/>
      <c r="V28" s="192">
        <f>SUM(V16:V27)</f>
        <v>39.597999999999999</v>
      </c>
      <c r="W28" s="282"/>
    </row>
    <row r="29" spans="1:30" ht="10.5" customHeight="1">
      <c r="A29" s="272"/>
      <c r="B29" s="697"/>
      <c r="C29" s="698"/>
      <c r="D29" s="395"/>
      <c r="E29" s="375"/>
      <c r="F29" s="311"/>
      <c r="G29" s="160" t="s">
        <v>523</v>
      </c>
      <c r="H29" s="157"/>
      <c r="I29" s="344"/>
      <c r="J29" s="344"/>
      <c r="K29" s="344"/>
      <c r="L29" s="161"/>
      <c r="M29" s="151"/>
      <c r="N29" s="298"/>
      <c r="U29" s="298"/>
      <c r="V29" s="298"/>
    </row>
    <row r="30" spans="1:30"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386" t="s">
        <v>87</v>
      </c>
      <c r="F31" s="685"/>
      <c r="G31" s="686"/>
      <c r="H31" s="297" t="s">
        <v>88</v>
      </c>
      <c r="I31" s="350"/>
      <c r="J31" s="154" t="s">
        <v>89</v>
      </c>
      <c r="K31" s="154"/>
      <c r="L31" s="150"/>
      <c r="V31" s="155"/>
    </row>
    <row r="32" spans="1:30">
      <c r="A32" s="297" t="s">
        <v>526</v>
      </c>
      <c r="B32" s="297"/>
      <c r="C32" s="298"/>
      <c r="D32" s="386"/>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1191</v>
      </c>
      <c r="G36" s="674"/>
      <c r="H36" s="673" t="s">
        <v>1190</v>
      </c>
      <c r="I36" s="674"/>
      <c r="J36" s="158" t="s">
        <v>104</v>
      </c>
      <c r="K36" s="158"/>
      <c r="L36" s="675" t="s">
        <v>105</v>
      </c>
      <c r="M36" s="676"/>
      <c r="N36" s="676"/>
      <c r="O36" s="676"/>
      <c r="P36" s="676"/>
      <c r="Q36" s="676"/>
      <c r="R36" s="676"/>
      <c r="S36" s="676"/>
      <c r="T36" s="676"/>
      <c r="U36" s="676"/>
      <c r="V36" s="677"/>
    </row>
    <row r="37" spans="1:22">
      <c r="B37" s="305"/>
    </row>
    <row r="43" spans="1:22" s="354" customFormat="1" ht="26.25" customHeight="1">
      <c r="A43" s="163" t="s">
        <v>886</v>
      </c>
      <c r="B43" s="146"/>
      <c r="C43" s="163" t="s">
        <v>569</v>
      </c>
      <c r="D43" s="362"/>
      <c r="E43" s="362"/>
      <c r="F43" s="363"/>
      <c r="G43" s="163" t="s">
        <v>880</v>
      </c>
      <c r="H43" s="146"/>
      <c r="I43" s="163" t="s">
        <v>569</v>
      </c>
      <c r="K43" s="265"/>
      <c r="L43" s="265"/>
      <c r="V43" s="264"/>
    </row>
    <row r="44" spans="1:22" s="354" customFormat="1" ht="19.25" customHeight="1">
      <c r="A44" s="163" t="s">
        <v>887</v>
      </c>
      <c r="B44" s="146"/>
      <c r="C44" s="163" t="s">
        <v>891</v>
      </c>
      <c r="D44" s="362"/>
      <c r="E44" s="362"/>
      <c r="F44" s="363"/>
      <c r="G44" s="247" t="s">
        <v>881</v>
      </c>
      <c r="H44" s="381"/>
      <c r="I44" s="247" t="s">
        <v>891</v>
      </c>
      <c r="K44" s="265"/>
      <c r="L44" s="265"/>
      <c r="V44" s="264"/>
    </row>
    <row r="45" spans="1:22" s="354" customFormat="1" ht="19.25" customHeight="1">
      <c r="A45" s="163" t="s">
        <v>888</v>
      </c>
      <c r="B45" s="146"/>
      <c r="C45" s="163" t="s">
        <v>891</v>
      </c>
      <c r="D45" s="362"/>
      <c r="E45" s="362"/>
      <c r="F45" s="363"/>
      <c r="G45" s="163" t="s">
        <v>882</v>
      </c>
      <c r="H45" s="146"/>
      <c r="I45" s="163" t="s">
        <v>569</v>
      </c>
      <c r="K45" s="265"/>
      <c r="L45" s="265"/>
      <c r="V45" s="264"/>
    </row>
    <row r="46" spans="1:22" s="354" customFormat="1" ht="19.25" customHeight="1">
      <c r="A46" s="163" t="s">
        <v>889</v>
      </c>
      <c r="B46" s="146"/>
      <c r="C46" s="163" t="s">
        <v>569</v>
      </c>
      <c r="D46" s="362"/>
      <c r="E46" s="362"/>
      <c r="F46" s="363"/>
      <c r="G46" s="163" t="s">
        <v>883</v>
      </c>
      <c r="H46" s="146"/>
      <c r="I46" s="163" t="s">
        <v>569</v>
      </c>
      <c r="K46" s="265"/>
      <c r="L46" s="265"/>
      <c r="V46" s="264"/>
    </row>
    <row r="47" spans="1:22" s="354" customFormat="1" ht="19.25" customHeight="1">
      <c r="A47" s="163" t="s">
        <v>890</v>
      </c>
      <c r="B47" s="146"/>
      <c r="C47" s="163" t="s">
        <v>569</v>
      </c>
      <c r="D47" s="362"/>
      <c r="E47" s="362"/>
      <c r="F47" s="363"/>
      <c r="G47" s="163" t="s">
        <v>885</v>
      </c>
      <c r="H47" s="146"/>
      <c r="I47" s="163" t="s">
        <v>569</v>
      </c>
      <c r="K47" s="265"/>
      <c r="L47" s="265"/>
      <c r="V47" s="264"/>
    </row>
    <row r="48" spans="1:22" ht="18.75" customHeight="1">
      <c r="A48" s="411"/>
      <c r="B48" s="411"/>
      <c r="C48" s="411"/>
      <c r="D48" s="411"/>
      <c r="E48" s="411"/>
      <c r="F48" s="266"/>
      <c r="G48" s="163" t="s">
        <v>884</v>
      </c>
      <c r="H48" s="146"/>
      <c r="I48" s="163" t="s">
        <v>569</v>
      </c>
    </row>
    <row r="52" spans="1:12">
      <c r="L52" s="355"/>
    </row>
    <row r="53" spans="1:12" ht="14">
      <c r="A53" s="356"/>
      <c r="C53" s="334"/>
      <c r="D53" s="357"/>
      <c r="L53" s="358"/>
    </row>
    <row r="54" spans="1:12" ht="14">
      <c r="A54" s="359"/>
      <c r="C54" s="334"/>
      <c r="D54" s="357"/>
      <c r="L54" s="358"/>
    </row>
    <row r="55" spans="1:12" ht="14">
      <c r="A55" s="359"/>
      <c r="C55" s="334"/>
      <c r="D55" s="357"/>
      <c r="L55" s="358"/>
    </row>
    <row r="56" spans="1:12" ht="14">
      <c r="A56" s="359"/>
      <c r="B56" s="334"/>
      <c r="C56" s="334"/>
      <c r="D56" s="357"/>
      <c r="L56" s="358"/>
    </row>
    <row r="57" spans="1:12" ht="14">
      <c r="A57" s="359"/>
      <c r="B57" s="334"/>
      <c r="C57" s="334"/>
      <c r="D57" s="357"/>
      <c r="L57" s="358"/>
    </row>
    <row r="58" spans="1:12" ht="14">
      <c r="A58" s="359"/>
      <c r="B58" s="334"/>
      <c r="C58" s="334"/>
      <c r="D58" s="357"/>
      <c r="L58" s="358"/>
    </row>
    <row r="59" spans="1:12" ht="14">
      <c r="A59" s="334"/>
      <c r="B59" s="334"/>
      <c r="C59" s="334"/>
      <c r="D59" s="357"/>
      <c r="L59" s="360"/>
    </row>
    <row r="60" spans="1:12" ht="14">
      <c r="A60" s="359"/>
      <c r="B60" s="334"/>
      <c r="C60" s="334"/>
      <c r="D60" s="357"/>
    </row>
    <row r="61" spans="1:12" ht="14">
      <c r="A61" s="334"/>
      <c r="B61" s="334"/>
      <c r="C61" s="334"/>
      <c r="D61" s="357"/>
    </row>
    <row r="62" spans="1:12" ht="14">
      <c r="A62" s="334"/>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34"/>
      <c r="B73" s="334"/>
      <c r="C73" s="334"/>
      <c r="D73" s="357"/>
    </row>
    <row r="74" spans="1:4" ht="14">
      <c r="B74" s="334"/>
    </row>
    <row r="75" spans="1:4" ht="14">
      <c r="B75" s="334"/>
    </row>
    <row r="76" spans="1:4" ht="14">
      <c r="B76"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7D0EF-B528-4A89-AD2D-320A3E50FCEC}">
  <sheetPr>
    <pageSetUpPr fitToPage="1"/>
  </sheetPr>
  <dimension ref="A1:AD72"/>
  <sheetViews>
    <sheetView topLeftCell="A7" zoomScale="70" zoomScaleNormal="70" zoomScaleSheetLayoutView="85" workbookViewId="0">
      <selection activeCell="E27" sqref="E27"/>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15"/>
      <c r="I10" s="61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1125</v>
      </c>
      <c r="C18" s="187" t="str">
        <f>IF(D18="","",VLOOKUP(B18,Data!$B$5:$L$404,2,FALSE))</f>
        <v/>
      </c>
      <c r="D18" s="361"/>
      <c r="E18" s="276"/>
      <c r="F18" s="185" t="str">
        <f>IF(D18="","",VLOOKUP(B18,Data!$B$5:$L$404,11,FALSE))</f>
        <v/>
      </c>
      <c r="G18" s="188" t="str">
        <f>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19</v>
      </c>
      <c r="B19" s="419" t="s">
        <v>239</v>
      </c>
      <c r="C19" s="187" t="str">
        <f>IF(D19="","",VLOOKUP(B19,Data!$B$5:$L$404,2,FALSE))</f>
        <v>AAC7366</v>
      </c>
      <c r="D19" s="361">
        <v>2</v>
      </c>
      <c r="E19" s="276"/>
      <c r="F19" s="185">
        <f>IF(D19="","",VLOOKUP(B19,Data!$B$5:$L$404,11,FALSE))</f>
        <v>2618.06</v>
      </c>
      <c r="G19" s="188">
        <f>IF(D19&gt;0,D19*F19,"-")</f>
        <v>5236.12</v>
      </c>
      <c r="H19" s="182" t="str">
        <f>IF(D19="","",VLOOKUP(B19,Data!$B$5:$D$404,3,FALSE))</f>
        <v>C/T</v>
      </c>
      <c r="I19" s="182" t="str">
        <f>IF(D19="","",VLOOKUP(B19,Data!$B$5:$M$404,12,FALSE))</f>
        <v>Indonesia</v>
      </c>
      <c r="J19" s="280" t="s">
        <v>1124</v>
      </c>
      <c r="K19" s="183">
        <f>IF(D19="","",VLOOKUP(B19,Data!$B$5:$E$404,4,FALSE)*D19)</f>
        <v>532</v>
      </c>
      <c r="L19" s="183">
        <f>IF(D19="","",VLOOKUP(B19,Data!$B$5:$F$404,5,FALSE)*D19)</f>
        <v>492</v>
      </c>
      <c r="M19" s="189"/>
      <c r="N19" s="377"/>
      <c r="O19" s="378"/>
      <c r="P19" s="186"/>
      <c r="Q19" s="378"/>
      <c r="R19" s="378"/>
      <c r="S19" s="186"/>
      <c r="T19" s="379"/>
      <c r="U19" s="186"/>
      <c r="V19" s="184">
        <f>IF(D19="","",VLOOKUP(B19,Data!$B$5:$J$404,9,FALSE)*D19)</f>
        <v>2.976</v>
      </c>
      <c r="W19" s="282"/>
      <c r="X19" s="282"/>
      <c r="Y19" s="282"/>
      <c r="Z19" s="282"/>
      <c r="AA19" s="282"/>
      <c r="AB19" s="282"/>
      <c r="AC19" s="282"/>
      <c r="AD19" s="282"/>
    </row>
    <row r="20" spans="1:30" s="340" customFormat="1" ht="17" customHeight="1">
      <c r="A20" s="272"/>
      <c r="B20" s="342"/>
      <c r="C20" s="187" t="str">
        <f>IF(D20="","",VLOOKUP(B20,Data!$B$5:$L$404,2,FALSE))</f>
        <v/>
      </c>
      <c r="D20" s="361"/>
      <c r="E20" s="276"/>
      <c r="F20" s="185" t="str">
        <f>IF(D20="","",VLOOKUP(B20,Data!$B$5:$L$404,11,FALSE))</f>
        <v/>
      </c>
      <c r="G20" s="188" t="str">
        <f t="shared" ref="G20:G25" si="0">IF(D20&gt;0,D20*F20,"-")</f>
        <v>-</v>
      </c>
      <c r="H20" s="182" t="str">
        <f>IF(D20="","",VLOOKUP(B20,Data!$B$5:$D$404,3,FALSE))</f>
        <v/>
      </c>
      <c r="I20" s="182" t="str">
        <f>IF(D20="","",VLOOKUP(B20,Data!$B$5:$M$404,12,FALSE))</f>
        <v/>
      </c>
      <c r="J20" s="246"/>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871</v>
      </c>
      <c r="C24" s="187" t="str">
        <f>IF(D24="","",VLOOKUP(B24,Data!$B$5:$L$404,2,FALSE))</f>
        <v/>
      </c>
      <c r="D24" s="339"/>
      <c r="E24" s="412"/>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1189</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t="str">
        <f>IF(D25="","",VLOOKUP(B25,Data!$B$5:$J$404,9,FALSE)*D25)</f>
        <v/>
      </c>
      <c r="W25" s="282"/>
      <c r="X25" s="282"/>
      <c r="Y25" s="282"/>
      <c r="Z25" s="282"/>
      <c r="AA25" s="282"/>
      <c r="AB25" s="282"/>
      <c r="AC25" s="282"/>
      <c r="AD25" s="282"/>
    </row>
    <row r="26" spans="1:30" s="340" customFormat="1" ht="16.5" customHeight="1">
      <c r="A26" s="272"/>
      <c r="B26" s="695" t="s">
        <v>1188</v>
      </c>
      <c r="C26" s="696"/>
      <c r="D26" s="193">
        <f>SUM(D18:D25)</f>
        <v>2</v>
      </c>
      <c r="E26" s="380"/>
      <c r="F26" s="190"/>
      <c r="G26" s="191">
        <f>SUM(G18:G25)</f>
        <v>5236.12</v>
      </c>
      <c r="H26" s="343"/>
      <c r="I26" s="343"/>
      <c r="J26" s="343"/>
      <c r="K26" s="191">
        <f>SUM(K18:K25)</f>
        <v>532</v>
      </c>
      <c r="L26" s="191">
        <f>SUM(L18:L25)</f>
        <v>492</v>
      </c>
      <c r="M26" s="190">
        <f>SUM(M16:M17)</f>
        <v>0</v>
      </c>
      <c r="N26" s="190" t="e">
        <f>SUM(#REF!)</f>
        <v>#REF!</v>
      </c>
      <c r="O26" s="190">
        <f>SUM(O16:O17)</f>
        <v>0</v>
      </c>
      <c r="P26" s="190">
        <f>SUM(P16:P17)</f>
        <v>0</v>
      </c>
      <c r="Q26" s="190" t="e">
        <f>SUM(#REF!)</f>
        <v>#REF!</v>
      </c>
      <c r="R26" s="190">
        <f>SUM(R16:R17)</f>
        <v>0</v>
      </c>
      <c r="S26" s="190">
        <f>SUM(S16:S17)</f>
        <v>0</v>
      </c>
      <c r="T26" s="190"/>
      <c r="U26" s="190">
        <f>SUM(U16:U17)</f>
        <v>0</v>
      </c>
      <c r="V26" s="192">
        <f>SUM(V18:V25)</f>
        <v>2.976</v>
      </c>
    </row>
    <row r="27" spans="1:30" ht="10.25" customHeight="1">
      <c r="A27" s="272"/>
      <c r="B27" s="697"/>
      <c r="C27" s="698"/>
      <c r="D27" s="345"/>
      <c r="E27" s="311"/>
      <c r="F27" s="160" t="s">
        <v>523</v>
      </c>
      <c r="G27" s="157"/>
      <c r="H27" s="344"/>
      <c r="I27" s="344"/>
      <c r="J27" s="344"/>
      <c r="K27" s="161"/>
      <c r="L27" s="151"/>
      <c r="M27" s="298"/>
      <c r="T27" s="298"/>
      <c r="U27" s="298"/>
      <c r="V27" s="155"/>
    </row>
    <row r="28" spans="1:30"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30" ht="14">
      <c r="A29" s="297" t="s">
        <v>525</v>
      </c>
      <c r="B29" s="334"/>
      <c r="C29" s="308"/>
      <c r="D29" s="386" t="s">
        <v>87</v>
      </c>
      <c r="F29" s="685"/>
      <c r="G29" s="686"/>
      <c r="H29" s="297" t="s">
        <v>88</v>
      </c>
      <c r="I29" s="350"/>
      <c r="J29" s="154" t="s">
        <v>89</v>
      </c>
      <c r="K29" s="154"/>
      <c r="L29" s="150"/>
      <c r="V29" s="155"/>
    </row>
    <row r="30" spans="1:30">
      <c r="A30" s="297" t="s">
        <v>526</v>
      </c>
      <c r="B30" s="297"/>
      <c r="C30" s="298"/>
      <c r="D30" s="386"/>
      <c r="F30" s="685"/>
      <c r="G30" s="686"/>
      <c r="H30" s="297"/>
      <c r="I30" s="350"/>
      <c r="J30" s="154" t="s">
        <v>93</v>
      </c>
      <c r="K30" s="154"/>
      <c r="L30" s="150"/>
      <c r="V30" s="155"/>
    </row>
    <row r="31" spans="1:30" ht="10.5" customHeight="1">
      <c r="A31" s="311"/>
      <c r="B31" s="351"/>
      <c r="C31" s="352"/>
      <c r="D31" s="386" t="s">
        <v>94</v>
      </c>
      <c r="F31" s="685"/>
      <c r="G31" s="686"/>
      <c r="H31" s="297" t="s">
        <v>95</v>
      </c>
      <c r="I31" s="350"/>
      <c r="J31" s="154"/>
      <c r="K31" s="154"/>
      <c r="L31" s="150"/>
      <c r="V31" s="155"/>
    </row>
    <row r="32" spans="1:30"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1191</v>
      </c>
      <c r="G34" s="674"/>
      <c r="H34" s="673" t="s">
        <v>1190</v>
      </c>
      <c r="I34" s="674"/>
      <c r="J34" s="158" t="s">
        <v>104</v>
      </c>
      <c r="K34" s="158"/>
      <c r="L34" s="675" t="s">
        <v>105</v>
      </c>
      <c r="M34" s="676"/>
      <c r="N34" s="676"/>
      <c r="O34" s="676"/>
      <c r="P34" s="676"/>
      <c r="Q34" s="676"/>
      <c r="R34" s="676"/>
      <c r="S34" s="676"/>
      <c r="T34" s="676"/>
      <c r="U34" s="676"/>
      <c r="V34" s="677"/>
    </row>
    <row r="35" spans="1:22">
      <c r="B35" s="305"/>
    </row>
    <row r="39" spans="1:22" s="354" customFormat="1" ht="21" customHeight="1">
      <c r="A39" s="163" t="s">
        <v>886</v>
      </c>
      <c r="B39" s="146"/>
      <c r="C39" s="163" t="s">
        <v>569</v>
      </c>
      <c r="D39" s="362"/>
      <c r="E39" s="362"/>
      <c r="F39" s="363"/>
      <c r="G39" s="163" t="s">
        <v>880</v>
      </c>
      <c r="H39" s="146"/>
      <c r="I39" s="163" t="s">
        <v>569</v>
      </c>
      <c r="K39" s="265"/>
      <c r="L39" s="265"/>
      <c r="V39" s="264"/>
    </row>
    <row r="40" spans="1:22" s="354" customFormat="1" ht="19.25" customHeight="1">
      <c r="A40" s="163" t="s">
        <v>887</v>
      </c>
      <c r="B40" s="146"/>
      <c r="C40" s="163" t="s">
        <v>891</v>
      </c>
      <c r="D40" s="362"/>
      <c r="E40" s="362"/>
      <c r="F40" s="363"/>
      <c r="G40" s="247" t="s">
        <v>881</v>
      </c>
      <c r="H40" s="381"/>
      <c r="I40" s="247" t="s">
        <v>891</v>
      </c>
      <c r="K40" s="265"/>
      <c r="L40" s="265"/>
      <c r="V40" s="264"/>
    </row>
    <row r="41" spans="1:22" s="354" customFormat="1" ht="19.25" customHeight="1">
      <c r="A41" s="163" t="s">
        <v>888</v>
      </c>
      <c r="B41" s="146"/>
      <c r="C41" s="163" t="s">
        <v>891</v>
      </c>
      <c r="D41" s="362"/>
      <c r="E41" s="362"/>
      <c r="F41" s="363"/>
      <c r="G41" s="163" t="s">
        <v>882</v>
      </c>
      <c r="H41" s="146"/>
      <c r="I41" s="163" t="s">
        <v>569</v>
      </c>
      <c r="K41" s="265"/>
      <c r="L41" s="265"/>
      <c r="V41" s="264"/>
    </row>
    <row r="42" spans="1:22" s="354" customFormat="1" ht="19.25" customHeight="1">
      <c r="A42" s="163" t="s">
        <v>889</v>
      </c>
      <c r="B42" s="146"/>
      <c r="C42" s="163" t="s">
        <v>569</v>
      </c>
      <c r="D42" s="362"/>
      <c r="E42" s="362"/>
      <c r="F42" s="363"/>
      <c r="G42" s="163" t="s">
        <v>883</v>
      </c>
      <c r="H42" s="146"/>
      <c r="I42" s="163" t="s">
        <v>569</v>
      </c>
      <c r="K42" s="265"/>
      <c r="L42" s="265"/>
      <c r="V42" s="264"/>
    </row>
    <row r="43" spans="1:22" s="354" customFormat="1" ht="19.25" customHeight="1">
      <c r="A43" s="163" t="s">
        <v>890</v>
      </c>
      <c r="B43" s="146"/>
      <c r="C43" s="163" t="s">
        <v>569</v>
      </c>
      <c r="D43" s="362"/>
      <c r="E43" s="362"/>
      <c r="F43" s="363"/>
      <c r="G43" s="163" t="s">
        <v>885</v>
      </c>
      <c r="H43" s="146"/>
      <c r="I43" s="163" t="s">
        <v>569</v>
      </c>
      <c r="K43" s="265"/>
      <c r="L43" s="265"/>
      <c r="V43" s="264"/>
    </row>
    <row r="44" spans="1:22" ht="18.75" customHeight="1">
      <c r="A44" s="411"/>
      <c r="B44" s="411"/>
      <c r="C44" s="411"/>
      <c r="D44" s="411"/>
      <c r="E44" s="411"/>
      <c r="F44" s="266"/>
      <c r="G44" s="163" t="s">
        <v>884</v>
      </c>
      <c r="H44" s="146"/>
      <c r="I44" s="163" t="s">
        <v>569</v>
      </c>
    </row>
    <row r="48" spans="1:22">
      <c r="L48" s="355"/>
    </row>
    <row r="49" spans="1:12" ht="14">
      <c r="A49" s="356"/>
      <c r="C49" s="334"/>
      <c r="D49" s="357"/>
      <c r="L49" s="358"/>
    </row>
    <row r="50" spans="1:12" ht="14">
      <c r="A50" s="359"/>
      <c r="C50" s="334"/>
      <c r="D50" s="357"/>
      <c r="L50" s="358"/>
    </row>
    <row r="51" spans="1:12" ht="14">
      <c r="A51" s="359"/>
      <c r="C51" s="334"/>
      <c r="D51" s="357"/>
      <c r="L51" s="358"/>
    </row>
    <row r="52" spans="1:12" ht="14">
      <c r="A52" s="359"/>
      <c r="B52" s="334"/>
      <c r="C52" s="334"/>
      <c r="D52" s="357"/>
      <c r="L52" s="358"/>
    </row>
    <row r="53" spans="1:12" ht="14">
      <c r="A53" s="359"/>
      <c r="B53" s="334"/>
      <c r="C53" s="334"/>
      <c r="D53" s="357"/>
      <c r="L53" s="358"/>
    </row>
    <row r="54" spans="1:12" ht="14">
      <c r="A54" s="359"/>
      <c r="B54" s="334"/>
      <c r="C54" s="334"/>
      <c r="D54" s="357"/>
      <c r="L54" s="358"/>
    </row>
    <row r="55" spans="1:12" ht="14">
      <c r="A55" s="334"/>
      <c r="B55" s="334"/>
      <c r="C55" s="334"/>
      <c r="D55" s="357"/>
      <c r="L55" s="360"/>
    </row>
    <row r="56" spans="1:12" ht="14">
      <c r="A56" s="359"/>
      <c r="B56" s="334"/>
      <c r="C56" s="334"/>
      <c r="D56" s="357"/>
    </row>
    <row r="57" spans="1:12" ht="14">
      <c r="A57" s="334"/>
      <c r="B57" s="334"/>
      <c r="C57" s="334"/>
      <c r="D57" s="357"/>
    </row>
    <row r="58" spans="1:12" ht="14">
      <c r="A58" s="334"/>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34"/>
      <c r="B69" s="334"/>
      <c r="C69" s="334"/>
      <c r="D69" s="357"/>
    </row>
    <row r="70" spans="1:4" ht="14">
      <c r="B70" s="334"/>
    </row>
    <row r="71" spans="1:4" ht="14">
      <c r="B71" s="334"/>
    </row>
    <row r="72" spans="1:4" ht="14">
      <c r="B72"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4C151-5FCC-4183-864A-8C6CD67F6D53}">
  <sheetPr>
    <pageSetUpPr fitToPage="1"/>
  </sheetPr>
  <dimension ref="A1:V75"/>
  <sheetViews>
    <sheetView topLeftCell="A13" zoomScale="85" zoomScaleNormal="85" zoomScaleSheetLayoutView="75" workbookViewId="0">
      <selection activeCell="A25" sqref="A25"/>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17"/>
      <c r="I10" s="618"/>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1127</v>
      </c>
      <c r="C18" s="187" t="str">
        <f>IF(D18="","",VLOOKUP(B18,Data!$B$5:$L$404,2,FALSE))</f>
        <v/>
      </c>
      <c r="D18" s="274"/>
      <c r="E18" s="466"/>
      <c r="F18" s="185" t="str">
        <f>IF(D18="","",VLOOKUP(B18,Data!$B$5:$L$404,11,FALSE))</f>
        <v/>
      </c>
      <c r="G18" s="188" t="str">
        <f t="shared" ref="G18:G27"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170,Data!G170,(IF(B18=Data!B176,Data!G176,(IF(B18=Data!B178,Data!G178,(IF(B18=Data!#REF!,Data!#REF!,(IF(B18=Data!#REF!,Data!#REF!,(IF(B18=Data!B161,Data!G161,(IF(B18=Data!#REF!,Data!#REF!,(IF(B18=Data!#REF!,Data!#REF!,Data!#REF!)))))))))))))))&amp;IF(B18=Data!B296,Data!G296,(IF(B18=Data!B297,Data!G297,(IF(B18=Data!#REF!,Data!#REF!,(IF(B18=Data!B292,Data!G292,(IF(B18=Data!B293,Data!G293,(IF(B18=Data!#REF!,Data!G988,(IF(B18=Data!#REF!,Data!#REF!,(IF(B18=Data!B348,Data!G348,Data!#REF!)))))))))))))))&amp;IF(B18=Data!#REF!,Data!#REF!,(IF(B18=Data!#REF!,Data!#REF!,(IF(B18=Data!#REF!,Data!#REF!,(IF(B18=Data!#REF!,Data!#REF!,(IF(B18=Data!#REF!,Data!#REF!,Data!#REF!)))))))))</f>
        <v>#REF!</v>
      </c>
      <c r="N18" s="377"/>
      <c r="O18" s="378"/>
      <c r="P18" s="186" t="e">
        <f>IF(B18=Data!B170,Data!H170,(IF(B18=Data!B176,Data!H176,(IF(B18=Data!B178,Data!H178,(IF(B18=Data!#REF!,Data!#REF!,(IF(B18=Data!#REF!,Data!#REF!,(IF(B18=Data!B161,Data!H161,(IF(B18=Data!#REF!,Data!#REF!,(IF(B18=Data!#REF!,Data!#REF!,Data!#REF!)))))))))))))))&amp;IF(B18=Data!B296,Data!H296,(IF(B18=Data!B297,Data!H297,(IF(B18=Data!#REF!,Data!#REF!,(IF(B18=Data!B292,Data!H292,(IF(B18=Data!B293,Data!H293,(IF(B18=Data!#REF!,Data!H988,(IF(B18=Data!#REF!,Data!#REF!,(IF(B18=Data!B348,Data!H348,Data!#REF!)))))))))))))))&amp;IF(B18=Data!#REF!,Data!#REF!,(IF(B18=Data!#REF!,Data!#REF!,(IF(B18=Data!#REF!,Data!#REF!,(IF(B18=Data!#REF!,Data!#REF!,(IF(B18=Data!#REF!,Data!#REF!,Data!#REF!)))))))))</f>
        <v>#REF!</v>
      </c>
      <c r="Q18" s="378"/>
      <c r="R18" s="378"/>
      <c r="S18" s="186" t="e">
        <f>IF(B18=Data!B170,Data!I170,(IF(B18=Data!B176,Data!I176,(IF(B18=Data!B178,Data!I178,(IF(B18=Data!#REF!,Data!#REF!,(IF(B18=Data!#REF!,Data!#REF!,(IF(B18=Data!B161,Data!I161,(IF(B18=Data!#REF!,Data!#REF!,(IF(B18=Data!#REF!,Data!#REF!,Data!#REF!)))))))))))))))&amp;IF(B18=Data!B296,Data!I296,(IF(B18=Data!B297,Data!I297,(IF(B18=Data!#REF!,Data!#REF!,(IF(B18=Data!B292,Data!I292,(IF(B18=Data!B293,Data!I293,(IF(B18=Data!#REF!,Data!I988,(IF(B18=Data!#REF!,Data!#REF!,(IF(B18=Data!B348,Data!I348,Data!#REF!)))))))))))))))&amp;IF(B18=Data!#REF!,Data!#REF!,(IF(B18=Data!#REF!,Data!#REF!,(IF(B18=Data!#REF!,Data!#REF!,(IF(B18=Data!#REF!,Data!#REF!,(IF(B18=Data!#REF!,Data!#REF!,Data!#REF!)))))))))</f>
        <v>#REF!</v>
      </c>
      <c r="T18" s="379"/>
      <c r="U18" s="186" t="e">
        <f>IF(B18=Data!B170,Data!J170,(IF(B18=Data!B176,Data!J176,(IF(B18=Data!B178,Data!J178,(IF(B18=Data!#REF!,Data!#REF!,(IF(B18=Data!#REF!,Data!#REF!,(IF(B18=Data!B161,Data!J161,(IF(B18=Data!#REF!,Data!#REF!,(IF(B18=Data!#REF!,Data!#REF!,Data!#REF!)))))))))))))))&amp;IF(B18=Data!B296,Data!J296,(IF(B18=Data!B297,Data!J297,(IF(B18=Data!#REF!,Data!#REF!,(IF(B18=Data!B292,Data!J292,(IF(B18=Data!B293,Data!J293,(IF(B18=Data!#REF!,Data!J988,(IF(B18=Data!#REF!,Data!#REF!,(IF(B18=Data!B348,Data!J348,Data!#REF!)))))))))))))))&amp;IF(B18=Data!#REF!,Data!#REF!,(IF(B18=Data!#REF!,Data!#REF!,(IF(B18=Data!#REF!,Data!#REF!,(IF(B18=Data!#REF!,Data!#REF!,(IF(B18=Data!#REF!,Data!#REF!,Data!#REF!)))))))))</f>
        <v>#REF!</v>
      </c>
      <c r="V18" s="184" t="str">
        <f>IF(D18="","",VLOOKUP(B18,Data!$B$5:$J$404,9,FALSE)*D18)</f>
        <v/>
      </c>
    </row>
    <row r="19" spans="1:22" s="340" customFormat="1" ht="17" customHeight="1">
      <c r="A19" s="272">
        <v>1</v>
      </c>
      <c r="B19" s="419" t="s">
        <v>409</v>
      </c>
      <c r="C19" s="187" t="str">
        <f>IF(D19="","",VLOOKUP(B19,Data!$B$5:$L$404,2,FALSE))</f>
        <v>ZU62690</v>
      </c>
      <c r="D19" s="274">
        <v>1</v>
      </c>
      <c r="E19" s="466" t="s">
        <v>521</v>
      </c>
      <c r="F19" s="185">
        <f>IF(D19="","",VLOOKUP(B19,Data!$B$5:$L$404,11,FALSE))</f>
        <v>6633.93</v>
      </c>
      <c r="G19" s="188">
        <f>IF(D19&gt;0,D19*F19,"-")</f>
        <v>6633.93</v>
      </c>
      <c r="H19" s="182" t="str">
        <f>IF(D19="","",VLOOKUP(B19,Data!$B$5:$D$404,3,FALSE))</f>
        <v>C/T</v>
      </c>
      <c r="I19" s="182" t="str">
        <f>IF(D19="","",VLOOKUP(B19,Data!$B$5:$M$404,12,FALSE))</f>
        <v>Indonesia</v>
      </c>
      <c r="J19" s="280" t="s">
        <v>1126</v>
      </c>
      <c r="K19" s="183">
        <f>IF(D19="","",VLOOKUP(B19,Data!$B$5:$E$404,4,FALSE)*D19)</f>
        <v>345</v>
      </c>
      <c r="L19" s="183">
        <f>IF(D19="","",VLOOKUP(B19,Data!$B$5:$F$404,5,FALSE)*D19)</f>
        <v>304</v>
      </c>
      <c r="M19" s="189" t="e">
        <f>IF(B19=Data!B102,Data!G102,(IF(B19=Data!B108,Data!G108,(IF(B19=Data!B110,Data!G110,(IF(B19=Data!#REF!,Data!#REF!,(IF(B19=Data!#REF!,Data!#REF!,(IF(B19=Data!B93,Data!G93,(IF(B19=Data!#REF!,Data!#REF!,(IF(B19=Data!#REF!,Data!#REF!,Data!#REF!)))))))))))))))&amp;IF(B19=Data!B228,Data!G228,(IF(B19=Data!B229,Data!G229,(IF(B19=Data!#REF!,Data!#REF!,(IF(B19=Data!B224,Data!G224,(IF(B19=Data!B225,Data!G225,(IF(B19=Data!#REF!,Data!G920,(IF(B19=Data!#REF!,Data!#REF!,(IF(B19=Data!B280,Data!G280,Data!#REF!)))))))))))))))&amp;IF(B19=Data!#REF!,Data!#REF!,(IF(B19=Data!#REF!,Data!#REF!,(IF(B19=Data!#REF!,Data!#REF!,(IF(B19=Data!#REF!,Data!#REF!,(IF(B19=Data!#REF!,Data!#REF!,Data!#REF!)))))))))</f>
        <v>#REF!</v>
      </c>
      <c r="N19" s="377"/>
      <c r="O19" s="378"/>
      <c r="P19" s="186" t="e">
        <f>IF(B19=Data!B102,Data!H102,(IF(B19=Data!B108,Data!H108,(IF(B19=Data!B110,Data!H110,(IF(B19=Data!#REF!,Data!#REF!,(IF(B19=Data!#REF!,Data!#REF!,(IF(B19=Data!B93,Data!H93,(IF(B19=Data!#REF!,Data!#REF!,(IF(B19=Data!#REF!,Data!#REF!,Data!#REF!)))))))))))))))&amp;IF(B19=Data!B228,Data!H228,(IF(B19=Data!B229,Data!H229,(IF(B19=Data!#REF!,Data!#REF!,(IF(B19=Data!B224,Data!H224,(IF(B19=Data!B225,Data!H225,(IF(B19=Data!#REF!,Data!H920,(IF(B19=Data!#REF!,Data!#REF!,(IF(B19=Data!B280,Data!H280,Data!#REF!)))))))))))))))&amp;IF(B19=Data!#REF!,Data!#REF!,(IF(B19=Data!#REF!,Data!#REF!,(IF(B19=Data!#REF!,Data!#REF!,(IF(B19=Data!#REF!,Data!#REF!,(IF(B19=Data!#REF!,Data!#REF!,Data!#REF!)))))))))</f>
        <v>#REF!</v>
      </c>
      <c r="Q19" s="378"/>
      <c r="R19" s="378"/>
      <c r="S19" s="186" t="e">
        <f>IF(B19=Data!B102,Data!I102,(IF(B19=Data!B108,Data!I108,(IF(B19=Data!B110,Data!I110,(IF(B19=Data!#REF!,Data!#REF!,(IF(B19=Data!#REF!,Data!#REF!,(IF(B19=Data!B93,Data!I93,(IF(B19=Data!#REF!,Data!#REF!,(IF(B19=Data!#REF!,Data!#REF!,Data!#REF!)))))))))))))))&amp;IF(B19=Data!B228,Data!I228,(IF(B19=Data!B229,Data!I229,(IF(B19=Data!#REF!,Data!#REF!,(IF(B19=Data!B224,Data!I224,(IF(B19=Data!B225,Data!I225,(IF(B19=Data!#REF!,Data!I920,(IF(B19=Data!#REF!,Data!#REF!,(IF(B19=Data!B280,Data!I280,Data!#REF!)))))))))))))))&amp;IF(B19=Data!#REF!,Data!#REF!,(IF(B19=Data!#REF!,Data!#REF!,(IF(B19=Data!#REF!,Data!#REF!,(IF(B19=Data!#REF!,Data!#REF!,(IF(B19=Data!#REF!,Data!#REF!,Data!#REF!)))))))))</f>
        <v>#REF!</v>
      </c>
      <c r="T19" s="379"/>
      <c r="U19" s="186" t="e">
        <f>IF(B19=Data!B102,Data!J102,(IF(B19=Data!B108,Data!J108,(IF(B19=Data!B110,Data!J110,(IF(B19=Data!#REF!,Data!#REF!,(IF(B19=Data!#REF!,Data!#REF!,(IF(B19=Data!B93,Data!J93,(IF(B19=Data!#REF!,Data!#REF!,(IF(B19=Data!#REF!,Data!#REF!,Data!#REF!)))))))))))))))&amp;IF(B19=Data!B228,Data!J228,(IF(B19=Data!B229,Data!J229,(IF(B19=Data!#REF!,Data!#REF!,(IF(B19=Data!B224,Data!J224,(IF(B19=Data!B225,Data!J225,(IF(B19=Data!#REF!,Data!J920,(IF(B19=Data!#REF!,Data!#REF!,(IF(B19=Data!B280,Data!J280,Data!#REF!)))))))))))))))&amp;IF(B19=Data!#REF!,Data!#REF!,(IF(B19=Data!#REF!,Data!#REF!,(IF(B19=Data!#REF!,Data!#REF!,(IF(B19=Data!#REF!,Data!#REF!,(IF(B19=Data!#REF!,Data!#REF!,Data!#REF!)))))))))</f>
        <v>#REF!</v>
      </c>
      <c r="V19" s="184">
        <f>IF(D19="","",VLOOKUP(B19,Data!$B$5:$J$404,9,FALSE)*D19)</f>
        <v>1.806</v>
      </c>
    </row>
    <row r="20" spans="1:22" s="340" customFormat="1" ht="17" customHeight="1">
      <c r="A20" s="272">
        <v>2</v>
      </c>
      <c r="B20" s="419" t="s">
        <v>399</v>
      </c>
      <c r="C20" s="187" t="str">
        <f>IF(D20="","",VLOOKUP(B20,Data!$B$5:$L$404,2,FALSE))</f>
        <v>ZU62700</v>
      </c>
      <c r="D20" s="274">
        <v>2</v>
      </c>
      <c r="E20" s="466"/>
      <c r="F20" s="185">
        <f>IF(D20="","",VLOOKUP(B20,Data!$B$5:$L$404,11,FALSE))</f>
        <v>6636.37</v>
      </c>
      <c r="G20" s="188">
        <f>IF(D20&gt;0,D20*F20,"-")</f>
        <v>13272.74</v>
      </c>
      <c r="H20" s="182" t="str">
        <f>IF(D20="","",VLOOKUP(B20,Data!$B$5:$D$404,3,FALSE))</f>
        <v>C/T</v>
      </c>
      <c r="I20" s="182" t="str">
        <f>IF(D20="","",VLOOKUP(B20,Data!$B$5:$M$404,12,FALSE))</f>
        <v>Indonesia</v>
      </c>
      <c r="J20" s="280" t="s">
        <v>1126</v>
      </c>
      <c r="K20" s="183">
        <f>IF(D20="","",VLOOKUP(B20,Data!$B$5:$E$404,4,FALSE)*D20)</f>
        <v>690</v>
      </c>
      <c r="L20" s="183">
        <f>IF(D20="","",VLOOKUP(B20,Data!$B$5:$F$404,5,FALSE)*D20)</f>
        <v>608</v>
      </c>
      <c r="M20" s="189" t="e">
        <f>IF(B20=Data!B103,Data!G103,(IF(B20=Data!B109,Data!G109,(IF(B20=Data!B111,Data!G111,(IF(B20=Data!#REF!,Data!#REF!,(IF(B20=Data!#REF!,Data!#REF!,(IF(B20=Data!B94,Data!G94,(IF(B20=Data!#REF!,Data!#REF!,(IF(B20=Data!#REF!,Data!#REF!,Data!#REF!)))))))))))))))&amp;IF(B20=Data!B229,Data!G229,(IF(B20=Data!B230,Data!G230,(IF(B20=Data!#REF!,Data!#REF!,(IF(B20=Data!B225,Data!G225,(IF(B20=Data!B226,Data!G226,(IF(B20=Data!#REF!,Data!G921,(IF(B20=Data!#REF!,Data!#REF!,(IF(B20=Data!B281,Data!G281,Data!#REF!)))))))))))))))&amp;IF(B20=Data!#REF!,Data!#REF!,(IF(B20=Data!#REF!,Data!#REF!,(IF(B20=Data!#REF!,Data!#REF!,(IF(B20=Data!#REF!,Data!#REF!,(IF(B20=Data!#REF!,Data!#REF!,Data!#REF!)))))))))</f>
        <v>#REF!</v>
      </c>
      <c r="N20" s="377"/>
      <c r="O20" s="378"/>
      <c r="P20" s="186" t="e">
        <f>IF(B20=Data!B103,Data!H103,(IF(B20=Data!B109,Data!H109,(IF(B20=Data!B111,Data!H111,(IF(B20=Data!#REF!,Data!#REF!,(IF(B20=Data!#REF!,Data!#REF!,(IF(B20=Data!B94,Data!H94,(IF(B20=Data!#REF!,Data!#REF!,(IF(B20=Data!#REF!,Data!#REF!,Data!#REF!)))))))))))))))&amp;IF(B20=Data!B229,Data!H229,(IF(B20=Data!B230,Data!H230,(IF(B20=Data!#REF!,Data!#REF!,(IF(B20=Data!B225,Data!H225,(IF(B20=Data!B226,Data!H226,(IF(B20=Data!#REF!,Data!H921,(IF(B20=Data!#REF!,Data!#REF!,(IF(B20=Data!B281,Data!H281,Data!#REF!)))))))))))))))&amp;IF(B20=Data!#REF!,Data!#REF!,(IF(B20=Data!#REF!,Data!#REF!,(IF(B20=Data!#REF!,Data!#REF!,(IF(B20=Data!#REF!,Data!#REF!,(IF(B20=Data!#REF!,Data!#REF!,Data!#REF!)))))))))</f>
        <v>#REF!</v>
      </c>
      <c r="Q20" s="378"/>
      <c r="R20" s="378"/>
      <c r="S20" s="186" t="e">
        <f>IF(B20=Data!B103,Data!I103,(IF(B20=Data!B109,Data!I109,(IF(B20=Data!B111,Data!I111,(IF(B20=Data!#REF!,Data!#REF!,(IF(B20=Data!#REF!,Data!#REF!,(IF(B20=Data!B94,Data!I94,(IF(B20=Data!#REF!,Data!#REF!,(IF(B20=Data!#REF!,Data!#REF!,Data!#REF!)))))))))))))))&amp;IF(B20=Data!B229,Data!I229,(IF(B20=Data!B230,Data!I230,(IF(B20=Data!#REF!,Data!#REF!,(IF(B20=Data!B225,Data!I225,(IF(B20=Data!B226,Data!I226,(IF(B20=Data!#REF!,Data!I921,(IF(B20=Data!#REF!,Data!#REF!,(IF(B20=Data!B281,Data!I281,Data!#REF!)))))))))))))))&amp;IF(B20=Data!#REF!,Data!#REF!,(IF(B20=Data!#REF!,Data!#REF!,(IF(B20=Data!#REF!,Data!#REF!,(IF(B20=Data!#REF!,Data!#REF!,(IF(B20=Data!#REF!,Data!#REF!,Data!#REF!)))))))))</f>
        <v>#REF!</v>
      </c>
      <c r="T20" s="379"/>
      <c r="U20" s="186" t="e">
        <f>IF(B20=Data!B103,Data!J103,(IF(B20=Data!B109,Data!J109,(IF(B20=Data!B111,Data!J111,(IF(B20=Data!#REF!,Data!#REF!,(IF(B20=Data!#REF!,Data!#REF!,(IF(B20=Data!B94,Data!J94,(IF(B20=Data!#REF!,Data!#REF!,(IF(B20=Data!#REF!,Data!#REF!,Data!#REF!)))))))))))))))&amp;IF(B20=Data!B229,Data!J229,(IF(B20=Data!B230,Data!J230,(IF(B20=Data!#REF!,Data!#REF!,(IF(B20=Data!B225,Data!J225,(IF(B20=Data!B226,Data!J226,(IF(B20=Data!#REF!,Data!J921,(IF(B20=Data!#REF!,Data!#REF!,(IF(B20=Data!B281,Data!J281,Data!#REF!)))))))))))))))&amp;IF(B20=Data!#REF!,Data!#REF!,(IF(B20=Data!#REF!,Data!#REF!,(IF(B20=Data!#REF!,Data!#REF!,(IF(B20=Data!#REF!,Data!#REF!,(IF(B20=Data!#REF!,Data!#REF!,Data!#REF!)))))))))</f>
        <v>#REF!</v>
      </c>
      <c r="V20" s="184">
        <f>IF(D20="","",VLOOKUP(B20,Data!$B$5:$J$404,9,FALSE)*D20)</f>
        <v>3.6120000000000001</v>
      </c>
    </row>
    <row r="21" spans="1:22" s="340" customFormat="1" ht="17" customHeight="1">
      <c r="A21" s="272">
        <v>3</v>
      </c>
      <c r="B21" s="419" t="s">
        <v>357</v>
      </c>
      <c r="C21" s="187" t="str">
        <f>IF(D21="","",VLOOKUP(B21,Data!$B$5:$L$404,2,FALSE))</f>
        <v>WQ78290</v>
      </c>
      <c r="D21" s="274">
        <v>4</v>
      </c>
      <c r="E21" s="466" t="s">
        <v>522</v>
      </c>
      <c r="F21" s="185">
        <f>IF(D21="","",VLOOKUP(B21,Data!$B$5:$L$404,11,FALSE))</f>
        <v>4283.7299999999996</v>
      </c>
      <c r="G21" s="188">
        <f t="shared" si="0"/>
        <v>17134.919999999998</v>
      </c>
      <c r="H21" s="182" t="str">
        <f>IF(D21="","",VLOOKUP(B21,Data!$B$5:$D$404,3,FALSE))</f>
        <v>C/T</v>
      </c>
      <c r="I21" s="182" t="str">
        <f>IF(D21="","",VLOOKUP(B21,Data!$B$5:$M$404,12,FALSE))</f>
        <v>Indonesia</v>
      </c>
      <c r="J21" s="280" t="s">
        <v>1126</v>
      </c>
      <c r="K21" s="183">
        <f>IF(D21="","",VLOOKUP(B21,Data!$B$5:$E$404,4,FALSE)*D21)</f>
        <v>1220</v>
      </c>
      <c r="L21" s="183">
        <f>IF(D21="","",VLOOKUP(B21,Data!$B$5:$F$404,5,FALSE)*D21)</f>
        <v>1076</v>
      </c>
      <c r="M21" s="189" t="e">
        <f>IF(B21=Data!B104,Data!G104,(IF(B21=Data!B110,Data!G110,(IF(B21=Data!B112,Data!G112,(IF(B21=Data!#REF!,Data!#REF!,(IF(B21=Data!#REF!,Data!#REF!,(IF(B21=Data!B95,Data!G95,(IF(B21=Data!#REF!,Data!#REF!,(IF(B21=Data!#REF!,Data!#REF!,Data!#REF!)))))))))))))))&amp;IF(B21=Data!B230,Data!G230,(IF(B21=Data!B231,Data!G231,(IF(B21=Data!#REF!,Data!#REF!,(IF(B21=Data!B226,Data!G226,(IF(B21=Data!B227,Data!G227,(IF(B21=Data!#REF!,Data!G922,(IF(B21=Data!#REF!,Data!#REF!,(IF(B21=Data!B282,Data!G282,Data!#REF!)))))))))))))))&amp;IF(B21=Data!#REF!,Data!#REF!,(IF(B21=Data!#REF!,Data!#REF!,(IF(B21=Data!#REF!,Data!#REF!,(IF(B21=Data!#REF!,Data!#REF!,(IF(B21=Data!#REF!,Data!#REF!,Data!#REF!)))))))))</f>
        <v>#REF!</v>
      </c>
      <c r="N21" s="377"/>
      <c r="O21" s="378"/>
      <c r="P21" s="186" t="e">
        <f>IF(B21=Data!B104,Data!H104,(IF(B21=Data!B110,Data!H110,(IF(B21=Data!B112,Data!H112,(IF(B21=Data!#REF!,Data!#REF!,(IF(B21=Data!#REF!,Data!#REF!,(IF(B21=Data!B95,Data!H95,(IF(B21=Data!#REF!,Data!#REF!,(IF(B21=Data!#REF!,Data!#REF!,Data!#REF!)))))))))))))))&amp;IF(B21=Data!B230,Data!H230,(IF(B21=Data!B231,Data!H231,(IF(B21=Data!#REF!,Data!#REF!,(IF(B21=Data!B226,Data!H226,(IF(B21=Data!B227,Data!H227,(IF(B21=Data!#REF!,Data!H922,(IF(B21=Data!#REF!,Data!#REF!,(IF(B21=Data!B282,Data!H282,Data!#REF!)))))))))))))))&amp;IF(B21=Data!#REF!,Data!#REF!,(IF(B21=Data!#REF!,Data!#REF!,(IF(B21=Data!#REF!,Data!#REF!,(IF(B21=Data!#REF!,Data!#REF!,(IF(B21=Data!#REF!,Data!#REF!,Data!#REF!)))))))))</f>
        <v>#REF!</v>
      </c>
      <c r="Q21" s="378"/>
      <c r="R21" s="378"/>
      <c r="S21" s="186" t="e">
        <f>IF(B21=Data!B104,Data!I104,(IF(B21=Data!B110,Data!I110,(IF(B21=Data!B112,Data!I112,(IF(B21=Data!#REF!,Data!#REF!,(IF(B21=Data!#REF!,Data!#REF!,(IF(B21=Data!B95,Data!I95,(IF(B21=Data!#REF!,Data!#REF!,(IF(B21=Data!#REF!,Data!#REF!,Data!#REF!)))))))))))))))&amp;IF(B21=Data!B230,Data!I230,(IF(B21=Data!B231,Data!I231,(IF(B21=Data!#REF!,Data!#REF!,(IF(B21=Data!B226,Data!I226,(IF(B21=Data!B227,Data!I227,(IF(B21=Data!#REF!,Data!I922,(IF(B21=Data!#REF!,Data!#REF!,(IF(B21=Data!B282,Data!I282,Data!#REF!)))))))))))))))&amp;IF(B21=Data!#REF!,Data!#REF!,(IF(B21=Data!#REF!,Data!#REF!,(IF(B21=Data!#REF!,Data!#REF!,(IF(B21=Data!#REF!,Data!#REF!,(IF(B21=Data!#REF!,Data!#REF!,Data!#REF!)))))))))</f>
        <v>#REF!</v>
      </c>
      <c r="T21" s="379"/>
      <c r="U21" s="186" t="e">
        <f>IF(B21=Data!B104,Data!J104,(IF(B21=Data!B110,Data!J110,(IF(B21=Data!B112,Data!J112,(IF(B21=Data!#REF!,Data!#REF!,(IF(B21=Data!#REF!,Data!#REF!,(IF(B21=Data!B95,Data!J95,(IF(B21=Data!#REF!,Data!#REF!,(IF(B21=Data!#REF!,Data!#REF!,Data!#REF!)))))))))))))))&amp;IF(B21=Data!B230,Data!J230,(IF(B21=Data!B231,Data!J231,(IF(B21=Data!#REF!,Data!#REF!,(IF(B21=Data!B226,Data!J226,(IF(B21=Data!B227,Data!J227,(IF(B21=Data!#REF!,Data!J922,(IF(B21=Data!#REF!,Data!#REF!,(IF(B21=Data!B282,Data!J282,Data!#REF!)))))))))))))))&amp;IF(B21=Data!#REF!,Data!#REF!,(IF(B21=Data!#REF!,Data!#REF!,(IF(B21=Data!#REF!,Data!#REF!,(IF(B21=Data!#REF!,Data!#REF!,(IF(B21=Data!#REF!,Data!#REF!,Data!#REF!)))))))))</f>
        <v>#REF!</v>
      </c>
      <c r="V21" s="184">
        <f>IF(D21="","",VLOOKUP(B21,Data!$B$5:$J$404,9,FALSE)*D21)</f>
        <v>6.1360000000000001</v>
      </c>
    </row>
    <row r="22" spans="1:22" s="340" customFormat="1" ht="17" customHeight="1">
      <c r="A22" s="272">
        <v>4</v>
      </c>
      <c r="B22" s="419" t="s">
        <v>265</v>
      </c>
      <c r="C22" s="187" t="str">
        <f>IF(D22="","",VLOOKUP(B22,Data!$B$5:$L$404,2,FALSE))</f>
        <v>WN67630</v>
      </c>
      <c r="D22" s="274">
        <v>1</v>
      </c>
      <c r="E22" s="467"/>
      <c r="F22" s="185">
        <f>IF(D22="","",VLOOKUP(B22,Data!$B$5:$L$404,11,FALSE))</f>
        <v>3082.41</v>
      </c>
      <c r="G22" s="188">
        <f t="shared" si="0"/>
        <v>3082.41</v>
      </c>
      <c r="H22" s="182" t="str">
        <f>IF(D22="","",VLOOKUP(B22,Data!$B$5:$D$404,3,FALSE))</f>
        <v>C/T</v>
      </c>
      <c r="I22" s="182" t="str">
        <f>IF(D22="","",VLOOKUP(B22,Data!$B$5:$M$404,12,FALSE))</f>
        <v>Indonesia</v>
      </c>
      <c r="J22" s="280" t="s">
        <v>1126</v>
      </c>
      <c r="K22" s="183">
        <f>IF(D22="","",VLOOKUP(B22,Data!$B$5:$E$404,4,FALSE)*D22)</f>
        <v>262</v>
      </c>
      <c r="L22" s="183">
        <f>IF(D22="","",VLOOKUP(B22,Data!$B$5:$F$404,5,FALSE)*D22)</f>
        <v>242</v>
      </c>
      <c r="M22" s="189" t="e">
        <f>IF(B22=Data!B109,Data!G109,(IF(B22=Data!B115,Data!G115,(IF(B22=Data!B117,Data!G117,(IF(B22=Data!#REF!,Data!#REF!,(IF(B22=Data!#REF!,Data!#REF!,(IF(B22=Data!B100,Data!G100,(IF(B22=Data!#REF!,Data!#REF!,(IF(B22=Data!#REF!,Data!#REF!,Data!#REF!)))))))))))))))&amp;IF(B22=Data!B235,Data!G235,(IF(B22=Data!B236,Data!G236,(IF(B22=Data!#REF!,Data!#REF!,(IF(B22=Data!B231,Data!G231,(IF(B22=Data!B232,Data!G232,(IF(B22=Data!#REF!,Data!G927,(IF(B22=Data!#REF!,Data!#REF!,(IF(B22=Data!B287,Data!G287,Data!#REF!)))))))))))))))&amp;IF(B22=Data!#REF!,Data!#REF!,(IF(B22=Data!#REF!,Data!#REF!,(IF(B22=Data!#REF!,Data!#REF!,(IF(B22=Data!#REF!,Data!#REF!,(IF(B22=Data!#REF!,Data!#REF!,Data!#REF!)))))))))</f>
        <v>#REF!</v>
      </c>
      <c r="N22" s="377"/>
      <c r="O22" s="378"/>
      <c r="P22" s="186" t="e">
        <f>IF(B22=Data!B109,Data!H109,(IF(B22=Data!B115,Data!H115,(IF(B22=Data!B117,Data!H117,(IF(B22=Data!#REF!,Data!#REF!,(IF(B22=Data!#REF!,Data!#REF!,(IF(B22=Data!B100,Data!H100,(IF(B22=Data!#REF!,Data!#REF!,(IF(B22=Data!#REF!,Data!#REF!,Data!#REF!)))))))))))))))&amp;IF(B22=Data!B235,Data!H235,(IF(B22=Data!B236,Data!H236,(IF(B22=Data!#REF!,Data!#REF!,(IF(B22=Data!B231,Data!H231,(IF(B22=Data!B232,Data!H232,(IF(B22=Data!#REF!,Data!H927,(IF(B22=Data!#REF!,Data!#REF!,(IF(B22=Data!B287,Data!H287,Data!#REF!)))))))))))))))&amp;IF(B22=Data!#REF!,Data!#REF!,(IF(B22=Data!#REF!,Data!#REF!,(IF(B22=Data!#REF!,Data!#REF!,(IF(B22=Data!#REF!,Data!#REF!,(IF(B22=Data!#REF!,Data!#REF!,Data!#REF!)))))))))</f>
        <v>#REF!</v>
      </c>
      <c r="Q22" s="378"/>
      <c r="R22" s="378"/>
      <c r="S22" s="186" t="e">
        <f>IF(B22=Data!B109,Data!I109,(IF(B22=Data!B115,Data!I115,(IF(B22=Data!B117,Data!I117,(IF(B22=Data!#REF!,Data!#REF!,(IF(B22=Data!#REF!,Data!#REF!,(IF(B22=Data!B100,Data!I100,(IF(B22=Data!#REF!,Data!#REF!,(IF(B22=Data!#REF!,Data!#REF!,Data!#REF!)))))))))))))))&amp;IF(B22=Data!B235,Data!I235,(IF(B22=Data!B236,Data!I236,(IF(B22=Data!#REF!,Data!#REF!,(IF(B22=Data!B231,Data!I231,(IF(B22=Data!B232,Data!I232,(IF(B22=Data!#REF!,Data!I927,(IF(B22=Data!#REF!,Data!#REF!,(IF(B22=Data!B287,Data!I287,Data!#REF!)))))))))))))))&amp;IF(B22=Data!#REF!,Data!#REF!,(IF(B22=Data!#REF!,Data!#REF!,(IF(B22=Data!#REF!,Data!#REF!,(IF(B22=Data!#REF!,Data!#REF!,(IF(B22=Data!#REF!,Data!#REF!,Data!#REF!)))))))))</f>
        <v>#REF!</v>
      </c>
      <c r="T22" s="379"/>
      <c r="U22" s="186" t="e">
        <f>IF(B22=Data!B109,Data!J109,(IF(B22=Data!B115,Data!J115,(IF(B22=Data!B117,Data!J117,(IF(B22=Data!#REF!,Data!#REF!,(IF(B22=Data!#REF!,Data!#REF!,(IF(B22=Data!B100,Data!J100,(IF(B22=Data!#REF!,Data!#REF!,(IF(B22=Data!#REF!,Data!#REF!,Data!#REF!)))))))))))))))&amp;IF(B22=Data!B235,Data!J235,(IF(B22=Data!B236,Data!J236,(IF(B22=Data!#REF!,Data!#REF!,(IF(B22=Data!B231,Data!J231,(IF(B22=Data!B232,Data!J232,(IF(B22=Data!#REF!,Data!J927,(IF(B22=Data!#REF!,Data!#REF!,(IF(B22=Data!B287,Data!J287,Data!#REF!)))))))))))))))&amp;IF(B22=Data!#REF!,Data!#REF!,(IF(B22=Data!#REF!,Data!#REF!,(IF(B22=Data!#REF!,Data!#REF!,(IF(B22=Data!#REF!,Data!#REF!,(IF(B22=Data!#REF!,Data!#REF!,Data!#REF!)))))))))</f>
        <v>#REF!</v>
      </c>
      <c r="V22" s="184">
        <f>IF(D22="","",VLOOKUP(B22,Data!$B$5:$J$404,9,FALSE)*D22)</f>
        <v>1.518</v>
      </c>
    </row>
    <row r="23" spans="1:22" s="340" customFormat="1" ht="17" customHeight="1">
      <c r="A23" s="272">
        <v>5</v>
      </c>
      <c r="B23" s="419" t="s">
        <v>261</v>
      </c>
      <c r="C23" s="187" t="str">
        <f>IF(D23="","",VLOOKUP(B23,Data!$B$5:$L$404,2,FALSE))</f>
        <v>WN67620</v>
      </c>
      <c r="D23" s="274">
        <v>1</v>
      </c>
      <c r="E23" s="467" t="s">
        <v>1035</v>
      </c>
      <c r="F23" s="185">
        <f>IF(D23="","",VLOOKUP(B23,Data!$B$5:$L$404,11,FALSE))</f>
        <v>3081.99</v>
      </c>
      <c r="G23" s="188">
        <f t="shared" si="0"/>
        <v>3081.99</v>
      </c>
      <c r="H23" s="182" t="str">
        <f>IF(D23="","",VLOOKUP(B23,Data!$B$5:$D$404,3,FALSE))</f>
        <v>C/T</v>
      </c>
      <c r="I23" s="182" t="str">
        <f>IF(D23="","",VLOOKUP(B23,Data!$B$5:$M$404,12,FALSE))</f>
        <v>Indonesia</v>
      </c>
      <c r="J23" s="280" t="s">
        <v>1126</v>
      </c>
      <c r="K23" s="183">
        <f>IF(D23="","",VLOOKUP(B23,Data!$B$5:$E$404,4,FALSE)*D23)</f>
        <v>262</v>
      </c>
      <c r="L23" s="183">
        <f>IF(D23="","",VLOOKUP(B23,Data!$B$5:$F$404,5,FALSE)*D23)</f>
        <v>242</v>
      </c>
      <c r="M23" s="189" t="e">
        <f>IF(B23=Data!B110,Data!G110,(IF(B23=Data!B116,Data!G116,(IF(B23=Data!B118,Data!G118,(IF(B23=Data!#REF!,Data!#REF!,(IF(B23=Data!#REF!,Data!#REF!,(IF(B23=Data!B101,Data!G101,(IF(B23=Data!#REF!,Data!#REF!,(IF(B23=Data!#REF!,Data!#REF!,Data!#REF!)))))))))))))))&amp;IF(B23=Data!B236,Data!G236,(IF(B23=Data!B237,Data!G237,(IF(B23=Data!#REF!,Data!#REF!,(IF(B23=Data!B232,Data!G232,(IF(B23=Data!B233,Data!G233,(IF(B23=Data!#REF!,Data!G928,(IF(B23=Data!#REF!,Data!#REF!,(IF(B23=Data!B288,Data!G288,Data!#REF!)))))))))))))))&amp;IF(B23=Data!#REF!,Data!#REF!,(IF(B23=Data!#REF!,Data!#REF!,(IF(B23=Data!#REF!,Data!#REF!,(IF(B23=Data!#REF!,Data!#REF!,(IF(B23=Data!#REF!,Data!#REF!,Data!#REF!)))))))))</f>
        <v>#REF!</v>
      </c>
      <c r="N23" s="377"/>
      <c r="O23" s="378"/>
      <c r="P23" s="186" t="e">
        <f>IF(B23=Data!B110,Data!H110,(IF(B23=Data!B116,Data!H116,(IF(B23=Data!B118,Data!H118,(IF(B23=Data!#REF!,Data!#REF!,(IF(B23=Data!#REF!,Data!#REF!,(IF(B23=Data!B101,Data!H101,(IF(B23=Data!#REF!,Data!#REF!,(IF(B23=Data!#REF!,Data!#REF!,Data!#REF!)))))))))))))))&amp;IF(B23=Data!B236,Data!H236,(IF(B23=Data!B237,Data!H237,(IF(B23=Data!#REF!,Data!#REF!,(IF(B23=Data!B232,Data!H232,(IF(B23=Data!B233,Data!H233,(IF(B23=Data!#REF!,Data!H928,(IF(B23=Data!#REF!,Data!#REF!,(IF(B23=Data!B288,Data!H288,Data!#REF!)))))))))))))))&amp;IF(B23=Data!#REF!,Data!#REF!,(IF(B23=Data!#REF!,Data!#REF!,(IF(B23=Data!#REF!,Data!#REF!,(IF(B23=Data!#REF!,Data!#REF!,(IF(B23=Data!#REF!,Data!#REF!,Data!#REF!)))))))))</f>
        <v>#REF!</v>
      </c>
      <c r="Q23" s="378"/>
      <c r="R23" s="378"/>
      <c r="S23" s="186" t="e">
        <f>IF(B23=Data!B110,Data!I110,(IF(B23=Data!B116,Data!I116,(IF(B23=Data!B118,Data!I118,(IF(B23=Data!#REF!,Data!#REF!,(IF(B23=Data!#REF!,Data!#REF!,(IF(B23=Data!B101,Data!I101,(IF(B23=Data!#REF!,Data!#REF!,(IF(B23=Data!#REF!,Data!#REF!,Data!#REF!)))))))))))))))&amp;IF(B23=Data!B236,Data!I236,(IF(B23=Data!B237,Data!I237,(IF(B23=Data!#REF!,Data!#REF!,(IF(B23=Data!B232,Data!I232,(IF(B23=Data!B233,Data!I233,(IF(B23=Data!#REF!,Data!I928,(IF(B23=Data!#REF!,Data!#REF!,(IF(B23=Data!B288,Data!I288,Data!#REF!)))))))))))))))&amp;IF(B23=Data!#REF!,Data!#REF!,(IF(B23=Data!#REF!,Data!#REF!,(IF(B23=Data!#REF!,Data!#REF!,(IF(B23=Data!#REF!,Data!#REF!,(IF(B23=Data!#REF!,Data!#REF!,Data!#REF!)))))))))</f>
        <v>#REF!</v>
      </c>
      <c r="T23" s="379"/>
      <c r="U23" s="186" t="e">
        <f>IF(B23=Data!B110,Data!J110,(IF(B23=Data!B116,Data!J116,(IF(B23=Data!B118,Data!J118,(IF(B23=Data!#REF!,Data!#REF!,(IF(B23=Data!#REF!,Data!#REF!,(IF(B23=Data!B101,Data!J101,(IF(B23=Data!#REF!,Data!#REF!,(IF(B23=Data!#REF!,Data!#REF!,Data!#REF!)))))))))))))))&amp;IF(B23=Data!B236,Data!J236,(IF(B23=Data!B237,Data!J237,(IF(B23=Data!#REF!,Data!#REF!,(IF(B23=Data!B232,Data!J232,(IF(B23=Data!B233,Data!J233,(IF(B23=Data!#REF!,Data!J928,(IF(B23=Data!#REF!,Data!#REF!,(IF(B23=Data!B288,Data!J288,Data!#REF!)))))))))))))))&amp;IF(B23=Data!#REF!,Data!#REF!,(IF(B23=Data!#REF!,Data!#REF!,(IF(B23=Data!#REF!,Data!#REF!,(IF(B23=Data!#REF!,Data!#REF!,(IF(B23=Data!#REF!,Data!#REF!,Data!#REF!)))))))))</f>
        <v>#REF!</v>
      </c>
      <c r="V23" s="184">
        <f>IF(D23="","",VLOOKUP(B23,Data!$B$5:$J$404,9,FALSE)*D23)</f>
        <v>1.518</v>
      </c>
    </row>
    <row r="24" spans="1:22" s="340" customFormat="1" ht="17" customHeight="1">
      <c r="A24" s="272"/>
      <c r="B24" s="369" t="s">
        <v>1175</v>
      </c>
      <c r="C24" s="187" t="str">
        <f>IF(D24="","",VLOOKUP(B24,Data!$B$5:$L$404,2,FALSE))</f>
        <v/>
      </c>
      <c r="D24" s="274"/>
      <c r="E24" s="466"/>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193,Data!G193,(IF(B24=Data!B199,Data!G199,(IF(B24=Data!B201,Data!G201,(IF(B24=Data!#REF!,Data!#REF!,(IF(B24=Data!#REF!,Data!#REF!,(IF(B24=Data!B184,Data!G184,(IF(B24=Data!#REF!,Data!#REF!,(IF(B24=Data!#REF!,Data!#REF!,Data!#REF!)))))))))))))))&amp;IF(B24=Data!B319,Data!G319,(IF(B24=Data!B320,Data!G320,(IF(B24=Data!#REF!,Data!#REF!,(IF(B24=Data!B315,Data!G315,(IF(B24=Data!B316,Data!G316,(IF(B24=Data!#REF!,Data!G1011,(IF(B24=Data!#REF!,Data!#REF!,(IF(B24=Data!B371,Data!G371,Data!#REF!)))))))))))))))&amp;IF(B24=Data!#REF!,Data!#REF!,(IF(B24=Data!#REF!,Data!#REF!,(IF(B24=Data!#REF!,Data!#REF!,(IF(B24=Data!#REF!,Data!#REF!,(IF(B24=Data!#REF!,Data!#REF!,Data!#REF!)))))))))</f>
        <v>#REF!</v>
      </c>
      <c r="N24" s="377"/>
      <c r="O24" s="378"/>
      <c r="P24" s="186" t="e">
        <f>IF(B24=Data!B193,Data!H193,(IF(B24=Data!B199,Data!H199,(IF(B24=Data!B201,Data!H201,(IF(B24=Data!#REF!,Data!#REF!,(IF(B24=Data!#REF!,Data!#REF!,(IF(B24=Data!B184,Data!H184,(IF(B24=Data!#REF!,Data!#REF!,(IF(B24=Data!#REF!,Data!#REF!,Data!#REF!)))))))))))))))&amp;IF(B24=Data!B319,Data!H319,(IF(B24=Data!B320,Data!H320,(IF(B24=Data!#REF!,Data!#REF!,(IF(B24=Data!B315,Data!H315,(IF(B24=Data!B316,Data!H316,(IF(B24=Data!#REF!,Data!H1011,(IF(B24=Data!#REF!,Data!#REF!,(IF(B24=Data!B371,Data!H371,Data!#REF!)))))))))))))))&amp;IF(B24=Data!#REF!,Data!#REF!,(IF(B24=Data!#REF!,Data!#REF!,(IF(B24=Data!#REF!,Data!#REF!,(IF(B24=Data!#REF!,Data!#REF!,(IF(B24=Data!#REF!,Data!#REF!,Data!#REF!)))))))))</f>
        <v>#REF!</v>
      </c>
      <c r="Q24" s="378"/>
      <c r="R24" s="378"/>
      <c r="S24" s="186" t="e">
        <f>IF(B24=Data!B193,Data!I193,(IF(B24=Data!B199,Data!I199,(IF(B24=Data!B201,Data!I201,(IF(B24=Data!#REF!,Data!#REF!,(IF(B24=Data!#REF!,Data!#REF!,(IF(B24=Data!B184,Data!I184,(IF(B24=Data!#REF!,Data!#REF!,(IF(B24=Data!#REF!,Data!#REF!,Data!#REF!)))))))))))))))&amp;IF(B24=Data!B319,Data!I319,(IF(B24=Data!B320,Data!I320,(IF(B24=Data!#REF!,Data!#REF!,(IF(B24=Data!B315,Data!I315,(IF(B24=Data!B316,Data!I316,(IF(B24=Data!#REF!,Data!I1011,(IF(B24=Data!#REF!,Data!#REF!,(IF(B24=Data!B371,Data!I371,Data!#REF!)))))))))))))))&amp;IF(B24=Data!#REF!,Data!#REF!,(IF(B24=Data!#REF!,Data!#REF!,(IF(B24=Data!#REF!,Data!#REF!,(IF(B24=Data!#REF!,Data!#REF!,(IF(B24=Data!#REF!,Data!#REF!,Data!#REF!)))))))))</f>
        <v>#REF!</v>
      </c>
      <c r="T24" s="379"/>
      <c r="U24" s="186" t="e">
        <f>IF(B24=Data!B193,Data!J193,(IF(B24=Data!B199,Data!J199,(IF(B24=Data!B201,Data!J201,(IF(B24=Data!#REF!,Data!#REF!,(IF(B24=Data!#REF!,Data!#REF!,(IF(B24=Data!B184,Data!J184,(IF(B24=Data!#REF!,Data!#REF!,(IF(B24=Data!#REF!,Data!#REF!,Data!#REF!)))))))))))))))&amp;IF(B24=Data!B319,Data!J319,(IF(B24=Data!B320,Data!J320,(IF(B24=Data!#REF!,Data!#REF!,(IF(B24=Data!B315,Data!J315,(IF(B24=Data!B316,Data!J316,(IF(B24=Data!#REF!,Data!J1011,(IF(B24=Data!#REF!,Data!#REF!,(IF(B24=Data!B371,Data!J371,Data!#REF!)))))))))))))))&amp;IF(B24=Data!#REF!,Data!#REF!,(IF(B24=Data!#REF!,Data!#REF!,(IF(B24=Data!#REF!,Data!#REF!,(IF(B24=Data!#REF!,Data!#REF!,(IF(B24=Data!#REF!,Data!#REF!,Data!#REF!)))))))))</f>
        <v>#REF!</v>
      </c>
      <c r="V24" s="184" t="str">
        <f>IF(D24="","",VLOOKUP(B24,Data!$B$5:$J$404,9,FALSE)*D24)</f>
        <v/>
      </c>
    </row>
    <row r="25" spans="1:22" s="340" customFormat="1" ht="17" customHeight="1">
      <c r="A25" s="272">
        <v>6</v>
      </c>
      <c r="B25" s="368" t="s">
        <v>199</v>
      </c>
      <c r="C25" s="187" t="str">
        <f>IF(D25="","",VLOOKUP(B25,Data!$B$5:$L$404,2,FALSE))</f>
        <v>WH50360</v>
      </c>
      <c r="D25" s="274">
        <v>19</v>
      </c>
      <c r="E25" s="466"/>
      <c r="F25" s="185">
        <f>IF(D25="","",VLOOKUP(B25,Data!$B$5:$L$404,11,FALSE))</f>
        <v>1751.45</v>
      </c>
      <c r="G25" s="188">
        <f t="shared" si="0"/>
        <v>33277.550000000003</v>
      </c>
      <c r="H25" s="182" t="str">
        <f>IF(D25="","",VLOOKUP(B25,Data!$B$5:$D$404,3,FALSE))</f>
        <v>C/T</v>
      </c>
      <c r="I25" s="182" t="str">
        <f>IF(D25="","",VLOOKUP(B25,Data!$B$5:$M$404,12,FALSE))</f>
        <v>Indonesia</v>
      </c>
      <c r="J25" s="280" t="s">
        <v>1176</v>
      </c>
      <c r="K25" s="183">
        <f>IF(D25="","",VLOOKUP(B25,Data!$B$5:$E$404,4,FALSE)*D25)</f>
        <v>3819</v>
      </c>
      <c r="L25" s="183">
        <f>IF(D25="","",VLOOKUP(B25,Data!$B$5:$F$404,5,FALSE)*D25)</f>
        <v>3439</v>
      </c>
      <c r="M25" s="189" t="e">
        <f>IF(B25=Data!B118,Data!G118,(IF(B25=Data!B124,Data!G124,(IF(B25=Data!B126,Data!G126,(IF(B25=Data!#REF!,Data!#REF!,(IF(B25=Data!#REF!,Data!#REF!,(IF(B25=Data!B109,Data!G109,(IF(B25=Data!#REF!,Data!#REF!,(IF(B25=Data!#REF!,Data!#REF!,Data!#REF!)))))))))))))))&amp;IF(B25=Data!B244,Data!G244,(IF(B25=Data!B245,Data!G245,(IF(B25=Data!#REF!,Data!#REF!,(IF(B25=Data!B240,Data!G240,(IF(B25=Data!B241,Data!G241,(IF(B25=Data!#REF!,Data!G936,(IF(B25=Data!#REF!,Data!#REF!,(IF(B25=Data!B296,Data!G296,Data!#REF!)))))))))))))))&amp;IF(B25=Data!#REF!,Data!#REF!,(IF(B25=Data!#REF!,Data!#REF!,(IF(B25=Data!#REF!,Data!#REF!,(IF(B25=Data!#REF!,Data!#REF!,(IF(B25=Data!#REF!,Data!#REF!,Data!#REF!)))))))))</f>
        <v>#REF!</v>
      </c>
      <c r="N25" s="377"/>
      <c r="O25" s="378"/>
      <c r="P25" s="186" t="e">
        <f>IF(B25=Data!B118,Data!H118,(IF(B25=Data!B124,Data!H124,(IF(B25=Data!B126,Data!H126,(IF(B25=Data!#REF!,Data!#REF!,(IF(B25=Data!#REF!,Data!#REF!,(IF(B25=Data!B109,Data!H109,(IF(B25=Data!#REF!,Data!#REF!,(IF(B25=Data!#REF!,Data!#REF!,Data!#REF!)))))))))))))))&amp;IF(B25=Data!B244,Data!H244,(IF(B25=Data!B245,Data!H245,(IF(B25=Data!#REF!,Data!#REF!,(IF(B25=Data!B240,Data!H240,(IF(B25=Data!B241,Data!H241,(IF(B25=Data!#REF!,Data!H936,(IF(B25=Data!#REF!,Data!#REF!,(IF(B25=Data!B296,Data!H296,Data!#REF!)))))))))))))))&amp;IF(B25=Data!#REF!,Data!#REF!,(IF(B25=Data!#REF!,Data!#REF!,(IF(B25=Data!#REF!,Data!#REF!,(IF(B25=Data!#REF!,Data!#REF!,(IF(B25=Data!#REF!,Data!#REF!,Data!#REF!)))))))))</f>
        <v>#REF!</v>
      </c>
      <c r="Q25" s="378"/>
      <c r="R25" s="378"/>
      <c r="S25" s="186" t="e">
        <f>IF(B25=Data!B118,Data!I118,(IF(B25=Data!B124,Data!I124,(IF(B25=Data!B126,Data!I126,(IF(B25=Data!#REF!,Data!#REF!,(IF(B25=Data!#REF!,Data!#REF!,(IF(B25=Data!B109,Data!I109,(IF(B25=Data!#REF!,Data!#REF!,(IF(B25=Data!#REF!,Data!#REF!,Data!#REF!)))))))))))))))&amp;IF(B25=Data!B244,Data!I244,(IF(B25=Data!B245,Data!I245,(IF(B25=Data!#REF!,Data!#REF!,(IF(B25=Data!B240,Data!I240,(IF(B25=Data!B241,Data!I241,(IF(B25=Data!#REF!,Data!I936,(IF(B25=Data!#REF!,Data!#REF!,(IF(B25=Data!B296,Data!I296,Data!#REF!)))))))))))))))&amp;IF(B25=Data!#REF!,Data!#REF!,(IF(B25=Data!#REF!,Data!#REF!,(IF(B25=Data!#REF!,Data!#REF!,(IF(B25=Data!#REF!,Data!#REF!,(IF(B25=Data!#REF!,Data!#REF!,Data!#REF!)))))))))</f>
        <v>#REF!</v>
      </c>
      <c r="T25" s="379"/>
      <c r="U25" s="186" t="e">
        <f>IF(B25=Data!B118,Data!J118,(IF(B25=Data!B124,Data!J124,(IF(B25=Data!B126,Data!J126,(IF(B25=Data!#REF!,Data!#REF!,(IF(B25=Data!#REF!,Data!#REF!,(IF(B25=Data!B109,Data!J109,(IF(B25=Data!#REF!,Data!#REF!,(IF(B25=Data!#REF!,Data!#REF!,Data!#REF!)))))))))))))))&amp;IF(B25=Data!B244,Data!J244,(IF(B25=Data!B245,Data!J245,(IF(B25=Data!#REF!,Data!#REF!,(IF(B25=Data!B240,Data!J240,(IF(B25=Data!B241,Data!J241,(IF(B25=Data!#REF!,Data!J936,(IF(B25=Data!#REF!,Data!#REF!,(IF(B25=Data!B296,Data!J296,Data!#REF!)))))))))))))))&amp;IF(B25=Data!#REF!,Data!#REF!,(IF(B25=Data!#REF!,Data!#REF!,(IF(B25=Data!#REF!,Data!#REF!,(IF(B25=Data!#REF!,Data!#REF!,(IF(B25=Data!#REF!,Data!#REF!,Data!#REF!)))))))))</f>
        <v>#REF!</v>
      </c>
      <c r="V25" s="184">
        <f>IF(D25="","",VLOOKUP(B25,Data!$B$5:$J$404,9,FALSE)*D25)</f>
        <v>21.849999999999998</v>
      </c>
    </row>
    <row r="26" spans="1:22" s="340" customFormat="1" ht="17" customHeight="1">
      <c r="A26" s="272"/>
      <c r="B26" s="419"/>
      <c r="C26" s="187" t="str">
        <f>IF(D26="","",VLOOKUP(B26,Data!$B$5:$L$404,2,FALSE))</f>
        <v/>
      </c>
      <c r="D26" s="274"/>
      <c r="E26" s="466"/>
      <c r="F26" s="185" t="str">
        <f>IF(D26="","",VLOOKUP(B26,Data!$B$5:$L$404,11,FALSE))</f>
        <v/>
      </c>
      <c r="G26" s="188" t="str">
        <f>IF(D26&gt;0,D26*F26,"-")</f>
        <v>-</v>
      </c>
      <c r="H26" s="182" t="str">
        <f>IF(D26="","",VLOOKUP(B26,Data!$B$5:$D$404,3,FALSE))</f>
        <v/>
      </c>
      <c r="I26" s="182" t="str">
        <f>IF(D26="","",VLOOKUP(B26,Data!$B$5:$M$404,12,FALSE))</f>
        <v/>
      </c>
      <c r="J26" s="280"/>
      <c r="K26" s="183" t="str">
        <f>IF(D26="","",VLOOKUP(B26,Data!$B$5:$E$404,4,FALSE)*D26)</f>
        <v/>
      </c>
      <c r="L26" s="183" t="str">
        <f>IF(D26="","",VLOOKUP(B26,Data!$B$5:$F$404,5,FALSE)*D26)</f>
        <v/>
      </c>
      <c r="M26" s="189" t="e">
        <f>IF(B26=Data!B107,Data!G107,(IF(B26=Data!B113,Data!G113,(IF(B26=Data!B115,Data!G115,(IF(B26=Data!#REF!,Data!#REF!,(IF(B26=Data!#REF!,Data!#REF!,(IF(B26=Data!B98,Data!G98,(IF(B26=Data!#REF!,Data!#REF!,(IF(B26=Data!#REF!,Data!#REF!,Data!#REF!)))))))))))))))&amp;IF(B26=Data!B233,Data!G233,(IF(B26=Data!B234,Data!G234,(IF(B26=Data!#REF!,Data!#REF!,(IF(B26=Data!B229,Data!G229,(IF(B26=Data!B230,Data!G230,(IF(B26=Data!#REF!,Data!G925,(IF(B26=Data!#REF!,Data!#REF!,(IF(B26=Data!B285,Data!G285,Data!#REF!)))))))))))))))&amp;IF(B26=Data!#REF!,Data!#REF!,(IF(B26=Data!#REF!,Data!#REF!,(IF(B26=Data!#REF!,Data!#REF!,(IF(B26=Data!#REF!,Data!#REF!,(IF(B26=Data!#REF!,Data!#REF!,Data!#REF!)))))))))</f>
        <v>#REF!</v>
      </c>
      <c r="N26" s="377"/>
      <c r="O26" s="378"/>
      <c r="P26" s="186" t="e">
        <f>IF(B26=Data!B107,Data!H107,(IF(B26=Data!B113,Data!H113,(IF(B26=Data!B115,Data!H115,(IF(B26=Data!#REF!,Data!#REF!,(IF(B26=Data!#REF!,Data!#REF!,(IF(B26=Data!B98,Data!H98,(IF(B26=Data!#REF!,Data!#REF!,(IF(B26=Data!#REF!,Data!#REF!,Data!#REF!)))))))))))))))&amp;IF(B26=Data!B233,Data!H233,(IF(B26=Data!B234,Data!H234,(IF(B26=Data!#REF!,Data!#REF!,(IF(B26=Data!B229,Data!H229,(IF(B26=Data!B230,Data!H230,(IF(B26=Data!#REF!,Data!H925,(IF(B26=Data!#REF!,Data!#REF!,(IF(B26=Data!B285,Data!H285,Data!#REF!)))))))))))))))&amp;IF(B26=Data!#REF!,Data!#REF!,(IF(B26=Data!#REF!,Data!#REF!,(IF(B26=Data!#REF!,Data!#REF!,(IF(B26=Data!#REF!,Data!#REF!,(IF(B26=Data!#REF!,Data!#REF!,Data!#REF!)))))))))</f>
        <v>#REF!</v>
      </c>
      <c r="Q26" s="378"/>
      <c r="R26" s="378"/>
      <c r="S26" s="186" t="e">
        <f>IF(B26=Data!B107,Data!I107,(IF(B26=Data!B113,Data!I113,(IF(B26=Data!B115,Data!I115,(IF(B26=Data!#REF!,Data!#REF!,(IF(B26=Data!#REF!,Data!#REF!,(IF(B26=Data!B98,Data!I98,(IF(B26=Data!#REF!,Data!#REF!,(IF(B26=Data!#REF!,Data!#REF!,Data!#REF!)))))))))))))))&amp;IF(B26=Data!B233,Data!I233,(IF(B26=Data!B234,Data!I234,(IF(B26=Data!#REF!,Data!#REF!,(IF(B26=Data!B229,Data!I229,(IF(B26=Data!B230,Data!I230,(IF(B26=Data!#REF!,Data!I925,(IF(B26=Data!#REF!,Data!#REF!,(IF(B26=Data!B285,Data!I285,Data!#REF!)))))))))))))))&amp;IF(B26=Data!#REF!,Data!#REF!,(IF(B26=Data!#REF!,Data!#REF!,(IF(B26=Data!#REF!,Data!#REF!,(IF(B26=Data!#REF!,Data!#REF!,(IF(B26=Data!#REF!,Data!#REF!,Data!#REF!)))))))))</f>
        <v>#REF!</v>
      </c>
      <c r="T26" s="379"/>
      <c r="U26" s="186" t="e">
        <f>IF(B26=Data!B107,Data!J107,(IF(B26=Data!B113,Data!J113,(IF(B26=Data!B115,Data!J115,(IF(B26=Data!#REF!,Data!#REF!,(IF(B26=Data!#REF!,Data!#REF!,(IF(B26=Data!B98,Data!J98,(IF(B26=Data!#REF!,Data!#REF!,(IF(B26=Data!#REF!,Data!#REF!,Data!#REF!)))))))))))))))&amp;IF(B26=Data!B233,Data!J233,(IF(B26=Data!B234,Data!J234,(IF(B26=Data!#REF!,Data!#REF!,(IF(B26=Data!B229,Data!J229,(IF(B26=Data!B230,Data!J230,(IF(B26=Data!#REF!,Data!J925,(IF(B26=Data!#REF!,Data!#REF!,(IF(B26=Data!B285,Data!J285,Data!#REF!)))))))))))))))&amp;IF(B26=Data!#REF!,Data!#REF!,(IF(B26=Data!#REF!,Data!#REF!,(IF(B26=Data!#REF!,Data!#REF!,(IF(B26=Data!#REF!,Data!#REF!,(IF(B26=Data!#REF!,Data!#REF!,Data!#REF!)))))))))</f>
        <v>#REF!</v>
      </c>
      <c r="V26" s="184" t="str">
        <f>IF(D26="","",VLOOKUP(B26,Data!$B$5:$J$404,9,FALSE)*D26)</f>
        <v/>
      </c>
    </row>
    <row r="27" spans="1:22" s="340" customFormat="1" ht="17" customHeight="1">
      <c r="A27" s="272"/>
      <c r="B27" s="419"/>
      <c r="C27" s="187" t="str">
        <f>IF(D27="","",VLOOKUP(B27,Data!$B$5:$L$404,2,FALSE))</f>
        <v/>
      </c>
      <c r="D27" s="274"/>
      <c r="E27" s="341"/>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118,Data!G118,(IF(B27=Data!B124,Data!G124,(IF(B27=Data!B126,Data!G126,(IF(B27=Data!#REF!,Data!#REF!,(IF(B27=Data!#REF!,Data!#REF!,(IF(B27=Data!B109,Data!G109,(IF(B27=Data!#REF!,Data!#REF!,(IF(B27=Data!#REF!,Data!#REF!,Data!#REF!)))))))))))))))&amp;IF(B27=Data!B244,Data!G244,(IF(B27=Data!B245,Data!G245,(IF(B27=Data!#REF!,Data!#REF!,(IF(B27=Data!B240,Data!G240,(IF(B27=Data!B241,Data!G241,(IF(B27=Data!#REF!,Data!G936,(IF(B27=Data!#REF!,Data!#REF!,(IF(B27=Data!B296,Data!G296,Data!#REF!)))))))))))))))&amp;IF(B27=Data!#REF!,Data!#REF!,(IF(B27=Data!#REF!,Data!#REF!,(IF(B27=Data!#REF!,Data!#REF!,(IF(B27=Data!#REF!,Data!#REF!,(IF(B27=Data!#REF!,Data!#REF!,Data!#REF!)))))))))</f>
        <v>#REF!</v>
      </c>
      <c r="N27" s="377"/>
      <c r="O27" s="378"/>
      <c r="P27" s="186" t="e">
        <f>IF(B27=Data!B118,Data!H118,(IF(B27=Data!B124,Data!H124,(IF(B27=Data!B126,Data!H126,(IF(B27=Data!#REF!,Data!#REF!,(IF(B27=Data!#REF!,Data!#REF!,(IF(B27=Data!B109,Data!H109,(IF(B27=Data!#REF!,Data!#REF!,(IF(B27=Data!#REF!,Data!#REF!,Data!#REF!)))))))))))))))&amp;IF(B27=Data!B244,Data!H244,(IF(B27=Data!B245,Data!H245,(IF(B27=Data!#REF!,Data!#REF!,(IF(B27=Data!B240,Data!H240,(IF(B27=Data!B241,Data!H241,(IF(B27=Data!#REF!,Data!H936,(IF(B27=Data!#REF!,Data!#REF!,(IF(B27=Data!B296,Data!H296,Data!#REF!)))))))))))))))&amp;IF(B27=Data!#REF!,Data!#REF!,(IF(B27=Data!#REF!,Data!#REF!,(IF(B27=Data!#REF!,Data!#REF!,(IF(B27=Data!#REF!,Data!#REF!,(IF(B27=Data!#REF!,Data!#REF!,Data!#REF!)))))))))</f>
        <v>#REF!</v>
      </c>
      <c r="Q27" s="378"/>
      <c r="R27" s="378"/>
      <c r="S27" s="186" t="e">
        <f>IF(B27=Data!B118,Data!I118,(IF(B27=Data!B124,Data!I124,(IF(B27=Data!B126,Data!I126,(IF(B27=Data!#REF!,Data!#REF!,(IF(B27=Data!#REF!,Data!#REF!,(IF(B27=Data!B109,Data!I109,(IF(B27=Data!#REF!,Data!#REF!,(IF(B27=Data!#REF!,Data!#REF!,Data!#REF!)))))))))))))))&amp;IF(B27=Data!B244,Data!I244,(IF(B27=Data!B245,Data!I245,(IF(B27=Data!#REF!,Data!#REF!,(IF(B27=Data!B240,Data!I240,(IF(B27=Data!B241,Data!I241,(IF(B27=Data!#REF!,Data!I936,(IF(B27=Data!#REF!,Data!#REF!,(IF(B27=Data!B296,Data!I296,Data!#REF!)))))))))))))))&amp;IF(B27=Data!#REF!,Data!#REF!,(IF(B27=Data!#REF!,Data!#REF!,(IF(B27=Data!#REF!,Data!#REF!,(IF(B27=Data!#REF!,Data!#REF!,(IF(B27=Data!#REF!,Data!#REF!,Data!#REF!)))))))))</f>
        <v>#REF!</v>
      </c>
      <c r="T27" s="379"/>
      <c r="U27" s="186" t="e">
        <f>IF(B27=Data!B118,Data!J118,(IF(B27=Data!B124,Data!J124,(IF(B27=Data!B126,Data!J126,(IF(B27=Data!#REF!,Data!#REF!,(IF(B27=Data!#REF!,Data!#REF!,(IF(B27=Data!B109,Data!J109,(IF(B27=Data!#REF!,Data!#REF!,(IF(B27=Data!#REF!,Data!#REF!,Data!#REF!)))))))))))))))&amp;IF(B27=Data!B244,Data!J244,(IF(B27=Data!B245,Data!J245,(IF(B27=Data!#REF!,Data!#REF!,(IF(B27=Data!B240,Data!J240,(IF(B27=Data!B241,Data!J241,(IF(B27=Data!#REF!,Data!J936,(IF(B27=Data!#REF!,Data!#REF!,(IF(B27=Data!B296,Data!J296,Data!#REF!)))))))))))))))&amp;IF(B27=Data!#REF!,Data!#REF!,(IF(B27=Data!#REF!,Data!#REF!,(IF(B27=Data!#REF!,Data!#REF!,(IF(B27=Data!#REF!,Data!#REF!,(IF(B27=Data!#REF!,Data!#REF!,Data!#REF!)))))))))</f>
        <v>#REF!</v>
      </c>
      <c r="V27" s="184" t="str">
        <f>IF(D27="","",VLOOKUP(B27,Data!$B$5:$J$404,9,FALSE)*D27)</f>
        <v/>
      </c>
    </row>
    <row r="28" spans="1:22" s="340" customFormat="1" ht="19.5" customHeight="1">
      <c r="A28" s="272"/>
      <c r="B28" s="695" t="s">
        <v>1193</v>
      </c>
      <c r="C28" s="696"/>
      <c r="D28" s="454">
        <f>SUM(D18:D26)</f>
        <v>28</v>
      </c>
      <c r="E28" s="191"/>
      <c r="F28" s="191"/>
      <c r="G28" s="455">
        <f>SUM(G18:G26)</f>
        <v>76483.540000000008</v>
      </c>
      <c r="H28" s="383"/>
      <c r="I28" s="191"/>
      <c r="J28" s="191"/>
      <c r="K28" s="455">
        <f>SUM(K18:K27)</f>
        <v>6598</v>
      </c>
      <c r="L28" s="455">
        <f>SUM(L18:L27)</f>
        <v>5911</v>
      </c>
      <c r="M28" s="190">
        <f>SUM(M16:M17)</f>
        <v>0</v>
      </c>
      <c r="N28" s="190"/>
      <c r="O28" s="190"/>
      <c r="P28" s="190"/>
      <c r="Q28" s="190"/>
      <c r="R28" s="190">
        <f>SUM(R16:R17)</f>
        <v>0</v>
      </c>
      <c r="S28" s="190">
        <f>SUM(S16:S17)</f>
        <v>0</v>
      </c>
      <c r="T28" s="190"/>
      <c r="U28" s="190">
        <f>SUM(U16:U17)</f>
        <v>0</v>
      </c>
      <c r="V28" s="456">
        <f>SUM(V18:V27)</f>
        <v>36.44</v>
      </c>
    </row>
    <row r="29" spans="1:22" ht="10.25" customHeight="1">
      <c r="A29" s="272"/>
      <c r="B29" s="697"/>
      <c r="C29" s="698"/>
      <c r="D29" s="395"/>
      <c r="E29" s="311"/>
      <c r="F29" s="160" t="s">
        <v>523</v>
      </c>
      <c r="G29" s="157"/>
      <c r="H29" s="344"/>
      <c r="I29" s="344"/>
      <c r="J29" s="344"/>
      <c r="K29" s="161"/>
      <c r="L29" s="151"/>
      <c r="M29" s="298"/>
      <c r="T29" s="298"/>
      <c r="U29" s="298"/>
      <c r="V29" s="155"/>
    </row>
    <row r="30" spans="1:22"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22" ht="14">
      <c r="A31" s="297" t="s">
        <v>525</v>
      </c>
      <c r="B31" s="334"/>
      <c r="C31" s="308"/>
      <c r="D31" s="386" t="s">
        <v>87</v>
      </c>
      <c r="F31" s="685"/>
      <c r="G31" s="686"/>
      <c r="H31" s="297" t="s">
        <v>88</v>
      </c>
      <c r="I31" s="350"/>
      <c r="J31" s="154" t="s">
        <v>89</v>
      </c>
      <c r="K31" s="154"/>
      <c r="L31" s="150"/>
      <c r="V31" s="155"/>
    </row>
    <row r="32" spans="1:22">
      <c r="A32" s="297" t="s">
        <v>526</v>
      </c>
      <c r="B32" s="297"/>
      <c r="C32" s="298"/>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1192</v>
      </c>
      <c r="G36" s="674"/>
      <c r="H36" s="673" t="s">
        <v>1191</v>
      </c>
      <c r="I36" s="674"/>
      <c r="J36" s="158" t="s">
        <v>104</v>
      </c>
      <c r="K36" s="158"/>
      <c r="L36" s="675" t="s">
        <v>105</v>
      </c>
      <c r="M36" s="676"/>
      <c r="N36" s="676"/>
      <c r="O36" s="676"/>
      <c r="P36" s="676"/>
      <c r="Q36" s="676"/>
      <c r="R36" s="676"/>
      <c r="S36" s="676"/>
      <c r="T36" s="676"/>
      <c r="U36" s="676"/>
      <c r="V36" s="677"/>
    </row>
    <row r="37" spans="1:22">
      <c r="B37" s="305"/>
    </row>
    <row r="40" spans="1:22" ht="19.25" customHeight="1"/>
    <row r="41" spans="1:22" ht="19.25" customHeight="1"/>
    <row r="42" spans="1:22" s="354" customFormat="1" ht="17.75" customHeight="1">
      <c r="A42" s="163" t="s">
        <v>886</v>
      </c>
      <c r="B42" s="146"/>
      <c r="C42" s="163" t="s">
        <v>569</v>
      </c>
      <c r="D42" s="382"/>
      <c r="E42" s="363"/>
      <c r="F42" s="163" t="s">
        <v>880</v>
      </c>
      <c r="G42" s="146"/>
      <c r="H42" s="163" t="s">
        <v>569</v>
      </c>
      <c r="K42" s="265"/>
      <c r="L42" s="265"/>
      <c r="V42" s="264"/>
    </row>
    <row r="43" spans="1:22" s="354" customFormat="1" ht="17.75" customHeight="1">
      <c r="A43" s="163" t="s">
        <v>887</v>
      </c>
      <c r="B43" s="146"/>
      <c r="C43" s="163" t="s">
        <v>891</v>
      </c>
      <c r="D43" s="382"/>
      <c r="E43" s="363"/>
      <c r="F43" s="247" t="s">
        <v>881</v>
      </c>
      <c r="G43" s="381"/>
      <c r="H43" s="247" t="s">
        <v>891</v>
      </c>
      <c r="K43" s="265"/>
      <c r="L43" s="265"/>
      <c r="V43" s="264"/>
    </row>
    <row r="44" spans="1:22" s="354" customFormat="1" ht="17.75" customHeight="1">
      <c r="A44" s="163" t="s">
        <v>888</v>
      </c>
      <c r="B44" s="146"/>
      <c r="C44" s="163" t="s">
        <v>891</v>
      </c>
      <c r="D44" s="382"/>
      <c r="E44" s="363"/>
      <c r="F44" s="163" t="s">
        <v>882</v>
      </c>
      <c r="G44" s="146"/>
      <c r="H44" s="163" t="s">
        <v>569</v>
      </c>
      <c r="K44" s="265"/>
      <c r="L44" s="265"/>
      <c r="V44" s="264"/>
    </row>
    <row r="45" spans="1:22" s="354" customFormat="1" ht="17.75" customHeight="1">
      <c r="A45" s="163" t="s">
        <v>889</v>
      </c>
      <c r="B45" s="146"/>
      <c r="C45" s="163" t="s">
        <v>569</v>
      </c>
      <c r="D45" s="382"/>
      <c r="E45" s="363"/>
      <c r="F45" s="163" t="s">
        <v>883</v>
      </c>
      <c r="G45" s="146"/>
      <c r="H45" s="163" t="s">
        <v>569</v>
      </c>
      <c r="K45" s="265"/>
      <c r="L45" s="265"/>
      <c r="V45" s="264"/>
    </row>
    <row r="46" spans="1:22" s="354" customFormat="1" ht="17.75" customHeight="1">
      <c r="A46" s="163" t="s">
        <v>890</v>
      </c>
      <c r="B46" s="146"/>
      <c r="C46" s="163" t="s">
        <v>569</v>
      </c>
      <c r="D46" s="382"/>
      <c r="E46" s="363"/>
      <c r="F46" s="163" t="s">
        <v>885</v>
      </c>
      <c r="G46" s="146"/>
      <c r="H46" s="163" t="s">
        <v>569</v>
      </c>
      <c r="K46" s="265"/>
      <c r="L46" s="265"/>
      <c r="V46" s="264"/>
    </row>
    <row r="47" spans="1:22" ht="18.75" customHeight="1">
      <c r="A47" s="411"/>
      <c r="B47" s="411"/>
      <c r="C47" s="411"/>
      <c r="D47" s="384"/>
      <c r="E47" s="266"/>
      <c r="F47" s="163" t="s">
        <v>884</v>
      </c>
      <c r="H47" s="163" t="s">
        <v>569</v>
      </c>
    </row>
    <row r="48" spans="1:22" ht="17.5">
      <c r="A48" s="268"/>
      <c r="B48" s="411"/>
      <c r="C48" s="411"/>
      <c r="D48" s="384"/>
      <c r="E48" s="411"/>
      <c r="F48" s="267"/>
      <c r="G48" s="267"/>
      <c r="H48" s="411"/>
    </row>
    <row r="50" spans="1:12">
      <c r="D50" s="386" t="s">
        <v>872</v>
      </c>
    </row>
    <row r="51" spans="1:12">
      <c r="L51" s="355"/>
    </row>
    <row r="52" spans="1:12" ht="14">
      <c r="A52" s="356"/>
      <c r="C52" s="334"/>
      <c r="D52" s="398"/>
      <c r="L52" s="358"/>
    </row>
    <row r="53" spans="1:12" ht="14">
      <c r="A53" s="359"/>
      <c r="C53" s="334"/>
      <c r="D53" s="398"/>
      <c r="L53" s="358"/>
    </row>
    <row r="54" spans="1:12" ht="14">
      <c r="A54" s="359"/>
      <c r="C54" s="334"/>
      <c r="D54" s="398"/>
      <c r="L54" s="358"/>
    </row>
    <row r="55" spans="1:12" ht="14">
      <c r="A55" s="359"/>
      <c r="B55" s="334"/>
      <c r="C55" s="334"/>
      <c r="D55" s="398"/>
      <c r="L55" s="358"/>
    </row>
    <row r="56" spans="1:12" ht="14">
      <c r="A56" s="359"/>
      <c r="B56" s="334"/>
      <c r="C56" s="334"/>
      <c r="D56" s="398"/>
      <c r="L56" s="358"/>
    </row>
    <row r="57" spans="1:12" ht="14">
      <c r="A57" s="359"/>
      <c r="B57" s="334"/>
      <c r="C57" s="334"/>
      <c r="D57" s="398"/>
      <c r="L57" s="358"/>
    </row>
    <row r="58" spans="1:12" ht="14">
      <c r="A58" s="334"/>
      <c r="B58" s="334"/>
      <c r="C58" s="334"/>
      <c r="D58" s="398"/>
      <c r="L58" s="360"/>
    </row>
    <row r="59" spans="1:12" ht="14">
      <c r="A59" s="359"/>
      <c r="B59" s="334"/>
      <c r="C59" s="334"/>
      <c r="D59" s="398"/>
    </row>
    <row r="60" spans="1:12" ht="14">
      <c r="A60" s="334"/>
      <c r="B60" s="334"/>
      <c r="C60" s="334"/>
      <c r="D60" s="398"/>
    </row>
    <row r="61" spans="1:12" ht="14">
      <c r="A61" s="334"/>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34"/>
      <c r="B72" s="334"/>
      <c r="C72" s="334"/>
      <c r="D72" s="398"/>
    </row>
    <row r="73" spans="1:4" ht="14">
      <c r="B73" s="334"/>
    </row>
    <row r="74" spans="1:4" ht="14">
      <c r="B74" s="334"/>
    </row>
    <row r="75" spans="1:4" ht="14">
      <c r="B75"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6" max="21" man="1"/>
  </rowBreaks>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17A15-E994-4756-8A1A-3B5B027DE14F}">
  <sheetPr>
    <pageSetUpPr fitToPage="1"/>
  </sheetPr>
  <dimension ref="A1:AD77"/>
  <sheetViews>
    <sheetView topLeftCell="A4" zoomScale="70" zoomScaleNormal="70" zoomScaleSheetLayoutView="85" workbookViewId="0">
      <selection activeCell="A25" sqref="A25"/>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17"/>
      <c r="I10" s="618"/>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1173</v>
      </c>
      <c r="C18" s="187" t="str">
        <f>IF(D18="","",VLOOKUP(B18,Data!$B$5:$L$404,2,FALSE))</f>
        <v/>
      </c>
      <c r="D18" s="274"/>
      <c r="E18" s="276"/>
      <c r="F18" s="185" t="str">
        <f>IF(D18="","",VLOOKUP(B18,Data!$B$5:$L$404,11,FALSE))</f>
        <v/>
      </c>
      <c r="G18" s="188" t="str">
        <f t="shared" ref="G18:G27"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272">
        <v>7</v>
      </c>
      <c r="B19" s="368" t="s">
        <v>196</v>
      </c>
      <c r="C19" s="187" t="str">
        <f>IF(D19="","",VLOOKUP(B19,Data!$B$5:$L$404,2,FALSE))</f>
        <v>WH50350</v>
      </c>
      <c r="D19" s="274">
        <v>31</v>
      </c>
      <c r="E19" s="273"/>
      <c r="F19" s="376">
        <f>IF(D19="","",VLOOKUP(B19,Data!$B$5:$L$404,11,FALSE))</f>
        <v>1751.45</v>
      </c>
      <c r="G19" s="400">
        <f t="shared" si="0"/>
        <v>54294.950000000004</v>
      </c>
      <c r="H19" s="401" t="str">
        <f>IF(D19="","",VLOOKUP(B19,Data!$B$5:$D$404,3,FALSE))</f>
        <v>C/T</v>
      </c>
      <c r="I19" s="401" t="str">
        <f>IF(D19="","",VLOOKUP(B19,Data!$B$5:$M$404,12,FALSE))</f>
        <v>Indonesia</v>
      </c>
      <c r="J19" s="553" t="s">
        <v>1174</v>
      </c>
      <c r="K19" s="187">
        <f>IF(D19="","",VLOOKUP(B19,Data!$B$5:$E$404,4,FALSE)*D19)</f>
        <v>6231</v>
      </c>
      <c r="L19" s="187">
        <f>IF(D19="","",VLOOKUP(B19,Data!$B$5:$F$404,5,FALSE)*D19)</f>
        <v>5611</v>
      </c>
      <c r="M19" s="403"/>
      <c r="N19" s="404"/>
      <c r="O19" s="405"/>
      <c r="P19" s="406"/>
      <c r="Q19" s="405"/>
      <c r="R19" s="405"/>
      <c r="S19" s="406"/>
      <c r="T19" s="407"/>
      <c r="U19" s="406"/>
      <c r="V19" s="408">
        <f>IF(D19="","",VLOOKUP(B19,Data!$B$5:$J$404,9,FALSE)*D19)</f>
        <v>35.65</v>
      </c>
      <c r="W19" s="386"/>
      <c r="X19" s="386"/>
      <c r="Y19" s="386"/>
      <c r="Z19" s="386"/>
      <c r="AA19" s="386"/>
      <c r="AB19" s="386"/>
      <c r="AC19" s="386"/>
      <c r="AD19" s="386"/>
    </row>
    <row r="20" spans="1:30" s="340" customFormat="1" ht="17" customHeight="1">
      <c r="A20" s="272">
        <v>8</v>
      </c>
      <c r="B20" s="419" t="s">
        <v>213</v>
      </c>
      <c r="C20" s="187" t="str">
        <f>IF(D20="","",VLOOKUP(B20,Data!$B$5:$L$404,2,FALSE))</f>
        <v>WH50410</v>
      </c>
      <c r="D20" s="274">
        <v>7</v>
      </c>
      <c r="E20" s="466"/>
      <c r="F20" s="185">
        <f>IF(D20="","",VLOOKUP(B20,Data!$B$5:$L$404,11,FALSE))</f>
        <v>1897.4</v>
      </c>
      <c r="G20" s="188">
        <f t="shared" si="0"/>
        <v>13281.800000000001</v>
      </c>
      <c r="H20" s="182" t="str">
        <f>IF(D20="","",VLOOKUP(B20,Data!$B$5:$D$404,3,FALSE))</f>
        <v>C/T</v>
      </c>
      <c r="I20" s="182" t="str">
        <f>IF(D20="","",VLOOKUP(B20,Data!$B$5:$M$404,12,FALSE))</f>
        <v>Indonesia</v>
      </c>
      <c r="J20" s="553" t="s">
        <v>1174</v>
      </c>
      <c r="K20" s="183">
        <f>IF(D20="","",VLOOKUP(B20,Data!$B$5:$E$404,4,FALSE)*D20)</f>
        <v>1554</v>
      </c>
      <c r="L20" s="183">
        <f>IF(D20="","",VLOOKUP(B20,Data!$B$5:$F$404,5,FALSE)*D20)</f>
        <v>1407</v>
      </c>
      <c r="M20" s="189" t="e">
        <f>IF(B20=Data!B80,Data!G80,(IF(B20=Data!B86,Data!G86,(IF(B20=Data!B88,Data!G88,(IF(B20=Data!#REF!,Data!#REF!,(IF(B20=Data!#REF!,Data!#REF!,(IF(B20=Data!B71,Data!G71,(IF(B20=Data!#REF!,Data!#REF!,(IF(B20=Data!#REF!,Data!#REF!,Data!#REF!)))))))))))))))&amp;IF(B20=Data!B205,Data!G205,(IF(B20=Data!B206,Data!G206,(IF(B20=Data!#REF!,Data!#REF!,(IF(B20=Data!B201,Data!G201,(IF(B20=Data!B202,Data!G202,(IF(B20=Data!#REF!,Data!G898,(IF(B20=Data!#REF!,Data!#REF!,(IF(B20=Data!B258,Data!G258,Data!#REF!)))))))))))))))&amp;IF(B20=Data!#REF!,Data!#REF!,(IF(B20=Data!#REF!,Data!#REF!,(IF(B20=Data!#REF!,Data!#REF!,(IF(B20=Data!#REF!,Data!#REF!,(IF(B20=Data!#REF!,Data!#REF!,Data!#REF!)))))))))</f>
        <v>#REF!</v>
      </c>
      <c r="N20" s="377"/>
      <c r="O20" s="378"/>
      <c r="P20" s="186" t="e">
        <f>IF(B20=Data!B80,Data!H80,(IF(B20=Data!B86,Data!H86,(IF(B20=Data!B88,Data!H88,(IF(B20=Data!#REF!,Data!#REF!,(IF(B20=Data!#REF!,Data!#REF!,(IF(B20=Data!B71,Data!H71,(IF(B20=Data!#REF!,Data!#REF!,(IF(B20=Data!#REF!,Data!#REF!,Data!#REF!)))))))))))))))&amp;IF(B20=Data!B205,Data!H205,(IF(B20=Data!B206,Data!H206,(IF(B20=Data!#REF!,Data!#REF!,(IF(B20=Data!B201,Data!H201,(IF(B20=Data!B202,Data!H202,(IF(B20=Data!#REF!,Data!H898,(IF(B20=Data!#REF!,Data!#REF!,(IF(B20=Data!B258,Data!H258,Data!#REF!)))))))))))))))&amp;IF(B20=Data!#REF!,Data!#REF!,(IF(B20=Data!#REF!,Data!#REF!,(IF(B20=Data!#REF!,Data!#REF!,(IF(B20=Data!#REF!,Data!#REF!,(IF(B20=Data!#REF!,Data!#REF!,Data!#REF!)))))))))</f>
        <v>#REF!</v>
      </c>
      <c r="Q20" s="378"/>
      <c r="R20" s="378"/>
      <c r="S20" s="186" t="e">
        <f>IF(B20=Data!B80,Data!I80,(IF(B20=Data!B86,Data!I86,(IF(B20=Data!B88,Data!I88,(IF(B20=Data!#REF!,Data!#REF!,(IF(B20=Data!#REF!,Data!#REF!,(IF(B20=Data!B71,Data!I71,(IF(B20=Data!#REF!,Data!#REF!,(IF(B20=Data!#REF!,Data!#REF!,Data!#REF!)))))))))))))))&amp;IF(B20=Data!B205,Data!I205,(IF(B20=Data!B206,Data!I206,(IF(B20=Data!#REF!,Data!#REF!,(IF(B20=Data!B201,Data!I201,(IF(B20=Data!B202,Data!I202,(IF(B20=Data!#REF!,Data!I898,(IF(B20=Data!#REF!,Data!#REF!,(IF(B20=Data!B258,Data!I258,Data!#REF!)))))))))))))))&amp;IF(B20=Data!#REF!,Data!#REF!,(IF(B20=Data!#REF!,Data!#REF!,(IF(B20=Data!#REF!,Data!#REF!,(IF(B20=Data!#REF!,Data!#REF!,(IF(B20=Data!#REF!,Data!#REF!,Data!#REF!)))))))))</f>
        <v>#REF!</v>
      </c>
      <c r="T20" s="379"/>
      <c r="U20" s="186" t="e">
        <f>IF(B20=Data!B80,Data!J80,(IF(B20=Data!B86,Data!J86,(IF(B20=Data!B88,Data!J88,(IF(B20=Data!#REF!,Data!#REF!,(IF(B20=Data!#REF!,Data!#REF!,(IF(B20=Data!B71,Data!J71,(IF(B20=Data!#REF!,Data!#REF!,(IF(B20=Data!#REF!,Data!#REF!,Data!#REF!)))))))))))))))&amp;IF(B20=Data!B205,Data!J205,(IF(B20=Data!B206,Data!J206,(IF(B20=Data!#REF!,Data!#REF!,(IF(B20=Data!B201,Data!J201,(IF(B20=Data!B202,Data!J202,(IF(B20=Data!#REF!,Data!J898,(IF(B20=Data!#REF!,Data!#REF!,(IF(B20=Data!B258,Data!J258,Data!#REF!)))))))))))))))&amp;IF(B20=Data!#REF!,Data!#REF!,(IF(B20=Data!#REF!,Data!#REF!,(IF(B20=Data!#REF!,Data!#REF!,(IF(B20=Data!#REF!,Data!#REF!,(IF(B20=Data!#REF!,Data!#REF!,Data!#REF!)))))))))</f>
        <v>#REF!</v>
      </c>
      <c r="V20" s="184">
        <f>IF(D20="","",VLOOKUP(B20,Data!$B$5:$J$404,9,FALSE)*D20)</f>
        <v>8.3930000000000007</v>
      </c>
    </row>
    <row r="21" spans="1:30" s="340" customFormat="1" ht="17" customHeight="1">
      <c r="A21" s="272">
        <v>9</v>
      </c>
      <c r="B21" s="419" t="s">
        <v>215</v>
      </c>
      <c r="C21" s="187" t="str">
        <f>IF(D21="","",VLOOKUP(B21,Data!$B$5:$L$404,2,FALSE))</f>
        <v>WH50420</v>
      </c>
      <c r="D21" s="274">
        <v>2</v>
      </c>
      <c r="E21" s="466"/>
      <c r="F21" s="185">
        <f>IF(D21="","",VLOOKUP(B21,Data!$B$5:$L$404,11,FALSE))</f>
        <v>1897.4</v>
      </c>
      <c r="G21" s="188">
        <f t="shared" si="0"/>
        <v>3794.8</v>
      </c>
      <c r="H21" s="182" t="str">
        <f>IF(D21="","",VLOOKUP(B21,Data!$B$5:$D$404,3,FALSE))</f>
        <v>C/T</v>
      </c>
      <c r="I21" s="182" t="str">
        <f>IF(D21="","",VLOOKUP(B21,Data!$B$5:$M$404,12,FALSE))</f>
        <v>Indonesia</v>
      </c>
      <c r="J21" s="553" t="s">
        <v>1174</v>
      </c>
      <c r="K21" s="183">
        <f>IF(D21="","",VLOOKUP(B21,Data!$B$5:$E$404,4,FALSE)*D21)</f>
        <v>444</v>
      </c>
      <c r="L21" s="183">
        <f>IF(D21="","",VLOOKUP(B21,Data!$B$5:$F$404,5,FALSE)*D21)</f>
        <v>402</v>
      </c>
      <c r="M21" s="189" t="e">
        <f>IF(B21=Data!B81,Data!G81,(IF(B21=Data!B87,Data!G87,(IF(B21=Data!B89,Data!G89,(IF(B21=Data!#REF!,Data!#REF!,(IF(B21=Data!#REF!,Data!#REF!,(IF(B21=Data!B72,Data!G72,(IF(B21=Data!#REF!,Data!#REF!,(IF(B21=Data!#REF!,Data!#REF!,Data!#REF!)))))))))))))))&amp;IF(B21=Data!B206,Data!G206,(IF(B21=Data!B207,Data!G207,(IF(B21=Data!#REF!,Data!#REF!,(IF(B21=Data!B202,Data!G202,(IF(B21=Data!B203,Data!G203,(IF(B21=Data!#REF!,Data!G899,(IF(B21=Data!#REF!,Data!#REF!,(IF(B21=Data!B259,Data!G259,Data!#REF!)))))))))))))))&amp;IF(B21=Data!#REF!,Data!#REF!,(IF(B21=Data!#REF!,Data!#REF!,(IF(B21=Data!#REF!,Data!#REF!,(IF(B21=Data!#REF!,Data!#REF!,(IF(B21=Data!#REF!,Data!#REF!,Data!#REF!)))))))))</f>
        <v>#REF!</v>
      </c>
      <c r="N21" s="377"/>
      <c r="O21" s="378"/>
      <c r="P21" s="186" t="e">
        <f>IF(B21=Data!B81,Data!H81,(IF(B21=Data!B87,Data!H87,(IF(B21=Data!B89,Data!H89,(IF(B21=Data!#REF!,Data!#REF!,(IF(B21=Data!#REF!,Data!#REF!,(IF(B21=Data!B72,Data!H72,(IF(B21=Data!#REF!,Data!#REF!,(IF(B21=Data!#REF!,Data!#REF!,Data!#REF!)))))))))))))))&amp;IF(B21=Data!B206,Data!H206,(IF(B21=Data!B207,Data!H207,(IF(B21=Data!#REF!,Data!#REF!,(IF(B21=Data!B202,Data!H202,(IF(B21=Data!B203,Data!H203,(IF(B21=Data!#REF!,Data!H899,(IF(B21=Data!#REF!,Data!#REF!,(IF(B21=Data!B259,Data!H259,Data!#REF!)))))))))))))))&amp;IF(B21=Data!#REF!,Data!#REF!,(IF(B21=Data!#REF!,Data!#REF!,(IF(B21=Data!#REF!,Data!#REF!,(IF(B21=Data!#REF!,Data!#REF!,(IF(B21=Data!#REF!,Data!#REF!,Data!#REF!)))))))))</f>
        <v>#REF!</v>
      </c>
      <c r="Q21" s="378"/>
      <c r="R21" s="378"/>
      <c r="S21" s="186" t="e">
        <f>IF(B21=Data!B81,Data!I81,(IF(B21=Data!B87,Data!I87,(IF(B21=Data!B89,Data!I89,(IF(B21=Data!#REF!,Data!#REF!,(IF(B21=Data!#REF!,Data!#REF!,(IF(B21=Data!B72,Data!I72,(IF(B21=Data!#REF!,Data!#REF!,(IF(B21=Data!#REF!,Data!#REF!,Data!#REF!)))))))))))))))&amp;IF(B21=Data!B206,Data!I206,(IF(B21=Data!B207,Data!I207,(IF(B21=Data!#REF!,Data!#REF!,(IF(B21=Data!B202,Data!I202,(IF(B21=Data!B203,Data!I203,(IF(B21=Data!#REF!,Data!I899,(IF(B21=Data!#REF!,Data!#REF!,(IF(B21=Data!B259,Data!I259,Data!#REF!)))))))))))))))&amp;IF(B21=Data!#REF!,Data!#REF!,(IF(B21=Data!#REF!,Data!#REF!,(IF(B21=Data!#REF!,Data!#REF!,(IF(B21=Data!#REF!,Data!#REF!,(IF(B21=Data!#REF!,Data!#REF!,Data!#REF!)))))))))</f>
        <v>#REF!</v>
      </c>
      <c r="T21" s="379"/>
      <c r="U21" s="186" t="e">
        <f>IF(B21=Data!B81,Data!J81,(IF(B21=Data!B87,Data!J87,(IF(B21=Data!B89,Data!J89,(IF(B21=Data!#REF!,Data!#REF!,(IF(B21=Data!#REF!,Data!#REF!,(IF(B21=Data!B72,Data!J72,(IF(B21=Data!#REF!,Data!#REF!,(IF(B21=Data!#REF!,Data!#REF!,Data!#REF!)))))))))))))))&amp;IF(B21=Data!B206,Data!J206,(IF(B21=Data!B207,Data!J207,(IF(B21=Data!#REF!,Data!#REF!,(IF(B21=Data!B202,Data!J202,(IF(B21=Data!B203,Data!J203,(IF(B21=Data!#REF!,Data!J899,(IF(B21=Data!#REF!,Data!#REF!,(IF(B21=Data!B259,Data!J259,Data!#REF!)))))))))))))))&amp;IF(B21=Data!#REF!,Data!#REF!,(IF(B21=Data!#REF!,Data!#REF!,(IF(B21=Data!#REF!,Data!#REF!,(IF(B21=Data!#REF!,Data!#REF!,(IF(B21=Data!#REF!,Data!#REF!,Data!#REF!)))))))))</f>
        <v>#REF!</v>
      </c>
      <c r="V21" s="184">
        <f>IF(D21="","",VLOOKUP(B21,Data!$B$5:$J$404,9,FALSE)*D21)</f>
        <v>2.3980000000000001</v>
      </c>
    </row>
    <row r="22" spans="1:30" s="340" customFormat="1" ht="17" customHeight="1">
      <c r="A22" s="272"/>
      <c r="B22" s="419"/>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553"/>
      <c r="K22" s="183" t="str">
        <f>IF(D22="","",VLOOKUP(B22,Data!$B$5:$E$404,4,FALSE)*D22)</f>
        <v/>
      </c>
      <c r="L22" s="183" t="str">
        <f>IF(D22="","",VLOOKUP(B22,Data!$B$5:$F$404,5,FALSE)*D22)</f>
        <v/>
      </c>
      <c r="M22" s="189" t="e">
        <f>IF(B22=Data!B82,Data!G82,(IF(B22=Data!B88,Data!G88,(IF(B22=Data!B90,Data!G90,(IF(B22=Data!#REF!,Data!#REF!,(IF(B22=Data!#REF!,Data!#REF!,(IF(B22=Data!B73,Data!G73,(IF(B22=Data!#REF!,Data!#REF!,(IF(B22=Data!#REF!,Data!#REF!,Data!#REF!)))))))))))))))&amp;IF(B22=Data!B207,Data!G207,(IF(B22=Data!B208,Data!G208,(IF(B22=Data!#REF!,Data!#REF!,(IF(B22=Data!B203,Data!G203,(IF(B22=Data!B204,Data!G204,(IF(B22=Data!#REF!,Data!G900,(IF(B22=Data!#REF!,Data!#REF!,(IF(B22=Data!B260,Data!G260,Data!#REF!)))))))))))))))&amp;IF(B22=Data!#REF!,Data!#REF!,(IF(B22=Data!#REF!,Data!#REF!,(IF(B22=Data!#REF!,Data!#REF!,(IF(B22=Data!#REF!,Data!#REF!,(IF(B22=Data!#REF!,Data!#REF!,Data!#REF!)))))))))</f>
        <v>#REF!</v>
      </c>
      <c r="N22" s="377"/>
      <c r="O22" s="378"/>
      <c r="P22" s="186" t="e">
        <f>IF(B22=Data!B82,Data!H82,(IF(B22=Data!B88,Data!H88,(IF(B22=Data!B90,Data!H90,(IF(B22=Data!#REF!,Data!#REF!,(IF(B22=Data!#REF!,Data!#REF!,(IF(B22=Data!B73,Data!H73,(IF(B22=Data!#REF!,Data!#REF!,(IF(B22=Data!#REF!,Data!#REF!,Data!#REF!)))))))))))))))&amp;IF(B22=Data!B207,Data!H207,(IF(B22=Data!B208,Data!H208,(IF(B22=Data!#REF!,Data!#REF!,(IF(B22=Data!B203,Data!H203,(IF(B22=Data!B204,Data!H204,(IF(B22=Data!#REF!,Data!H900,(IF(B22=Data!#REF!,Data!#REF!,(IF(B22=Data!B260,Data!H260,Data!#REF!)))))))))))))))&amp;IF(B22=Data!#REF!,Data!#REF!,(IF(B22=Data!#REF!,Data!#REF!,(IF(B22=Data!#REF!,Data!#REF!,(IF(B22=Data!#REF!,Data!#REF!,(IF(B22=Data!#REF!,Data!#REF!,Data!#REF!)))))))))</f>
        <v>#REF!</v>
      </c>
      <c r="Q22" s="378"/>
      <c r="R22" s="378"/>
      <c r="S22" s="186" t="e">
        <f>IF(B22=Data!B82,Data!I82,(IF(B22=Data!B88,Data!I88,(IF(B22=Data!B90,Data!I90,(IF(B22=Data!#REF!,Data!#REF!,(IF(B22=Data!#REF!,Data!#REF!,(IF(B22=Data!B73,Data!I73,(IF(B22=Data!#REF!,Data!#REF!,(IF(B22=Data!#REF!,Data!#REF!,Data!#REF!)))))))))))))))&amp;IF(B22=Data!B207,Data!I207,(IF(B22=Data!B208,Data!I208,(IF(B22=Data!#REF!,Data!#REF!,(IF(B22=Data!B203,Data!I203,(IF(B22=Data!B204,Data!I204,(IF(B22=Data!#REF!,Data!I900,(IF(B22=Data!#REF!,Data!#REF!,(IF(B22=Data!B260,Data!I260,Data!#REF!)))))))))))))))&amp;IF(B22=Data!#REF!,Data!#REF!,(IF(B22=Data!#REF!,Data!#REF!,(IF(B22=Data!#REF!,Data!#REF!,(IF(B22=Data!#REF!,Data!#REF!,(IF(B22=Data!#REF!,Data!#REF!,Data!#REF!)))))))))</f>
        <v>#REF!</v>
      </c>
      <c r="T22" s="379"/>
      <c r="U22" s="186" t="e">
        <f>IF(B22=Data!B82,Data!J82,(IF(B22=Data!B88,Data!J88,(IF(B22=Data!B90,Data!J90,(IF(B22=Data!#REF!,Data!#REF!,(IF(B22=Data!#REF!,Data!#REF!,(IF(B22=Data!B73,Data!J73,(IF(B22=Data!#REF!,Data!#REF!,(IF(B22=Data!#REF!,Data!#REF!,Data!#REF!)))))))))))))))&amp;IF(B22=Data!B207,Data!J207,(IF(B22=Data!B208,Data!J208,(IF(B22=Data!#REF!,Data!#REF!,(IF(B22=Data!B203,Data!J203,(IF(B22=Data!B204,Data!J204,(IF(B22=Data!#REF!,Data!J900,(IF(B22=Data!#REF!,Data!#REF!,(IF(B22=Data!B260,Data!J260,Data!#REF!)))))))))))))))&amp;IF(B22=Data!#REF!,Data!#REF!,(IF(B22=Data!#REF!,Data!#REF!,(IF(B22=Data!#REF!,Data!#REF!,(IF(B22=Data!#REF!,Data!#REF!,(IF(B22=Data!#REF!,Data!#REF!,Data!#REF!)))))))))</f>
        <v>#REF!</v>
      </c>
      <c r="V22" s="184" t="str">
        <f>IF(D22="","",VLOOKUP(B22,Data!$B$5:$J$404,9,FALSE)*D22)</f>
        <v/>
      </c>
    </row>
    <row r="23" spans="1:30" s="340" customFormat="1" ht="17" customHeight="1">
      <c r="A23" s="272"/>
      <c r="B23" s="419"/>
      <c r="C23" s="187" t="str">
        <f>IF(D23="","",VLOOKUP(B23,Data!$B$5:$L$404,2,FALSE))</f>
        <v/>
      </c>
      <c r="D23" s="274"/>
      <c r="E23" s="466"/>
      <c r="F23" s="185" t="str">
        <f>IF(D23="","",VLOOKUP(B23,Data!$B$5:$L$404,11,FALSE))</f>
        <v/>
      </c>
      <c r="G23" s="188" t="str">
        <f t="shared" si="0"/>
        <v>-</v>
      </c>
      <c r="H23" s="182" t="str">
        <f>IF(D23="","",VLOOKUP(B23,Data!$B$5:$D$404,3,FALSE))</f>
        <v/>
      </c>
      <c r="I23" s="182" t="str">
        <f>IF(D23="","",VLOOKUP(B23,Data!$B$5:$M$404,12,FALSE))</f>
        <v/>
      </c>
      <c r="J23" s="553"/>
      <c r="K23" s="183" t="str">
        <f>IF(D23="","",VLOOKUP(B23,Data!$B$5:$E$404,4,FALSE)*D23)</f>
        <v/>
      </c>
      <c r="L23" s="183" t="str">
        <f>IF(D23="","",VLOOKUP(B23,Data!$B$5:$F$404,5,FALSE)*D23)</f>
        <v/>
      </c>
      <c r="M23" s="189" t="e">
        <f>IF(B23=Data!B83,Data!G83,(IF(B23=Data!B89,Data!G89,(IF(B23=Data!B91,Data!G91,(IF(B23=Data!#REF!,Data!#REF!,(IF(B23=Data!#REF!,Data!#REF!,(IF(B23=Data!B74,Data!G74,(IF(B23=Data!#REF!,Data!#REF!,(IF(B23=Data!#REF!,Data!#REF!,Data!#REF!)))))))))))))))&amp;IF(B23=Data!B208,Data!G208,(IF(B23=Data!B209,Data!G209,(IF(B23=Data!#REF!,Data!#REF!,(IF(B23=Data!B204,Data!G204,(IF(B23=Data!B205,Data!G205,(IF(B23=Data!#REF!,Data!G901,(IF(B23=Data!#REF!,Data!#REF!,(IF(B23=Data!B261,Data!G261,Data!#REF!)))))))))))))))&amp;IF(B23=Data!#REF!,Data!#REF!,(IF(B23=Data!#REF!,Data!#REF!,(IF(B23=Data!#REF!,Data!#REF!,(IF(B23=Data!#REF!,Data!#REF!,(IF(B23=Data!#REF!,Data!#REF!,Data!#REF!)))))))))</f>
        <v>#REF!</v>
      </c>
      <c r="N23" s="377"/>
      <c r="O23" s="378"/>
      <c r="P23" s="186" t="e">
        <f>IF(B23=Data!B83,Data!H83,(IF(B23=Data!B89,Data!H89,(IF(B23=Data!B91,Data!H91,(IF(B23=Data!#REF!,Data!#REF!,(IF(B23=Data!#REF!,Data!#REF!,(IF(B23=Data!B74,Data!H74,(IF(B23=Data!#REF!,Data!#REF!,(IF(B23=Data!#REF!,Data!#REF!,Data!#REF!)))))))))))))))&amp;IF(B23=Data!B208,Data!H208,(IF(B23=Data!B209,Data!H209,(IF(B23=Data!#REF!,Data!#REF!,(IF(B23=Data!B204,Data!H204,(IF(B23=Data!B205,Data!H205,(IF(B23=Data!#REF!,Data!H901,(IF(B23=Data!#REF!,Data!#REF!,(IF(B23=Data!B261,Data!H261,Data!#REF!)))))))))))))))&amp;IF(B23=Data!#REF!,Data!#REF!,(IF(B23=Data!#REF!,Data!#REF!,(IF(B23=Data!#REF!,Data!#REF!,(IF(B23=Data!#REF!,Data!#REF!,(IF(B23=Data!#REF!,Data!#REF!,Data!#REF!)))))))))</f>
        <v>#REF!</v>
      </c>
      <c r="Q23" s="378"/>
      <c r="R23" s="378"/>
      <c r="S23" s="186" t="e">
        <f>IF(B23=Data!B83,Data!I83,(IF(B23=Data!B89,Data!I89,(IF(B23=Data!B91,Data!I91,(IF(B23=Data!#REF!,Data!#REF!,(IF(B23=Data!#REF!,Data!#REF!,(IF(B23=Data!B74,Data!I74,(IF(B23=Data!#REF!,Data!#REF!,(IF(B23=Data!#REF!,Data!#REF!,Data!#REF!)))))))))))))))&amp;IF(B23=Data!B208,Data!I208,(IF(B23=Data!B209,Data!I209,(IF(B23=Data!#REF!,Data!#REF!,(IF(B23=Data!B204,Data!I204,(IF(B23=Data!B205,Data!I205,(IF(B23=Data!#REF!,Data!I901,(IF(B23=Data!#REF!,Data!#REF!,(IF(B23=Data!B261,Data!I261,Data!#REF!)))))))))))))))&amp;IF(B23=Data!#REF!,Data!#REF!,(IF(B23=Data!#REF!,Data!#REF!,(IF(B23=Data!#REF!,Data!#REF!,(IF(B23=Data!#REF!,Data!#REF!,(IF(B23=Data!#REF!,Data!#REF!,Data!#REF!)))))))))</f>
        <v>#REF!</v>
      </c>
      <c r="T23" s="379"/>
      <c r="U23" s="186" t="e">
        <f>IF(B23=Data!B83,Data!J83,(IF(B23=Data!B89,Data!J89,(IF(B23=Data!B91,Data!J91,(IF(B23=Data!#REF!,Data!#REF!,(IF(B23=Data!#REF!,Data!#REF!,(IF(B23=Data!B74,Data!J74,(IF(B23=Data!#REF!,Data!#REF!,(IF(B23=Data!#REF!,Data!#REF!,Data!#REF!)))))))))))))))&amp;IF(B23=Data!B208,Data!J208,(IF(B23=Data!B209,Data!J209,(IF(B23=Data!#REF!,Data!#REF!,(IF(B23=Data!B204,Data!J204,(IF(B23=Data!B205,Data!J205,(IF(B23=Data!#REF!,Data!J901,(IF(B23=Data!#REF!,Data!#REF!,(IF(B23=Data!B261,Data!J261,Data!#REF!)))))))))))))))&amp;IF(B23=Data!#REF!,Data!#REF!,(IF(B23=Data!#REF!,Data!#REF!,(IF(B23=Data!#REF!,Data!#REF!,(IF(B23=Data!#REF!,Data!#REF!,(IF(B23=Data!#REF!,Data!#REF!,Data!#REF!)))))))))</f>
        <v>#REF!</v>
      </c>
      <c r="V23" s="184" t="str">
        <f>IF(D23="","",VLOOKUP(B23,Data!$B$5:$J$404,9,FALSE)*D23)</f>
        <v/>
      </c>
    </row>
    <row r="24" spans="1:30" s="340" customFormat="1" ht="17" customHeight="1">
      <c r="A24" s="272"/>
      <c r="B24" s="419"/>
      <c r="C24" s="187" t="str">
        <f>IF(D24="","",VLOOKUP(B24,Data!$B$5:$L$404,2,FALSE))</f>
        <v/>
      </c>
      <c r="D24" s="274"/>
      <c r="E24" s="466"/>
      <c r="F24" s="185" t="str">
        <f>IF(D24="","",VLOOKUP(B24,Data!$B$5:$L$404,11,FALSE))</f>
        <v/>
      </c>
      <c r="G24" s="188" t="str">
        <f t="shared" si="0"/>
        <v>-</v>
      </c>
      <c r="H24" s="182" t="str">
        <f>IF(D24="","",VLOOKUP(B24,Data!$B$5:$D$404,3,FALSE))</f>
        <v/>
      </c>
      <c r="I24" s="182" t="str">
        <f>IF(D24="","",VLOOKUP(B24,Data!$B$5:$M$404,12,FALSE))</f>
        <v/>
      </c>
      <c r="J24" s="553"/>
      <c r="K24" s="183" t="str">
        <f>IF(D24="","",VLOOKUP(B24,Data!$B$5:$E$404,4,FALSE)*D24)</f>
        <v/>
      </c>
      <c r="L24" s="183" t="str">
        <f>IF(D24="","",VLOOKUP(B24,Data!$B$5:$F$404,5,FALSE)*D24)</f>
        <v/>
      </c>
      <c r="M24" s="189" t="e">
        <f>IF(B24=Data!B84,Data!G84,(IF(B24=Data!B90,Data!G90,(IF(B24=Data!B92,Data!G92,(IF(B24=Data!#REF!,Data!#REF!,(IF(B24=Data!#REF!,Data!#REF!,(IF(B24=Data!B75,Data!G75,(IF(B24=Data!#REF!,Data!#REF!,(IF(B24=Data!#REF!,Data!#REF!,Data!#REF!)))))))))))))))&amp;IF(B24=Data!B209,Data!G209,(IF(B24=Data!B210,Data!G210,(IF(B24=Data!#REF!,Data!#REF!,(IF(B24=Data!B205,Data!G205,(IF(B24=Data!B206,Data!G206,(IF(B24=Data!#REF!,Data!G902,(IF(B24=Data!#REF!,Data!#REF!,(IF(B24=Data!B262,Data!G262,Data!#REF!)))))))))))))))&amp;IF(B24=Data!#REF!,Data!#REF!,(IF(B24=Data!#REF!,Data!#REF!,(IF(B24=Data!#REF!,Data!#REF!,(IF(B24=Data!#REF!,Data!#REF!,(IF(B24=Data!#REF!,Data!#REF!,Data!#REF!)))))))))</f>
        <v>#REF!</v>
      </c>
      <c r="N24" s="377"/>
      <c r="O24" s="378"/>
      <c r="P24" s="186" t="e">
        <f>IF(B24=Data!B84,Data!H84,(IF(B24=Data!B90,Data!H90,(IF(B24=Data!B92,Data!H92,(IF(B24=Data!#REF!,Data!#REF!,(IF(B24=Data!#REF!,Data!#REF!,(IF(B24=Data!B75,Data!H75,(IF(B24=Data!#REF!,Data!#REF!,(IF(B24=Data!#REF!,Data!#REF!,Data!#REF!)))))))))))))))&amp;IF(B24=Data!B209,Data!H209,(IF(B24=Data!B210,Data!H210,(IF(B24=Data!#REF!,Data!#REF!,(IF(B24=Data!B205,Data!H205,(IF(B24=Data!B206,Data!H206,(IF(B24=Data!#REF!,Data!H902,(IF(B24=Data!#REF!,Data!#REF!,(IF(B24=Data!B262,Data!H262,Data!#REF!)))))))))))))))&amp;IF(B24=Data!#REF!,Data!#REF!,(IF(B24=Data!#REF!,Data!#REF!,(IF(B24=Data!#REF!,Data!#REF!,(IF(B24=Data!#REF!,Data!#REF!,(IF(B24=Data!#REF!,Data!#REF!,Data!#REF!)))))))))</f>
        <v>#REF!</v>
      </c>
      <c r="Q24" s="378"/>
      <c r="R24" s="378"/>
      <c r="S24" s="186" t="e">
        <f>IF(B24=Data!B84,Data!I84,(IF(B24=Data!B90,Data!I90,(IF(B24=Data!B92,Data!I92,(IF(B24=Data!#REF!,Data!#REF!,(IF(B24=Data!#REF!,Data!#REF!,(IF(B24=Data!B75,Data!I75,(IF(B24=Data!#REF!,Data!#REF!,(IF(B24=Data!#REF!,Data!#REF!,Data!#REF!)))))))))))))))&amp;IF(B24=Data!B209,Data!I209,(IF(B24=Data!B210,Data!I210,(IF(B24=Data!#REF!,Data!#REF!,(IF(B24=Data!B205,Data!I205,(IF(B24=Data!B206,Data!I206,(IF(B24=Data!#REF!,Data!I902,(IF(B24=Data!#REF!,Data!#REF!,(IF(B24=Data!B262,Data!I262,Data!#REF!)))))))))))))))&amp;IF(B24=Data!#REF!,Data!#REF!,(IF(B24=Data!#REF!,Data!#REF!,(IF(B24=Data!#REF!,Data!#REF!,(IF(B24=Data!#REF!,Data!#REF!,(IF(B24=Data!#REF!,Data!#REF!,Data!#REF!)))))))))</f>
        <v>#REF!</v>
      </c>
      <c r="T24" s="379"/>
      <c r="U24" s="186" t="e">
        <f>IF(B24=Data!B84,Data!J84,(IF(B24=Data!B90,Data!J90,(IF(B24=Data!B92,Data!J92,(IF(B24=Data!#REF!,Data!#REF!,(IF(B24=Data!#REF!,Data!#REF!,(IF(B24=Data!B75,Data!J75,(IF(B24=Data!#REF!,Data!#REF!,(IF(B24=Data!#REF!,Data!#REF!,Data!#REF!)))))))))))))))&amp;IF(B24=Data!B209,Data!J209,(IF(B24=Data!B210,Data!J210,(IF(B24=Data!#REF!,Data!#REF!,(IF(B24=Data!B205,Data!J205,(IF(B24=Data!B206,Data!J206,(IF(B24=Data!#REF!,Data!J902,(IF(B24=Data!#REF!,Data!#REF!,(IF(B24=Data!B262,Data!J262,Data!#REF!)))))))))))))))&amp;IF(B24=Data!#REF!,Data!#REF!,(IF(B24=Data!#REF!,Data!#REF!,(IF(B24=Data!#REF!,Data!#REF!,(IF(B24=Data!#REF!,Data!#REF!,(IF(B24=Data!#REF!,Data!#REF!,Data!#REF!)))))))))</f>
        <v>#REF!</v>
      </c>
      <c r="V24" s="184" t="str">
        <f>IF(D24="","",VLOOKUP(B24,Data!$B$5:$J$404,9,FALSE)*D24)</f>
        <v/>
      </c>
    </row>
    <row r="25" spans="1:30" s="409" customFormat="1" ht="17" customHeight="1">
      <c r="A25" s="410"/>
      <c r="B25" s="368"/>
      <c r="C25" s="187" t="str">
        <f>IF(D25="","",VLOOKUP(B25,Data!$B$5:$L$404,2,FALSE))</f>
        <v/>
      </c>
      <c r="D25" s="274"/>
      <c r="E25" s="273"/>
      <c r="F25" s="376" t="str">
        <f>IF(D25="","",VLOOKUP(B25,Data!$B$5:$L$404,11,FALSE))</f>
        <v/>
      </c>
      <c r="G25" s="400" t="str">
        <f t="shared" si="0"/>
        <v>-</v>
      </c>
      <c r="H25" s="401" t="str">
        <f>IF(D25="","",VLOOKUP(B25,Data!$B$5:$D$404,3,FALSE))</f>
        <v/>
      </c>
      <c r="I25" s="401" t="str">
        <f>IF(D25="","",VLOOKUP(B25,Data!$B$5:$M$404,12,FALSE))</f>
        <v/>
      </c>
      <c r="J25" s="402"/>
      <c r="K25" s="187" t="str">
        <f>IF(D25="","",VLOOKUP(B25,Data!$B$5:$E$404,4,FALSE)*D25)</f>
        <v/>
      </c>
      <c r="L25" s="187" t="str">
        <f>IF(D25="","",VLOOKUP(B25,Data!$B$5:$F$404,5,FALSE)*D25)</f>
        <v/>
      </c>
      <c r="M25" s="403"/>
      <c r="N25" s="404"/>
      <c r="O25" s="405"/>
      <c r="P25" s="406"/>
      <c r="Q25" s="405"/>
      <c r="R25" s="405"/>
      <c r="S25" s="406"/>
      <c r="T25" s="407"/>
      <c r="U25" s="406"/>
      <c r="V25" s="408" t="str">
        <f>IF(D25="","",VLOOKUP(B25,Data!$B$5:$J$404,9,FALSE)*D25)</f>
        <v/>
      </c>
      <c r="W25" s="386"/>
      <c r="X25" s="386"/>
      <c r="Y25" s="386"/>
      <c r="Z25" s="386"/>
      <c r="AA25" s="386"/>
      <c r="AB25" s="386"/>
      <c r="AC25" s="386"/>
      <c r="AD25" s="386"/>
    </row>
    <row r="26" spans="1:30" s="340" customFormat="1" ht="17" customHeight="1">
      <c r="A26" s="410"/>
      <c r="B26" s="342"/>
      <c r="C26" s="187" t="str">
        <f>IF(D26="","",VLOOKUP(B26,Data!$B$5:$L$404,2,FALSE))</f>
        <v/>
      </c>
      <c r="D26" s="274"/>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399"/>
      <c r="B27" s="342" t="s">
        <v>871</v>
      </c>
      <c r="C27" s="187" t="str">
        <f>IF(D27="","",VLOOKUP(B27,Data!$B$5:$L$404,2,FALSE))</f>
        <v/>
      </c>
      <c r="D27" s="274"/>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410"/>
      <c r="B28" s="342" t="s">
        <v>1196</v>
      </c>
      <c r="C28" s="187"/>
      <c r="D28" s="274" t="s">
        <v>12</v>
      </c>
      <c r="E28" s="276"/>
      <c r="F28" s="185"/>
      <c r="G28" s="188"/>
      <c r="H28" s="182"/>
      <c r="I28" s="182"/>
      <c r="J28" s="246"/>
      <c r="K28" s="183"/>
      <c r="L28" s="183"/>
      <c r="M28" s="189" t="e">
        <f>IF(B28=Data!B87,Data!G87,(IF(B28=Data!B93,Data!G93,(IF(B28=Data!B95,Data!G95,(IF(B28=Data!#REF!,Data!#REF!,(IF(B28=Data!#REF!,Data!#REF!,(IF(B28=Data!B78,Data!G78,(IF(B28=Data!#REF!,Data!#REF!,(IF(B28=Data!#REF!,Data!#REF!,Data!#REF!)))))))))))))))&amp;IF(B28=Data!B212,Data!G212,(IF(B28=Data!B213,Data!G213,(IF(B28=Data!#REF!,Data!#REF!,(IF(B28=Data!B208,Data!G208,(IF(B28=Data!B209,Data!G209,(IF(B28=Data!#REF!,Data!G905,(IF(B28=Data!#REF!,Data!#REF!,(IF(B28=Data!B265,Data!G265,Data!#REF!)))))))))))))))&amp;IF(B28=Data!#REF!,Data!#REF!,(IF(B28=Data!#REF!,Data!#REF!,(IF(B28=Data!#REF!,Data!#REF!,(IF(B28=Data!#REF!,Data!#REF!,(IF(B28=Data!#REF!,Data!#REF!,Data!#REF!)))))))))</f>
        <v>#REF!</v>
      </c>
      <c r="N28" s="377"/>
      <c r="O28" s="378"/>
      <c r="P28" s="186" t="e">
        <f>IF(B28=Data!B87,Data!H87,(IF(B28=Data!B93,Data!H93,(IF(B28=Data!B95,Data!H95,(IF(B28=Data!#REF!,Data!#REF!,(IF(B28=Data!#REF!,Data!#REF!,(IF(B28=Data!B78,Data!H78,(IF(B28=Data!#REF!,Data!#REF!,(IF(B28=Data!#REF!,Data!#REF!,Data!#REF!)))))))))))))))&amp;IF(B28=Data!B212,Data!H212,(IF(B28=Data!B213,Data!H213,(IF(B28=Data!#REF!,Data!#REF!,(IF(B28=Data!B208,Data!H208,(IF(B28=Data!B209,Data!H209,(IF(B28=Data!#REF!,Data!H905,(IF(B28=Data!#REF!,Data!#REF!,(IF(B28=Data!B265,Data!H265,Data!#REF!)))))))))))))))&amp;IF(B28=Data!#REF!,Data!#REF!,(IF(B28=Data!#REF!,Data!#REF!,(IF(B28=Data!#REF!,Data!#REF!,(IF(B28=Data!#REF!,Data!#REF!,(IF(B28=Data!#REF!,Data!#REF!,Data!#REF!)))))))))</f>
        <v>#REF!</v>
      </c>
      <c r="Q28" s="378"/>
      <c r="R28" s="378"/>
      <c r="S28" s="186" t="e">
        <f>IF(B28=Data!B87,Data!I87,(IF(B28=Data!B93,Data!I93,(IF(B28=Data!B95,Data!I95,(IF(B28=Data!#REF!,Data!#REF!,(IF(B28=Data!#REF!,Data!#REF!,(IF(B28=Data!B78,Data!I78,(IF(B28=Data!#REF!,Data!#REF!,(IF(B28=Data!#REF!,Data!#REF!,Data!#REF!)))))))))))))))&amp;IF(B28=Data!B212,Data!I212,(IF(B28=Data!B213,Data!I213,(IF(B28=Data!#REF!,Data!#REF!,(IF(B28=Data!B208,Data!I208,(IF(B28=Data!B209,Data!I209,(IF(B28=Data!#REF!,Data!I905,(IF(B28=Data!#REF!,Data!#REF!,(IF(B28=Data!B265,Data!I265,Data!#REF!)))))))))))))))&amp;IF(B28=Data!#REF!,Data!#REF!,(IF(B28=Data!#REF!,Data!#REF!,(IF(B28=Data!#REF!,Data!#REF!,(IF(B28=Data!#REF!,Data!#REF!,(IF(B28=Data!#REF!,Data!#REF!,Data!#REF!)))))))))</f>
        <v>#REF!</v>
      </c>
      <c r="T28" s="379"/>
      <c r="U28" s="186" t="e">
        <f>IF(B28=Data!B87,Data!J87,(IF(B28=Data!B93,Data!J93,(IF(B28=Data!B95,Data!J95,(IF(B28=Data!#REF!,Data!#REF!,(IF(B28=Data!#REF!,Data!#REF!,(IF(B28=Data!B78,Data!J78,(IF(B28=Data!#REF!,Data!#REF!,(IF(B28=Data!#REF!,Data!#REF!,Data!#REF!)))))))))))))))&amp;IF(B28=Data!B212,Data!J212,(IF(B28=Data!B213,Data!J213,(IF(B28=Data!#REF!,Data!#REF!,(IF(B28=Data!B208,Data!J208,(IF(B28=Data!B209,Data!J209,(IF(B28=Data!#REF!,Data!J905,(IF(B28=Data!#REF!,Data!#REF!,(IF(B28=Data!B265,Data!J265,Data!#REF!)))))))))))))))&amp;IF(B28=Data!#REF!,Data!#REF!,(IF(B28=Data!#REF!,Data!#REF!,(IF(B28=Data!#REF!,Data!#REF!,(IF(B28=Data!#REF!,Data!#REF!,(IF(B28=Data!#REF!,Data!#REF!,Data!#REF!)))))))))</f>
        <v>#REF!</v>
      </c>
      <c r="V28" s="184"/>
      <c r="W28" s="282"/>
      <c r="X28" s="282"/>
      <c r="Y28" s="282"/>
      <c r="Z28" s="282"/>
      <c r="AA28" s="282"/>
      <c r="AB28" s="282"/>
      <c r="AC28" s="282"/>
      <c r="AD28" s="282"/>
    </row>
    <row r="29" spans="1:30" s="340" customFormat="1" ht="19.5" customHeight="1">
      <c r="A29" s="272"/>
      <c r="B29" s="695" t="s">
        <v>1194</v>
      </c>
      <c r="C29" s="696"/>
      <c r="D29" s="269">
        <f>SUM(D16:D28)</f>
        <v>40</v>
      </c>
      <c r="E29" s="374"/>
      <c r="F29" s="380"/>
      <c r="G29" s="191">
        <f>SUM(G16:G28)</f>
        <v>71371.55</v>
      </c>
      <c r="H29" s="191"/>
      <c r="I29" s="383"/>
      <c r="J29" s="343"/>
      <c r="K29" s="191">
        <f>SUM(K16:K28)</f>
        <v>8229</v>
      </c>
      <c r="L29" s="191">
        <f>SUM(L16:L28)</f>
        <v>7420</v>
      </c>
      <c r="M29" s="191" t="e">
        <f>SUM(M16:M28)</f>
        <v>#REF!</v>
      </c>
      <c r="N29" s="190">
        <f>SUM(N14:N15)</f>
        <v>0</v>
      </c>
      <c r="O29" s="190" t="e">
        <f>SUM(#REF!)</f>
        <v>#REF!</v>
      </c>
      <c r="P29" s="190">
        <f>SUM(P14:P15)</f>
        <v>0</v>
      </c>
      <c r="Q29" s="190">
        <f>SUM(Q14:Q15)</f>
        <v>0</v>
      </c>
      <c r="R29" s="190" t="e">
        <f>SUM(#REF!)</f>
        <v>#REF!</v>
      </c>
      <c r="S29" s="190">
        <f>SUM(S14:S15)</f>
        <v>0</v>
      </c>
      <c r="T29" s="190">
        <f>SUM(T14:T15)</f>
        <v>0</v>
      </c>
      <c r="U29" s="190"/>
      <c r="V29" s="192">
        <f>SUM(V16:V28)</f>
        <v>46.441000000000003</v>
      </c>
      <c r="W29" s="282"/>
    </row>
    <row r="30" spans="1:30" ht="10.5" customHeight="1">
      <c r="A30" s="272"/>
      <c r="B30" s="697"/>
      <c r="C30" s="698"/>
      <c r="D30" s="395"/>
      <c r="E30" s="375"/>
      <c r="F30" s="311"/>
      <c r="G30" s="160" t="s">
        <v>523</v>
      </c>
      <c r="H30" s="157"/>
      <c r="I30" s="344"/>
      <c r="J30" s="344"/>
      <c r="K30" s="344"/>
      <c r="L30" s="161"/>
      <c r="M30" s="151"/>
      <c r="N30" s="298"/>
      <c r="U30" s="298"/>
      <c r="V30" s="298"/>
    </row>
    <row r="31" spans="1:30" ht="14">
      <c r="A31" s="290" t="s">
        <v>524</v>
      </c>
      <c r="B31" s="346"/>
      <c r="C31" s="347"/>
      <c r="D31" s="396" t="s">
        <v>81</v>
      </c>
      <c r="E31" s="305"/>
      <c r="F31" s="68" t="s">
        <v>82</v>
      </c>
      <c r="G31" s="72"/>
      <c r="H31" s="322" t="s">
        <v>83</v>
      </c>
      <c r="I31" s="349"/>
      <c r="J31" s="152" t="s">
        <v>84</v>
      </c>
      <c r="K31" s="152"/>
      <c r="L31" s="682" t="s">
        <v>85</v>
      </c>
      <c r="M31" s="683"/>
      <c r="N31" s="683"/>
      <c r="O31" s="683"/>
      <c r="P31" s="683"/>
      <c r="Q31" s="683"/>
      <c r="R31" s="683"/>
      <c r="S31" s="683"/>
      <c r="T31" s="683"/>
      <c r="U31" s="683"/>
      <c r="V31" s="684"/>
    </row>
    <row r="32" spans="1:30" ht="14">
      <c r="A32" s="297" t="s">
        <v>525</v>
      </c>
      <c r="B32" s="334"/>
      <c r="C32" s="308"/>
      <c r="D32" s="386" t="s">
        <v>87</v>
      </c>
      <c r="F32" s="685"/>
      <c r="G32" s="686"/>
      <c r="H32" s="297" t="s">
        <v>88</v>
      </c>
      <c r="I32" s="350"/>
      <c r="J32" s="154" t="s">
        <v>89</v>
      </c>
      <c r="K32" s="154"/>
      <c r="L32" s="150"/>
      <c r="V32" s="155"/>
    </row>
    <row r="33" spans="1:22">
      <c r="A33" s="297" t="s">
        <v>526</v>
      </c>
      <c r="B33" s="297"/>
      <c r="C33" s="298"/>
      <c r="D33" s="386"/>
      <c r="F33" s="685"/>
      <c r="G33" s="686"/>
      <c r="H33" s="297"/>
      <c r="I33" s="350"/>
      <c r="J33" s="154" t="s">
        <v>93</v>
      </c>
      <c r="K33" s="154"/>
      <c r="L33" s="150"/>
      <c r="V33" s="155"/>
    </row>
    <row r="34" spans="1:22" ht="10.5" customHeight="1">
      <c r="A34" s="311"/>
      <c r="B34" s="351"/>
      <c r="C34" s="352"/>
      <c r="D34" s="386" t="s">
        <v>94</v>
      </c>
      <c r="F34" s="685"/>
      <c r="G34" s="686"/>
      <c r="H34" s="297" t="s">
        <v>95</v>
      </c>
      <c r="I34" s="350"/>
      <c r="J34" s="154"/>
      <c r="K34" s="154"/>
      <c r="L34" s="150"/>
      <c r="V34" s="155"/>
    </row>
    <row r="35" spans="1:22" ht="13">
      <c r="A35" s="290" t="s">
        <v>96</v>
      </c>
      <c r="C35" s="292"/>
      <c r="D35" s="386" t="s">
        <v>97</v>
      </c>
      <c r="F35" s="76" t="s">
        <v>98</v>
      </c>
      <c r="G35" s="73"/>
      <c r="H35" s="297" t="s">
        <v>88</v>
      </c>
      <c r="I35" s="350"/>
      <c r="J35" s="154" t="s">
        <v>99</v>
      </c>
      <c r="K35" s="154"/>
      <c r="L35" s="150"/>
      <c r="V35" s="155"/>
    </row>
    <row r="36" spans="1:22" ht="10.5" customHeight="1">
      <c r="A36" s="297" t="s">
        <v>527</v>
      </c>
      <c r="C36" s="298"/>
      <c r="D36" s="386" t="s">
        <v>100</v>
      </c>
      <c r="F36" s="77"/>
      <c r="G36" s="162"/>
      <c r="H36" s="297" t="s">
        <v>101</v>
      </c>
      <c r="I36" s="350"/>
      <c r="J36" s="154" t="s">
        <v>528</v>
      </c>
      <c r="K36" s="154"/>
      <c r="L36" s="687" t="s">
        <v>103</v>
      </c>
      <c r="M36" s="688"/>
      <c r="N36" s="688"/>
      <c r="O36" s="688"/>
      <c r="P36" s="688"/>
      <c r="Q36" s="688"/>
      <c r="R36" s="688"/>
      <c r="S36" s="688"/>
      <c r="T36" s="688"/>
      <c r="U36" s="688"/>
      <c r="V36" s="689"/>
    </row>
    <row r="37" spans="1:22">
      <c r="A37" s="311"/>
      <c r="B37" s="312"/>
      <c r="C37" s="313"/>
      <c r="D37" s="397"/>
      <c r="E37" s="312"/>
      <c r="F37" s="673" t="s">
        <v>1192</v>
      </c>
      <c r="G37" s="674"/>
      <c r="H37" s="673" t="s">
        <v>1191</v>
      </c>
      <c r="I37" s="674"/>
      <c r="J37" s="158" t="s">
        <v>104</v>
      </c>
      <c r="K37" s="158"/>
      <c r="L37" s="675" t="s">
        <v>105</v>
      </c>
      <c r="M37" s="676"/>
      <c r="N37" s="676"/>
      <c r="O37" s="676"/>
      <c r="P37" s="676"/>
      <c r="Q37" s="676"/>
      <c r="R37" s="676"/>
      <c r="S37" s="676"/>
      <c r="T37" s="676"/>
      <c r="U37" s="676"/>
      <c r="V37" s="677"/>
    </row>
    <row r="38" spans="1:22">
      <c r="B38" s="305"/>
    </row>
    <row r="44" spans="1:22" s="354" customFormat="1" ht="26.25" customHeight="1">
      <c r="A44" s="163" t="s">
        <v>886</v>
      </c>
      <c r="B44" s="146"/>
      <c r="C44" s="163" t="s">
        <v>569</v>
      </c>
      <c r="D44" s="362"/>
      <c r="E44" s="362"/>
      <c r="F44" s="363"/>
      <c r="G44" s="163" t="s">
        <v>880</v>
      </c>
      <c r="H44" s="146"/>
      <c r="I44" s="163" t="s">
        <v>569</v>
      </c>
      <c r="K44" s="265"/>
      <c r="L44" s="265"/>
      <c r="V44" s="264"/>
    </row>
    <row r="45" spans="1:22" s="354" customFormat="1" ht="19.25" customHeight="1">
      <c r="A45" s="163" t="s">
        <v>887</v>
      </c>
      <c r="B45" s="146"/>
      <c r="C45" s="163" t="s">
        <v>891</v>
      </c>
      <c r="D45" s="362"/>
      <c r="E45" s="362"/>
      <c r="F45" s="363"/>
      <c r="G45" s="247" t="s">
        <v>881</v>
      </c>
      <c r="H45" s="381"/>
      <c r="I45" s="247" t="s">
        <v>891</v>
      </c>
      <c r="K45" s="265"/>
      <c r="L45" s="265"/>
      <c r="V45" s="264"/>
    </row>
    <row r="46" spans="1:22" s="354" customFormat="1" ht="19.25" customHeight="1">
      <c r="A46" s="163" t="s">
        <v>888</v>
      </c>
      <c r="B46" s="146"/>
      <c r="C46" s="163" t="s">
        <v>891</v>
      </c>
      <c r="D46" s="362"/>
      <c r="E46" s="362"/>
      <c r="F46" s="363"/>
      <c r="G46" s="163" t="s">
        <v>882</v>
      </c>
      <c r="H46" s="146"/>
      <c r="I46" s="163" t="s">
        <v>569</v>
      </c>
      <c r="K46" s="265"/>
      <c r="L46" s="265"/>
      <c r="V46" s="264"/>
    </row>
    <row r="47" spans="1:22" s="354" customFormat="1" ht="19.25" customHeight="1">
      <c r="A47" s="163" t="s">
        <v>889</v>
      </c>
      <c r="B47" s="146"/>
      <c r="C47" s="163" t="s">
        <v>569</v>
      </c>
      <c r="D47" s="362"/>
      <c r="E47" s="362"/>
      <c r="F47" s="363"/>
      <c r="G47" s="163" t="s">
        <v>883</v>
      </c>
      <c r="H47" s="146"/>
      <c r="I47" s="163" t="s">
        <v>569</v>
      </c>
      <c r="K47" s="265"/>
      <c r="L47" s="265"/>
      <c r="V47" s="264"/>
    </row>
    <row r="48" spans="1:22" s="354" customFormat="1" ht="19.25" customHeight="1">
      <c r="A48" s="163" t="s">
        <v>890</v>
      </c>
      <c r="B48" s="146"/>
      <c r="C48" s="163" t="s">
        <v>569</v>
      </c>
      <c r="D48" s="362"/>
      <c r="E48" s="362"/>
      <c r="F48" s="363"/>
      <c r="G48" s="163" t="s">
        <v>885</v>
      </c>
      <c r="H48" s="146"/>
      <c r="I48" s="163" t="s">
        <v>569</v>
      </c>
      <c r="K48" s="265"/>
      <c r="L48" s="265"/>
      <c r="V48" s="264"/>
    </row>
    <row r="49" spans="1:12" ht="18.75" customHeight="1">
      <c r="A49" s="411"/>
      <c r="B49" s="411"/>
      <c r="C49" s="411"/>
      <c r="D49" s="411"/>
      <c r="E49" s="411"/>
      <c r="F49" s="266"/>
      <c r="G49" s="163" t="s">
        <v>884</v>
      </c>
      <c r="H49" s="146"/>
      <c r="I49" s="163" t="s">
        <v>569</v>
      </c>
    </row>
    <row r="53" spans="1:12">
      <c r="L53" s="355"/>
    </row>
    <row r="54" spans="1:12" ht="14">
      <c r="A54" s="356"/>
      <c r="C54" s="334"/>
      <c r="D54" s="357"/>
      <c r="L54" s="358"/>
    </row>
    <row r="55" spans="1:12" ht="14">
      <c r="A55" s="359"/>
      <c r="C55" s="334"/>
      <c r="D55" s="357"/>
      <c r="L55" s="358"/>
    </row>
    <row r="56" spans="1:12" ht="14">
      <c r="A56" s="359"/>
      <c r="C56" s="334"/>
      <c r="D56" s="357"/>
      <c r="L56" s="358"/>
    </row>
    <row r="57" spans="1:12" ht="14">
      <c r="A57" s="359"/>
      <c r="B57" s="334"/>
      <c r="C57" s="334"/>
      <c r="D57" s="357"/>
      <c r="L57" s="358"/>
    </row>
    <row r="58" spans="1:12" ht="14">
      <c r="A58" s="359"/>
      <c r="B58" s="334"/>
      <c r="C58" s="334"/>
      <c r="D58" s="357"/>
      <c r="L58" s="358"/>
    </row>
    <row r="59" spans="1:12" ht="14">
      <c r="A59" s="359"/>
      <c r="B59" s="334"/>
      <c r="C59" s="334"/>
      <c r="D59" s="357"/>
      <c r="L59" s="358"/>
    </row>
    <row r="60" spans="1:12" ht="14">
      <c r="A60" s="334"/>
      <c r="B60" s="334"/>
      <c r="C60" s="334"/>
      <c r="D60" s="357"/>
      <c r="L60" s="360"/>
    </row>
    <row r="61" spans="1:12" ht="14">
      <c r="A61" s="359"/>
      <c r="B61" s="334"/>
      <c r="C61" s="334"/>
      <c r="D61" s="357"/>
    </row>
    <row r="62" spans="1:12" ht="14">
      <c r="A62" s="334"/>
      <c r="B62" s="334"/>
      <c r="C62" s="334"/>
      <c r="D62" s="357"/>
    </row>
    <row r="63" spans="1:12" ht="14">
      <c r="A63" s="334"/>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34"/>
      <c r="B74" s="334"/>
      <c r="C74" s="334"/>
      <c r="D74" s="357"/>
    </row>
    <row r="75" spans="1:4" ht="14">
      <c r="B75" s="334"/>
    </row>
    <row r="76" spans="1:4" ht="14">
      <c r="B76" s="334"/>
    </row>
    <row r="77" spans="1:4" ht="14">
      <c r="B77" s="334"/>
    </row>
  </sheetData>
  <mergeCells count="9">
    <mergeCell ref="F37:G37"/>
    <mergeCell ref="H37:I37"/>
    <mergeCell ref="L37:V37"/>
    <mergeCell ref="B29:C30"/>
    <mergeCell ref="L31:V31"/>
    <mergeCell ref="F32:G32"/>
    <mergeCell ref="F33:G33"/>
    <mergeCell ref="F34:G34"/>
    <mergeCell ref="L36:V36"/>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54B10-C242-45CA-88FF-73835515FE16}">
  <sheetPr>
    <pageSetUpPr fitToPage="1"/>
  </sheetPr>
  <dimension ref="A1:AD76"/>
  <sheetViews>
    <sheetView zoomScale="70" zoomScaleNormal="70" zoomScaleSheetLayoutView="85" workbookViewId="0">
      <selection activeCell="A18" sqref="A18:XFD19"/>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17"/>
      <c r="I10" s="618"/>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1125</v>
      </c>
      <c r="C18" s="187" t="str">
        <f>IF(D18="","",VLOOKUP(B18,Data!$B$5:$L$404,2,FALSE))</f>
        <v/>
      </c>
      <c r="D18" s="361"/>
      <c r="E18" s="276"/>
      <c r="F18" s="185" t="str">
        <f>IF(D18="","",VLOOKUP(B18,Data!$B$5:$L$404,11,FALSE))</f>
        <v/>
      </c>
      <c r="G18" s="188" t="str">
        <f>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10</v>
      </c>
      <c r="B19" s="419" t="s">
        <v>757</v>
      </c>
      <c r="C19" s="187" t="str">
        <f>IF(D19="","",VLOOKUP(B19,Data!$B$5:$L$404,2,FALSE))</f>
        <v>VAD6840</v>
      </c>
      <c r="D19" s="361">
        <v>1</v>
      </c>
      <c r="E19" s="276"/>
      <c r="F19" s="185">
        <f>IF(D19="","",VLOOKUP(B19,Data!$B$5:$L$404,11,FALSE))</f>
        <v>5067.25</v>
      </c>
      <c r="G19" s="188">
        <f>IF(D19&gt;0,D19*F19,"-")</f>
        <v>5067.25</v>
      </c>
      <c r="H19" s="182" t="str">
        <f>IF(D19="","",VLOOKUP(B19,Data!$B$5:$D$404,3,FALSE))</f>
        <v>C/T</v>
      </c>
      <c r="I19" s="182" t="str">
        <f>IF(D19="","",VLOOKUP(B19,Data!$B$5:$M$404,12,FALSE))</f>
        <v>Indonesia</v>
      </c>
      <c r="J19" s="280" t="s">
        <v>1124</v>
      </c>
      <c r="K19" s="183">
        <f>IF(D19="","",VLOOKUP(B19,Data!$B$5:$E$404,4,FALSE)*D19)</f>
        <v>310</v>
      </c>
      <c r="L19" s="183">
        <f>IF(D19="","",VLOOKUP(B19,Data!$B$5:$F$404,5,FALSE)*D19)</f>
        <v>274</v>
      </c>
      <c r="M19" s="189"/>
      <c r="N19" s="377"/>
      <c r="O19" s="378"/>
      <c r="P19" s="186"/>
      <c r="Q19" s="378"/>
      <c r="R19" s="378"/>
      <c r="S19" s="186"/>
      <c r="T19" s="379"/>
      <c r="U19" s="186"/>
      <c r="V19" s="184">
        <f>IF(D19="","",VLOOKUP(B19,Data!$B$5:$J$404,9,FALSE)*D19)</f>
        <v>1.534</v>
      </c>
      <c r="W19" s="282"/>
      <c r="X19" s="282"/>
      <c r="Y19" s="282"/>
      <c r="Z19" s="282"/>
      <c r="AA19" s="282"/>
      <c r="AB19" s="282"/>
      <c r="AC19" s="282"/>
      <c r="AD19" s="282"/>
    </row>
    <row r="20" spans="1:30" s="340" customFormat="1" ht="17" customHeight="1">
      <c r="A20" s="485"/>
      <c r="B20" s="369" t="s">
        <v>1177</v>
      </c>
      <c r="C20" s="187" t="str">
        <f>IF(D20="","",VLOOKUP(B20,Data!$B$5:$L$404,2,FALSE))</f>
        <v/>
      </c>
      <c r="D20" s="361"/>
      <c r="E20" s="276"/>
      <c r="F20" s="185" t="str">
        <f>IF(D20="","",VLOOKUP(B20,Data!$B$5:$L$404,11,FALSE))</f>
        <v/>
      </c>
      <c r="G20" s="188" t="str">
        <f t="shared" ref="G20:G29" si="0">IF(D20&gt;0,D20*F20,"-")</f>
        <v>-</v>
      </c>
      <c r="H20" s="182" t="str">
        <f>IF(D20="","",VLOOKUP(B20,Data!$B$5:$D$404,3,FALSE))</f>
        <v/>
      </c>
      <c r="I20" s="182" t="str">
        <f>IF(D20="","",VLOOKUP(B20,Data!$B$5:$M$404,12,FALSE))</f>
        <v/>
      </c>
      <c r="J20" s="553"/>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488">
        <v>11</v>
      </c>
      <c r="B21" s="419" t="s">
        <v>213</v>
      </c>
      <c r="C21" s="187" t="str">
        <f>IF(D21="","",VLOOKUP(B21,Data!$B$5:$L$404,2,FALSE))</f>
        <v>WH50410</v>
      </c>
      <c r="D21" s="361">
        <v>18</v>
      </c>
      <c r="E21" s="276"/>
      <c r="F21" s="185">
        <f>IF(D21="","",VLOOKUP(B21,Data!$B$5:$L$404,11,FALSE))</f>
        <v>1897.4</v>
      </c>
      <c r="G21" s="188">
        <f t="shared" si="0"/>
        <v>34153.200000000004</v>
      </c>
      <c r="H21" s="182" t="str">
        <f>IF(D21="","",VLOOKUP(B21,Data!$B$5:$D$404,3,FALSE))</f>
        <v>C/T</v>
      </c>
      <c r="I21" s="182" t="str">
        <f>IF(D21="","",VLOOKUP(B21,Data!$B$5:$M$404,12,FALSE))</f>
        <v>Indonesia</v>
      </c>
      <c r="J21" s="280" t="s">
        <v>1178</v>
      </c>
      <c r="K21" s="183">
        <f>IF(D21="","",VLOOKUP(B21,Data!$B$5:$E$404,4,FALSE)*D21)</f>
        <v>3996</v>
      </c>
      <c r="L21" s="183">
        <f>IF(D21="","",VLOOKUP(B21,Data!$B$5:$F$404,5,FALSE)*D21)</f>
        <v>3618</v>
      </c>
      <c r="M21" s="189"/>
      <c r="N21" s="377"/>
      <c r="O21" s="378"/>
      <c r="P21" s="186"/>
      <c r="Q21" s="378"/>
      <c r="R21" s="378"/>
      <c r="S21" s="186"/>
      <c r="T21" s="379"/>
      <c r="U21" s="186"/>
      <c r="V21" s="184">
        <f>IF(D21="","",VLOOKUP(B21,Data!$B$5:$J$404,9,FALSE)*D21)</f>
        <v>21.582000000000001</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IF(D23&gt;0,D23*F23,"-")</f>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IF(D24&gt;0,D24*F24,"-")</f>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c r="C25" s="187" t="str">
        <f>IF(D25="","",VLOOKUP(B25,Data!$B$5:$L$404,2,FALSE))</f>
        <v/>
      </c>
      <c r="D25" s="361"/>
      <c r="E25" s="276"/>
      <c r="F25" s="185" t="str">
        <f>IF(D25="","",VLOOKUP(B25,Data!$B$5:$L$404,11,FALSE))</f>
        <v/>
      </c>
      <c r="G25" s="188" t="str">
        <f>IF(D25&gt;0,D25*F25,"-")</f>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c r="C26" s="187" t="str">
        <f>IF(D26="","",VLOOKUP(B26,Data!$B$5:$L$404,2,FALSE))</f>
        <v/>
      </c>
      <c r="D26" s="361"/>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272"/>
      <c r="B27" s="342"/>
      <c r="C27" s="187" t="str">
        <f>IF(D27="","",VLOOKUP(B27,Data!$B$5:$L$404,2,FALSE))</f>
        <v/>
      </c>
      <c r="D27" s="361"/>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272"/>
      <c r="B28" s="342" t="s">
        <v>871</v>
      </c>
      <c r="C28" s="187" t="str">
        <f>IF(D28="","",VLOOKUP(B28,Data!$B$5:$L$404,2,FALSE))</f>
        <v/>
      </c>
      <c r="D28" s="339"/>
      <c r="E28" s="412"/>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272"/>
      <c r="B29" s="342" t="s">
        <v>1196</v>
      </c>
      <c r="C29" s="187" t="str">
        <f>IF(D29="","",VLOOKUP(B29,Data!$B$5:$L$404,2,FALSE))</f>
        <v/>
      </c>
      <c r="D29" s="339"/>
      <c r="E29" s="276"/>
      <c r="F29" s="185" t="str">
        <f>IF(D29="","",VLOOKUP(B29,Data!$B$5:$L$404,11,FALSE))</f>
        <v/>
      </c>
      <c r="G29" s="188" t="str">
        <f t="shared" si="0"/>
        <v>-</v>
      </c>
      <c r="H29" s="182" t="str">
        <f>IF(D29="","",VLOOKUP(B29,Data!$B$5:$D$404,3,FALSE))</f>
        <v/>
      </c>
      <c r="I29" s="182" t="str">
        <f>IF(D29="","",VLOOKUP(B29,Data!$B$5:$M$404,12,FALSE))</f>
        <v/>
      </c>
      <c r="J29" s="246"/>
      <c r="K29" s="183" t="str">
        <f>IF(D29="","",VLOOKUP(B29,Data!$B$5:$E$404,4,FALSE)*D29)</f>
        <v/>
      </c>
      <c r="L29" s="183" t="str">
        <f>IF(D29="","",VLOOKUP(B29,Data!$B$5:$F$404,5,FALSE)*D29)</f>
        <v/>
      </c>
      <c r="M29" s="189" t="e">
        <f>IF(B29=Data!B87,Data!G87,(IF(B29=Data!B93,Data!G93,(IF(B29=Data!B95,Data!G95,(IF(B29=Data!#REF!,Data!#REF!,(IF(B29=Data!#REF!,Data!#REF!,(IF(B29=Data!B78,Data!G78,(IF(B29=Data!#REF!,Data!#REF!,(IF(B29=Data!#REF!,Data!#REF!,Data!#REF!)))))))))))))))&amp;IF(B29=Data!B212,Data!G212,(IF(B29=Data!B213,Data!G213,(IF(B29=Data!#REF!,Data!#REF!,(IF(B29=Data!B208,Data!G208,(IF(B29=Data!B209,Data!G209,(IF(B29=Data!#REF!,Data!G905,(IF(B29=Data!#REF!,Data!#REF!,(IF(B29=Data!B265,Data!G265,Data!#REF!)))))))))))))))&amp;IF(B29=Data!#REF!,Data!#REF!,(IF(B29=Data!#REF!,Data!#REF!,(IF(B29=Data!#REF!,Data!#REF!,(IF(B29=Data!#REF!,Data!#REF!,(IF(B29=Data!#REF!,Data!#REF!,Data!#REF!)))))))))</f>
        <v>#REF!</v>
      </c>
      <c r="N29" s="377"/>
      <c r="O29" s="378"/>
      <c r="P29" s="186" t="e">
        <f>IF(B29=Data!B87,Data!H87,(IF(B29=Data!B93,Data!H93,(IF(B29=Data!B95,Data!H95,(IF(B29=Data!#REF!,Data!#REF!,(IF(B29=Data!#REF!,Data!#REF!,(IF(B29=Data!B78,Data!H78,(IF(B29=Data!#REF!,Data!#REF!,(IF(B29=Data!#REF!,Data!#REF!,Data!#REF!)))))))))))))))&amp;IF(B29=Data!B212,Data!H212,(IF(B29=Data!B213,Data!H213,(IF(B29=Data!#REF!,Data!#REF!,(IF(B29=Data!B208,Data!H208,(IF(B29=Data!B209,Data!H209,(IF(B29=Data!#REF!,Data!H905,(IF(B29=Data!#REF!,Data!#REF!,(IF(B29=Data!B265,Data!H265,Data!#REF!)))))))))))))))&amp;IF(B29=Data!#REF!,Data!#REF!,(IF(B29=Data!#REF!,Data!#REF!,(IF(B29=Data!#REF!,Data!#REF!,(IF(B29=Data!#REF!,Data!#REF!,(IF(B29=Data!#REF!,Data!#REF!,Data!#REF!)))))))))</f>
        <v>#REF!</v>
      </c>
      <c r="Q29" s="378"/>
      <c r="R29" s="378"/>
      <c r="S29" s="186" t="e">
        <f>IF(B29=Data!B87,Data!I87,(IF(B29=Data!B93,Data!I93,(IF(B29=Data!B95,Data!I95,(IF(B29=Data!#REF!,Data!#REF!,(IF(B29=Data!#REF!,Data!#REF!,(IF(B29=Data!B78,Data!I78,(IF(B29=Data!#REF!,Data!#REF!,(IF(B29=Data!#REF!,Data!#REF!,Data!#REF!)))))))))))))))&amp;IF(B29=Data!B212,Data!I212,(IF(B29=Data!B213,Data!I213,(IF(B29=Data!#REF!,Data!#REF!,(IF(B29=Data!B208,Data!I208,(IF(B29=Data!B209,Data!I209,(IF(B29=Data!#REF!,Data!I905,(IF(B29=Data!#REF!,Data!#REF!,(IF(B29=Data!B265,Data!I265,Data!#REF!)))))))))))))))&amp;IF(B29=Data!#REF!,Data!#REF!,(IF(B29=Data!#REF!,Data!#REF!,(IF(B29=Data!#REF!,Data!#REF!,(IF(B29=Data!#REF!,Data!#REF!,(IF(B29=Data!#REF!,Data!#REF!,Data!#REF!)))))))))</f>
        <v>#REF!</v>
      </c>
      <c r="T29" s="379"/>
      <c r="U29" s="186" t="e">
        <f>IF(B29=Data!B87,Data!J87,(IF(B29=Data!B93,Data!J93,(IF(B29=Data!B95,Data!J95,(IF(B29=Data!#REF!,Data!#REF!,(IF(B29=Data!#REF!,Data!#REF!,(IF(B29=Data!B78,Data!J78,(IF(B29=Data!#REF!,Data!#REF!,(IF(B29=Data!#REF!,Data!#REF!,Data!#REF!)))))))))))))))&amp;IF(B29=Data!B212,Data!J212,(IF(B29=Data!B213,Data!J213,(IF(B29=Data!#REF!,Data!#REF!,(IF(B29=Data!B208,Data!J208,(IF(B29=Data!B209,Data!J209,(IF(B29=Data!#REF!,Data!J905,(IF(B29=Data!#REF!,Data!#REF!,(IF(B29=Data!B265,Data!J265,Data!#REF!)))))))))))))))&amp;IF(B29=Data!#REF!,Data!#REF!,(IF(B29=Data!#REF!,Data!#REF!,(IF(B29=Data!#REF!,Data!#REF!,(IF(B29=Data!#REF!,Data!#REF!,(IF(B29=Data!#REF!,Data!#REF!,Data!#REF!)))))))))</f>
        <v>#REF!</v>
      </c>
      <c r="V29" s="184" t="str">
        <f>IF(D29="","",VLOOKUP(B29,Data!$B$5:$J$404,9,FALSE)*D29)</f>
        <v/>
      </c>
      <c r="W29" s="282"/>
      <c r="X29" s="282"/>
      <c r="Y29" s="282"/>
      <c r="Z29" s="282"/>
      <c r="AA29" s="282"/>
      <c r="AB29" s="282"/>
      <c r="AC29" s="282"/>
      <c r="AD29" s="282"/>
    </row>
    <row r="30" spans="1:30" s="340" customFormat="1" ht="16.5" customHeight="1">
      <c r="A30" s="272"/>
      <c r="B30" s="695" t="s">
        <v>1195</v>
      </c>
      <c r="C30" s="696"/>
      <c r="D30" s="193">
        <f>SUM(D18:D29)</f>
        <v>19</v>
      </c>
      <c r="E30" s="380"/>
      <c r="F30" s="190"/>
      <c r="G30" s="191">
        <f>SUM(G18:G29)</f>
        <v>39220.450000000004</v>
      </c>
      <c r="H30" s="343"/>
      <c r="I30" s="343"/>
      <c r="J30" s="343"/>
      <c r="K30" s="191">
        <f>SUM(K18:K29)</f>
        <v>4306</v>
      </c>
      <c r="L30" s="191">
        <f>SUM(L18:L29)</f>
        <v>3892</v>
      </c>
      <c r="M30" s="190">
        <f>SUM(M16:M17)</f>
        <v>0</v>
      </c>
      <c r="N30" s="190"/>
      <c r="O30" s="190"/>
      <c r="P30" s="190"/>
      <c r="Q30" s="190"/>
      <c r="R30" s="190">
        <f>SUM(R16:R17)</f>
        <v>0</v>
      </c>
      <c r="S30" s="190">
        <f>SUM(S16:S17)</f>
        <v>0</v>
      </c>
      <c r="T30" s="190"/>
      <c r="U30" s="190">
        <f>SUM(U16:U17)</f>
        <v>0</v>
      </c>
      <c r="V30" s="192">
        <f>SUM(V18:V29)</f>
        <v>23.116</v>
      </c>
    </row>
    <row r="31" spans="1:30" ht="10.25" customHeight="1">
      <c r="A31" s="272"/>
      <c r="B31" s="697"/>
      <c r="C31" s="698"/>
      <c r="D31" s="345"/>
      <c r="E31" s="311"/>
      <c r="F31" s="160" t="s">
        <v>523</v>
      </c>
      <c r="G31" s="157"/>
      <c r="H31" s="344"/>
      <c r="I31" s="344"/>
      <c r="J31" s="344"/>
      <c r="K31" s="161"/>
      <c r="L31" s="151"/>
      <c r="M31" s="298"/>
      <c r="T31" s="298"/>
      <c r="U31" s="298"/>
      <c r="V31" s="155"/>
    </row>
    <row r="32" spans="1:30" ht="14">
      <c r="A32" s="290" t="s">
        <v>524</v>
      </c>
      <c r="B32" s="346"/>
      <c r="C32" s="347"/>
      <c r="D32" s="396" t="s">
        <v>81</v>
      </c>
      <c r="E32" s="305"/>
      <c r="F32" s="68" t="s">
        <v>82</v>
      </c>
      <c r="G32" s="72"/>
      <c r="H32" s="322" t="s">
        <v>83</v>
      </c>
      <c r="I32" s="349"/>
      <c r="J32" s="152" t="s">
        <v>84</v>
      </c>
      <c r="K32" s="152"/>
      <c r="L32" s="682" t="s">
        <v>85</v>
      </c>
      <c r="M32" s="683"/>
      <c r="N32" s="683"/>
      <c r="O32" s="683"/>
      <c r="P32" s="683"/>
      <c r="Q32" s="683"/>
      <c r="R32" s="683"/>
      <c r="S32" s="683"/>
      <c r="T32" s="683"/>
      <c r="U32" s="683"/>
      <c r="V32" s="684"/>
    </row>
    <row r="33" spans="1:22" ht="14">
      <c r="A33" s="297" t="s">
        <v>525</v>
      </c>
      <c r="B33" s="334"/>
      <c r="C33" s="308"/>
      <c r="D33" s="386" t="s">
        <v>87</v>
      </c>
      <c r="F33" s="685"/>
      <c r="G33" s="686"/>
      <c r="H33" s="297" t="s">
        <v>88</v>
      </c>
      <c r="I33" s="350"/>
      <c r="J33" s="154" t="s">
        <v>89</v>
      </c>
      <c r="K33" s="154"/>
      <c r="L33" s="150"/>
      <c r="V33" s="155"/>
    </row>
    <row r="34" spans="1:22">
      <c r="A34" s="297" t="s">
        <v>526</v>
      </c>
      <c r="B34" s="297"/>
      <c r="C34" s="298"/>
      <c r="D34" s="386"/>
      <c r="F34" s="685"/>
      <c r="G34" s="686"/>
      <c r="H34" s="297"/>
      <c r="I34" s="350"/>
      <c r="J34" s="154" t="s">
        <v>93</v>
      </c>
      <c r="K34" s="154"/>
      <c r="L34" s="150"/>
      <c r="V34" s="155"/>
    </row>
    <row r="35" spans="1:22" ht="10.5" customHeight="1">
      <c r="A35" s="311"/>
      <c r="B35" s="351"/>
      <c r="C35" s="352"/>
      <c r="D35" s="386" t="s">
        <v>94</v>
      </c>
      <c r="F35" s="685"/>
      <c r="G35" s="686"/>
      <c r="H35" s="297" t="s">
        <v>95</v>
      </c>
      <c r="I35" s="350"/>
      <c r="J35" s="154"/>
      <c r="K35" s="154"/>
      <c r="L35" s="150"/>
      <c r="V35" s="155"/>
    </row>
    <row r="36" spans="1:22" ht="13">
      <c r="A36" s="290" t="s">
        <v>96</v>
      </c>
      <c r="C36" s="292"/>
      <c r="D36" s="386" t="s">
        <v>97</v>
      </c>
      <c r="F36" s="76" t="s">
        <v>98</v>
      </c>
      <c r="G36" s="73"/>
      <c r="H36" s="297" t="s">
        <v>88</v>
      </c>
      <c r="I36" s="350"/>
      <c r="J36" s="154" t="s">
        <v>99</v>
      </c>
      <c r="K36" s="154"/>
      <c r="L36" s="150"/>
      <c r="V36" s="155"/>
    </row>
    <row r="37" spans="1:22" ht="10.5" customHeight="1">
      <c r="A37" s="297" t="s">
        <v>527</v>
      </c>
      <c r="C37" s="298"/>
      <c r="D37" s="386" t="s">
        <v>100</v>
      </c>
      <c r="F37" s="77"/>
      <c r="G37" s="162"/>
      <c r="H37" s="297" t="s">
        <v>101</v>
      </c>
      <c r="I37" s="350"/>
      <c r="J37" s="154" t="s">
        <v>528</v>
      </c>
      <c r="K37" s="154"/>
      <c r="L37" s="687" t="s">
        <v>103</v>
      </c>
      <c r="M37" s="688"/>
      <c r="N37" s="688"/>
      <c r="O37" s="688"/>
      <c r="P37" s="688"/>
      <c r="Q37" s="688"/>
      <c r="R37" s="688"/>
      <c r="S37" s="688"/>
      <c r="T37" s="688"/>
      <c r="U37" s="688"/>
      <c r="V37" s="689"/>
    </row>
    <row r="38" spans="1:22">
      <c r="A38" s="311"/>
      <c r="B38" s="312"/>
      <c r="C38" s="313"/>
      <c r="D38" s="397"/>
      <c r="E38" s="312"/>
      <c r="F38" s="673" t="s">
        <v>1192</v>
      </c>
      <c r="G38" s="674"/>
      <c r="H38" s="673" t="s">
        <v>1191</v>
      </c>
      <c r="I38" s="674"/>
      <c r="J38" s="158" t="s">
        <v>104</v>
      </c>
      <c r="K38" s="158"/>
      <c r="L38" s="675" t="s">
        <v>105</v>
      </c>
      <c r="M38" s="676"/>
      <c r="N38" s="676"/>
      <c r="O38" s="676"/>
      <c r="P38" s="676"/>
      <c r="Q38" s="676"/>
      <c r="R38" s="676"/>
      <c r="S38" s="676"/>
      <c r="T38" s="676"/>
      <c r="U38" s="676"/>
      <c r="V38" s="677"/>
    </row>
    <row r="39" spans="1:22">
      <c r="B39" s="305"/>
    </row>
    <row r="43" spans="1:22" s="354" customFormat="1" ht="21" customHeight="1">
      <c r="A43" s="163" t="s">
        <v>886</v>
      </c>
      <c r="B43" s="146"/>
      <c r="C43" s="163" t="s">
        <v>569</v>
      </c>
      <c r="D43" s="362"/>
      <c r="E43" s="362"/>
      <c r="F43" s="363"/>
      <c r="G43" s="163" t="s">
        <v>880</v>
      </c>
      <c r="H43" s="146"/>
      <c r="I43" s="163" t="s">
        <v>569</v>
      </c>
      <c r="K43" s="265"/>
      <c r="L43" s="265"/>
      <c r="V43" s="264"/>
    </row>
    <row r="44" spans="1:22" s="354" customFormat="1" ht="19.25" customHeight="1">
      <c r="A44" s="163" t="s">
        <v>887</v>
      </c>
      <c r="B44" s="146"/>
      <c r="C44" s="163" t="s">
        <v>891</v>
      </c>
      <c r="D44" s="362"/>
      <c r="E44" s="362"/>
      <c r="F44" s="363"/>
      <c r="G44" s="247" t="s">
        <v>881</v>
      </c>
      <c r="H44" s="381"/>
      <c r="I44" s="247" t="s">
        <v>891</v>
      </c>
      <c r="K44" s="265"/>
      <c r="L44" s="265"/>
      <c r="V44" s="264"/>
    </row>
    <row r="45" spans="1:22" s="354" customFormat="1" ht="19.25" customHeight="1">
      <c r="A45" s="163" t="s">
        <v>888</v>
      </c>
      <c r="B45" s="146"/>
      <c r="C45" s="163" t="s">
        <v>891</v>
      </c>
      <c r="D45" s="362"/>
      <c r="E45" s="362"/>
      <c r="F45" s="363"/>
      <c r="G45" s="163" t="s">
        <v>882</v>
      </c>
      <c r="H45" s="146"/>
      <c r="I45" s="163" t="s">
        <v>569</v>
      </c>
      <c r="K45" s="265"/>
      <c r="L45" s="265"/>
      <c r="V45" s="264"/>
    </row>
    <row r="46" spans="1:22" s="354" customFormat="1" ht="19.25" customHeight="1">
      <c r="A46" s="163" t="s">
        <v>889</v>
      </c>
      <c r="B46" s="146"/>
      <c r="C46" s="163" t="s">
        <v>569</v>
      </c>
      <c r="D46" s="362"/>
      <c r="E46" s="362"/>
      <c r="F46" s="363"/>
      <c r="G46" s="163" t="s">
        <v>883</v>
      </c>
      <c r="H46" s="146"/>
      <c r="I46" s="163" t="s">
        <v>569</v>
      </c>
      <c r="K46" s="265"/>
      <c r="L46" s="265"/>
      <c r="V46" s="264"/>
    </row>
    <row r="47" spans="1:22" s="354" customFormat="1" ht="19.25" customHeight="1">
      <c r="A47" s="163" t="s">
        <v>890</v>
      </c>
      <c r="B47" s="146"/>
      <c r="C47" s="163" t="s">
        <v>569</v>
      </c>
      <c r="D47" s="362"/>
      <c r="E47" s="362"/>
      <c r="F47" s="363"/>
      <c r="G47" s="163" t="s">
        <v>885</v>
      </c>
      <c r="H47" s="146"/>
      <c r="I47" s="163" t="s">
        <v>569</v>
      </c>
      <c r="K47" s="265"/>
      <c r="L47" s="265"/>
      <c r="V47" s="264"/>
    </row>
    <row r="48" spans="1:22" ht="18.75" customHeight="1">
      <c r="A48" s="411"/>
      <c r="B48" s="411"/>
      <c r="C48" s="411"/>
      <c r="D48" s="411"/>
      <c r="E48" s="411"/>
      <c r="F48" s="266"/>
      <c r="G48" s="163" t="s">
        <v>884</v>
      </c>
      <c r="H48" s="146"/>
      <c r="I48" s="163" t="s">
        <v>569</v>
      </c>
    </row>
    <row r="52" spans="1:12">
      <c r="L52" s="355"/>
    </row>
    <row r="53" spans="1:12" ht="14">
      <c r="A53" s="356"/>
      <c r="C53" s="334"/>
      <c r="D53" s="357"/>
      <c r="L53" s="358"/>
    </row>
    <row r="54" spans="1:12" ht="14">
      <c r="A54" s="359"/>
      <c r="C54" s="334"/>
      <c r="D54" s="357"/>
      <c r="L54" s="358"/>
    </row>
    <row r="55" spans="1:12" ht="14">
      <c r="A55" s="359"/>
      <c r="C55" s="334"/>
      <c r="D55" s="357"/>
      <c r="L55" s="358"/>
    </row>
    <row r="56" spans="1:12" ht="14">
      <c r="A56" s="359"/>
      <c r="B56" s="334"/>
      <c r="C56" s="334"/>
      <c r="D56" s="357"/>
      <c r="L56" s="358"/>
    </row>
    <row r="57" spans="1:12" ht="14">
      <c r="A57" s="359"/>
      <c r="B57" s="334"/>
      <c r="C57" s="334"/>
      <c r="D57" s="357"/>
      <c r="L57" s="358"/>
    </row>
    <row r="58" spans="1:12" ht="14">
      <c r="A58" s="359"/>
      <c r="B58" s="334"/>
      <c r="C58" s="334"/>
      <c r="D58" s="357"/>
      <c r="L58" s="358"/>
    </row>
    <row r="59" spans="1:12" ht="14">
      <c r="A59" s="334"/>
      <c r="B59" s="334"/>
      <c r="C59" s="334"/>
      <c r="D59" s="357"/>
      <c r="L59" s="360"/>
    </row>
    <row r="60" spans="1:12" ht="14">
      <c r="A60" s="359"/>
      <c r="B60" s="334"/>
      <c r="C60" s="334"/>
      <c r="D60" s="357"/>
    </row>
    <row r="61" spans="1:12" ht="14">
      <c r="A61" s="334"/>
      <c r="B61" s="334"/>
      <c r="C61" s="334"/>
      <c r="D61" s="357"/>
    </row>
    <row r="62" spans="1:12" ht="14">
      <c r="A62" s="334"/>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34"/>
      <c r="B73" s="334"/>
      <c r="C73" s="334"/>
      <c r="D73" s="357"/>
    </row>
    <row r="74" spans="1:4" ht="14">
      <c r="B74" s="334"/>
    </row>
    <row r="75" spans="1:4" ht="14">
      <c r="B75" s="334"/>
    </row>
    <row r="76" spans="1:4" ht="14">
      <c r="B76" s="334"/>
    </row>
  </sheetData>
  <mergeCells count="9">
    <mergeCell ref="F38:G38"/>
    <mergeCell ref="H38:I38"/>
    <mergeCell ref="L38:V38"/>
    <mergeCell ref="B30:C31"/>
    <mergeCell ref="L32:V32"/>
    <mergeCell ref="F33:G33"/>
    <mergeCell ref="F34:G34"/>
    <mergeCell ref="F35:G35"/>
    <mergeCell ref="L37:V37"/>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1F242-B21C-4B49-B3DA-C11614EDCCF5}">
  <sheetPr>
    <pageSetUpPr fitToPage="1"/>
  </sheetPr>
  <dimension ref="A1:V82"/>
  <sheetViews>
    <sheetView topLeftCell="A22" zoomScale="85" zoomScaleNormal="85" zoomScaleSheetLayoutView="75" workbookViewId="0">
      <selection activeCell="G19" sqref="G19"/>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19"/>
      <c r="I10" s="620"/>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1127</v>
      </c>
      <c r="C18" s="187" t="str">
        <f>IF(D18="","",VLOOKUP(B18,Data!$B$5:$L$404,2,FALSE))</f>
        <v/>
      </c>
      <c r="D18" s="274"/>
      <c r="E18" s="466"/>
      <c r="F18" s="185" t="str">
        <f>IF(D18="","",VLOOKUP(B18,Data!$B$5:$L$404,11,FALSE))</f>
        <v/>
      </c>
      <c r="G18" s="188" t="str">
        <f t="shared" ref="G18:G24"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170,Data!G170,(IF(B18=Data!B176,Data!G176,(IF(B18=Data!B178,Data!G178,(IF(B18=Data!#REF!,Data!#REF!,(IF(B18=Data!#REF!,Data!#REF!,(IF(B18=Data!B161,Data!G161,(IF(B18=Data!#REF!,Data!#REF!,(IF(B18=Data!#REF!,Data!#REF!,Data!#REF!)))))))))))))))&amp;IF(B18=Data!B296,Data!G296,(IF(B18=Data!B297,Data!G297,(IF(B18=Data!#REF!,Data!#REF!,(IF(B18=Data!B292,Data!G292,(IF(B18=Data!B293,Data!G293,(IF(B18=Data!#REF!,Data!G988,(IF(B18=Data!#REF!,Data!#REF!,(IF(B18=Data!B348,Data!G348,Data!#REF!)))))))))))))))&amp;IF(B18=Data!#REF!,Data!#REF!,(IF(B18=Data!#REF!,Data!#REF!,(IF(B18=Data!#REF!,Data!#REF!,(IF(B18=Data!#REF!,Data!#REF!,(IF(B18=Data!#REF!,Data!#REF!,Data!#REF!)))))))))</f>
        <v>#REF!</v>
      </c>
      <c r="N18" s="377"/>
      <c r="O18" s="378"/>
      <c r="P18" s="186" t="e">
        <f>IF(B18=Data!B170,Data!H170,(IF(B18=Data!B176,Data!H176,(IF(B18=Data!B178,Data!H178,(IF(B18=Data!#REF!,Data!#REF!,(IF(B18=Data!#REF!,Data!#REF!,(IF(B18=Data!B161,Data!H161,(IF(B18=Data!#REF!,Data!#REF!,(IF(B18=Data!#REF!,Data!#REF!,Data!#REF!)))))))))))))))&amp;IF(B18=Data!B296,Data!H296,(IF(B18=Data!B297,Data!H297,(IF(B18=Data!#REF!,Data!#REF!,(IF(B18=Data!B292,Data!H292,(IF(B18=Data!B293,Data!H293,(IF(B18=Data!#REF!,Data!H988,(IF(B18=Data!#REF!,Data!#REF!,(IF(B18=Data!B348,Data!H348,Data!#REF!)))))))))))))))&amp;IF(B18=Data!#REF!,Data!#REF!,(IF(B18=Data!#REF!,Data!#REF!,(IF(B18=Data!#REF!,Data!#REF!,(IF(B18=Data!#REF!,Data!#REF!,(IF(B18=Data!#REF!,Data!#REF!,Data!#REF!)))))))))</f>
        <v>#REF!</v>
      </c>
      <c r="Q18" s="378"/>
      <c r="R18" s="378"/>
      <c r="S18" s="186" t="e">
        <f>IF(B18=Data!B170,Data!I170,(IF(B18=Data!B176,Data!I176,(IF(B18=Data!B178,Data!I178,(IF(B18=Data!#REF!,Data!#REF!,(IF(B18=Data!#REF!,Data!#REF!,(IF(B18=Data!B161,Data!I161,(IF(B18=Data!#REF!,Data!#REF!,(IF(B18=Data!#REF!,Data!#REF!,Data!#REF!)))))))))))))))&amp;IF(B18=Data!B296,Data!I296,(IF(B18=Data!B297,Data!I297,(IF(B18=Data!#REF!,Data!#REF!,(IF(B18=Data!B292,Data!I292,(IF(B18=Data!B293,Data!I293,(IF(B18=Data!#REF!,Data!I988,(IF(B18=Data!#REF!,Data!#REF!,(IF(B18=Data!B348,Data!I348,Data!#REF!)))))))))))))))&amp;IF(B18=Data!#REF!,Data!#REF!,(IF(B18=Data!#REF!,Data!#REF!,(IF(B18=Data!#REF!,Data!#REF!,(IF(B18=Data!#REF!,Data!#REF!,(IF(B18=Data!#REF!,Data!#REF!,Data!#REF!)))))))))</f>
        <v>#REF!</v>
      </c>
      <c r="T18" s="379"/>
      <c r="U18" s="186" t="e">
        <f>IF(B18=Data!B170,Data!J170,(IF(B18=Data!B176,Data!J176,(IF(B18=Data!B178,Data!J178,(IF(B18=Data!#REF!,Data!#REF!,(IF(B18=Data!#REF!,Data!#REF!,(IF(B18=Data!B161,Data!J161,(IF(B18=Data!#REF!,Data!#REF!,(IF(B18=Data!#REF!,Data!#REF!,Data!#REF!)))))))))))))))&amp;IF(B18=Data!B296,Data!J296,(IF(B18=Data!B297,Data!J297,(IF(B18=Data!#REF!,Data!#REF!,(IF(B18=Data!B292,Data!J292,(IF(B18=Data!B293,Data!J293,(IF(B18=Data!#REF!,Data!J988,(IF(B18=Data!#REF!,Data!#REF!,(IF(B18=Data!B348,Data!J348,Data!#REF!)))))))))))))))&amp;IF(B18=Data!#REF!,Data!#REF!,(IF(B18=Data!#REF!,Data!#REF!,(IF(B18=Data!#REF!,Data!#REF!,(IF(B18=Data!#REF!,Data!#REF!,(IF(B18=Data!#REF!,Data!#REF!,Data!#REF!)))))))))</f>
        <v>#REF!</v>
      </c>
      <c r="V18" s="184" t="str">
        <f>IF(D18="","",VLOOKUP(B18,Data!$B$5:$J$404,9,FALSE)*D18)</f>
        <v/>
      </c>
    </row>
    <row r="19" spans="1:22" s="340" customFormat="1" ht="17" customHeight="1">
      <c r="A19" s="272">
        <v>1</v>
      </c>
      <c r="B19" s="419" t="s">
        <v>399</v>
      </c>
      <c r="C19" s="187" t="str">
        <f>IF(D19="","",VLOOKUP(B19,Data!$B$5:$L$404,2,FALSE))</f>
        <v>ZU62700</v>
      </c>
      <c r="D19" s="274">
        <v>2</v>
      </c>
      <c r="E19" s="466" t="s">
        <v>521</v>
      </c>
      <c r="F19" s="185">
        <f>IF(D19="","",VLOOKUP(B19,Data!$B$5:$L$404,11,FALSE))</f>
        <v>6636.37</v>
      </c>
      <c r="G19" s="188">
        <f t="shared" si="0"/>
        <v>13272.74</v>
      </c>
      <c r="H19" s="182" t="str">
        <f>IF(D19="","",VLOOKUP(B19,Data!$B$5:$D$404,3,FALSE))</f>
        <v>C/T</v>
      </c>
      <c r="I19" s="182" t="str">
        <f>IF(D19="","",VLOOKUP(B19,Data!$B$5:$M$404,12,FALSE))</f>
        <v>Indonesia</v>
      </c>
      <c r="J19" s="280" t="s">
        <v>1126</v>
      </c>
      <c r="K19" s="183">
        <f>IF(D19="","",VLOOKUP(B19,Data!$B$5:$E$404,4,FALSE)*D19)</f>
        <v>690</v>
      </c>
      <c r="L19" s="183">
        <f>IF(D19="","",VLOOKUP(B19,Data!$B$5:$F$404,5,FALSE)*D19)</f>
        <v>608</v>
      </c>
      <c r="M19" s="189" t="e">
        <f>IF(B19=Data!B102,Data!G102,(IF(B19=Data!B108,Data!G108,(IF(B19=Data!B110,Data!G110,(IF(B19=Data!#REF!,Data!#REF!,(IF(B19=Data!#REF!,Data!#REF!,(IF(B19=Data!B93,Data!G93,(IF(B19=Data!#REF!,Data!#REF!,(IF(B19=Data!#REF!,Data!#REF!,Data!#REF!)))))))))))))))&amp;IF(B19=Data!B228,Data!G228,(IF(B19=Data!B229,Data!G229,(IF(B19=Data!#REF!,Data!#REF!,(IF(B19=Data!B224,Data!G224,(IF(B19=Data!B225,Data!G225,(IF(B19=Data!#REF!,Data!G920,(IF(B19=Data!#REF!,Data!#REF!,(IF(B19=Data!B280,Data!G280,Data!#REF!)))))))))))))))&amp;IF(B19=Data!#REF!,Data!#REF!,(IF(B19=Data!#REF!,Data!#REF!,(IF(B19=Data!#REF!,Data!#REF!,(IF(B19=Data!#REF!,Data!#REF!,(IF(B19=Data!#REF!,Data!#REF!,Data!#REF!)))))))))</f>
        <v>#REF!</v>
      </c>
      <c r="N19" s="377"/>
      <c r="O19" s="378"/>
      <c r="P19" s="186" t="e">
        <f>IF(B19=Data!B102,Data!H102,(IF(B19=Data!B108,Data!H108,(IF(B19=Data!B110,Data!H110,(IF(B19=Data!#REF!,Data!#REF!,(IF(B19=Data!#REF!,Data!#REF!,(IF(B19=Data!B93,Data!H93,(IF(B19=Data!#REF!,Data!#REF!,(IF(B19=Data!#REF!,Data!#REF!,Data!#REF!)))))))))))))))&amp;IF(B19=Data!B228,Data!H228,(IF(B19=Data!B229,Data!H229,(IF(B19=Data!#REF!,Data!#REF!,(IF(B19=Data!B224,Data!H224,(IF(B19=Data!B225,Data!H225,(IF(B19=Data!#REF!,Data!H920,(IF(B19=Data!#REF!,Data!#REF!,(IF(B19=Data!B280,Data!H280,Data!#REF!)))))))))))))))&amp;IF(B19=Data!#REF!,Data!#REF!,(IF(B19=Data!#REF!,Data!#REF!,(IF(B19=Data!#REF!,Data!#REF!,(IF(B19=Data!#REF!,Data!#REF!,(IF(B19=Data!#REF!,Data!#REF!,Data!#REF!)))))))))</f>
        <v>#REF!</v>
      </c>
      <c r="Q19" s="378"/>
      <c r="R19" s="378"/>
      <c r="S19" s="186" t="e">
        <f>IF(B19=Data!B102,Data!I102,(IF(B19=Data!B108,Data!I108,(IF(B19=Data!B110,Data!I110,(IF(B19=Data!#REF!,Data!#REF!,(IF(B19=Data!#REF!,Data!#REF!,(IF(B19=Data!B93,Data!I93,(IF(B19=Data!#REF!,Data!#REF!,(IF(B19=Data!#REF!,Data!#REF!,Data!#REF!)))))))))))))))&amp;IF(B19=Data!B228,Data!I228,(IF(B19=Data!B229,Data!I229,(IF(B19=Data!#REF!,Data!#REF!,(IF(B19=Data!B224,Data!I224,(IF(B19=Data!B225,Data!I225,(IF(B19=Data!#REF!,Data!I920,(IF(B19=Data!#REF!,Data!#REF!,(IF(B19=Data!B280,Data!I280,Data!#REF!)))))))))))))))&amp;IF(B19=Data!#REF!,Data!#REF!,(IF(B19=Data!#REF!,Data!#REF!,(IF(B19=Data!#REF!,Data!#REF!,(IF(B19=Data!#REF!,Data!#REF!,(IF(B19=Data!#REF!,Data!#REF!,Data!#REF!)))))))))</f>
        <v>#REF!</v>
      </c>
      <c r="T19" s="379"/>
      <c r="U19" s="186" t="e">
        <f>IF(B19=Data!B102,Data!J102,(IF(B19=Data!B108,Data!J108,(IF(B19=Data!B110,Data!J110,(IF(B19=Data!#REF!,Data!#REF!,(IF(B19=Data!#REF!,Data!#REF!,(IF(B19=Data!B93,Data!J93,(IF(B19=Data!#REF!,Data!#REF!,(IF(B19=Data!#REF!,Data!#REF!,Data!#REF!)))))))))))))))&amp;IF(B19=Data!B228,Data!J228,(IF(B19=Data!B229,Data!J229,(IF(B19=Data!#REF!,Data!#REF!,(IF(B19=Data!B224,Data!J224,(IF(B19=Data!B225,Data!J225,(IF(B19=Data!#REF!,Data!J920,(IF(B19=Data!#REF!,Data!#REF!,(IF(B19=Data!B280,Data!J280,Data!#REF!)))))))))))))))&amp;IF(B19=Data!#REF!,Data!#REF!,(IF(B19=Data!#REF!,Data!#REF!,(IF(B19=Data!#REF!,Data!#REF!,(IF(B19=Data!#REF!,Data!#REF!,(IF(B19=Data!#REF!,Data!#REF!,Data!#REF!)))))))))</f>
        <v>#REF!</v>
      </c>
      <c r="V19" s="184">
        <f>IF(D19="","",VLOOKUP(B19,Data!$B$5:$J$404,9,FALSE)*D19)</f>
        <v>3.6120000000000001</v>
      </c>
    </row>
    <row r="20" spans="1:22" s="340" customFormat="1" ht="17" customHeight="1">
      <c r="A20" s="272">
        <v>2</v>
      </c>
      <c r="B20" s="419" t="s">
        <v>253</v>
      </c>
      <c r="C20" s="187" t="str">
        <f>IF(D20="","",VLOOKUP(B20,Data!$B$5:$L$404,2,FALSE))</f>
        <v>WN14930</v>
      </c>
      <c r="D20" s="274">
        <v>1</v>
      </c>
      <c r="E20" s="466"/>
      <c r="F20" s="185">
        <f>IF(D20="","",VLOOKUP(B20,Data!$B$5:$L$404,11,FALSE))</f>
        <v>3024.47</v>
      </c>
      <c r="G20" s="188">
        <f t="shared" si="0"/>
        <v>3024.47</v>
      </c>
      <c r="H20" s="182" t="str">
        <f>IF(D20="","",VLOOKUP(B20,Data!$B$5:$D$404,3,FALSE))</f>
        <v>C/T</v>
      </c>
      <c r="I20" s="182" t="str">
        <f>IF(D20="","",VLOOKUP(B20,Data!$B$5:$M$404,12,FALSE))</f>
        <v>Indonesia</v>
      </c>
      <c r="J20" s="280" t="s">
        <v>1126</v>
      </c>
      <c r="K20" s="183">
        <f>IF(D20="","",VLOOKUP(B20,Data!$B$5:$E$404,4,FALSE)*D20)</f>
        <v>223</v>
      </c>
      <c r="L20" s="183">
        <f>IF(D20="","",VLOOKUP(B20,Data!$B$5:$F$404,5,FALSE)*D20)</f>
        <v>205</v>
      </c>
      <c r="M20" s="189" t="e">
        <f>IF(B20=Data!B103,Data!G103,(IF(B20=Data!B109,Data!G109,(IF(B20=Data!B111,Data!G111,(IF(B20=Data!#REF!,Data!#REF!,(IF(B20=Data!#REF!,Data!#REF!,(IF(B20=Data!B94,Data!G94,(IF(B20=Data!#REF!,Data!#REF!,(IF(B20=Data!#REF!,Data!#REF!,Data!#REF!)))))))))))))))&amp;IF(B20=Data!B229,Data!G229,(IF(B20=Data!B230,Data!G230,(IF(B20=Data!#REF!,Data!#REF!,(IF(B20=Data!B225,Data!G225,(IF(B20=Data!B226,Data!G226,(IF(B20=Data!#REF!,Data!G921,(IF(B20=Data!#REF!,Data!#REF!,(IF(B20=Data!B281,Data!G281,Data!#REF!)))))))))))))))&amp;IF(B20=Data!#REF!,Data!#REF!,(IF(B20=Data!#REF!,Data!#REF!,(IF(B20=Data!#REF!,Data!#REF!,(IF(B20=Data!#REF!,Data!#REF!,(IF(B20=Data!#REF!,Data!#REF!,Data!#REF!)))))))))</f>
        <v>#REF!</v>
      </c>
      <c r="N20" s="377"/>
      <c r="O20" s="378"/>
      <c r="P20" s="186" t="e">
        <f>IF(B20=Data!B103,Data!H103,(IF(B20=Data!B109,Data!H109,(IF(B20=Data!B111,Data!H111,(IF(B20=Data!#REF!,Data!#REF!,(IF(B20=Data!#REF!,Data!#REF!,(IF(B20=Data!B94,Data!H94,(IF(B20=Data!#REF!,Data!#REF!,(IF(B20=Data!#REF!,Data!#REF!,Data!#REF!)))))))))))))))&amp;IF(B20=Data!B229,Data!H229,(IF(B20=Data!B230,Data!H230,(IF(B20=Data!#REF!,Data!#REF!,(IF(B20=Data!B225,Data!H225,(IF(B20=Data!B226,Data!H226,(IF(B20=Data!#REF!,Data!H921,(IF(B20=Data!#REF!,Data!#REF!,(IF(B20=Data!B281,Data!H281,Data!#REF!)))))))))))))))&amp;IF(B20=Data!#REF!,Data!#REF!,(IF(B20=Data!#REF!,Data!#REF!,(IF(B20=Data!#REF!,Data!#REF!,(IF(B20=Data!#REF!,Data!#REF!,(IF(B20=Data!#REF!,Data!#REF!,Data!#REF!)))))))))</f>
        <v>#REF!</v>
      </c>
      <c r="Q20" s="378"/>
      <c r="R20" s="378"/>
      <c r="S20" s="186" t="e">
        <f>IF(B20=Data!B103,Data!I103,(IF(B20=Data!B109,Data!I109,(IF(B20=Data!B111,Data!I111,(IF(B20=Data!#REF!,Data!#REF!,(IF(B20=Data!#REF!,Data!#REF!,(IF(B20=Data!B94,Data!I94,(IF(B20=Data!#REF!,Data!#REF!,(IF(B20=Data!#REF!,Data!#REF!,Data!#REF!)))))))))))))))&amp;IF(B20=Data!B229,Data!I229,(IF(B20=Data!B230,Data!I230,(IF(B20=Data!#REF!,Data!#REF!,(IF(B20=Data!B225,Data!I225,(IF(B20=Data!B226,Data!I226,(IF(B20=Data!#REF!,Data!I921,(IF(B20=Data!#REF!,Data!#REF!,(IF(B20=Data!B281,Data!I281,Data!#REF!)))))))))))))))&amp;IF(B20=Data!#REF!,Data!#REF!,(IF(B20=Data!#REF!,Data!#REF!,(IF(B20=Data!#REF!,Data!#REF!,(IF(B20=Data!#REF!,Data!#REF!,(IF(B20=Data!#REF!,Data!#REF!,Data!#REF!)))))))))</f>
        <v>#REF!</v>
      </c>
      <c r="T20" s="379"/>
      <c r="U20" s="186" t="e">
        <f>IF(B20=Data!B103,Data!J103,(IF(B20=Data!B109,Data!J109,(IF(B20=Data!B111,Data!J111,(IF(B20=Data!#REF!,Data!#REF!,(IF(B20=Data!#REF!,Data!#REF!,(IF(B20=Data!B94,Data!J94,(IF(B20=Data!#REF!,Data!#REF!,(IF(B20=Data!#REF!,Data!#REF!,Data!#REF!)))))))))))))))&amp;IF(B20=Data!B229,Data!J229,(IF(B20=Data!B230,Data!J230,(IF(B20=Data!#REF!,Data!#REF!,(IF(B20=Data!B225,Data!J225,(IF(B20=Data!B226,Data!J226,(IF(B20=Data!#REF!,Data!J921,(IF(B20=Data!#REF!,Data!#REF!,(IF(B20=Data!B281,Data!J281,Data!#REF!)))))))))))))))&amp;IF(B20=Data!#REF!,Data!#REF!,(IF(B20=Data!#REF!,Data!#REF!,(IF(B20=Data!#REF!,Data!#REF!,(IF(B20=Data!#REF!,Data!#REF!,(IF(B20=Data!#REF!,Data!#REF!,Data!#REF!)))))))))</f>
        <v>#REF!</v>
      </c>
      <c r="V20" s="184">
        <f>IF(D20="","",VLOOKUP(B20,Data!$B$5:$J$404,9,FALSE)*D20)</f>
        <v>1.262</v>
      </c>
    </row>
    <row r="21" spans="1:22" s="340" customFormat="1" ht="17" customHeight="1">
      <c r="A21" s="272">
        <v>3</v>
      </c>
      <c r="B21" s="419" t="s">
        <v>249</v>
      </c>
      <c r="C21" s="187" t="str">
        <f>IF(D21="","",VLOOKUP(B21,Data!$B$5:$L$404,2,FALSE))</f>
        <v>WN14910</v>
      </c>
      <c r="D21" s="274">
        <v>2</v>
      </c>
      <c r="E21" s="466" t="s">
        <v>522</v>
      </c>
      <c r="F21" s="185">
        <f>IF(D21="","",VLOOKUP(B21,Data!$B$5:$L$404,11,FALSE))</f>
        <v>3025.54</v>
      </c>
      <c r="G21" s="188">
        <f t="shared" si="0"/>
        <v>6051.08</v>
      </c>
      <c r="H21" s="182" t="str">
        <f>IF(D21="","",VLOOKUP(B21,Data!$B$5:$D$404,3,FALSE))</f>
        <v>C/T</v>
      </c>
      <c r="I21" s="182" t="str">
        <f>IF(D21="","",VLOOKUP(B21,Data!$B$5:$M$404,12,FALSE))</f>
        <v>Indonesia</v>
      </c>
      <c r="J21" s="280" t="s">
        <v>1126</v>
      </c>
      <c r="K21" s="183">
        <f>IF(D21="","",VLOOKUP(B21,Data!$B$5:$E$404,4,FALSE)*D21)</f>
        <v>446</v>
      </c>
      <c r="L21" s="183">
        <f>IF(D21="","",VLOOKUP(B21,Data!$B$5:$F$404,5,FALSE)*D21)</f>
        <v>410</v>
      </c>
      <c r="M21" s="189" t="e">
        <f>IF(B21=Data!B104,Data!G104,(IF(B21=Data!B110,Data!G110,(IF(B21=Data!B112,Data!G112,(IF(B21=Data!#REF!,Data!#REF!,(IF(B21=Data!#REF!,Data!#REF!,(IF(B21=Data!B95,Data!G95,(IF(B21=Data!#REF!,Data!#REF!,(IF(B21=Data!#REF!,Data!#REF!,Data!#REF!)))))))))))))))&amp;IF(B21=Data!B230,Data!G230,(IF(B21=Data!B231,Data!G231,(IF(B21=Data!#REF!,Data!#REF!,(IF(B21=Data!B226,Data!G226,(IF(B21=Data!B227,Data!G227,(IF(B21=Data!#REF!,Data!G922,(IF(B21=Data!#REF!,Data!#REF!,(IF(B21=Data!B282,Data!G282,Data!#REF!)))))))))))))))&amp;IF(B21=Data!#REF!,Data!#REF!,(IF(B21=Data!#REF!,Data!#REF!,(IF(B21=Data!#REF!,Data!#REF!,(IF(B21=Data!#REF!,Data!#REF!,(IF(B21=Data!#REF!,Data!#REF!,Data!#REF!)))))))))</f>
        <v>#REF!</v>
      </c>
      <c r="N21" s="377"/>
      <c r="O21" s="378"/>
      <c r="P21" s="186" t="e">
        <f>IF(B21=Data!B104,Data!H104,(IF(B21=Data!B110,Data!H110,(IF(B21=Data!B112,Data!H112,(IF(B21=Data!#REF!,Data!#REF!,(IF(B21=Data!#REF!,Data!#REF!,(IF(B21=Data!B95,Data!H95,(IF(B21=Data!#REF!,Data!#REF!,(IF(B21=Data!#REF!,Data!#REF!,Data!#REF!)))))))))))))))&amp;IF(B21=Data!B230,Data!H230,(IF(B21=Data!B231,Data!H231,(IF(B21=Data!#REF!,Data!#REF!,(IF(B21=Data!B226,Data!H226,(IF(B21=Data!B227,Data!H227,(IF(B21=Data!#REF!,Data!H922,(IF(B21=Data!#REF!,Data!#REF!,(IF(B21=Data!B282,Data!H282,Data!#REF!)))))))))))))))&amp;IF(B21=Data!#REF!,Data!#REF!,(IF(B21=Data!#REF!,Data!#REF!,(IF(B21=Data!#REF!,Data!#REF!,(IF(B21=Data!#REF!,Data!#REF!,(IF(B21=Data!#REF!,Data!#REF!,Data!#REF!)))))))))</f>
        <v>#REF!</v>
      </c>
      <c r="Q21" s="378"/>
      <c r="R21" s="378"/>
      <c r="S21" s="186" t="e">
        <f>IF(B21=Data!B104,Data!I104,(IF(B21=Data!B110,Data!I110,(IF(B21=Data!B112,Data!I112,(IF(B21=Data!#REF!,Data!#REF!,(IF(B21=Data!#REF!,Data!#REF!,(IF(B21=Data!B95,Data!I95,(IF(B21=Data!#REF!,Data!#REF!,(IF(B21=Data!#REF!,Data!#REF!,Data!#REF!)))))))))))))))&amp;IF(B21=Data!B230,Data!I230,(IF(B21=Data!B231,Data!I231,(IF(B21=Data!#REF!,Data!#REF!,(IF(B21=Data!B226,Data!I226,(IF(B21=Data!B227,Data!I227,(IF(B21=Data!#REF!,Data!I922,(IF(B21=Data!#REF!,Data!#REF!,(IF(B21=Data!B282,Data!I282,Data!#REF!)))))))))))))))&amp;IF(B21=Data!#REF!,Data!#REF!,(IF(B21=Data!#REF!,Data!#REF!,(IF(B21=Data!#REF!,Data!#REF!,(IF(B21=Data!#REF!,Data!#REF!,(IF(B21=Data!#REF!,Data!#REF!,Data!#REF!)))))))))</f>
        <v>#REF!</v>
      </c>
      <c r="T21" s="379"/>
      <c r="U21" s="186" t="e">
        <f>IF(B21=Data!B104,Data!J104,(IF(B21=Data!B110,Data!J110,(IF(B21=Data!B112,Data!J112,(IF(B21=Data!#REF!,Data!#REF!,(IF(B21=Data!#REF!,Data!#REF!,(IF(B21=Data!B95,Data!J95,(IF(B21=Data!#REF!,Data!#REF!,(IF(B21=Data!#REF!,Data!#REF!,Data!#REF!)))))))))))))))&amp;IF(B21=Data!B230,Data!J230,(IF(B21=Data!B231,Data!J231,(IF(B21=Data!#REF!,Data!#REF!,(IF(B21=Data!B226,Data!J226,(IF(B21=Data!B227,Data!J227,(IF(B21=Data!#REF!,Data!J922,(IF(B21=Data!#REF!,Data!#REF!,(IF(B21=Data!B282,Data!J282,Data!#REF!)))))))))))))))&amp;IF(B21=Data!#REF!,Data!#REF!,(IF(B21=Data!#REF!,Data!#REF!,(IF(B21=Data!#REF!,Data!#REF!,(IF(B21=Data!#REF!,Data!#REF!,(IF(B21=Data!#REF!,Data!#REF!,Data!#REF!)))))))))</f>
        <v>#REF!</v>
      </c>
      <c r="V21" s="184">
        <f>IF(D21="","",VLOOKUP(B21,Data!$B$5:$J$404,9,FALSE)*D21)</f>
        <v>2.524</v>
      </c>
    </row>
    <row r="22" spans="1:22" s="340" customFormat="1" ht="17" customHeight="1">
      <c r="A22" s="272">
        <v>4</v>
      </c>
      <c r="B22" s="419" t="s">
        <v>265</v>
      </c>
      <c r="C22" s="187" t="str">
        <f>IF(D22="","",VLOOKUP(B22,Data!$B$5:$L$404,2,FALSE))</f>
        <v>WN67630</v>
      </c>
      <c r="D22" s="274">
        <v>1</v>
      </c>
      <c r="E22" s="467"/>
      <c r="F22" s="185">
        <f>IF(D22="","",VLOOKUP(B22,Data!$B$5:$L$404,11,FALSE))</f>
        <v>3082.41</v>
      </c>
      <c r="G22" s="188">
        <f t="shared" si="0"/>
        <v>3082.41</v>
      </c>
      <c r="H22" s="182" t="str">
        <f>IF(D22="","",VLOOKUP(B22,Data!$B$5:$D$404,3,FALSE))</f>
        <v>C/T</v>
      </c>
      <c r="I22" s="182" t="str">
        <f>IF(D22="","",VLOOKUP(B22,Data!$B$5:$M$404,12,FALSE))</f>
        <v>Indonesia</v>
      </c>
      <c r="J22" s="280" t="s">
        <v>1126</v>
      </c>
      <c r="K22" s="183">
        <f>IF(D22="","",VLOOKUP(B22,Data!$B$5:$E$404,4,FALSE)*D22)</f>
        <v>262</v>
      </c>
      <c r="L22" s="183">
        <f>IF(D22="","",VLOOKUP(B22,Data!$B$5:$F$404,5,FALSE)*D22)</f>
        <v>242</v>
      </c>
      <c r="M22" s="189" t="e">
        <f>IF(B22=Data!B109,Data!G109,(IF(B22=Data!B115,Data!G115,(IF(B22=Data!B117,Data!G117,(IF(B22=Data!#REF!,Data!#REF!,(IF(B22=Data!#REF!,Data!#REF!,(IF(B22=Data!B100,Data!G100,(IF(B22=Data!#REF!,Data!#REF!,(IF(B22=Data!#REF!,Data!#REF!,Data!#REF!)))))))))))))))&amp;IF(B22=Data!B235,Data!G235,(IF(B22=Data!B236,Data!G236,(IF(B22=Data!#REF!,Data!#REF!,(IF(B22=Data!B231,Data!G231,(IF(B22=Data!B232,Data!G232,(IF(B22=Data!#REF!,Data!G927,(IF(B22=Data!#REF!,Data!#REF!,(IF(B22=Data!B287,Data!G287,Data!#REF!)))))))))))))))&amp;IF(B22=Data!#REF!,Data!#REF!,(IF(B22=Data!#REF!,Data!#REF!,(IF(B22=Data!#REF!,Data!#REF!,(IF(B22=Data!#REF!,Data!#REF!,(IF(B22=Data!#REF!,Data!#REF!,Data!#REF!)))))))))</f>
        <v>#REF!</v>
      </c>
      <c r="N22" s="377"/>
      <c r="O22" s="378"/>
      <c r="P22" s="186" t="e">
        <f>IF(B22=Data!B109,Data!H109,(IF(B22=Data!B115,Data!H115,(IF(B22=Data!B117,Data!H117,(IF(B22=Data!#REF!,Data!#REF!,(IF(B22=Data!#REF!,Data!#REF!,(IF(B22=Data!B100,Data!H100,(IF(B22=Data!#REF!,Data!#REF!,(IF(B22=Data!#REF!,Data!#REF!,Data!#REF!)))))))))))))))&amp;IF(B22=Data!B235,Data!H235,(IF(B22=Data!B236,Data!H236,(IF(B22=Data!#REF!,Data!#REF!,(IF(B22=Data!B231,Data!H231,(IF(B22=Data!B232,Data!H232,(IF(B22=Data!#REF!,Data!H927,(IF(B22=Data!#REF!,Data!#REF!,(IF(B22=Data!B287,Data!H287,Data!#REF!)))))))))))))))&amp;IF(B22=Data!#REF!,Data!#REF!,(IF(B22=Data!#REF!,Data!#REF!,(IF(B22=Data!#REF!,Data!#REF!,(IF(B22=Data!#REF!,Data!#REF!,(IF(B22=Data!#REF!,Data!#REF!,Data!#REF!)))))))))</f>
        <v>#REF!</v>
      </c>
      <c r="Q22" s="378"/>
      <c r="R22" s="378"/>
      <c r="S22" s="186" t="e">
        <f>IF(B22=Data!B109,Data!I109,(IF(B22=Data!B115,Data!I115,(IF(B22=Data!B117,Data!I117,(IF(B22=Data!#REF!,Data!#REF!,(IF(B22=Data!#REF!,Data!#REF!,(IF(B22=Data!B100,Data!I100,(IF(B22=Data!#REF!,Data!#REF!,(IF(B22=Data!#REF!,Data!#REF!,Data!#REF!)))))))))))))))&amp;IF(B22=Data!B235,Data!I235,(IF(B22=Data!B236,Data!I236,(IF(B22=Data!#REF!,Data!#REF!,(IF(B22=Data!B231,Data!I231,(IF(B22=Data!B232,Data!I232,(IF(B22=Data!#REF!,Data!I927,(IF(B22=Data!#REF!,Data!#REF!,(IF(B22=Data!B287,Data!I287,Data!#REF!)))))))))))))))&amp;IF(B22=Data!#REF!,Data!#REF!,(IF(B22=Data!#REF!,Data!#REF!,(IF(B22=Data!#REF!,Data!#REF!,(IF(B22=Data!#REF!,Data!#REF!,(IF(B22=Data!#REF!,Data!#REF!,Data!#REF!)))))))))</f>
        <v>#REF!</v>
      </c>
      <c r="T22" s="379"/>
      <c r="U22" s="186" t="e">
        <f>IF(B22=Data!B109,Data!J109,(IF(B22=Data!B115,Data!J115,(IF(B22=Data!B117,Data!J117,(IF(B22=Data!#REF!,Data!#REF!,(IF(B22=Data!#REF!,Data!#REF!,(IF(B22=Data!B100,Data!J100,(IF(B22=Data!#REF!,Data!#REF!,(IF(B22=Data!#REF!,Data!#REF!,Data!#REF!)))))))))))))))&amp;IF(B22=Data!B235,Data!J235,(IF(B22=Data!B236,Data!J236,(IF(B22=Data!#REF!,Data!#REF!,(IF(B22=Data!B231,Data!J231,(IF(B22=Data!B232,Data!J232,(IF(B22=Data!#REF!,Data!J927,(IF(B22=Data!#REF!,Data!#REF!,(IF(B22=Data!B287,Data!J287,Data!#REF!)))))))))))))))&amp;IF(B22=Data!#REF!,Data!#REF!,(IF(B22=Data!#REF!,Data!#REF!,(IF(B22=Data!#REF!,Data!#REF!,(IF(B22=Data!#REF!,Data!#REF!,(IF(B22=Data!#REF!,Data!#REF!,Data!#REF!)))))))))</f>
        <v>#REF!</v>
      </c>
      <c r="V22" s="184">
        <f>IF(D22="","",VLOOKUP(B22,Data!$B$5:$J$404,9,FALSE)*D22)</f>
        <v>1.518</v>
      </c>
    </row>
    <row r="23" spans="1:22" s="340" customFormat="1" ht="17" customHeight="1">
      <c r="A23" s="272"/>
      <c r="B23" s="369" t="s">
        <v>1175</v>
      </c>
      <c r="C23" s="187" t="str">
        <f>IF(D23="","",VLOOKUP(B23,Data!$B$5:$L$404,2,FALSE))</f>
        <v/>
      </c>
      <c r="D23" s="274"/>
      <c r="E23" s="467" t="s">
        <v>1035</v>
      </c>
      <c r="F23" s="185" t="str">
        <f>IF(D23="","",VLOOKUP(B23,Data!$B$5:$L$404,11,FALSE))</f>
        <v/>
      </c>
      <c r="G23" s="188" t="str">
        <f t="shared" si="0"/>
        <v>-</v>
      </c>
      <c r="H23" s="182" t="str">
        <f>IF(D23="","",VLOOKUP(B23,Data!$B$5:$D$404,3,FALSE))</f>
        <v/>
      </c>
      <c r="I23" s="182" t="str">
        <f>IF(D23="","",VLOOKUP(B23,Data!$B$5:$M$404,12,FALSE))</f>
        <v/>
      </c>
      <c r="J23" s="280"/>
      <c r="K23" s="183" t="str">
        <f>IF(D23="","",VLOOKUP(B23,Data!$B$5:$E$404,4,FALSE)*D23)</f>
        <v/>
      </c>
      <c r="L23" s="183" t="str">
        <f>IF(D23="","",VLOOKUP(B23,Data!$B$5:$F$404,5,FALSE)*D23)</f>
        <v/>
      </c>
      <c r="M23" s="189" t="e">
        <f>IF(B23=Data!B193,Data!G193,(IF(B23=Data!B199,Data!G199,(IF(B23=Data!B201,Data!G201,(IF(B23=Data!#REF!,Data!#REF!,(IF(B23=Data!#REF!,Data!#REF!,(IF(B23=Data!B184,Data!G184,(IF(B23=Data!#REF!,Data!#REF!,(IF(B23=Data!#REF!,Data!#REF!,Data!#REF!)))))))))))))))&amp;IF(B23=Data!B319,Data!G319,(IF(B23=Data!B320,Data!G320,(IF(B23=Data!#REF!,Data!#REF!,(IF(B23=Data!B315,Data!G315,(IF(B23=Data!B316,Data!G316,(IF(B23=Data!#REF!,Data!G1011,(IF(B23=Data!#REF!,Data!#REF!,(IF(B23=Data!B371,Data!G371,Data!#REF!)))))))))))))))&amp;IF(B23=Data!#REF!,Data!#REF!,(IF(B23=Data!#REF!,Data!#REF!,(IF(B23=Data!#REF!,Data!#REF!,(IF(B23=Data!#REF!,Data!#REF!,(IF(B23=Data!#REF!,Data!#REF!,Data!#REF!)))))))))</f>
        <v>#REF!</v>
      </c>
      <c r="N23" s="377"/>
      <c r="O23" s="378"/>
      <c r="P23" s="186" t="e">
        <f>IF(B23=Data!B193,Data!H193,(IF(B23=Data!B199,Data!H199,(IF(B23=Data!B201,Data!H201,(IF(B23=Data!#REF!,Data!#REF!,(IF(B23=Data!#REF!,Data!#REF!,(IF(B23=Data!B184,Data!H184,(IF(B23=Data!#REF!,Data!#REF!,(IF(B23=Data!#REF!,Data!#REF!,Data!#REF!)))))))))))))))&amp;IF(B23=Data!B319,Data!H319,(IF(B23=Data!B320,Data!H320,(IF(B23=Data!#REF!,Data!#REF!,(IF(B23=Data!B315,Data!H315,(IF(B23=Data!B316,Data!H316,(IF(B23=Data!#REF!,Data!H1011,(IF(B23=Data!#REF!,Data!#REF!,(IF(B23=Data!B371,Data!H371,Data!#REF!)))))))))))))))&amp;IF(B23=Data!#REF!,Data!#REF!,(IF(B23=Data!#REF!,Data!#REF!,(IF(B23=Data!#REF!,Data!#REF!,(IF(B23=Data!#REF!,Data!#REF!,(IF(B23=Data!#REF!,Data!#REF!,Data!#REF!)))))))))</f>
        <v>#REF!</v>
      </c>
      <c r="Q23" s="378"/>
      <c r="R23" s="378"/>
      <c r="S23" s="186" t="e">
        <f>IF(B23=Data!B193,Data!I193,(IF(B23=Data!B199,Data!I199,(IF(B23=Data!B201,Data!I201,(IF(B23=Data!#REF!,Data!#REF!,(IF(B23=Data!#REF!,Data!#REF!,(IF(B23=Data!B184,Data!I184,(IF(B23=Data!#REF!,Data!#REF!,(IF(B23=Data!#REF!,Data!#REF!,Data!#REF!)))))))))))))))&amp;IF(B23=Data!B319,Data!I319,(IF(B23=Data!B320,Data!I320,(IF(B23=Data!#REF!,Data!#REF!,(IF(B23=Data!B315,Data!I315,(IF(B23=Data!B316,Data!I316,(IF(B23=Data!#REF!,Data!I1011,(IF(B23=Data!#REF!,Data!#REF!,(IF(B23=Data!B371,Data!I371,Data!#REF!)))))))))))))))&amp;IF(B23=Data!#REF!,Data!#REF!,(IF(B23=Data!#REF!,Data!#REF!,(IF(B23=Data!#REF!,Data!#REF!,(IF(B23=Data!#REF!,Data!#REF!,(IF(B23=Data!#REF!,Data!#REF!,Data!#REF!)))))))))</f>
        <v>#REF!</v>
      </c>
      <c r="T23" s="379"/>
      <c r="U23" s="186" t="e">
        <f>IF(B23=Data!B193,Data!J193,(IF(B23=Data!B199,Data!J199,(IF(B23=Data!B201,Data!J201,(IF(B23=Data!#REF!,Data!#REF!,(IF(B23=Data!#REF!,Data!#REF!,(IF(B23=Data!B184,Data!J184,(IF(B23=Data!#REF!,Data!#REF!,(IF(B23=Data!#REF!,Data!#REF!,Data!#REF!)))))))))))))))&amp;IF(B23=Data!B319,Data!J319,(IF(B23=Data!B320,Data!J320,(IF(B23=Data!#REF!,Data!#REF!,(IF(B23=Data!B315,Data!J315,(IF(B23=Data!B316,Data!J316,(IF(B23=Data!#REF!,Data!J1011,(IF(B23=Data!#REF!,Data!#REF!,(IF(B23=Data!B371,Data!J371,Data!#REF!)))))))))))))))&amp;IF(B23=Data!#REF!,Data!#REF!,(IF(B23=Data!#REF!,Data!#REF!,(IF(B23=Data!#REF!,Data!#REF!,(IF(B23=Data!#REF!,Data!#REF!,(IF(B23=Data!#REF!,Data!#REF!,Data!#REF!)))))))))</f>
        <v>#REF!</v>
      </c>
      <c r="V23" s="184" t="str">
        <f>IF(D23="","",VLOOKUP(B23,Data!$B$5:$J$404,9,FALSE)*D23)</f>
        <v/>
      </c>
    </row>
    <row r="24" spans="1:22" s="340" customFormat="1" ht="17" customHeight="1">
      <c r="A24" s="272">
        <v>5</v>
      </c>
      <c r="B24" s="368" t="s">
        <v>357</v>
      </c>
      <c r="C24" s="187" t="str">
        <f>IF(D24="","",VLOOKUP(B24,Data!$B$5:$L$404,2,FALSE))</f>
        <v>WQ78290</v>
      </c>
      <c r="D24" s="274">
        <v>3</v>
      </c>
      <c r="E24" s="466"/>
      <c r="F24" s="185">
        <f>IF(D24="","",VLOOKUP(B24,Data!$B$5:$L$404,11,FALSE))</f>
        <v>4283.7299999999996</v>
      </c>
      <c r="G24" s="188">
        <f t="shared" si="0"/>
        <v>12851.189999999999</v>
      </c>
      <c r="H24" s="182" t="str">
        <f>IF(D24="","",VLOOKUP(B24,Data!$B$5:$D$404,3,FALSE))</f>
        <v>C/T</v>
      </c>
      <c r="I24" s="182" t="str">
        <f>IF(D24="","",VLOOKUP(B24,Data!$B$5:$M$404,12,FALSE))</f>
        <v>Indonesia</v>
      </c>
      <c r="J24" s="280" t="s">
        <v>1176</v>
      </c>
      <c r="K24" s="183">
        <f>IF(D24="","",VLOOKUP(B24,Data!$B$5:$E$404,4,FALSE)*D24)</f>
        <v>915</v>
      </c>
      <c r="L24" s="183">
        <f>IF(D24="","",VLOOKUP(B24,Data!$B$5:$F$404,5,FALSE)*D24)</f>
        <v>807</v>
      </c>
      <c r="M24" s="189" t="e">
        <f>IF(B24=Data!B115,Data!G115,(IF(B24=Data!B121,Data!G121,(IF(B24=Data!B123,Data!G123,(IF(B24=Data!#REF!,Data!#REF!,(IF(B24=Data!#REF!,Data!#REF!,(IF(B24=Data!B106,Data!G106,(IF(B24=Data!#REF!,Data!#REF!,(IF(B24=Data!#REF!,Data!#REF!,Data!#REF!)))))))))))))))&amp;IF(B24=Data!B241,Data!G241,(IF(B24=Data!B242,Data!G242,(IF(B24=Data!#REF!,Data!#REF!,(IF(B24=Data!B237,Data!G237,(IF(B24=Data!B238,Data!G238,(IF(B24=Data!#REF!,Data!G933,(IF(B24=Data!#REF!,Data!#REF!,(IF(B24=Data!B293,Data!G293,Data!#REF!)))))))))))))))&amp;IF(B24=Data!#REF!,Data!#REF!,(IF(B24=Data!#REF!,Data!#REF!,(IF(B24=Data!#REF!,Data!#REF!,(IF(B24=Data!#REF!,Data!#REF!,(IF(B24=Data!#REF!,Data!#REF!,Data!#REF!)))))))))</f>
        <v>#REF!</v>
      </c>
      <c r="N24" s="377"/>
      <c r="O24" s="378"/>
      <c r="P24" s="186" t="e">
        <f>IF(B24=Data!B115,Data!H115,(IF(B24=Data!B121,Data!H121,(IF(B24=Data!B123,Data!H123,(IF(B24=Data!#REF!,Data!#REF!,(IF(B24=Data!#REF!,Data!#REF!,(IF(B24=Data!B106,Data!H106,(IF(B24=Data!#REF!,Data!#REF!,(IF(B24=Data!#REF!,Data!#REF!,Data!#REF!)))))))))))))))&amp;IF(B24=Data!B241,Data!H241,(IF(B24=Data!B242,Data!H242,(IF(B24=Data!#REF!,Data!#REF!,(IF(B24=Data!B237,Data!H237,(IF(B24=Data!B238,Data!H238,(IF(B24=Data!#REF!,Data!H933,(IF(B24=Data!#REF!,Data!#REF!,(IF(B24=Data!B293,Data!H293,Data!#REF!)))))))))))))))&amp;IF(B24=Data!#REF!,Data!#REF!,(IF(B24=Data!#REF!,Data!#REF!,(IF(B24=Data!#REF!,Data!#REF!,(IF(B24=Data!#REF!,Data!#REF!,(IF(B24=Data!#REF!,Data!#REF!,Data!#REF!)))))))))</f>
        <v>#REF!</v>
      </c>
      <c r="Q24" s="378"/>
      <c r="R24" s="378"/>
      <c r="S24" s="186" t="e">
        <f>IF(B24=Data!B115,Data!I115,(IF(B24=Data!B121,Data!I121,(IF(B24=Data!B123,Data!I123,(IF(B24=Data!#REF!,Data!#REF!,(IF(B24=Data!#REF!,Data!#REF!,(IF(B24=Data!B106,Data!I106,(IF(B24=Data!#REF!,Data!#REF!,(IF(B24=Data!#REF!,Data!#REF!,Data!#REF!)))))))))))))))&amp;IF(B24=Data!B241,Data!I241,(IF(B24=Data!B242,Data!I242,(IF(B24=Data!#REF!,Data!#REF!,(IF(B24=Data!B237,Data!I237,(IF(B24=Data!B238,Data!I238,(IF(B24=Data!#REF!,Data!I933,(IF(B24=Data!#REF!,Data!#REF!,(IF(B24=Data!B293,Data!I293,Data!#REF!)))))))))))))))&amp;IF(B24=Data!#REF!,Data!#REF!,(IF(B24=Data!#REF!,Data!#REF!,(IF(B24=Data!#REF!,Data!#REF!,(IF(B24=Data!#REF!,Data!#REF!,(IF(B24=Data!#REF!,Data!#REF!,Data!#REF!)))))))))</f>
        <v>#REF!</v>
      </c>
      <c r="T24" s="379"/>
      <c r="U24" s="186" t="e">
        <f>IF(B24=Data!B115,Data!J115,(IF(B24=Data!B121,Data!J121,(IF(B24=Data!B123,Data!J123,(IF(B24=Data!#REF!,Data!#REF!,(IF(B24=Data!#REF!,Data!#REF!,(IF(B24=Data!B106,Data!J106,(IF(B24=Data!#REF!,Data!#REF!,(IF(B24=Data!#REF!,Data!#REF!,Data!#REF!)))))))))))))))&amp;IF(B24=Data!B241,Data!J241,(IF(B24=Data!B242,Data!J242,(IF(B24=Data!#REF!,Data!#REF!,(IF(B24=Data!B237,Data!J237,(IF(B24=Data!B238,Data!J238,(IF(B24=Data!#REF!,Data!J933,(IF(B24=Data!#REF!,Data!#REF!,(IF(B24=Data!B293,Data!J293,Data!#REF!)))))))))))))))&amp;IF(B24=Data!#REF!,Data!#REF!,(IF(B24=Data!#REF!,Data!#REF!,(IF(B24=Data!#REF!,Data!#REF!,(IF(B24=Data!#REF!,Data!#REF!,(IF(B24=Data!#REF!,Data!#REF!,Data!#REF!)))))))))</f>
        <v>#REF!</v>
      </c>
      <c r="V24" s="184">
        <f>IF(D24="","",VLOOKUP(B24,Data!$B$5:$J$404,9,FALSE)*D24)</f>
        <v>4.6020000000000003</v>
      </c>
    </row>
    <row r="25" spans="1:22" s="340" customFormat="1" ht="17" customHeight="1">
      <c r="A25" s="272">
        <v>6</v>
      </c>
      <c r="B25" s="368" t="s">
        <v>201</v>
      </c>
      <c r="C25" s="187" t="str">
        <f>IF(D25="","",VLOOKUP(B25,Data!$B$5:$L$404,2,FALSE))</f>
        <v>WH50370</v>
      </c>
      <c r="D25" s="274">
        <v>2</v>
      </c>
      <c r="E25" s="466"/>
      <c r="F25" s="185">
        <f>IF(D25="","",VLOOKUP(B25,Data!$B$5:$L$404,11,FALSE))</f>
        <v>2134.0100000000002</v>
      </c>
      <c r="G25" s="188">
        <f t="shared" ref="G25:G30" si="1">IF(D25&gt;0,D25*F25,"-")</f>
        <v>4268.0200000000004</v>
      </c>
      <c r="H25" s="182" t="str">
        <f>IF(D25="","",VLOOKUP(B25,Data!$B$5:$D$404,3,FALSE))</f>
        <v>C/T</v>
      </c>
      <c r="I25" s="182" t="str">
        <f>IF(D25="","",VLOOKUP(B25,Data!$B$5:$M$404,12,FALSE))</f>
        <v>Indonesia</v>
      </c>
      <c r="J25" s="280" t="s">
        <v>1176</v>
      </c>
      <c r="K25" s="183">
        <f>IF(D25="","",VLOOKUP(B25,Data!$B$5:$E$404,4,FALSE)*D25)</f>
        <v>402</v>
      </c>
      <c r="L25" s="183">
        <f>IF(D25="","",VLOOKUP(B25,Data!$B$5:$F$404,5,FALSE)*D25)</f>
        <v>362</v>
      </c>
      <c r="M25" s="189" t="e">
        <f>IF(B25=Data!B110,Data!G110,(IF(B25=Data!B116,Data!G116,(IF(B25=Data!B118,Data!G118,(IF(B25=Data!#REF!,Data!#REF!,(IF(B25=Data!#REF!,Data!#REF!,(IF(B25=Data!B101,Data!G101,(IF(B25=Data!#REF!,Data!#REF!,(IF(B25=Data!#REF!,Data!#REF!,Data!#REF!)))))))))))))))&amp;IF(B25=Data!B236,Data!G236,(IF(B25=Data!B237,Data!G237,(IF(B25=Data!#REF!,Data!#REF!,(IF(B25=Data!B232,Data!G232,(IF(B25=Data!B233,Data!G233,(IF(B25=Data!#REF!,Data!G928,(IF(B25=Data!#REF!,Data!#REF!,(IF(B25=Data!B288,Data!G288,Data!#REF!)))))))))))))))&amp;IF(B25=Data!#REF!,Data!#REF!,(IF(B25=Data!#REF!,Data!#REF!,(IF(B25=Data!#REF!,Data!#REF!,(IF(B25=Data!#REF!,Data!#REF!,(IF(B25=Data!#REF!,Data!#REF!,Data!#REF!)))))))))</f>
        <v>#REF!</v>
      </c>
      <c r="N25" s="377"/>
      <c r="O25" s="378"/>
      <c r="P25" s="186" t="e">
        <f>IF(B25=Data!B110,Data!H110,(IF(B25=Data!B116,Data!H116,(IF(B25=Data!B118,Data!H118,(IF(B25=Data!#REF!,Data!#REF!,(IF(B25=Data!#REF!,Data!#REF!,(IF(B25=Data!B101,Data!H101,(IF(B25=Data!#REF!,Data!#REF!,(IF(B25=Data!#REF!,Data!#REF!,Data!#REF!)))))))))))))))&amp;IF(B25=Data!B236,Data!H236,(IF(B25=Data!B237,Data!H237,(IF(B25=Data!#REF!,Data!#REF!,(IF(B25=Data!B232,Data!H232,(IF(B25=Data!B233,Data!H233,(IF(B25=Data!#REF!,Data!H928,(IF(B25=Data!#REF!,Data!#REF!,(IF(B25=Data!B288,Data!H288,Data!#REF!)))))))))))))))&amp;IF(B25=Data!#REF!,Data!#REF!,(IF(B25=Data!#REF!,Data!#REF!,(IF(B25=Data!#REF!,Data!#REF!,(IF(B25=Data!#REF!,Data!#REF!,(IF(B25=Data!#REF!,Data!#REF!,Data!#REF!)))))))))</f>
        <v>#REF!</v>
      </c>
      <c r="Q25" s="378"/>
      <c r="R25" s="378"/>
      <c r="S25" s="186" t="e">
        <f>IF(B25=Data!B110,Data!I110,(IF(B25=Data!B116,Data!I116,(IF(B25=Data!B118,Data!I118,(IF(B25=Data!#REF!,Data!#REF!,(IF(B25=Data!#REF!,Data!#REF!,(IF(B25=Data!B101,Data!I101,(IF(B25=Data!#REF!,Data!#REF!,(IF(B25=Data!#REF!,Data!#REF!,Data!#REF!)))))))))))))))&amp;IF(B25=Data!B236,Data!I236,(IF(B25=Data!B237,Data!I237,(IF(B25=Data!#REF!,Data!#REF!,(IF(B25=Data!B232,Data!I232,(IF(B25=Data!B233,Data!I233,(IF(B25=Data!#REF!,Data!I928,(IF(B25=Data!#REF!,Data!#REF!,(IF(B25=Data!B288,Data!I288,Data!#REF!)))))))))))))))&amp;IF(B25=Data!#REF!,Data!#REF!,(IF(B25=Data!#REF!,Data!#REF!,(IF(B25=Data!#REF!,Data!#REF!,(IF(B25=Data!#REF!,Data!#REF!,(IF(B25=Data!#REF!,Data!#REF!,Data!#REF!)))))))))</f>
        <v>#REF!</v>
      </c>
      <c r="T25" s="379"/>
      <c r="U25" s="186" t="e">
        <f>IF(B25=Data!B110,Data!J110,(IF(B25=Data!B116,Data!J116,(IF(B25=Data!B118,Data!J118,(IF(B25=Data!#REF!,Data!#REF!,(IF(B25=Data!#REF!,Data!#REF!,(IF(B25=Data!B101,Data!J101,(IF(B25=Data!#REF!,Data!#REF!,(IF(B25=Data!#REF!,Data!#REF!,Data!#REF!)))))))))))))))&amp;IF(B25=Data!B236,Data!J236,(IF(B25=Data!B237,Data!J237,(IF(B25=Data!#REF!,Data!#REF!,(IF(B25=Data!B232,Data!J232,(IF(B25=Data!B233,Data!J233,(IF(B25=Data!#REF!,Data!J928,(IF(B25=Data!#REF!,Data!#REF!,(IF(B25=Data!B288,Data!J288,Data!#REF!)))))))))))))))&amp;IF(B25=Data!#REF!,Data!#REF!,(IF(B25=Data!#REF!,Data!#REF!,(IF(B25=Data!#REF!,Data!#REF!,(IF(B25=Data!#REF!,Data!#REF!,(IF(B25=Data!#REF!,Data!#REF!,Data!#REF!)))))))))</f>
        <v>#REF!</v>
      </c>
      <c r="V25" s="184">
        <f>IF(D25="","",VLOOKUP(B25,Data!$B$5:$J$404,9,FALSE)*D25)</f>
        <v>2.2999999999999998</v>
      </c>
    </row>
    <row r="26" spans="1:22" s="340" customFormat="1" ht="17" customHeight="1">
      <c r="A26" s="272">
        <v>7</v>
      </c>
      <c r="B26" s="368" t="s">
        <v>205</v>
      </c>
      <c r="C26" s="187" t="str">
        <f>IF(D26="","",VLOOKUP(B26,Data!$B$5:$L$404,2,FALSE))</f>
        <v>WH50390</v>
      </c>
      <c r="D26" s="274">
        <v>2</v>
      </c>
      <c r="E26" s="466"/>
      <c r="F26" s="185">
        <f>IF(D26="","",VLOOKUP(B26,Data!$B$5:$L$404,11,FALSE))</f>
        <v>2142.8000000000002</v>
      </c>
      <c r="G26" s="188">
        <f t="shared" si="1"/>
        <v>4285.6000000000004</v>
      </c>
      <c r="H26" s="182" t="str">
        <f>IF(D26="","",VLOOKUP(B26,Data!$B$5:$D$404,3,FALSE))</f>
        <v>C/T</v>
      </c>
      <c r="I26" s="182" t="str">
        <f>IF(D26="","",VLOOKUP(B26,Data!$B$5:$M$404,12,FALSE))</f>
        <v>Indonesia</v>
      </c>
      <c r="J26" s="280" t="s">
        <v>1176</v>
      </c>
      <c r="K26" s="183">
        <f>IF(D26="","",VLOOKUP(B26,Data!$B$5:$E$404,4,FALSE)*D26)</f>
        <v>402</v>
      </c>
      <c r="L26" s="183">
        <f>IF(D26="","",VLOOKUP(B26,Data!$B$5:$F$404,5,FALSE)*D26)</f>
        <v>362</v>
      </c>
      <c r="M26" s="189" t="e">
        <f>IF(B26=Data!B111,Data!G111,(IF(B26=Data!B117,Data!G117,(IF(B26=Data!B119,Data!G119,(IF(B26=Data!#REF!,Data!#REF!,(IF(B26=Data!#REF!,Data!#REF!,(IF(B26=Data!B102,Data!G102,(IF(B26=Data!#REF!,Data!#REF!,(IF(B26=Data!#REF!,Data!#REF!,Data!#REF!)))))))))))))))&amp;IF(B26=Data!B237,Data!G237,(IF(B26=Data!B238,Data!G238,(IF(B26=Data!#REF!,Data!#REF!,(IF(B26=Data!B233,Data!G233,(IF(B26=Data!B234,Data!G234,(IF(B26=Data!#REF!,Data!G929,(IF(B26=Data!#REF!,Data!#REF!,(IF(B26=Data!B289,Data!G289,Data!#REF!)))))))))))))))&amp;IF(B26=Data!#REF!,Data!#REF!,(IF(B26=Data!#REF!,Data!#REF!,(IF(B26=Data!#REF!,Data!#REF!,(IF(B26=Data!#REF!,Data!#REF!,(IF(B26=Data!#REF!,Data!#REF!,Data!#REF!)))))))))</f>
        <v>#REF!</v>
      </c>
      <c r="N26" s="377"/>
      <c r="O26" s="378"/>
      <c r="P26" s="186" t="e">
        <f>IF(B26=Data!B111,Data!H111,(IF(B26=Data!B117,Data!H117,(IF(B26=Data!B119,Data!H119,(IF(B26=Data!#REF!,Data!#REF!,(IF(B26=Data!#REF!,Data!#REF!,(IF(B26=Data!B102,Data!H102,(IF(B26=Data!#REF!,Data!#REF!,(IF(B26=Data!#REF!,Data!#REF!,Data!#REF!)))))))))))))))&amp;IF(B26=Data!B237,Data!H237,(IF(B26=Data!B238,Data!H238,(IF(B26=Data!#REF!,Data!#REF!,(IF(B26=Data!B233,Data!H233,(IF(B26=Data!B234,Data!H234,(IF(B26=Data!#REF!,Data!H929,(IF(B26=Data!#REF!,Data!#REF!,(IF(B26=Data!B289,Data!H289,Data!#REF!)))))))))))))))&amp;IF(B26=Data!#REF!,Data!#REF!,(IF(B26=Data!#REF!,Data!#REF!,(IF(B26=Data!#REF!,Data!#REF!,(IF(B26=Data!#REF!,Data!#REF!,(IF(B26=Data!#REF!,Data!#REF!,Data!#REF!)))))))))</f>
        <v>#REF!</v>
      </c>
      <c r="Q26" s="378"/>
      <c r="R26" s="378"/>
      <c r="S26" s="186" t="e">
        <f>IF(B26=Data!B111,Data!I111,(IF(B26=Data!B117,Data!I117,(IF(B26=Data!B119,Data!I119,(IF(B26=Data!#REF!,Data!#REF!,(IF(B26=Data!#REF!,Data!#REF!,(IF(B26=Data!B102,Data!I102,(IF(B26=Data!#REF!,Data!#REF!,(IF(B26=Data!#REF!,Data!#REF!,Data!#REF!)))))))))))))))&amp;IF(B26=Data!B237,Data!I237,(IF(B26=Data!B238,Data!I238,(IF(B26=Data!#REF!,Data!#REF!,(IF(B26=Data!B233,Data!I233,(IF(B26=Data!B234,Data!I234,(IF(B26=Data!#REF!,Data!I929,(IF(B26=Data!#REF!,Data!#REF!,(IF(B26=Data!B289,Data!I289,Data!#REF!)))))))))))))))&amp;IF(B26=Data!#REF!,Data!#REF!,(IF(B26=Data!#REF!,Data!#REF!,(IF(B26=Data!#REF!,Data!#REF!,(IF(B26=Data!#REF!,Data!#REF!,(IF(B26=Data!#REF!,Data!#REF!,Data!#REF!)))))))))</f>
        <v>#REF!</v>
      </c>
      <c r="T26" s="379"/>
      <c r="U26" s="186" t="e">
        <f>IF(B26=Data!B111,Data!J111,(IF(B26=Data!B117,Data!J117,(IF(B26=Data!B119,Data!J119,(IF(B26=Data!#REF!,Data!#REF!,(IF(B26=Data!#REF!,Data!#REF!,(IF(B26=Data!B102,Data!J102,(IF(B26=Data!#REF!,Data!#REF!,(IF(B26=Data!#REF!,Data!#REF!,Data!#REF!)))))))))))))))&amp;IF(B26=Data!B237,Data!J237,(IF(B26=Data!B238,Data!J238,(IF(B26=Data!#REF!,Data!#REF!,(IF(B26=Data!B233,Data!J233,(IF(B26=Data!B234,Data!J234,(IF(B26=Data!#REF!,Data!J929,(IF(B26=Data!#REF!,Data!#REF!,(IF(B26=Data!B289,Data!J289,Data!#REF!)))))))))))))))&amp;IF(B26=Data!#REF!,Data!#REF!,(IF(B26=Data!#REF!,Data!#REF!,(IF(B26=Data!#REF!,Data!#REF!,(IF(B26=Data!#REF!,Data!#REF!,(IF(B26=Data!#REF!,Data!#REF!,Data!#REF!)))))))))</f>
        <v>#REF!</v>
      </c>
      <c r="V26" s="184">
        <f>IF(D26="","",VLOOKUP(B26,Data!$B$5:$J$404,9,FALSE)*D26)</f>
        <v>2.2999999999999998</v>
      </c>
    </row>
    <row r="27" spans="1:22" s="340" customFormat="1" ht="17" customHeight="1">
      <c r="A27" s="272">
        <v>8</v>
      </c>
      <c r="B27" s="368" t="s">
        <v>207</v>
      </c>
      <c r="C27" s="187" t="str">
        <f>IF(D27="","",VLOOKUP(B27,Data!$B$5:$L$404,2,FALSE))</f>
        <v>WH50400</v>
      </c>
      <c r="D27" s="274">
        <v>1</v>
      </c>
      <c r="E27" s="466"/>
      <c r="F27" s="185">
        <f>IF(D27="","",VLOOKUP(B27,Data!$B$5:$L$404,11,FALSE))</f>
        <v>2142.8000000000002</v>
      </c>
      <c r="G27" s="188">
        <f t="shared" si="1"/>
        <v>2142.8000000000002</v>
      </c>
      <c r="H27" s="182" t="str">
        <f>IF(D27="","",VLOOKUP(B27,Data!$B$5:$D$404,3,FALSE))</f>
        <v>C/T</v>
      </c>
      <c r="I27" s="182" t="str">
        <f>IF(D27="","",VLOOKUP(B27,Data!$B$5:$M$404,12,FALSE))</f>
        <v>Indonesia</v>
      </c>
      <c r="J27" s="280" t="s">
        <v>1176</v>
      </c>
      <c r="K27" s="183">
        <f>IF(D27="","",VLOOKUP(B27,Data!$B$5:$E$404,4,FALSE)*D27)</f>
        <v>201</v>
      </c>
      <c r="L27" s="183">
        <f>IF(D27="","",VLOOKUP(B27,Data!$B$5:$F$404,5,FALSE)*D27)</f>
        <v>181</v>
      </c>
      <c r="M27" s="189" t="e">
        <f>IF(B27=Data!B112,Data!G112,(IF(B27=Data!B118,Data!G118,(IF(B27=Data!B120,Data!G120,(IF(B27=Data!#REF!,Data!#REF!,(IF(B27=Data!#REF!,Data!#REF!,(IF(B27=Data!B103,Data!G103,(IF(B27=Data!#REF!,Data!#REF!,(IF(B27=Data!#REF!,Data!#REF!,Data!#REF!)))))))))))))))&amp;IF(B27=Data!B238,Data!G238,(IF(B27=Data!B239,Data!G239,(IF(B27=Data!#REF!,Data!#REF!,(IF(B27=Data!B234,Data!G234,(IF(B27=Data!B235,Data!G235,(IF(B27=Data!#REF!,Data!G930,(IF(B27=Data!#REF!,Data!#REF!,(IF(B27=Data!B290,Data!G290,Data!#REF!)))))))))))))))&amp;IF(B27=Data!#REF!,Data!#REF!,(IF(B27=Data!#REF!,Data!#REF!,(IF(B27=Data!#REF!,Data!#REF!,(IF(B27=Data!#REF!,Data!#REF!,(IF(B27=Data!#REF!,Data!#REF!,Data!#REF!)))))))))</f>
        <v>#REF!</v>
      </c>
      <c r="N27" s="377"/>
      <c r="O27" s="378"/>
      <c r="P27" s="186" t="e">
        <f>IF(B27=Data!B112,Data!H112,(IF(B27=Data!B118,Data!H118,(IF(B27=Data!B120,Data!H120,(IF(B27=Data!#REF!,Data!#REF!,(IF(B27=Data!#REF!,Data!#REF!,(IF(B27=Data!B103,Data!H103,(IF(B27=Data!#REF!,Data!#REF!,(IF(B27=Data!#REF!,Data!#REF!,Data!#REF!)))))))))))))))&amp;IF(B27=Data!B238,Data!H238,(IF(B27=Data!B239,Data!H239,(IF(B27=Data!#REF!,Data!#REF!,(IF(B27=Data!B234,Data!H234,(IF(B27=Data!B235,Data!H235,(IF(B27=Data!#REF!,Data!H930,(IF(B27=Data!#REF!,Data!#REF!,(IF(B27=Data!B290,Data!H290,Data!#REF!)))))))))))))))&amp;IF(B27=Data!#REF!,Data!#REF!,(IF(B27=Data!#REF!,Data!#REF!,(IF(B27=Data!#REF!,Data!#REF!,(IF(B27=Data!#REF!,Data!#REF!,(IF(B27=Data!#REF!,Data!#REF!,Data!#REF!)))))))))</f>
        <v>#REF!</v>
      </c>
      <c r="Q27" s="378"/>
      <c r="R27" s="378"/>
      <c r="S27" s="186" t="e">
        <f>IF(B27=Data!B112,Data!I112,(IF(B27=Data!B118,Data!I118,(IF(B27=Data!B120,Data!I120,(IF(B27=Data!#REF!,Data!#REF!,(IF(B27=Data!#REF!,Data!#REF!,(IF(B27=Data!B103,Data!I103,(IF(B27=Data!#REF!,Data!#REF!,(IF(B27=Data!#REF!,Data!#REF!,Data!#REF!)))))))))))))))&amp;IF(B27=Data!B238,Data!I238,(IF(B27=Data!B239,Data!I239,(IF(B27=Data!#REF!,Data!#REF!,(IF(B27=Data!B234,Data!I234,(IF(B27=Data!B235,Data!I235,(IF(B27=Data!#REF!,Data!I930,(IF(B27=Data!#REF!,Data!#REF!,(IF(B27=Data!B290,Data!I290,Data!#REF!)))))))))))))))&amp;IF(B27=Data!#REF!,Data!#REF!,(IF(B27=Data!#REF!,Data!#REF!,(IF(B27=Data!#REF!,Data!#REF!,(IF(B27=Data!#REF!,Data!#REF!,(IF(B27=Data!#REF!,Data!#REF!,Data!#REF!)))))))))</f>
        <v>#REF!</v>
      </c>
      <c r="T27" s="379"/>
      <c r="U27" s="186" t="e">
        <f>IF(B27=Data!B112,Data!J112,(IF(B27=Data!B118,Data!J118,(IF(B27=Data!B120,Data!J120,(IF(B27=Data!#REF!,Data!#REF!,(IF(B27=Data!#REF!,Data!#REF!,(IF(B27=Data!B103,Data!J103,(IF(B27=Data!#REF!,Data!#REF!,(IF(B27=Data!#REF!,Data!#REF!,Data!#REF!)))))))))))))))&amp;IF(B27=Data!B238,Data!J238,(IF(B27=Data!B239,Data!J239,(IF(B27=Data!#REF!,Data!#REF!,(IF(B27=Data!B234,Data!J234,(IF(B27=Data!B235,Data!J235,(IF(B27=Data!#REF!,Data!J930,(IF(B27=Data!#REF!,Data!#REF!,(IF(B27=Data!B290,Data!J290,Data!#REF!)))))))))))))))&amp;IF(B27=Data!#REF!,Data!#REF!,(IF(B27=Data!#REF!,Data!#REF!,(IF(B27=Data!#REF!,Data!#REF!,(IF(B27=Data!#REF!,Data!#REF!,(IF(B27=Data!#REF!,Data!#REF!,Data!#REF!)))))))))</f>
        <v>#REF!</v>
      </c>
      <c r="V27" s="184">
        <f>IF(D27="","",VLOOKUP(B27,Data!$B$5:$J$404,9,FALSE)*D27)</f>
        <v>1.1499999999999999</v>
      </c>
    </row>
    <row r="28" spans="1:22" s="340" customFormat="1" ht="17" customHeight="1">
      <c r="A28" s="272">
        <v>9</v>
      </c>
      <c r="B28" s="368" t="s">
        <v>547</v>
      </c>
      <c r="C28" s="187" t="str">
        <f>IF(D28="","",VLOOKUP(B28,Data!$B$5:$L$404,2,FALSE))</f>
        <v>ZG04870</v>
      </c>
      <c r="D28" s="274">
        <v>5</v>
      </c>
      <c r="E28" s="466"/>
      <c r="F28" s="185">
        <f>IF(D28="","",VLOOKUP(B28,Data!$B$5:$L$404,11,FALSE))</f>
        <v>1870.76</v>
      </c>
      <c r="G28" s="188">
        <f t="shared" si="1"/>
        <v>9353.7999999999993</v>
      </c>
      <c r="H28" s="182" t="str">
        <f>IF(D28="","",VLOOKUP(B28,Data!$B$5:$D$404,3,FALSE))</f>
        <v>C/T</v>
      </c>
      <c r="I28" s="182" t="str">
        <f>IF(D28="","",VLOOKUP(B28,Data!$B$5:$M$404,12,FALSE))</f>
        <v>Indonesia</v>
      </c>
      <c r="J28" s="280" t="s">
        <v>1176</v>
      </c>
      <c r="K28" s="183">
        <f>IF(D28="","",VLOOKUP(B28,Data!$B$5:$E$404,4,FALSE)*D28)</f>
        <v>1005</v>
      </c>
      <c r="L28" s="183">
        <f>IF(D28="","",VLOOKUP(B28,Data!$B$5:$F$404,5,FALSE)*D28)</f>
        <v>905</v>
      </c>
      <c r="M28" s="189" t="e">
        <f>IF(B28=Data!B113,Data!G113,(IF(B28=Data!B119,Data!G119,(IF(B28=Data!B121,Data!G121,(IF(B28=Data!#REF!,Data!#REF!,(IF(B28=Data!#REF!,Data!#REF!,(IF(B28=Data!B104,Data!G104,(IF(B28=Data!#REF!,Data!#REF!,(IF(B28=Data!#REF!,Data!#REF!,Data!#REF!)))))))))))))))&amp;IF(B28=Data!B239,Data!G239,(IF(B28=Data!B240,Data!G240,(IF(B28=Data!#REF!,Data!#REF!,(IF(B28=Data!B235,Data!G235,(IF(B28=Data!B236,Data!G236,(IF(B28=Data!#REF!,Data!G931,(IF(B28=Data!#REF!,Data!#REF!,(IF(B28=Data!B291,Data!G291,Data!#REF!)))))))))))))))&amp;IF(B28=Data!#REF!,Data!#REF!,(IF(B28=Data!#REF!,Data!#REF!,(IF(B28=Data!#REF!,Data!#REF!,(IF(B28=Data!#REF!,Data!#REF!,(IF(B28=Data!#REF!,Data!#REF!,Data!#REF!)))))))))</f>
        <v>#REF!</v>
      </c>
      <c r="N28" s="377"/>
      <c r="O28" s="378"/>
      <c r="P28" s="186" t="e">
        <f>IF(B28=Data!B113,Data!H113,(IF(B28=Data!B119,Data!H119,(IF(B28=Data!B121,Data!H121,(IF(B28=Data!#REF!,Data!#REF!,(IF(B28=Data!#REF!,Data!#REF!,(IF(B28=Data!B104,Data!H104,(IF(B28=Data!#REF!,Data!#REF!,(IF(B28=Data!#REF!,Data!#REF!,Data!#REF!)))))))))))))))&amp;IF(B28=Data!B239,Data!H239,(IF(B28=Data!B240,Data!H240,(IF(B28=Data!#REF!,Data!#REF!,(IF(B28=Data!B235,Data!H235,(IF(B28=Data!B236,Data!H236,(IF(B28=Data!#REF!,Data!H931,(IF(B28=Data!#REF!,Data!#REF!,(IF(B28=Data!B291,Data!H291,Data!#REF!)))))))))))))))&amp;IF(B28=Data!#REF!,Data!#REF!,(IF(B28=Data!#REF!,Data!#REF!,(IF(B28=Data!#REF!,Data!#REF!,(IF(B28=Data!#REF!,Data!#REF!,(IF(B28=Data!#REF!,Data!#REF!,Data!#REF!)))))))))</f>
        <v>#REF!</v>
      </c>
      <c r="Q28" s="378"/>
      <c r="R28" s="378"/>
      <c r="S28" s="186" t="e">
        <f>IF(B28=Data!B113,Data!I113,(IF(B28=Data!B119,Data!I119,(IF(B28=Data!B121,Data!I121,(IF(B28=Data!#REF!,Data!#REF!,(IF(B28=Data!#REF!,Data!#REF!,(IF(B28=Data!B104,Data!I104,(IF(B28=Data!#REF!,Data!#REF!,(IF(B28=Data!#REF!,Data!#REF!,Data!#REF!)))))))))))))))&amp;IF(B28=Data!B239,Data!I239,(IF(B28=Data!B240,Data!I240,(IF(B28=Data!#REF!,Data!#REF!,(IF(B28=Data!B235,Data!I235,(IF(B28=Data!B236,Data!I236,(IF(B28=Data!#REF!,Data!I931,(IF(B28=Data!#REF!,Data!#REF!,(IF(B28=Data!B291,Data!I291,Data!#REF!)))))))))))))))&amp;IF(B28=Data!#REF!,Data!#REF!,(IF(B28=Data!#REF!,Data!#REF!,(IF(B28=Data!#REF!,Data!#REF!,(IF(B28=Data!#REF!,Data!#REF!,(IF(B28=Data!#REF!,Data!#REF!,Data!#REF!)))))))))</f>
        <v>#REF!</v>
      </c>
      <c r="T28" s="379"/>
      <c r="U28" s="186" t="e">
        <f>IF(B28=Data!B113,Data!J113,(IF(B28=Data!B119,Data!J119,(IF(B28=Data!B121,Data!J121,(IF(B28=Data!#REF!,Data!#REF!,(IF(B28=Data!#REF!,Data!#REF!,(IF(B28=Data!B104,Data!J104,(IF(B28=Data!#REF!,Data!#REF!,(IF(B28=Data!#REF!,Data!#REF!,Data!#REF!)))))))))))))))&amp;IF(B28=Data!B239,Data!J239,(IF(B28=Data!B240,Data!J240,(IF(B28=Data!#REF!,Data!#REF!,(IF(B28=Data!B235,Data!J235,(IF(B28=Data!B236,Data!J236,(IF(B28=Data!#REF!,Data!J931,(IF(B28=Data!#REF!,Data!#REF!,(IF(B28=Data!B291,Data!J291,Data!#REF!)))))))))))))))&amp;IF(B28=Data!#REF!,Data!#REF!,(IF(B28=Data!#REF!,Data!#REF!,(IF(B28=Data!#REF!,Data!#REF!,(IF(B28=Data!#REF!,Data!#REF!,(IF(B28=Data!#REF!,Data!#REF!,Data!#REF!)))))))))</f>
        <v>#REF!</v>
      </c>
      <c r="V28" s="184">
        <f>IF(D28="","",VLOOKUP(B28,Data!$B$5:$J$404,9,FALSE)*D28)</f>
        <v>5.75</v>
      </c>
    </row>
    <row r="29" spans="1:22" s="340" customFormat="1" ht="17" customHeight="1">
      <c r="A29" s="272">
        <v>10</v>
      </c>
      <c r="B29" s="368" t="s">
        <v>209</v>
      </c>
      <c r="C29" s="187" t="str">
        <f>IF(D29="","",VLOOKUP(B29,Data!$B$5:$L$404,2,FALSE))</f>
        <v>WN49700</v>
      </c>
      <c r="D29" s="274">
        <v>3</v>
      </c>
      <c r="E29" s="466"/>
      <c r="F29" s="185">
        <f>IF(D29="","",VLOOKUP(B29,Data!$B$5:$L$404,11,FALSE))</f>
        <v>1870.77</v>
      </c>
      <c r="G29" s="188">
        <f t="shared" si="1"/>
        <v>5612.3099999999995</v>
      </c>
      <c r="H29" s="182" t="str">
        <f>IF(D29="","",VLOOKUP(B29,Data!$B$5:$D$404,3,FALSE))</f>
        <v>C/T</v>
      </c>
      <c r="I29" s="182" t="str">
        <f>IF(D29="","",VLOOKUP(B29,Data!$B$5:$M$404,12,FALSE))</f>
        <v>Indonesia</v>
      </c>
      <c r="J29" s="280" t="s">
        <v>1176</v>
      </c>
      <c r="K29" s="183">
        <f>IF(D29="","",VLOOKUP(B29,Data!$B$5:$E$404,4,FALSE)*D29)</f>
        <v>603</v>
      </c>
      <c r="L29" s="183">
        <f>IF(D29="","",VLOOKUP(B29,Data!$B$5:$F$404,5,FALSE)*D29)</f>
        <v>543</v>
      </c>
      <c r="M29" s="189" t="e">
        <f>IF(B29=Data!B114,Data!G114,(IF(B29=Data!B120,Data!G120,(IF(B29=Data!B122,Data!G122,(IF(B29=Data!#REF!,Data!#REF!,(IF(B29=Data!#REF!,Data!#REF!,(IF(B29=Data!B105,Data!G105,(IF(B29=Data!#REF!,Data!#REF!,(IF(B29=Data!#REF!,Data!#REF!,Data!#REF!)))))))))))))))&amp;IF(B29=Data!B240,Data!G240,(IF(B29=Data!B241,Data!G241,(IF(B29=Data!#REF!,Data!#REF!,(IF(B29=Data!B236,Data!G236,(IF(B29=Data!B237,Data!G237,(IF(B29=Data!#REF!,Data!G932,(IF(B29=Data!#REF!,Data!#REF!,(IF(B29=Data!B292,Data!G292,Data!#REF!)))))))))))))))&amp;IF(B29=Data!#REF!,Data!#REF!,(IF(B29=Data!#REF!,Data!#REF!,(IF(B29=Data!#REF!,Data!#REF!,(IF(B29=Data!#REF!,Data!#REF!,(IF(B29=Data!#REF!,Data!#REF!,Data!#REF!)))))))))</f>
        <v>#REF!</v>
      </c>
      <c r="N29" s="377"/>
      <c r="O29" s="378"/>
      <c r="P29" s="186" t="e">
        <f>IF(B29=Data!B114,Data!H114,(IF(B29=Data!B120,Data!H120,(IF(B29=Data!B122,Data!H122,(IF(B29=Data!#REF!,Data!#REF!,(IF(B29=Data!#REF!,Data!#REF!,(IF(B29=Data!B105,Data!H105,(IF(B29=Data!#REF!,Data!#REF!,(IF(B29=Data!#REF!,Data!#REF!,Data!#REF!)))))))))))))))&amp;IF(B29=Data!B240,Data!H240,(IF(B29=Data!B241,Data!H241,(IF(B29=Data!#REF!,Data!#REF!,(IF(B29=Data!B236,Data!H236,(IF(B29=Data!B237,Data!H237,(IF(B29=Data!#REF!,Data!H932,(IF(B29=Data!#REF!,Data!#REF!,(IF(B29=Data!B292,Data!H292,Data!#REF!)))))))))))))))&amp;IF(B29=Data!#REF!,Data!#REF!,(IF(B29=Data!#REF!,Data!#REF!,(IF(B29=Data!#REF!,Data!#REF!,(IF(B29=Data!#REF!,Data!#REF!,(IF(B29=Data!#REF!,Data!#REF!,Data!#REF!)))))))))</f>
        <v>#REF!</v>
      </c>
      <c r="Q29" s="378"/>
      <c r="R29" s="378"/>
      <c r="S29" s="186" t="e">
        <f>IF(B29=Data!B114,Data!I114,(IF(B29=Data!B120,Data!I120,(IF(B29=Data!B122,Data!I122,(IF(B29=Data!#REF!,Data!#REF!,(IF(B29=Data!#REF!,Data!#REF!,(IF(B29=Data!B105,Data!I105,(IF(B29=Data!#REF!,Data!#REF!,(IF(B29=Data!#REF!,Data!#REF!,Data!#REF!)))))))))))))))&amp;IF(B29=Data!B240,Data!I240,(IF(B29=Data!B241,Data!I241,(IF(B29=Data!#REF!,Data!#REF!,(IF(B29=Data!B236,Data!I236,(IF(B29=Data!B237,Data!I237,(IF(B29=Data!#REF!,Data!I932,(IF(B29=Data!#REF!,Data!#REF!,(IF(B29=Data!B292,Data!I292,Data!#REF!)))))))))))))))&amp;IF(B29=Data!#REF!,Data!#REF!,(IF(B29=Data!#REF!,Data!#REF!,(IF(B29=Data!#REF!,Data!#REF!,(IF(B29=Data!#REF!,Data!#REF!,(IF(B29=Data!#REF!,Data!#REF!,Data!#REF!)))))))))</f>
        <v>#REF!</v>
      </c>
      <c r="T29" s="379"/>
      <c r="U29" s="186" t="e">
        <f>IF(B29=Data!B114,Data!J114,(IF(B29=Data!B120,Data!J120,(IF(B29=Data!B122,Data!J122,(IF(B29=Data!#REF!,Data!#REF!,(IF(B29=Data!#REF!,Data!#REF!,(IF(B29=Data!B105,Data!J105,(IF(B29=Data!#REF!,Data!#REF!,(IF(B29=Data!#REF!,Data!#REF!,Data!#REF!)))))))))))))))&amp;IF(B29=Data!B240,Data!J240,(IF(B29=Data!B241,Data!J241,(IF(B29=Data!#REF!,Data!#REF!,(IF(B29=Data!B236,Data!J236,(IF(B29=Data!B237,Data!J237,(IF(B29=Data!#REF!,Data!J932,(IF(B29=Data!#REF!,Data!#REF!,(IF(B29=Data!B292,Data!J292,Data!#REF!)))))))))))))))&amp;IF(B29=Data!#REF!,Data!#REF!,(IF(B29=Data!#REF!,Data!#REF!,(IF(B29=Data!#REF!,Data!#REF!,(IF(B29=Data!#REF!,Data!#REF!,(IF(B29=Data!#REF!,Data!#REF!,Data!#REF!)))))))))</f>
        <v>#REF!</v>
      </c>
      <c r="V29" s="184">
        <f>IF(D29="","",VLOOKUP(B29,Data!$B$5:$J$404,9,FALSE)*D29)</f>
        <v>3.4499999999999997</v>
      </c>
    </row>
    <row r="30" spans="1:22" s="340" customFormat="1" ht="17" customHeight="1">
      <c r="A30" s="272">
        <v>11</v>
      </c>
      <c r="B30" s="368" t="s">
        <v>219</v>
      </c>
      <c r="C30" s="187" t="str">
        <f>IF(D30="","",VLOOKUP(B30,Data!$B$5:$L$404,2,FALSE))</f>
        <v>WH50440</v>
      </c>
      <c r="D30" s="274">
        <v>2</v>
      </c>
      <c r="E30" s="466"/>
      <c r="F30" s="185">
        <f>IF(D30="","",VLOOKUP(B30,Data!$B$5:$L$404,11,FALSE))</f>
        <v>2347.6799999999998</v>
      </c>
      <c r="G30" s="188">
        <f t="shared" si="1"/>
        <v>4695.3599999999997</v>
      </c>
      <c r="H30" s="182" t="str">
        <f>IF(D30="","",VLOOKUP(B30,Data!$B$5:$D$404,3,FALSE))</f>
        <v>C/T</v>
      </c>
      <c r="I30" s="182" t="str">
        <f>IF(D30="","",VLOOKUP(B30,Data!$B$5:$M$404,12,FALSE))</f>
        <v>Indonesia</v>
      </c>
      <c r="J30" s="280" t="s">
        <v>1176</v>
      </c>
      <c r="K30" s="183">
        <f>IF(D30="","",VLOOKUP(B30,Data!$B$5:$E$404,4,FALSE)*D30)</f>
        <v>444</v>
      </c>
      <c r="L30" s="183">
        <f>IF(D30="","",VLOOKUP(B30,Data!$B$5:$F$404,5,FALSE)*D30)</f>
        <v>402</v>
      </c>
      <c r="M30" s="189" t="e">
        <f>IF(B30=Data!B115,Data!G115,(IF(B30=Data!B121,Data!G121,(IF(B30=Data!B123,Data!G123,(IF(B30=Data!#REF!,Data!#REF!,(IF(B30=Data!#REF!,Data!#REF!,(IF(B30=Data!B106,Data!G106,(IF(B30=Data!#REF!,Data!#REF!,(IF(B30=Data!#REF!,Data!#REF!,Data!#REF!)))))))))))))))&amp;IF(B30=Data!B241,Data!G241,(IF(B30=Data!B242,Data!G242,(IF(B30=Data!#REF!,Data!#REF!,(IF(B30=Data!B237,Data!G237,(IF(B30=Data!B238,Data!G238,(IF(B30=Data!#REF!,Data!G933,(IF(B30=Data!#REF!,Data!#REF!,(IF(B30=Data!B293,Data!G293,Data!#REF!)))))))))))))))&amp;IF(B30=Data!#REF!,Data!#REF!,(IF(B30=Data!#REF!,Data!#REF!,(IF(B30=Data!#REF!,Data!#REF!,(IF(B30=Data!#REF!,Data!#REF!,(IF(B30=Data!#REF!,Data!#REF!,Data!#REF!)))))))))</f>
        <v>#REF!</v>
      </c>
      <c r="N30" s="377"/>
      <c r="O30" s="378"/>
      <c r="P30" s="186" t="e">
        <f>IF(B30=Data!B115,Data!H115,(IF(B30=Data!B121,Data!H121,(IF(B30=Data!B123,Data!H123,(IF(B30=Data!#REF!,Data!#REF!,(IF(B30=Data!#REF!,Data!#REF!,(IF(B30=Data!B106,Data!H106,(IF(B30=Data!#REF!,Data!#REF!,(IF(B30=Data!#REF!,Data!#REF!,Data!#REF!)))))))))))))))&amp;IF(B30=Data!B241,Data!H241,(IF(B30=Data!B242,Data!H242,(IF(B30=Data!#REF!,Data!#REF!,(IF(B30=Data!B237,Data!H237,(IF(B30=Data!B238,Data!H238,(IF(B30=Data!#REF!,Data!H933,(IF(B30=Data!#REF!,Data!#REF!,(IF(B30=Data!B293,Data!H293,Data!#REF!)))))))))))))))&amp;IF(B30=Data!#REF!,Data!#REF!,(IF(B30=Data!#REF!,Data!#REF!,(IF(B30=Data!#REF!,Data!#REF!,(IF(B30=Data!#REF!,Data!#REF!,(IF(B30=Data!#REF!,Data!#REF!,Data!#REF!)))))))))</f>
        <v>#REF!</v>
      </c>
      <c r="Q30" s="378"/>
      <c r="R30" s="378"/>
      <c r="S30" s="186" t="e">
        <f>IF(B30=Data!B115,Data!I115,(IF(B30=Data!B121,Data!I121,(IF(B30=Data!B123,Data!I123,(IF(B30=Data!#REF!,Data!#REF!,(IF(B30=Data!#REF!,Data!#REF!,(IF(B30=Data!B106,Data!I106,(IF(B30=Data!#REF!,Data!#REF!,(IF(B30=Data!#REF!,Data!#REF!,Data!#REF!)))))))))))))))&amp;IF(B30=Data!B241,Data!I241,(IF(B30=Data!B242,Data!I242,(IF(B30=Data!#REF!,Data!#REF!,(IF(B30=Data!B237,Data!I237,(IF(B30=Data!B238,Data!I238,(IF(B30=Data!#REF!,Data!I933,(IF(B30=Data!#REF!,Data!#REF!,(IF(B30=Data!B293,Data!I293,Data!#REF!)))))))))))))))&amp;IF(B30=Data!#REF!,Data!#REF!,(IF(B30=Data!#REF!,Data!#REF!,(IF(B30=Data!#REF!,Data!#REF!,(IF(B30=Data!#REF!,Data!#REF!,(IF(B30=Data!#REF!,Data!#REF!,Data!#REF!)))))))))</f>
        <v>#REF!</v>
      </c>
      <c r="T30" s="379"/>
      <c r="U30" s="186" t="e">
        <f>IF(B30=Data!B115,Data!J115,(IF(B30=Data!B121,Data!J121,(IF(B30=Data!B123,Data!J123,(IF(B30=Data!#REF!,Data!#REF!,(IF(B30=Data!#REF!,Data!#REF!,(IF(B30=Data!B106,Data!J106,(IF(B30=Data!#REF!,Data!#REF!,(IF(B30=Data!#REF!,Data!#REF!,Data!#REF!)))))))))))))))&amp;IF(B30=Data!B241,Data!J241,(IF(B30=Data!B242,Data!J242,(IF(B30=Data!#REF!,Data!#REF!,(IF(B30=Data!B237,Data!J237,(IF(B30=Data!B238,Data!J238,(IF(B30=Data!#REF!,Data!J933,(IF(B30=Data!#REF!,Data!#REF!,(IF(B30=Data!B293,Data!J293,Data!#REF!)))))))))))))))&amp;IF(B30=Data!#REF!,Data!#REF!,(IF(B30=Data!#REF!,Data!#REF!,(IF(B30=Data!#REF!,Data!#REF!,(IF(B30=Data!#REF!,Data!#REF!,(IF(B30=Data!#REF!,Data!#REF!,Data!#REF!)))))))))</f>
        <v>#REF!</v>
      </c>
      <c r="V30" s="184">
        <f>IF(D30="","",VLOOKUP(B30,Data!$B$5:$J$404,9,FALSE)*D30)</f>
        <v>2.3980000000000001</v>
      </c>
    </row>
    <row r="31" spans="1:22" s="340" customFormat="1" ht="17" customHeight="1">
      <c r="A31" s="272">
        <v>12</v>
      </c>
      <c r="B31" s="368" t="s">
        <v>213</v>
      </c>
      <c r="C31" s="187" t="str">
        <f>IF(D31="","",VLOOKUP(B31,Data!$B$5:$L$404,2,FALSE))</f>
        <v>WH50410</v>
      </c>
      <c r="D31" s="274">
        <v>10</v>
      </c>
      <c r="E31" s="466"/>
      <c r="F31" s="185">
        <f>IF(D31="","",VLOOKUP(B31,Data!$B$5:$L$404,11,FALSE))</f>
        <v>1897.4</v>
      </c>
      <c r="G31" s="188">
        <f>IF(D31&gt;0,D31*F31,"-")</f>
        <v>18974</v>
      </c>
      <c r="H31" s="182" t="str">
        <f>IF(D31="","",VLOOKUP(B31,Data!$B$5:$D$404,3,FALSE))</f>
        <v>C/T</v>
      </c>
      <c r="I31" s="182" t="str">
        <f>IF(D31="","",VLOOKUP(B31,Data!$B$5:$M$404,12,FALSE))</f>
        <v>Indonesia</v>
      </c>
      <c r="J31" s="280" t="s">
        <v>1176</v>
      </c>
      <c r="K31" s="183">
        <f>IF(D31="","",VLOOKUP(B31,Data!$B$5:$E$404,4,FALSE)*D31)</f>
        <v>2220</v>
      </c>
      <c r="L31" s="183">
        <f>IF(D31="","",VLOOKUP(B31,Data!$B$5:$F$404,5,FALSE)*D31)</f>
        <v>2010</v>
      </c>
      <c r="M31" s="189" t="e">
        <f>IF(B31=Data!B116,Data!G116,(IF(B31=Data!B122,Data!G122,(IF(B31=Data!B124,Data!G124,(IF(B31=Data!#REF!,Data!#REF!,(IF(B31=Data!#REF!,Data!#REF!,(IF(B31=Data!B107,Data!G107,(IF(B31=Data!#REF!,Data!#REF!,(IF(B31=Data!#REF!,Data!#REF!,Data!#REF!)))))))))))))))&amp;IF(B31=Data!B242,Data!G242,(IF(B31=Data!B243,Data!G243,(IF(B31=Data!#REF!,Data!#REF!,(IF(B31=Data!B238,Data!G238,(IF(B31=Data!B239,Data!G239,(IF(B31=Data!#REF!,Data!G934,(IF(B31=Data!#REF!,Data!#REF!,(IF(B31=Data!B294,Data!G294,Data!#REF!)))))))))))))))&amp;IF(B31=Data!#REF!,Data!#REF!,(IF(B31=Data!#REF!,Data!#REF!,(IF(B31=Data!#REF!,Data!#REF!,(IF(B31=Data!#REF!,Data!#REF!,(IF(B31=Data!#REF!,Data!#REF!,Data!#REF!)))))))))</f>
        <v>#REF!</v>
      </c>
      <c r="N31" s="377"/>
      <c r="O31" s="378"/>
      <c r="P31" s="186" t="e">
        <f>IF(B31=Data!B116,Data!H116,(IF(B31=Data!B122,Data!H122,(IF(B31=Data!B124,Data!H124,(IF(B31=Data!#REF!,Data!#REF!,(IF(B31=Data!#REF!,Data!#REF!,(IF(B31=Data!B107,Data!H107,(IF(B31=Data!#REF!,Data!#REF!,(IF(B31=Data!#REF!,Data!#REF!,Data!#REF!)))))))))))))))&amp;IF(B31=Data!B242,Data!H242,(IF(B31=Data!B243,Data!H243,(IF(B31=Data!#REF!,Data!#REF!,(IF(B31=Data!B238,Data!H238,(IF(B31=Data!B239,Data!H239,(IF(B31=Data!#REF!,Data!H934,(IF(B31=Data!#REF!,Data!#REF!,(IF(B31=Data!B294,Data!H294,Data!#REF!)))))))))))))))&amp;IF(B31=Data!#REF!,Data!#REF!,(IF(B31=Data!#REF!,Data!#REF!,(IF(B31=Data!#REF!,Data!#REF!,(IF(B31=Data!#REF!,Data!#REF!,(IF(B31=Data!#REF!,Data!#REF!,Data!#REF!)))))))))</f>
        <v>#REF!</v>
      </c>
      <c r="Q31" s="378"/>
      <c r="R31" s="378"/>
      <c r="S31" s="186" t="e">
        <f>IF(B31=Data!B116,Data!I116,(IF(B31=Data!B122,Data!I122,(IF(B31=Data!B124,Data!I124,(IF(B31=Data!#REF!,Data!#REF!,(IF(B31=Data!#REF!,Data!#REF!,(IF(B31=Data!B107,Data!I107,(IF(B31=Data!#REF!,Data!#REF!,(IF(B31=Data!#REF!,Data!#REF!,Data!#REF!)))))))))))))))&amp;IF(B31=Data!B242,Data!I242,(IF(B31=Data!B243,Data!I243,(IF(B31=Data!#REF!,Data!#REF!,(IF(B31=Data!B238,Data!I238,(IF(B31=Data!B239,Data!I239,(IF(B31=Data!#REF!,Data!I934,(IF(B31=Data!#REF!,Data!#REF!,(IF(B31=Data!B294,Data!I294,Data!#REF!)))))))))))))))&amp;IF(B31=Data!#REF!,Data!#REF!,(IF(B31=Data!#REF!,Data!#REF!,(IF(B31=Data!#REF!,Data!#REF!,(IF(B31=Data!#REF!,Data!#REF!,(IF(B31=Data!#REF!,Data!#REF!,Data!#REF!)))))))))</f>
        <v>#REF!</v>
      </c>
      <c r="T31" s="379"/>
      <c r="U31" s="186" t="e">
        <f>IF(B31=Data!B116,Data!J116,(IF(B31=Data!B122,Data!J122,(IF(B31=Data!B124,Data!J124,(IF(B31=Data!#REF!,Data!#REF!,(IF(B31=Data!#REF!,Data!#REF!,(IF(B31=Data!B107,Data!J107,(IF(B31=Data!#REF!,Data!#REF!,(IF(B31=Data!#REF!,Data!#REF!,Data!#REF!)))))))))))))))&amp;IF(B31=Data!B242,Data!J242,(IF(B31=Data!B243,Data!J243,(IF(B31=Data!#REF!,Data!#REF!,(IF(B31=Data!B238,Data!J238,(IF(B31=Data!B239,Data!J239,(IF(B31=Data!#REF!,Data!J934,(IF(B31=Data!#REF!,Data!#REF!,(IF(B31=Data!B294,Data!J294,Data!#REF!)))))))))))))))&amp;IF(B31=Data!#REF!,Data!#REF!,(IF(B31=Data!#REF!,Data!#REF!,(IF(B31=Data!#REF!,Data!#REF!,(IF(B31=Data!#REF!,Data!#REF!,(IF(B31=Data!#REF!,Data!#REF!,Data!#REF!)))))))))</f>
        <v>#REF!</v>
      </c>
      <c r="V31" s="184">
        <f>IF(D31="","",VLOOKUP(B31,Data!$B$5:$J$404,9,FALSE)*D31)</f>
        <v>11.99</v>
      </c>
    </row>
    <row r="32" spans="1:22" s="340" customFormat="1" ht="17" customHeight="1">
      <c r="A32" s="272">
        <v>13</v>
      </c>
      <c r="B32" s="368" t="s">
        <v>215</v>
      </c>
      <c r="C32" s="187" t="str">
        <f>IF(D32="","",VLOOKUP(B32,Data!$B$5:$L$404,2,FALSE))</f>
        <v>WH50420</v>
      </c>
      <c r="D32" s="274">
        <v>19</v>
      </c>
      <c r="E32" s="466"/>
      <c r="F32" s="185">
        <f>IF(D32="","",VLOOKUP(B32,Data!$B$5:$L$404,11,FALSE))</f>
        <v>1897.4</v>
      </c>
      <c r="G32" s="188">
        <f>IF(D32&gt;0,D32*F32,"-")</f>
        <v>36050.6</v>
      </c>
      <c r="H32" s="182" t="str">
        <f>IF(D32="","",VLOOKUP(B32,Data!$B$5:$D$404,3,FALSE))</f>
        <v>C/T</v>
      </c>
      <c r="I32" s="182" t="str">
        <f>IF(D32="","",VLOOKUP(B32,Data!$B$5:$M$404,12,FALSE))</f>
        <v>Indonesia</v>
      </c>
      <c r="J32" s="280" t="s">
        <v>1176</v>
      </c>
      <c r="K32" s="183">
        <f>IF(D32="","",VLOOKUP(B32,Data!$B$5:$E$404,4,FALSE)*D32)</f>
        <v>4218</v>
      </c>
      <c r="L32" s="183">
        <f>IF(D32="","",VLOOKUP(B32,Data!$B$5:$F$404,5,FALSE)*D32)</f>
        <v>3819</v>
      </c>
      <c r="M32" s="189" t="e">
        <f>IF(B32=Data!B117,Data!G117,(IF(B32=Data!B123,Data!G123,(IF(B32=Data!B125,Data!G125,(IF(B32=Data!#REF!,Data!#REF!,(IF(B32=Data!#REF!,Data!#REF!,(IF(B32=Data!B108,Data!G108,(IF(B32=Data!#REF!,Data!#REF!,(IF(B32=Data!#REF!,Data!#REF!,Data!#REF!)))))))))))))))&amp;IF(B32=Data!B243,Data!G243,(IF(B32=Data!B244,Data!G244,(IF(B32=Data!#REF!,Data!#REF!,(IF(B32=Data!B239,Data!G239,(IF(B32=Data!B240,Data!G240,(IF(B32=Data!#REF!,Data!G935,(IF(B32=Data!#REF!,Data!#REF!,(IF(B32=Data!B295,Data!G295,Data!#REF!)))))))))))))))&amp;IF(B32=Data!#REF!,Data!#REF!,(IF(B32=Data!#REF!,Data!#REF!,(IF(B32=Data!#REF!,Data!#REF!,(IF(B32=Data!#REF!,Data!#REF!,(IF(B32=Data!#REF!,Data!#REF!,Data!#REF!)))))))))</f>
        <v>#REF!</v>
      </c>
      <c r="N32" s="377"/>
      <c r="O32" s="378"/>
      <c r="P32" s="186" t="e">
        <f>IF(B32=Data!B117,Data!H117,(IF(B32=Data!B123,Data!H123,(IF(B32=Data!B125,Data!H125,(IF(B32=Data!#REF!,Data!#REF!,(IF(B32=Data!#REF!,Data!#REF!,(IF(B32=Data!B108,Data!H108,(IF(B32=Data!#REF!,Data!#REF!,(IF(B32=Data!#REF!,Data!#REF!,Data!#REF!)))))))))))))))&amp;IF(B32=Data!B243,Data!H243,(IF(B32=Data!B244,Data!H244,(IF(B32=Data!#REF!,Data!#REF!,(IF(B32=Data!B239,Data!H239,(IF(B32=Data!B240,Data!H240,(IF(B32=Data!#REF!,Data!H935,(IF(B32=Data!#REF!,Data!#REF!,(IF(B32=Data!B295,Data!H295,Data!#REF!)))))))))))))))&amp;IF(B32=Data!#REF!,Data!#REF!,(IF(B32=Data!#REF!,Data!#REF!,(IF(B32=Data!#REF!,Data!#REF!,(IF(B32=Data!#REF!,Data!#REF!,(IF(B32=Data!#REF!,Data!#REF!,Data!#REF!)))))))))</f>
        <v>#REF!</v>
      </c>
      <c r="Q32" s="378"/>
      <c r="R32" s="378"/>
      <c r="S32" s="186" t="e">
        <f>IF(B32=Data!B117,Data!I117,(IF(B32=Data!B123,Data!I123,(IF(B32=Data!B125,Data!I125,(IF(B32=Data!#REF!,Data!#REF!,(IF(B32=Data!#REF!,Data!#REF!,(IF(B32=Data!B108,Data!I108,(IF(B32=Data!#REF!,Data!#REF!,(IF(B32=Data!#REF!,Data!#REF!,Data!#REF!)))))))))))))))&amp;IF(B32=Data!B243,Data!I243,(IF(B32=Data!B244,Data!I244,(IF(B32=Data!#REF!,Data!#REF!,(IF(B32=Data!B239,Data!I239,(IF(B32=Data!B240,Data!I240,(IF(B32=Data!#REF!,Data!I935,(IF(B32=Data!#REF!,Data!#REF!,(IF(B32=Data!B295,Data!I295,Data!#REF!)))))))))))))))&amp;IF(B32=Data!#REF!,Data!#REF!,(IF(B32=Data!#REF!,Data!#REF!,(IF(B32=Data!#REF!,Data!#REF!,(IF(B32=Data!#REF!,Data!#REF!,(IF(B32=Data!#REF!,Data!#REF!,Data!#REF!)))))))))</f>
        <v>#REF!</v>
      </c>
      <c r="T32" s="379"/>
      <c r="U32" s="186" t="e">
        <f>IF(B32=Data!B117,Data!J117,(IF(B32=Data!B123,Data!J123,(IF(B32=Data!B125,Data!J125,(IF(B32=Data!#REF!,Data!#REF!,(IF(B32=Data!#REF!,Data!#REF!,(IF(B32=Data!B108,Data!J108,(IF(B32=Data!#REF!,Data!#REF!,(IF(B32=Data!#REF!,Data!#REF!,Data!#REF!)))))))))))))))&amp;IF(B32=Data!B243,Data!J243,(IF(B32=Data!B244,Data!J244,(IF(B32=Data!#REF!,Data!#REF!,(IF(B32=Data!B239,Data!J239,(IF(B32=Data!B240,Data!J240,(IF(B32=Data!#REF!,Data!J935,(IF(B32=Data!#REF!,Data!#REF!,(IF(B32=Data!B295,Data!J295,Data!#REF!)))))))))))))))&amp;IF(B32=Data!#REF!,Data!#REF!,(IF(B32=Data!#REF!,Data!#REF!,(IF(B32=Data!#REF!,Data!#REF!,(IF(B32=Data!#REF!,Data!#REF!,(IF(B32=Data!#REF!,Data!#REF!,Data!#REF!)))))))))</f>
        <v>#REF!</v>
      </c>
      <c r="V32" s="184">
        <f>IF(D32="","",VLOOKUP(B32,Data!$B$5:$J$404,9,FALSE)*D32)</f>
        <v>22.781000000000002</v>
      </c>
    </row>
    <row r="33" spans="1:22" s="340" customFormat="1" ht="17" customHeight="1">
      <c r="A33" s="272"/>
      <c r="B33" s="419"/>
      <c r="C33" s="187" t="str">
        <f>IF(D33="","",VLOOKUP(B33,Data!$B$5:$L$404,2,FALSE))</f>
        <v/>
      </c>
      <c r="D33" s="274"/>
      <c r="E33" s="466"/>
      <c r="F33" s="185" t="str">
        <f>IF(D33="","",VLOOKUP(B33,Data!$B$5:$L$404,11,FALSE))</f>
        <v/>
      </c>
      <c r="G33" s="188" t="str">
        <f>IF(D33&gt;0,D33*F33,"-")</f>
        <v>-</v>
      </c>
      <c r="H33" s="182" t="str">
        <f>IF(D33="","",VLOOKUP(B33,Data!$B$5:$D$404,3,FALSE))</f>
        <v/>
      </c>
      <c r="I33" s="182" t="str">
        <f>IF(D33="","",VLOOKUP(B33,Data!$B$5:$M$404,12,FALSE))</f>
        <v/>
      </c>
      <c r="J33" s="280"/>
      <c r="K33" s="183" t="str">
        <f>IF(D33="","",VLOOKUP(B33,Data!$B$5:$E$404,4,FALSE)*D33)</f>
        <v/>
      </c>
      <c r="L33" s="183" t="str">
        <f>IF(D33="","",VLOOKUP(B33,Data!$B$5:$F$404,5,FALSE)*D33)</f>
        <v/>
      </c>
      <c r="M33" s="189" t="e">
        <f>IF(B33=Data!B107,Data!G107,(IF(B33=Data!B113,Data!G113,(IF(B33=Data!B115,Data!G115,(IF(B33=Data!#REF!,Data!#REF!,(IF(B33=Data!#REF!,Data!#REF!,(IF(B33=Data!B98,Data!G98,(IF(B33=Data!#REF!,Data!#REF!,(IF(B33=Data!#REF!,Data!#REF!,Data!#REF!)))))))))))))))&amp;IF(B33=Data!B233,Data!G233,(IF(B33=Data!B234,Data!G234,(IF(B33=Data!#REF!,Data!#REF!,(IF(B33=Data!B229,Data!G229,(IF(B33=Data!B230,Data!G230,(IF(B33=Data!#REF!,Data!G925,(IF(B33=Data!#REF!,Data!#REF!,(IF(B33=Data!B285,Data!G285,Data!#REF!)))))))))))))))&amp;IF(B33=Data!#REF!,Data!#REF!,(IF(B33=Data!#REF!,Data!#REF!,(IF(B33=Data!#REF!,Data!#REF!,(IF(B33=Data!#REF!,Data!#REF!,(IF(B33=Data!#REF!,Data!#REF!,Data!#REF!)))))))))</f>
        <v>#REF!</v>
      </c>
      <c r="N33" s="377"/>
      <c r="O33" s="378"/>
      <c r="P33" s="186" t="e">
        <f>IF(B33=Data!B107,Data!H107,(IF(B33=Data!B113,Data!H113,(IF(B33=Data!B115,Data!H115,(IF(B33=Data!#REF!,Data!#REF!,(IF(B33=Data!#REF!,Data!#REF!,(IF(B33=Data!B98,Data!H98,(IF(B33=Data!#REF!,Data!#REF!,(IF(B33=Data!#REF!,Data!#REF!,Data!#REF!)))))))))))))))&amp;IF(B33=Data!B233,Data!H233,(IF(B33=Data!B234,Data!H234,(IF(B33=Data!#REF!,Data!#REF!,(IF(B33=Data!B229,Data!H229,(IF(B33=Data!B230,Data!H230,(IF(B33=Data!#REF!,Data!H925,(IF(B33=Data!#REF!,Data!#REF!,(IF(B33=Data!B285,Data!H285,Data!#REF!)))))))))))))))&amp;IF(B33=Data!#REF!,Data!#REF!,(IF(B33=Data!#REF!,Data!#REF!,(IF(B33=Data!#REF!,Data!#REF!,(IF(B33=Data!#REF!,Data!#REF!,(IF(B33=Data!#REF!,Data!#REF!,Data!#REF!)))))))))</f>
        <v>#REF!</v>
      </c>
      <c r="Q33" s="378"/>
      <c r="R33" s="378"/>
      <c r="S33" s="186" t="e">
        <f>IF(B33=Data!B107,Data!I107,(IF(B33=Data!B113,Data!I113,(IF(B33=Data!B115,Data!I115,(IF(B33=Data!#REF!,Data!#REF!,(IF(B33=Data!#REF!,Data!#REF!,(IF(B33=Data!B98,Data!I98,(IF(B33=Data!#REF!,Data!#REF!,(IF(B33=Data!#REF!,Data!#REF!,Data!#REF!)))))))))))))))&amp;IF(B33=Data!B233,Data!I233,(IF(B33=Data!B234,Data!I234,(IF(B33=Data!#REF!,Data!#REF!,(IF(B33=Data!B229,Data!I229,(IF(B33=Data!B230,Data!I230,(IF(B33=Data!#REF!,Data!I925,(IF(B33=Data!#REF!,Data!#REF!,(IF(B33=Data!B285,Data!I285,Data!#REF!)))))))))))))))&amp;IF(B33=Data!#REF!,Data!#REF!,(IF(B33=Data!#REF!,Data!#REF!,(IF(B33=Data!#REF!,Data!#REF!,(IF(B33=Data!#REF!,Data!#REF!,(IF(B33=Data!#REF!,Data!#REF!,Data!#REF!)))))))))</f>
        <v>#REF!</v>
      </c>
      <c r="T33" s="379"/>
      <c r="U33" s="186" t="e">
        <f>IF(B33=Data!B107,Data!J107,(IF(B33=Data!B113,Data!J113,(IF(B33=Data!B115,Data!J115,(IF(B33=Data!#REF!,Data!#REF!,(IF(B33=Data!#REF!,Data!#REF!,(IF(B33=Data!B98,Data!J98,(IF(B33=Data!#REF!,Data!#REF!,(IF(B33=Data!#REF!,Data!#REF!,Data!#REF!)))))))))))))))&amp;IF(B33=Data!B233,Data!J233,(IF(B33=Data!B234,Data!J234,(IF(B33=Data!#REF!,Data!#REF!,(IF(B33=Data!B229,Data!J229,(IF(B33=Data!B230,Data!J230,(IF(B33=Data!#REF!,Data!J925,(IF(B33=Data!#REF!,Data!#REF!,(IF(B33=Data!B285,Data!J285,Data!#REF!)))))))))))))))&amp;IF(B33=Data!#REF!,Data!#REF!,(IF(B33=Data!#REF!,Data!#REF!,(IF(B33=Data!#REF!,Data!#REF!,(IF(B33=Data!#REF!,Data!#REF!,(IF(B33=Data!#REF!,Data!#REF!,Data!#REF!)))))))))</f>
        <v>#REF!</v>
      </c>
      <c r="V33" s="184" t="str">
        <f>IF(D33="","",VLOOKUP(B33,Data!$B$5:$J$404,9,FALSE)*D33)</f>
        <v/>
      </c>
    </row>
    <row r="34" spans="1:22" s="340" customFormat="1" ht="17" customHeight="1">
      <c r="A34" s="272"/>
      <c r="B34" s="419"/>
      <c r="C34" s="187" t="str">
        <f>IF(D34="","",VLOOKUP(B34,Data!$B$5:$L$404,2,FALSE))</f>
        <v/>
      </c>
      <c r="D34" s="274"/>
      <c r="E34" s="341"/>
      <c r="F34" s="185" t="str">
        <f>IF(D34="","",VLOOKUP(B34,Data!$B$5:$L$404,11,FALSE))</f>
        <v/>
      </c>
      <c r="G34" s="188" t="str">
        <f>IF(D34&gt;0,D34*F34,"-")</f>
        <v>-</v>
      </c>
      <c r="H34" s="182" t="str">
        <f>IF(D34="","",VLOOKUP(B34,Data!$B$5:$D$404,3,FALSE))</f>
        <v/>
      </c>
      <c r="I34" s="182" t="str">
        <f>IF(D34="","",VLOOKUP(B34,Data!$B$5:$M$404,12,FALSE))</f>
        <v/>
      </c>
      <c r="J34" s="280"/>
      <c r="K34" s="183" t="str">
        <f>IF(D34="","",VLOOKUP(B34,Data!$B$5:$E$404,4,FALSE)*D34)</f>
        <v/>
      </c>
      <c r="L34" s="183" t="str">
        <f>IF(D34="","",VLOOKUP(B34,Data!$B$5:$F$404,5,FALSE)*D34)</f>
        <v/>
      </c>
      <c r="M34" s="189" t="e">
        <f>IF(B34=Data!B118,Data!G118,(IF(B34=Data!B124,Data!G124,(IF(B34=Data!B126,Data!G126,(IF(B34=Data!#REF!,Data!#REF!,(IF(B34=Data!#REF!,Data!#REF!,(IF(B34=Data!B109,Data!G109,(IF(B34=Data!#REF!,Data!#REF!,(IF(B34=Data!#REF!,Data!#REF!,Data!#REF!)))))))))))))))&amp;IF(B34=Data!B244,Data!G244,(IF(B34=Data!B245,Data!G245,(IF(B34=Data!#REF!,Data!#REF!,(IF(B34=Data!B240,Data!G240,(IF(B34=Data!B241,Data!G241,(IF(B34=Data!#REF!,Data!G936,(IF(B34=Data!#REF!,Data!#REF!,(IF(B34=Data!B296,Data!G296,Data!#REF!)))))))))))))))&amp;IF(B34=Data!#REF!,Data!#REF!,(IF(B34=Data!#REF!,Data!#REF!,(IF(B34=Data!#REF!,Data!#REF!,(IF(B34=Data!#REF!,Data!#REF!,(IF(B34=Data!#REF!,Data!#REF!,Data!#REF!)))))))))</f>
        <v>#REF!</v>
      </c>
      <c r="N34" s="377"/>
      <c r="O34" s="378"/>
      <c r="P34" s="186" t="e">
        <f>IF(B34=Data!B118,Data!H118,(IF(B34=Data!B124,Data!H124,(IF(B34=Data!B126,Data!H126,(IF(B34=Data!#REF!,Data!#REF!,(IF(B34=Data!#REF!,Data!#REF!,(IF(B34=Data!B109,Data!H109,(IF(B34=Data!#REF!,Data!#REF!,(IF(B34=Data!#REF!,Data!#REF!,Data!#REF!)))))))))))))))&amp;IF(B34=Data!B244,Data!H244,(IF(B34=Data!B245,Data!H245,(IF(B34=Data!#REF!,Data!#REF!,(IF(B34=Data!B240,Data!H240,(IF(B34=Data!B241,Data!H241,(IF(B34=Data!#REF!,Data!H936,(IF(B34=Data!#REF!,Data!#REF!,(IF(B34=Data!B296,Data!H296,Data!#REF!)))))))))))))))&amp;IF(B34=Data!#REF!,Data!#REF!,(IF(B34=Data!#REF!,Data!#REF!,(IF(B34=Data!#REF!,Data!#REF!,(IF(B34=Data!#REF!,Data!#REF!,(IF(B34=Data!#REF!,Data!#REF!,Data!#REF!)))))))))</f>
        <v>#REF!</v>
      </c>
      <c r="Q34" s="378"/>
      <c r="R34" s="378"/>
      <c r="S34" s="186" t="e">
        <f>IF(B34=Data!B118,Data!I118,(IF(B34=Data!B124,Data!I124,(IF(B34=Data!B126,Data!I126,(IF(B34=Data!#REF!,Data!#REF!,(IF(B34=Data!#REF!,Data!#REF!,(IF(B34=Data!B109,Data!I109,(IF(B34=Data!#REF!,Data!#REF!,(IF(B34=Data!#REF!,Data!#REF!,Data!#REF!)))))))))))))))&amp;IF(B34=Data!B244,Data!I244,(IF(B34=Data!B245,Data!I245,(IF(B34=Data!#REF!,Data!#REF!,(IF(B34=Data!B240,Data!I240,(IF(B34=Data!B241,Data!I241,(IF(B34=Data!#REF!,Data!I936,(IF(B34=Data!#REF!,Data!#REF!,(IF(B34=Data!B296,Data!I296,Data!#REF!)))))))))))))))&amp;IF(B34=Data!#REF!,Data!#REF!,(IF(B34=Data!#REF!,Data!#REF!,(IF(B34=Data!#REF!,Data!#REF!,(IF(B34=Data!#REF!,Data!#REF!,(IF(B34=Data!#REF!,Data!#REF!,Data!#REF!)))))))))</f>
        <v>#REF!</v>
      </c>
      <c r="T34" s="379"/>
      <c r="U34" s="186" t="e">
        <f>IF(B34=Data!B118,Data!J118,(IF(B34=Data!B124,Data!J124,(IF(B34=Data!B126,Data!J126,(IF(B34=Data!#REF!,Data!#REF!,(IF(B34=Data!#REF!,Data!#REF!,(IF(B34=Data!B109,Data!J109,(IF(B34=Data!#REF!,Data!#REF!,(IF(B34=Data!#REF!,Data!#REF!,Data!#REF!)))))))))))))))&amp;IF(B34=Data!B244,Data!J244,(IF(B34=Data!B245,Data!J245,(IF(B34=Data!#REF!,Data!#REF!,(IF(B34=Data!B240,Data!J240,(IF(B34=Data!B241,Data!J241,(IF(B34=Data!#REF!,Data!J936,(IF(B34=Data!#REF!,Data!#REF!,(IF(B34=Data!B296,Data!J296,Data!#REF!)))))))))))))))&amp;IF(B34=Data!#REF!,Data!#REF!,(IF(B34=Data!#REF!,Data!#REF!,(IF(B34=Data!#REF!,Data!#REF!,(IF(B34=Data!#REF!,Data!#REF!,(IF(B34=Data!#REF!,Data!#REF!,Data!#REF!)))))))))</f>
        <v>#REF!</v>
      </c>
      <c r="V34" s="184" t="str">
        <f>IF(D34="","",VLOOKUP(B34,Data!$B$5:$J$404,9,FALSE)*D34)</f>
        <v/>
      </c>
    </row>
    <row r="35" spans="1:22" s="340" customFormat="1" ht="19.5" customHeight="1">
      <c r="A35" s="272"/>
      <c r="B35" s="695" t="s">
        <v>1198</v>
      </c>
      <c r="C35" s="696"/>
      <c r="D35" s="454">
        <f>SUM(D18:D33)</f>
        <v>53</v>
      </c>
      <c r="E35" s="191"/>
      <c r="F35" s="191"/>
      <c r="G35" s="455">
        <f>SUM(G18:G33)</f>
        <v>123664.38</v>
      </c>
      <c r="H35" s="383"/>
      <c r="I35" s="191"/>
      <c r="J35" s="191"/>
      <c r="K35" s="455">
        <f>SUM(K18:K34)</f>
        <v>12031</v>
      </c>
      <c r="L35" s="455">
        <f>SUM(L18:L34)</f>
        <v>10856</v>
      </c>
      <c r="M35" s="190">
        <f>SUM(M16:M17)</f>
        <v>0</v>
      </c>
      <c r="N35" s="190"/>
      <c r="O35" s="190"/>
      <c r="P35" s="190"/>
      <c r="Q35" s="190"/>
      <c r="R35" s="190">
        <f>SUM(R16:R17)</f>
        <v>0</v>
      </c>
      <c r="S35" s="190">
        <f>SUM(S16:S17)</f>
        <v>0</v>
      </c>
      <c r="T35" s="190"/>
      <c r="U35" s="190">
        <f>SUM(U16:U17)</f>
        <v>0</v>
      </c>
      <c r="V35" s="456">
        <f>SUM(V18:V34)</f>
        <v>65.637</v>
      </c>
    </row>
    <row r="36" spans="1:22" ht="10.25" customHeight="1">
      <c r="A36" s="272"/>
      <c r="B36" s="697"/>
      <c r="C36" s="698"/>
      <c r="D36" s="395"/>
      <c r="E36" s="311"/>
      <c r="F36" s="160" t="s">
        <v>523</v>
      </c>
      <c r="G36" s="157"/>
      <c r="H36" s="344"/>
      <c r="I36" s="344"/>
      <c r="J36" s="344"/>
      <c r="K36" s="161"/>
      <c r="L36" s="151"/>
      <c r="M36" s="298"/>
      <c r="T36" s="298"/>
      <c r="U36" s="298"/>
      <c r="V36" s="155"/>
    </row>
    <row r="37" spans="1:22" ht="14">
      <c r="A37" s="290" t="s">
        <v>524</v>
      </c>
      <c r="B37" s="346"/>
      <c r="C37" s="347"/>
      <c r="D37" s="396" t="s">
        <v>81</v>
      </c>
      <c r="E37" s="305"/>
      <c r="F37" s="68" t="s">
        <v>82</v>
      </c>
      <c r="G37" s="72"/>
      <c r="H37" s="322" t="s">
        <v>83</v>
      </c>
      <c r="I37" s="349"/>
      <c r="J37" s="152" t="s">
        <v>84</v>
      </c>
      <c r="K37" s="152"/>
      <c r="L37" s="682" t="s">
        <v>85</v>
      </c>
      <c r="M37" s="683"/>
      <c r="N37" s="683"/>
      <c r="O37" s="683"/>
      <c r="P37" s="683"/>
      <c r="Q37" s="683"/>
      <c r="R37" s="683"/>
      <c r="S37" s="683"/>
      <c r="T37" s="683"/>
      <c r="U37" s="683"/>
      <c r="V37" s="684"/>
    </row>
    <row r="38" spans="1:22" ht="14">
      <c r="A38" s="297" t="s">
        <v>525</v>
      </c>
      <c r="B38" s="334"/>
      <c r="C38" s="308"/>
      <c r="D38" s="386" t="s">
        <v>87</v>
      </c>
      <c r="F38" s="685"/>
      <c r="G38" s="686"/>
      <c r="H38" s="297" t="s">
        <v>88</v>
      </c>
      <c r="I38" s="350"/>
      <c r="J38" s="154" t="s">
        <v>89</v>
      </c>
      <c r="K38" s="154"/>
      <c r="L38" s="150"/>
      <c r="V38" s="155"/>
    </row>
    <row r="39" spans="1:22">
      <c r="A39" s="297" t="s">
        <v>526</v>
      </c>
      <c r="B39" s="297"/>
      <c r="C39" s="298"/>
      <c r="F39" s="685"/>
      <c r="G39" s="686"/>
      <c r="H39" s="297"/>
      <c r="I39" s="350"/>
      <c r="J39" s="154" t="s">
        <v>93</v>
      </c>
      <c r="K39" s="154"/>
      <c r="L39" s="150"/>
      <c r="V39" s="155"/>
    </row>
    <row r="40" spans="1:22" ht="10.5" customHeight="1">
      <c r="A40" s="311"/>
      <c r="B40" s="351"/>
      <c r="C40" s="352"/>
      <c r="D40" s="386" t="s">
        <v>94</v>
      </c>
      <c r="F40" s="685"/>
      <c r="G40" s="686"/>
      <c r="H40" s="297" t="s">
        <v>95</v>
      </c>
      <c r="I40" s="350"/>
      <c r="J40" s="154"/>
      <c r="K40" s="154"/>
      <c r="L40" s="150"/>
      <c r="V40" s="155"/>
    </row>
    <row r="41" spans="1:22" ht="13">
      <c r="A41" s="290" t="s">
        <v>96</v>
      </c>
      <c r="C41" s="292"/>
      <c r="D41" s="386" t="s">
        <v>97</v>
      </c>
      <c r="F41" s="76" t="s">
        <v>98</v>
      </c>
      <c r="G41" s="73"/>
      <c r="H41" s="297" t="s">
        <v>88</v>
      </c>
      <c r="I41" s="350"/>
      <c r="J41" s="154" t="s">
        <v>99</v>
      </c>
      <c r="K41" s="154"/>
      <c r="L41" s="150"/>
      <c r="V41" s="155"/>
    </row>
    <row r="42" spans="1:22" ht="10.5" customHeight="1">
      <c r="A42" s="297" t="s">
        <v>527</v>
      </c>
      <c r="C42" s="298"/>
      <c r="D42" s="386" t="s">
        <v>100</v>
      </c>
      <c r="F42" s="77"/>
      <c r="G42" s="162"/>
      <c r="H42" s="297" t="s">
        <v>101</v>
      </c>
      <c r="I42" s="350"/>
      <c r="J42" s="154" t="s">
        <v>528</v>
      </c>
      <c r="K42" s="154"/>
      <c r="L42" s="687" t="s">
        <v>103</v>
      </c>
      <c r="M42" s="688"/>
      <c r="N42" s="688"/>
      <c r="O42" s="688"/>
      <c r="P42" s="688"/>
      <c r="Q42" s="688"/>
      <c r="R42" s="688"/>
      <c r="S42" s="688"/>
      <c r="T42" s="688"/>
      <c r="U42" s="688"/>
      <c r="V42" s="689"/>
    </row>
    <row r="43" spans="1:22">
      <c r="A43" s="311"/>
      <c r="B43" s="312"/>
      <c r="C43" s="313"/>
      <c r="D43" s="397"/>
      <c r="E43" s="312"/>
      <c r="F43" s="673" t="s">
        <v>1201</v>
      </c>
      <c r="G43" s="674"/>
      <c r="H43" s="673" t="s">
        <v>1197</v>
      </c>
      <c r="I43" s="674"/>
      <c r="J43" s="158" t="s">
        <v>104</v>
      </c>
      <c r="K43" s="158"/>
      <c r="L43" s="675" t="s">
        <v>105</v>
      </c>
      <c r="M43" s="676"/>
      <c r="N43" s="676"/>
      <c r="O43" s="676"/>
      <c r="P43" s="676"/>
      <c r="Q43" s="676"/>
      <c r="R43" s="676"/>
      <c r="S43" s="676"/>
      <c r="T43" s="676"/>
      <c r="U43" s="676"/>
      <c r="V43" s="677"/>
    </row>
    <row r="44" spans="1:22">
      <c r="B44" s="305"/>
    </row>
    <row r="47" spans="1:22" ht="19.25" customHeight="1"/>
    <row r="48" spans="1:22" ht="19.25" customHeight="1"/>
    <row r="49" spans="1:22" s="354" customFormat="1" ht="17.75" customHeight="1">
      <c r="A49" s="163" t="s">
        <v>886</v>
      </c>
      <c r="B49" s="146"/>
      <c r="C49" s="163" t="s">
        <v>569</v>
      </c>
      <c r="D49" s="382"/>
      <c r="E49" s="363"/>
      <c r="F49" s="163" t="s">
        <v>880</v>
      </c>
      <c r="G49" s="146"/>
      <c r="H49" s="163" t="s">
        <v>569</v>
      </c>
      <c r="K49" s="265"/>
      <c r="L49" s="265"/>
      <c r="V49" s="264"/>
    </row>
    <row r="50" spans="1:22" s="354" customFormat="1" ht="17.75" customHeight="1">
      <c r="A50" s="163" t="s">
        <v>887</v>
      </c>
      <c r="B50" s="146"/>
      <c r="C50" s="163" t="s">
        <v>891</v>
      </c>
      <c r="D50" s="382"/>
      <c r="E50" s="363"/>
      <c r="F50" s="247" t="s">
        <v>881</v>
      </c>
      <c r="G50" s="381"/>
      <c r="H50" s="247" t="s">
        <v>891</v>
      </c>
      <c r="K50" s="265"/>
      <c r="L50" s="265"/>
      <c r="V50" s="264"/>
    </row>
    <row r="51" spans="1:22" s="354" customFormat="1" ht="17.75" customHeight="1">
      <c r="A51" s="163" t="s">
        <v>888</v>
      </c>
      <c r="B51" s="146"/>
      <c r="C51" s="163" t="s">
        <v>891</v>
      </c>
      <c r="D51" s="382"/>
      <c r="E51" s="363"/>
      <c r="F51" s="163" t="s">
        <v>882</v>
      </c>
      <c r="G51" s="146"/>
      <c r="H51" s="163" t="s">
        <v>569</v>
      </c>
      <c r="K51" s="265"/>
      <c r="L51" s="265"/>
      <c r="V51" s="264"/>
    </row>
    <row r="52" spans="1:22" s="354" customFormat="1" ht="17.75" customHeight="1">
      <c r="A52" s="163" t="s">
        <v>889</v>
      </c>
      <c r="B52" s="146"/>
      <c r="C52" s="163" t="s">
        <v>569</v>
      </c>
      <c r="D52" s="382"/>
      <c r="E52" s="363"/>
      <c r="F52" s="163" t="s">
        <v>883</v>
      </c>
      <c r="G52" s="146"/>
      <c r="H52" s="163" t="s">
        <v>569</v>
      </c>
      <c r="K52" s="265"/>
      <c r="L52" s="265"/>
      <c r="V52" s="264"/>
    </row>
    <row r="53" spans="1:22" s="354" customFormat="1" ht="17.75" customHeight="1">
      <c r="A53" s="163" t="s">
        <v>890</v>
      </c>
      <c r="B53" s="146"/>
      <c r="C53" s="163" t="s">
        <v>569</v>
      </c>
      <c r="D53" s="382"/>
      <c r="E53" s="363"/>
      <c r="F53" s="163" t="s">
        <v>885</v>
      </c>
      <c r="G53" s="146"/>
      <c r="H53" s="163" t="s">
        <v>569</v>
      </c>
      <c r="K53" s="265"/>
      <c r="L53" s="265"/>
      <c r="V53" s="264"/>
    </row>
    <row r="54" spans="1:22" ht="18.75" customHeight="1">
      <c r="A54" s="411"/>
      <c r="B54" s="411"/>
      <c r="C54" s="411"/>
      <c r="D54" s="384"/>
      <c r="E54" s="266"/>
      <c r="F54" s="163" t="s">
        <v>884</v>
      </c>
      <c r="H54" s="163" t="s">
        <v>569</v>
      </c>
    </row>
    <row r="55" spans="1:22" ht="17.5">
      <c r="A55" s="268"/>
      <c r="B55" s="411"/>
      <c r="C55" s="411"/>
      <c r="D55" s="384"/>
      <c r="E55" s="411"/>
      <c r="F55" s="267"/>
      <c r="G55" s="267"/>
      <c r="H55" s="411"/>
    </row>
    <row r="57" spans="1:22">
      <c r="D57" s="386" t="s">
        <v>872</v>
      </c>
    </row>
    <row r="58" spans="1:22">
      <c r="L58" s="355"/>
    </row>
    <row r="59" spans="1:22" ht="14">
      <c r="A59" s="356"/>
      <c r="C59" s="334"/>
      <c r="D59" s="398"/>
      <c r="L59" s="358"/>
    </row>
    <row r="60" spans="1:22" ht="14">
      <c r="A60" s="359"/>
      <c r="C60" s="334"/>
      <c r="D60" s="398"/>
      <c r="L60" s="358"/>
    </row>
    <row r="61" spans="1:22" ht="14">
      <c r="A61" s="359"/>
      <c r="C61" s="334"/>
      <c r="D61" s="398"/>
      <c r="L61" s="358"/>
    </row>
    <row r="62" spans="1:22" ht="14">
      <c r="A62" s="359"/>
      <c r="B62" s="334"/>
      <c r="C62" s="334"/>
      <c r="D62" s="398"/>
      <c r="L62" s="358"/>
    </row>
    <row r="63" spans="1:22" ht="14">
      <c r="A63" s="359"/>
      <c r="B63" s="334"/>
      <c r="C63" s="334"/>
      <c r="D63" s="398"/>
      <c r="L63" s="358"/>
    </row>
    <row r="64" spans="1:22" ht="14">
      <c r="A64" s="359"/>
      <c r="B64" s="334"/>
      <c r="C64" s="334"/>
      <c r="D64" s="398"/>
      <c r="L64" s="358"/>
    </row>
    <row r="65" spans="1:12" ht="14">
      <c r="A65" s="334"/>
      <c r="B65" s="334"/>
      <c r="C65" s="334"/>
      <c r="D65" s="398"/>
      <c r="L65" s="360"/>
    </row>
    <row r="66" spans="1:12" ht="14">
      <c r="A66" s="359"/>
      <c r="B66" s="334"/>
      <c r="C66" s="334"/>
      <c r="D66" s="398"/>
    </row>
    <row r="67" spans="1:12" ht="14">
      <c r="A67" s="334"/>
      <c r="B67" s="334"/>
      <c r="C67" s="334"/>
      <c r="D67" s="398"/>
    </row>
    <row r="68" spans="1:12" ht="14">
      <c r="A68" s="334"/>
      <c r="B68" s="334"/>
      <c r="C68" s="334"/>
      <c r="D68" s="398"/>
    </row>
    <row r="69" spans="1:12" ht="14">
      <c r="A69" s="359"/>
      <c r="B69" s="334"/>
      <c r="C69" s="334"/>
      <c r="D69" s="398"/>
    </row>
    <row r="70" spans="1:12" ht="14">
      <c r="A70" s="359"/>
      <c r="B70" s="334"/>
      <c r="C70" s="334"/>
      <c r="D70" s="398"/>
    </row>
    <row r="71" spans="1:12" ht="14">
      <c r="A71" s="359"/>
      <c r="B71" s="334"/>
      <c r="C71" s="334"/>
      <c r="D71" s="398"/>
    </row>
    <row r="72" spans="1:12" ht="14">
      <c r="A72" s="359"/>
      <c r="B72" s="334"/>
      <c r="C72" s="334"/>
      <c r="D72" s="398"/>
    </row>
    <row r="73" spans="1:12" ht="14">
      <c r="A73" s="359"/>
      <c r="B73" s="334"/>
      <c r="C73" s="334"/>
      <c r="D73" s="398"/>
    </row>
    <row r="74" spans="1:12" ht="14">
      <c r="A74" s="359"/>
      <c r="B74" s="334"/>
      <c r="C74" s="334"/>
      <c r="D74" s="398"/>
    </row>
    <row r="75" spans="1:12" ht="14">
      <c r="A75" s="359"/>
      <c r="B75" s="334"/>
      <c r="C75" s="334"/>
      <c r="D75" s="398"/>
    </row>
    <row r="76" spans="1:12" ht="14">
      <c r="A76" s="359"/>
      <c r="B76" s="334"/>
      <c r="C76" s="334"/>
      <c r="D76" s="398"/>
    </row>
    <row r="77" spans="1:12" ht="14">
      <c r="A77" s="359"/>
      <c r="B77" s="334"/>
      <c r="C77" s="334"/>
      <c r="D77" s="398"/>
    </row>
    <row r="78" spans="1:12" ht="14">
      <c r="A78" s="359"/>
      <c r="B78" s="334"/>
      <c r="C78" s="334"/>
      <c r="D78" s="398"/>
    </row>
    <row r="79" spans="1:12" ht="14">
      <c r="A79" s="334"/>
      <c r="B79" s="334"/>
      <c r="C79" s="334"/>
      <c r="D79" s="398"/>
    </row>
    <row r="80" spans="1:12" ht="14">
      <c r="B80" s="334"/>
    </row>
    <row r="81" spans="2:2" ht="14">
      <c r="B81" s="334"/>
    </row>
    <row r="82" spans="2:2" ht="14">
      <c r="B82" s="334"/>
    </row>
  </sheetData>
  <mergeCells count="9">
    <mergeCell ref="F43:G43"/>
    <mergeCell ref="H43:I43"/>
    <mergeCell ref="L43:V43"/>
    <mergeCell ref="B35:C36"/>
    <mergeCell ref="L37:V37"/>
    <mergeCell ref="F38:G38"/>
    <mergeCell ref="F39:G39"/>
    <mergeCell ref="F40:G40"/>
    <mergeCell ref="L42:V42"/>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43" max="21" man="1"/>
  </rowBreaks>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4C9FE-6B85-4330-99F4-6422E300B0CB}">
  <sheetPr>
    <pageSetUpPr fitToPage="1"/>
  </sheetPr>
  <dimension ref="A1:AD79"/>
  <sheetViews>
    <sheetView topLeftCell="A10" zoomScale="70" zoomScaleNormal="70" zoomScaleSheetLayoutView="85" workbookViewId="0">
      <selection activeCell="G19" sqref="G1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19"/>
      <c r="I10" s="620"/>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1155</v>
      </c>
      <c r="C18" s="187" t="str">
        <f>IF(D18="","",VLOOKUP(B18,Data!$B$5:$L$404,2,FALSE))</f>
        <v/>
      </c>
      <c r="D18" s="274"/>
      <c r="E18" s="276"/>
      <c r="F18" s="185" t="str">
        <f>IF(D18="","",VLOOKUP(B18,Data!$B$5:$L$404,11,FALSE))</f>
        <v/>
      </c>
      <c r="G18" s="188" t="str">
        <f t="shared" ref="G18:G23"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14</v>
      </c>
      <c r="B19" s="419" t="s">
        <v>239</v>
      </c>
      <c r="C19" s="187" t="str">
        <f>IF(D19="","",VLOOKUP(B19,Data!$B$5:$L$404,2,FALSE))</f>
        <v>AAC7366</v>
      </c>
      <c r="D19" s="274">
        <v>7</v>
      </c>
      <c r="E19" s="466"/>
      <c r="F19" s="185">
        <f>IF(D19="","",VLOOKUP(B19,Data!$B$5:$L$404,11,FALSE))</f>
        <v>2618.06</v>
      </c>
      <c r="G19" s="188">
        <f t="shared" si="0"/>
        <v>18326.419999999998</v>
      </c>
      <c r="H19" s="182" t="str">
        <f>IF(D19="","",VLOOKUP(B19,Data!$B$5:$D$404,3,FALSE))</f>
        <v>C/T</v>
      </c>
      <c r="I19" s="182" t="str">
        <f>IF(D19="","",VLOOKUP(B19,Data!$B$5:$M$404,12,FALSE))</f>
        <v>Indonesia</v>
      </c>
      <c r="J19" s="553" t="s">
        <v>1156</v>
      </c>
      <c r="K19" s="183">
        <f>IF(D19="","",VLOOKUP(B19,Data!$B$5:$E$404,4,FALSE)*D19)</f>
        <v>1862</v>
      </c>
      <c r="L19" s="183">
        <f>IF(D19="","",VLOOKUP(B19,Data!$B$5:$F$404,5,FALSE)*D19)</f>
        <v>1722</v>
      </c>
      <c r="M19" s="189" t="e">
        <f>IF(B19=Data!B96,Data!G96,(IF(B19=Data!B102,Data!G102,(IF(B19=Data!B104,Data!G104,(IF(B19=Data!#REF!,Data!#REF!,(IF(B19=Data!#REF!,Data!#REF!,(IF(B19=Data!B87,Data!G87,(IF(B19=Data!#REF!,Data!#REF!,(IF(B19=Data!#REF!,Data!#REF!,Data!#REF!)))))))))))))))&amp;IF(B19=Data!B221,Data!G221,(IF(B19=Data!B222,Data!G222,(IF(B19=Data!#REF!,Data!#REF!,(IF(B19=Data!B217,Data!G217,(IF(B19=Data!B218,Data!G218,(IF(B19=Data!#REF!,Data!G914,(IF(B19=Data!#REF!,Data!#REF!,(IF(B19=Data!B274,Data!G274,Data!#REF!)))))))))))))))&amp;IF(B19=Data!#REF!,Data!#REF!,(IF(B19=Data!#REF!,Data!#REF!,(IF(B19=Data!#REF!,Data!#REF!,(IF(B19=Data!#REF!,Data!#REF!,(IF(B19=Data!#REF!,Data!#REF!,Data!#REF!)))))))))</f>
        <v>#REF!</v>
      </c>
      <c r="N19" s="377"/>
      <c r="O19" s="378"/>
      <c r="P19" s="186" t="e">
        <f>IF(B19=Data!B96,Data!H96,(IF(B19=Data!B102,Data!H102,(IF(B19=Data!B104,Data!H104,(IF(B19=Data!#REF!,Data!#REF!,(IF(B19=Data!#REF!,Data!#REF!,(IF(B19=Data!B87,Data!H87,(IF(B19=Data!#REF!,Data!#REF!,(IF(B19=Data!#REF!,Data!#REF!,Data!#REF!)))))))))))))))&amp;IF(B19=Data!B221,Data!H221,(IF(B19=Data!B222,Data!H222,(IF(B19=Data!#REF!,Data!#REF!,(IF(B19=Data!B217,Data!H217,(IF(B19=Data!B218,Data!H218,(IF(B19=Data!#REF!,Data!H914,(IF(B19=Data!#REF!,Data!#REF!,(IF(B19=Data!B274,Data!H274,Data!#REF!)))))))))))))))&amp;IF(B19=Data!#REF!,Data!#REF!,(IF(B19=Data!#REF!,Data!#REF!,(IF(B19=Data!#REF!,Data!#REF!,(IF(B19=Data!#REF!,Data!#REF!,(IF(B19=Data!#REF!,Data!#REF!,Data!#REF!)))))))))</f>
        <v>#REF!</v>
      </c>
      <c r="Q19" s="378"/>
      <c r="R19" s="378"/>
      <c r="S19" s="186" t="e">
        <f>IF(B19=Data!B96,Data!I96,(IF(B19=Data!B102,Data!I102,(IF(B19=Data!B104,Data!I104,(IF(B19=Data!#REF!,Data!#REF!,(IF(B19=Data!#REF!,Data!#REF!,(IF(B19=Data!B87,Data!I87,(IF(B19=Data!#REF!,Data!#REF!,(IF(B19=Data!#REF!,Data!#REF!,Data!#REF!)))))))))))))))&amp;IF(B19=Data!B221,Data!I221,(IF(B19=Data!B222,Data!I222,(IF(B19=Data!#REF!,Data!#REF!,(IF(B19=Data!B217,Data!I217,(IF(B19=Data!B218,Data!I218,(IF(B19=Data!#REF!,Data!I914,(IF(B19=Data!#REF!,Data!#REF!,(IF(B19=Data!B274,Data!I274,Data!#REF!)))))))))))))))&amp;IF(B19=Data!#REF!,Data!#REF!,(IF(B19=Data!#REF!,Data!#REF!,(IF(B19=Data!#REF!,Data!#REF!,(IF(B19=Data!#REF!,Data!#REF!,(IF(B19=Data!#REF!,Data!#REF!,Data!#REF!)))))))))</f>
        <v>#REF!</v>
      </c>
      <c r="T19" s="379"/>
      <c r="U19" s="186" t="e">
        <f>IF(B19=Data!B96,Data!J96,(IF(B19=Data!B102,Data!J102,(IF(B19=Data!B104,Data!J104,(IF(B19=Data!#REF!,Data!#REF!,(IF(B19=Data!#REF!,Data!#REF!,(IF(B19=Data!B87,Data!J87,(IF(B19=Data!#REF!,Data!#REF!,(IF(B19=Data!#REF!,Data!#REF!,Data!#REF!)))))))))))))))&amp;IF(B19=Data!B221,Data!J221,(IF(B19=Data!B222,Data!J222,(IF(B19=Data!#REF!,Data!#REF!,(IF(B19=Data!B217,Data!J217,(IF(B19=Data!B218,Data!J218,(IF(B19=Data!#REF!,Data!J914,(IF(B19=Data!#REF!,Data!#REF!,(IF(B19=Data!B274,Data!J274,Data!#REF!)))))))))))))))&amp;IF(B19=Data!#REF!,Data!#REF!,(IF(B19=Data!#REF!,Data!#REF!,(IF(B19=Data!#REF!,Data!#REF!,(IF(B19=Data!#REF!,Data!#REF!,(IF(B19=Data!#REF!,Data!#REF!,Data!#REF!)))))))))</f>
        <v>#REF!</v>
      </c>
      <c r="V19" s="184">
        <f>IF(D19="","",VLOOKUP(B19,Data!$B$5:$J$404,9,FALSE)*D19)</f>
        <v>10.416</v>
      </c>
    </row>
    <row r="20" spans="1:30" s="340" customFormat="1" ht="17" customHeight="1">
      <c r="A20" s="271"/>
      <c r="B20" s="420" t="s">
        <v>1173</v>
      </c>
      <c r="C20" s="187" t="str">
        <f>IF(D20="","",VLOOKUP(B20,Data!$B$5:$L$404,2,FALSE))</f>
        <v/>
      </c>
      <c r="D20" s="274"/>
      <c r="E20" s="276"/>
      <c r="F20" s="185" t="str">
        <f>IF(D20="","",VLOOKUP(B20,Data!$B$5:$L$404,11,FALSE))</f>
        <v/>
      </c>
      <c r="G20" s="188" t="str">
        <f t="shared" si="0"/>
        <v>-</v>
      </c>
      <c r="H20" s="182" t="str">
        <f>IF(D20="","",VLOOKUP(B20,Data!$B$5:$D$404,3,FALSE))</f>
        <v/>
      </c>
      <c r="I20" s="182" t="str">
        <f>IF(D20="","",VLOOKUP(B20,Data!$B$5:$M$404,12,FALSE))</f>
        <v/>
      </c>
      <c r="J20" s="279"/>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409" customFormat="1" ht="17" customHeight="1">
      <c r="A21" s="272">
        <v>15</v>
      </c>
      <c r="B21" s="368" t="s">
        <v>205</v>
      </c>
      <c r="C21" s="187" t="str">
        <f>IF(D21="","",VLOOKUP(B21,Data!$B$5:$L$404,2,FALSE))</f>
        <v>WH50390</v>
      </c>
      <c r="D21" s="274">
        <v>1</v>
      </c>
      <c r="E21" s="273"/>
      <c r="F21" s="376">
        <f>IF(D21="","",VLOOKUP(B21,Data!$B$5:$L$404,11,FALSE))</f>
        <v>2142.8000000000002</v>
      </c>
      <c r="G21" s="400">
        <f t="shared" si="0"/>
        <v>2142.8000000000002</v>
      </c>
      <c r="H21" s="401" t="str">
        <f>IF(D21="","",VLOOKUP(B21,Data!$B$5:$D$404,3,FALSE))</f>
        <v>C/T</v>
      </c>
      <c r="I21" s="401" t="str">
        <f>IF(D21="","",VLOOKUP(B21,Data!$B$5:$M$404,12,FALSE))</f>
        <v>Indonesia</v>
      </c>
      <c r="J21" s="553" t="s">
        <v>1174</v>
      </c>
      <c r="K21" s="187">
        <f>IF(D21="","",VLOOKUP(B21,Data!$B$5:$E$404,4,FALSE)*D21)</f>
        <v>201</v>
      </c>
      <c r="L21" s="187">
        <f>IF(D21="","",VLOOKUP(B21,Data!$B$5:$F$404,5,FALSE)*D21)</f>
        <v>181</v>
      </c>
      <c r="M21" s="403"/>
      <c r="N21" s="404"/>
      <c r="O21" s="405"/>
      <c r="P21" s="406"/>
      <c r="Q21" s="405"/>
      <c r="R21" s="405"/>
      <c r="S21" s="406"/>
      <c r="T21" s="407"/>
      <c r="U21" s="406"/>
      <c r="V21" s="408">
        <f>IF(D21="","",VLOOKUP(B21,Data!$B$5:$J$404,9,FALSE)*D21)</f>
        <v>1.1499999999999999</v>
      </c>
      <c r="W21" s="386"/>
      <c r="X21" s="386"/>
      <c r="Y21" s="386"/>
      <c r="Z21" s="386"/>
      <c r="AA21" s="386"/>
      <c r="AB21" s="386"/>
      <c r="AC21" s="386"/>
      <c r="AD21" s="386"/>
    </row>
    <row r="22" spans="1:30" s="340" customFormat="1" ht="17" customHeight="1">
      <c r="A22" s="272">
        <v>16</v>
      </c>
      <c r="B22" s="419" t="s">
        <v>547</v>
      </c>
      <c r="C22" s="187" t="str">
        <f>IF(D22="","",VLOOKUP(B22,Data!$B$5:$L$404,2,FALSE))</f>
        <v>ZG04870</v>
      </c>
      <c r="D22" s="274">
        <v>3</v>
      </c>
      <c r="E22" s="466"/>
      <c r="F22" s="185">
        <f>IF(D22="","",VLOOKUP(B22,Data!$B$5:$L$404,11,FALSE))</f>
        <v>1870.76</v>
      </c>
      <c r="G22" s="188">
        <f t="shared" si="0"/>
        <v>5612.28</v>
      </c>
      <c r="H22" s="182" t="str">
        <f>IF(D22="","",VLOOKUP(B22,Data!$B$5:$D$404,3,FALSE))</f>
        <v>C/T</v>
      </c>
      <c r="I22" s="182" t="str">
        <f>IF(D22="","",VLOOKUP(B22,Data!$B$5:$M$404,12,FALSE))</f>
        <v>Indonesia</v>
      </c>
      <c r="J22" s="553" t="s">
        <v>1174</v>
      </c>
      <c r="K22" s="183">
        <f>IF(D22="","",VLOOKUP(B22,Data!$B$5:$E$404,4,FALSE)*D22)</f>
        <v>603</v>
      </c>
      <c r="L22" s="183">
        <f>IF(D22="","",VLOOKUP(B22,Data!$B$5:$F$404,5,FALSE)*D22)</f>
        <v>543</v>
      </c>
      <c r="M22" s="189" t="e">
        <f>IF(B22=Data!B86,Data!G86,(IF(B22=Data!B92,Data!G92,(IF(B22=Data!B94,Data!G94,(IF(B22=Data!#REF!,Data!#REF!,(IF(B22=Data!#REF!,Data!#REF!,(IF(B22=Data!B77,Data!G77,(IF(B22=Data!#REF!,Data!#REF!,(IF(B22=Data!#REF!,Data!#REF!,Data!#REF!)))))))))))))))&amp;IF(B22=Data!B211,Data!G211,(IF(B22=Data!B212,Data!G212,(IF(B22=Data!#REF!,Data!#REF!,(IF(B22=Data!B207,Data!G207,(IF(B22=Data!B208,Data!G208,(IF(B22=Data!#REF!,Data!G904,(IF(B22=Data!#REF!,Data!#REF!,(IF(B22=Data!B264,Data!G264,Data!#REF!)))))))))))))))&amp;IF(B22=Data!#REF!,Data!#REF!,(IF(B22=Data!#REF!,Data!#REF!,(IF(B22=Data!#REF!,Data!#REF!,(IF(B22=Data!#REF!,Data!#REF!,(IF(B22=Data!#REF!,Data!#REF!,Data!#REF!)))))))))</f>
        <v>#REF!</v>
      </c>
      <c r="N22" s="377"/>
      <c r="O22" s="378"/>
      <c r="P22" s="186" t="e">
        <f>IF(B22=Data!B86,Data!H86,(IF(B22=Data!B92,Data!H92,(IF(B22=Data!B94,Data!H94,(IF(B22=Data!#REF!,Data!#REF!,(IF(B22=Data!#REF!,Data!#REF!,(IF(B22=Data!B77,Data!H77,(IF(B22=Data!#REF!,Data!#REF!,(IF(B22=Data!#REF!,Data!#REF!,Data!#REF!)))))))))))))))&amp;IF(B22=Data!B211,Data!H211,(IF(B22=Data!B212,Data!H212,(IF(B22=Data!#REF!,Data!#REF!,(IF(B22=Data!B207,Data!H207,(IF(B22=Data!B208,Data!H208,(IF(B22=Data!#REF!,Data!H904,(IF(B22=Data!#REF!,Data!#REF!,(IF(B22=Data!B264,Data!H264,Data!#REF!)))))))))))))))&amp;IF(B22=Data!#REF!,Data!#REF!,(IF(B22=Data!#REF!,Data!#REF!,(IF(B22=Data!#REF!,Data!#REF!,(IF(B22=Data!#REF!,Data!#REF!,(IF(B22=Data!#REF!,Data!#REF!,Data!#REF!)))))))))</f>
        <v>#REF!</v>
      </c>
      <c r="Q22" s="378"/>
      <c r="R22" s="378"/>
      <c r="S22" s="186" t="e">
        <f>IF(B22=Data!B86,Data!I86,(IF(B22=Data!B92,Data!I92,(IF(B22=Data!B94,Data!I94,(IF(B22=Data!#REF!,Data!#REF!,(IF(B22=Data!#REF!,Data!#REF!,(IF(B22=Data!B77,Data!I77,(IF(B22=Data!#REF!,Data!#REF!,(IF(B22=Data!#REF!,Data!#REF!,Data!#REF!)))))))))))))))&amp;IF(B22=Data!B211,Data!I211,(IF(B22=Data!B212,Data!I212,(IF(B22=Data!#REF!,Data!#REF!,(IF(B22=Data!B207,Data!I207,(IF(B22=Data!B208,Data!I208,(IF(B22=Data!#REF!,Data!I904,(IF(B22=Data!#REF!,Data!#REF!,(IF(B22=Data!B264,Data!I264,Data!#REF!)))))))))))))))&amp;IF(B22=Data!#REF!,Data!#REF!,(IF(B22=Data!#REF!,Data!#REF!,(IF(B22=Data!#REF!,Data!#REF!,(IF(B22=Data!#REF!,Data!#REF!,(IF(B22=Data!#REF!,Data!#REF!,Data!#REF!)))))))))</f>
        <v>#REF!</v>
      </c>
      <c r="T22" s="379"/>
      <c r="U22" s="186" t="e">
        <f>IF(B22=Data!B86,Data!J86,(IF(B22=Data!B92,Data!J92,(IF(B22=Data!B94,Data!J94,(IF(B22=Data!#REF!,Data!#REF!,(IF(B22=Data!#REF!,Data!#REF!,(IF(B22=Data!B77,Data!J77,(IF(B22=Data!#REF!,Data!#REF!,(IF(B22=Data!#REF!,Data!#REF!,Data!#REF!)))))))))))))))&amp;IF(B22=Data!B211,Data!J211,(IF(B22=Data!B212,Data!J212,(IF(B22=Data!#REF!,Data!#REF!,(IF(B22=Data!B207,Data!J207,(IF(B22=Data!B208,Data!J208,(IF(B22=Data!#REF!,Data!J904,(IF(B22=Data!#REF!,Data!#REF!,(IF(B22=Data!B264,Data!J264,Data!#REF!)))))))))))))))&amp;IF(B22=Data!#REF!,Data!#REF!,(IF(B22=Data!#REF!,Data!#REF!,(IF(B22=Data!#REF!,Data!#REF!,(IF(B22=Data!#REF!,Data!#REF!,(IF(B22=Data!#REF!,Data!#REF!,Data!#REF!)))))))))</f>
        <v>#REF!</v>
      </c>
      <c r="V22" s="184">
        <f>IF(D22="","",VLOOKUP(B22,Data!$B$5:$J$404,9,FALSE)*D22)</f>
        <v>3.4499999999999997</v>
      </c>
    </row>
    <row r="23" spans="1:30" s="340" customFormat="1" ht="17" customHeight="1">
      <c r="A23" s="272">
        <v>17</v>
      </c>
      <c r="B23" s="419" t="s">
        <v>217</v>
      </c>
      <c r="C23" s="187" t="str">
        <f>IF(D23="","",VLOOKUP(B23,Data!$B$5:$L$404,2,FALSE))</f>
        <v>WH50430</v>
      </c>
      <c r="D23" s="274">
        <v>1</v>
      </c>
      <c r="E23" s="466"/>
      <c r="F23" s="185">
        <f>IF(D23="","",VLOOKUP(B23,Data!$B$5:$L$404,11,FALSE))</f>
        <v>2347.63</v>
      </c>
      <c r="G23" s="188">
        <f t="shared" si="0"/>
        <v>2347.63</v>
      </c>
      <c r="H23" s="182" t="str">
        <f>IF(D23="","",VLOOKUP(B23,Data!$B$5:$D$404,3,FALSE))</f>
        <v>C/T</v>
      </c>
      <c r="I23" s="182" t="str">
        <f>IF(D23="","",VLOOKUP(B23,Data!$B$5:$M$404,12,FALSE))</f>
        <v>Indonesia</v>
      </c>
      <c r="J23" s="553" t="s">
        <v>1174</v>
      </c>
      <c r="K23" s="183">
        <f>IF(D23="","",VLOOKUP(B23,Data!$B$5:$E$404,4,FALSE)*D23)</f>
        <v>222</v>
      </c>
      <c r="L23" s="183">
        <f>IF(D23="","",VLOOKUP(B23,Data!$B$5:$F$404,5,FALSE)*D23)</f>
        <v>201</v>
      </c>
      <c r="M23" s="189" t="e">
        <f>IF(B23=Data!B87,Data!G87,(IF(B23=Data!B93,Data!G93,(IF(B23=Data!B95,Data!G95,(IF(B23=Data!#REF!,Data!#REF!,(IF(B23=Data!#REF!,Data!#REF!,(IF(B23=Data!B78,Data!G78,(IF(B23=Data!#REF!,Data!#REF!,(IF(B23=Data!#REF!,Data!#REF!,Data!#REF!)))))))))))))))&amp;IF(B23=Data!B212,Data!G212,(IF(B23=Data!B213,Data!G213,(IF(B23=Data!#REF!,Data!#REF!,(IF(B23=Data!B208,Data!G208,(IF(B23=Data!B209,Data!G209,(IF(B23=Data!#REF!,Data!G905,(IF(B23=Data!#REF!,Data!#REF!,(IF(B23=Data!B265,Data!G265,Data!#REF!)))))))))))))))&amp;IF(B23=Data!#REF!,Data!#REF!,(IF(B23=Data!#REF!,Data!#REF!,(IF(B23=Data!#REF!,Data!#REF!,(IF(B23=Data!#REF!,Data!#REF!,(IF(B23=Data!#REF!,Data!#REF!,Data!#REF!)))))))))</f>
        <v>#REF!</v>
      </c>
      <c r="N23" s="377"/>
      <c r="O23" s="378"/>
      <c r="P23" s="186" t="e">
        <f>IF(B23=Data!B87,Data!H87,(IF(B23=Data!B93,Data!H93,(IF(B23=Data!B95,Data!H95,(IF(B23=Data!#REF!,Data!#REF!,(IF(B23=Data!#REF!,Data!#REF!,(IF(B23=Data!B78,Data!H78,(IF(B23=Data!#REF!,Data!#REF!,(IF(B23=Data!#REF!,Data!#REF!,Data!#REF!)))))))))))))))&amp;IF(B23=Data!B212,Data!H212,(IF(B23=Data!B213,Data!H213,(IF(B23=Data!#REF!,Data!#REF!,(IF(B23=Data!B208,Data!H208,(IF(B23=Data!B209,Data!H209,(IF(B23=Data!#REF!,Data!H905,(IF(B23=Data!#REF!,Data!#REF!,(IF(B23=Data!B265,Data!H265,Data!#REF!)))))))))))))))&amp;IF(B23=Data!#REF!,Data!#REF!,(IF(B23=Data!#REF!,Data!#REF!,(IF(B23=Data!#REF!,Data!#REF!,(IF(B23=Data!#REF!,Data!#REF!,(IF(B23=Data!#REF!,Data!#REF!,Data!#REF!)))))))))</f>
        <v>#REF!</v>
      </c>
      <c r="Q23" s="378"/>
      <c r="R23" s="378"/>
      <c r="S23" s="186" t="e">
        <f>IF(B23=Data!B87,Data!I87,(IF(B23=Data!B93,Data!I93,(IF(B23=Data!B95,Data!I95,(IF(B23=Data!#REF!,Data!#REF!,(IF(B23=Data!#REF!,Data!#REF!,(IF(B23=Data!B78,Data!I78,(IF(B23=Data!#REF!,Data!#REF!,(IF(B23=Data!#REF!,Data!#REF!,Data!#REF!)))))))))))))))&amp;IF(B23=Data!B212,Data!I212,(IF(B23=Data!B213,Data!I213,(IF(B23=Data!#REF!,Data!#REF!,(IF(B23=Data!B208,Data!I208,(IF(B23=Data!B209,Data!I209,(IF(B23=Data!#REF!,Data!I905,(IF(B23=Data!#REF!,Data!#REF!,(IF(B23=Data!B265,Data!I265,Data!#REF!)))))))))))))))&amp;IF(B23=Data!#REF!,Data!#REF!,(IF(B23=Data!#REF!,Data!#REF!,(IF(B23=Data!#REF!,Data!#REF!,(IF(B23=Data!#REF!,Data!#REF!,(IF(B23=Data!#REF!,Data!#REF!,Data!#REF!)))))))))</f>
        <v>#REF!</v>
      </c>
      <c r="T23" s="379"/>
      <c r="U23" s="186" t="e">
        <f>IF(B23=Data!B87,Data!J87,(IF(B23=Data!B93,Data!J93,(IF(B23=Data!B95,Data!J95,(IF(B23=Data!#REF!,Data!#REF!,(IF(B23=Data!#REF!,Data!#REF!,(IF(B23=Data!B78,Data!J78,(IF(B23=Data!#REF!,Data!#REF!,(IF(B23=Data!#REF!,Data!#REF!,Data!#REF!)))))))))))))))&amp;IF(B23=Data!B212,Data!J212,(IF(B23=Data!B213,Data!J213,(IF(B23=Data!#REF!,Data!#REF!,(IF(B23=Data!B208,Data!J208,(IF(B23=Data!B209,Data!J209,(IF(B23=Data!#REF!,Data!J905,(IF(B23=Data!#REF!,Data!#REF!,(IF(B23=Data!B265,Data!J265,Data!#REF!)))))))))))))))&amp;IF(B23=Data!#REF!,Data!#REF!,(IF(B23=Data!#REF!,Data!#REF!,(IF(B23=Data!#REF!,Data!#REF!,(IF(B23=Data!#REF!,Data!#REF!,(IF(B23=Data!#REF!,Data!#REF!,Data!#REF!)))))))))</f>
        <v>#REF!</v>
      </c>
      <c r="V23" s="184">
        <f>IF(D23="","",VLOOKUP(B23,Data!$B$5:$J$404,9,FALSE)*D23)</f>
        <v>1.1990000000000001</v>
      </c>
    </row>
    <row r="24" spans="1:30" s="340" customFormat="1" ht="17" customHeight="1">
      <c r="A24" s="272"/>
      <c r="B24" s="419"/>
      <c r="C24" s="187" t="str">
        <f>IF(D24="","",VLOOKUP(B24,Data!$B$5:$L$404,2,FALSE))</f>
        <v/>
      </c>
      <c r="D24" s="274"/>
      <c r="E24" s="466"/>
      <c r="F24" s="185" t="str">
        <f>IF(D24="","",VLOOKUP(B24,Data!$B$5:$L$404,11,FALSE))</f>
        <v/>
      </c>
      <c r="G24" s="188" t="str">
        <f t="shared" ref="G24:G29" si="1">IF(D24&gt;0,D24*F24,"-")</f>
        <v>-</v>
      </c>
      <c r="H24" s="182" t="str">
        <f>IF(D24="","",VLOOKUP(B24,Data!$B$5:$D$404,3,FALSE))</f>
        <v/>
      </c>
      <c r="I24" s="182" t="str">
        <f>IF(D24="","",VLOOKUP(B24,Data!$B$5:$M$404,12,FALSE))</f>
        <v/>
      </c>
      <c r="J24" s="553"/>
      <c r="K24" s="183" t="str">
        <f>IF(D24="","",VLOOKUP(B24,Data!$B$5:$E$404,4,FALSE)*D24)</f>
        <v/>
      </c>
      <c r="L24" s="183" t="str">
        <f>IF(D24="","",VLOOKUP(B24,Data!$B$5:$F$404,5,FALSE)*D24)</f>
        <v/>
      </c>
      <c r="M24" s="189" t="e">
        <f>IF(B24=Data!B82,Data!G82,(IF(B24=Data!B88,Data!G88,(IF(B24=Data!B90,Data!G90,(IF(B24=Data!#REF!,Data!#REF!,(IF(B24=Data!#REF!,Data!#REF!,(IF(B24=Data!B73,Data!G73,(IF(B24=Data!#REF!,Data!#REF!,(IF(B24=Data!#REF!,Data!#REF!,Data!#REF!)))))))))))))))&amp;IF(B24=Data!B207,Data!G207,(IF(B24=Data!B208,Data!G208,(IF(B24=Data!#REF!,Data!#REF!,(IF(B24=Data!B203,Data!G203,(IF(B24=Data!B204,Data!G204,(IF(B24=Data!#REF!,Data!G900,(IF(B24=Data!#REF!,Data!#REF!,(IF(B24=Data!B260,Data!G260,Data!#REF!)))))))))))))))&amp;IF(B24=Data!#REF!,Data!#REF!,(IF(B24=Data!#REF!,Data!#REF!,(IF(B24=Data!#REF!,Data!#REF!,(IF(B24=Data!#REF!,Data!#REF!,(IF(B24=Data!#REF!,Data!#REF!,Data!#REF!)))))))))</f>
        <v>#REF!</v>
      </c>
      <c r="N24" s="377"/>
      <c r="O24" s="378"/>
      <c r="P24" s="186" t="e">
        <f>IF(B24=Data!B82,Data!H82,(IF(B24=Data!B88,Data!H88,(IF(B24=Data!B90,Data!H90,(IF(B24=Data!#REF!,Data!#REF!,(IF(B24=Data!#REF!,Data!#REF!,(IF(B24=Data!B73,Data!H73,(IF(B24=Data!#REF!,Data!#REF!,(IF(B24=Data!#REF!,Data!#REF!,Data!#REF!)))))))))))))))&amp;IF(B24=Data!B207,Data!H207,(IF(B24=Data!B208,Data!H208,(IF(B24=Data!#REF!,Data!#REF!,(IF(B24=Data!B203,Data!H203,(IF(B24=Data!B204,Data!H204,(IF(B24=Data!#REF!,Data!H900,(IF(B24=Data!#REF!,Data!#REF!,(IF(B24=Data!B260,Data!H260,Data!#REF!)))))))))))))))&amp;IF(B24=Data!#REF!,Data!#REF!,(IF(B24=Data!#REF!,Data!#REF!,(IF(B24=Data!#REF!,Data!#REF!,(IF(B24=Data!#REF!,Data!#REF!,(IF(B24=Data!#REF!,Data!#REF!,Data!#REF!)))))))))</f>
        <v>#REF!</v>
      </c>
      <c r="Q24" s="378"/>
      <c r="R24" s="378"/>
      <c r="S24" s="186" t="e">
        <f>IF(B24=Data!B82,Data!I82,(IF(B24=Data!B88,Data!I88,(IF(B24=Data!B90,Data!I90,(IF(B24=Data!#REF!,Data!#REF!,(IF(B24=Data!#REF!,Data!#REF!,(IF(B24=Data!B73,Data!I73,(IF(B24=Data!#REF!,Data!#REF!,(IF(B24=Data!#REF!,Data!#REF!,Data!#REF!)))))))))))))))&amp;IF(B24=Data!B207,Data!I207,(IF(B24=Data!B208,Data!I208,(IF(B24=Data!#REF!,Data!#REF!,(IF(B24=Data!B203,Data!I203,(IF(B24=Data!B204,Data!I204,(IF(B24=Data!#REF!,Data!I900,(IF(B24=Data!#REF!,Data!#REF!,(IF(B24=Data!B260,Data!I260,Data!#REF!)))))))))))))))&amp;IF(B24=Data!#REF!,Data!#REF!,(IF(B24=Data!#REF!,Data!#REF!,(IF(B24=Data!#REF!,Data!#REF!,(IF(B24=Data!#REF!,Data!#REF!,(IF(B24=Data!#REF!,Data!#REF!,Data!#REF!)))))))))</f>
        <v>#REF!</v>
      </c>
      <c r="T24" s="379"/>
      <c r="U24" s="186" t="e">
        <f>IF(B24=Data!B82,Data!J82,(IF(B24=Data!B88,Data!J88,(IF(B24=Data!B90,Data!J90,(IF(B24=Data!#REF!,Data!#REF!,(IF(B24=Data!#REF!,Data!#REF!,(IF(B24=Data!B73,Data!J73,(IF(B24=Data!#REF!,Data!#REF!,(IF(B24=Data!#REF!,Data!#REF!,Data!#REF!)))))))))))))))&amp;IF(B24=Data!B207,Data!J207,(IF(B24=Data!B208,Data!J208,(IF(B24=Data!#REF!,Data!#REF!,(IF(B24=Data!B203,Data!J203,(IF(B24=Data!B204,Data!J204,(IF(B24=Data!#REF!,Data!J900,(IF(B24=Data!#REF!,Data!#REF!,(IF(B24=Data!B260,Data!J260,Data!#REF!)))))))))))))))&amp;IF(B24=Data!#REF!,Data!#REF!,(IF(B24=Data!#REF!,Data!#REF!,(IF(B24=Data!#REF!,Data!#REF!,(IF(B24=Data!#REF!,Data!#REF!,(IF(B24=Data!#REF!,Data!#REF!,Data!#REF!)))))))))</f>
        <v>#REF!</v>
      </c>
      <c r="V24" s="184" t="str">
        <f>IF(D24="","",VLOOKUP(B24,Data!$B$5:$J$404,9,FALSE)*D24)</f>
        <v/>
      </c>
    </row>
    <row r="25" spans="1:30" s="340" customFormat="1" ht="17" customHeight="1">
      <c r="A25" s="272"/>
      <c r="B25" s="419"/>
      <c r="C25" s="187" t="str">
        <f>IF(D25="","",VLOOKUP(B25,Data!$B$5:$L$404,2,FALSE))</f>
        <v/>
      </c>
      <c r="D25" s="274"/>
      <c r="E25" s="466"/>
      <c r="F25" s="185" t="str">
        <f>IF(D25="","",VLOOKUP(B25,Data!$B$5:$L$404,11,FALSE))</f>
        <v/>
      </c>
      <c r="G25" s="188" t="str">
        <f t="shared" si="1"/>
        <v>-</v>
      </c>
      <c r="H25" s="182" t="str">
        <f>IF(D25="","",VLOOKUP(B25,Data!$B$5:$D$404,3,FALSE))</f>
        <v/>
      </c>
      <c r="I25" s="182" t="str">
        <f>IF(D25="","",VLOOKUP(B25,Data!$B$5:$M$404,12,FALSE))</f>
        <v/>
      </c>
      <c r="J25" s="553"/>
      <c r="K25" s="183" t="str">
        <f>IF(D25="","",VLOOKUP(B25,Data!$B$5:$E$404,4,FALSE)*D25)</f>
        <v/>
      </c>
      <c r="L25" s="183" t="str">
        <f>IF(D25="","",VLOOKUP(B25,Data!$B$5:$F$404,5,FALSE)*D25)</f>
        <v/>
      </c>
      <c r="M25" s="189" t="e">
        <f>IF(B25=Data!B83,Data!G83,(IF(B25=Data!B89,Data!G89,(IF(B25=Data!B91,Data!G91,(IF(B25=Data!#REF!,Data!#REF!,(IF(B25=Data!#REF!,Data!#REF!,(IF(B25=Data!B74,Data!G74,(IF(B25=Data!#REF!,Data!#REF!,(IF(B25=Data!#REF!,Data!#REF!,Data!#REF!)))))))))))))))&amp;IF(B25=Data!B208,Data!G208,(IF(B25=Data!B209,Data!G209,(IF(B25=Data!#REF!,Data!#REF!,(IF(B25=Data!B204,Data!G204,(IF(B25=Data!B205,Data!G205,(IF(B25=Data!#REF!,Data!G901,(IF(B25=Data!#REF!,Data!#REF!,(IF(B25=Data!B261,Data!G261,Data!#REF!)))))))))))))))&amp;IF(B25=Data!#REF!,Data!#REF!,(IF(B25=Data!#REF!,Data!#REF!,(IF(B25=Data!#REF!,Data!#REF!,(IF(B25=Data!#REF!,Data!#REF!,(IF(B25=Data!#REF!,Data!#REF!,Data!#REF!)))))))))</f>
        <v>#REF!</v>
      </c>
      <c r="N25" s="377"/>
      <c r="O25" s="378"/>
      <c r="P25" s="186" t="e">
        <f>IF(B25=Data!B83,Data!H83,(IF(B25=Data!B89,Data!H89,(IF(B25=Data!B91,Data!H91,(IF(B25=Data!#REF!,Data!#REF!,(IF(B25=Data!#REF!,Data!#REF!,(IF(B25=Data!B74,Data!H74,(IF(B25=Data!#REF!,Data!#REF!,(IF(B25=Data!#REF!,Data!#REF!,Data!#REF!)))))))))))))))&amp;IF(B25=Data!B208,Data!H208,(IF(B25=Data!B209,Data!H209,(IF(B25=Data!#REF!,Data!#REF!,(IF(B25=Data!B204,Data!H204,(IF(B25=Data!B205,Data!H205,(IF(B25=Data!#REF!,Data!H901,(IF(B25=Data!#REF!,Data!#REF!,(IF(B25=Data!B261,Data!H261,Data!#REF!)))))))))))))))&amp;IF(B25=Data!#REF!,Data!#REF!,(IF(B25=Data!#REF!,Data!#REF!,(IF(B25=Data!#REF!,Data!#REF!,(IF(B25=Data!#REF!,Data!#REF!,(IF(B25=Data!#REF!,Data!#REF!,Data!#REF!)))))))))</f>
        <v>#REF!</v>
      </c>
      <c r="Q25" s="378"/>
      <c r="R25" s="378"/>
      <c r="S25" s="186" t="e">
        <f>IF(B25=Data!B83,Data!I83,(IF(B25=Data!B89,Data!I89,(IF(B25=Data!B91,Data!I91,(IF(B25=Data!#REF!,Data!#REF!,(IF(B25=Data!#REF!,Data!#REF!,(IF(B25=Data!B74,Data!I74,(IF(B25=Data!#REF!,Data!#REF!,(IF(B25=Data!#REF!,Data!#REF!,Data!#REF!)))))))))))))))&amp;IF(B25=Data!B208,Data!I208,(IF(B25=Data!B209,Data!I209,(IF(B25=Data!#REF!,Data!#REF!,(IF(B25=Data!B204,Data!I204,(IF(B25=Data!B205,Data!I205,(IF(B25=Data!#REF!,Data!I901,(IF(B25=Data!#REF!,Data!#REF!,(IF(B25=Data!B261,Data!I261,Data!#REF!)))))))))))))))&amp;IF(B25=Data!#REF!,Data!#REF!,(IF(B25=Data!#REF!,Data!#REF!,(IF(B25=Data!#REF!,Data!#REF!,(IF(B25=Data!#REF!,Data!#REF!,(IF(B25=Data!#REF!,Data!#REF!,Data!#REF!)))))))))</f>
        <v>#REF!</v>
      </c>
      <c r="T25" s="379"/>
      <c r="U25" s="186" t="e">
        <f>IF(B25=Data!B83,Data!J83,(IF(B25=Data!B89,Data!J89,(IF(B25=Data!B91,Data!J91,(IF(B25=Data!#REF!,Data!#REF!,(IF(B25=Data!#REF!,Data!#REF!,(IF(B25=Data!B74,Data!J74,(IF(B25=Data!#REF!,Data!#REF!,(IF(B25=Data!#REF!,Data!#REF!,Data!#REF!)))))))))))))))&amp;IF(B25=Data!B208,Data!J208,(IF(B25=Data!B209,Data!J209,(IF(B25=Data!#REF!,Data!#REF!,(IF(B25=Data!B204,Data!J204,(IF(B25=Data!B205,Data!J205,(IF(B25=Data!#REF!,Data!J901,(IF(B25=Data!#REF!,Data!#REF!,(IF(B25=Data!B261,Data!J261,Data!#REF!)))))))))))))))&amp;IF(B25=Data!#REF!,Data!#REF!,(IF(B25=Data!#REF!,Data!#REF!,(IF(B25=Data!#REF!,Data!#REF!,(IF(B25=Data!#REF!,Data!#REF!,(IF(B25=Data!#REF!,Data!#REF!,Data!#REF!)))))))))</f>
        <v>#REF!</v>
      </c>
      <c r="V25" s="184" t="str">
        <f>IF(D25="","",VLOOKUP(B25,Data!$B$5:$J$404,9,FALSE)*D25)</f>
        <v/>
      </c>
    </row>
    <row r="26" spans="1:30" s="340" customFormat="1" ht="17" customHeight="1">
      <c r="A26" s="272"/>
      <c r="B26" s="419"/>
      <c r="C26" s="187" t="str">
        <f>IF(D26="","",VLOOKUP(B26,Data!$B$5:$L$404,2,FALSE))</f>
        <v/>
      </c>
      <c r="D26" s="274"/>
      <c r="E26" s="466"/>
      <c r="F26" s="185" t="str">
        <f>IF(D26="","",VLOOKUP(B26,Data!$B$5:$L$404,11,FALSE))</f>
        <v/>
      </c>
      <c r="G26" s="188" t="str">
        <f t="shared" si="1"/>
        <v>-</v>
      </c>
      <c r="H26" s="182" t="str">
        <f>IF(D26="","",VLOOKUP(B26,Data!$B$5:$D$404,3,FALSE))</f>
        <v/>
      </c>
      <c r="I26" s="182" t="str">
        <f>IF(D26="","",VLOOKUP(B26,Data!$B$5:$M$404,12,FALSE))</f>
        <v/>
      </c>
      <c r="J26" s="553"/>
      <c r="K26" s="183" t="str">
        <f>IF(D26="","",VLOOKUP(B26,Data!$B$5:$E$404,4,FALSE)*D26)</f>
        <v/>
      </c>
      <c r="L26" s="183" t="str">
        <f>IF(D26="","",VLOOKUP(B26,Data!$B$5:$F$404,5,FALSE)*D26)</f>
        <v/>
      </c>
      <c r="M26" s="189" t="e">
        <f>IF(B26=Data!B84,Data!G84,(IF(B26=Data!B90,Data!G90,(IF(B26=Data!B92,Data!G92,(IF(B26=Data!#REF!,Data!#REF!,(IF(B26=Data!#REF!,Data!#REF!,(IF(B26=Data!B75,Data!G75,(IF(B26=Data!#REF!,Data!#REF!,(IF(B26=Data!#REF!,Data!#REF!,Data!#REF!)))))))))))))))&amp;IF(B26=Data!B209,Data!G209,(IF(B26=Data!B210,Data!G210,(IF(B26=Data!#REF!,Data!#REF!,(IF(B26=Data!B205,Data!G205,(IF(B26=Data!B206,Data!G206,(IF(B26=Data!#REF!,Data!G902,(IF(B26=Data!#REF!,Data!#REF!,(IF(B26=Data!B262,Data!G262,Data!#REF!)))))))))))))))&amp;IF(B26=Data!#REF!,Data!#REF!,(IF(B26=Data!#REF!,Data!#REF!,(IF(B26=Data!#REF!,Data!#REF!,(IF(B26=Data!#REF!,Data!#REF!,(IF(B26=Data!#REF!,Data!#REF!,Data!#REF!)))))))))</f>
        <v>#REF!</v>
      </c>
      <c r="N26" s="377"/>
      <c r="O26" s="378"/>
      <c r="P26" s="186" t="e">
        <f>IF(B26=Data!B84,Data!H84,(IF(B26=Data!B90,Data!H90,(IF(B26=Data!B92,Data!H92,(IF(B26=Data!#REF!,Data!#REF!,(IF(B26=Data!#REF!,Data!#REF!,(IF(B26=Data!B75,Data!H75,(IF(B26=Data!#REF!,Data!#REF!,(IF(B26=Data!#REF!,Data!#REF!,Data!#REF!)))))))))))))))&amp;IF(B26=Data!B209,Data!H209,(IF(B26=Data!B210,Data!H210,(IF(B26=Data!#REF!,Data!#REF!,(IF(B26=Data!B205,Data!H205,(IF(B26=Data!B206,Data!H206,(IF(B26=Data!#REF!,Data!H902,(IF(B26=Data!#REF!,Data!#REF!,(IF(B26=Data!B262,Data!H262,Data!#REF!)))))))))))))))&amp;IF(B26=Data!#REF!,Data!#REF!,(IF(B26=Data!#REF!,Data!#REF!,(IF(B26=Data!#REF!,Data!#REF!,(IF(B26=Data!#REF!,Data!#REF!,(IF(B26=Data!#REF!,Data!#REF!,Data!#REF!)))))))))</f>
        <v>#REF!</v>
      </c>
      <c r="Q26" s="378"/>
      <c r="R26" s="378"/>
      <c r="S26" s="186" t="e">
        <f>IF(B26=Data!B84,Data!I84,(IF(B26=Data!B90,Data!I90,(IF(B26=Data!B92,Data!I92,(IF(B26=Data!#REF!,Data!#REF!,(IF(B26=Data!#REF!,Data!#REF!,(IF(B26=Data!B75,Data!I75,(IF(B26=Data!#REF!,Data!#REF!,(IF(B26=Data!#REF!,Data!#REF!,Data!#REF!)))))))))))))))&amp;IF(B26=Data!B209,Data!I209,(IF(B26=Data!B210,Data!I210,(IF(B26=Data!#REF!,Data!#REF!,(IF(B26=Data!B205,Data!I205,(IF(B26=Data!B206,Data!I206,(IF(B26=Data!#REF!,Data!I902,(IF(B26=Data!#REF!,Data!#REF!,(IF(B26=Data!B262,Data!I262,Data!#REF!)))))))))))))))&amp;IF(B26=Data!#REF!,Data!#REF!,(IF(B26=Data!#REF!,Data!#REF!,(IF(B26=Data!#REF!,Data!#REF!,(IF(B26=Data!#REF!,Data!#REF!,(IF(B26=Data!#REF!,Data!#REF!,Data!#REF!)))))))))</f>
        <v>#REF!</v>
      </c>
      <c r="T26" s="379"/>
      <c r="U26" s="186" t="e">
        <f>IF(B26=Data!B84,Data!J84,(IF(B26=Data!B90,Data!J90,(IF(B26=Data!B92,Data!J92,(IF(B26=Data!#REF!,Data!#REF!,(IF(B26=Data!#REF!,Data!#REF!,(IF(B26=Data!B75,Data!J75,(IF(B26=Data!#REF!,Data!#REF!,(IF(B26=Data!#REF!,Data!#REF!,Data!#REF!)))))))))))))))&amp;IF(B26=Data!B209,Data!J209,(IF(B26=Data!B210,Data!J210,(IF(B26=Data!#REF!,Data!#REF!,(IF(B26=Data!B205,Data!J205,(IF(B26=Data!B206,Data!J206,(IF(B26=Data!#REF!,Data!J902,(IF(B26=Data!#REF!,Data!#REF!,(IF(B26=Data!B262,Data!J262,Data!#REF!)))))))))))))))&amp;IF(B26=Data!#REF!,Data!#REF!,(IF(B26=Data!#REF!,Data!#REF!,(IF(B26=Data!#REF!,Data!#REF!,(IF(B26=Data!#REF!,Data!#REF!,(IF(B26=Data!#REF!,Data!#REF!,Data!#REF!)))))))))</f>
        <v>#REF!</v>
      </c>
      <c r="V26" s="184" t="str">
        <f>IF(D26="","",VLOOKUP(B26,Data!$B$5:$J$404,9,FALSE)*D26)</f>
        <v/>
      </c>
    </row>
    <row r="27" spans="1:30" s="409" customFormat="1" ht="17" customHeight="1">
      <c r="A27" s="410"/>
      <c r="B27" s="368"/>
      <c r="C27" s="187" t="str">
        <f>IF(D27="","",VLOOKUP(B27,Data!$B$5:$L$404,2,FALSE))</f>
        <v/>
      </c>
      <c r="D27" s="274"/>
      <c r="E27" s="273"/>
      <c r="F27" s="376" t="str">
        <f>IF(D27="","",VLOOKUP(B27,Data!$B$5:$L$404,11,FALSE))</f>
        <v/>
      </c>
      <c r="G27" s="400" t="str">
        <f t="shared" si="1"/>
        <v>-</v>
      </c>
      <c r="H27" s="401" t="str">
        <f>IF(D27="","",VLOOKUP(B27,Data!$B$5:$D$404,3,FALSE))</f>
        <v/>
      </c>
      <c r="I27" s="401" t="str">
        <f>IF(D27="","",VLOOKUP(B27,Data!$B$5:$M$404,12,FALSE))</f>
        <v/>
      </c>
      <c r="J27" s="402"/>
      <c r="K27" s="187" t="str">
        <f>IF(D27="","",VLOOKUP(B27,Data!$B$5:$E$404,4,FALSE)*D27)</f>
        <v/>
      </c>
      <c r="L27" s="187" t="str">
        <f>IF(D27="","",VLOOKUP(B27,Data!$B$5:$F$404,5,FALSE)*D27)</f>
        <v/>
      </c>
      <c r="M27" s="403"/>
      <c r="N27" s="404"/>
      <c r="O27" s="405"/>
      <c r="P27" s="406"/>
      <c r="Q27" s="405"/>
      <c r="R27" s="405"/>
      <c r="S27" s="406"/>
      <c r="T27" s="407"/>
      <c r="U27" s="406"/>
      <c r="V27" s="408" t="str">
        <f>IF(D27="","",VLOOKUP(B27,Data!$B$5:$J$404,9,FALSE)*D27)</f>
        <v/>
      </c>
      <c r="W27" s="386"/>
      <c r="X27" s="386"/>
      <c r="Y27" s="386"/>
      <c r="Z27" s="386"/>
      <c r="AA27" s="386"/>
      <c r="AB27" s="386"/>
      <c r="AC27" s="386"/>
      <c r="AD27" s="386"/>
    </row>
    <row r="28" spans="1:30" s="340" customFormat="1" ht="17" customHeight="1">
      <c r="A28" s="410"/>
      <c r="B28" s="342"/>
      <c r="C28" s="187" t="str">
        <f>IF(D28="","",VLOOKUP(B28,Data!$B$5:$L$404,2,FALSE))</f>
        <v/>
      </c>
      <c r="D28" s="274"/>
      <c r="E28" s="276"/>
      <c r="F28" s="185" t="str">
        <f>IF(D28="","",VLOOKUP(B28,Data!$B$5:$L$404,11,FALSE))</f>
        <v/>
      </c>
      <c r="G28" s="188" t="str">
        <f t="shared" si="1"/>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399"/>
      <c r="B29" s="342" t="s">
        <v>871</v>
      </c>
      <c r="C29" s="187" t="str">
        <f>IF(D29="","",VLOOKUP(B29,Data!$B$5:$L$404,2,FALSE))</f>
        <v/>
      </c>
      <c r="D29" s="274"/>
      <c r="E29" s="276"/>
      <c r="F29" s="185" t="str">
        <f>IF(D29="","",VLOOKUP(B29,Data!$B$5:$L$404,11,FALSE))</f>
        <v/>
      </c>
      <c r="G29" s="188" t="str">
        <f t="shared" si="1"/>
        <v>-</v>
      </c>
      <c r="H29" s="182" t="str">
        <f>IF(D29="","",VLOOKUP(B29,Data!$B$5:$D$404,3,FALSE))</f>
        <v/>
      </c>
      <c r="I29" s="182" t="str">
        <f>IF(D29="","",VLOOKUP(B29,Data!$B$5:$M$404,12,FALSE))</f>
        <v/>
      </c>
      <c r="J29" s="246"/>
      <c r="K29" s="183" t="str">
        <f>IF(D29="","",VLOOKUP(B29,Data!$B$5:$E$404,4,FALSE)*D29)</f>
        <v/>
      </c>
      <c r="L29" s="183" t="str">
        <f>IF(D29="","",VLOOKUP(B29,Data!$B$5:$F$404,5,FALSE)*D29)</f>
        <v/>
      </c>
      <c r="M29" s="189"/>
      <c r="N29" s="377"/>
      <c r="O29" s="378"/>
      <c r="P29" s="186"/>
      <c r="Q29" s="378"/>
      <c r="R29" s="378"/>
      <c r="S29" s="186"/>
      <c r="T29" s="379"/>
      <c r="U29" s="186"/>
      <c r="V29" s="184" t="str">
        <f>IF(D29="","",VLOOKUP(B29,Data!$B$5:$J$404,9,FALSE)*D29)</f>
        <v/>
      </c>
      <c r="W29" s="282"/>
      <c r="X29" s="282"/>
      <c r="Y29" s="282"/>
      <c r="Z29" s="282"/>
      <c r="AA29" s="282"/>
      <c r="AB29" s="282"/>
      <c r="AC29" s="282"/>
      <c r="AD29" s="282"/>
    </row>
    <row r="30" spans="1:30" s="340" customFormat="1" ht="17" customHeight="1">
      <c r="A30" s="410"/>
      <c r="B30" s="342" t="s">
        <v>1202</v>
      </c>
      <c r="C30" s="187"/>
      <c r="D30" s="274" t="s">
        <v>12</v>
      </c>
      <c r="E30" s="276"/>
      <c r="F30" s="185"/>
      <c r="G30" s="188"/>
      <c r="H30" s="182"/>
      <c r="I30" s="182"/>
      <c r="J30" s="246"/>
      <c r="K30" s="183"/>
      <c r="L30" s="183"/>
      <c r="M30" s="189" t="e">
        <f>IF(B30=Data!B87,Data!G87,(IF(B30=Data!B93,Data!G93,(IF(B30=Data!B95,Data!G95,(IF(B30=Data!#REF!,Data!#REF!,(IF(B30=Data!#REF!,Data!#REF!,(IF(B30=Data!B78,Data!G78,(IF(B30=Data!#REF!,Data!#REF!,(IF(B30=Data!#REF!,Data!#REF!,Data!#REF!)))))))))))))))&amp;IF(B30=Data!B212,Data!G212,(IF(B30=Data!B213,Data!G213,(IF(B30=Data!#REF!,Data!#REF!,(IF(B30=Data!B208,Data!G208,(IF(B30=Data!B209,Data!G209,(IF(B30=Data!#REF!,Data!G905,(IF(B30=Data!#REF!,Data!#REF!,(IF(B30=Data!B265,Data!G265,Data!#REF!)))))))))))))))&amp;IF(B30=Data!#REF!,Data!#REF!,(IF(B30=Data!#REF!,Data!#REF!,(IF(B30=Data!#REF!,Data!#REF!,(IF(B30=Data!#REF!,Data!#REF!,(IF(B30=Data!#REF!,Data!#REF!,Data!#REF!)))))))))</f>
        <v>#REF!</v>
      </c>
      <c r="N30" s="377"/>
      <c r="O30" s="378"/>
      <c r="P30" s="186" t="e">
        <f>IF(B30=Data!B87,Data!H87,(IF(B30=Data!B93,Data!H93,(IF(B30=Data!B95,Data!H95,(IF(B30=Data!#REF!,Data!#REF!,(IF(B30=Data!#REF!,Data!#REF!,(IF(B30=Data!B78,Data!H78,(IF(B30=Data!#REF!,Data!#REF!,(IF(B30=Data!#REF!,Data!#REF!,Data!#REF!)))))))))))))))&amp;IF(B30=Data!B212,Data!H212,(IF(B30=Data!B213,Data!H213,(IF(B30=Data!#REF!,Data!#REF!,(IF(B30=Data!B208,Data!H208,(IF(B30=Data!B209,Data!H209,(IF(B30=Data!#REF!,Data!H905,(IF(B30=Data!#REF!,Data!#REF!,(IF(B30=Data!B265,Data!H265,Data!#REF!)))))))))))))))&amp;IF(B30=Data!#REF!,Data!#REF!,(IF(B30=Data!#REF!,Data!#REF!,(IF(B30=Data!#REF!,Data!#REF!,(IF(B30=Data!#REF!,Data!#REF!,(IF(B30=Data!#REF!,Data!#REF!,Data!#REF!)))))))))</f>
        <v>#REF!</v>
      </c>
      <c r="Q30" s="378"/>
      <c r="R30" s="378"/>
      <c r="S30" s="186" t="e">
        <f>IF(B30=Data!B87,Data!I87,(IF(B30=Data!B93,Data!I93,(IF(B30=Data!B95,Data!I95,(IF(B30=Data!#REF!,Data!#REF!,(IF(B30=Data!#REF!,Data!#REF!,(IF(B30=Data!B78,Data!I78,(IF(B30=Data!#REF!,Data!#REF!,(IF(B30=Data!#REF!,Data!#REF!,Data!#REF!)))))))))))))))&amp;IF(B30=Data!B212,Data!I212,(IF(B30=Data!B213,Data!I213,(IF(B30=Data!#REF!,Data!#REF!,(IF(B30=Data!B208,Data!I208,(IF(B30=Data!B209,Data!I209,(IF(B30=Data!#REF!,Data!I905,(IF(B30=Data!#REF!,Data!#REF!,(IF(B30=Data!B265,Data!I265,Data!#REF!)))))))))))))))&amp;IF(B30=Data!#REF!,Data!#REF!,(IF(B30=Data!#REF!,Data!#REF!,(IF(B30=Data!#REF!,Data!#REF!,(IF(B30=Data!#REF!,Data!#REF!,(IF(B30=Data!#REF!,Data!#REF!,Data!#REF!)))))))))</f>
        <v>#REF!</v>
      </c>
      <c r="T30" s="379"/>
      <c r="U30" s="186" t="e">
        <f>IF(B30=Data!B87,Data!J87,(IF(B30=Data!B93,Data!J93,(IF(B30=Data!B95,Data!J95,(IF(B30=Data!#REF!,Data!#REF!,(IF(B30=Data!#REF!,Data!#REF!,(IF(B30=Data!B78,Data!J78,(IF(B30=Data!#REF!,Data!#REF!,(IF(B30=Data!#REF!,Data!#REF!,Data!#REF!)))))))))))))))&amp;IF(B30=Data!B212,Data!J212,(IF(B30=Data!B213,Data!J213,(IF(B30=Data!#REF!,Data!#REF!,(IF(B30=Data!B208,Data!J208,(IF(B30=Data!B209,Data!J209,(IF(B30=Data!#REF!,Data!J905,(IF(B30=Data!#REF!,Data!#REF!,(IF(B30=Data!B265,Data!J265,Data!#REF!)))))))))))))))&amp;IF(B30=Data!#REF!,Data!#REF!,(IF(B30=Data!#REF!,Data!#REF!,(IF(B30=Data!#REF!,Data!#REF!,(IF(B30=Data!#REF!,Data!#REF!,(IF(B30=Data!#REF!,Data!#REF!,Data!#REF!)))))))))</f>
        <v>#REF!</v>
      </c>
      <c r="V30" s="184"/>
      <c r="W30" s="282"/>
      <c r="X30" s="282"/>
      <c r="Y30" s="282"/>
      <c r="Z30" s="282"/>
      <c r="AA30" s="282"/>
      <c r="AB30" s="282"/>
      <c r="AC30" s="282"/>
      <c r="AD30" s="282"/>
    </row>
    <row r="31" spans="1:30" s="340" customFormat="1" ht="19.5" customHeight="1">
      <c r="A31" s="272"/>
      <c r="B31" s="695" t="s">
        <v>1199</v>
      </c>
      <c r="C31" s="696"/>
      <c r="D31" s="269">
        <f>SUM(D16:D30)</f>
        <v>12</v>
      </c>
      <c r="E31" s="374"/>
      <c r="F31" s="380"/>
      <c r="G31" s="191">
        <f>SUM(G16:G30)</f>
        <v>28429.129999999997</v>
      </c>
      <c r="H31" s="191"/>
      <c r="I31" s="383"/>
      <c r="J31" s="343"/>
      <c r="K31" s="191">
        <f>SUM(K16:K30)</f>
        <v>2888</v>
      </c>
      <c r="L31" s="191">
        <f>SUM(L16:L30)</f>
        <v>2647</v>
      </c>
      <c r="M31" s="191" t="e">
        <f>SUM(M16:M30)</f>
        <v>#REF!</v>
      </c>
      <c r="N31" s="190">
        <f>SUM(N14:N15)</f>
        <v>0</v>
      </c>
      <c r="O31" s="190" t="e">
        <f>SUM(#REF!)</f>
        <v>#REF!</v>
      </c>
      <c r="P31" s="190">
        <f>SUM(P14:P15)</f>
        <v>0</v>
      </c>
      <c r="Q31" s="190">
        <f>SUM(Q14:Q15)</f>
        <v>0</v>
      </c>
      <c r="R31" s="190" t="e">
        <f>SUM(#REF!)</f>
        <v>#REF!</v>
      </c>
      <c r="S31" s="190">
        <f>SUM(S14:S15)</f>
        <v>0</v>
      </c>
      <c r="T31" s="190">
        <f>SUM(T14:T15)</f>
        <v>0</v>
      </c>
      <c r="U31" s="190"/>
      <c r="V31" s="192">
        <f>SUM(V16:V30)</f>
        <v>16.215</v>
      </c>
      <c r="W31" s="282"/>
    </row>
    <row r="32" spans="1:30" ht="10.5" customHeight="1">
      <c r="A32" s="272"/>
      <c r="B32" s="697"/>
      <c r="C32" s="698"/>
      <c r="D32" s="395"/>
      <c r="E32" s="375"/>
      <c r="F32" s="311"/>
      <c r="G32" s="160" t="s">
        <v>523</v>
      </c>
      <c r="H32" s="157"/>
      <c r="I32" s="344"/>
      <c r="J32" s="344"/>
      <c r="K32" s="344"/>
      <c r="L32" s="161"/>
      <c r="M32" s="151"/>
      <c r="N32" s="298"/>
      <c r="U32" s="298"/>
      <c r="V32" s="298"/>
    </row>
    <row r="33" spans="1:22" ht="14">
      <c r="A33" s="290" t="s">
        <v>524</v>
      </c>
      <c r="B33" s="346"/>
      <c r="C33" s="347"/>
      <c r="D33" s="396" t="s">
        <v>81</v>
      </c>
      <c r="E33" s="305"/>
      <c r="F33" s="68" t="s">
        <v>82</v>
      </c>
      <c r="G33" s="72"/>
      <c r="H33" s="322" t="s">
        <v>83</v>
      </c>
      <c r="I33" s="349"/>
      <c r="J33" s="152" t="s">
        <v>84</v>
      </c>
      <c r="K33" s="152"/>
      <c r="L33" s="682" t="s">
        <v>85</v>
      </c>
      <c r="M33" s="683"/>
      <c r="N33" s="683"/>
      <c r="O33" s="683"/>
      <c r="P33" s="683"/>
      <c r="Q33" s="683"/>
      <c r="R33" s="683"/>
      <c r="S33" s="683"/>
      <c r="T33" s="683"/>
      <c r="U33" s="683"/>
      <c r="V33" s="684"/>
    </row>
    <row r="34" spans="1:22" ht="14">
      <c r="A34" s="297" t="s">
        <v>525</v>
      </c>
      <c r="B34" s="334"/>
      <c r="C34" s="308"/>
      <c r="D34" s="386" t="s">
        <v>87</v>
      </c>
      <c r="F34" s="685"/>
      <c r="G34" s="686"/>
      <c r="H34" s="297" t="s">
        <v>88</v>
      </c>
      <c r="I34" s="350"/>
      <c r="J34" s="154" t="s">
        <v>89</v>
      </c>
      <c r="K34" s="154"/>
      <c r="L34" s="150"/>
      <c r="V34" s="155"/>
    </row>
    <row r="35" spans="1:22">
      <c r="A35" s="297" t="s">
        <v>526</v>
      </c>
      <c r="B35" s="297"/>
      <c r="C35" s="298"/>
      <c r="D35" s="386"/>
      <c r="F35" s="685"/>
      <c r="G35" s="686"/>
      <c r="H35" s="297"/>
      <c r="I35" s="350"/>
      <c r="J35" s="154" t="s">
        <v>93</v>
      </c>
      <c r="K35" s="154"/>
      <c r="L35" s="150"/>
      <c r="V35" s="155"/>
    </row>
    <row r="36" spans="1:22" ht="10.5" customHeight="1">
      <c r="A36" s="311"/>
      <c r="B36" s="351"/>
      <c r="C36" s="352"/>
      <c r="D36" s="386" t="s">
        <v>94</v>
      </c>
      <c r="F36" s="685"/>
      <c r="G36" s="686"/>
      <c r="H36" s="297" t="s">
        <v>95</v>
      </c>
      <c r="I36" s="350"/>
      <c r="J36" s="154"/>
      <c r="K36" s="154"/>
      <c r="L36" s="150"/>
      <c r="V36" s="155"/>
    </row>
    <row r="37" spans="1:22" ht="13">
      <c r="A37" s="290" t="s">
        <v>96</v>
      </c>
      <c r="C37" s="292"/>
      <c r="D37" s="386" t="s">
        <v>97</v>
      </c>
      <c r="F37" s="76" t="s">
        <v>98</v>
      </c>
      <c r="G37" s="73"/>
      <c r="H37" s="297" t="s">
        <v>88</v>
      </c>
      <c r="I37" s="350"/>
      <c r="J37" s="154" t="s">
        <v>99</v>
      </c>
      <c r="K37" s="154"/>
      <c r="L37" s="150"/>
      <c r="V37" s="155"/>
    </row>
    <row r="38" spans="1:22" ht="10.5" customHeight="1">
      <c r="A38" s="297" t="s">
        <v>527</v>
      </c>
      <c r="C38" s="298"/>
      <c r="D38" s="386"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97"/>
      <c r="E39" s="312"/>
      <c r="F39" s="673" t="s">
        <v>1201</v>
      </c>
      <c r="G39" s="674"/>
      <c r="H39" s="673" t="s">
        <v>1197</v>
      </c>
      <c r="I39" s="674"/>
      <c r="J39" s="158" t="s">
        <v>104</v>
      </c>
      <c r="K39" s="158"/>
      <c r="L39" s="675" t="s">
        <v>105</v>
      </c>
      <c r="M39" s="676"/>
      <c r="N39" s="676"/>
      <c r="O39" s="676"/>
      <c r="P39" s="676"/>
      <c r="Q39" s="676"/>
      <c r="R39" s="676"/>
      <c r="S39" s="676"/>
      <c r="T39" s="676"/>
      <c r="U39" s="676"/>
      <c r="V39" s="677"/>
    </row>
    <row r="40" spans="1:22">
      <c r="B40" s="305"/>
    </row>
    <row r="46" spans="1:22" s="354" customFormat="1" ht="26.25" customHeight="1">
      <c r="A46" s="163" t="s">
        <v>886</v>
      </c>
      <c r="B46" s="146"/>
      <c r="C46" s="163" t="s">
        <v>569</v>
      </c>
      <c r="D46" s="362"/>
      <c r="E46" s="362"/>
      <c r="F46" s="363"/>
      <c r="G46" s="163" t="s">
        <v>880</v>
      </c>
      <c r="H46" s="146"/>
      <c r="I46" s="163" t="s">
        <v>569</v>
      </c>
      <c r="K46" s="265"/>
      <c r="L46" s="265"/>
      <c r="V46" s="264"/>
    </row>
    <row r="47" spans="1:22" s="354" customFormat="1" ht="19.25" customHeight="1">
      <c r="A47" s="163" t="s">
        <v>887</v>
      </c>
      <c r="B47" s="146"/>
      <c r="C47" s="163" t="s">
        <v>891</v>
      </c>
      <c r="D47" s="362"/>
      <c r="E47" s="362"/>
      <c r="F47" s="363"/>
      <c r="G47" s="247" t="s">
        <v>881</v>
      </c>
      <c r="H47" s="381"/>
      <c r="I47" s="247" t="s">
        <v>891</v>
      </c>
      <c r="K47" s="265"/>
      <c r="L47" s="265"/>
      <c r="V47" s="264"/>
    </row>
    <row r="48" spans="1:22" s="354" customFormat="1" ht="19.25" customHeight="1">
      <c r="A48" s="163" t="s">
        <v>888</v>
      </c>
      <c r="B48" s="146"/>
      <c r="C48" s="163" t="s">
        <v>891</v>
      </c>
      <c r="D48" s="362"/>
      <c r="E48" s="362"/>
      <c r="F48" s="363"/>
      <c r="G48" s="163" t="s">
        <v>882</v>
      </c>
      <c r="H48" s="146"/>
      <c r="I48" s="163" t="s">
        <v>569</v>
      </c>
      <c r="K48" s="265"/>
      <c r="L48" s="265"/>
      <c r="V48" s="264"/>
    </row>
    <row r="49" spans="1:22" s="354" customFormat="1" ht="19.25" customHeight="1">
      <c r="A49" s="163" t="s">
        <v>889</v>
      </c>
      <c r="B49" s="146"/>
      <c r="C49" s="163" t="s">
        <v>569</v>
      </c>
      <c r="D49" s="362"/>
      <c r="E49" s="362"/>
      <c r="F49" s="363"/>
      <c r="G49" s="163" t="s">
        <v>883</v>
      </c>
      <c r="H49" s="146"/>
      <c r="I49" s="163" t="s">
        <v>569</v>
      </c>
      <c r="K49" s="265"/>
      <c r="L49" s="265"/>
      <c r="V49" s="264"/>
    </row>
    <row r="50" spans="1:22" s="354" customFormat="1" ht="19.25" customHeight="1">
      <c r="A50" s="163" t="s">
        <v>890</v>
      </c>
      <c r="B50" s="146"/>
      <c r="C50" s="163" t="s">
        <v>569</v>
      </c>
      <c r="D50" s="362"/>
      <c r="E50" s="362"/>
      <c r="F50" s="363"/>
      <c r="G50" s="163" t="s">
        <v>885</v>
      </c>
      <c r="H50" s="146"/>
      <c r="I50" s="163" t="s">
        <v>569</v>
      </c>
      <c r="K50" s="265"/>
      <c r="L50" s="265"/>
      <c r="V50" s="264"/>
    </row>
    <row r="51" spans="1:22" ht="18.75" customHeight="1">
      <c r="A51" s="411"/>
      <c r="B51" s="411"/>
      <c r="C51" s="411"/>
      <c r="D51" s="411"/>
      <c r="E51" s="411"/>
      <c r="F51" s="266"/>
      <c r="G51" s="163" t="s">
        <v>884</v>
      </c>
      <c r="H51" s="146"/>
      <c r="I51" s="163" t="s">
        <v>569</v>
      </c>
    </row>
    <row r="55" spans="1:22">
      <c r="L55" s="355"/>
    </row>
    <row r="56" spans="1:22" ht="14">
      <c r="A56" s="356"/>
      <c r="C56" s="334"/>
      <c r="D56" s="357"/>
      <c r="L56" s="358"/>
    </row>
    <row r="57" spans="1:22" ht="14">
      <c r="A57" s="359"/>
      <c r="C57" s="334"/>
      <c r="D57" s="357"/>
      <c r="L57" s="358"/>
    </row>
    <row r="58" spans="1:22" ht="14">
      <c r="A58" s="359"/>
      <c r="C58" s="334"/>
      <c r="D58" s="357"/>
      <c r="L58" s="358"/>
    </row>
    <row r="59" spans="1:22" ht="14">
      <c r="A59" s="359"/>
      <c r="B59" s="334"/>
      <c r="C59" s="334"/>
      <c r="D59" s="357"/>
      <c r="L59" s="358"/>
    </row>
    <row r="60" spans="1:22" ht="14">
      <c r="A60" s="359"/>
      <c r="B60" s="334"/>
      <c r="C60" s="334"/>
      <c r="D60" s="357"/>
      <c r="L60" s="358"/>
    </row>
    <row r="61" spans="1:22" ht="14">
      <c r="A61" s="359"/>
      <c r="B61" s="334"/>
      <c r="C61" s="334"/>
      <c r="D61" s="357"/>
      <c r="L61" s="358"/>
    </row>
    <row r="62" spans="1:22" ht="14">
      <c r="A62" s="334"/>
      <c r="B62" s="334"/>
      <c r="C62" s="334"/>
      <c r="D62" s="357"/>
      <c r="L62" s="360"/>
    </row>
    <row r="63" spans="1:22" ht="14">
      <c r="A63" s="359"/>
      <c r="B63" s="334"/>
      <c r="C63" s="334"/>
      <c r="D63" s="357"/>
    </row>
    <row r="64" spans="1:22" ht="14">
      <c r="A64" s="334"/>
      <c r="B64" s="334"/>
      <c r="C64" s="334"/>
      <c r="D64" s="357"/>
    </row>
    <row r="65" spans="1:4" ht="14">
      <c r="A65" s="334"/>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59"/>
      <c r="B75" s="334"/>
      <c r="C75" s="334"/>
      <c r="D75" s="357"/>
    </row>
    <row r="76" spans="1:4" ht="14">
      <c r="A76" s="334"/>
      <c r="B76" s="334"/>
      <c r="C76" s="334"/>
      <c r="D76" s="357"/>
    </row>
    <row r="77" spans="1:4" ht="14">
      <c r="B77" s="334"/>
    </row>
    <row r="78" spans="1:4" ht="14">
      <c r="B78" s="334"/>
    </row>
    <row r="79" spans="1:4" ht="14">
      <c r="B79" s="334"/>
    </row>
  </sheetData>
  <mergeCells count="9">
    <mergeCell ref="F39:G39"/>
    <mergeCell ref="H39:I39"/>
    <mergeCell ref="L39:V39"/>
    <mergeCell ref="B31:C32"/>
    <mergeCell ref="L33:V33"/>
    <mergeCell ref="F34:G34"/>
    <mergeCell ref="F35:G35"/>
    <mergeCell ref="F36:G36"/>
    <mergeCell ref="L38:V38"/>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D798C-8F44-46C0-82FB-6306F8DAD095}">
  <sheetPr>
    <pageSetUpPr fitToPage="1"/>
  </sheetPr>
  <dimension ref="A1:AD74"/>
  <sheetViews>
    <sheetView topLeftCell="A4" zoomScale="70" zoomScaleNormal="70" zoomScaleSheetLayoutView="85" workbookViewId="0">
      <selection activeCell="A18" sqref="A18:XFD19"/>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19"/>
      <c r="I10" s="620"/>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1177</v>
      </c>
      <c r="C18" s="187" t="str">
        <f>IF(D18="","",VLOOKUP(B18,Data!$B$5:$L$404,2,FALSE))</f>
        <v/>
      </c>
      <c r="D18" s="361"/>
      <c r="E18" s="276"/>
      <c r="F18" s="185" t="str">
        <f>IF(D18="","",VLOOKUP(B18,Data!$B$5:$L$404,11,FALSE))</f>
        <v/>
      </c>
      <c r="G18" s="188" t="str">
        <f t="shared" ref="G18:G27"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18</v>
      </c>
      <c r="B19" s="419" t="s">
        <v>353</v>
      </c>
      <c r="C19" s="187" t="str">
        <f>IF(D19="","",VLOOKUP(B19,Data!$B$5:$L$404,2,FALSE))</f>
        <v>WQ78260</v>
      </c>
      <c r="D19" s="361">
        <v>12</v>
      </c>
      <c r="E19" s="276"/>
      <c r="F19" s="185">
        <f>IF(D19="","",VLOOKUP(B19,Data!$B$5:$L$404,11,FALSE))</f>
        <v>4283.6499999999996</v>
      </c>
      <c r="G19" s="188">
        <f t="shared" si="0"/>
        <v>51403.799999999996</v>
      </c>
      <c r="H19" s="182" t="str">
        <f>IF(D19="","",VLOOKUP(B19,Data!$B$5:$D$404,3,FALSE))</f>
        <v>C/T</v>
      </c>
      <c r="I19" s="182" t="str">
        <f>IF(D19="","",VLOOKUP(B19,Data!$B$5:$M$404,12,FALSE))</f>
        <v>Indonesia</v>
      </c>
      <c r="J19" s="280" t="s">
        <v>1178</v>
      </c>
      <c r="K19" s="183">
        <f>IF(D19="","",VLOOKUP(B19,Data!$B$5:$E$404,4,FALSE)*D19)</f>
        <v>3660</v>
      </c>
      <c r="L19" s="183">
        <f>IF(D19="","",VLOOKUP(B19,Data!$B$5:$F$404,5,FALSE)*D19)</f>
        <v>3228</v>
      </c>
      <c r="M19" s="189"/>
      <c r="N19" s="377"/>
      <c r="O19" s="378"/>
      <c r="P19" s="186"/>
      <c r="Q19" s="378"/>
      <c r="R19" s="378"/>
      <c r="S19" s="186"/>
      <c r="T19" s="379"/>
      <c r="U19" s="186"/>
      <c r="V19" s="184">
        <f>IF(D19="","",VLOOKUP(B19,Data!$B$5:$J$404,9,FALSE)*D19)</f>
        <v>18.408000000000001</v>
      </c>
      <c r="W19" s="282"/>
      <c r="X19" s="282"/>
      <c r="Y19" s="282"/>
      <c r="Z19" s="282"/>
      <c r="AA19" s="282"/>
      <c r="AB19" s="282"/>
      <c r="AC19" s="282"/>
      <c r="AD19" s="282"/>
    </row>
    <row r="20" spans="1:30" s="340" customFormat="1" ht="17" customHeight="1">
      <c r="A20" s="488">
        <v>19</v>
      </c>
      <c r="B20" s="419" t="s">
        <v>695</v>
      </c>
      <c r="C20" s="187" t="str">
        <f>IF(D20="","",VLOOKUP(B20,Data!$B$5:$L$404,2,FALSE))</f>
        <v>VAD6770</v>
      </c>
      <c r="D20" s="361">
        <v>1</v>
      </c>
      <c r="E20" s="276"/>
      <c r="F20" s="185">
        <f>IF(D20="","",VLOOKUP(B20,Data!$B$5:$L$404,11,FALSE))</f>
        <v>2978.04</v>
      </c>
      <c r="G20" s="188">
        <f t="shared" si="0"/>
        <v>2978.04</v>
      </c>
      <c r="H20" s="182" t="str">
        <f>IF(D20="","",VLOOKUP(B20,Data!$B$5:$D$404,3,FALSE))</f>
        <v>C/T</v>
      </c>
      <c r="I20" s="182" t="str">
        <f>IF(D20="","",VLOOKUP(B20,Data!$B$5:$M$404,12,FALSE))</f>
        <v>Indonesia</v>
      </c>
      <c r="J20" s="280" t="s">
        <v>1178</v>
      </c>
      <c r="K20" s="183">
        <f>IF(D20="","",VLOOKUP(B20,Data!$B$5:$E$404,4,FALSE)*D20)</f>
        <v>276</v>
      </c>
      <c r="L20" s="183">
        <f>IF(D20="","",VLOOKUP(B20,Data!$B$5:$F$404,5,FALSE)*D20)</f>
        <v>256</v>
      </c>
      <c r="M20" s="189"/>
      <c r="N20" s="377"/>
      <c r="O20" s="378"/>
      <c r="P20" s="186"/>
      <c r="Q20" s="378"/>
      <c r="R20" s="378"/>
      <c r="S20" s="186"/>
      <c r="T20" s="379"/>
      <c r="U20" s="186"/>
      <c r="V20" s="184">
        <f>IF(D20="","",VLOOKUP(B20,Data!$B$5:$J$404,9,FALSE)*D20)</f>
        <v>1.488</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c r="C25" s="187" t="str">
        <f>IF(D25="","",VLOOKUP(B25,Data!$B$5:$L$404,2,FALSE))</f>
        <v/>
      </c>
      <c r="D25" s="361"/>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871</v>
      </c>
      <c r="C26" s="187" t="str">
        <f>IF(D26="","",VLOOKUP(B26,Data!$B$5:$L$404,2,FALSE))</f>
        <v/>
      </c>
      <c r="D26" s="339"/>
      <c r="E26" s="412"/>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272"/>
      <c r="B27" s="342" t="s">
        <v>1202</v>
      </c>
      <c r="C27" s="187" t="str">
        <f>IF(D27="","",VLOOKUP(B27,Data!$B$5:$L$404,2,FALSE))</f>
        <v/>
      </c>
      <c r="D27" s="339"/>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t="str">
        <f>IF(D27="","",VLOOKUP(B27,Data!$B$5:$J$404,9,FALSE)*D27)</f>
        <v/>
      </c>
      <c r="W27" s="282"/>
      <c r="X27" s="282"/>
      <c r="Y27" s="282"/>
      <c r="Z27" s="282"/>
      <c r="AA27" s="282"/>
      <c r="AB27" s="282"/>
      <c r="AC27" s="282"/>
      <c r="AD27" s="282"/>
    </row>
    <row r="28" spans="1:30" s="340" customFormat="1" ht="16.5" customHeight="1">
      <c r="A28" s="272"/>
      <c r="B28" s="695" t="s">
        <v>1200</v>
      </c>
      <c r="C28" s="696"/>
      <c r="D28" s="193">
        <f>SUM(D18:D27)</f>
        <v>13</v>
      </c>
      <c r="E28" s="380"/>
      <c r="F28" s="190"/>
      <c r="G28" s="191">
        <f>SUM(G18:G27)</f>
        <v>54381.84</v>
      </c>
      <c r="H28" s="343"/>
      <c r="I28" s="343"/>
      <c r="J28" s="343"/>
      <c r="K28" s="191">
        <f>SUM(K18:K27)</f>
        <v>3936</v>
      </c>
      <c r="L28" s="191">
        <f>SUM(L18:L27)</f>
        <v>3484</v>
      </c>
      <c r="M28" s="190">
        <f>SUM(M16:M17)</f>
        <v>0</v>
      </c>
      <c r="N28" s="190"/>
      <c r="O28" s="190"/>
      <c r="P28" s="190"/>
      <c r="Q28" s="190"/>
      <c r="R28" s="190">
        <f>SUM(R16:R17)</f>
        <v>0</v>
      </c>
      <c r="S28" s="190">
        <f>SUM(S16:S17)</f>
        <v>0</v>
      </c>
      <c r="T28" s="190"/>
      <c r="U28" s="190">
        <f>SUM(U16:U17)</f>
        <v>0</v>
      </c>
      <c r="V28" s="192">
        <f>SUM(V18:V27)</f>
        <v>19.896000000000001</v>
      </c>
    </row>
    <row r="29" spans="1:30" ht="10.25" customHeight="1">
      <c r="A29" s="272"/>
      <c r="B29" s="697"/>
      <c r="C29" s="698"/>
      <c r="D29" s="345"/>
      <c r="E29" s="311"/>
      <c r="F29" s="160" t="s">
        <v>523</v>
      </c>
      <c r="G29" s="157"/>
      <c r="H29" s="344"/>
      <c r="I29" s="344"/>
      <c r="J29" s="344"/>
      <c r="K29" s="161"/>
      <c r="L29" s="151"/>
      <c r="M29" s="298"/>
      <c r="T29" s="298"/>
      <c r="U29" s="298"/>
      <c r="V29" s="155"/>
    </row>
    <row r="30" spans="1:30"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386" t="s">
        <v>87</v>
      </c>
      <c r="F31" s="685"/>
      <c r="G31" s="686"/>
      <c r="H31" s="297" t="s">
        <v>88</v>
      </c>
      <c r="I31" s="350"/>
      <c r="J31" s="154" t="s">
        <v>89</v>
      </c>
      <c r="K31" s="154"/>
      <c r="L31" s="150"/>
      <c r="V31" s="155"/>
    </row>
    <row r="32" spans="1:30">
      <c r="A32" s="297" t="s">
        <v>526</v>
      </c>
      <c r="B32" s="297"/>
      <c r="C32" s="298"/>
      <c r="D32" s="386"/>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1201</v>
      </c>
      <c r="G36" s="674"/>
      <c r="H36" s="673" t="s">
        <v>1197</v>
      </c>
      <c r="I36" s="674"/>
      <c r="J36" s="158" t="s">
        <v>104</v>
      </c>
      <c r="K36" s="158"/>
      <c r="L36" s="675" t="s">
        <v>105</v>
      </c>
      <c r="M36" s="676"/>
      <c r="N36" s="676"/>
      <c r="O36" s="676"/>
      <c r="P36" s="676"/>
      <c r="Q36" s="676"/>
      <c r="R36" s="676"/>
      <c r="S36" s="676"/>
      <c r="T36" s="676"/>
      <c r="U36" s="676"/>
      <c r="V36" s="677"/>
    </row>
    <row r="37" spans="1:22">
      <c r="B37" s="305"/>
    </row>
    <row r="41" spans="1:22" s="354" customFormat="1" ht="21"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333EF-D58F-4EF7-A814-C4DA2DCD7D63}">
  <sheetPr>
    <tabColor rgb="FF66FF99"/>
    <pageSetUpPr fitToPage="1"/>
  </sheetPr>
  <dimension ref="A1:V81"/>
  <sheetViews>
    <sheetView zoomScale="85" zoomScaleNormal="85" zoomScaleSheetLayoutView="75" workbookViewId="0">
      <selection activeCell="F42" sqref="F42:I42"/>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21"/>
      <c r="I10" s="622"/>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1127</v>
      </c>
      <c r="C18" s="187" t="str">
        <f>IF(D18="","",VLOOKUP(B18,Data!$B$5:$L$404,2,FALSE))</f>
        <v/>
      </c>
      <c r="D18" s="274"/>
      <c r="E18" s="466"/>
      <c r="F18" s="185" t="str">
        <f>IF(D18="","",VLOOKUP(B18,Data!$B$5:$L$404,11,FALSE))</f>
        <v/>
      </c>
      <c r="G18" s="188" t="str">
        <f t="shared" ref="G18:G33"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170,Data!G170,(IF(B18=Data!B176,Data!G176,(IF(B18=Data!B178,Data!G178,(IF(B18=Data!#REF!,Data!#REF!,(IF(B18=Data!#REF!,Data!#REF!,(IF(B18=Data!B161,Data!G161,(IF(B18=Data!#REF!,Data!#REF!,(IF(B18=Data!#REF!,Data!#REF!,Data!#REF!)))))))))))))))&amp;IF(B18=Data!B296,Data!G296,(IF(B18=Data!B297,Data!G297,(IF(B18=Data!#REF!,Data!#REF!,(IF(B18=Data!B292,Data!G292,(IF(B18=Data!B293,Data!G293,(IF(B18=Data!#REF!,Data!G988,(IF(B18=Data!#REF!,Data!#REF!,(IF(B18=Data!B348,Data!G348,Data!#REF!)))))))))))))))&amp;IF(B18=Data!#REF!,Data!#REF!,(IF(B18=Data!#REF!,Data!#REF!,(IF(B18=Data!#REF!,Data!#REF!,(IF(B18=Data!#REF!,Data!#REF!,(IF(B18=Data!#REF!,Data!#REF!,Data!#REF!)))))))))</f>
        <v>#REF!</v>
      </c>
      <c r="N18" s="377"/>
      <c r="O18" s="378"/>
      <c r="P18" s="186" t="e">
        <f>IF(B18=Data!B170,Data!H170,(IF(B18=Data!B176,Data!H176,(IF(B18=Data!B178,Data!H178,(IF(B18=Data!#REF!,Data!#REF!,(IF(B18=Data!#REF!,Data!#REF!,(IF(B18=Data!B161,Data!H161,(IF(B18=Data!#REF!,Data!#REF!,(IF(B18=Data!#REF!,Data!#REF!,Data!#REF!)))))))))))))))&amp;IF(B18=Data!B296,Data!H296,(IF(B18=Data!B297,Data!H297,(IF(B18=Data!#REF!,Data!#REF!,(IF(B18=Data!B292,Data!H292,(IF(B18=Data!B293,Data!H293,(IF(B18=Data!#REF!,Data!H988,(IF(B18=Data!#REF!,Data!#REF!,(IF(B18=Data!B348,Data!H348,Data!#REF!)))))))))))))))&amp;IF(B18=Data!#REF!,Data!#REF!,(IF(B18=Data!#REF!,Data!#REF!,(IF(B18=Data!#REF!,Data!#REF!,(IF(B18=Data!#REF!,Data!#REF!,(IF(B18=Data!#REF!,Data!#REF!,Data!#REF!)))))))))</f>
        <v>#REF!</v>
      </c>
      <c r="Q18" s="378"/>
      <c r="R18" s="378"/>
      <c r="S18" s="186" t="e">
        <f>IF(B18=Data!B170,Data!I170,(IF(B18=Data!B176,Data!I176,(IF(B18=Data!B178,Data!I178,(IF(B18=Data!#REF!,Data!#REF!,(IF(B18=Data!#REF!,Data!#REF!,(IF(B18=Data!B161,Data!I161,(IF(B18=Data!#REF!,Data!#REF!,(IF(B18=Data!#REF!,Data!#REF!,Data!#REF!)))))))))))))))&amp;IF(B18=Data!B296,Data!I296,(IF(B18=Data!B297,Data!I297,(IF(B18=Data!#REF!,Data!#REF!,(IF(B18=Data!B292,Data!I292,(IF(B18=Data!B293,Data!I293,(IF(B18=Data!#REF!,Data!I988,(IF(B18=Data!#REF!,Data!#REF!,(IF(B18=Data!B348,Data!I348,Data!#REF!)))))))))))))))&amp;IF(B18=Data!#REF!,Data!#REF!,(IF(B18=Data!#REF!,Data!#REF!,(IF(B18=Data!#REF!,Data!#REF!,(IF(B18=Data!#REF!,Data!#REF!,(IF(B18=Data!#REF!,Data!#REF!,Data!#REF!)))))))))</f>
        <v>#REF!</v>
      </c>
      <c r="T18" s="379"/>
      <c r="U18" s="186" t="e">
        <f>IF(B18=Data!B170,Data!J170,(IF(B18=Data!B176,Data!J176,(IF(B18=Data!B178,Data!J178,(IF(B18=Data!#REF!,Data!#REF!,(IF(B18=Data!#REF!,Data!#REF!,(IF(B18=Data!B161,Data!J161,(IF(B18=Data!#REF!,Data!#REF!,(IF(B18=Data!#REF!,Data!#REF!,Data!#REF!)))))))))))))))&amp;IF(B18=Data!B296,Data!J296,(IF(B18=Data!B297,Data!J297,(IF(B18=Data!#REF!,Data!#REF!,(IF(B18=Data!B292,Data!J292,(IF(B18=Data!B293,Data!J293,(IF(B18=Data!#REF!,Data!J988,(IF(B18=Data!#REF!,Data!#REF!,(IF(B18=Data!B348,Data!J348,Data!#REF!)))))))))))))))&amp;IF(B18=Data!#REF!,Data!#REF!,(IF(B18=Data!#REF!,Data!#REF!,(IF(B18=Data!#REF!,Data!#REF!,(IF(B18=Data!#REF!,Data!#REF!,(IF(B18=Data!#REF!,Data!#REF!,Data!#REF!)))))))))</f>
        <v>#REF!</v>
      </c>
      <c r="V18" s="184" t="str">
        <f>IF(D18="","",VLOOKUP(B18,Data!$B$5:$J$404,9,FALSE)*D18)</f>
        <v/>
      </c>
    </row>
    <row r="19" spans="1:22" s="340" customFormat="1" ht="17" customHeight="1">
      <c r="A19" s="272">
        <v>1</v>
      </c>
      <c r="B19" s="419" t="s">
        <v>409</v>
      </c>
      <c r="C19" s="187" t="str">
        <f>IF(D19="","",VLOOKUP(B19,Data!$B$5:$L$404,2,FALSE))</f>
        <v>ZU62690</v>
      </c>
      <c r="D19" s="274">
        <v>1</v>
      </c>
      <c r="E19" s="466" t="s">
        <v>521</v>
      </c>
      <c r="F19" s="185">
        <f>IF(D19="","",VLOOKUP(B19,Data!$B$5:$L$404,11,FALSE))</f>
        <v>6633.93</v>
      </c>
      <c r="G19" s="188">
        <f t="shared" si="0"/>
        <v>6633.93</v>
      </c>
      <c r="H19" s="182" t="str">
        <f>IF(D19="","",VLOOKUP(B19,Data!$B$5:$D$404,3,FALSE))</f>
        <v>C/T</v>
      </c>
      <c r="I19" s="182" t="str">
        <f>IF(D19="","",VLOOKUP(B19,Data!$B$5:$M$404,12,FALSE))</f>
        <v>Indonesia</v>
      </c>
      <c r="J19" s="280" t="s">
        <v>1126</v>
      </c>
      <c r="K19" s="183">
        <f>IF(D19="","",VLOOKUP(B19,Data!$B$5:$E$404,4,FALSE)*D19)</f>
        <v>345</v>
      </c>
      <c r="L19" s="183">
        <f>IF(D19="","",VLOOKUP(B19,Data!$B$5:$F$404,5,FALSE)*D19)</f>
        <v>304</v>
      </c>
      <c r="M19" s="189" t="e">
        <f>IF(B19=Data!B102,Data!G102,(IF(B19=Data!B108,Data!G108,(IF(B19=Data!B110,Data!G110,(IF(B19=Data!#REF!,Data!#REF!,(IF(B19=Data!#REF!,Data!#REF!,(IF(B19=Data!B93,Data!G93,(IF(B19=Data!#REF!,Data!#REF!,(IF(B19=Data!#REF!,Data!#REF!,Data!#REF!)))))))))))))))&amp;IF(B19=Data!B228,Data!G228,(IF(B19=Data!B229,Data!G229,(IF(B19=Data!#REF!,Data!#REF!,(IF(B19=Data!B224,Data!G224,(IF(B19=Data!B225,Data!G225,(IF(B19=Data!#REF!,Data!G920,(IF(B19=Data!#REF!,Data!#REF!,(IF(B19=Data!B280,Data!G280,Data!#REF!)))))))))))))))&amp;IF(B19=Data!#REF!,Data!#REF!,(IF(B19=Data!#REF!,Data!#REF!,(IF(B19=Data!#REF!,Data!#REF!,(IF(B19=Data!#REF!,Data!#REF!,(IF(B19=Data!#REF!,Data!#REF!,Data!#REF!)))))))))</f>
        <v>#REF!</v>
      </c>
      <c r="N19" s="377"/>
      <c r="O19" s="378"/>
      <c r="P19" s="186" t="e">
        <f>IF(B19=Data!B102,Data!H102,(IF(B19=Data!B108,Data!H108,(IF(B19=Data!B110,Data!H110,(IF(B19=Data!#REF!,Data!#REF!,(IF(B19=Data!#REF!,Data!#REF!,(IF(B19=Data!B93,Data!H93,(IF(B19=Data!#REF!,Data!#REF!,(IF(B19=Data!#REF!,Data!#REF!,Data!#REF!)))))))))))))))&amp;IF(B19=Data!B228,Data!H228,(IF(B19=Data!B229,Data!H229,(IF(B19=Data!#REF!,Data!#REF!,(IF(B19=Data!B224,Data!H224,(IF(B19=Data!B225,Data!H225,(IF(B19=Data!#REF!,Data!H920,(IF(B19=Data!#REF!,Data!#REF!,(IF(B19=Data!B280,Data!H280,Data!#REF!)))))))))))))))&amp;IF(B19=Data!#REF!,Data!#REF!,(IF(B19=Data!#REF!,Data!#REF!,(IF(B19=Data!#REF!,Data!#REF!,(IF(B19=Data!#REF!,Data!#REF!,(IF(B19=Data!#REF!,Data!#REF!,Data!#REF!)))))))))</f>
        <v>#REF!</v>
      </c>
      <c r="Q19" s="378"/>
      <c r="R19" s="378"/>
      <c r="S19" s="186" t="e">
        <f>IF(B19=Data!B102,Data!I102,(IF(B19=Data!B108,Data!I108,(IF(B19=Data!B110,Data!I110,(IF(B19=Data!#REF!,Data!#REF!,(IF(B19=Data!#REF!,Data!#REF!,(IF(B19=Data!B93,Data!I93,(IF(B19=Data!#REF!,Data!#REF!,(IF(B19=Data!#REF!,Data!#REF!,Data!#REF!)))))))))))))))&amp;IF(B19=Data!B228,Data!I228,(IF(B19=Data!B229,Data!I229,(IF(B19=Data!#REF!,Data!#REF!,(IF(B19=Data!B224,Data!I224,(IF(B19=Data!B225,Data!I225,(IF(B19=Data!#REF!,Data!I920,(IF(B19=Data!#REF!,Data!#REF!,(IF(B19=Data!B280,Data!I280,Data!#REF!)))))))))))))))&amp;IF(B19=Data!#REF!,Data!#REF!,(IF(B19=Data!#REF!,Data!#REF!,(IF(B19=Data!#REF!,Data!#REF!,(IF(B19=Data!#REF!,Data!#REF!,(IF(B19=Data!#REF!,Data!#REF!,Data!#REF!)))))))))</f>
        <v>#REF!</v>
      </c>
      <c r="T19" s="379"/>
      <c r="U19" s="186" t="e">
        <f>IF(B19=Data!B102,Data!J102,(IF(B19=Data!B108,Data!J108,(IF(B19=Data!B110,Data!J110,(IF(B19=Data!#REF!,Data!#REF!,(IF(B19=Data!#REF!,Data!#REF!,(IF(B19=Data!B93,Data!J93,(IF(B19=Data!#REF!,Data!#REF!,(IF(B19=Data!#REF!,Data!#REF!,Data!#REF!)))))))))))))))&amp;IF(B19=Data!B228,Data!J228,(IF(B19=Data!B229,Data!J229,(IF(B19=Data!#REF!,Data!#REF!,(IF(B19=Data!B224,Data!J224,(IF(B19=Data!B225,Data!J225,(IF(B19=Data!#REF!,Data!J920,(IF(B19=Data!#REF!,Data!#REF!,(IF(B19=Data!B280,Data!J280,Data!#REF!)))))))))))))))&amp;IF(B19=Data!#REF!,Data!#REF!,(IF(B19=Data!#REF!,Data!#REF!,(IF(B19=Data!#REF!,Data!#REF!,(IF(B19=Data!#REF!,Data!#REF!,(IF(B19=Data!#REF!,Data!#REF!,Data!#REF!)))))))))</f>
        <v>#REF!</v>
      </c>
      <c r="V19" s="184">
        <f>IF(D19="","",VLOOKUP(B19,Data!$B$5:$J$404,9,FALSE)*D19)</f>
        <v>1.806</v>
      </c>
    </row>
    <row r="20" spans="1:22" s="340" customFormat="1" ht="17" customHeight="1">
      <c r="A20" s="272"/>
      <c r="B20" s="369" t="s">
        <v>1175</v>
      </c>
      <c r="C20" s="187" t="str">
        <f>IF(D20="","",VLOOKUP(B20,Data!$B$5:$L$404,2,FALSE))</f>
        <v/>
      </c>
      <c r="D20" s="274"/>
      <c r="E20" s="46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t="e">
        <f>IF(B20=Data!B193,Data!G193,(IF(B20=Data!B199,Data!G199,(IF(B20=Data!B201,Data!G201,(IF(B20=Data!#REF!,Data!#REF!,(IF(B20=Data!#REF!,Data!#REF!,(IF(B20=Data!B184,Data!G184,(IF(B20=Data!#REF!,Data!#REF!,(IF(B20=Data!#REF!,Data!#REF!,Data!#REF!)))))))))))))))&amp;IF(B20=Data!B319,Data!G319,(IF(B20=Data!B320,Data!G320,(IF(B20=Data!#REF!,Data!#REF!,(IF(B20=Data!B315,Data!G315,(IF(B20=Data!B316,Data!G316,(IF(B20=Data!#REF!,Data!G1011,(IF(B20=Data!#REF!,Data!#REF!,(IF(B20=Data!B371,Data!G371,Data!#REF!)))))))))))))))&amp;IF(B20=Data!#REF!,Data!#REF!,(IF(B20=Data!#REF!,Data!#REF!,(IF(B20=Data!#REF!,Data!#REF!,(IF(B20=Data!#REF!,Data!#REF!,(IF(B20=Data!#REF!,Data!#REF!,Data!#REF!)))))))))</f>
        <v>#REF!</v>
      </c>
      <c r="N20" s="377"/>
      <c r="O20" s="378"/>
      <c r="P20" s="186" t="e">
        <f>IF(B20=Data!B193,Data!H193,(IF(B20=Data!B199,Data!H199,(IF(B20=Data!B201,Data!H201,(IF(B20=Data!#REF!,Data!#REF!,(IF(B20=Data!#REF!,Data!#REF!,(IF(B20=Data!B184,Data!H184,(IF(B20=Data!#REF!,Data!#REF!,(IF(B20=Data!#REF!,Data!#REF!,Data!#REF!)))))))))))))))&amp;IF(B20=Data!B319,Data!H319,(IF(B20=Data!B320,Data!H320,(IF(B20=Data!#REF!,Data!#REF!,(IF(B20=Data!B315,Data!H315,(IF(B20=Data!B316,Data!H316,(IF(B20=Data!#REF!,Data!H1011,(IF(B20=Data!#REF!,Data!#REF!,(IF(B20=Data!B371,Data!H371,Data!#REF!)))))))))))))))&amp;IF(B20=Data!#REF!,Data!#REF!,(IF(B20=Data!#REF!,Data!#REF!,(IF(B20=Data!#REF!,Data!#REF!,(IF(B20=Data!#REF!,Data!#REF!,(IF(B20=Data!#REF!,Data!#REF!,Data!#REF!)))))))))</f>
        <v>#REF!</v>
      </c>
      <c r="Q20" s="378"/>
      <c r="R20" s="378"/>
      <c r="S20" s="186" t="e">
        <f>IF(B20=Data!B193,Data!I193,(IF(B20=Data!B199,Data!I199,(IF(B20=Data!B201,Data!I201,(IF(B20=Data!#REF!,Data!#REF!,(IF(B20=Data!#REF!,Data!#REF!,(IF(B20=Data!B184,Data!I184,(IF(B20=Data!#REF!,Data!#REF!,(IF(B20=Data!#REF!,Data!#REF!,Data!#REF!)))))))))))))))&amp;IF(B20=Data!B319,Data!I319,(IF(B20=Data!B320,Data!I320,(IF(B20=Data!#REF!,Data!#REF!,(IF(B20=Data!B315,Data!I315,(IF(B20=Data!B316,Data!I316,(IF(B20=Data!#REF!,Data!I1011,(IF(B20=Data!#REF!,Data!#REF!,(IF(B20=Data!B371,Data!I371,Data!#REF!)))))))))))))))&amp;IF(B20=Data!#REF!,Data!#REF!,(IF(B20=Data!#REF!,Data!#REF!,(IF(B20=Data!#REF!,Data!#REF!,(IF(B20=Data!#REF!,Data!#REF!,(IF(B20=Data!#REF!,Data!#REF!,Data!#REF!)))))))))</f>
        <v>#REF!</v>
      </c>
      <c r="T20" s="379"/>
      <c r="U20" s="186" t="e">
        <f>IF(B20=Data!B193,Data!J193,(IF(B20=Data!B199,Data!J199,(IF(B20=Data!B201,Data!J201,(IF(B20=Data!#REF!,Data!#REF!,(IF(B20=Data!#REF!,Data!#REF!,(IF(B20=Data!B184,Data!J184,(IF(B20=Data!#REF!,Data!#REF!,(IF(B20=Data!#REF!,Data!#REF!,Data!#REF!)))))))))))))))&amp;IF(B20=Data!B319,Data!J319,(IF(B20=Data!B320,Data!J320,(IF(B20=Data!#REF!,Data!#REF!,(IF(B20=Data!B315,Data!J315,(IF(B20=Data!B316,Data!J316,(IF(B20=Data!#REF!,Data!J1011,(IF(B20=Data!#REF!,Data!#REF!,(IF(B20=Data!B371,Data!J371,Data!#REF!)))))))))))))))&amp;IF(B20=Data!#REF!,Data!#REF!,(IF(B20=Data!#REF!,Data!#REF!,(IF(B20=Data!#REF!,Data!#REF!,(IF(B20=Data!#REF!,Data!#REF!,(IF(B20=Data!#REF!,Data!#REF!,Data!#REF!)))))))))</f>
        <v>#REF!</v>
      </c>
      <c r="V20" s="184" t="str">
        <f>IF(D20="","",VLOOKUP(B20,Data!$B$5:$J$404,9,FALSE)*D20)</f>
        <v/>
      </c>
    </row>
    <row r="21" spans="1:22" s="340" customFormat="1" ht="17" customHeight="1">
      <c r="A21" s="272">
        <v>2</v>
      </c>
      <c r="B21" s="368" t="s">
        <v>357</v>
      </c>
      <c r="C21" s="187" t="str">
        <f>IF(D21="","",VLOOKUP(B21,Data!$B$5:$L$404,2,FALSE))</f>
        <v>WQ78290</v>
      </c>
      <c r="D21" s="434">
        <v>14</v>
      </c>
      <c r="E21" s="466" t="s">
        <v>522</v>
      </c>
      <c r="F21" s="185">
        <f>IF(D21="","",VLOOKUP(B21,Data!$B$5:$L$404,11,FALSE))</f>
        <v>4283.7299999999996</v>
      </c>
      <c r="G21" s="188">
        <f t="shared" si="0"/>
        <v>59972.219999999994</v>
      </c>
      <c r="H21" s="182" t="str">
        <f>IF(D21="","",VLOOKUP(B21,Data!$B$5:$D$404,3,FALSE))</f>
        <v>C/T</v>
      </c>
      <c r="I21" s="182" t="str">
        <f>IF(D21="","",VLOOKUP(B21,Data!$B$5:$M$404,12,FALSE))</f>
        <v>Indonesia</v>
      </c>
      <c r="J21" s="280" t="s">
        <v>1176</v>
      </c>
      <c r="K21" s="183">
        <f>IF(D21="","",VLOOKUP(B21,Data!$B$5:$E$404,4,FALSE)*D21)</f>
        <v>4270</v>
      </c>
      <c r="L21" s="183">
        <f>IF(D21="","",VLOOKUP(B21,Data!$B$5:$F$404,5,FALSE)*D21)</f>
        <v>3766</v>
      </c>
      <c r="M21" s="189" t="e">
        <f>IF(B21=Data!B115,Data!G115,(IF(B21=Data!B121,Data!G121,(IF(B21=Data!B123,Data!G123,(IF(B21=Data!#REF!,Data!#REF!,(IF(B21=Data!#REF!,Data!#REF!,(IF(B21=Data!B106,Data!G106,(IF(B21=Data!#REF!,Data!#REF!,(IF(B21=Data!#REF!,Data!#REF!,Data!#REF!)))))))))))))))&amp;IF(B21=Data!B241,Data!G241,(IF(B21=Data!B242,Data!G242,(IF(B21=Data!#REF!,Data!#REF!,(IF(B21=Data!B237,Data!G237,(IF(B21=Data!B238,Data!G238,(IF(B21=Data!#REF!,Data!G933,(IF(B21=Data!#REF!,Data!#REF!,(IF(B21=Data!B293,Data!G293,Data!#REF!)))))))))))))))&amp;IF(B21=Data!#REF!,Data!#REF!,(IF(B21=Data!#REF!,Data!#REF!,(IF(B21=Data!#REF!,Data!#REF!,(IF(B21=Data!#REF!,Data!#REF!,(IF(B21=Data!#REF!,Data!#REF!,Data!#REF!)))))))))</f>
        <v>#REF!</v>
      </c>
      <c r="N21" s="377"/>
      <c r="O21" s="378"/>
      <c r="P21" s="186" t="e">
        <f>IF(B21=Data!B115,Data!H115,(IF(B21=Data!B121,Data!H121,(IF(B21=Data!B123,Data!H123,(IF(B21=Data!#REF!,Data!#REF!,(IF(B21=Data!#REF!,Data!#REF!,(IF(B21=Data!B106,Data!H106,(IF(B21=Data!#REF!,Data!#REF!,(IF(B21=Data!#REF!,Data!#REF!,Data!#REF!)))))))))))))))&amp;IF(B21=Data!B241,Data!H241,(IF(B21=Data!B242,Data!H242,(IF(B21=Data!#REF!,Data!#REF!,(IF(B21=Data!B237,Data!H237,(IF(B21=Data!B238,Data!H238,(IF(B21=Data!#REF!,Data!H933,(IF(B21=Data!#REF!,Data!#REF!,(IF(B21=Data!B293,Data!H293,Data!#REF!)))))))))))))))&amp;IF(B21=Data!#REF!,Data!#REF!,(IF(B21=Data!#REF!,Data!#REF!,(IF(B21=Data!#REF!,Data!#REF!,(IF(B21=Data!#REF!,Data!#REF!,(IF(B21=Data!#REF!,Data!#REF!,Data!#REF!)))))))))</f>
        <v>#REF!</v>
      </c>
      <c r="Q21" s="378"/>
      <c r="R21" s="378"/>
      <c r="S21" s="186" t="e">
        <f>IF(B21=Data!B115,Data!I115,(IF(B21=Data!B121,Data!I121,(IF(B21=Data!B123,Data!I123,(IF(B21=Data!#REF!,Data!#REF!,(IF(B21=Data!#REF!,Data!#REF!,(IF(B21=Data!B106,Data!I106,(IF(B21=Data!#REF!,Data!#REF!,(IF(B21=Data!#REF!,Data!#REF!,Data!#REF!)))))))))))))))&amp;IF(B21=Data!B241,Data!I241,(IF(B21=Data!B242,Data!I242,(IF(B21=Data!#REF!,Data!#REF!,(IF(B21=Data!B237,Data!I237,(IF(B21=Data!B238,Data!I238,(IF(B21=Data!#REF!,Data!I933,(IF(B21=Data!#REF!,Data!#REF!,(IF(B21=Data!B293,Data!I293,Data!#REF!)))))))))))))))&amp;IF(B21=Data!#REF!,Data!#REF!,(IF(B21=Data!#REF!,Data!#REF!,(IF(B21=Data!#REF!,Data!#REF!,(IF(B21=Data!#REF!,Data!#REF!,(IF(B21=Data!#REF!,Data!#REF!,Data!#REF!)))))))))</f>
        <v>#REF!</v>
      </c>
      <c r="T21" s="379"/>
      <c r="U21" s="186" t="e">
        <f>IF(B21=Data!B115,Data!J115,(IF(B21=Data!B121,Data!J121,(IF(B21=Data!B123,Data!J123,(IF(B21=Data!#REF!,Data!#REF!,(IF(B21=Data!#REF!,Data!#REF!,(IF(B21=Data!B106,Data!J106,(IF(B21=Data!#REF!,Data!#REF!,(IF(B21=Data!#REF!,Data!#REF!,Data!#REF!)))))))))))))))&amp;IF(B21=Data!B241,Data!J241,(IF(B21=Data!B242,Data!J242,(IF(B21=Data!#REF!,Data!#REF!,(IF(B21=Data!B237,Data!J237,(IF(B21=Data!B238,Data!J238,(IF(B21=Data!#REF!,Data!J933,(IF(B21=Data!#REF!,Data!#REF!,(IF(B21=Data!B293,Data!J293,Data!#REF!)))))))))))))))&amp;IF(B21=Data!#REF!,Data!#REF!,(IF(B21=Data!#REF!,Data!#REF!,(IF(B21=Data!#REF!,Data!#REF!,(IF(B21=Data!#REF!,Data!#REF!,(IF(B21=Data!#REF!,Data!#REF!,Data!#REF!)))))))))</f>
        <v>#REF!</v>
      </c>
      <c r="V21" s="184">
        <f>IF(D21="","",VLOOKUP(B21,Data!$B$5:$J$404,9,FALSE)*D21)</f>
        <v>21.475999999999999</v>
      </c>
    </row>
    <row r="22" spans="1:22" s="340" customFormat="1" ht="17" customHeight="1">
      <c r="A22" s="272"/>
      <c r="B22" s="369" t="s">
        <v>1209</v>
      </c>
      <c r="C22" s="187" t="str">
        <f>IF(D22="","",VLOOKUP(B22,Data!$B$5:$L$404,2,FALSE))</f>
        <v/>
      </c>
      <c r="D22" s="274"/>
      <c r="E22" s="467"/>
      <c r="F22" s="185" t="str">
        <f>IF(D22="","",VLOOKUP(B22,Data!$B$5:$L$404,11,FALSE))</f>
        <v/>
      </c>
      <c r="G22" s="188" t="str">
        <f>IF(D22&gt;0,D22*F22,"-")</f>
        <v>-</v>
      </c>
      <c r="H22" s="182" t="str">
        <f>IF(D22="","",VLOOKUP(B22,Data!$B$5:$D$404,3,FALSE))</f>
        <v/>
      </c>
      <c r="I22" s="182" t="str">
        <f>IF(D22="","",VLOOKUP(B22,Data!$B$5:$M$404,12,FALSE))</f>
        <v/>
      </c>
      <c r="J22" s="280"/>
      <c r="K22" s="183" t="str">
        <f>IF(D22="","",VLOOKUP(B22,Data!$B$5:$E$404,4,FALSE)*D22)</f>
        <v/>
      </c>
      <c r="L22" s="183" t="str">
        <f>IF(D22="","",VLOOKUP(B22,Data!$B$5:$F$404,5,FALSE)*D22)</f>
        <v/>
      </c>
      <c r="M22" s="189" t="e">
        <f>IF(B22=Data!B195,Data!G195,(IF(B22=Data!B201,Data!G201,(IF(B22=Data!B203,Data!G203,(IF(B22=Data!#REF!,Data!#REF!,(IF(B22=Data!#REF!,Data!#REF!,(IF(B22=Data!B186,Data!G186,(IF(B22=Data!#REF!,Data!#REF!,(IF(B22=Data!#REF!,Data!#REF!,Data!#REF!)))))))))))))))&amp;IF(B22=Data!B321,Data!G321,(IF(B22=Data!B322,Data!G322,(IF(B22=Data!#REF!,Data!#REF!,(IF(B22=Data!B317,Data!G317,(IF(B22=Data!B318,Data!G318,(IF(B22=Data!#REF!,Data!G1013,(IF(B22=Data!#REF!,Data!#REF!,(IF(B22=Data!B373,Data!G373,Data!#REF!)))))))))))))))&amp;IF(B22=Data!#REF!,Data!#REF!,(IF(B22=Data!#REF!,Data!#REF!,(IF(B22=Data!#REF!,Data!#REF!,(IF(B22=Data!#REF!,Data!#REF!,(IF(B22=Data!#REF!,Data!#REF!,Data!#REF!)))))))))</f>
        <v>#REF!</v>
      </c>
      <c r="N22" s="377"/>
      <c r="O22" s="378"/>
      <c r="P22" s="186" t="e">
        <f>IF(B22=Data!B195,Data!H195,(IF(B22=Data!B201,Data!H201,(IF(B22=Data!B203,Data!H203,(IF(B22=Data!#REF!,Data!#REF!,(IF(B22=Data!#REF!,Data!#REF!,(IF(B22=Data!B186,Data!H186,(IF(B22=Data!#REF!,Data!#REF!,(IF(B22=Data!#REF!,Data!#REF!,Data!#REF!)))))))))))))))&amp;IF(B22=Data!B321,Data!H321,(IF(B22=Data!B322,Data!H322,(IF(B22=Data!#REF!,Data!#REF!,(IF(B22=Data!B317,Data!H317,(IF(B22=Data!B318,Data!H318,(IF(B22=Data!#REF!,Data!H1013,(IF(B22=Data!#REF!,Data!#REF!,(IF(B22=Data!B373,Data!H373,Data!#REF!)))))))))))))))&amp;IF(B22=Data!#REF!,Data!#REF!,(IF(B22=Data!#REF!,Data!#REF!,(IF(B22=Data!#REF!,Data!#REF!,(IF(B22=Data!#REF!,Data!#REF!,(IF(B22=Data!#REF!,Data!#REF!,Data!#REF!)))))))))</f>
        <v>#REF!</v>
      </c>
      <c r="Q22" s="378"/>
      <c r="R22" s="378"/>
      <c r="S22" s="186" t="e">
        <f>IF(B22=Data!B195,Data!I195,(IF(B22=Data!B201,Data!I201,(IF(B22=Data!B203,Data!I203,(IF(B22=Data!#REF!,Data!#REF!,(IF(B22=Data!#REF!,Data!#REF!,(IF(B22=Data!B186,Data!I186,(IF(B22=Data!#REF!,Data!#REF!,(IF(B22=Data!#REF!,Data!#REF!,Data!#REF!)))))))))))))))&amp;IF(B22=Data!B321,Data!I321,(IF(B22=Data!B322,Data!I322,(IF(B22=Data!#REF!,Data!#REF!,(IF(B22=Data!B317,Data!I317,(IF(B22=Data!B318,Data!I318,(IF(B22=Data!#REF!,Data!I1013,(IF(B22=Data!#REF!,Data!#REF!,(IF(B22=Data!B373,Data!I373,Data!#REF!)))))))))))))))&amp;IF(B22=Data!#REF!,Data!#REF!,(IF(B22=Data!#REF!,Data!#REF!,(IF(B22=Data!#REF!,Data!#REF!,(IF(B22=Data!#REF!,Data!#REF!,(IF(B22=Data!#REF!,Data!#REF!,Data!#REF!)))))))))</f>
        <v>#REF!</v>
      </c>
      <c r="T22" s="379"/>
      <c r="U22" s="186" t="e">
        <f>IF(B22=Data!B195,Data!J195,(IF(B22=Data!B201,Data!J201,(IF(B22=Data!B203,Data!J203,(IF(B22=Data!#REF!,Data!#REF!,(IF(B22=Data!#REF!,Data!#REF!,(IF(B22=Data!B186,Data!J186,(IF(B22=Data!#REF!,Data!#REF!,(IF(B22=Data!#REF!,Data!#REF!,Data!#REF!)))))))))))))))&amp;IF(B22=Data!B321,Data!J321,(IF(B22=Data!B322,Data!J322,(IF(B22=Data!#REF!,Data!#REF!,(IF(B22=Data!B317,Data!J317,(IF(B22=Data!B318,Data!J318,(IF(B22=Data!#REF!,Data!J1013,(IF(B22=Data!#REF!,Data!#REF!,(IF(B22=Data!B373,Data!J373,Data!#REF!)))))))))))))))&amp;IF(B22=Data!#REF!,Data!#REF!,(IF(B22=Data!#REF!,Data!#REF!,(IF(B22=Data!#REF!,Data!#REF!,(IF(B22=Data!#REF!,Data!#REF!,(IF(B22=Data!#REF!,Data!#REF!,Data!#REF!)))))))))</f>
        <v>#REF!</v>
      </c>
      <c r="V22" s="184" t="str">
        <f>IF(D22="","",VLOOKUP(B22,Data!$B$5:$J$404,9,FALSE)*D22)</f>
        <v/>
      </c>
    </row>
    <row r="23" spans="1:22" s="340" customFormat="1" ht="17" customHeight="1">
      <c r="A23" s="272">
        <v>3</v>
      </c>
      <c r="B23" s="368" t="s">
        <v>196</v>
      </c>
      <c r="C23" s="187" t="str">
        <f>IF(D23="","",VLOOKUP(B23,Data!$B$5:$L$404,2,FALSE))</f>
        <v>WH50350</v>
      </c>
      <c r="D23" s="274">
        <v>6</v>
      </c>
      <c r="E23" s="467" t="s">
        <v>1035</v>
      </c>
      <c r="F23" s="185">
        <f>IF(D23="","",VLOOKUP(B23,Data!$B$5:$L$404,11,FALSE))</f>
        <v>1751.45</v>
      </c>
      <c r="G23" s="188">
        <f>IF(D23&gt;0,D23*F23,"-")</f>
        <v>10508.7</v>
      </c>
      <c r="H23" s="182" t="str">
        <f>IF(D23="","",VLOOKUP(B23,Data!$B$5:$D$404,3,FALSE))</f>
        <v>C/T</v>
      </c>
      <c r="I23" s="182" t="str">
        <f>IF(D23="","",VLOOKUP(B23,Data!$B$5:$M$404,12,FALSE))</f>
        <v>Indonesia</v>
      </c>
      <c r="J23" s="280" t="s">
        <v>1208</v>
      </c>
      <c r="K23" s="183">
        <f>IF(D23="","",VLOOKUP(B23,Data!$B$5:$E$404,4,FALSE)*D23)</f>
        <v>1206</v>
      </c>
      <c r="L23" s="183">
        <f>IF(D23="","",VLOOKUP(B23,Data!$B$5:$F$404,5,FALSE)*D23)</f>
        <v>1086</v>
      </c>
      <c r="M23" s="189" t="e">
        <f>IF(B23=Data!B117,Data!G117,(IF(B23=Data!B123,Data!G123,(IF(B23=Data!B125,Data!G125,(IF(B23=Data!#REF!,Data!#REF!,(IF(B23=Data!#REF!,Data!#REF!,(IF(B23=Data!B108,Data!G108,(IF(B23=Data!#REF!,Data!#REF!,(IF(B23=Data!#REF!,Data!#REF!,Data!#REF!)))))))))))))))&amp;IF(B23=Data!B243,Data!G243,(IF(B23=Data!B244,Data!G244,(IF(B23=Data!#REF!,Data!#REF!,(IF(B23=Data!B239,Data!G239,(IF(B23=Data!B240,Data!G240,(IF(B23=Data!#REF!,Data!G935,(IF(B23=Data!#REF!,Data!#REF!,(IF(B23=Data!B295,Data!G295,Data!#REF!)))))))))))))))&amp;IF(B23=Data!#REF!,Data!#REF!,(IF(B23=Data!#REF!,Data!#REF!,(IF(B23=Data!#REF!,Data!#REF!,(IF(B23=Data!#REF!,Data!#REF!,(IF(B23=Data!#REF!,Data!#REF!,Data!#REF!)))))))))</f>
        <v>#REF!</v>
      </c>
      <c r="N23" s="377"/>
      <c r="O23" s="378"/>
      <c r="P23" s="186" t="e">
        <f>IF(B23=Data!B117,Data!H117,(IF(B23=Data!B123,Data!H123,(IF(B23=Data!B125,Data!H125,(IF(B23=Data!#REF!,Data!#REF!,(IF(B23=Data!#REF!,Data!#REF!,(IF(B23=Data!B108,Data!H108,(IF(B23=Data!#REF!,Data!#REF!,(IF(B23=Data!#REF!,Data!#REF!,Data!#REF!)))))))))))))))&amp;IF(B23=Data!B243,Data!H243,(IF(B23=Data!B244,Data!H244,(IF(B23=Data!#REF!,Data!#REF!,(IF(B23=Data!B239,Data!H239,(IF(B23=Data!B240,Data!H240,(IF(B23=Data!#REF!,Data!H935,(IF(B23=Data!#REF!,Data!#REF!,(IF(B23=Data!B295,Data!H295,Data!#REF!)))))))))))))))&amp;IF(B23=Data!#REF!,Data!#REF!,(IF(B23=Data!#REF!,Data!#REF!,(IF(B23=Data!#REF!,Data!#REF!,(IF(B23=Data!#REF!,Data!#REF!,(IF(B23=Data!#REF!,Data!#REF!,Data!#REF!)))))))))</f>
        <v>#REF!</v>
      </c>
      <c r="Q23" s="378"/>
      <c r="R23" s="378"/>
      <c r="S23" s="186" t="e">
        <f>IF(B23=Data!B117,Data!I117,(IF(B23=Data!B123,Data!I123,(IF(B23=Data!B125,Data!I125,(IF(B23=Data!#REF!,Data!#REF!,(IF(B23=Data!#REF!,Data!#REF!,(IF(B23=Data!B108,Data!I108,(IF(B23=Data!#REF!,Data!#REF!,(IF(B23=Data!#REF!,Data!#REF!,Data!#REF!)))))))))))))))&amp;IF(B23=Data!B243,Data!I243,(IF(B23=Data!B244,Data!I244,(IF(B23=Data!#REF!,Data!#REF!,(IF(B23=Data!B239,Data!I239,(IF(B23=Data!B240,Data!I240,(IF(B23=Data!#REF!,Data!I935,(IF(B23=Data!#REF!,Data!#REF!,(IF(B23=Data!B295,Data!I295,Data!#REF!)))))))))))))))&amp;IF(B23=Data!#REF!,Data!#REF!,(IF(B23=Data!#REF!,Data!#REF!,(IF(B23=Data!#REF!,Data!#REF!,(IF(B23=Data!#REF!,Data!#REF!,(IF(B23=Data!#REF!,Data!#REF!,Data!#REF!)))))))))</f>
        <v>#REF!</v>
      </c>
      <c r="T23" s="379"/>
      <c r="U23" s="186" t="e">
        <f>IF(B23=Data!B117,Data!J117,(IF(B23=Data!B123,Data!J123,(IF(B23=Data!B125,Data!J125,(IF(B23=Data!#REF!,Data!#REF!,(IF(B23=Data!#REF!,Data!#REF!,(IF(B23=Data!B108,Data!J108,(IF(B23=Data!#REF!,Data!#REF!,(IF(B23=Data!#REF!,Data!#REF!,Data!#REF!)))))))))))))))&amp;IF(B23=Data!B243,Data!J243,(IF(B23=Data!B244,Data!J244,(IF(B23=Data!#REF!,Data!#REF!,(IF(B23=Data!B239,Data!J239,(IF(B23=Data!B240,Data!J240,(IF(B23=Data!#REF!,Data!J935,(IF(B23=Data!#REF!,Data!#REF!,(IF(B23=Data!B295,Data!J295,Data!#REF!)))))))))))))))&amp;IF(B23=Data!#REF!,Data!#REF!,(IF(B23=Data!#REF!,Data!#REF!,(IF(B23=Data!#REF!,Data!#REF!,(IF(B23=Data!#REF!,Data!#REF!,(IF(B23=Data!#REF!,Data!#REF!,Data!#REF!)))))))))</f>
        <v>#REF!</v>
      </c>
      <c r="V23" s="184">
        <f>IF(D23="","",VLOOKUP(B23,Data!$B$5:$J$404,9,FALSE)*D23)</f>
        <v>6.8999999999999995</v>
      </c>
    </row>
    <row r="24" spans="1:22" s="340" customFormat="1" ht="17" customHeight="1">
      <c r="A24" s="272"/>
      <c r="B24" s="368"/>
      <c r="C24" s="187" t="str">
        <f>IF(D24="","",VLOOKUP(B24,Data!$B$5:$L$404,2,FALSE))</f>
        <v/>
      </c>
      <c r="D24" s="274"/>
      <c r="E24" s="467"/>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110,Data!G110,(IF(B24=Data!B116,Data!G116,(IF(B24=Data!B118,Data!G118,(IF(B24=Data!#REF!,Data!#REF!,(IF(B24=Data!#REF!,Data!#REF!,(IF(B24=Data!B101,Data!G101,(IF(B24=Data!#REF!,Data!#REF!,(IF(B24=Data!#REF!,Data!#REF!,Data!#REF!)))))))))))))))&amp;IF(B24=Data!B236,Data!G236,(IF(B24=Data!B237,Data!G237,(IF(B24=Data!#REF!,Data!#REF!,(IF(B24=Data!B232,Data!G232,(IF(B24=Data!B233,Data!G233,(IF(B24=Data!#REF!,Data!G928,(IF(B24=Data!#REF!,Data!#REF!,(IF(B24=Data!B288,Data!G288,Data!#REF!)))))))))))))))&amp;IF(B24=Data!#REF!,Data!#REF!,(IF(B24=Data!#REF!,Data!#REF!,(IF(B24=Data!#REF!,Data!#REF!,(IF(B24=Data!#REF!,Data!#REF!,(IF(B24=Data!#REF!,Data!#REF!,Data!#REF!)))))))))</f>
        <v>#REF!</v>
      </c>
      <c r="N24" s="377"/>
      <c r="O24" s="378"/>
      <c r="P24" s="186" t="e">
        <f>IF(B24=Data!B110,Data!H110,(IF(B24=Data!B116,Data!H116,(IF(B24=Data!B118,Data!H118,(IF(B24=Data!#REF!,Data!#REF!,(IF(B24=Data!#REF!,Data!#REF!,(IF(B24=Data!B101,Data!H101,(IF(B24=Data!#REF!,Data!#REF!,(IF(B24=Data!#REF!,Data!#REF!,Data!#REF!)))))))))))))))&amp;IF(B24=Data!B236,Data!H236,(IF(B24=Data!B237,Data!H237,(IF(B24=Data!#REF!,Data!#REF!,(IF(B24=Data!B232,Data!H232,(IF(B24=Data!B233,Data!H233,(IF(B24=Data!#REF!,Data!H928,(IF(B24=Data!#REF!,Data!#REF!,(IF(B24=Data!B288,Data!H288,Data!#REF!)))))))))))))))&amp;IF(B24=Data!#REF!,Data!#REF!,(IF(B24=Data!#REF!,Data!#REF!,(IF(B24=Data!#REF!,Data!#REF!,(IF(B24=Data!#REF!,Data!#REF!,(IF(B24=Data!#REF!,Data!#REF!,Data!#REF!)))))))))</f>
        <v>#REF!</v>
      </c>
      <c r="Q24" s="378"/>
      <c r="R24" s="378"/>
      <c r="S24" s="186" t="e">
        <f>IF(B24=Data!B110,Data!I110,(IF(B24=Data!B116,Data!I116,(IF(B24=Data!B118,Data!I118,(IF(B24=Data!#REF!,Data!#REF!,(IF(B24=Data!#REF!,Data!#REF!,(IF(B24=Data!B101,Data!I101,(IF(B24=Data!#REF!,Data!#REF!,(IF(B24=Data!#REF!,Data!#REF!,Data!#REF!)))))))))))))))&amp;IF(B24=Data!B236,Data!I236,(IF(B24=Data!B237,Data!I237,(IF(B24=Data!#REF!,Data!#REF!,(IF(B24=Data!B232,Data!I232,(IF(B24=Data!B233,Data!I233,(IF(B24=Data!#REF!,Data!I928,(IF(B24=Data!#REF!,Data!#REF!,(IF(B24=Data!B288,Data!I288,Data!#REF!)))))))))))))))&amp;IF(B24=Data!#REF!,Data!#REF!,(IF(B24=Data!#REF!,Data!#REF!,(IF(B24=Data!#REF!,Data!#REF!,(IF(B24=Data!#REF!,Data!#REF!,(IF(B24=Data!#REF!,Data!#REF!,Data!#REF!)))))))))</f>
        <v>#REF!</v>
      </c>
      <c r="T24" s="379"/>
      <c r="U24" s="186" t="e">
        <f>IF(B24=Data!B110,Data!J110,(IF(B24=Data!B116,Data!J116,(IF(B24=Data!B118,Data!J118,(IF(B24=Data!#REF!,Data!#REF!,(IF(B24=Data!#REF!,Data!#REF!,(IF(B24=Data!B101,Data!J101,(IF(B24=Data!#REF!,Data!#REF!,(IF(B24=Data!#REF!,Data!#REF!,Data!#REF!)))))))))))))))&amp;IF(B24=Data!B236,Data!J236,(IF(B24=Data!B237,Data!J237,(IF(B24=Data!#REF!,Data!#REF!,(IF(B24=Data!B232,Data!J232,(IF(B24=Data!B233,Data!J233,(IF(B24=Data!#REF!,Data!J928,(IF(B24=Data!#REF!,Data!#REF!,(IF(B24=Data!B288,Data!J288,Data!#REF!)))))))))))))))&amp;IF(B24=Data!#REF!,Data!#REF!,(IF(B24=Data!#REF!,Data!#REF!,(IF(B24=Data!#REF!,Data!#REF!,(IF(B24=Data!#REF!,Data!#REF!,(IF(B24=Data!#REF!,Data!#REF!,Data!#REF!)))))))))</f>
        <v>#REF!</v>
      </c>
      <c r="V24" s="184" t="str">
        <f>IF(D24="","",VLOOKUP(B24,Data!$B$5:$J$404,9,FALSE)*D24)</f>
        <v/>
      </c>
    </row>
    <row r="25" spans="1:22" s="340" customFormat="1" ht="17" customHeight="1">
      <c r="A25" s="272"/>
      <c r="B25" s="368"/>
      <c r="C25" s="187" t="str">
        <f>IF(D25="","",VLOOKUP(B25,Data!$B$5:$L$404,2,FALSE))</f>
        <v/>
      </c>
      <c r="D25" s="274"/>
      <c r="E25" s="467"/>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111,Data!G111,(IF(B25=Data!B117,Data!G117,(IF(B25=Data!B119,Data!G119,(IF(B25=Data!#REF!,Data!#REF!,(IF(B25=Data!#REF!,Data!#REF!,(IF(B25=Data!B102,Data!G102,(IF(B25=Data!#REF!,Data!#REF!,(IF(B25=Data!#REF!,Data!#REF!,Data!#REF!)))))))))))))))&amp;IF(B25=Data!B237,Data!G237,(IF(B25=Data!B238,Data!G238,(IF(B25=Data!#REF!,Data!#REF!,(IF(B25=Data!B233,Data!G233,(IF(B25=Data!B234,Data!G234,(IF(B25=Data!#REF!,Data!G929,(IF(B25=Data!#REF!,Data!#REF!,(IF(B25=Data!B289,Data!G289,Data!#REF!)))))))))))))))&amp;IF(B25=Data!#REF!,Data!#REF!,(IF(B25=Data!#REF!,Data!#REF!,(IF(B25=Data!#REF!,Data!#REF!,(IF(B25=Data!#REF!,Data!#REF!,(IF(B25=Data!#REF!,Data!#REF!,Data!#REF!)))))))))</f>
        <v>#REF!</v>
      </c>
      <c r="N25" s="377"/>
      <c r="O25" s="378"/>
      <c r="P25" s="186" t="e">
        <f>IF(B25=Data!B111,Data!H111,(IF(B25=Data!B117,Data!H117,(IF(B25=Data!B119,Data!H119,(IF(B25=Data!#REF!,Data!#REF!,(IF(B25=Data!#REF!,Data!#REF!,(IF(B25=Data!B102,Data!H102,(IF(B25=Data!#REF!,Data!#REF!,(IF(B25=Data!#REF!,Data!#REF!,Data!#REF!)))))))))))))))&amp;IF(B25=Data!B237,Data!H237,(IF(B25=Data!B238,Data!H238,(IF(B25=Data!#REF!,Data!#REF!,(IF(B25=Data!B233,Data!H233,(IF(B25=Data!B234,Data!H234,(IF(B25=Data!#REF!,Data!H929,(IF(B25=Data!#REF!,Data!#REF!,(IF(B25=Data!B289,Data!H289,Data!#REF!)))))))))))))))&amp;IF(B25=Data!#REF!,Data!#REF!,(IF(B25=Data!#REF!,Data!#REF!,(IF(B25=Data!#REF!,Data!#REF!,(IF(B25=Data!#REF!,Data!#REF!,(IF(B25=Data!#REF!,Data!#REF!,Data!#REF!)))))))))</f>
        <v>#REF!</v>
      </c>
      <c r="Q25" s="378"/>
      <c r="R25" s="378"/>
      <c r="S25" s="186" t="e">
        <f>IF(B25=Data!B111,Data!I111,(IF(B25=Data!B117,Data!I117,(IF(B25=Data!B119,Data!I119,(IF(B25=Data!#REF!,Data!#REF!,(IF(B25=Data!#REF!,Data!#REF!,(IF(B25=Data!B102,Data!I102,(IF(B25=Data!#REF!,Data!#REF!,(IF(B25=Data!#REF!,Data!#REF!,Data!#REF!)))))))))))))))&amp;IF(B25=Data!B237,Data!I237,(IF(B25=Data!B238,Data!I238,(IF(B25=Data!#REF!,Data!#REF!,(IF(B25=Data!B233,Data!I233,(IF(B25=Data!B234,Data!I234,(IF(B25=Data!#REF!,Data!I929,(IF(B25=Data!#REF!,Data!#REF!,(IF(B25=Data!B289,Data!I289,Data!#REF!)))))))))))))))&amp;IF(B25=Data!#REF!,Data!#REF!,(IF(B25=Data!#REF!,Data!#REF!,(IF(B25=Data!#REF!,Data!#REF!,(IF(B25=Data!#REF!,Data!#REF!,(IF(B25=Data!#REF!,Data!#REF!,Data!#REF!)))))))))</f>
        <v>#REF!</v>
      </c>
      <c r="T25" s="379"/>
      <c r="U25" s="186" t="e">
        <f>IF(B25=Data!B111,Data!J111,(IF(B25=Data!B117,Data!J117,(IF(B25=Data!B119,Data!J119,(IF(B25=Data!#REF!,Data!#REF!,(IF(B25=Data!#REF!,Data!#REF!,(IF(B25=Data!B102,Data!J102,(IF(B25=Data!#REF!,Data!#REF!,(IF(B25=Data!#REF!,Data!#REF!,Data!#REF!)))))))))))))))&amp;IF(B25=Data!B237,Data!J237,(IF(B25=Data!B238,Data!J238,(IF(B25=Data!#REF!,Data!#REF!,(IF(B25=Data!B233,Data!J233,(IF(B25=Data!B234,Data!J234,(IF(B25=Data!#REF!,Data!J929,(IF(B25=Data!#REF!,Data!#REF!,(IF(B25=Data!B289,Data!J289,Data!#REF!)))))))))))))))&amp;IF(B25=Data!#REF!,Data!#REF!,(IF(B25=Data!#REF!,Data!#REF!,(IF(B25=Data!#REF!,Data!#REF!,(IF(B25=Data!#REF!,Data!#REF!,(IF(B25=Data!#REF!,Data!#REF!,Data!#REF!)))))))))</f>
        <v>#REF!</v>
      </c>
      <c r="V25" s="184" t="str">
        <f>IF(D25="","",VLOOKUP(B25,Data!$B$5:$J$404,9,FALSE)*D25)</f>
        <v/>
      </c>
    </row>
    <row r="26" spans="1:22" s="340" customFormat="1" ht="17" customHeight="1">
      <c r="A26" s="272"/>
      <c r="B26" s="368"/>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112,Data!G112,(IF(B26=Data!B118,Data!G118,(IF(B26=Data!B120,Data!G120,(IF(B26=Data!#REF!,Data!#REF!,(IF(B26=Data!#REF!,Data!#REF!,(IF(B26=Data!B103,Data!G103,(IF(B26=Data!#REF!,Data!#REF!,(IF(B26=Data!#REF!,Data!#REF!,Data!#REF!)))))))))))))))&amp;IF(B26=Data!B238,Data!G238,(IF(B26=Data!B239,Data!G239,(IF(B26=Data!#REF!,Data!#REF!,(IF(B26=Data!B234,Data!G234,(IF(B26=Data!B235,Data!G235,(IF(B26=Data!#REF!,Data!G930,(IF(B26=Data!#REF!,Data!#REF!,(IF(B26=Data!B290,Data!G290,Data!#REF!)))))))))))))))&amp;IF(B26=Data!#REF!,Data!#REF!,(IF(B26=Data!#REF!,Data!#REF!,(IF(B26=Data!#REF!,Data!#REF!,(IF(B26=Data!#REF!,Data!#REF!,(IF(B26=Data!#REF!,Data!#REF!,Data!#REF!)))))))))</f>
        <v>#REF!</v>
      </c>
      <c r="N26" s="377"/>
      <c r="O26" s="378"/>
      <c r="P26" s="186" t="e">
        <f>IF(B26=Data!B112,Data!H112,(IF(B26=Data!B118,Data!H118,(IF(B26=Data!B120,Data!H120,(IF(B26=Data!#REF!,Data!#REF!,(IF(B26=Data!#REF!,Data!#REF!,(IF(B26=Data!B103,Data!H103,(IF(B26=Data!#REF!,Data!#REF!,(IF(B26=Data!#REF!,Data!#REF!,Data!#REF!)))))))))))))))&amp;IF(B26=Data!B238,Data!H238,(IF(B26=Data!B239,Data!H239,(IF(B26=Data!#REF!,Data!#REF!,(IF(B26=Data!B234,Data!H234,(IF(B26=Data!B235,Data!H235,(IF(B26=Data!#REF!,Data!H930,(IF(B26=Data!#REF!,Data!#REF!,(IF(B26=Data!B290,Data!H290,Data!#REF!)))))))))))))))&amp;IF(B26=Data!#REF!,Data!#REF!,(IF(B26=Data!#REF!,Data!#REF!,(IF(B26=Data!#REF!,Data!#REF!,(IF(B26=Data!#REF!,Data!#REF!,(IF(B26=Data!#REF!,Data!#REF!,Data!#REF!)))))))))</f>
        <v>#REF!</v>
      </c>
      <c r="Q26" s="378"/>
      <c r="R26" s="378"/>
      <c r="S26" s="186" t="e">
        <f>IF(B26=Data!B112,Data!I112,(IF(B26=Data!B118,Data!I118,(IF(B26=Data!B120,Data!I120,(IF(B26=Data!#REF!,Data!#REF!,(IF(B26=Data!#REF!,Data!#REF!,(IF(B26=Data!B103,Data!I103,(IF(B26=Data!#REF!,Data!#REF!,(IF(B26=Data!#REF!,Data!#REF!,Data!#REF!)))))))))))))))&amp;IF(B26=Data!B238,Data!I238,(IF(B26=Data!B239,Data!I239,(IF(B26=Data!#REF!,Data!#REF!,(IF(B26=Data!B234,Data!I234,(IF(B26=Data!B235,Data!I235,(IF(B26=Data!#REF!,Data!I930,(IF(B26=Data!#REF!,Data!#REF!,(IF(B26=Data!B290,Data!I290,Data!#REF!)))))))))))))))&amp;IF(B26=Data!#REF!,Data!#REF!,(IF(B26=Data!#REF!,Data!#REF!,(IF(B26=Data!#REF!,Data!#REF!,(IF(B26=Data!#REF!,Data!#REF!,(IF(B26=Data!#REF!,Data!#REF!,Data!#REF!)))))))))</f>
        <v>#REF!</v>
      </c>
      <c r="T26" s="379"/>
      <c r="U26" s="186" t="e">
        <f>IF(B26=Data!B112,Data!J112,(IF(B26=Data!B118,Data!J118,(IF(B26=Data!B120,Data!J120,(IF(B26=Data!#REF!,Data!#REF!,(IF(B26=Data!#REF!,Data!#REF!,(IF(B26=Data!B103,Data!J103,(IF(B26=Data!#REF!,Data!#REF!,(IF(B26=Data!#REF!,Data!#REF!,Data!#REF!)))))))))))))))&amp;IF(B26=Data!B238,Data!J238,(IF(B26=Data!B239,Data!J239,(IF(B26=Data!#REF!,Data!#REF!,(IF(B26=Data!B234,Data!J234,(IF(B26=Data!B235,Data!J235,(IF(B26=Data!#REF!,Data!J930,(IF(B26=Data!#REF!,Data!#REF!,(IF(B26=Data!B290,Data!J290,Data!#REF!)))))))))))))))&amp;IF(B26=Data!#REF!,Data!#REF!,(IF(B26=Data!#REF!,Data!#REF!,(IF(B26=Data!#REF!,Data!#REF!,(IF(B26=Data!#REF!,Data!#REF!,(IF(B26=Data!#REF!,Data!#REF!,Data!#REF!)))))))))</f>
        <v>#REF!</v>
      </c>
      <c r="V26" s="184" t="str">
        <f>IF(D26="","",VLOOKUP(B26,Data!$B$5:$J$404,9,FALSE)*D26)</f>
        <v/>
      </c>
    </row>
    <row r="27" spans="1:22" s="340" customFormat="1" ht="17" customHeight="1">
      <c r="A27" s="272"/>
      <c r="B27" s="368"/>
      <c r="C27" s="187" t="str">
        <f>IF(D27="","",VLOOKUP(B27,Data!$B$5:$L$404,2,FALSE))</f>
        <v/>
      </c>
      <c r="D27" s="274"/>
      <c r="E27" s="466"/>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113,Data!G113,(IF(B27=Data!B119,Data!G119,(IF(B27=Data!B121,Data!G121,(IF(B27=Data!#REF!,Data!#REF!,(IF(B27=Data!#REF!,Data!#REF!,(IF(B27=Data!B104,Data!G104,(IF(B27=Data!#REF!,Data!#REF!,(IF(B27=Data!#REF!,Data!#REF!,Data!#REF!)))))))))))))))&amp;IF(B27=Data!B239,Data!G239,(IF(B27=Data!B240,Data!G240,(IF(B27=Data!#REF!,Data!#REF!,(IF(B27=Data!B235,Data!G235,(IF(B27=Data!B236,Data!G236,(IF(B27=Data!#REF!,Data!G931,(IF(B27=Data!#REF!,Data!#REF!,(IF(B27=Data!B291,Data!G291,Data!#REF!)))))))))))))))&amp;IF(B27=Data!#REF!,Data!#REF!,(IF(B27=Data!#REF!,Data!#REF!,(IF(B27=Data!#REF!,Data!#REF!,(IF(B27=Data!#REF!,Data!#REF!,(IF(B27=Data!#REF!,Data!#REF!,Data!#REF!)))))))))</f>
        <v>#REF!</v>
      </c>
      <c r="N27" s="377"/>
      <c r="O27" s="378"/>
      <c r="P27" s="186" t="e">
        <f>IF(B27=Data!B113,Data!H113,(IF(B27=Data!B119,Data!H119,(IF(B27=Data!B121,Data!H121,(IF(B27=Data!#REF!,Data!#REF!,(IF(B27=Data!#REF!,Data!#REF!,(IF(B27=Data!B104,Data!H104,(IF(B27=Data!#REF!,Data!#REF!,(IF(B27=Data!#REF!,Data!#REF!,Data!#REF!)))))))))))))))&amp;IF(B27=Data!B239,Data!H239,(IF(B27=Data!B240,Data!H240,(IF(B27=Data!#REF!,Data!#REF!,(IF(B27=Data!B235,Data!H235,(IF(B27=Data!B236,Data!H236,(IF(B27=Data!#REF!,Data!H931,(IF(B27=Data!#REF!,Data!#REF!,(IF(B27=Data!B291,Data!H291,Data!#REF!)))))))))))))))&amp;IF(B27=Data!#REF!,Data!#REF!,(IF(B27=Data!#REF!,Data!#REF!,(IF(B27=Data!#REF!,Data!#REF!,(IF(B27=Data!#REF!,Data!#REF!,(IF(B27=Data!#REF!,Data!#REF!,Data!#REF!)))))))))</f>
        <v>#REF!</v>
      </c>
      <c r="Q27" s="378"/>
      <c r="R27" s="378"/>
      <c r="S27" s="186" t="e">
        <f>IF(B27=Data!B113,Data!I113,(IF(B27=Data!B119,Data!I119,(IF(B27=Data!B121,Data!I121,(IF(B27=Data!#REF!,Data!#REF!,(IF(B27=Data!#REF!,Data!#REF!,(IF(B27=Data!B104,Data!I104,(IF(B27=Data!#REF!,Data!#REF!,(IF(B27=Data!#REF!,Data!#REF!,Data!#REF!)))))))))))))))&amp;IF(B27=Data!B239,Data!I239,(IF(B27=Data!B240,Data!I240,(IF(B27=Data!#REF!,Data!#REF!,(IF(B27=Data!B235,Data!I235,(IF(B27=Data!B236,Data!I236,(IF(B27=Data!#REF!,Data!I931,(IF(B27=Data!#REF!,Data!#REF!,(IF(B27=Data!B291,Data!I291,Data!#REF!)))))))))))))))&amp;IF(B27=Data!#REF!,Data!#REF!,(IF(B27=Data!#REF!,Data!#REF!,(IF(B27=Data!#REF!,Data!#REF!,(IF(B27=Data!#REF!,Data!#REF!,(IF(B27=Data!#REF!,Data!#REF!,Data!#REF!)))))))))</f>
        <v>#REF!</v>
      </c>
      <c r="T27" s="379"/>
      <c r="U27" s="186" t="e">
        <f>IF(B27=Data!B113,Data!J113,(IF(B27=Data!B119,Data!J119,(IF(B27=Data!B121,Data!J121,(IF(B27=Data!#REF!,Data!#REF!,(IF(B27=Data!#REF!,Data!#REF!,(IF(B27=Data!B104,Data!J104,(IF(B27=Data!#REF!,Data!#REF!,(IF(B27=Data!#REF!,Data!#REF!,Data!#REF!)))))))))))))))&amp;IF(B27=Data!B239,Data!J239,(IF(B27=Data!B240,Data!J240,(IF(B27=Data!#REF!,Data!#REF!,(IF(B27=Data!B235,Data!J235,(IF(B27=Data!B236,Data!J236,(IF(B27=Data!#REF!,Data!J931,(IF(B27=Data!#REF!,Data!#REF!,(IF(B27=Data!B291,Data!J291,Data!#REF!)))))))))))))))&amp;IF(B27=Data!#REF!,Data!#REF!,(IF(B27=Data!#REF!,Data!#REF!,(IF(B27=Data!#REF!,Data!#REF!,(IF(B27=Data!#REF!,Data!#REF!,(IF(B27=Data!#REF!,Data!#REF!,Data!#REF!)))))))))</f>
        <v>#REF!</v>
      </c>
      <c r="V27" s="184" t="str">
        <f>IF(D27="","",VLOOKUP(B27,Data!$B$5:$J$404,9,FALSE)*D27)</f>
        <v/>
      </c>
    </row>
    <row r="28" spans="1:22" s="340" customFormat="1" ht="17" customHeight="1">
      <c r="A28" s="272"/>
      <c r="B28" s="368"/>
      <c r="C28" s="187" t="str">
        <f>IF(D28="","",VLOOKUP(B28,Data!$B$5:$L$404,2,FALSE))</f>
        <v/>
      </c>
      <c r="D28" s="274"/>
      <c r="E28" s="466"/>
      <c r="F28" s="185" t="str">
        <f>IF(D28="","",VLOOKUP(B28,Data!$B$5:$L$404,11,FALSE))</f>
        <v/>
      </c>
      <c r="G28" s="188" t="str">
        <f t="shared" si="0"/>
        <v>-</v>
      </c>
      <c r="H28" s="182" t="str">
        <f>IF(D28="","",VLOOKUP(B28,Data!$B$5:$D$404,3,FALSE))</f>
        <v/>
      </c>
      <c r="I28" s="182" t="str">
        <f>IF(D28="","",VLOOKUP(B28,Data!$B$5:$M$404,12,FALSE))</f>
        <v/>
      </c>
      <c r="J28" s="280"/>
      <c r="K28" s="183" t="str">
        <f>IF(D28="","",VLOOKUP(B28,Data!$B$5:$E$404,4,FALSE)*D28)</f>
        <v/>
      </c>
      <c r="L28" s="183" t="str">
        <f>IF(D28="","",VLOOKUP(B28,Data!$B$5:$F$404,5,FALSE)*D28)</f>
        <v/>
      </c>
      <c r="M28" s="189" t="e">
        <f>IF(B28=Data!B114,Data!G114,(IF(B28=Data!B120,Data!G120,(IF(B28=Data!B122,Data!G122,(IF(B28=Data!#REF!,Data!#REF!,(IF(B28=Data!#REF!,Data!#REF!,(IF(B28=Data!B105,Data!G105,(IF(B28=Data!#REF!,Data!#REF!,(IF(B28=Data!#REF!,Data!#REF!,Data!#REF!)))))))))))))))&amp;IF(B28=Data!B240,Data!G240,(IF(B28=Data!B241,Data!G241,(IF(B28=Data!#REF!,Data!#REF!,(IF(B28=Data!B236,Data!G236,(IF(B28=Data!B237,Data!G237,(IF(B28=Data!#REF!,Data!G932,(IF(B28=Data!#REF!,Data!#REF!,(IF(B28=Data!B292,Data!G292,Data!#REF!)))))))))))))))&amp;IF(B28=Data!#REF!,Data!#REF!,(IF(B28=Data!#REF!,Data!#REF!,(IF(B28=Data!#REF!,Data!#REF!,(IF(B28=Data!#REF!,Data!#REF!,(IF(B28=Data!#REF!,Data!#REF!,Data!#REF!)))))))))</f>
        <v>#REF!</v>
      </c>
      <c r="N28" s="377"/>
      <c r="O28" s="378"/>
      <c r="P28" s="186" t="e">
        <f>IF(B28=Data!B114,Data!H114,(IF(B28=Data!B120,Data!H120,(IF(B28=Data!B122,Data!H122,(IF(B28=Data!#REF!,Data!#REF!,(IF(B28=Data!#REF!,Data!#REF!,(IF(B28=Data!B105,Data!H105,(IF(B28=Data!#REF!,Data!#REF!,(IF(B28=Data!#REF!,Data!#REF!,Data!#REF!)))))))))))))))&amp;IF(B28=Data!B240,Data!H240,(IF(B28=Data!B241,Data!H241,(IF(B28=Data!#REF!,Data!#REF!,(IF(B28=Data!B236,Data!H236,(IF(B28=Data!B237,Data!H237,(IF(B28=Data!#REF!,Data!H932,(IF(B28=Data!#REF!,Data!#REF!,(IF(B28=Data!B292,Data!H292,Data!#REF!)))))))))))))))&amp;IF(B28=Data!#REF!,Data!#REF!,(IF(B28=Data!#REF!,Data!#REF!,(IF(B28=Data!#REF!,Data!#REF!,(IF(B28=Data!#REF!,Data!#REF!,(IF(B28=Data!#REF!,Data!#REF!,Data!#REF!)))))))))</f>
        <v>#REF!</v>
      </c>
      <c r="Q28" s="378"/>
      <c r="R28" s="378"/>
      <c r="S28" s="186" t="e">
        <f>IF(B28=Data!B114,Data!I114,(IF(B28=Data!B120,Data!I120,(IF(B28=Data!B122,Data!I122,(IF(B28=Data!#REF!,Data!#REF!,(IF(B28=Data!#REF!,Data!#REF!,(IF(B28=Data!B105,Data!I105,(IF(B28=Data!#REF!,Data!#REF!,(IF(B28=Data!#REF!,Data!#REF!,Data!#REF!)))))))))))))))&amp;IF(B28=Data!B240,Data!I240,(IF(B28=Data!B241,Data!I241,(IF(B28=Data!#REF!,Data!#REF!,(IF(B28=Data!B236,Data!I236,(IF(B28=Data!B237,Data!I237,(IF(B28=Data!#REF!,Data!I932,(IF(B28=Data!#REF!,Data!#REF!,(IF(B28=Data!B292,Data!I292,Data!#REF!)))))))))))))))&amp;IF(B28=Data!#REF!,Data!#REF!,(IF(B28=Data!#REF!,Data!#REF!,(IF(B28=Data!#REF!,Data!#REF!,(IF(B28=Data!#REF!,Data!#REF!,(IF(B28=Data!#REF!,Data!#REF!,Data!#REF!)))))))))</f>
        <v>#REF!</v>
      </c>
      <c r="T28" s="379"/>
      <c r="U28" s="186" t="e">
        <f>IF(B28=Data!B114,Data!J114,(IF(B28=Data!B120,Data!J120,(IF(B28=Data!B122,Data!J122,(IF(B28=Data!#REF!,Data!#REF!,(IF(B28=Data!#REF!,Data!#REF!,(IF(B28=Data!B105,Data!J105,(IF(B28=Data!#REF!,Data!#REF!,(IF(B28=Data!#REF!,Data!#REF!,Data!#REF!)))))))))))))))&amp;IF(B28=Data!B240,Data!J240,(IF(B28=Data!B241,Data!J241,(IF(B28=Data!#REF!,Data!#REF!,(IF(B28=Data!B236,Data!J236,(IF(B28=Data!B237,Data!J237,(IF(B28=Data!#REF!,Data!J932,(IF(B28=Data!#REF!,Data!#REF!,(IF(B28=Data!B292,Data!J292,Data!#REF!)))))))))))))))&amp;IF(B28=Data!#REF!,Data!#REF!,(IF(B28=Data!#REF!,Data!#REF!,(IF(B28=Data!#REF!,Data!#REF!,(IF(B28=Data!#REF!,Data!#REF!,(IF(B28=Data!#REF!,Data!#REF!,Data!#REF!)))))))))</f>
        <v>#REF!</v>
      </c>
      <c r="V28" s="184" t="str">
        <f>IF(D28="","",VLOOKUP(B28,Data!$B$5:$J$404,9,FALSE)*D28)</f>
        <v/>
      </c>
    </row>
    <row r="29" spans="1:22" s="340" customFormat="1" ht="17" customHeight="1">
      <c r="A29" s="272"/>
      <c r="B29" s="368"/>
      <c r="C29" s="187" t="str">
        <f>IF(D29="","",VLOOKUP(B29,Data!$B$5:$L$404,2,FALSE))</f>
        <v/>
      </c>
      <c r="D29" s="274"/>
      <c r="E29" s="466"/>
      <c r="F29" s="185" t="str">
        <f>IF(D29="","",VLOOKUP(B29,Data!$B$5:$L$404,11,FALSE))</f>
        <v/>
      </c>
      <c r="G29" s="188" t="str">
        <f t="shared" si="0"/>
        <v>-</v>
      </c>
      <c r="H29" s="182" t="str">
        <f>IF(D29="","",VLOOKUP(B29,Data!$B$5:$D$404,3,FALSE))</f>
        <v/>
      </c>
      <c r="I29" s="182" t="str">
        <f>IF(D29="","",VLOOKUP(B29,Data!$B$5:$M$404,12,FALSE))</f>
        <v/>
      </c>
      <c r="J29" s="280"/>
      <c r="K29" s="183" t="str">
        <f>IF(D29="","",VLOOKUP(B29,Data!$B$5:$E$404,4,FALSE)*D29)</f>
        <v/>
      </c>
      <c r="L29" s="183" t="str">
        <f>IF(D29="","",VLOOKUP(B29,Data!$B$5:$F$404,5,FALSE)*D29)</f>
        <v/>
      </c>
      <c r="M29" s="189" t="e">
        <f>IF(B29=Data!B115,Data!G115,(IF(B29=Data!B121,Data!G121,(IF(B29=Data!B123,Data!G123,(IF(B29=Data!#REF!,Data!#REF!,(IF(B29=Data!#REF!,Data!#REF!,(IF(B29=Data!B106,Data!G106,(IF(B29=Data!#REF!,Data!#REF!,(IF(B29=Data!#REF!,Data!#REF!,Data!#REF!)))))))))))))))&amp;IF(B29=Data!B241,Data!G241,(IF(B29=Data!B242,Data!G242,(IF(B29=Data!#REF!,Data!#REF!,(IF(B29=Data!B237,Data!G237,(IF(B29=Data!B238,Data!G238,(IF(B29=Data!#REF!,Data!G933,(IF(B29=Data!#REF!,Data!#REF!,(IF(B29=Data!B293,Data!G293,Data!#REF!)))))))))))))))&amp;IF(B29=Data!#REF!,Data!#REF!,(IF(B29=Data!#REF!,Data!#REF!,(IF(B29=Data!#REF!,Data!#REF!,(IF(B29=Data!#REF!,Data!#REF!,(IF(B29=Data!#REF!,Data!#REF!,Data!#REF!)))))))))</f>
        <v>#REF!</v>
      </c>
      <c r="N29" s="377"/>
      <c r="O29" s="378"/>
      <c r="P29" s="186" t="e">
        <f>IF(B29=Data!B115,Data!H115,(IF(B29=Data!B121,Data!H121,(IF(B29=Data!B123,Data!H123,(IF(B29=Data!#REF!,Data!#REF!,(IF(B29=Data!#REF!,Data!#REF!,(IF(B29=Data!B106,Data!H106,(IF(B29=Data!#REF!,Data!#REF!,(IF(B29=Data!#REF!,Data!#REF!,Data!#REF!)))))))))))))))&amp;IF(B29=Data!B241,Data!H241,(IF(B29=Data!B242,Data!H242,(IF(B29=Data!#REF!,Data!#REF!,(IF(B29=Data!B237,Data!H237,(IF(B29=Data!B238,Data!H238,(IF(B29=Data!#REF!,Data!H933,(IF(B29=Data!#REF!,Data!#REF!,(IF(B29=Data!B293,Data!H293,Data!#REF!)))))))))))))))&amp;IF(B29=Data!#REF!,Data!#REF!,(IF(B29=Data!#REF!,Data!#REF!,(IF(B29=Data!#REF!,Data!#REF!,(IF(B29=Data!#REF!,Data!#REF!,(IF(B29=Data!#REF!,Data!#REF!,Data!#REF!)))))))))</f>
        <v>#REF!</v>
      </c>
      <c r="Q29" s="378"/>
      <c r="R29" s="378"/>
      <c r="S29" s="186" t="e">
        <f>IF(B29=Data!B115,Data!I115,(IF(B29=Data!B121,Data!I121,(IF(B29=Data!B123,Data!I123,(IF(B29=Data!#REF!,Data!#REF!,(IF(B29=Data!#REF!,Data!#REF!,(IF(B29=Data!B106,Data!I106,(IF(B29=Data!#REF!,Data!#REF!,(IF(B29=Data!#REF!,Data!#REF!,Data!#REF!)))))))))))))))&amp;IF(B29=Data!B241,Data!I241,(IF(B29=Data!B242,Data!I242,(IF(B29=Data!#REF!,Data!#REF!,(IF(B29=Data!B237,Data!I237,(IF(B29=Data!B238,Data!I238,(IF(B29=Data!#REF!,Data!I933,(IF(B29=Data!#REF!,Data!#REF!,(IF(B29=Data!B293,Data!I293,Data!#REF!)))))))))))))))&amp;IF(B29=Data!#REF!,Data!#REF!,(IF(B29=Data!#REF!,Data!#REF!,(IF(B29=Data!#REF!,Data!#REF!,(IF(B29=Data!#REF!,Data!#REF!,(IF(B29=Data!#REF!,Data!#REF!,Data!#REF!)))))))))</f>
        <v>#REF!</v>
      </c>
      <c r="T29" s="379"/>
      <c r="U29" s="186" t="e">
        <f>IF(B29=Data!B115,Data!J115,(IF(B29=Data!B121,Data!J121,(IF(B29=Data!B123,Data!J123,(IF(B29=Data!#REF!,Data!#REF!,(IF(B29=Data!#REF!,Data!#REF!,(IF(B29=Data!B106,Data!J106,(IF(B29=Data!#REF!,Data!#REF!,(IF(B29=Data!#REF!,Data!#REF!,Data!#REF!)))))))))))))))&amp;IF(B29=Data!B241,Data!J241,(IF(B29=Data!B242,Data!J242,(IF(B29=Data!#REF!,Data!#REF!,(IF(B29=Data!B237,Data!J237,(IF(B29=Data!B238,Data!J238,(IF(B29=Data!#REF!,Data!J933,(IF(B29=Data!#REF!,Data!#REF!,(IF(B29=Data!B293,Data!J293,Data!#REF!)))))))))))))))&amp;IF(B29=Data!#REF!,Data!#REF!,(IF(B29=Data!#REF!,Data!#REF!,(IF(B29=Data!#REF!,Data!#REF!,(IF(B29=Data!#REF!,Data!#REF!,(IF(B29=Data!#REF!,Data!#REF!,Data!#REF!)))))))))</f>
        <v>#REF!</v>
      </c>
      <c r="V29" s="184" t="str">
        <f>IF(D29="","",VLOOKUP(B29,Data!$B$5:$J$404,9,FALSE)*D29)</f>
        <v/>
      </c>
    </row>
    <row r="30" spans="1:22" s="340" customFormat="1" ht="17" customHeight="1">
      <c r="A30" s="272"/>
      <c r="B30" s="368"/>
      <c r="C30" s="187" t="str">
        <f>IF(D30="","",VLOOKUP(B30,Data!$B$5:$L$404,2,FALSE))</f>
        <v/>
      </c>
      <c r="D30" s="274"/>
      <c r="E30" s="466"/>
      <c r="F30" s="185" t="str">
        <f>IF(D30="","",VLOOKUP(B30,Data!$B$5:$L$404,11,FALSE))</f>
        <v/>
      </c>
      <c r="G30" s="188" t="str">
        <f t="shared" si="0"/>
        <v>-</v>
      </c>
      <c r="H30" s="182" t="str">
        <f>IF(D30="","",VLOOKUP(B30,Data!$B$5:$D$404,3,FALSE))</f>
        <v/>
      </c>
      <c r="I30" s="182" t="str">
        <f>IF(D30="","",VLOOKUP(B30,Data!$B$5:$M$404,12,FALSE))</f>
        <v/>
      </c>
      <c r="J30" s="280"/>
      <c r="K30" s="183" t="str">
        <f>IF(D30="","",VLOOKUP(B30,Data!$B$5:$E$404,4,FALSE)*D30)</f>
        <v/>
      </c>
      <c r="L30" s="183" t="str">
        <f>IF(D30="","",VLOOKUP(B30,Data!$B$5:$F$404,5,FALSE)*D30)</f>
        <v/>
      </c>
      <c r="M30" s="189" t="e">
        <f>IF(B30=Data!B116,Data!G116,(IF(B30=Data!B122,Data!G122,(IF(B30=Data!B124,Data!G124,(IF(B30=Data!#REF!,Data!#REF!,(IF(B30=Data!#REF!,Data!#REF!,(IF(B30=Data!B107,Data!G107,(IF(B30=Data!#REF!,Data!#REF!,(IF(B30=Data!#REF!,Data!#REF!,Data!#REF!)))))))))))))))&amp;IF(B30=Data!B242,Data!G242,(IF(B30=Data!B243,Data!G243,(IF(B30=Data!#REF!,Data!#REF!,(IF(B30=Data!B238,Data!G238,(IF(B30=Data!B239,Data!G239,(IF(B30=Data!#REF!,Data!G934,(IF(B30=Data!#REF!,Data!#REF!,(IF(B30=Data!B294,Data!G294,Data!#REF!)))))))))))))))&amp;IF(B30=Data!#REF!,Data!#REF!,(IF(B30=Data!#REF!,Data!#REF!,(IF(B30=Data!#REF!,Data!#REF!,(IF(B30=Data!#REF!,Data!#REF!,(IF(B30=Data!#REF!,Data!#REF!,Data!#REF!)))))))))</f>
        <v>#REF!</v>
      </c>
      <c r="N30" s="377"/>
      <c r="O30" s="378"/>
      <c r="P30" s="186" t="e">
        <f>IF(B30=Data!B116,Data!H116,(IF(B30=Data!B122,Data!H122,(IF(B30=Data!B124,Data!H124,(IF(B30=Data!#REF!,Data!#REF!,(IF(B30=Data!#REF!,Data!#REF!,(IF(B30=Data!B107,Data!H107,(IF(B30=Data!#REF!,Data!#REF!,(IF(B30=Data!#REF!,Data!#REF!,Data!#REF!)))))))))))))))&amp;IF(B30=Data!B242,Data!H242,(IF(B30=Data!B243,Data!H243,(IF(B30=Data!#REF!,Data!#REF!,(IF(B30=Data!B238,Data!H238,(IF(B30=Data!B239,Data!H239,(IF(B30=Data!#REF!,Data!H934,(IF(B30=Data!#REF!,Data!#REF!,(IF(B30=Data!B294,Data!H294,Data!#REF!)))))))))))))))&amp;IF(B30=Data!#REF!,Data!#REF!,(IF(B30=Data!#REF!,Data!#REF!,(IF(B30=Data!#REF!,Data!#REF!,(IF(B30=Data!#REF!,Data!#REF!,(IF(B30=Data!#REF!,Data!#REF!,Data!#REF!)))))))))</f>
        <v>#REF!</v>
      </c>
      <c r="Q30" s="378"/>
      <c r="R30" s="378"/>
      <c r="S30" s="186" t="e">
        <f>IF(B30=Data!B116,Data!I116,(IF(B30=Data!B122,Data!I122,(IF(B30=Data!B124,Data!I124,(IF(B30=Data!#REF!,Data!#REF!,(IF(B30=Data!#REF!,Data!#REF!,(IF(B30=Data!B107,Data!I107,(IF(B30=Data!#REF!,Data!#REF!,(IF(B30=Data!#REF!,Data!#REF!,Data!#REF!)))))))))))))))&amp;IF(B30=Data!B242,Data!I242,(IF(B30=Data!B243,Data!I243,(IF(B30=Data!#REF!,Data!#REF!,(IF(B30=Data!B238,Data!I238,(IF(B30=Data!B239,Data!I239,(IF(B30=Data!#REF!,Data!I934,(IF(B30=Data!#REF!,Data!#REF!,(IF(B30=Data!B294,Data!I294,Data!#REF!)))))))))))))))&amp;IF(B30=Data!#REF!,Data!#REF!,(IF(B30=Data!#REF!,Data!#REF!,(IF(B30=Data!#REF!,Data!#REF!,(IF(B30=Data!#REF!,Data!#REF!,(IF(B30=Data!#REF!,Data!#REF!,Data!#REF!)))))))))</f>
        <v>#REF!</v>
      </c>
      <c r="T30" s="379"/>
      <c r="U30" s="186" t="e">
        <f>IF(B30=Data!B116,Data!J116,(IF(B30=Data!B122,Data!J122,(IF(B30=Data!B124,Data!J124,(IF(B30=Data!#REF!,Data!#REF!,(IF(B30=Data!#REF!,Data!#REF!,(IF(B30=Data!B107,Data!J107,(IF(B30=Data!#REF!,Data!#REF!,(IF(B30=Data!#REF!,Data!#REF!,Data!#REF!)))))))))))))))&amp;IF(B30=Data!B242,Data!J242,(IF(B30=Data!B243,Data!J243,(IF(B30=Data!#REF!,Data!#REF!,(IF(B30=Data!B238,Data!J238,(IF(B30=Data!B239,Data!J239,(IF(B30=Data!#REF!,Data!J934,(IF(B30=Data!#REF!,Data!#REF!,(IF(B30=Data!B294,Data!J294,Data!#REF!)))))))))))))))&amp;IF(B30=Data!#REF!,Data!#REF!,(IF(B30=Data!#REF!,Data!#REF!,(IF(B30=Data!#REF!,Data!#REF!,(IF(B30=Data!#REF!,Data!#REF!,(IF(B30=Data!#REF!,Data!#REF!,Data!#REF!)))))))))</f>
        <v>#REF!</v>
      </c>
      <c r="V30" s="184" t="str">
        <f>IF(D30="","",VLOOKUP(B30,Data!$B$5:$J$404,9,FALSE)*D30)</f>
        <v/>
      </c>
    </row>
    <row r="31" spans="1:22" s="340" customFormat="1" ht="17" customHeight="1">
      <c r="A31" s="272"/>
      <c r="B31" s="368"/>
      <c r="C31" s="187" t="str">
        <f>IF(D31="","",VLOOKUP(B31,Data!$B$5:$L$404,2,FALSE))</f>
        <v/>
      </c>
      <c r="D31" s="274"/>
      <c r="E31" s="466"/>
      <c r="F31" s="185" t="str">
        <f>IF(D31="","",VLOOKUP(B31,Data!$B$5:$L$404,11,FALSE))</f>
        <v/>
      </c>
      <c r="G31" s="188" t="str">
        <f t="shared" si="0"/>
        <v>-</v>
      </c>
      <c r="H31" s="182" t="str">
        <f>IF(D31="","",VLOOKUP(B31,Data!$B$5:$D$404,3,FALSE))</f>
        <v/>
      </c>
      <c r="I31" s="182" t="str">
        <f>IF(D31="","",VLOOKUP(B31,Data!$B$5:$M$404,12,FALSE))</f>
        <v/>
      </c>
      <c r="J31" s="280"/>
      <c r="K31" s="183" t="str">
        <f>IF(D31="","",VLOOKUP(B31,Data!$B$5:$E$404,4,FALSE)*D31)</f>
        <v/>
      </c>
      <c r="L31" s="183" t="str">
        <f>IF(D31="","",VLOOKUP(B31,Data!$B$5:$F$404,5,FALSE)*D31)</f>
        <v/>
      </c>
      <c r="M31" s="189" t="e">
        <f>IF(B31=Data!B117,Data!G117,(IF(B31=Data!B123,Data!G123,(IF(B31=Data!B125,Data!G125,(IF(B31=Data!#REF!,Data!#REF!,(IF(B31=Data!#REF!,Data!#REF!,(IF(B31=Data!B108,Data!G108,(IF(B31=Data!#REF!,Data!#REF!,(IF(B31=Data!#REF!,Data!#REF!,Data!#REF!)))))))))))))))&amp;IF(B31=Data!B243,Data!G243,(IF(B31=Data!B244,Data!G244,(IF(B31=Data!#REF!,Data!#REF!,(IF(B31=Data!B239,Data!G239,(IF(B31=Data!B240,Data!G240,(IF(B31=Data!#REF!,Data!G935,(IF(B31=Data!#REF!,Data!#REF!,(IF(B31=Data!B295,Data!G295,Data!#REF!)))))))))))))))&amp;IF(B31=Data!#REF!,Data!#REF!,(IF(B31=Data!#REF!,Data!#REF!,(IF(B31=Data!#REF!,Data!#REF!,(IF(B31=Data!#REF!,Data!#REF!,(IF(B31=Data!#REF!,Data!#REF!,Data!#REF!)))))))))</f>
        <v>#REF!</v>
      </c>
      <c r="N31" s="377"/>
      <c r="O31" s="378"/>
      <c r="P31" s="186" t="e">
        <f>IF(B31=Data!B117,Data!H117,(IF(B31=Data!B123,Data!H123,(IF(B31=Data!B125,Data!H125,(IF(B31=Data!#REF!,Data!#REF!,(IF(B31=Data!#REF!,Data!#REF!,(IF(B31=Data!B108,Data!H108,(IF(B31=Data!#REF!,Data!#REF!,(IF(B31=Data!#REF!,Data!#REF!,Data!#REF!)))))))))))))))&amp;IF(B31=Data!B243,Data!H243,(IF(B31=Data!B244,Data!H244,(IF(B31=Data!#REF!,Data!#REF!,(IF(B31=Data!B239,Data!H239,(IF(B31=Data!B240,Data!H240,(IF(B31=Data!#REF!,Data!H935,(IF(B31=Data!#REF!,Data!#REF!,(IF(B31=Data!B295,Data!H295,Data!#REF!)))))))))))))))&amp;IF(B31=Data!#REF!,Data!#REF!,(IF(B31=Data!#REF!,Data!#REF!,(IF(B31=Data!#REF!,Data!#REF!,(IF(B31=Data!#REF!,Data!#REF!,(IF(B31=Data!#REF!,Data!#REF!,Data!#REF!)))))))))</f>
        <v>#REF!</v>
      </c>
      <c r="Q31" s="378"/>
      <c r="R31" s="378"/>
      <c r="S31" s="186" t="e">
        <f>IF(B31=Data!B117,Data!I117,(IF(B31=Data!B123,Data!I123,(IF(B31=Data!B125,Data!I125,(IF(B31=Data!#REF!,Data!#REF!,(IF(B31=Data!#REF!,Data!#REF!,(IF(B31=Data!B108,Data!I108,(IF(B31=Data!#REF!,Data!#REF!,(IF(B31=Data!#REF!,Data!#REF!,Data!#REF!)))))))))))))))&amp;IF(B31=Data!B243,Data!I243,(IF(B31=Data!B244,Data!I244,(IF(B31=Data!#REF!,Data!#REF!,(IF(B31=Data!B239,Data!I239,(IF(B31=Data!B240,Data!I240,(IF(B31=Data!#REF!,Data!I935,(IF(B31=Data!#REF!,Data!#REF!,(IF(B31=Data!B295,Data!I295,Data!#REF!)))))))))))))))&amp;IF(B31=Data!#REF!,Data!#REF!,(IF(B31=Data!#REF!,Data!#REF!,(IF(B31=Data!#REF!,Data!#REF!,(IF(B31=Data!#REF!,Data!#REF!,(IF(B31=Data!#REF!,Data!#REF!,Data!#REF!)))))))))</f>
        <v>#REF!</v>
      </c>
      <c r="T31" s="379"/>
      <c r="U31" s="186" t="e">
        <f>IF(B31=Data!B117,Data!J117,(IF(B31=Data!B123,Data!J123,(IF(B31=Data!B125,Data!J125,(IF(B31=Data!#REF!,Data!#REF!,(IF(B31=Data!#REF!,Data!#REF!,(IF(B31=Data!B108,Data!J108,(IF(B31=Data!#REF!,Data!#REF!,(IF(B31=Data!#REF!,Data!#REF!,Data!#REF!)))))))))))))))&amp;IF(B31=Data!B243,Data!J243,(IF(B31=Data!B244,Data!J244,(IF(B31=Data!#REF!,Data!#REF!,(IF(B31=Data!B239,Data!J239,(IF(B31=Data!B240,Data!J240,(IF(B31=Data!#REF!,Data!J935,(IF(B31=Data!#REF!,Data!#REF!,(IF(B31=Data!B295,Data!J295,Data!#REF!)))))))))))))))&amp;IF(B31=Data!#REF!,Data!#REF!,(IF(B31=Data!#REF!,Data!#REF!,(IF(B31=Data!#REF!,Data!#REF!,(IF(B31=Data!#REF!,Data!#REF!,(IF(B31=Data!#REF!,Data!#REF!,Data!#REF!)))))))))</f>
        <v>#REF!</v>
      </c>
      <c r="V31" s="184" t="str">
        <f>IF(D31="","",VLOOKUP(B31,Data!$B$5:$J$404,9,FALSE)*D31)</f>
        <v/>
      </c>
    </row>
    <row r="32" spans="1:22" s="340" customFormat="1" ht="17" customHeight="1">
      <c r="A32" s="272"/>
      <c r="B32" s="419"/>
      <c r="C32" s="187" t="str">
        <f>IF(D32="","",VLOOKUP(B32,Data!$B$5:$L$404,2,FALSE))</f>
        <v/>
      </c>
      <c r="D32" s="274"/>
      <c r="E32" s="466"/>
      <c r="F32" s="185" t="str">
        <f>IF(D32="","",VLOOKUP(B32,Data!$B$5:$L$404,11,FALSE))</f>
        <v/>
      </c>
      <c r="G32" s="188" t="str">
        <f>IF(D32&gt;0,D32*F32,"-")</f>
        <v>-</v>
      </c>
      <c r="H32" s="182" t="str">
        <f>IF(D32="","",VLOOKUP(B32,Data!$B$5:$D$404,3,FALSE))</f>
        <v/>
      </c>
      <c r="I32" s="182" t="str">
        <f>IF(D32="","",VLOOKUP(B32,Data!$B$5:$M$404,12,FALSE))</f>
        <v/>
      </c>
      <c r="J32" s="280"/>
      <c r="K32" s="183" t="str">
        <f>IF(D32="","",VLOOKUP(B32,Data!$B$5:$E$404,4,FALSE)*D32)</f>
        <v/>
      </c>
      <c r="L32" s="183" t="str">
        <f>IF(D32="","",VLOOKUP(B32,Data!$B$5:$F$404,5,FALSE)*D32)</f>
        <v/>
      </c>
      <c r="M32" s="189" t="e">
        <f>IF(B32=Data!B107,Data!G107,(IF(B32=Data!B113,Data!G113,(IF(B32=Data!B115,Data!G115,(IF(B32=Data!#REF!,Data!#REF!,(IF(B32=Data!#REF!,Data!#REF!,(IF(B32=Data!B98,Data!G98,(IF(B32=Data!#REF!,Data!#REF!,(IF(B32=Data!#REF!,Data!#REF!,Data!#REF!)))))))))))))))&amp;IF(B32=Data!B233,Data!G233,(IF(B32=Data!B234,Data!G234,(IF(B32=Data!#REF!,Data!#REF!,(IF(B32=Data!B229,Data!G229,(IF(B32=Data!B230,Data!G230,(IF(B32=Data!#REF!,Data!G925,(IF(B32=Data!#REF!,Data!#REF!,(IF(B32=Data!B285,Data!G285,Data!#REF!)))))))))))))))&amp;IF(B32=Data!#REF!,Data!#REF!,(IF(B32=Data!#REF!,Data!#REF!,(IF(B32=Data!#REF!,Data!#REF!,(IF(B32=Data!#REF!,Data!#REF!,(IF(B32=Data!#REF!,Data!#REF!,Data!#REF!)))))))))</f>
        <v>#REF!</v>
      </c>
      <c r="N32" s="377"/>
      <c r="O32" s="378"/>
      <c r="P32" s="186" t="e">
        <f>IF(B32=Data!B107,Data!H107,(IF(B32=Data!B113,Data!H113,(IF(B32=Data!B115,Data!H115,(IF(B32=Data!#REF!,Data!#REF!,(IF(B32=Data!#REF!,Data!#REF!,(IF(B32=Data!B98,Data!H98,(IF(B32=Data!#REF!,Data!#REF!,(IF(B32=Data!#REF!,Data!#REF!,Data!#REF!)))))))))))))))&amp;IF(B32=Data!B233,Data!H233,(IF(B32=Data!B234,Data!H234,(IF(B32=Data!#REF!,Data!#REF!,(IF(B32=Data!B229,Data!H229,(IF(B32=Data!B230,Data!H230,(IF(B32=Data!#REF!,Data!H925,(IF(B32=Data!#REF!,Data!#REF!,(IF(B32=Data!B285,Data!H285,Data!#REF!)))))))))))))))&amp;IF(B32=Data!#REF!,Data!#REF!,(IF(B32=Data!#REF!,Data!#REF!,(IF(B32=Data!#REF!,Data!#REF!,(IF(B32=Data!#REF!,Data!#REF!,(IF(B32=Data!#REF!,Data!#REF!,Data!#REF!)))))))))</f>
        <v>#REF!</v>
      </c>
      <c r="Q32" s="378"/>
      <c r="R32" s="378"/>
      <c r="S32" s="186" t="e">
        <f>IF(B32=Data!B107,Data!I107,(IF(B32=Data!B113,Data!I113,(IF(B32=Data!B115,Data!I115,(IF(B32=Data!#REF!,Data!#REF!,(IF(B32=Data!#REF!,Data!#REF!,(IF(B32=Data!B98,Data!I98,(IF(B32=Data!#REF!,Data!#REF!,(IF(B32=Data!#REF!,Data!#REF!,Data!#REF!)))))))))))))))&amp;IF(B32=Data!B233,Data!I233,(IF(B32=Data!B234,Data!I234,(IF(B32=Data!#REF!,Data!#REF!,(IF(B32=Data!B229,Data!I229,(IF(B32=Data!B230,Data!I230,(IF(B32=Data!#REF!,Data!I925,(IF(B32=Data!#REF!,Data!#REF!,(IF(B32=Data!B285,Data!I285,Data!#REF!)))))))))))))))&amp;IF(B32=Data!#REF!,Data!#REF!,(IF(B32=Data!#REF!,Data!#REF!,(IF(B32=Data!#REF!,Data!#REF!,(IF(B32=Data!#REF!,Data!#REF!,(IF(B32=Data!#REF!,Data!#REF!,Data!#REF!)))))))))</f>
        <v>#REF!</v>
      </c>
      <c r="T32" s="379"/>
      <c r="U32" s="186" t="e">
        <f>IF(B32=Data!B107,Data!J107,(IF(B32=Data!B113,Data!J113,(IF(B32=Data!B115,Data!J115,(IF(B32=Data!#REF!,Data!#REF!,(IF(B32=Data!#REF!,Data!#REF!,(IF(B32=Data!B98,Data!J98,(IF(B32=Data!#REF!,Data!#REF!,(IF(B32=Data!#REF!,Data!#REF!,Data!#REF!)))))))))))))))&amp;IF(B32=Data!B233,Data!J233,(IF(B32=Data!B234,Data!J234,(IF(B32=Data!#REF!,Data!#REF!,(IF(B32=Data!B229,Data!J229,(IF(B32=Data!B230,Data!J230,(IF(B32=Data!#REF!,Data!J925,(IF(B32=Data!#REF!,Data!#REF!,(IF(B32=Data!B285,Data!J285,Data!#REF!)))))))))))))))&amp;IF(B32=Data!#REF!,Data!#REF!,(IF(B32=Data!#REF!,Data!#REF!,(IF(B32=Data!#REF!,Data!#REF!,(IF(B32=Data!#REF!,Data!#REF!,(IF(B32=Data!#REF!,Data!#REF!,Data!#REF!)))))))))</f>
        <v>#REF!</v>
      </c>
      <c r="V32" s="184" t="str">
        <f>IF(D32="","",VLOOKUP(B32,Data!$B$5:$J$404,9,FALSE)*D32)</f>
        <v/>
      </c>
    </row>
    <row r="33" spans="1:22" s="340" customFormat="1" ht="17" customHeight="1">
      <c r="A33" s="272"/>
      <c r="B33" s="419"/>
      <c r="C33" s="187" t="str">
        <f>IF(D33="","",VLOOKUP(B33,Data!$B$5:$L$404,2,FALSE))</f>
        <v/>
      </c>
      <c r="D33" s="274"/>
      <c r="E33" s="341"/>
      <c r="F33" s="185" t="str">
        <f>IF(D33="","",VLOOKUP(B33,Data!$B$5:$L$404,11,FALSE))</f>
        <v/>
      </c>
      <c r="G33" s="188" t="str">
        <f t="shared" si="0"/>
        <v>-</v>
      </c>
      <c r="H33" s="182" t="str">
        <f>IF(D33="","",VLOOKUP(B33,Data!$B$5:$D$404,3,FALSE))</f>
        <v/>
      </c>
      <c r="I33" s="182" t="str">
        <f>IF(D33="","",VLOOKUP(B33,Data!$B$5:$M$404,12,FALSE))</f>
        <v/>
      </c>
      <c r="J33" s="280"/>
      <c r="K33" s="183" t="str">
        <f>IF(D33="","",VLOOKUP(B33,Data!$B$5:$E$404,4,FALSE)*D33)</f>
        <v/>
      </c>
      <c r="L33" s="183" t="str">
        <f>IF(D33="","",VLOOKUP(B33,Data!$B$5:$F$404,5,FALSE)*D33)</f>
        <v/>
      </c>
      <c r="M33" s="189" t="e">
        <f>IF(B33=Data!B118,Data!G118,(IF(B33=Data!B124,Data!G124,(IF(B33=Data!B126,Data!G126,(IF(B33=Data!#REF!,Data!#REF!,(IF(B33=Data!#REF!,Data!#REF!,(IF(B33=Data!B109,Data!G109,(IF(B33=Data!#REF!,Data!#REF!,(IF(B33=Data!#REF!,Data!#REF!,Data!#REF!)))))))))))))))&amp;IF(B33=Data!B244,Data!G244,(IF(B33=Data!B245,Data!G245,(IF(B33=Data!#REF!,Data!#REF!,(IF(B33=Data!B240,Data!G240,(IF(B33=Data!B241,Data!G241,(IF(B33=Data!#REF!,Data!G936,(IF(B33=Data!#REF!,Data!#REF!,(IF(B33=Data!B296,Data!G296,Data!#REF!)))))))))))))))&amp;IF(B33=Data!#REF!,Data!#REF!,(IF(B33=Data!#REF!,Data!#REF!,(IF(B33=Data!#REF!,Data!#REF!,(IF(B33=Data!#REF!,Data!#REF!,(IF(B33=Data!#REF!,Data!#REF!,Data!#REF!)))))))))</f>
        <v>#REF!</v>
      </c>
      <c r="N33" s="377"/>
      <c r="O33" s="378"/>
      <c r="P33" s="186" t="e">
        <f>IF(B33=Data!B118,Data!H118,(IF(B33=Data!B124,Data!H124,(IF(B33=Data!B126,Data!H126,(IF(B33=Data!#REF!,Data!#REF!,(IF(B33=Data!#REF!,Data!#REF!,(IF(B33=Data!B109,Data!H109,(IF(B33=Data!#REF!,Data!#REF!,(IF(B33=Data!#REF!,Data!#REF!,Data!#REF!)))))))))))))))&amp;IF(B33=Data!B244,Data!H244,(IF(B33=Data!B245,Data!H245,(IF(B33=Data!#REF!,Data!#REF!,(IF(B33=Data!B240,Data!H240,(IF(B33=Data!B241,Data!H241,(IF(B33=Data!#REF!,Data!H936,(IF(B33=Data!#REF!,Data!#REF!,(IF(B33=Data!B296,Data!H296,Data!#REF!)))))))))))))))&amp;IF(B33=Data!#REF!,Data!#REF!,(IF(B33=Data!#REF!,Data!#REF!,(IF(B33=Data!#REF!,Data!#REF!,(IF(B33=Data!#REF!,Data!#REF!,(IF(B33=Data!#REF!,Data!#REF!,Data!#REF!)))))))))</f>
        <v>#REF!</v>
      </c>
      <c r="Q33" s="378"/>
      <c r="R33" s="378"/>
      <c r="S33" s="186" t="e">
        <f>IF(B33=Data!B118,Data!I118,(IF(B33=Data!B124,Data!I124,(IF(B33=Data!B126,Data!I126,(IF(B33=Data!#REF!,Data!#REF!,(IF(B33=Data!#REF!,Data!#REF!,(IF(B33=Data!B109,Data!I109,(IF(B33=Data!#REF!,Data!#REF!,(IF(B33=Data!#REF!,Data!#REF!,Data!#REF!)))))))))))))))&amp;IF(B33=Data!B244,Data!I244,(IF(B33=Data!B245,Data!I245,(IF(B33=Data!#REF!,Data!#REF!,(IF(B33=Data!B240,Data!I240,(IF(B33=Data!B241,Data!I241,(IF(B33=Data!#REF!,Data!I936,(IF(B33=Data!#REF!,Data!#REF!,(IF(B33=Data!B296,Data!I296,Data!#REF!)))))))))))))))&amp;IF(B33=Data!#REF!,Data!#REF!,(IF(B33=Data!#REF!,Data!#REF!,(IF(B33=Data!#REF!,Data!#REF!,(IF(B33=Data!#REF!,Data!#REF!,(IF(B33=Data!#REF!,Data!#REF!,Data!#REF!)))))))))</f>
        <v>#REF!</v>
      </c>
      <c r="T33" s="379"/>
      <c r="U33" s="186" t="e">
        <f>IF(B33=Data!B118,Data!J118,(IF(B33=Data!B124,Data!J124,(IF(B33=Data!B126,Data!J126,(IF(B33=Data!#REF!,Data!#REF!,(IF(B33=Data!#REF!,Data!#REF!,(IF(B33=Data!B109,Data!J109,(IF(B33=Data!#REF!,Data!#REF!,(IF(B33=Data!#REF!,Data!#REF!,Data!#REF!)))))))))))))))&amp;IF(B33=Data!B244,Data!J244,(IF(B33=Data!B245,Data!J245,(IF(B33=Data!#REF!,Data!#REF!,(IF(B33=Data!B240,Data!J240,(IF(B33=Data!B241,Data!J241,(IF(B33=Data!#REF!,Data!J936,(IF(B33=Data!#REF!,Data!#REF!,(IF(B33=Data!B296,Data!J296,Data!#REF!)))))))))))))))&amp;IF(B33=Data!#REF!,Data!#REF!,(IF(B33=Data!#REF!,Data!#REF!,(IF(B33=Data!#REF!,Data!#REF!,(IF(B33=Data!#REF!,Data!#REF!,(IF(B33=Data!#REF!,Data!#REF!,Data!#REF!)))))))))</f>
        <v>#REF!</v>
      </c>
      <c r="V33" s="184" t="str">
        <f>IF(D33="","",VLOOKUP(B33,Data!$B$5:$J$404,9,FALSE)*D33)</f>
        <v/>
      </c>
    </row>
    <row r="34" spans="1:22" s="340" customFormat="1" ht="19.5" customHeight="1">
      <c r="A34" s="272"/>
      <c r="B34" s="695" t="s">
        <v>1211</v>
      </c>
      <c r="C34" s="696"/>
      <c r="D34" s="454">
        <f>SUM(D18:D32)</f>
        <v>21</v>
      </c>
      <c r="E34" s="191"/>
      <c r="F34" s="191"/>
      <c r="G34" s="455">
        <f>SUM(G18:G32)</f>
        <v>77114.849999999991</v>
      </c>
      <c r="H34" s="383"/>
      <c r="I34" s="191"/>
      <c r="J34" s="191"/>
      <c r="K34" s="455">
        <f>SUM(K18:K33)</f>
        <v>5821</v>
      </c>
      <c r="L34" s="455">
        <f>SUM(L18:L33)</f>
        <v>5156</v>
      </c>
      <c r="M34" s="190">
        <f>SUM(M16:M17)</f>
        <v>0</v>
      </c>
      <c r="N34" s="190"/>
      <c r="O34" s="190"/>
      <c r="P34" s="190"/>
      <c r="Q34" s="190"/>
      <c r="R34" s="190">
        <f>SUM(R16:R17)</f>
        <v>0</v>
      </c>
      <c r="S34" s="190">
        <f>SUM(S16:S17)</f>
        <v>0</v>
      </c>
      <c r="T34" s="190"/>
      <c r="U34" s="190">
        <f>SUM(U16:U17)</f>
        <v>0</v>
      </c>
      <c r="V34" s="456">
        <f>SUM(V18:V33)</f>
        <v>30.181999999999999</v>
      </c>
    </row>
    <row r="35" spans="1:22" ht="10.25" customHeight="1">
      <c r="A35" s="272"/>
      <c r="B35" s="697"/>
      <c r="C35" s="698"/>
      <c r="D35" s="395"/>
      <c r="E35" s="311"/>
      <c r="F35" s="160" t="s">
        <v>523</v>
      </c>
      <c r="G35" s="157"/>
      <c r="H35" s="344"/>
      <c r="I35" s="344"/>
      <c r="J35" s="344"/>
      <c r="K35" s="161"/>
      <c r="L35" s="151"/>
      <c r="M35" s="298"/>
      <c r="T35" s="298"/>
      <c r="U35" s="298"/>
      <c r="V35" s="155"/>
    </row>
    <row r="36" spans="1:22" ht="14">
      <c r="A36" s="290" t="s">
        <v>524</v>
      </c>
      <c r="B36" s="346"/>
      <c r="C36" s="347"/>
      <c r="D36" s="396" t="s">
        <v>81</v>
      </c>
      <c r="E36" s="305"/>
      <c r="F36" s="68" t="s">
        <v>82</v>
      </c>
      <c r="G36" s="72"/>
      <c r="H36" s="322" t="s">
        <v>83</v>
      </c>
      <c r="I36" s="349"/>
      <c r="J36" s="152" t="s">
        <v>84</v>
      </c>
      <c r="K36" s="152"/>
      <c r="L36" s="682" t="s">
        <v>85</v>
      </c>
      <c r="M36" s="683"/>
      <c r="N36" s="683"/>
      <c r="O36" s="683"/>
      <c r="P36" s="683"/>
      <c r="Q36" s="683"/>
      <c r="R36" s="683"/>
      <c r="S36" s="683"/>
      <c r="T36" s="683"/>
      <c r="U36" s="683"/>
      <c r="V36" s="684"/>
    </row>
    <row r="37" spans="1:22" ht="14">
      <c r="A37" s="297" t="s">
        <v>525</v>
      </c>
      <c r="B37" s="334"/>
      <c r="C37" s="308"/>
      <c r="D37" s="386" t="s">
        <v>87</v>
      </c>
      <c r="F37" s="685"/>
      <c r="G37" s="686"/>
      <c r="H37" s="297" t="s">
        <v>88</v>
      </c>
      <c r="I37" s="350"/>
      <c r="J37" s="154" t="s">
        <v>89</v>
      </c>
      <c r="K37" s="154"/>
      <c r="L37" s="150"/>
      <c r="V37" s="155"/>
    </row>
    <row r="38" spans="1:22">
      <c r="A38" s="297" t="s">
        <v>526</v>
      </c>
      <c r="B38" s="297"/>
      <c r="C38" s="298"/>
      <c r="F38" s="685"/>
      <c r="G38" s="686"/>
      <c r="H38" s="297"/>
      <c r="I38" s="350"/>
      <c r="J38" s="154" t="s">
        <v>93</v>
      </c>
      <c r="K38" s="154"/>
      <c r="L38" s="150"/>
      <c r="V38" s="155"/>
    </row>
    <row r="39" spans="1:22" ht="10.5" customHeight="1">
      <c r="A39" s="311"/>
      <c r="B39" s="351"/>
      <c r="C39" s="352"/>
      <c r="D39" s="386" t="s">
        <v>94</v>
      </c>
      <c r="F39" s="685"/>
      <c r="G39" s="686"/>
      <c r="H39" s="297" t="s">
        <v>95</v>
      </c>
      <c r="I39" s="350"/>
      <c r="J39" s="154"/>
      <c r="K39" s="154"/>
      <c r="L39" s="150"/>
      <c r="V39" s="155"/>
    </row>
    <row r="40" spans="1:22" ht="13">
      <c r="A40" s="290" t="s">
        <v>96</v>
      </c>
      <c r="C40" s="292"/>
      <c r="D40" s="386" t="s">
        <v>97</v>
      </c>
      <c r="F40" s="76" t="s">
        <v>98</v>
      </c>
      <c r="G40" s="73"/>
      <c r="H40" s="297" t="s">
        <v>88</v>
      </c>
      <c r="I40" s="350"/>
      <c r="J40" s="154" t="s">
        <v>99</v>
      </c>
      <c r="K40" s="154"/>
      <c r="L40" s="150"/>
      <c r="V40" s="155"/>
    </row>
    <row r="41" spans="1:22" ht="10.5" customHeight="1">
      <c r="A41" s="297" t="s">
        <v>527</v>
      </c>
      <c r="C41" s="298"/>
      <c r="D41" s="386" t="s">
        <v>100</v>
      </c>
      <c r="F41" s="77"/>
      <c r="G41" s="162"/>
      <c r="H41" s="297" t="s">
        <v>101</v>
      </c>
      <c r="I41" s="350"/>
      <c r="J41" s="154" t="s">
        <v>528</v>
      </c>
      <c r="K41" s="154"/>
      <c r="L41" s="687" t="s">
        <v>103</v>
      </c>
      <c r="M41" s="688"/>
      <c r="N41" s="688"/>
      <c r="O41" s="688"/>
      <c r="P41" s="688"/>
      <c r="Q41" s="688"/>
      <c r="R41" s="688"/>
      <c r="S41" s="688"/>
      <c r="T41" s="688"/>
      <c r="U41" s="688"/>
      <c r="V41" s="689"/>
    </row>
    <row r="42" spans="1:22">
      <c r="A42" s="311"/>
      <c r="B42" s="312"/>
      <c r="C42" s="313"/>
      <c r="D42" s="397"/>
      <c r="E42" s="312"/>
      <c r="F42" s="673" t="s">
        <v>1225</v>
      </c>
      <c r="G42" s="674"/>
      <c r="H42" s="673" t="s">
        <v>1224</v>
      </c>
      <c r="I42" s="674"/>
      <c r="J42" s="158" t="s">
        <v>104</v>
      </c>
      <c r="K42" s="158"/>
      <c r="L42" s="675" t="s">
        <v>105</v>
      </c>
      <c r="M42" s="676"/>
      <c r="N42" s="676"/>
      <c r="O42" s="676"/>
      <c r="P42" s="676"/>
      <c r="Q42" s="676"/>
      <c r="R42" s="676"/>
      <c r="S42" s="676"/>
      <c r="T42" s="676"/>
      <c r="U42" s="676"/>
      <c r="V42" s="677"/>
    </row>
    <row r="43" spans="1:22">
      <c r="B43" s="305"/>
    </row>
    <row r="46" spans="1:22" ht="19.25" customHeight="1"/>
    <row r="47" spans="1:22" ht="19.25" customHeight="1"/>
    <row r="48" spans="1:22" s="354" customFormat="1" ht="17.75" customHeight="1">
      <c r="A48" s="163" t="s">
        <v>886</v>
      </c>
      <c r="B48" s="146"/>
      <c r="C48" s="163" t="s">
        <v>569</v>
      </c>
      <c r="D48" s="382"/>
      <c r="E48" s="363"/>
      <c r="F48" s="163" t="s">
        <v>880</v>
      </c>
      <c r="G48" s="146"/>
      <c r="H48" s="163" t="s">
        <v>569</v>
      </c>
      <c r="K48" s="265"/>
      <c r="L48" s="265"/>
      <c r="V48" s="264"/>
    </row>
    <row r="49" spans="1:22" s="354" customFormat="1" ht="17.75" customHeight="1">
      <c r="A49" s="163" t="s">
        <v>887</v>
      </c>
      <c r="B49" s="146"/>
      <c r="C49" s="163" t="s">
        <v>1222</v>
      </c>
      <c r="D49" s="382"/>
      <c r="E49" s="363"/>
      <c r="F49" s="247" t="s">
        <v>881</v>
      </c>
      <c r="G49" s="381"/>
      <c r="H49" s="247" t="s">
        <v>891</v>
      </c>
      <c r="K49" s="265"/>
      <c r="L49" s="265"/>
      <c r="V49" s="264"/>
    </row>
    <row r="50" spans="1:22" s="354" customFormat="1" ht="17.75" customHeight="1">
      <c r="A50" s="163" t="s">
        <v>888</v>
      </c>
      <c r="B50" s="146"/>
      <c r="C50" s="163" t="s">
        <v>891</v>
      </c>
      <c r="D50" s="382"/>
      <c r="E50" s="363"/>
      <c r="F50" s="163" t="s">
        <v>882</v>
      </c>
      <c r="G50" s="146"/>
      <c r="H50" s="163" t="s">
        <v>569</v>
      </c>
      <c r="K50" s="265"/>
      <c r="L50" s="265"/>
      <c r="V50" s="264"/>
    </row>
    <row r="51" spans="1:22" s="354" customFormat="1" ht="17.75" customHeight="1">
      <c r="A51" s="163" t="s">
        <v>889</v>
      </c>
      <c r="B51" s="146"/>
      <c r="C51" s="163" t="s">
        <v>569</v>
      </c>
      <c r="D51" s="382"/>
      <c r="E51" s="363"/>
      <c r="F51" s="163" t="s">
        <v>883</v>
      </c>
      <c r="G51" s="146"/>
      <c r="H51" s="163" t="s">
        <v>569</v>
      </c>
      <c r="K51" s="265"/>
      <c r="L51" s="265"/>
      <c r="V51" s="264"/>
    </row>
    <row r="52" spans="1:22" s="354" customFormat="1" ht="17.75" customHeight="1">
      <c r="A52" s="163" t="s">
        <v>890</v>
      </c>
      <c r="B52" s="146"/>
      <c r="C52" s="163" t="s">
        <v>569</v>
      </c>
      <c r="D52" s="382"/>
      <c r="E52" s="363"/>
      <c r="F52" s="163" t="s">
        <v>885</v>
      </c>
      <c r="G52" s="146"/>
      <c r="H52" s="163" t="s">
        <v>569</v>
      </c>
      <c r="K52" s="265"/>
      <c r="L52" s="265"/>
      <c r="V52" s="264"/>
    </row>
    <row r="53" spans="1:22" ht="18.75" customHeight="1">
      <c r="A53" s="411"/>
      <c r="B53" s="411"/>
      <c r="C53" s="411"/>
      <c r="D53" s="384"/>
      <c r="E53" s="266"/>
      <c r="F53" s="163" t="s">
        <v>884</v>
      </c>
      <c r="H53" s="163" t="s">
        <v>569</v>
      </c>
    </row>
    <row r="54" spans="1:22" ht="17.5">
      <c r="A54" s="268"/>
      <c r="B54" s="411"/>
      <c r="C54" s="411"/>
      <c r="D54" s="384"/>
      <c r="E54" s="411"/>
      <c r="F54" s="267"/>
      <c r="G54" s="267"/>
      <c r="H54" s="411"/>
    </row>
    <row r="56" spans="1:22">
      <c r="D56" s="386" t="s">
        <v>872</v>
      </c>
    </row>
    <row r="57" spans="1:22">
      <c r="L57" s="355"/>
    </row>
    <row r="58" spans="1:22" ht="14">
      <c r="A58" s="356"/>
      <c r="C58" s="334"/>
      <c r="D58" s="398"/>
      <c r="L58" s="358"/>
    </row>
    <row r="59" spans="1:22" ht="14">
      <c r="A59" s="359"/>
      <c r="C59" s="334"/>
      <c r="D59" s="398"/>
      <c r="L59" s="358"/>
    </row>
    <row r="60" spans="1:22" ht="14">
      <c r="A60" s="359"/>
      <c r="C60" s="334"/>
      <c r="D60" s="398"/>
      <c r="L60" s="358"/>
    </row>
    <row r="61" spans="1:22" ht="14">
      <c r="A61" s="359"/>
      <c r="B61" s="334"/>
      <c r="C61" s="334"/>
      <c r="D61" s="398"/>
      <c r="L61" s="358"/>
    </row>
    <row r="62" spans="1:22" ht="14">
      <c r="A62" s="359"/>
      <c r="B62" s="334"/>
      <c r="C62" s="334"/>
      <c r="D62" s="398"/>
      <c r="L62" s="358"/>
    </row>
    <row r="63" spans="1:22" ht="14">
      <c r="A63" s="359"/>
      <c r="B63" s="334"/>
      <c r="C63" s="334"/>
      <c r="D63" s="398"/>
      <c r="L63" s="358"/>
    </row>
    <row r="64" spans="1:22" ht="14">
      <c r="A64" s="334"/>
      <c r="B64" s="334"/>
      <c r="C64" s="334"/>
      <c r="D64" s="398"/>
      <c r="L64" s="360"/>
    </row>
    <row r="65" spans="1:4" ht="14">
      <c r="A65" s="359"/>
      <c r="B65" s="334"/>
      <c r="C65" s="334"/>
      <c r="D65" s="398"/>
    </row>
    <row r="66" spans="1:4" ht="14">
      <c r="A66" s="334"/>
      <c r="B66" s="334"/>
      <c r="C66" s="334"/>
      <c r="D66" s="398"/>
    </row>
    <row r="67" spans="1:4" ht="14">
      <c r="A67" s="334"/>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59"/>
      <c r="B75" s="334"/>
      <c r="C75" s="334"/>
      <c r="D75" s="398"/>
    </row>
    <row r="76" spans="1:4" ht="14">
      <c r="A76" s="359"/>
      <c r="B76" s="334"/>
      <c r="C76" s="334"/>
      <c r="D76" s="398"/>
    </row>
    <row r="77" spans="1:4" ht="14">
      <c r="A77" s="359"/>
      <c r="B77" s="334"/>
      <c r="C77" s="334"/>
      <c r="D77" s="398"/>
    </row>
    <row r="78" spans="1:4" ht="14">
      <c r="A78" s="334"/>
      <c r="B78" s="334"/>
      <c r="C78" s="334"/>
      <c r="D78" s="398"/>
    </row>
    <row r="79" spans="1:4" ht="14">
      <c r="B79" s="334"/>
    </row>
    <row r="80" spans="1:4" ht="14">
      <c r="B80" s="334"/>
    </row>
    <row r="81" spans="2:2" ht="14">
      <c r="B81" s="334"/>
    </row>
  </sheetData>
  <mergeCells count="9">
    <mergeCell ref="F42:G42"/>
    <mergeCell ref="H42:I42"/>
    <mergeCell ref="L42:V42"/>
    <mergeCell ref="B34:C35"/>
    <mergeCell ref="L36:V36"/>
    <mergeCell ref="F37:G37"/>
    <mergeCell ref="F38:G38"/>
    <mergeCell ref="F39:G39"/>
    <mergeCell ref="L41:V41"/>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42" max="21" man="1"/>
  </rowBreaks>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7DF9-74CC-4862-A164-BF1F9249B387}">
  <sheetPr>
    <tabColor rgb="FF66FF99"/>
    <pageSetUpPr fitToPage="1"/>
  </sheetPr>
  <dimension ref="A1:AD79"/>
  <sheetViews>
    <sheetView topLeftCell="A13" zoomScale="70" zoomScaleNormal="70" zoomScaleSheetLayoutView="85" workbookViewId="0">
      <selection activeCell="F39" sqref="F39:I3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21"/>
      <c r="I10" s="62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1173</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272">
        <v>4</v>
      </c>
      <c r="B19" s="368" t="s">
        <v>529</v>
      </c>
      <c r="C19" s="187" t="str">
        <f>IF(D19="","",VLOOKUP(B19,Data!$B$5:$L$404,2,FALSE))</f>
        <v>ZJ54420</v>
      </c>
      <c r="D19" s="274">
        <v>2</v>
      </c>
      <c r="E19" s="273"/>
      <c r="F19" s="376">
        <f>IF(D19="","",VLOOKUP(B19,Data!$B$5:$L$404,11,FALSE))</f>
        <v>4658.5600000000004</v>
      </c>
      <c r="G19" s="400">
        <f>IF(D19&gt;0,D19*F19,"-")</f>
        <v>9317.1200000000008</v>
      </c>
      <c r="H19" s="401" t="str">
        <f>IF(D19="","",VLOOKUP(B19,Data!$B$5:$D$404,3,FALSE))</f>
        <v>C/T</v>
      </c>
      <c r="I19" s="401" t="str">
        <f>IF(D19="","",VLOOKUP(B19,Data!$B$5:$M$404,12,FALSE))</f>
        <v>Indonesia</v>
      </c>
      <c r="J19" s="553" t="s">
        <v>1174</v>
      </c>
      <c r="K19" s="187">
        <f>IF(D19="","",VLOOKUP(B19,Data!$B$5:$E$404,4,FALSE)*D19)</f>
        <v>610</v>
      </c>
      <c r="L19" s="187">
        <f>IF(D19="","",VLOOKUP(B19,Data!$B$5:$F$404,5,FALSE)*D19)</f>
        <v>538</v>
      </c>
      <c r="M19" s="403"/>
      <c r="N19" s="404"/>
      <c r="O19" s="405"/>
      <c r="P19" s="406"/>
      <c r="Q19" s="405"/>
      <c r="R19" s="405"/>
      <c r="S19" s="406"/>
      <c r="T19" s="407"/>
      <c r="U19" s="406"/>
      <c r="V19" s="408">
        <f>IF(D19="","",VLOOKUP(B19,Data!$B$5:$J$404,9,FALSE)*D19)</f>
        <v>3.0680000000000001</v>
      </c>
      <c r="W19" s="386"/>
      <c r="X19" s="386"/>
      <c r="Y19" s="386"/>
      <c r="Z19" s="386"/>
      <c r="AA19" s="386"/>
      <c r="AB19" s="386"/>
      <c r="AC19" s="386"/>
      <c r="AD19" s="386"/>
    </row>
    <row r="20" spans="1:30" s="340" customFormat="1" ht="17" customHeight="1">
      <c r="A20" s="271"/>
      <c r="B20" s="420" t="s">
        <v>1207</v>
      </c>
      <c r="C20" s="187" t="str">
        <f>IF(D20="","",VLOOKUP(B20,Data!$B$5:$L$404,2,FALSE))</f>
        <v/>
      </c>
      <c r="D20" s="274"/>
      <c r="E20" s="276"/>
      <c r="F20" s="185" t="str">
        <f>IF(D20="","",VLOOKUP(B20,Data!$B$5:$L$404,11,FALSE))</f>
        <v/>
      </c>
      <c r="G20" s="188" t="str">
        <f>IF(D20&gt;0,D20*F20,"-")</f>
        <v>-</v>
      </c>
      <c r="H20" s="182" t="str">
        <f>IF(D20="","",VLOOKUP(B20,Data!$B$5:$D$404,3,FALSE))</f>
        <v/>
      </c>
      <c r="I20" s="182" t="str">
        <f>IF(D20="","",VLOOKUP(B20,Data!$B$5:$M$404,12,FALSE))</f>
        <v/>
      </c>
      <c r="J20" s="279"/>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409" customFormat="1" ht="17" customHeight="1">
      <c r="A21" s="272">
        <v>5</v>
      </c>
      <c r="B21" s="368" t="s">
        <v>196</v>
      </c>
      <c r="C21" s="187" t="str">
        <f>IF(D21="","",VLOOKUP(B21,Data!$B$5:$L$404,2,FALSE))</f>
        <v>WH50350</v>
      </c>
      <c r="D21" s="274">
        <v>43</v>
      </c>
      <c r="E21" s="273"/>
      <c r="F21" s="376">
        <f>IF(D21="","",VLOOKUP(B21,Data!$B$5:$L$404,11,FALSE))</f>
        <v>1751.45</v>
      </c>
      <c r="G21" s="400">
        <f>IF(D21&gt;0,D21*F21,"-")</f>
        <v>75312.350000000006</v>
      </c>
      <c r="H21" s="401" t="str">
        <f>IF(D21="","",VLOOKUP(B21,Data!$B$5:$D$404,3,FALSE))</f>
        <v>C/T</v>
      </c>
      <c r="I21" s="401" t="str">
        <f>IF(D21="","",VLOOKUP(B21,Data!$B$5:$M$404,12,FALSE))</f>
        <v>Indonesia</v>
      </c>
      <c r="J21" s="553" t="s">
        <v>1206</v>
      </c>
      <c r="K21" s="187">
        <f>IF(D21="","",VLOOKUP(B21,Data!$B$5:$E$404,4,FALSE)*D21)</f>
        <v>8643</v>
      </c>
      <c r="L21" s="187">
        <f>IF(D21="","",VLOOKUP(B21,Data!$B$5:$F$404,5,FALSE)*D21)</f>
        <v>7783</v>
      </c>
      <c r="M21" s="403"/>
      <c r="N21" s="404"/>
      <c r="O21" s="405"/>
      <c r="P21" s="406"/>
      <c r="Q21" s="405"/>
      <c r="R21" s="405"/>
      <c r="S21" s="406"/>
      <c r="T21" s="407"/>
      <c r="U21" s="406"/>
      <c r="V21" s="408">
        <f>IF(D21="","",VLOOKUP(B21,Data!$B$5:$J$404,9,FALSE)*D21)</f>
        <v>49.449999999999996</v>
      </c>
      <c r="W21" s="386"/>
      <c r="X21" s="386"/>
      <c r="Y21" s="386"/>
      <c r="Z21" s="386"/>
      <c r="AA21" s="386"/>
      <c r="AB21" s="386"/>
      <c r="AC21" s="386"/>
      <c r="AD21" s="386"/>
    </row>
    <row r="22" spans="1:30" s="340" customFormat="1" ht="17" customHeight="1">
      <c r="A22" s="272"/>
      <c r="B22" s="419"/>
      <c r="C22" s="187" t="str">
        <f>IF(D22="","",VLOOKUP(B22,Data!$B$5:$L$404,2,FALSE))</f>
        <v/>
      </c>
      <c r="D22" s="274"/>
      <c r="E22" s="466"/>
      <c r="F22" s="185" t="str">
        <f>IF(D22="","",VLOOKUP(B22,Data!$B$5:$L$404,11,FALSE))</f>
        <v/>
      </c>
      <c r="G22" s="188" t="str">
        <f t="shared" ref="G22:G29" si="0">IF(D22&gt;0,D22*F22,"-")</f>
        <v>-</v>
      </c>
      <c r="H22" s="182" t="str">
        <f>IF(D22="","",VLOOKUP(B22,Data!$B$5:$D$404,3,FALSE))</f>
        <v/>
      </c>
      <c r="I22" s="182" t="str">
        <f>IF(D22="","",VLOOKUP(B22,Data!$B$5:$M$404,12,FALSE))</f>
        <v/>
      </c>
      <c r="J22" s="553"/>
      <c r="K22" s="183" t="str">
        <f>IF(D22="","",VLOOKUP(B22,Data!$B$5:$E$404,4,FALSE)*D22)</f>
        <v/>
      </c>
      <c r="L22" s="183" t="str">
        <f>IF(D22="","",VLOOKUP(B22,Data!$B$5:$F$404,5,FALSE)*D22)</f>
        <v/>
      </c>
      <c r="M22" s="189" t="e">
        <f>IF(B22=Data!B86,Data!G86,(IF(B22=Data!B92,Data!G92,(IF(B22=Data!B94,Data!G94,(IF(B22=Data!#REF!,Data!#REF!,(IF(B22=Data!#REF!,Data!#REF!,(IF(B22=Data!B77,Data!G77,(IF(B22=Data!#REF!,Data!#REF!,(IF(B22=Data!#REF!,Data!#REF!,Data!#REF!)))))))))))))))&amp;IF(B22=Data!B211,Data!G211,(IF(B22=Data!B212,Data!G212,(IF(B22=Data!#REF!,Data!#REF!,(IF(B22=Data!B207,Data!G207,(IF(B22=Data!B208,Data!G208,(IF(B22=Data!#REF!,Data!G904,(IF(B22=Data!#REF!,Data!#REF!,(IF(B22=Data!B264,Data!G264,Data!#REF!)))))))))))))))&amp;IF(B22=Data!#REF!,Data!#REF!,(IF(B22=Data!#REF!,Data!#REF!,(IF(B22=Data!#REF!,Data!#REF!,(IF(B22=Data!#REF!,Data!#REF!,(IF(B22=Data!#REF!,Data!#REF!,Data!#REF!)))))))))</f>
        <v>#REF!</v>
      </c>
      <c r="N22" s="377"/>
      <c r="O22" s="378"/>
      <c r="P22" s="186" t="e">
        <f>IF(B22=Data!B86,Data!H86,(IF(B22=Data!B92,Data!H92,(IF(B22=Data!B94,Data!H94,(IF(B22=Data!#REF!,Data!#REF!,(IF(B22=Data!#REF!,Data!#REF!,(IF(B22=Data!B77,Data!H77,(IF(B22=Data!#REF!,Data!#REF!,(IF(B22=Data!#REF!,Data!#REF!,Data!#REF!)))))))))))))))&amp;IF(B22=Data!B211,Data!H211,(IF(B22=Data!B212,Data!H212,(IF(B22=Data!#REF!,Data!#REF!,(IF(B22=Data!B207,Data!H207,(IF(B22=Data!B208,Data!H208,(IF(B22=Data!#REF!,Data!H904,(IF(B22=Data!#REF!,Data!#REF!,(IF(B22=Data!B264,Data!H264,Data!#REF!)))))))))))))))&amp;IF(B22=Data!#REF!,Data!#REF!,(IF(B22=Data!#REF!,Data!#REF!,(IF(B22=Data!#REF!,Data!#REF!,(IF(B22=Data!#REF!,Data!#REF!,(IF(B22=Data!#REF!,Data!#REF!,Data!#REF!)))))))))</f>
        <v>#REF!</v>
      </c>
      <c r="Q22" s="378"/>
      <c r="R22" s="378"/>
      <c r="S22" s="186" t="e">
        <f>IF(B22=Data!B86,Data!I86,(IF(B22=Data!B92,Data!I92,(IF(B22=Data!B94,Data!I94,(IF(B22=Data!#REF!,Data!#REF!,(IF(B22=Data!#REF!,Data!#REF!,(IF(B22=Data!B77,Data!I77,(IF(B22=Data!#REF!,Data!#REF!,(IF(B22=Data!#REF!,Data!#REF!,Data!#REF!)))))))))))))))&amp;IF(B22=Data!B211,Data!I211,(IF(B22=Data!B212,Data!I212,(IF(B22=Data!#REF!,Data!#REF!,(IF(B22=Data!B207,Data!I207,(IF(B22=Data!B208,Data!I208,(IF(B22=Data!#REF!,Data!I904,(IF(B22=Data!#REF!,Data!#REF!,(IF(B22=Data!B264,Data!I264,Data!#REF!)))))))))))))))&amp;IF(B22=Data!#REF!,Data!#REF!,(IF(B22=Data!#REF!,Data!#REF!,(IF(B22=Data!#REF!,Data!#REF!,(IF(B22=Data!#REF!,Data!#REF!,(IF(B22=Data!#REF!,Data!#REF!,Data!#REF!)))))))))</f>
        <v>#REF!</v>
      </c>
      <c r="T22" s="379"/>
      <c r="U22" s="186" t="e">
        <f>IF(B22=Data!B86,Data!J86,(IF(B22=Data!B92,Data!J92,(IF(B22=Data!B94,Data!J94,(IF(B22=Data!#REF!,Data!#REF!,(IF(B22=Data!#REF!,Data!#REF!,(IF(B22=Data!B77,Data!J77,(IF(B22=Data!#REF!,Data!#REF!,(IF(B22=Data!#REF!,Data!#REF!,Data!#REF!)))))))))))))))&amp;IF(B22=Data!B211,Data!J211,(IF(B22=Data!B212,Data!J212,(IF(B22=Data!#REF!,Data!#REF!,(IF(B22=Data!B207,Data!J207,(IF(B22=Data!B208,Data!J208,(IF(B22=Data!#REF!,Data!J904,(IF(B22=Data!#REF!,Data!#REF!,(IF(B22=Data!B264,Data!J264,Data!#REF!)))))))))))))))&amp;IF(B22=Data!#REF!,Data!#REF!,(IF(B22=Data!#REF!,Data!#REF!,(IF(B22=Data!#REF!,Data!#REF!,(IF(B22=Data!#REF!,Data!#REF!,(IF(B22=Data!#REF!,Data!#REF!,Data!#REF!)))))))))</f>
        <v>#REF!</v>
      </c>
      <c r="V22" s="184" t="str">
        <f>IF(D22="","",VLOOKUP(B22,Data!$B$5:$J$404,9,FALSE)*D22)</f>
        <v/>
      </c>
    </row>
    <row r="23" spans="1:30" s="340" customFormat="1" ht="17" customHeight="1">
      <c r="A23" s="272"/>
      <c r="B23" s="419"/>
      <c r="C23" s="187" t="str">
        <f>IF(D23="","",VLOOKUP(B23,Data!$B$5:$L$404,2,FALSE))</f>
        <v/>
      </c>
      <c r="D23" s="274"/>
      <c r="E23" s="466"/>
      <c r="F23" s="185" t="str">
        <f>IF(D23="","",VLOOKUP(B23,Data!$B$5:$L$404,11,FALSE))</f>
        <v/>
      </c>
      <c r="G23" s="188" t="str">
        <f t="shared" si="0"/>
        <v>-</v>
      </c>
      <c r="H23" s="182" t="str">
        <f>IF(D23="","",VLOOKUP(B23,Data!$B$5:$D$404,3,FALSE))</f>
        <v/>
      </c>
      <c r="I23" s="182" t="str">
        <f>IF(D23="","",VLOOKUP(B23,Data!$B$5:$M$404,12,FALSE))</f>
        <v/>
      </c>
      <c r="J23" s="553"/>
      <c r="K23" s="183" t="str">
        <f>IF(D23="","",VLOOKUP(B23,Data!$B$5:$E$404,4,FALSE)*D23)</f>
        <v/>
      </c>
      <c r="L23" s="183" t="str">
        <f>IF(D23="","",VLOOKUP(B23,Data!$B$5:$F$404,5,FALSE)*D23)</f>
        <v/>
      </c>
      <c r="M23" s="189" t="e">
        <f>IF(B23=Data!B87,Data!G87,(IF(B23=Data!B93,Data!G93,(IF(B23=Data!B95,Data!G95,(IF(B23=Data!#REF!,Data!#REF!,(IF(B23=Data!#REF!,Data!#REF!,(IF(B23=Data!B78,Data!G78,(IF(B23=Data!#REF!,Data!#REF!,(IF(B23=Data!#REF!,Data!#REF!,Data!#REF!)))))))))))))))&amp;IF(B23=Data!B212,Data!G212,(IF(B23=Data!B213,Data!G213,(IF(B23=Data!#REF!,Data!#REF!,(IF(B23=Data!B208,Data!G208,(IF(B23=Data!B209,Data!G209,(IF(B23=Data!#REF!,Data!G905,(IF(B23=Data!#REF!,Data!#REF!,(IF(B23=Data!B265,Data!G265,Data!#REF!)))))))))))))))&amp;IF(B23=Data!#REF!,Data!#REF!,(IF(B23=Data!#REF!,Data!#REF!,(IF(B23=Data!#REF!,Data!#REF!,(IF(B23=Data!#REF!,Data!#REF!,(IF(B23=Data!#REF!,Data!#REF!,Data!#REF!)))))))))</f>
        <v>#REF!</v>
      </c>
      <c r="N23" s="377"/>
      <c r="O23" s="378"/>
      <c r="P23" s="186" t="e">
        <f>IF(B23=Data!B87,Data!H87,(IF(B23=Data!B93,Data!H93,(IF(B23=Data!B95,Data!H95,(IF(B23=Data!#REF!,Data!#REF!,(IF(B23=Data!#REF!,Data!#REF!,(IF(B23=Data!B78,Data!H78,(IF(B23=Data!#REF!,Data!#REF!,(IF(B23=Data!#REF!,Data!#REF!,Data!#REF!)))))))))))))))&amp;IF(B23=Data!B212,Data!H212,(IF(B23=Data!B213,Data!H213,(IF(B23=Data!#REF!,Data!#REF!,(IF(B23=Data!B208,Data!H208,(IF(B23=Data!B209,Data!H209,(IF(B23=Data!#REF!,Data!H905,(IF(B23=Data!#REF!,Data!#REF!,(IF(B23=Data!B265,Data!H265,Data!#REF!)))))))))))))))&amp;IF(B23=Data!#REF!,Data!#REF!,(IF(B23=Data!#REF!,Data!#REF!,(IF(B23=Data!#REF!,Data!#REF!,(IF(B23=Data!#REF!,Data!#REF!,(IF(B23=Data!#REF!,Data!#REF!,Data!#REF!)))))))))</f>
        <v>#REF!</v>
      </c>
      <c r="Q23" s="378"/>
      <c r="R23" s="378"/>
      <c r="S23" s="186" t="e">
        <f>IF(B23=Data!B87,Data!I87,(IF(B23=Data!B93,Data!I93,(IF(B23=Data!B95,Data!I95,(IF(B23=Data!#REF!,Data!#REF!,(IF(B23=Data!#REF!,Data!#REF!,(IF(B23=Data!B78,Data!I78,(IF(B23=Data!#REF!,Data!#REF!,(IF(B23=Data!#REF!,Data!#REF!,Data!#REF!)))))))))))))))&amp;IF(B23=Data!B212,Data!I212,(IF(B23=Data!B213,Data!I213,(IF(B23=Data!#REF!,Data!#REF!,(IF(B23=Data!B208,Data!I208,(IF(B23=Data!B209,Data!I209,(IF(B23=Data!#REF!,Data!I905,(IF(B23=Data!#REF!,Data!#REF!,(IF(B23=Data!B265,Data!I265,Data!#REF!)))))))))))))))&amp;IF(B23=Data!#REF!,Data!#REF!,(IF(B23=Data!#REF!,Data!#REF!,(IF(B23=Data!#REF!,Data!#REF!,(IF(B23=Data!#REF!,Data!#REF!,(IF(B23=Data!#REF!,Data!#REF!,Data!#REF!)))))))))</f>
        <v>#REF!</v>
      </c>
      <c r="T23" s="379"/>
      <c r="U23" s="186" t="e">
        <f>IF(B23=Data!B87,Data!J87,(IF(B23=Data!B93,Data!J93,(IF(B23=Data!B95,Data!J95,(IF(B23=Data!#REF!,Data!#REF!,(IF(B23=Data!#REF!,Data!#REF!,(IF(B23=Data!B78,Data!J78,(IF(B23=Data!#REF!,Data!#REF!,(IF(B23=Data!#REF!,Data!#REF!,Data!#REF!)))))))))))))))&amp;IF(B23=Data!B212,Data!J212,(IF(B23=Data!B213,Data!J213,(IF(B23=Data!#REF!,Data!#REF!,(IF(B23=Data!B208,Data!J208,(IF(B23=Data!B209,Data!J209,(IF(B23=Data!#REF!,Data!J905,(IF(B23=Data!#REF!,Data!#REF!,(IF(B23=Data!B265,Data!J265,Data!#REF!)))))))))))))))&amp;IF(B23=Data!#REF!,Data!#REF!,(IF(B23=Data!#REF!,Data!#REF!,(IF(B23=Data!#REF!,Data!#REF!,(IF(B23=Data!#REF!,Data!#REF!,(IF(B23=Data!#REF!,Data!#REF!,Data!#REF!)))))))))</f>
        <v>#REF!</v>
      </c>
      <c r="V23" s="184" t="str">
        <f>IF(D23="","",VLOOKUP(B23,Data!$B$5:$J$404,9,FALSE)*D23)</f>
        <v/>
      </c>
    </row>
    <row r="24" spans="1:30" s="340" customFormat="1" ht="17" customHeight="1">
      <c r="A24" s="272"/>
      <c r="B24" s="419"/>
      <c r="C24" s="187" t="str">
        <f>IF(D24="","",VLOOKUP(B24,Data!$B$5:$L$404,2,FALSE))</f>
        <v/>
      </c>
      <c r="D24" s="274"/>
      <c r="E24" s="466"/>
      <c r="F24" s="185" t="str">
        <f>IF(D24="","",VLOOKUP(B24,Data!$B$5:$L$404,11,FALSE))</f>
        <v/>
      </c>
      <c r="G24" s="188" t="str">
        <f t="shared" si="0"/>
        <v>-</v>
      </c>
      <c r="H24" s="182" t="str">
        <f>IF(D24="","",VLOOKUP(B24,Data!$B$5:$D$404,3,FALSE))</f>
        <v/>
      </c>
      <c r="I24" s="182" t="str">
        <f>IF(D24="","",VLOOKUP(B24,Data!$B$5:$M$404,12,FALSE))</f>
        <v/>
      </c>
      <c r="J24" s="553"/>
      <c r="K24" s="183" t="str">
        <f>IF(D24="","",VLOOKUP(B24,Data!$B$5:$E$404,4,FALSE)*D24)</f>
        <v/>
      </c>
      <c r="L24" s="183" t="str">
        <f>IF(D24="","",VLOOKUP(B24,Data!$B$5:$F$404,5,FALSE)*D24)</f>
        <v/>
      </c>
      <c r="M24" s="189" t="e">
        <f>IF(B24=Data!B82,Data!G82,(IF(B24=Data!B88,Data!G88,(IF(B24=Data!B90,Data!G90,(IF(B24=Data!#REF!,Data!#REF!,(IF(B24=Data!#REF!,Data!#REF!,(IF(B24=Data!B73,Data!G73,(IF(B24=Data!#REF!,Data!#REF!,(IF(B24=Data!#REF!,Data!#REF!,Data!#REF!)))))))))))))))&amp;IF(B24=Data!B207,Data!G207,(IF(B24=Data!B208,Data!G208,(IF(B24=Data!#REF!,Data!#REF!,(IF(B24=Data!B203,Data!G203,(IF(B24=Data!B204,Data!G204,(IF(B24=Data!#REF!,Data!G900,(IF(B24=Data!#REF!,Data!#REF!,(IF(B24=Data!B260,Data!G260,Data!#REF!)))))))))))))))&amp;IF(B24=Data!#REF!,Data!#REF!,(IF(B24=Data!#REF!,Data!#REF!,(IF(B24=Data!#REF!,Data!#REF!,(IF(B24=Data!#REF!,Data!#REF!,(IF(B24=Data!#REF!,Data!#REF!,Data!#REF!)))))))))</f>
        <v>#REF!</v>
      </c>
      <c r="N24" s="377"/>
      <c r="O24" s="378"/>
      <c r="P24" s="186" t="e">
        <f>IF(B24=Data!B82,Data!H82,(IF(B24=Data!B88,Data!H88,(IF(B24=Data!B90,Data!H90,(IF(B24=Data!#REF!,Data!#REF!,(IF(B24=Data!#REF!,Data!#REF!,(IF(B24=Data!B73,Data!H73,(IF(B24=Data!#REF!,Data!#REF!,(IF(B24=Data!#REF!,Data!#REF!,Data!#REF!)))))))))))))))&amp;IF(B24=Data!B207,Data!H207,(IF(B24=Data!B208,Data!H208,(IF(B24=Data!#REF!,Data!#REF!,(IF(B24=Data!B203,Data!H203,(IF(B24=Data!B204,Data!H204,(IF(B24=Data!#REF!,Data!H900,(IF(B24=Data!#REF!,Data!#REF!,(IF(B24=Data!B260,Data!H260,Data!#REF!)))))))))))))))&amp;IF(B24=Data!#REF!,Data!#REF!,(IF(B24=Data!#REF!,Data!#REF!,(IF(B24=Data!#REF!,Data!#REF!,(IF(B24=Data!#REF!,Data!#REF!,(IF(B24=Data!#REF!,Data!#REF!,Data!#REF!)))))))))</f>
        <v>#REF!</v>
      </c>
      <c r="Q24" s="378"/>
      <c r="R24" s="378"/>
      <c r="S24" s="186" t="e">
        <f>IF(B24=Data!B82,Data!I82,(IF(B24=Data!B88,Data!I88,(IF(B24=Data!B90,Data!I90,(IF(B24=Data!#REF!,Data!#REF!,(IF(B24=Data!#REF!,Data!#REF!,(IF(B24=Data!B73,Data!I73,(IF(B24=Data!#REF!,Data!#REF!,(IF(B24=Data!#REF!,Data!#REF!,Data!#REF!)))))))))))))))&amp;IF(B24=Data!B207,Data!I207,(IF(B24=Data!B208,Data!I208,(IF(B24=Data!#REF!,Data!#REF!,(IF(B24=Data!B203,Data!I203,(IF(B24=Data!B204,Data!I204,(IF(B24=Data!#REF!,Data!I900,(IF(B24=Data!#REF!,Data!#REF!,(IF(B24=Data!B260,Data!I260,Data!#REF!)))))))))))))))&amp;IF(B24=Data!#REF!,Data!#REF!,(IF(B24=Data!#REF!,Data!#REF!,(IF(B24=Data!#REF!,Data!#REF!,(IF(B24=Data!#REF!,Data!#REF!,(IF(B24=Data!#REF!,Data!#REF!,Data!#REF!)))))))))</f>
        <v>#REF!</v>
      </c>
      <c r="T24" s="379"/>
      <c r="U24" s="186" t="e">
        <f>IF(B24=Data!B82,Data!J82,(IF(B24=Data!B88,Data!J88,(IF(B24=Data!B90,Data!J90,(IF(B24=Data!#REF!,Data!#REF!,(IF(B24=Data!#REF!,Data!#REF!,(IF(B24=Data!B73,Data!J73,(IF(B24=Data!#REF!,Data!#REF!,(IF(B24=Data!#REF!,Data!#REF!,Data!#REF!)))))))))))))))&amp;IF(B24=Data!B207,Data!J207,(IF(B24=Data!B208,Data!J208,(IF(B24=Data!#REF!,Data!#REF!,(IF(B24=Data!B203,Data!J203,(IF(B24=Data!B204,Data!J204,(IF(B24=Data!#REF!,Data!J900,(IF(B24=Data!#REF!,Data!#REF!,(IF(B24=Data!B260,Data!J260,Data!#REF!)))))))))))))))&amp;IF(B24=Data!#REF!,Data!#REF!,(IF(B24=Data!#REF!,Data!#REF!,(IF(B24=Data!#REF!,Data!#REF!,(IF(B24=Data!#REF!,Data!#REF!,(IF(B24=Data!#REF!,Data!#REF!,Data!#REF!)))))))))</f>
        <v>#REF!</v>
      </c>
      <c r="V24" s="184" t="str">
        <f>IF(D24="","",VLOOKUP(B24,Data!$B$5:$J$404,9,FALSE)*D24)</f>
        <v/>
      </c>
    </row>
    <row r="25" spans="1:30" s="340" customFormat="1" ht="17" customHeight="1">
      <c r="A25" s="272"/>
      <c r="B25" s="419"/>
      <c r="C25" s="187" t="str">
        <f>IF(D25="","",VLOOKUP(B25,Data!$B$5:$L$404,2,FALSE))</f>
        <v/>
      </c>
      <c r="D25" s="274"/>
      <c r="E25" s="466"/>
      <c r="F25" s="185" t="str">
        <f>IF(D25="","",VLOOKUP(B25,Data!$B$5:$L$404,11,FALSE))</f>
        <v/>
      </c>
      <c r="G25" s="188" t="str">
        <f t="shared" si="0"/>
        <v>-</v>
      </c>
      <c r="H25" s="182" t="str">
        <f>IF(D25="","",VLOOKUP(B25,Data!$B$5:$D$404,3,FALSE))</f>
        <v/>
      </c>
      <c r="I25" s="182" t="str">
        <f>IF(D25="","",VLOOKUP(B25,Data!$B$5:$M$404,12,FALSE))</f>
        <v/>
      </c>
      <c r="J25" s="553"/>
      <c r="K25" s="183" t="str">
        <f>IF(D25="","",VLOOKUP(B25,Data!$B$5:$E$404,4,FALSE)*D25)</f>
        <v/>
      </c>
      <c r="L25" s="183" t="str">
        <f>IF(D25="","",VLOOKUP(B25,Data!$B$5:$F$404,5,FALSE)*D25)</f>
        <v/>
      </c>
      <c r="M25" s="189" t="e">
        <f>IF(B25=Data!B83,Data!G83,(IF(B25=Data!B89,Data!G89,(IF(B25=Data!B91,Data!G91,(IF(B25=Data!#REF!,Data!#REF!,(IF(B25=Data!#REF!,Data!#REF!,(IF(B25=Data!B74,Data!G74,(IF(B25=Data!#REF!,Data!#REF!,(IF(B25=Data!#REF!,Data!#REF!,Data!#REF!)))))))))))))))&amp;IF(B25=Data!B208,Data!G208,(IF(B25=Data!B209,Data!G209,(IF(B25=Data!#REF!,Data!#REF!,(IF(B25=Data!B204,Data!G204,(IF(B25=Data!B205,Data!G205,(IF(B25=Data!#REF!,Data!G901,(IF(B25=Data!#REF!,Data!#REF!,(IF(B25=Data!B261,Data!G261,Data!#REF!)))))))))))))))&amp;IF(B25=Data!#REF!,Data!#REF!,(IF(B25=Data!#REF!,Data!#REF!,(IF(B25=Data!#REF!,Data!#REF!,(IF(B25=Data!#REF!,Data!#REF!,(IF(B25=Data!#REF!,Data!#REF!,Data!#REF!)))))))))</f>
        <v>#REF!</v>
      </c>
      <c r="N25" s="377"/>
      <c r="O25" s="378"/>
      <c r="P25" s="186" t="e">
        <f>IF(B25=Data!B83,Data!H83,(IF(B25=Data!B89,Data!H89,(IF(B25=Data!B91,Data!H91,(IF(B25=Data!#REF!,Data!#REF!,(IF(B25=Data!#REF!,Data!#REF!,(IF(B25=Data!B74,Data!H74,(IF(B25=Data!#REF!,Data!#REF!,(IF(B25=Data!#REF!,Data!#REF!,Data!#REF!)))))))))))))))&amp;IF(B25=Data!B208,Data!H208,(IF(B25=Data!B209,Data!H209,(IF(B25=Data!#REF!,Data!#REF!,(IF(B25=Data!B204,Data!H204,(IF(B25=Data!B205,Data!H205,(IF(B25=Data!#REF!,Data!H901,(IF(B25=Data!#REF!,Data!#REF!,(IF(B25=Data!B261,Data!H261,Data!#REF!)))))))))))))))&amp;IF(B25=Data!#REF!,Data!#REF!,(IF(B25=Data!#REF!,Data!#REF!,(IF(B25=Data!#REF!,Data!#REF!,(IF(B25=Data!#REF!,Data!#REF!,(IF(B25=Data!#REF!,Data!#REF!,Data!#REF!)))))))))</f>
        <v>#REF!</v>
      </c>
      <c r="Q25" s="378"/>
      <c r="R25" s="378"/>
      <c r="S25" s="186" t="e">
        <f>IF(B25=Data!B83,Data!I83,(IF(B25=Data!B89,Data!I89,(IF(B25=Data!B91,Data!I91,(IF(B25=Data!#REF!,Data!#REF!,(IF(B25=Data!#REF!,Data!#REF!,(IF(B25=Data!B74,Data!I74,(IF(B25=Data!#REF!,Data!#REF!,(IF(B25=Data!#REF!,Data!#REF!,Data!#REF!)))))))))))))))&amp;IF(B25=Data!B208,Data!I208,(IF(B25=Data!B209,Data!I209,(IF(B25=Data!#REF!,Data!#REF!,(IF(B25=Data!B204,Data!I204,(IF(B25=Data!B205,Data!I205,(IF(B25=Data!#REF!,Data!I901,(IF(B25=Data!#REF!,Data!#REF!,(IF(B25=Data!B261,Data!I261,Data!#REF!)))))))))))))))&amp;IF(B25=Data!#REF!,Data!#REF!,(IF(B25=Data!#REF!,Data!#REF!,(IF(B25=Data!#REF!,Data!#REF!,(IF(B25=Data!#REF!,Data!#REF!,(IF(B25=Data!#REF!,Data!#REF!,Data!#REF!)))))))))</f>
        <v>#REF!</v>
      </c>
      <c r="T25" s="379"/>
      <c r="U25" s="186" t="e">
        <f>IF(B25=Data!B83,Data!J83,(IF(B25=Data!B89,Data!J89,(IF(B25=Data!B91,Data!J91,(IF(B25=Data!#REF!,Data!#REF!,(IF(B25=Data!#REF!,Data!#REF!,(IF(B25=Data!B74,Data!J74,(IF(B25=Data!#REF!,Data!#REF!,(IF(B25=Data!#REF!,Data!#REF!,Data!#REF!)))))))))))))))&amp;IF(B25=Data!B208,Data!J208,(IF(B25=Data!B209,Data!J209,(IF(B25=Data!#REF!,Data!#REF!,(IF(B25=Data!B204,Data!J204,(IF(B25=Data!B205,Data!J205,(IF(B25=Data!#REF!,Data!J901,(IF(B25=Data!#REF!,Data!#REF!,(IF(B25=Data!B261,Data!J261,Data!#REF!)))))))))))))))&amp;IF(B25=Data!#REF!,Data!#REF!,(IF(B25=Data!#REF!,Data!#REF!,(IF(B25=Data!#REF!,Data!#REF!,(IF(B25=Data!#REF!,Data!#REF!,(IF(B25=Data!#REF!,Data!#REF!,Data!#REF!)))))))))</f>
        <v>#REF!</v>
      </c>
      <c r="V25" s="184" t="str">
        <f>IF(D25="","",VLOOKUP(B25,Data!$B$5:$J$404,9,FALSE)*D25)</f>
        <v/>
      </c>
    </row>
    <row r="26" spans="1:30" s="340" customFormat="1" ht="17" customHeight="1">
      <c r="A26" s="272"/>
      <c r="B26" s="419"/>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553"/>
      <c r="K26" s="183" t="str">
        <f>IF(D26="","",VLOOKUP(B26,Data!$B$5:$E$404,4,FALSE)*D26)</f>
        <v/>
      </c>
      <c r="L26" s="183" t="str">
        <f>IF(D26="","",VLOOKUP(B26,Data!$B$5:$F$404,5,FALSE)*D26)</f>
        <v/>
      </c>
      <c r="M26" s="189" t="e">
        <f>IF(B26=Data!B84,Data!G84,(IF(B26=Data!B90,Data!G90,(IF(B26=Data!B92,Data!G92,(IF(B26=Data!#REF!,Data!#REF!,(IF(B26=Data!#REF!,Data!#REF!,(IF(B26=Data!B75,Data!G75,(IF(B26=Data!#REF!,Data!#REF!,(IF(B26=Data!#REF!,Data!#REF!,Data!#REF!)))))))))))))))&amp;IF(B26=Data!B209,Data!G209,(IF(B26=Data!B210,Data!G210,(IF(B26=Data!#REF!,Data!#REF!,(IF(B26=Data!B205,Data!G205,(IF(B26=Data!B206,Data!G206,(IF(B26=Data!#REF!,Data!G902,(IF(B26=Data!#REF!,Data!#REF!,(IF(B26=Data!B262,Data!G262,Data!#REF!)))))))))))))))&amp;IF(B26=Data!#REF!,Data!#REF!,(IF(B26=Data!#REF!,Data!#REF!,(IF(B26=Data!#REF!,Data!#REF!,(IF(B26=Data!#REF!,Data!#REF!,(IF(B26=Data!#REF!,Data!#REF!,Data!#REF!)))))))))</f>
        <v>#REF!</v>
      </c>
      <c r="N26" s="377"/>
      <c r="O26" s="378"/>
      <c r="P26" s="186" t="e">
        <f>IF(B26=Data!B84,Data!H84,(IF(B26=Data!B90,Data!H90,(IF(B26=Data!B92,Data!H92,(IF(B26=Data!#REF!,Data!#REF!,(IF(B26=Data!#REF!,Data!#REF!,(IF(B26=Data!B75,Data!H75,(IF(B26=Data!#REF!,Data!#REF!,(IF(B26=Data!#REF!,Data!#REF!,Data!#REF!)))))))))))))))&amp;IF(B26=Data!B209,Data!H209,(IF(B26=Data!B210,Data!H210,(IF(B26=Data!#REF!,Data!#REF!,(IF(B26=Data!B205,Data!H205,(IF(B26=Data!B206,Data!H206,(IF(B26=Data!#REF!,Data!H902,(IF(B26=Data!#REF!,Data!#REF!,(IF(B26=Data!B262,Data!H262,Data!#REF!)))))))))))))))&amp;IF(B26=Data!#REF!,Data!#REF!,(IF(B26=Data!#REF!,Data!#REF!,(IF(B26=Data!#REF!,Data!#REF!,(IF(B26=Data!#REF!,Data!#REF!,(IF(B26=Data!#REF!,Data!#REF!,Data!#REF!)))))))))</f>
        <v>#REF!</v>
      </c>
      <c r="Q26" s="378"/>
      <c r="R26" s="378"/>
      <c r="S26" s="186" t="e">
        <f>IF(B26=Data!B84,Data!I84,(IF(B26=Data!B90,Data!I90,(IF(B26=Data!B92,Data!I92,(IF(B26=Data!#REF!,Data!#REF!,(IF(B26=Data!#REF!,Data!#REF!,(IF(B26=Data!B75,Data!I75,(IF(B26=Data!#REF!,Data!#REF!,(IF(B26=Data!#REF!,Data!#REF!,Data!#REF!)))))))))))))))&amp;IF(B26=Data!B209,Data!I209,(IF(B26=Data!B210,Data!I210,(IF(B26=Data!#REF!,Data!#REF!,(IF(B26=Data!B205,Data!I205,(IF(B26=Data!B206,Data!I206,(IF(B26=Data!#REF!,Data!I902,(IF(B26=Data!#REF!,Data!#REF!,(IF(B26=Data!B262,Data!I262,Data!#REF!)))))))))))))))&amp;IF(B26=Data!#REF!,Data!#REF!,(IF(B26=Data!#REF!,Data!#REF!,(IF(B26=Data!#REF!,Data!#REF!,(IF(B26=Data!#REF!,Data!#REF!,(IF(B26=Data!#REF!,Data!#REF!,Data!#REF!)))))))))</f>
        <v>#REF!</v>
      </c>
      <c r="T26" s="379"/>
      <c r="U26" s="186" t="e">
        <f>IF(B26=Data!B84,Data!J84,(IF(B26=Data!B90,Data!J90,(IF(B26=Data!B92,Data!J92,(IF(B26=Data!#REF!,Data!#REF!,(IF(B26=Data!#REF!,Data!#REF!,(IF(B26=Data!B75,Data!J75,(IF(B26=Data!#REF!,Data!#REF!,(IF(B26=Data!#REF!,Data!#REF!,Data!#REF!)))))))))))))))&amp;IF(B26=Data!B209,Data!J209,(IF(B26=Data!B210,Data!J210,(IF(B26=Data!#REF!,Data!#REF!,(IF(B26=Data!B205,Data!J205,(IF(B26=Data!B206,Data!J206,(IF(B26=Data!#REF!,Data!J902,(IF(B26=Data!#REF!,Data!#REF!,(IF(B26=Data!B262,Data!J262,Data!#REF!)))))))))))))))&amp;IF(B26=Data!#REF!,Data!#REF!,(IF(B26=Data!#REF!,Data!#REF!,(IF(B26=Data!#REF!,Data!#REF!,(IF(B26=Data!#REF!,Data!#REF!,(IF(B26=Data!#REF!,Data!#REF!,Data!#REF!)))))))))</f>
        <v>#REF!</v>
      </c>
      <c r="V26" s="184" t="str">
        <f>IF(D26="","",VLOOKUP(B26,Data!$B$5:$J$404,9,FALSE)*D26)</f>
        <v/>
      </c>
    </row>
    <row r="27" spans="1:30" s="409" customFormat="1" ht="17" customHeight="1">
      <c r="A27" s="410"/>
      <c r="B27" s="368"/>
      <c r="C27" s="187" t="str">
        <f>IF(D27="","",VLOOKUP(B27,Data!$B$5:$L$404,2,FALSE))</f>
        <v/>
      </c>
      <c r="D27" s="274"/>
      <c r="E27" s="273"/>
      <c r="F27" s="376" t="str">
        <f>IF(D27="","",VLOOKUP(B27,Data!$B$5:$L$404,11,FALSE))</f>
        <v/>
      </c>
      <c r="G27" s="400" t="str">
        <f t="shared" si="0"/>
        <v>-</v>
      </c>
      <c r="H27" s="401" t="str">
        <f>IF(D27="","",VLOOKUP(B27,Data!$B$5:$D$404,3,FALSE))</f>
        <v/>
      </c>
      <c r="I27" s="401" t="str">
        <f>IF(D27="","",VLOOKUP(B27,Data!$B$5:$M$404,12,FALSE))</f>
        <v/>
      </c>
      <c r="J27" s="402"/>
      <c r="K27" s="187" t="str">
        <f>IF(D27="","",VLOOKUP(B27,Data!$B$5:$E$404,4,FALSE)*D27)</f>
        <v/>
      </c>
      <c r="L27" s="187" t="str">
        <f>IF(D27="","",VLOOKUP(B27,Data!$B$5:$F$404,5,FALSE)*D27)</f>
        <v/>
      </c>
      <c r="M27" s="403"/>
      <c r="N27" s="404"/>
      <c r="O27" s="405"/>
      <c r="P27" s="406"/>
      <c r="Q27" s="405"/>
      <c r="R27" s="405"/>
      <c r="S27" s="406"/>
      <c r="T27" s="407"/>
      <c r="U27" s="406"/>
      <c r="V27" s="408" t="str">
        <f>IF(D27="","",VLOOKUP(B27,Data!$B$5:$J$404,9,FALSE)*D27)</f>
        <v/>
      </c>
      <c r="W27" s="386"/>
      <c r="X27" s="386"/>
      <c r="Y27" s="386"/>
      <c r="Z27" s="386"/>
      <c r="AA27" s="386"/>
      <c r="AB27" s="386"/>
      <c r="AC27" s="386"/>
      <c r="AD27" s="386"/>
    </row>
    <row r="28" spans="1:30" s="340" customFormat="1" ht="17" customHeight="1">
      <c r="A28" s="410"/>
      <c r="B28" s="342"/>
      <c r="C28" s="187" t="str">
        <f>IF(D28="","",VLOOKUP(B28,Data!$B$5:$L$404,2,FALSE))</f>
        <v/>
      </c>
      <c r="D28" s="274"/>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399"/>
      <c r="B29" s="342" t="s">
        <v>871</v>
      </c>
      <c r="C29" s="187" t="str">
        <f>IF(D29="","",VLOOKUP(B29,Data!$B$5:$L$404,2,FALSE))</f>
        <v/>
      </c>
      <c r="D29" s="274"/>
      <c r="E29" s="276"/>
      <c r="F29" s="185" t="str">
        <f>IF(D29="","",VLOOKUP(B29,Data!$B$5:$L$404,11,FALSE))</f>
        <v/>
      </c>
      <c r="G29" s="188" t="str">
        <f t="shared" si="0"/>
        <v>-</v>
      </c>
      <c r="H29" s="182" t="str">
        <f>IF(D29="","",VLOOKUP(B29,Data!$B$5:$D$404,3,FALSE))</f>
        <v/>
      </c>
      <c r="I29" s="182" t="str">
        <f>IF(D29="","",VLOOKUP(B29,Data!$B$5:$M$404,12,FALSE))</f>
        <v/>
      </c>
      <c r="J29" s="246"/>
      <c r="K29" s="183" t="str">
        <f>IF(D29="","",VLOOKUP(B29,Data!$B$5:$E$404,4,FALSE)*D29)</f>
        <v/>
      </c>
      <c r="L29" s="183" t="str">
        <f>IF(D29="","",VLOOKUP(B29,Data!$B$5:$F$404,5,FALSE)*D29)</f>
        <v/>
      </c>
      <c r="M29" s="189"/>
      <c r="N29" s="377"/>
      <c r="O29" s="378"/>
      <c r="P29" s="186"/>
      <c r="Q29" s="378"/>
      <c r="R29" s="378"/>
      <c r="S29" s="186"/>
      <c r="T29" s="379"/>
      <c r="U29" s="186"/>
      <c r="V29" s="184" t="str">
        <f>IF(D29="","",VLOOKUP(B29,Data!$B$5:$J$404,9,FALSE)*D29)</f>
        <v/>
      </c>
      <c r="W29" s="282"/>
      <c r="X29" s="282"/>
      <c r="Y29" s="282"/>
      <c r="Z29" s="282"/>
      <c r="AA29" s="282"/>
      <c r="AB29" s="282"/>
      <c r="AC29" s="282"/>
      <c r="AD29" s="282"/>
    </row>
    <row r="30" spans="1:30" s="340" customFormat="1" ht="17" customHeight="1">
      <c r="A30" s="410"/>
      <c r="B30" s="342" t="s">
        <v>1203</v>
      </c>
      <c r="C30" s="187"/>
      <c r="D30" s="274" t="s">
        <v>12</v>
      </c>
      <c r="E30" s="276"/>
      <c r="F30" s="185"/>
      <c r="G30" s="188"/>
      <c r="H30" s="182"/>
      <c r="I30" s="182"/>
      <c r="J30" s="246"/>
      <c r="K30" s="183"/>
      <c r="L30" s="183"/>
      <c r="M30" s="189" t="e">
        <f>IF(B30=Data!B87,Data!G87,(IF(B30=Data!B93,Data!G93,(IF(B30=Data!B95,Data!G95,(IF(B30=Data!#REF!,Data!#REF!,(IF(B30=Data!#REF!,Data!#REF!,(IF(B30=Data!B78,Data!G78,(IF(B30=Data!#REF!,Data!#REF!,(IF(B30=Data!#REF!,Data!#REF!,Data!#REF!)))))))))))))))&amp;IF(B30=Data!B212,Data!G212,(IF(B30=Data!B213,Data!G213,(IF(B30=Data!#REF!,Data!#REF!,(IF(B30=Data!B208,Data!G208,(IF(B30=Data!B209,Data!G209,(IF(B30=Data!#REF!,Data!G905,(IF(B30=Data!#REF!,Data!#REF!,(IF(B30=Data!B265,Data!G265,Data!#REF!)))))))))))))))&amp;IF(B30=Data!#REF!,Data!#REF!,(IF(B30=Data!#REF!,Data!#REF!,(IF(B30=Data!#REF!,Data!#REF!,(IF(B30=Data!#REF!,Data!#REF!,(IF(B30=Data!#REF!,Data!#REF!,Data!#REF!)))))))))</f>
        <v>#REF!</v>
      </c>
      <c r="N30" s="377"/>
      <c r="O30" s="378"/>
      <c r="P30" s="186" t="e">
        <f>IF(B30=Data!B87,Data!H87,(IF(B30=Data!B93,Data!H93,(IF(B30=Data!B95,Data!H95,(IF(B30=Data!#REF!,Data!#REF!,(IF(B30=Data!#REF!,Data!#REF!,(IF(B30=Data!B78,Data!H78,(IF(B30=Data!#REF!,Data!#REF!,(IF(B30=Data!#REF!,Data!#REF!,Data!#REF!)))))))))))))))&amp;IF(B30=Data!B212,Data!H212,(IF(B30=Data!B213,Data!H213,(IF(B30=Data!#REF!,Data!#REF!,(IF(B30=Data!B208,Data!H208,(IF(B30=Data!B209,Data!H209,(IF(B30=Data!#REF!,Data!H905,(IF(B30=Data!#REF!,Data!#REF!,(IF(B30=Data!B265,Data!H265,Data!#REF!)))))))))))))))&amp;IF(B30=Data!#REF!,Data!#REF!,(IF(B30=Data!#REF!,Data!#REF!,(IF(B30=Data!#REF!,Data!#REF!,(IF(B30=Data!#REF!,Data!#REF!,(IF(B30=Data!#REF!,Data!#REF!,Data!#REF!)))))))))</f>
        <v>#REF!</v>
      </c>
      <c r="Q30" s="378"/>
      <c r="R30" s="378"/>
      <c r="S30" s="186" t="e">
        <f>IF(B30=Data!B87,Data!I87,(IF(B30=Data!B93,Data!I93,(IF(B30=Data!B95,Data!I95,(IF(B30=Data!#REF!,Data!#REF!,(IF(B30=Data!#REF!,Data!#REF!,(IF(B30=Data!B78,Data!I78,(IF(B30=Data!#REF!,Data!#REF!,(IF(B30=Data!#REF!,Data!#REF!,Data!#REF!)))))))))))))))&amp;IF(B30=Data!B212,Data!I212,(IF(B30=Data!B213,Data!I213,(IF(B30=Data!#REF!,Data!#REF!,(IF(B30=Data!B208,Data!I208,(IF(B30=Data!B209,Data!I209,(IF(B30=Data!#REF!,Data!I905,(IF(B30=Data!#REF!,Data!#REF!,(IF(B30=Data!B265,Data!I265,Data!#REF!)))))))))))))))&amp;IF(B30=Data!#REF!,Data!#REF!,(IF(B30=Data!#REF!,Data!#REF!,(IF(B30=Data!#REF!,Data!#REF!,(IF(B30=Data!#REF!,Data!#REF!,(IF(B30=Data!#REF!,Data!#REF!,Data!#REF!)))))))))</f>
        <v>#REF!</v>
      </c>
      <c r="T30" s="379"/>
      <c r="U30" s="186" t="e">
        <f>IF(B30=Data!B87,Data!J87,(IF(B30=Data!B93,Data!J93,(IF(B30=Data!B95,Data!J95,(IF(B30=Data!#REF!,Data!#REF!,(IF(B30=Data!#REF!,Data!#REF!,(IF(B30=Data!B78,Data!J78,(IF(B30=Data!#REF!,Data!#REF!,(IF(B30=Data!#REF!,Data!#REF!,Data!#REF!)))))))))))))))&amp;IF(B30=Data!B212,Data!J212,(IF(B30=Data!B213,Data!J213,(IF(B30=Data!#REF!,Data!#REF!,(IF(B30=Data!B208,Data!J208,(IF(B30=Data!B209,Data!J209,(IF(B30=Data!#REF!,Data!J905,(IF(B30=Data!#REF!,Data!#REF!,(IF(B30=Data!B265,Data!J265,Data!#REF!)))))))))))))))&amp;IF(B30=Data!#REF!,Data!#REF!,(IF(B30=Data!#REF!,Data!#REF!,(IF(B30=Data!#REF!,Data!#REF!,(IF(B30=Data!#REF!,Data!#REF!,(IF(B30=Data!#REF!,Data!#REF!,Data!#REF!)))))))))</f>
        <v>#REF!</v>
      </c>
      <c r="V30" s="184"/>
      <c r="W30" s="282"/>
      <c r="X30" s="282"/>
      <c r="Y30" s="282"/>
      <c r="Z30" s="282"/>
      <c r="AA30" s="282"/>
      <c r="AB30" s="282"/>
      <c r="AC30" s="282"/>
      <c r="AD30" s="282"/>
    </row>
    <row r="31" spans="1:30" s="340" customFormat="1" ht="19.5" customHeight="1">
      <c r="A31" s="272"/>
      <c r="B31" s="695" t="s">
        <v>1212</v>
      </c>
      <c r="C31" s="696"/>
      <c r="D31" s="269">
        <f>SUM(D16:D30)</f>
        <v>45</v>
      </c>
      <c r="E31" s="374"/>
      <c r="F31" s="380"/>
      <c r="G31" s="191">
        <f>SUM(G16:G30)</f>
        <v>84629.47</v>
      </c>
      <c r="H31" s="191"/>
      <c r="I31" s="383"/>
      <c r="J31" s="343"/>
      <c r="K31" s="191">
        <f>SUM(K16:K30)</f>
        <v>9253</v>
      </c>
      <c r="L31" s="191">
        <f>SUM(L16:L30)</f>
        <v>8321</v>
      </c>
      <c r="M31" s="191" t="e">
        <f>SUM(M16:M30)</f>
        <v>#REF!</v>
      </c>
      <c r="N31" s="190">
        <f>SUM(N14:N15)</f>
        <v>0</v>
      </c>
      <c r="O31" s="190" t="e">
        <f>SUM(#REF!)</f>
        <v>#REF!</v>
      </c>
      <c r="P31" s="190">
        <f>SUM(P14:P15)</f>
        <v>0</v>
      </c>
      <c r="Q31" s="190">
        <f>SUM(Q14:Q15)</f>
        <v>0</v>
      </c>
      <c r="R31" s="190" t="e">
        <f>SUM(#REF!)</f>
        <v>#REF!</v>
      </c>
      <c r="S31" s="190">
        <f>SUM(S14:S15)</f>
        <v>0</v>
      </c>
      <c r="T31" s="190">
        <f>SUM(T14:T15)</f>
        <v>0</v>
      </c>
      <c r="U31" s="190"/>
      <c r="V31" s="192">
        <f>SUM(V16:V30)</f>
        <v>52.517999999999994</v>
      </c>
      <c r="W31" s="282"/>
    </row>
    <row r="32" spans="1:30" ht="10.5" customHeight="1">
      <c r="A32" s="272"/>
      <c r="B32" s="697"/>
      <c r="C32" s="698"/>
      <c r="D32" s="395"/>
      <c r="E32" s="375"/>
      <c r="F32" s="311"/>
      <c r="G32" s="160" t="s">
        <v>523</v>
      </c>
      <c r="H32" s="157"/>
      <c r="I32" s="344"/>
      <c r="J32" s="344"/>
      <c r="K32" s="344"/>
      <c r="L32" s="161"/>
      <c r="M32" s="151"/>
      <c r="N32" s="298"/>
      <c r="U32" s="298"/>
      <c r="V32" s="298"/>
    </row>
    <row r="33" spans="1:22" ht="14">
      <c r="A33" s="290" t="s">
        <v>524</v>
      </c>
      <c r="B33" s="346"/>
      <c r="C33" s="347"/>
      <c r="D33" s="396" t="s">
        <v>81</v>
      </c>
      <c r="E33" s="305"/>
      <c r="F33" s="68" t="s">
        <v>82</v>
      </c>
      <c r="G33" s="72"/>
      <c r="H33" s="322" t="s">
        <v>83</v>
      </c>
      <c r="I33" s="349"/>
      <c r="J33" s="152" t="s">
        <v>84</v>
      </c>
      <c r="K33" s="152"/>
      <c r="L33" s="682" t="s">
        <v>85</v>
      </c>
      <c r="M33" s="683"/>
      <c r="N33" s="683"/>
      <c r="O33" s="683"/>
      <c r="P33" s="683"/>
      <c r="Q33" s="683"/>
      <c r="R33" s="683"/>
      <c r="S33" s="683"/>
      <c r="T33" s="683"/>
      <c r="U33" s="683"/>
      <c r="V33" s="684"/>
    </row>
    <row r="34" spans="1:22" ht="14">
      <c r="A34" s="297" t="s">
        <v>525</v>
      </c>
      <c r="B34" s="334"/>
      <c r="C34" s="308"/>
      <c r="D34" s="386" t="s">
        <v>87</v>
      </c>
      <c r="F34" s="685"/>
      <c r="G34" s="686"/>
      <c r="H34" s="297" t="s">
        <v>88</v>
      </c>
      <c r="I34" s="350"/>
      <c r="J34" s="154" t="s">
        <v>89</v>
      </c>
      <c r="K34" s="154"/>
      <c r="L34" s="150"/>
      <c r="V34" s="155"/>
    </row>
    <row r="35" spans="1:22">
      <c r="A35" s="297" t="s">
        <v>526</v>
      </c>
      <c r="B35" s="297"/>
      <c r="C35" s="298"/>
      <c r="D35" s="386"/>
      <c r="F35" s="685"/>
      <c r="G35" s="686"/>
      <c r="H35" s="297"/>
      <c r="I35" s="350"/>
      <c r="J35" s="154" t="s">
        <v>93</v>
      </c>
      <c r="K35" s="154"/>
      <c r="L35" s="150"/>
      <c r="V35" s="155"/>
    </row>
    <row r="36" spans="1:22" ht="10.5" customHeight="1">
      <c r="A36" s="311"/>
      <c r="B36" s="351"/>
      <c r="C36" s="352"/>
      <c r="D36" s="386" t="s">
        <v>94</v>
      </c>
      <c r="F36" s="685"/>
      <c r="G36" s="686"/>
      <c r="H36" s="297" t="s">
        <v>95</v>
      </c>
      <c r="I36" s="350"/>
      <c r="J36" s="154"/>
      <c r="K36" s="154"/>
      <c r="L36" s="150"/>
      <c r="V36" s="155"/>
    </row>
    <row r="37" spans="1:22" ht="13">
      <c r="A37" s="290" t="s">
        <v>96</v>
      </c>
      <c r="C37" s="292"/>
      <c r="D37" s="386" t="s">
        <v>97</v>
      </c>
      <c r="F37" s="76" t="s">
        <v>98</v>
      </c>
      <c r="G37" s="73"/>
      <c r="H37" s="297" t="s">
        <v>88</v>
      </c>
      <c r="I37" s="350"/>
      <c r="J37" s="154" t="s">
        <v>99</v>
      </c>
      <c r="K37" s="154"/>
      <c r="L37" s="150"/>
      <c r="V37" s="155"/>
    </row>
    <row r="38" spans="1:22" ht="10.5" customHeight="1">
      <c r="A38" s="297" t="s">
        <v>527</v>
      </c>
      <c r="C38" s="298"/>
      <c r="D38" s="386"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97"/>
      <c r="E39" s="312"/>
      <c r="F39" s="673" t="s">
        <v>1225</v>
      </c>
      <c r="G39" s="674"/>
      <c r="H39" s="673" t="s">
        <v>1224</v>
      </c>
      <c r="I39" s="674"/>
      <c r="J39" s="158" t="s">
        <v>104</v>
      </c>
      <c r="K39" s="158"/>
      <c r="L39" s="675" t="s">
        <v>105</v>
      </c>
      <c r="M39" s="676"/>
      <c r="N39" s="676"/>
      <c r="O39" s="676"/>
      <c r="P39" s="676"/>
      <c r="Q39" s="676"/>
      <c r="R39" s="676"/>
      <c r="S39" s="676"/>
      <c r="T39" s="676"/>
      <c r="U39" s="676"/>
      <c r="V39" s="677"/>
    </row>
    <row r="40" spans="1:22">
      <c r="B40" s="305"/>
    </row>
    <row r="46" spans="1:22" s="354" customFormat="1" ht="26.25" customHeight="1">
      <c r="A46" s="163" t="s">
        <v>886</v>
      </c>
      <c r="B46" s="146"/>
      <c r="C46" s="163" t="s">
        <v>569</v>
      </c>
      <c r="D46" s="362"/>
      <c r="E46" s="362"/>
      <c r="F46" s="363"/>
      <c r="G46" s="163" t="s">
        <v>880</v>
      </c>
      <c r="H46" s="146"/>
      <c r="I46" s="163" t="s">
        <v>569</v>
      </c>
      <c r="K46" s="265"/>
      <c r="L46" s="265"/>
      <c r="V46" s="264"/>
    </row>
    <row r="47" spans="1:22" s="354" customFormat="1" ht="19.25" customHeight="1">
      <c r="A47" s="163" t="s">
        <v>887</v>
      </c>
      <c r="B47" s="146"/>
      <c r="C47" s="163" t="s">
        <v>891</v>
      </c>
      <c r="D47" s="362"/>
      <c r="E47" s="362"/>
      <c r="F47" s="363"/>
      <c r="G47" s="247" t="s">
        <v>881</v>
      </c>
      <c r="H47" s="381"/>
      <c r="I47" s="247" t="s">
        <v>891</v>
      </c>
      <c r="K47" s="265"/>
      <c r="L47" s="265"/>
      <c r="V47" s="264"/>
    </row>
    <row r="48" spans="1:22" s="354" customFormat="1" ht="19.25" customHeight="1">
      <c r="A48" s="163" t="s">
        <v>888</v>
      </c>
      <c r="B48" s="146"/>
      <c r="C48" s="163" t="s">
        <v>891</v>
      </c>
      <c r="D48" s="362"/>
      <c r="E48" s="362"/>
      <c r="F48" s="363"/>
      <c r="G48" s="163" t="s">
        <v>882</v>
      </c>
      <c r="H48" s="146"/>
      <c r="I48" s="163" t="s">
        <v>569</v>
      </c>
      <c r="K48" s="265"/>
      <c r="L48" s="265"/>
      <c r="V48" s="264"/>
    </row>
    <row r="49" spans="1:22" s="354" customFormat="1" ht="19.25" customHeight="1">
      <c r="A49" s="163" t="s">
        <v>889</v>
      </c>
      <c r="B49" s="146"/>
      <c r="C49" s="163" t="s">
        <v>569</v>
      </c>
      <c r="D49" s="362"/>
      <c r="E49" s="362"/>
      <c r="F49" s="363"/>
      <c r="G49" s="163" t="s">
        <v>883</v>
      </c>
      <c r="H49" s="146"/>
      <c r="I49" s="163" t="s">
        <v>569</v>
      </c>
      <c r="K49" s="265"/>
      <c r="L49" s="265"/>
      <c r="V49" s="264"/>
    </row>
    <row r="50" spans="1:22" s="354" customFormat="1" ht="19.25" customHeight="1">
      <c r="A50" s="163" t="s">
        <v>890</v>
      </c>
      <c r="B50" s="146"/>
      <c r="C50" s="163" t="s">
        <v>569</v>
      </c>
      <c r="D50" s="362"/>
      <c r="E50" s="362"/>
      <c r="F50" s="363"/>
      <c r="G50" s="163" t="s">
        <v>885</v>
      </c>
      <c r="H50" s="146"/>
      <c r="I50" s="163" t="s">
        <v>569</v>
      </c>
      <c r="K50" s="265"/>
      <c r="L50" s="265"/>
      <c r="V50" s="264"/>
    </row>
    <row r="51" spans="1:22" ht="18.75" customHeight="1">
      <c r="A51" s="411"/>
      <c r="B51" s="411"/>
      <c r="C51" s="411"/>
      <c r="D51" s="411"/>
      <c r="E51" s="411"/>
      <c r="F51" s="266"/>
      <c r="G51" s="163" t="s">
        <v>884</v>
      </c>
      <c r="H51" s="146"/>
      <c r="I51" s="163" t="s">
        <v>569</v>
      </c>
    </row>
    <row r="55" spans="1:22">
      <c r="A55" s="282" t="s">
        <v>1223</v>
      </c>
      <c r="L55" s="355"/>
    </row>
    <row r="56" spans="1:22" ht="14">
      <c r="A56" s="356"/>
      <c r="C56" s="334"/>
      <c r="D56" s="357"/>
      <c r="L56" s="358"/>
    </row>
    <row r="57" spans="1:22" ht="14">
      <c r="A57" s="359"/>
      <c r="C57" s="334"/>
      <c r="D57" s="357"/>
      <c r="L57" s="358"/>
    </row>
    <row r="58" spans="1:22" ht="14">
      <c r="A58" s="359"/>
      <c r="C58" s="334"/>
      <c r="D58" s="357"/>
      <c r="L58" s="358"/>
    </row>
    <row r="59" spans="1:22" ht="14">
      <c r="A59" s="359"/>
      <c r="B59" s="334"/>
      <c r="C59" s="334"/>
      <c r="D59" s="357"/>
      <c r="L59" s="358"/>
    </row>
    <row r="60" spans="1:22" ht="14">
      <c r="A60" s="359"/>
      <c r="B60" s="334"/>
      <c r="C60" s="334"/>
      <c r="D60" s="357"/>
      <c r="L60" s="358"/>
    </row>
    <row r="61" spans="1:22" ht="14">
      <c r="A61" s="359"/>
      <c r="B61" s="334"/>
      <c r="C61" s="334"/>
      <c r="D61" s="357"/>
      <c r="L61" s="358"/>
    </row>
    <row r="62" spans="1:22" ht="14">
      <c r="A62" s="334"/>
      <c r="B62" s="334"/>
      <c r="C62" s="334"/>
      <c r="D62" s="357"/>
      <c r="L62" s="360"/>
    </row>
    <row r="63" spans="1:22" ht="14">
      <c r="A63" s="359"/>
      <c r="B63" s="334"/>
      <c r="C63" s="334"/>
      <c r="D63" s="357"/>
    </row>
    <row r="64" spans="1:22" ht="14">
      <c r="A64" s="334"/>
      <c r="B64" s="334"/>
      <c r="C64" s="334"/>
      <c r="D64" s="357"/>
    </row>
    <row r="65" spans="1:4" ht="14">
      <c r="A65" s="334"/>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59"/>
      <c r="B75" s="334"/>
      <c r="C75" s="334"/>
      <c r="D75" s="357"/>
    </row>
    <row r="76" spans="1:4" ht="14">
      <c r="A76" s="334"/>
      <c r="B76" s="334"/>
      <c r="C76" s="334"/>
      <c r="D76" s="357"/>
    </row>
    <row r="77" spans="1:4" ht="14">
      <c r="B77" s="334"/>
    </row>
    <row r="78" spans="1:4" ht="14">
      <c r="B78" s="334"/>
    </row>
    <row r="79" spans="1:4" ht="14">
      <c r="B79" s="334"/>
    </row>
  </sheetData>
  <mergeCells count="9">
    <mergeCell ref="F39:G39"/>
    <mergeCell ref="H39:I39"/>
    <mergeCell ref="L39:V39"/>
    <mergeCell ref="B31:C32"/>
    <mergeCell ref="L33:V33"/>
    <mergeCell ref="F34:G34"/>
    <mergeCell ref="F35:G35"/>
    <mergeCell ref="F36:G36"/>
    <mergeCell ref="L38:V38"/>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64050-706B-4755-83D8-F521FEEB3294}">
  <sheetPr>
    <tabColor rgb="FF66FF99"/>
    <pageSetUpPr fitToPage="1"/>
  </sheetPr>
  <dimension ref="A1:AD74"/>
  <sheetViews>
    <sheetView topLeftCell="A7" zoomScale="70" zoomScaleNormal="70" zoomScaleSheetLayoutView="85" workbookViewId="0">
      <selection activeCell="A18" sqref="A18:XFD19"/>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21"/>
      <c r="I10" s="62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1204</v>
      </c>
      <c r="C18" s="187" t="str">
        <f>IF(D18="","",VLOOKUP(B18,Data!$B$5:$L$404,2,FALSE))</f>
        <v/>
      </c>
      <c r="D18" s="361"/>
      <c r="E18" s="276"/>
      <c r="F18" s="185" t="str">
        <f>IF(D18="","",VLOOKUP(B18,Data!$B$5:$L$404,11,FALSE))</f>
        <v/>
      </c>
      <c r="G18" s="188" t="str">
        <f t="shared" ref="G18:G27"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6</v>
      </c>
      <c r="B19" s="419" t="s">
        <v>196</v>
      </c>
      <c r="C19" s="187" t="str">
        <f>IF(D19="","",VLOOKUP(B19,Data!$B$5:$L$404,2,FALSE))</f>
        <v>WH50350</v>
      </c>
      <c r="D19" s="361">
        <v>7</v>
      </c>
      <c r="E19" s="276"/>
      <c r="F19" s="185">
        <f>IF(D19="","",VLOOKUP(B19,Data!$B$5:$L$404,11,FALSE))</f>
        <v>1751.45</v>
      </c>
      <c r="G19" s="188">
        <f t="shared" si="0"/>
        <v>12260.15</v>
      </c>
      <c r="H19" s="182" t="str">
        <f>IF(D19="","",VLOOKUP(B19,Data!$B$5:$D$404,3,FALSE))</f>
        <v>C/T</v>
      </c>
      <c r="I19" s="182" t="str">
        <f>IF(D19="","",VLOOKUP(B19,Data!$B$5:$M$404,12,FALSE))</f>
        <v>Indonesia</v>
      </c>
      <c r="J19" s="280" t="s">
        <v>1205</v>
      </c>
      <c r="K19" s="183">
        <f>IF(D19="","",VLOOKUP(B19,Data!$B$5:$E$404,4,FALSE)*D19)</f>
        <v>1407</v>
      </c>
      <c r="L19" s="183">
        <f>IF(D19="","",VLOOKUP(B19,Data!$B$5:$F$404,5,FALSE)*D19)</f>
        <v>1267</v>
      </c>
      <c r="M19" s="189"/>
      <c r="N19" s="377"/>
      <c r="O19" s="378"/>
      <c r="P19" s="186"/>
      <c r="Q19" s="378"/>
      <c r="R19" s="378"/>
      <c r="S19" s="186"/>
      <c r="T19" s="379"/>
      <c r="U19" s="186"/>
      <c r="V19" s="184">
        <f>IF(D19="","",VLOOKUP(B19,Data!$B$5:$J$404,9,FALSE)*D19)</f>
        <v>8.0499999999999989</v>
      </c>
      <c r="W19" s="282"/>
      <c r="X19" s="282"/>
      <c r="Y19" s="282"/>
      <c r="Z19" s="282"/>
      <c r="AA19" s="282"/>
      <c r="AB19" s="282"/>
      <c r="AC19" s="282"/>
      <c r="AD19" s="282"/>
    </row>
    <row r="20" spans="1:30" s="340" customFormat="1" ht="17" customHeight="1">
      <c r="A20" s="488"/>
      <c r="B20" s="419"/>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c r="C25" s="187" t="str">
        <f>IF(D25="","",VLOOKUP(B25,Data!$B$5:$L$404,2,FALSE))</f>
        <v/>
      </c>
      <c r="D25" s="361"/>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871</v>
      </c>
      <c r="C26" s="187" t="str">
        <f>IF(D26="","",VLOOKUP(B26,Data!$B$5:$L$404,2,FALSE))</f>
        <v/>
      </c>
      <c r="D26" s="339"/>
      <c r="E26" s="412"/>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272"/>
      <c r="B27" s="342" t="s">
        <v>1203</v>
      </c>
      <c r="C27" s="187" t="str">
        <f>IF(D27="","",VLOOKUP(B27,Data!$B$5:$L$404,2,FALSE))</f>
        <v/>
      </c>
      <c r="D27" s="339"/>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t="str">
        <f>IF(D27="","",VLOOKUP(B27,Data!$B$5:$J$404,9,FALSE)*D27)</f>
        <v/>
      </c>
      <c r="W27" s="282"/>
      <c r="X27" s="282"/>
      <c r="Y27" s="282"/>
      <c r="Z27" s="282"/>
      <c r="AA27" s="282"/>
      <c r="AB27" s="282"/>
      <c r="AC27" s="282"/>
      <c r="AD27" s="282"/>
    </row>
    <row r="28" spans="1:30" s="340" customFormat="1" ht="16.5" customHeight="1">
      <c r="A28" s="272"/>
      <c r="B28" s="695" t="s">
        <v>1213</v>
      </c>
      <c r="C28" s="696"/>
      <c r="D28" s="193">
        <f>SUM(D18:D27)</f>
        <v>7</v>
      </c>
      <c r="E28" s="380"/>
      <c r="F28" s="190"/>
      <c r="G28" s="191">
        <f>SUM(G18:G27)</f>
        <v>12260.15</v>
      </c>
      <c r="H28" s="343"/>
      <c r="I28" s="343"/>
      <c r="J28" s="343"/>
      <c r="K28" s="191">
        <f>SUM(K18:K27)</f>
        <v>1407</v>
      </c>
      <c r="L28" s="191">
        <f>SUM(L18:L27)</f>
        <v>1267</v>
      </c>
      <c r="M28" s="190">
        <f>SUM(M16:M17)</f>
        <v>0</v>
      </c>
      <c r="N28" s="190"/>
      <c r="O28" s="190"/>
      <c r="P28" s="190"/>
      <c r="Q28" s="190"/>
      <c r="R28" s="190">
        <f>SUM(R16:R17)</f>
        <v>0</v>
      </c>
      <c r="S28" s="190">
        <f>SUM(S16:S17)</f>
        <v>0</v>
      </c>
      <c r="T28" s="190"/>
      <c r="U28" s="190">
        <f>SUM(U16:U17)</f>
        <v>0</v>
      </c>
      <c r="V28" s="192">
        <f>SUM(V18:V27)</f>
        <v>8.0499999999999989</v>
      </c>
    </row>
    <row r="29" spans="1:30" ht="10.25" customHeight="1">
      <c r="A29" s="272"/>
      <c r="B29" s="697"/>
      <c r="C29" s="698"/>
      <c r="D29" s="345"/>
      <c r="E29" s="311"/>
      <c r="F29" s="160" t="s">
        <v>523</v>
      </c>
      <c r="G29" s="157"/>
      <c r="H29" s="344"/>
      <c r="I29" s="344"/>
      <c r="J29" s="344"/>
      <c r="K29" s="161"/>
      <c r="L29" s="151"/>
      <c r="M29" s="298"/>
      <c r="T29" s="298"/>
      <c r="U29" s="298"/>
      <c r="V29" s="155"/>
    </row>
    <row r="30" spans="1:30"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386" t="s">
        <v>87</v>
      </c>
      <c r="F31" s="685"/>
      <c r="G31" s="686"/>
      <c r="H31" s="297" t="s">
        <v>88</v>
      </c>
      <c r="I31" s="350"/>
      <c r="J31" s="154" t="s">
        <v>89</v>
      </c>
      <c r="K31" s="154"/>
      <c r="L31" s="150"/>
      <c r="V31" s="155"/>
    </row>
    <row r="32" spans="1:30">
      <c r="A32" s="297" t="s">
        <v>526</v>
      </c>
      <c r="B32" s="297"/>
      <c r="C32" s="298"/>
      <c r="D32" s="386"/>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1225</v>
      </c>
      <c r="G36" s="674"/>
      <c r="H36" s="673" t="s">
        <v>1224</v>
      </c>
      <c r="I36" s="674"/>
      <c r="J36" s="158" t="s">
        <v>104</v>
      </c>
      <c r="K36" s="158"/>
      <c r="L36" s="675" t="s">
        <v>105</v>
      </c>
      <c r="M36" s="676"/>
      <c r="N36" s="676"/>
      <c r="O36" s="676"/>
      <c r="P36" s="676"/>
      <c r="Q36" s="676"/>
      <c r="R36" s="676"/>
      <c r="S36" s="676"/>
      <c r="T36" s="676"/>
      <c r="U36" s="676"/>
      <c r="V36" s="677"/>
    </row>
    <row r="37" spans="1:22">
      <c r="B37" s="305"/>
    </row>
    <row r="41" spans="1:22" s="354" customFormat="1" ht="21"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3" firstPageNumber="4294963191" orientation="landscape" r:id="rId1"/>
  <headerFooter alignWithMargins="0">
    <oddHeader>&amp;R&amp;"Calibri"&amp;10&amp;K000000 Confidential&amp;1#_x000D_</oddHeader>
  </headerFooter>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4CA80-EF01-4376-B8CD-11D3FF89B099}">
  <sheetPr>
    <tabColor rgb="FFFFFFCC"/>
    <pageSetUpPr fitToPage="1"/>
  </sheetPr>
  <dimension ref="A1:V78"/>
  <sheetViews>
    <sheetView topLeftCell="A12" zoomScale="85" zoomScaleNormal="85" zoomScaleSheetLayoutView="75" workbookViewId="0">
      <selection activeCell="F39" sqref="F39:I39"/>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21"/>
      <c r="I10" s="622"/>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1127</v>
      </c>
      <c r="C18" s="187" t="str">
        <f>IF(D18="","",VLOOKUP(B18,Data!$B$5:$L$404,2,FALSE))</f>
        <v/>
      </c>
      <c r="D18" s="274"/>
      <c r="E18" s="466"/>
      <c r="F18" s="185" t="str">
        <f>IF(D18="","",VLOOKUP(B18,Data!$B$5:$L$404,11,FALSE))</f>
        <v/>
      </c>
      <c r="G18" s="188" t="str">
        <f t="shared" ref="G18:G30"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170,Data!G170,(IF(B18=Data!B176,Data!G176,(IF(B18=Data!B178,Data!G178,(IF(B18=Data!#REF!,Data!#REF!,(IF(B18=Data!#REF!,Data!#REF!,(IF(B18=Data!B161,Data!G161,(IF(B18=Data!#REF!,Data!#REF!,(IF(B18=Data!#REF!,Data!#REF!,Data!#REF!)))))))))))))))&amp;IF(B18=Data!B296,Data!G296,(IF(B18=Data!B297,Data!G297,(IF(B18=Data!#REF!,Data!#REF!,(IF(B18=Data!B292,Data!G292,(IF(B18=Data!B293,Data!G293,(IF(B18=Data!#REF!,Data!G988,(IF(B18=Data!#REF!,Data!#REF!,(IF(B18=Data!B348,Data!G348,Data!#REF!)))))))))))))))&amp;IF(B18=Data!#REF!,Data!#REF!,(IF(B18=Data!#REF!,Data!#REF!,(IF(B18=Data!#REF!,Data!#REF!,(IF(B18=Data!#REF!,Data!#REF!,(IF(B18=Data!#REF!,Data!#REF!,Data!#REF!)))))))))</f>
        <v>#REF!</v>
      </c>
      <c r="N18" s="377"/>
      <c r="O18" s="378"/>
      <c r="P18" s="186" t="e">
        <f>IF(B18=Data!B170,Data!H170,(IF(B18=Data!B176,Data!H176,(IF(B18=Data!B178,Data!H178,(IF(B18=Data!#REF!,Data!#REF!,(IF(B18=Data!#REF!,Data!#REF!,(IF(B18=Data!B161,Data!H161,(IF(B18=Data!#REF!,Data!#REF!,(IF(B18=Data!#REF!,Data!#REF!,Data!#REF!)))))))))))))))&amp;IF(B18=Data!B296,Data!H296,(IF(B18=Data!B297,Data!H297,(IF(B18=Data!#REF!,Data!#REF!,(IF(B18=Data!B292,Data!H292,(IF(B18=Data!B293,Data!H293,(IF(B18=Data!#REF!,Data!H988,(IF(B18=Data!#REF!,Data!#REF!,(IF(B18=Data!B348,Data!H348,Data!#REF!)))))))))))))))&amp;IF(B18=Data!#REF!,Data!#REF!,(IF(B18=Data!#REF!,Data!#REF!,(IF(B18=Data!#REF!,Data!#REF!,(IF(B18=Data!#REF!,Data!#REF!,(IF(B18=Data!#REF!,Data!#REF!,Data!#REF!)))))))))</f>
        <v>#REF!</v>
      </c>
      <c r="Q18" s="378"/>
      <c r="R18" s="378"/>
      <c r="S18" s="186" t="e">
        <f>IF(B18=Data!B170,Data!I170,(IF(B18=Data!B176,Data!I176,(IF(B18=Data!B178,Data!I178,(IF(B18=Data!#REF!,Data!#REF!,(IF(B18=Data!#REF!,Data!#REF!,(IF(B18=Data!B161,Data!I161,(IF(B18=Data!#REF!,Data!#REF!,(IF(B18=Data!#REF!,Data!#REF!,Data!#REF!)))))))))))))))&amp;IF(B18=Data!B296,Data!I296,(IF(B18=Data!B297,Data!I297,(IF(B18=Data!#REF!,Data!#REF!,(IF(B18=Data!B292,Data!I292,(IF(B18=Data!B293,Data!I293,(IF(B18=Data!#REF!,Data!I988,(IF(B18=Data!#REF!,Data!#REF!,(IF(B18=Data!B348,Data!I348,Data!#REF!)))))))))))))))&amp;IF(B18=Data!#REF!,Data!#REF!,(IF(B18=Data!#REF!,Data!#REF!,(IF(B18=Data!#REF!,Data!#REF!,(IF(B18=Data!#REF!,Data!#REF!,(IF(B18=Data!#REF!,Data!#REF!,Data!#REF!)))))))))</f>
        <v>#REF!</v>
      </c>
      <c r="T18" s="379"/>
      <c r="U18" s="186" t="e">
        <f>IF(B18=Data!B170,Data!J170,(IF(B18=Data!B176,Data!J176,(IF(B18=Data!B178,Data!J178,(IF(B18=Data!#REF!,Data!#REF!,(IF(B18=Data!#REF!,Data!#REF!,(IF(B18=Data!B161,Data!J161,(IF(B18=Data!#REF!,Data!#REF!,(IF(B18=Data!#REF!,Data!#REF!,Data!#REF!)))))))))))))))&amp;IF(B18=Data!B296,Data!J296,(IF(B18=Data!B297,Data!J297,(IF(B18=Data!#REF!,Data!#REF!,(IF(B18=Data!B292,Data!J292,(IF(B18=Data!B293,Data!J293,(IF(B18=Data!#REF!,Data!J988,(IF(B18=Data!#REF!,Data!#REF!,(IF(B18=Data!B348,Data!J348,Data!#REF!)))))))))))))))&amp;IF(B18=Data!#REF!,Data!#REF!,(IF(B18=Data!#REF!,Data!#REF!,(IF(B18=Data!#REF!,Data!#REF!,(IF(B18=Data!#REF!,Data!#REF!,(IF(B18=Data!#REF!,Data!#REF!,Data!#REF!)))))))))</f>
        <v>#REF!</v>
      </c>
      <c r="V18" s="184" t="str">
        <f>IF(D18="","",VLOOKUP(B18,Data!$B$5:$J$404,9,FALSE)*D18)</f>
        <v/>
      </c>
    </row>
    <row r="19" spans="1:22" s="340" customFormat="1" ht="17" customHeight="1">
      <c r="A19" s="272"/>
      <c r="B19" s="419" t="s">
        <v>253</v>
      </c>
      <c r="C19" s="187" t="str">
        <f>IF(D19="","",VLOOKUP(B19,Data!$B$5:$L$404,2,FALSE))</f>
        <v>WN14930</v>
      </c>
      <c r="D19" s="274">
        <v>1</v>
      </c>
      <c r="E19" s="466" t="s">
        <v>521</v>
      </c>
      <c r="F19" s="185">
        <f>IF(D19="","",VLOOKUP(B19,Data!$B$5:$L$404,11,FALSE))</f>
        <v>3024.47</v>
      </c>
      <c r="G19" s="188">
        <f t="shared" si="0"/>
        <v>3024.47</v>
      </c>
      <c r="H19" s="182" t="str">
        <f>IF(D19="","",VLOOKUP(B19,Data!$B$5:$D$404,3,FALSE))</f>
        <v>C/T</v>
      </c>
      <c r="I19" s="182" t="str">
        <f>IF(D19="","",VLOOKUP(B19,Data!$B$5:$M$404,12,FALSE))</f>
        <v>Indonesia</v>
      </c>
      <c r="J19" s="280" t="s">
        <v>1126</v>
      </c>
      <c r="K19" s="183">
        <f>IF(D19="","",VLOOKUP(B19,Data!$B$5:$E$404,4,FALSE)*D19)</f>
        <v>223</v>
      </c>
      <c r="L19" s="183">
        <f>IF(D19="","",VLOOKUP(B19,Data!$B$5:$F$404,5,FALSE)*D19)</f>
        <v>205</v>
      </c>
      <c r="M19" s="189" t="e">
        <f>IF(B19=Data!B102,Data!G102,(IF(B19=Data!B108,Data!G108,(IF(B19=Data!B110,Data!G110,(IF(B19=Data!#REF!,Data!#REF!,(IF(B19=Data!#REF!,Data!#REF!,(IF(B19=Data!B93,Data!G93,(IF(B19=Data!#REF!,Data!#REF!,(IF(B19=Data!#REF!,Data!#REF!,Data!#REF!)))))))))))))))&amp;IF(B19=Data!B228,Data!G228,(IF(B19=Data!B229,Data!G229,(IF(B19=Data!#REF!,Data!#REF!,(IF(B19=Data!B224,Data!G224,(IF(B19=Data!B225,Data!G225,(IF(B19=Data!#REF!,Data!G920,(IF(B19=Data!#REF!,Data!#REF!,(IF(B19=Data!B280,Data!G280,Data!#REF!)))))))))))))))&amp;IF(B19=Data!#REF!,Data!#REF!,(IF(B19=Data!#REF!,Data!#REF!,(IF(B19=Data!#REF!,Data!#REF!,(IF(B19=Data!#REF!,Data!#REF!,(IF(B19=Data!#REF!,Data!#REF!,Data!#REF!)))))))))</f>
        <v>#REF!</v>
      </c>
      <c r="N19" s="377"/>
      <c r="O19" s="378"/>
      <c r="P19" s="186" t="e">
        <f>IF(B19=Data!B102,Data!H102,(IF(B19=Data!B108,Data!H108,(IF(B19=Data!B110,Data!H110,(IF(B19=Data!#REF!,Data!#REF!,(IF(B19=Data!#REF!,Data!#REF!,(IF(B19=Data!B93,Data!H93,(IF(B19=Data!#REF!,Data!#REF!,(IF(B19=Data!#REF!,Data!#REF!,Data!#REF!)))))))))))))))&amp;IF(B19=Data!B228,Data!H228,(IF(B19=Data!B229,Data!H229,(IF(B19=Data!#REF!,Data!#REF!,(IF(B19=Data!B224,Data!H224,(IF(B19=Data!B225,Data!H225,(IF(B19=Data!#REF!,Data!H920,(IF(B19=Data!#REF!,Data!#REF!,(IF(B19=Data!B280,Data!H280,Data!#REF!)))))))))))))))&amp;IF(B19=Data!#REF!,Data!#REF!,(IF(B19=Data!#REF!,Data!#REF!,(IF(B19=Data!#REF!,Data!#REF!,(IF(B19=Data!#REF!,Data!#REF!,(IF(B19=Data!#REF!,Data!#REF!,Data!#REF!)))))))))</f>
        <v>#REF!</v>
      </c>
      <c r="Q19" s="378"/>
      <c r="R19" s="378"/>
      <c r="S19" s="186" t="e">
        <f>IF(B19=Data!B102,Data!I102,(IF(B19=Data!B108,Data!I108,(IF(B19=Data!B110,Data!I110,(IF(B19=Data!#REF!,Data!#REF!,(IF(B19=Data!#REF!,Data!#REF!,(IF(B19=Data!B93,Data!I93,(IF(B19=Data!#REF!,Data!#REF!,(IF(B19=Data!#REF!,Data!#REF!,Data!#REF!)))))))))))))))&amp;IF(B19=Data!B228,Data!I228,(IF(B19=Data!B229,Data!I229,(IF(B19=Data!#REF!,Data!#REF!,(IF(B19=Data!B224,Data!I224,(IF(B19=Data!B225,Data!I225,(IF(B19=Data!#REF!,Data!I920,(IF(B19=Data!#REF!,Data!#REF!,(IF(B19=Data!B280,Data!I280,Data!#REF!)))))))))))))))&amp;IF(B19=Data!#REF!,Data!#REF!,(IF(B19=Data!#REF!,Data!#REF!,(IF(B19=Data!#REF!,Data!#REF!,(IF(B19=Data!#REF!,Data!#REF!,(IF(B19=Data!#REF!,Data!#REF!,Data!#REF!)))))))))</f>
        <v>#REF!</v>
      </c>
      <c r="T19" s="379"/>
      <c r="U19" s="186" t="e">
        <f>IF(B19=Data!B102,Data!J102,(IF(B19=Data!B108,Data!J108,(IF(B19=Data!B110,Data!J110,(IF(B19=Data!#REF!,Data!#REF!,(IF(B19=Data!#REF!,Data!#REF!,(IF(B19=Data!B93,Data!J93,(IF(B19=Data!#REF!,Data!#REF!,(IF(B19=Data!#REF!,Data!#REF!,Data!#REF!)))))))))))))))&amp;IF(B19=Data!B228,Data!J228,(IF(B19=Data!B229,Data!J229,(IF(B19=Data!#REF!,Data!#REF!,(IF(B19=Data!B224,Data!J224,(IF(B19=Data!B225,Data!J225,(IF(B19=Data!#REF!,Data!J920,(IF(B19=Data!#REF!,Data!#REF!,(IF(B19=Data!B280,Data!J280,Data!#REF!)))))))))))))))&amp;IF(B19=Data!#REF!,Data!#REF!,(IF(B19=Data!#REF!,Data!#REF!,(IF(B19=Data!#REF!,Data!#REF!,(IF(B19=Data!#REF!,Data!#REF!,(IF(B19=Data!#REF!,Data!#REF!,Data!#REF!)))))))))</f>
        <v>#REF!</v>
      </c>
      <c r="V19" s="184">
        <f>IF(D19="","",VLOOKUP(B19,Data!$B$5:$J$404,9,FALSE)*D19)</f>
        <v>1.262</v>
      </c>
    </row>
    <row r="20" spans="1:22" s="340" customFormat="1" ht="17" customHeight="1">
      <c r="A20" s="272"/>
      <c r="B20" s="369" t="s">
        <v>1175</v>
      </c>
      <c r="C20" s="187" t="str">
        <f>IF(D20="","",VLOOKUP(B20,Data!$B$5:$L$404,2,FALSE))</f>
        <v/>
      </c>
      <c r="D20" s="274"/>
      <c r="E20" s="46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t="e">
        <f>IF(B20=Data!B193,Data!G193,(IF(B20=Data!B199,Data!G199,(IF(B20=Data!B201,Data!G201,(IF(B20=Data!#REF!,Data!#REF!,(IF(B20=Data!#REF!,Data!#REF!,(IF(B20=Data!B184,Data!G184,(IF(B20=Data!#REF!,Data!#REF!,(IF(B20=Data!#REF!,Data!#REF!,Data!#REF!)))))))))))))))&amp;IF(B20=Data!B319,Data!G319,(IF(B20=Data!B320,Data!G320,(IF(B20=Data!#REF!,Data!#REF!,(IF(B20=Data!B315,Data!G315,(IF(B20=Data!B316,Data!G316,(IF(B20=Data!#REF!,Data!G1011,(IF(B20=Data!#REF!,Data!#REF!,(IF(B20=Data!B371,Data!G371,Data!#REF!)))))))))))))))&amp;IF(B20=Data!#REF!,Data!#REF!,(IF(B20=Data!#REF!,Data!#REF!,(IF(B20=Data!#REF!,Data!#REF!,(IF(B20=Data!#REF!,Data!#REF!,(IF(B20=Data!#REF!,Data!#REF!,Data!#REF!)))))))))</f>
        <v>#REF!</v>
      </c>
      <c r="N20" s="377"/>
      <c r="O20" s="378"/>
      <c r="P20" s="186" t="e">
        <f>IF(B20=Data!B193,Data!H193,(IF(B20=Data!B199,Data!H199,(IF(B20=Data!B201,Data!H201,(IF(B20=Data!#REF!,Data!#REF!,(IF(B20=Data!#REF!,Data!#REF!,(IF(B20=Data!B184,Data!H184,(IF(B20=Data!#REF!,Data!#REF!,(IF(B20=Data!#REF!,Data!#REF!,Data!#REF!)))))))))))))))&amp;IF(B20=Data!B319,Data!H319,(IF(B20=Data!B320,Data!H320,(IF(B20=Data!#REF!,Data!#REF!,(IF(B20=Data!B315,Data!H315,(IF(B20=Data!B316,Data!H316,(IF(B20=Data!#REF!,Data!H1011,(IF(B20=Data!#REF!,Data!#REF!,(IF(B20=Data!B371,Data!H371,Data!#REF!)))))))))))))))&amp;IF(B20=Data!#REF!,Data!#REF!,(IF(B20=Data!#REF!,Data!#REF!,(IF(B20=Data!#REF!,Data!#REF!,(IF(B20=Data!#REF!,Data!#REF!,(IF(B20=Data!#REF!,Data!#REF!,Data!#REF!)))))))))</f>
        <v>#REF!</v>
      </c>
      <c r="Q20" s="378"/>
      <c r="R20" s="378"/>
      <c r="S20" s="186" t="e">
        <f>IF(B20=Data!B193,Data!I193,(IF(B20=Data!B199,Data!I199,(IF(B20=Data!B201,Data!I201,(IF(B20=Data!#REF!,Data!#REF!,(IF(B20=Data!#REF!,Data!#REF!,(IF(B20=Data!B184,Data!I184,(IF(B20=Data!#REF!,Data!#REF!,(IF(B20=Data!#REF!,Data!#REF!,Data!#REF!)))))))))))))))&amp;IF(B20=Data!B319,Data!I319,(IF(B20=Data!B320,Data!I320,(IF(B20=Data!#REF!,Data!#REF!,(IF(B20=Data!B315,Data!I315,(IF(B20=Data!B316,Data!I316,(IF(B20=Data!#REF!,Data!I1011,(IF(B20=Data!#REF!,Data!#REF!,(IF(B20=Data!B371,Data!I371,Data!#REF!)))))))))))))))&amp;IF(B20=Data!#REF!,Data!#REF!,(IF(B20=Data!#REF!,Data!#REF!,(IF(B20=Data!#REF!,Data!#REF!,(IF(B20=Data!#REF!,Data!#REF!,(IF(B20=Data!#REF!,Data!#REF!,Data!#REF!)))))))))</f>
        <v>#REF!</v>
      </c>
      <c r="T20" s="379"/>
      <c r="U20" s="186" t="e">
        <f>IF(B20=Data!B193,Data!J193,(IF(B20=Data!B199,Data!J199,(IF(B20=Data!B201,Data!J201,(IF(B20=Data!#REF!,Data!#REF!,(IF(B20=Data!#REF!,Data!#REF!,(IF(B20=Data!B184,Data!J184,(IF(B20=Data!#REF!,Data!#REF!,(IF(B20=Data!#REF!,Data!#REF!,Data!#REF!)))))))))))))))&amp;IF(B20=Data!B319,Data!J319,(IF(B20=Data!B320,Data!J320,(IF(B20=Data!#REF!,Data!#REF!,(IF(B20=Data!B315,Data!J315,(IF(B20=Data!B316,Data!J316,(IF(B20=Data!#REF!,Data!J1011,(IF(B20=Data!#REF!,Data!#REF!,(IF(B20=Data!B371,Data!J371,Data!#REF!)))))))))))))))&amp;IF(B20=Data!#REF!,Data!#REF!,(IF(B20=Data!#REF!,Data!#REF!,(IF(B20=Data!#REF!,Data!#REF!,(IF(B20=Data!#REF!,Data!#REF!,(IF(B20=Data!#REF!,Data!#REF!,Data!#REF!)))))))))</f>
        <v>#REF!</v>
      </c>
      <c r="V20" s="184" t="str">
        <f>IF(D20="","",VLOOKUP(B20,Data!$B$5:$J$404,9,FALSE)*D20)</f>
        <v/>
      </c>
    </row>
    <row r="21" spans="1:22" s="340" customFormat="1" ht="17" customHeight="1">
      <c r="A21" s="272"/>
      <c r="B21" s="368" t="s">
        <v>357</v>
      </c>
      <c r="C21" s="187" t="str">
        <f>IF(D21="","",VLOOKUP(B21,Data!$B$5:$L$404,2,FALSE))</f>
        <v>WQ78290</v>
      </c>
      <c r="D21" s="274">
        <v>8</v>
      </c>
      <c r="E21" s="466" t="s">
        <v>522</v>
      </c>
      <c r="F21" s="185">
        <f>IF(D21="","",VLOOKUP(B21,Data!$B$5:$L$404,11,FALSE))</f>
        <v>4283.7299999999996</v>
      </c>
      <c r="G21" s="188">
        <f>IF(D21&gt;0,D21*F21,"-")</f>
        <v>34269.839999999997</v>
      </c>
      <c r="H21" s="182" t="str">
        <f>IF(D21="","",VLOOKUP(B21,Data!$B$5:$D$404,3,FALSE))</f>
        <v>C/T</v>
      </c>
      <c r="I21" s="182" t="str">
        <f>IF(D21="","",VLOOKUP(B21,Data!$B$5:$M$404,12,FALSE))</f>
        <v>Indonesia</v>
      </c>
      <c r="J21" s="280" t="s">
        <v>1176</v>
      </c>
      <c r="K21" s="183">
        <f>IF(D21="","",VLOOKUP(B21,Data!$B$5:$E$404,4,FALSE)*D21)</f>
        <v>2440</v>
      </c>
      <c r="L21" s="183">
        <f>IF(D21="","",VLOOKUP(B21,Data!$B$5:$F$404,5,FALSE)*D21)</f>
        <v>2152</v>
      </c>
      <c r="M21" s="189" t="e">
        <f>IF(B21=Data!B114,Data!G114,(IF(B21=Data!B120,Data!G120,(IF(B21=Data!B122,Data!G122,(IF(B21=Data!#REF!,Data!#REF!,(IF(B21=Data!#REF!,Data!#REF!,(IF(B21=Data!B105,Data!G105,(IF(B21=Data!#REF!,Data!#REF!,(IF(B21=Data!#REF!,Data!#REF!,Data!#REF!)))))))))))))))&amp;IF(B21=Data!B240,Data!G240,(IF(B21=Data!B241,Data!G241,(IF(B21=Data!#REF!,Data!#REF!,(IF(B21=Data!B236,Data!G236,(IF(B21=Data!B237,Data!G237,(IF(B21=Data!#REF!,Data!G932,(IF(B21=Data!#REF!,Data!#REF!,(IF(B21=Data!B292,Data!G292,Data!#REF!)))))))))))))))&amp;IF(B21=Data!#REF!,Data!#REF!,(IF(B21=Data!#REF!,Data!#REF!,(IF(B21=Data!#REF!,Data!#REF!,(IF(B21=Data!#REF!,Data!#REF!,(IF(B21=Data!#REF!,Data!#REF!,Data!#REF!)))))))))</f>
        <v>#REF!</v>
      </c>
      <c r="N21" s="377"/>
      <c r="O21" s="378"/>
      <c r="P21" s="186" t="e">
        <f>IF(B21=Data!B114,Data!H114,(IF(B21=Data!B120,Data!H120,(IF(B21=Data!B122,Data!H122,(IF(B21=Data!#REF!,Data!#REF!,(IF(B21=Data!#REF!,Data!#REF!,(IF(B21=Data!B105,Data!H105,(IF(B21=Data!#REF!,Data!#REF!,(IF(B21=Data!#REF!,Data!#REF!,Data!#REF!)))))))))))))))&amp;IF(B21=Data!B240,Data!H240,(IF(B21=Data!B241,Data!H241,(IF(B21=Data!#REF!,Data!#REF!,(IF(B21=Data!B236,Data!H236,(IF(B21=Data!B237,Data!H237,(IF(B21=Data!#REF!,Data!H932,(IF(B21=Data!#REF!,Data!#REF!,(IF(B21=Data!B292,Data!H292,Data!#REF!)))))))))))))))&amp;IF(B21=Data!#REF!,Data!#REF!,(IF(B21=Data!#REF!,Data!#REF!,(IF(B21=Data!#REF!,Data!#REF!,(IF(B21=Data!#REF!,Data!#REF!,(IF(B21=Data!#REF!,Data!#REF!,Data!#REF!)))))))))</f>
        <v>#REF!</v>
      </c>
      <c r="Q21" s="378"/>
      <c r="R21" s="378"/>
      <c r="S21" s="186" t="e">
        <f>IF(B21=Data!B114,Data!I114,(IF(B21=Data!B120,Data!I120,(IF(B21=Data!B122,Data!I122,(IF(B21=Data!#REF!,Data!#REF!,(IF(B21=Data!#REF!,Data!#REF!,(IF(B21=Data!B105,Data!I105,(IF(B21=Data!#REF!,Data!#REF!,(IF(B21=Data!#REF!,Data!#REF!,Data!#REF!)))))))))))))))&amp;IF(B21=Data!B240,Data!I240,(IF(B21=Data!B241,Data!I241,(IF(B21=Data!#REF!,Data!#REF!,(IF(B21=Data!B236,Data!I236,(IF(B21=Data!B237,Data!I237,(IF(B21=Data!#REF!,Data!I932,(IF(B21=Data!#REF!,Data!#REF!,(IF(B21=Data!B292,Data!I292,Data!#REF!)))))))))))))))&amp;IF(B21=Data!#REF!,Data!#REF!,(IF(B21=Data!#REF!,Data!#REF!,(IF(B21=Data!#REF!,Data!#REF!,(IF(B21=Data!#REF!,Data!#REF!,(IF(B21=Data!#REF!,Data!#REF!,Data!#REF!)))))))))</f>
        <v>#REF!</v>
      </c>
      <c r="T21" s="379"/>
      <c r="U21" s="186" t="e">
        <f>IF(B21=Data!B114,Data!J114,(IF(B21=Data!B120,Data!J120,(IF(B21=Data!B122,Data!J122,(IF(B21=Data!#REF!,Data!#REF!,(IF(B21=Data!#REF!,Data!#REF!,(IF(B21=Data!B105,Data!J105,(IF(B21=Data!#REF!,Data!#REF!,(IF(B21=Data!#REF!,Data!#REF!,Data!#REF!)))))))))))))))&amp;IF(B21=Data!B240,Data!J240,(IF(B21=Data!B241,Data!J241,(IF(B21=Data!#REF!,Data!#REF!,(IF(B21=Data!B236,Data!J236,(IF(B21=Data!B237,Data!J237,(IF(B21=Data!#REF!,Data!J932,(IF(B21=Data!#REF!,Data!#REF!,(IF(B21=Data!B292,Data!J292,Data!#REF!)))))))))))))))&amp;IF(B21=Data!#REF!,Data!#REF!,(IF(B21=Data!#REF!,Data!#REF!,(IF(B21=Data!#REF!,Data!#REF!,(IF(B21=Data!#REF!,Data!#REF!,(IF(B21=Data!#REF!,Data!#REF!,Data!#REF!)))))))))</f>
        <v>#REF!</v>
      </c>
      <c r="V21" s="184">
        <f>IF(D21="","",VLOOKUP(B21,Data!$B$5:$J$404,9,FALSE)*D21)</f>
        <v>12.272</v>
      </c>
    </row>
    <row r="22" spans="1:22" s="340" customFormat="1" ht="17" customHeight="1">
      <c r="A22" s="272"/>
      <c r="B22" s="369"/>
      <c r="C22" s="187" t="str">
        <f>IF(D22="","",VLOOKUP(B22,Data!$B$5:$L$404,2,FALSE))</f>
        <v/>
      </c>
      <c r="D22" s="274"/>
      <c r="E22" s="467"/>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t="e">
        <f>IF(B22=Data!B195,Data!G195,(IF(B22=Data!B201,Data!G201,(IF(B22=Data!B203,Data!G203,(IF(B22=Data!#REF!,Data!#REF!,(IF(B22=Data!#REF!,Data!#REF!,(IF(B22=Data!B186,Data!G186,(IF(B22=Data!#REF!,Data!#REF!,(IF(B22=Data!#REF!,Data!#REF!,Data!#REF!)))))))))))))))&amp;IF(B22=Data!B321,Data!G321,(IF(B22=Data!B322,Data!G322,(IF(B22=Data!#REF!,Data!#REF!,(IF(B22=Data!B317,Data!G317,(IF(B22=Data!B318,Data!G318,(IF(B22=Data!#REF!,Data!G1013,(IF(B22=Data!#REF!,Data!#REF!,(IF(B22=Data!B373,Data!G373,Data!#REF!)))))))))))))))&amp;IF(B22=Data!#REF!,Data!#REF!,(IF(B22=Data!#REF!,Data!#REF!,(IF(B22=Data!#REF!,Data!#REF!,(IF(B22=Data!#REF!,Data!#REF!,(IF(B22=Data!#REF!,Data!#REF!,Data!#REF!)))))))))</f>
        <v>#REF!</v>
      </c>
      <c r="N22" s="377"/>
      <c r="O22" s="378"/>
      <c r="P22" s="186" t="e">
        <f>IF(B22=Data!B195,Data!H195,(IF(B22=Data!B201,Data!H201,(IF(B22=Data!B203,Data!H203,(IF(B22=Data!#REF!,Data!#REF!,(IF(B22=Data!#REF!,Data!#REF!,(IF(B22=Data!B186,Data!H186,(IF(B22=Data!#REF!,Data!#REF!,(IF(B22=Data!#REF!,Data!#REF!,Data!#REF!)))))))))))))))&amp;IF(B22=Data!B321,Data!H321,(IF(B22=Data!B322,Data!H322,(IF(B22=Data!#REF!,Data!#REF!,(IF(B22=Data!B317,Data!H317,(IF(B22=Data!B318,Data!H318,(IF(B22=Data!#REF!,Data!H1013,(IF(B22=Data!#REF!,Data!#REF!,(IF(B22=Data!B373,Data!H373,Data!#REF!)))))))))))))))&amp;IF(B22=Data!#REF!,Data!#REF!,(IF(B22=Data!#REF!,Data!#REF!,(IF(B22=Data!#REF!,Data!#REF!,(IF(B22=Data!#REF!,Data!#REF!,(IF(B22=Data!#REF!,Data!#REF!,Data!#REF!)))))))))</f>
        <v>#REF!</v>
      </c>
      <c r="Q22" s="378"/>
      <c r="R22" s="378"/>
      <c r="S22" s="186" t="e">
        <f>IF(B22=Data!B195,Data!I195,(IF(B22=Data!B201,Data!I201,(IF(B22=Data!B203,Data!I203,(IF(B22=Data!#REF!,Data!#REF!,(IF(B22=Data!#REF!,Data!#REF!,(IF(B22=Data!B186,Data!I186,(IF(B22=Data!#REF!,Data!#REF!,(IF(B22=Data!#REF!,Data!#REF!,Data!#REF!)))))))))))))))&amp;IF(B22=Data!B321,Data!I321,(IF(B22=Data!B322,Data!I322,(IF(B22=Data!#REF!,Data!#REF!,(IF(B22=Data!B317,Data!I317,(IF(B22=Data!B318,Data!I318,(IF(B22=Data!#REF!,Data!I1013,(IF(B22=Data!#REF!,Data!#REF!,(IF(B22=Data!B373,Data!I373,Data!#REF!)))))))))))))))&amp;IF(B22=Data!#REF!,Data!#REF!,(IF(B22=Data!#REF!,Data!#REF!,(IF(B22=Data!#REF!,Data!#REF!,(IF(B22=Data!#REF!,Data!#REF!,(IF(B22=Data!#REF!,Data!#REF!,Data!#REF!)))))))))</f>
        <v>#REF!</v>
      </c>
      <c r="T22" s="379"/>
      <c r="U22" s="186" t="e">
        <f>IF(B22=Data!B195,Data!J195,(IF(B22=Data!B201,Data!J201,(IF(B22=Data!B203,Data!J203,(IF(B22=Data!#REF!,Data!#REF!,(IF(B22=Data!#REF!,Data!#REF!,(IF(B22=Data!B186,Data!J186,(IF(B22=Data!#REF!,Data!#REF!,(IF(B22=Data!#REF!,Data!#REF!,Data!#REF!)))))))))))))))&amp;IF(B22=Data!B321,Data!J321,(IF(B22=Data!B322,Data!J322,(IF(B22=Data!#REF!,Data!#REF!,(IF(B22=Data!B317,Data!J317,(IF(B22=Data!B318,Data!J318,(IF(B22=Data!#REF!,Data!J1013,(IF(B22=Data!#REF!,Data!#REF!,(IF(B22=Data!B373,Data!J373,Data!#REF!)))))))))))))))&amp;IF(B22=Data!#REF!,Data!#REF!,(IF(B22=Data!#REF!,Data!#REF!,(IF(B22=Data!#REF!,Data!#REF!,(IF(B22=Data!#REF!,Data!#REF!,(IF(B22=Data!#REF!,Data!#REF!,Data!#REF!)))))))))</f>
        <v>#REF!</v>
      </c>
      <c r="V22" s="184" t="str">
        <f>IF(D22="","",VLOOKUP(B22,Data!$B$5:$J$404,9,FALSE)*D22)</f>
        <v/>
      </c>
    </row>
    <row r="23" spans="1:22" s="340" customFormat="1" ht="17" customHeight="1">
      <c r="A23" s="272"/>
      <c r="B23" s="368"/>
      <c r="C23" s="187" t="str">
        <f>IF(D23="","",VLOOKUP(B23,Data!$B$5:$L$404,2,FALSE))</f>
        <v/>
      </c>
      <c r="D23" s="274"/>
      <c r="E23" s="467" t="s">
        <v>1031</v>
      </c>
      <c r="F23" s="185" t="str">
        <f>IF(D23="","",VLOOKUP(B23,Data!$B$5:$L$404,11,FALSE))</f>
        <v/>
      </c>
      <c r="G23" s="188" t="str">
        <f t="shared" si="0"/>
        <v>-</v>
      </c>
      <c r="H23" s="182" t="str">
        <f>IF(D23="","",VLOOKUP(B23,Data!$B$5:$D$404,3,FALSE))</f>
        <v/>
      </c>
      <c r="I23" s="182" t="str">
        <f>IF(D23="","",VLOOKUP(B23,Data!$B$5:$M$404,12,FALSE))</f>
        <v/>
      </c>
      <c r="J23" s="280"/>
      <c r="K23" s="183" t="str">
        <f>IF(D23="","",VLOOKUP(B23,Data!$B$5:$E$404,4,FALSE)*D23)</f>
        <v/>
      </c>
      <c r="L23" s="183" t="str">
        <f>IF(D23="","",VLOOKUP(B23,Data!$B$5:$F$404,5,FALSE)*D23)</f>
        <v/>
      </c>
      <c r="M23" s="189" t="e">
        <f>IF(B23=Data!B117,Data!G117,(IF(B23=Data!B123,Data!G123,(IF(B23=Data!B125,Data!G125,(IF(B23=Data!#REF!,Data!#REF!,(IF(B23=Data!#REF!,Data!#REF!,(IF(B23=Data!B108,Data!G108,(IF(B23=Data!#REF!,Data!#REF!,(IF(B23=Data!#REF!,Data!#REF!,Data!#REF!)))))))))))))))&amp;IF(B23=Data!B243,Data!G243,(IF(B23=Data!B244,Data!G244,(IF(B23=Data!#REF!,Data!#REF!,(IF(B23=Data!B239,Data!G239,(IF(B23=Data!B240,Data!G240,(IF(B23=Data!#REF!,Data!G935,(IF(B23=Data!#REF!,Data!#REF!,(IF(B23=Data!B295,Data!G295,Data!#REF!)))))))))))))))&amp;IF(B23=Data!#REF!,Data!#REF!,(IF(B23=Data!#REF!,Data!#REF!,(IF(B23=Data!#REF!,Data!#REF!,(IF(B23=Data!#REF!,Data!#REF!,(IF(B23=Data!#REF!,Data!#REF!,Data!#REF!)))))))))</f>
        <v>#REF!</v>
      </c>
      <c r="N23" s="377"/>
      <c r="O23" s="378"/>
      <c r="P23" s="186" t="e">
        <f>IF(B23=Data!B117,Data!H117,(IF(B23=Data!B123,Data!H123,(IF(B23=Data!B125,Data!H125,(IF(B23=Data!#REF!,Data!#REF!,(IF(B23=Data!#REF!,Data!#REF!,(IF(B23=Data!B108,Data!H108,(IF(B23=Data!#REF!,Data!#REF!,(IF(B23=Data!#REF!,Data!#REF!,Data!#REF!)))))))))))))))&amp;IF(B23=Data!B243,Data!H243,(IF(B23=Data!B244,Data!H244,(IF(B23=Data!#REF!,Data!#REF!,(IF(B23=Data!B239,Data!H239,(IF(B23=Data!B240,Data!H240,(IF(B23=Data!#REF!,Data!H935,(IF(B23=Data!#REF!,Data!#REF!,(IF(B23=Data!B295,Data!H295,Data!#REF!)))))))))))))))&amp;IF(B23=Data!#REF!,Data!#REF!,(IF(B23=Data!#REF!,Data!#REF!,(IF(B23=Data!#REF!,Data!#REF!,(IF(B23=Data!#REF!,Data!#REF!,(IF(B23=Data!#REF!,Data!#REF!,Data!#REF!)))))))))</f>
        <v>#REF!</v>
      </c>
      <c r="Q23" s="378"/>
      <c r="R23" s="378"/>
      <c r="S23" s="186" t="e">
        <f>IF(B23=Data!B117,Data!I117,(IF(B23=Data!B123,Data!I123,(IF(B23=Data!B125,Data!I125,(IF(B23=Data!#REF!,Data!#REF!,(IF(B23=Data!#REF!,Data!#REF!,(IF(B23=Data!B108,Data!I108,(IF(B23=Data!#REF!,Data!#REF!,(IF(B23=Data!#REF!,Data!#REF!,Data!#REF!)))))))))))))))&amp;IF(B23=Data!B243,Data!I243,(IF(B23=Data!B244,Data!I244,(IF(B23=Data!#REF!,Data!#REF!,(IF(B23=Data!B239,Data!I239,(IF(B23=Data!B240,Data!I240,(IF(B23=Data!#REF!,Data!I935,(IF(B23=Data!#REF!,Data!#REF!,(IF(B23=Data!B295,Data!I295,Data!#REF!)))))))))))))))&amp;IF(B23=Data!#REF!,Data!#REF!,(IF(B23=Data!#REF!,Data!#REF!,(IF(B23=Data!#REF!,Data!#REF!,(IF(B23=Data!#REF!,Data!#REF!,(IF(B23=Data!#REF!,Data!#REF!,Data!#REF!)))))))))</f>
        <v>#REF!</v>
      </c>
      <c r="T23" s="379"/>
      <c r="U23" s="186" t="e">
        <f>IF(B23=Data!B117,Data!J117,(IF(B23=Data!B123,Data!J123,(IF(B23=Data!B125,Data!J125,(IF(B23=Data!#REF!,Data!#REF!,(IF(B23=Data!#REF!,Data!#REF!,(IF(B23=Data!B108,Data!J108,(IF(B23=Data!#REF!,Data!#REF!,(IF(B23=Data!#REF!,Data!#REF!,Data!#REF!)))))))))))))))&amp;IF(B23=Data!B243,Data!J243,(IF(B23=Data!B244,Data!J244,(IF(B23=Data!#REF!,Data!#REF!,(IF(B23=Data!B239,Data!J239,(IF(B23=Data!B240,Data!J240,(IF(B23=Data!#REF!,Data!J935,(IF(B23=Data!#REF!,Data!#REF!,(IF(B23=Data!B295,Data!J295,Data!#REF!)))))))))))))))&amp;IF(B23=Data!#REF!,Data!#REF!,(IF(B23=Data!#REF!,Data!#REF!,(IF(B23=Data!#REF!,Data!#REF!,(IF(B23=Data!#REF!,Data!#REF!,(IF(B23=Data!#REF!,Data!#REF!,Data!#REF!)))))))))</f>
        <v>#REF!</v>
      </c>
      <c r="V23" s="184" t="str">
        <f>IF(D23="","",VLOOKUP(B23,Data!$B$5:$J$404,9,FALSE)*D23)</f>
        <v/>
      </c>
    </row>
    <row r="24" spans="1:22" s="340" customFormat="1" ht="17" customHeight="1">
      <c r="A24" s="272"/>
      <c r="B24" s="368"/>
      <c r="C24" s="187" t="str">
        <f>IF(D24="","",VLOOKUP(B24,Data!$B$5:$L$404,2,FALSE))</f>
        <v/>
      </c>
      <c r="D24" s="274"/>
      <c r="E24" s="466"/>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113,Data!G113,(IF(B24=Data!B119,Data!G119,(IF(B24=Data!B121,Data!G121,(IF(B24=Data!#REF!,Data!#REF!,(IF(B24=Data!#REF!,Data!#REF!,(IF(B24=Data!B104,Data!G104,(IF(B24=Data!#REF!,Data!#REF!,(IF(B24=Data!#REF!,Data!#REF!,Data!#REF!)))))))))))))))&amp;IF(B24=Data!B239,Data!G239,(IF(B24=Data!B240,Data!G240,(IF(B24=Data!#REF!,Data!#REF!,(IF(B24=Data!B235,Data!G235,(IF(B24=Data!B236,Data!G236,(IF(B24=Data!#REF!,Data!G931,(IF(B24=Data!#REF!,Data!#REF!,(IF(B24=Data!B291,Data!G291,Data!#REF!)))))))))))))))&amp;IF(B24=Data!#REF!,Data!#REF!,(IF(B24=Data!#REF!,Data!#REF!,(IF(B24=Data!#REF!,Data!#REF!,(IF(B24=Data!#REF!,Data!#REF!,(IF(B24=Data!#REF!,Data!#REF!,Data!#REF!)))))))))</f>
        <v>#REF!</v>
      </c>
      <c r="N24" s="377"/>
      <c r="O24" s="378"/>
      <c r="P24" s="186" t="e">
        <f>IF(B24=Data!B113,Data!H113,(IF(B24=Data!B119,Data!H119,(IF(B24=Data!B121,Data!H121,(IF(B24=Data!#REF!,Data!#REF!,(IF(B24=Data!#REF!,Data!#REF!,(IF(B24=Data!B104,Data!H104,(IF(B24=Data!#REF!,Data!#REF!,(IF(B24=Data!#REF!,Data!#REF!,Data!#REF!)))))))))))))))&amp;IF(B24=Data!B239,Data!H239,(IF(B24=Data!B240,Data!H240,(IF(B24=Data!#REF!,Data!#REF!,(IF(B24=Data!B235,Data!H235,(IF(B24=Data!B236,Data!H236,(IF(B24=Data!#REF!,Data!H931,(IF(B24=Data!#REF!,Data!#REF!,(IF(B24=Data!B291,Data!H291,Data!#REF!)))))))))))))))&amp;IF(B24=Data!#REF!,Data!#REF!,(IF(B24=Data!#REF!,Data!#REF!,(IF(B24=Data!#REF!,Data!#REF!,(IF(B24=Data!#REF!,Data!#REF!,(IF(B24=Data!#REF!,Data!#REF!,Data!#REF!)))))))))</f>
        <v>#REF!</v>
      </c>
      <c r="Q24" s="378"/>
      <c r="R24" s="378"/>
      <c r="S24" s="186" t="e">
        <f>IF(B24=Data!B113,Data!I113,(IF(B24=Data!B119,Data!I119,(IF(B24=Data!B121,Data!I121,(IF(B24=Data!#REF!,Data!#REF!,(IF(B24=Data!#REF!,Data!#REF!,(IF(B24=Data!B104,Data!I104,(IF(B24=Data!#REF!,Data!#REF!,(IF(B24=Data!#REF!,Data!#REF!,Data!#REF!)))))))))))))))&amp;IF(B24=Data!B239,Data!I239,(IF(B24=Data!B240,Data!I240,(IF(B24=Data!#REF!,Data!#REF!,(IF(B24=Data!B235,Data!I235,(IF(B24=Data!B236,Data!I236,(IF(B24=Data!#REF!,Data!I931,(IF(B24=Data!#REF!,Data!#REF!,(IF(B24=Data!B291,Data!I291,Data!#REF!)))))))))))))))&amp;IF(B24=Data!#REF!,Data!#REF!,(IF(B24=Data!#REF!,Data!#REF!,(IF(B24=Data!#REF!,Data!#REF!,(IF(B24=Data!#REF!,Data!#REF!,(IF(B24=Data!#REF!,Data!#REF!,Data!#REF!)))))))))</f>
        <v>#REF!</v>
      </c>
      <c r="T24" s="379"/>
      <c r="U24" s="186" t="e">
        <f>IF(B24=Data!B113,Data!J113,(IF(B24=Data!B119,Data!J119,(IF(B24=Data!B121,Data!J121,(IF(B24=Data!#REF!,Data!#REF!,(IF(B24=Data!#REF!,Data!#REF!,(IF(B24=Data!B104,Data!J104,(IF(B24=Data!#REF!,Data!#REF!,(IF(B24=Data!#REF!,Data!#REF!,Data!#REF!)))))))))))))))&amp;IF(B24=Data!B239,Data!J239,(IF(B24=Data!B240,Data!J240,(IF(B24=Data!#REF!,Data!#REF!,(IF(B24=Data!B235,Data!J235,(IF(B24=Data!B236,Data!J236,(IF(B24=Data!#REF!,Data!J931,(IF(B24=Data!#REF!,Data!#REF!,(IF(B24=Data!B291,Data!J291,Data!#REF!)))))))))))))))&amp;IF(B24=Data!#REF!,Data!#REF!,(IF(B24=Data!#REF!,Data!#REF!,(IF(B24=Data!#REF!,Data!#REF!,(IF(B24=Data!#REF!,Data!#REF!,(IF(B24=Data!#REF!,Data!#REF!,Data!#REF!)))))))))</f>
        <v>#REF!</v>
      </c>
      <c r="V24" s="184" t="str">
        <f>IF(D24="","",VLOOKUP(B24,Data!$B$5:$J$404,9,FALSE)*D24)</f>
        <v/>
      </c>
    </row>
    <row r="25" spans="1:22" s="340" customFormat="1" ht="17" customHeight="1">
      <c r="A25" s="272"/>
      <c r="B25" s="368"/>
      <c r="C25" s="187" t="str">
        <f>IF(D25="","",VLOOKUP(B25,Data!$B$5:$L$404,2,FALSE))</f>
        <v/>
      </c>
      <c r="D25" s="274"/>
      <c r="E25" s="466"/>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114,Data!G114,(IF(B25=Data!B120,Data!G120,(IF(B25=Data!B122,Data!G122,(IF(B25=Data!#REF!,Data!#REF!,(IF(B25=Data!#REF!,Data!#REF!,(IF(B25=Data!B105,Data!G105,(IF(B25=Data!#REF!,Data!#REF!,(IF(B25=Data!#REF!,Data!#REF!,Data!#REF!)))))))))))))))&amp;IF(B25=Data!B240,Data!G240,(IF(B25=Data!B241,Data!G241,(IF(B25=Data!#REF!,Data!#REF!,(IF(B25=Data!B236,Data!G236,(IF(B25=Data!B237,Data!G237,(IF(B25=Data!#REF!,Data!G932,(IF(B25=Data!#REF!,Data!#REF!,(IF(B25=Data!B292,Data!G292,Data!#REF!)))))))))))))))&amp;IF(B25=Data!#REF!,Data!#REF!,(IF(B25=Data!#REF!,Data!#REF!,(IF(B25=Data!#REF!,Data!#REF!,(IF(B25=Data!#REF!,Data!#REF!,(IF(B25=Data!#REF!,Data!#REF!,Data!#REF!)))))))))</f>
        <v>#REF!</v>
      </c>
      <c r="N25" s="377"/>
      <c r="O25" s="378"/>
      <c r="P25" s="186" t="e">
        <f>IF(B25=Data!B114,Data!H114,(IF(B25=Data!B120,Data!H120,(IF(B25=Data!B122,Data!H122,(IF(B25=Data!#REF!,Data!#REF!,(IF(B25=Data!#REF!,Data!#REF!,(IF(B25=Data!B105,Data!H105,(IF(B25=Data!#REF!,Data!#REF!,(IF(B25=Data!#REF!,Data!#REF!,Data!#REF!)))))))))))))))&amp;IF(B25=Data!B240,Data!H240,(IF(B25=Data!B241,Data!H241,(IF(B25=Data!#REF!,Data!#REF!,(IF(B25=Data!B236,Data!H236,(IF(B25=Data!B237,Data!H237,(IF(B25=Data!#REF!,Data!H932,(IF(B25=Data!#REF!,Data!#REF!,(IF(B25=Data!B292,Data!H292,Data!#REF!)))))))))))))))&amp;IF(B25=Data!#REF!,Data!#REF!,(IF(B25=Data!#REF!,Data!#REF!,(IF(B25=Data!#REF!,Data!#REF!,(IF(B25=Data!#REF!,Data!#REF!,(IF(B25=Data!#REF!,Data!#REF!,Data!#REF!)))))))))</f>
        <v>#REF!</v>
      </c>
      <c r="Q25" s="378"/>
      <c r="R25" s="378"/>
      <c r="S25" s="186" t="e">
        <f>IF(B25=Data!B114,Data!I114,(IF(B25=Data!B120,Data!I120,(IF(B25=Data!B122,Data!I122,(IF(B25=Data!#REF!,Data!#REF!,(IF(B25=Data!#REF!,Data!#REF!,(IF(B25=Data!B105,Data!I105,(IF(B25=Data!#REF!,Data!#REF!,(IF(B25=Data!#REF!,Data!#REF!,Data!#REF!)))))))))))))))&amp;IF(B25=Data!B240,Data!I240,(IF(B25=Data!B241,Data!I241,(IF(B25=Data!#REF!,Data!#REF!,(IF(B25=Data!B236,Data!I236,(IF(B25=Data!B237,Data!I237,(IF(B25=Data!#REF!,Data!I932,(IF(B25=Data!#REF!,Data!#REF!,(IF(B25=Data!B292,Data!I292,Data!#REF!)))))))))))))))&amp;IF(B25=Data!#REF!,Data!#REF!,(IF(B25=Data!#REF!,Data!#REF!,(IF(B25=Data!#REF!,Data!#REF!,(IF(B25=Data!#REF!,Data!#REF!,(IF(B25=Data!#REF!,Data!#REF!,Data!#REF!)))))))))</f>
        <v>#REF!</v>
      </c>
      <c r="T25" s="379"/>
      <c r="U25" s="186" t="e">
        <f>IF(B25=Data!B114,Data!J114,(IF(B25=Data!B120,Data!J120,(IF(B25=Data!B122,Data!J122,(IF(B25=Data!#REF!,Data!#REF!,(IF(B25=Data!#REF!,Data!#REF!,(IF(B25=Data!B105,Data!J105,(IF(B25=Data!#REF!,Data!#REF!,(IF(B25=Data!#REF!,Data!#REF!,Data!#REF!)))))))))))))))&amp;IF(B25=Data!B240,Data!J240,(IF(B25=Data!B241,Data!J241,(IF(B25=Data!#REF!,Data!#REF!,(IF(B25=Data!B236,Data!J236,(IF(B25=Data!B237,Data!J237,(IF(B25=Data!#REF!,Data!J932,(IF(B25=Data!#REF!,Data!#REF!,(IF(B25=Data!B292,Data!J292,Data!#REF!)))))))))))))))&amp;IF(B25=Data!#REF!,Data!#REF!,(IF(B25=Data!#REF!,Data!#REF!,(IF(B25=Data!#REF!,Data!#REF!,(IF(B25=Data!#REF!,Data!#REF!,(IF(B25=Data!#REF!,Data!#REF!,Data!#REF!)))))))))</f>
        <v>#REF!</v>
      </c>
      <c r="V25" s="184" t="str">
        <f>IF(D25="","",VLOOKUP(B25,Data!$B$5:$J$404,9,FALSE)*D25)</f>
        <v/>
      </c>
    </row>
    <row r="26" spans="1:22" s="340" customFormat="1" ht="17" customHeight="1">
      <c r="A26" s="272"/>
      <c r="B26" s="368"/>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115,Data!G115,(IF(B26=Data!B121,Data!G121,(IF(B26=Data!B123,Data!G123,(IF(B26=Data!#REF!,Data!#REF!,(IF(B26=Data!#REF!,Data!#REF!,(IF(B26=Data!B106,Data!G106,(IF(B26=Data!#REF!,Data!#REF!,(IF(B26=Data!#REF!,Data!#REF!,Data!#REF!)))))))))))))))&amp;IF(B26=Data!B241,Data!G241,(IF(B26=Data!B242,Data!G242,(IF(B26=Data!#REF!,Data!#REF!,(IF(B26=Data!B237,Data!G237,(IF(B26=Data!B238,Data!G238,(IF(B26=Data!#REF!,Data!G933,(IF(B26=Data!#REF!,Data!#REF!,(IF(B26=Data!B293,Data!G293,Data!#REF!)))))))))))))))&amp;IF(B26=Data!#REF!,Data!#REF!,(IF(B26=Data!#REF!,Data!#REF!,(IF(B26=Data!#REF!,Data!#REF!,(IF(B26=Data!#REF!,Data!#REF!,(IF(B26=Data!#REF!,Data!#REF!,Data!#REF!)))))))))</f>
        <v>#REF!</v>
      </c>
      <c r="N26" s="377"/>
      <c r="O26" s="378"/>
      <c r="P26" s="186" t="e">
        <f>IF(B26=Data!B115,Data!H115,(IF(B26=Data!B121,Data!H121,(IF(B26=Data!B123,Data!H123,(IF(B26=Data!#REF!,Data!#REF!,(IF(B26=Data!#REF!,Data!#REF!,(IF(B26=Data!B106,Data!H106,(IF(B26=Data!#REF!,Data!#REF!,(IF(B26=Data!#REF!,Data!#REF!,Data!#REF!)))))))))))))))&amp;IF(B26=Data!B241,Data!H241,(IF(B26=Data!B242,Data!H242,(IF(B26=Data!#REF!,Data!#REF!,(IF(B26=Data!B237,Data!H237,(IF(B26=Data!B238,Data!H238,(IF(B26=Data!#REF!,Data!H933,(IF(B26=Data!#REF!,Data!#REF!,(IF(B26=Data!B293,Data!H293,Data!#REF!)))))))))))))))&amp;IF(B26=Data!#REF!,Data!#REF!,(IF(B26=Data!#REF!,Data!#REF!,(IF(B26=Data!#REF!,Data!#REF!,(IF(B26=Data!#REF!,Data!#REF!,(IF(B26=Data!#REF!,Data!#REF!,Data!#REF!)))))))))</f>
        <v>#REF!</v>
      </c>
      <c r="Q26" s="378"/>
      <c r="R26" s="378"/>
      <c r="S26" s="186" t="e">
        <f>IF(B26=Data!B115,Data!I115,(IF(B26=Data!B121,Data!I121,(IF(B26=Data!B123,Data!I123,(IF(B26=Data!#REF!,Data!#REF!,(IF(B26=Data!#REF!,Data!#REF!,(IF(B26=Data!B106,Data!I106,(IF(B26=Data!#REF!,Data!#REF!,(IF(B26=Data!#REF!,Data!#REF!,Data!#REF!)))))))))))))))&amp;IF(B26=Data!B241,Data!I241,(IF(B26=Data!B242,Data!I242,(IF(B26=Data!#REF!,Data!#REF!,(IF(B26=Data!B237,Data!I237,(IF(B26=Data!B238,Data!I238,(IF(B26=Data!#REF!,Data!I933,(IF(B26=Data!#REF!,Data!#REF!,(IF(B26=Data!B293,Data!I293,Data!#REF!)))))))))))))))&amp;IF(B26=Data!#REF!,Data!#REF!,(IF(B26=Data!#REF!,Data!#REF!,(IF(B26=Data!#REF!,Data!#REF!,(IF(B26=Data!#REF!,Data!#REF!,(IF(B26=Data!#REF!,Data!#REF!,Data!#REF!)))))))))</f>
        <v>#REF!</v>
      </c>
      <c r="T26" s="379"/>
      <c r="U26" s="186" t="e">
        <f>IF(B26=Data!B115,Data!J115,(IF(B26=Data!B121,Data!J121,(IF(B26=Data!B123,Data!J123,(IF(B26=Data!#REF!,Data!#REF!,(IF(B26=Data!#REF!,Data!#REF!,(IF(B26=Data!B106,Data!J106,(IF(B26=Data!#REF!,Data!#REF!,(IF(B26=Data!#REF!,Data!#REF!,Data!#REF!)))))))))))))))&amp;IF(B26=Data!B241,Data!J241,(IF(B26=Data!B242,Data!J242,(IF(B26=Data!#REF!,Data!#REF!,(IF(B26=Data!B237,Data!J237,(IF(B26=Data!B238,Data!J238,(IF(B26=Data!#REF!,Data!J933,(IF(B26=Data!#REF!,Data!#REF!,(IF(B26=Data!B293,Data!J293,Data!#REF!)))))))))))))))&amp;IF(B26=Data!#REF!,Data!#REF!,(IF(B26=Data!#REF!,Data!#REF!,(IF(B26=Data!#REF!,Data!#REF!,(IF(B26=Data!#REF!,Data!#REF!,(IF(B26=Data!#REF!,Data!#REF!,Data!#REF!)))))))))</f>
        <v>#REF!</v>
      </c>
      <c r="V26" s="184" t="str">
        <f>IF(D26="","",VLOOKUP(B26,Data!$B$5:$J$404,9,FALSE)*D26)</f>
        <v/>
      </c>
    </row>
    <row r="27" spans="1:22" s="340" customFormat="1" ht="17" customHeight="1">
      <c r="A27" s="272"/>
      <c r="B27" s="368"/>
      <c r="C27" s="187" t="str">
        <f>IF(D27="","",VLOOKUP(B27,Data!$B$5:$L$404,2,FALSE))</f>
        <v/>
      </c>
      <c r="D27" s="274"/>
      <c r="E27" s="466"/>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116,Data!G116,(IF(B27=Data!B122,Data!G122,(IF(B27=Data!B124,Data!G124,(IF(B27=Data!#REF!,Data!#REF!,(IF(B27=Data!#REF!,Data!#REF!,(IF(B27=Data!B107,Data!G107,(IF(B27=Data!#REF!,Data!#REF!,(IF(B27=Data!#REF!,Data!#REF!,Data!#REF!)))))))))))))))&amp;IF(B27=Data!B242,Data!G242,(IF(B27=Data!B243,Data!G243,(IF(B27=Data!#REF!,Data!#REF!,(IF(B27=Data!B238,Data!G238,(IF(B27=Data!B239,Data!G239,(IF(B27=Data!#REF!,Data!G934,(IF(B27=Data!#REF!,Data!#REF!,(IF(B27=Data!B294,Data!G294,Data!#REF!)))))))))))))))&amp;IF(B27=Data!#REF!,Data!#REF!,(IF(B27=Data!#REF!,Data!#REF!,(IF(B27=Data!#REF!,Data!#REF!,(IF(B27=Data!#REF!,Data!#REF!,(IF(B27=Data!#REF!,Data!#REF!,Data!#REF!)))))))))</f>
        <v>#REF!</v>
      </c>
      <c r="N27" s="377"/>
      <c r="O27" s="378"/>
      <c r="P27" s="186" t="e">
        <f>IF(B27=Data!B116,Data!H116,(IF(B27=Data!B122,Data!H122,(IF(B27=Data!B124,Data!H124,(IF(B27=Data!#REF!,Data!#REF!,(IF(B27=Data!#REF!,Data!#REF!,(IF(B27=Data!B107,Data!H107,(IF(B27=Data!#REF!,Data!#REF!,(IF(B27=Data!#REF!,Data!#REF!,Data!#REF!)))))))))))))))&amp;IF(B27=Data!B242,Data!H242,(IF(B27=Data!B243,Data!H243,(IF(B27=Data!#REF!,Data!#REF!,(IF(B27=Data!B238,Data!H238,(IF(B27=Data!B239,Data!H239,(IF(B27=Data!#REF!,Data!H934,(IF(B27=Data!#REF!,Data!#REF!,(IF(B27=Data!B294,Data!H294,Data!#REF!)))))))))))))))&amp;IF(B27=Data!#REF!,Data!#REF!,(IF(B27=Data!#REF!,Data!#REF!,(IF(B27=Data!#REF!,Data!#REF!,(IF(B27=Data!#REF!,Data!#REF!,(IF(B27=Data!#REF!,Data!#REF!,Data!#REF!)))))))))</f>
        <v>#REF!</v>
      </c>
      <c r="Q27" s="378"/>
      <c r="R27" s="378"/>
      <c r="S27" s="186" t="e">
        <f>IF(B27=Data!B116,Data!I116,(IF(B27=Data!B122,Data!I122,(IF(B27=Data!B124,Data!I124,(IF(B27=Data!#REF!,Data!#REF!,(IF(B27=Data!#REF!,Data!#REF!,(IF(B27=Data!B107,Data!I107,(IF(B27=Data!#REF!,Data!#REF!,(IF(B27=Data!#REF!,Data!#REF!,Data!#REF!)))))))))))))))&amp;IF(B27=Data!B242,Data!I242,(IF(B27=Data!B243,Data!I243,(IF(B27=Data!#REF!,Data!#REF!,(IF(B27=Data!B238,Data!I238,(IF(B27=Data!B239,Data!I239,(IF(B27=Data!#REF!,Data!I934,(IF(B27=Data!#REF!,Data!#REF!,(IF(B27=Data!B294,Data!I294,Data!#REF!)))))))))))))))&amp;IF(B27=Data!#REF!,Data!#REF!,(IF(B27=Data!#REF!,Data!#REF!,(IF(B27=Data!#REF!,Data!#REF!,(IF(B27=Data!#REF!,Data!#REF!,(IF(B27=Data!#REF!,Data!#REF!,Data!#REF!)))))))))</f>
        <v>#REF!</v>
      </c>
      <c r="T27" s="379"/>
      <c r="U27" s="186" t="e">
        <f>IF(B27=Data!B116,Data!J116,(IF(B27=Data!B122,Data!J122,(IF(B27=Data!B124,Data!J124,(IF(B27=Data!#REF!,Data!#REF!,(IF(B27=Data!#REF!,Data!#REF!,(IF(B27=Data!B107,Data!J107,(IF(B27=Data!#REF!,Data!#REF!,(IF(B27=Data!#REF!,Data!#REF!,Data!#REF!)))))))))))))))&amp;IF(B27=Data!B242,Data!J242,(IF(B27=Data!B243,Data!J243,(IF(B27=Data!#REF!,Data!#REF!,(IF(B27=Data!B238,Data!J238,(IF(B27=Data!B239,Data!J239,(IF(B27=Data!#REF!,Data!J934,(IF(B27=Data!#REF!,Data!#REF!,(IF(B27=Data!B294,Data!J294,Data!#REF!)))))))))))))))&amp;IF(B27=Data!#REF!,Data!#REF!,(IF(B27=Data!#REF!,Data!#REF!,(IF(B27=Data!#REF!,Data!#REF!,(IF(B27=Data!#REF!,Data!#REF!,(IF(B27=Data!#REF!,Data!#REF!,Data!#REF!)))))))))</f>
        <v>#REF!</v>
      </c>
      <c r="V27" s="184" t="str">
        <f>IF(D27="","",VLOOKUP(B27,Data!$B$5:$J$404,9,FALSE)*D27)</f>
        <v/>
      </c>
    </row>
    <row r="28" spans="1:22" s="340" customFormat="1" ht="17" customHeight="1">
      <c r="A28" s="272"/>
      <c r="B28" s="368"/>
      <c r="C28" s="187" t="str">
        <f>IF(D28="","",VLOOKUP(B28,Data!$B$5:$L$404,2,FALSE))</f>
        <v/>
      </c>
      <c r="D28" s="274"/>
      <c r="E28" s="466"/>
      <c r="F28" s="185" t="str">
        <f>IF(D28="","",VLOOKUP(B28,Data!$B$5:$L$404,11,FALSE))</f>
        <v/>
      </c>
      <c r="G28" s="188" t="str">
        <f t="shared" si="0"/>
        <v>-</v>
      </c>
      <c r="H28" s="182" t="str">
        <f>IF(D28="","",VLOOKUP(B28,Data!$B$5:$D$404,3,FALSE))</f>
        <v/>
      </c>
      <c r="I28" s="182" t="str">
        <f>IF(D28="","",VLOOKUP(B28,Data!$B$5:$M$404,12,FALSE))</f>
        <v/>
      </c>
      <c r="J28" s="280"/>
      <c r="K28" s="183" t="str">
        <f>IF(D28="","",VLOOKUP(B28,Data!$B$5:$E$404,4,FALSE)*D28)</f>
        <v/>
      </c>
      <c r="L28" s="183" t="str">
        <f>IF(D28="","",VLOOKUP(B28,Data!$B$5:$F$404,5,FALSE)*D28)</f>
        <v/>
      </c>
      <c r="M28" s="189" t="e">
        <f>IF(B28=Data!B117,Data!G117,(IF(B28=Data!B123,Data!G123,(IF(B28=Data!B125,Data!G125,(IF(B28=Data!#REF!,Data!#REF!,(IF(B28=Data!#REF!,Data!#REF!,(IF(B28=Data!B108,Data!G108,(IF(B28=Data!#REF!,Data!#REF!,(IF(B28=Data!#REF!,Data!#REF!,Data!#REF!)))))))))))))))&amp;IF(B28=Data!B243,Data!G243,(IF(B28=Data!B244,Data!G244,(IF(B28=Data!#REF!,Data!#REF!,(IF(B28=Data!B239,Data!G239,(IF(B28=Data!B240,Data!G240,(IF(B28=Data!#REF!,Data!G935,(IF(B28=Data!#REF!,Data!#REF!,(IF(B28=Data!B295,Data!G295,Data!#REF!)))))))))))))))&amp;IF(B28=Data!#REF!,Data!#REF!,(IF(B28=Data!#REF!,Data!#REF!,(IF(B28=Data!#REF!,Data!#REF!,(IF(B28=Data!#REF!,Data!#REF!,(IF(B28=Data!#REF!,Data!#REF!,Data!#REF!)))))))))</f>
        <v>#REF!</v>
      </c>
      <c r="N28" s="377"/>
      <c r="O28" s="378"/>
      <c r="P28" s="186" t="e">
        <f>IF(B28=Data!B117,Data!H117,(IF(B28=Data!B123,Data!H123,(IF(B28=Data!B125,Data!H125,(IF(B28=Data!#REF!,Data!#REF!,(IF(B28=Data!#REF!,Data!#REF!,(IF(B28=Data!B108,Data!H108,(IF(B28=Data!#REF!,Data!#REF!,(IF(B28=Data!#REF!,Data!#REF!,Data!#REF!)))))))))))))))&amp;IF(B28=Data!B243,Data!H243,(IF(B28=Data!B244,Data!H244,(IF(B28=Data!#REF!,Data!#REF!,(IF(B28=Data!B239,Data!H239,(IF(B28=Data!B240,Data!H240,(IF(B28=Data!#REF!,Data!H935,(IF(B28=Data!#REF!,Data!#REF!,(IF(B28=Data!B295,Data!H295,Data!#REF!)))))))))))))))&amp;IF(B28=Data!#REF!,Data!#REF!,(IF(B28=Data!#REF!,Data!#REF!,(IF(B28=Data!#REF!,Data!#REF!,(IF(B28=Data!#REF!,Data!#REF!,(IF(B28=Data!#REF!,Data!#REF!,Data!#REF!)))))))))</f>
        <v>#REF!</v>
      </c>
      <c r="Q28" s="378"/>
      <c r="R28" s="378"/>
      <c r="S28" s="186" t="e">
        <f>IF(B28=Data!B117,Data!I117,(IF(B28=Data!B123,Data!I123,(IF(B28=Data!B125,Data!I125,(IF(B28=Data!#REF!,Data!#REF!,(IF(B28=Data!#REF!,Data!#REF!,(IF(B28=Data!B108,Data!I108,(IF(B28=Data!#REF!,Data!#REF!,(IF(B28=Data!#REF!,Data!#REF!,Data!#REF!)))))))))))))))&amp;IF(B28=Data!B243,Data!I243,(IF(B28=Data!B244,Data!I244,(IF(B28=Data!#REF!,Data!#REF!,(IF(B28=Data!B239,Data!I239,(IF(B28=Data!B240,Data!I240,(IF(B28=Data!#REF!,Data!I935,(IF(B28=Data!#REF!,Data!#REF!,(IF(B28=Data!B295,Data!I295,Data!#REF!)))))))))))))))&amp;IF(B28=Data!#REF!,Data!#REF!,(IF(B28=Data!#REF!,Data!#REF!,(IF(B28=Data!#REF!,Data!#REF!,(IF(B28=Data!#REF!,Data!#REF!,(IF(B28=Data!#REF!,Data!#REF!,Data!#REF!)))))))))</f>
        <v>#REF!</v>
      </c>
      <c r="T28" s="379"/>
      <c r="U28" s="186" t="e">
        <f>IF(B28=Data!B117,Data!J117,(IF(B28=Data!B123,Data!J123,(IF(B28=Data!B125,Data!J125,(IF(B28=Data!#REF!,Data!#REF!,(IF(B28=Data!#REF!,Data!#REF!,(IF(B28=Data!B108,Data!J108,(IF(B28=Data!#REF!,Data!#REF!,(IF(B28=Data!#REF!,Data!#REF!,Data!#REF!)))))))))))))))&amp;IF(B28=Data!B243,Data!J243,(IF(B28=Data!B244,Data!J244,(IF(B28=Data!#REF!,Data!#REF!,(IF(B28=Data!B239,Data!J239,(IF(B28=Data!B240,Data!J240,(IF(B28=Data!#REF!,Data!J935,(IF(B28=Data!#REF!,Data!#REF!,(IF(B28=Data!B295,Data!J295,Data!#REF!)))))))))))))))&amp;IF(B28=Data!#REF!,Data!#REF!,(IF(B28=Data!#REF!,Data!#REF!,(IF(B28=Data!#REF!,Data!#REF!,(IF(B28=Data!#REF!,Data!#REF!,(IF(B28=Data!#REF!,Data!#REF!,Data!#REF!)))))))))</f>
        <v>#REF!</v>
      </c>
      <c r="V28" s="184" t="str">
        <f>IF(D28="","",VLOOKUP(B28,Data!$B$5:$J$404,9,FALSE)*D28)</f>
        <v/>
      </c>
    </row>
    <row r="29" spans="1:22" s="340" customFormat="1" ht="17" customHeight="1">
      <c r="A29" s="272"/>
      <c r="B29" s="419"/>
      <c r="C29" s="187" t="str">
        <f>IF(D29="","",VLOOKUP(B29,Data!$B$5:$L$404,2,FALSE))</f>
        <v/>
      </c>
      <c r="D29" s="274"/>
      <c r="E29" s="466"/>
      <c r="F29" s="185" t="str">
        <f>IF(D29="","",VLOOKUP(B29,Data!$B$5:$L$404,11,FALSE))</f>
        <v/>
      </c>
      <c r="G29" s="188" t="str">
        <f>IF(D29&gt;0,D29*F29,"-")</f>
        <v>-</v>
      </c>
      <c r="H29" s="182" t="str">
        <f>IF(D29="","",VLOOKUP(B29,Data!$B$5:$D$404,3,FALSE))</f>
        <v/>
      </c>
      <c r="I29" s="182" t="str">
        <f>IF(D29="","",VLOOKUP(B29,Data!$B$5:$M$404,12,FALSE))</f>
        <v/>
      </c>
      <c r="J29" s="280"/>
      <c r="K29" s="183" t="str">
        <f>IF(D29="","",VLOOKUP(B29,Data!$B$5:$E$404,4,FALSE)*D29)</f>
        <v/>
      </c>
      <c r="L29" s="183" t="str">
        <f>IF(D29="","",VLOOKUP(B29,Data!$B$5:$F$404,5,FALSE)*D29)</f>
        <v/>
      </c>
      <c r="M29" s="189" t="e">
        <f>IF(B29=Data!B107,Data!G107,(IF(B29=Data!B113,Data!G113,(IF(B29=Data!B115,Data!G115,(IF(B29=Data!#REF!,Data!#REF!,(IF(B29=Data!#REF!,Data!#REF!,(IF(B29=Data!B98,Data!G98,(IF(B29=Data!#REF!,Data!#REF!,(IF(B29=Data!#REF!,Data!#REF!,Data!#REF!)))))))))))))))&amp;IF(B29=Data!B233,Data!G233,(IF(B29=Data!B234,Data!G234,(IF(B29=Data!#REF!,Data!#REF!,(IF(B29=Data!B229,Data!G229,(IF(B29=Data!B230,Data!G230,(IF(B29=Data!#REF!,Data!G925,(IF(B29=Data!#REF!,Data!#REF!,(IF(B29=Data!B285,Data!G285,Data!#REF!)))))))))))))))&amp;IF(B29=Data!#REF!,Data!#REF!,(IF(B29=Data!#REF!,Data!#REF!,(IF(B29=Data!#REF!,Data!#REF!,(IF(B29=Data!#REF!,Data!#REF!,(IF(B29=Data!#REF!,Data!#REF!,Data!#REF!)))))))))</f>
        <v>#REF!</v>
      </c>
      <c r="N29" s="377"/>
      <c r="O29" s="378"/>
      <c r="P29" s="186" t="e">
        <f>IF(B29=Data!B107,Data!H107,(IF(B29=Data!B113,Data!H113,(IF(B29=Data!B115,Data!H115,(IF(B29=Data!#REF!,Data!#REF!,(IF(B29=Data!#REF!,Data!#REF!,(IF(B29=Data!B98,Data!H98,(IF(B29=Data!#REF!,Data!#REF!,(IF(B29=Data!#REF!,Data!#REF!,Data!#REF!)))))))))))))))&amp;IF(B29=Data!B233,Data!H233,(IF(B29=Data!B234,Data!H234,(IF(B29=Data!#REF!,Data!#REF!,(IF(B29=Data!B229,Data!H229,(IF(B29=Data!B230,Data!H230,(IF(B29=Data!#REF!,Data!H925,(IF(B29=Data!#REF!,Data!#REF!,(IF(B29=Data!B285,Data!H285,Data!#REF!)))))))))))))))&amp;IF(B29=Data!#REF!,Data!#REF!,(IF(B29=Data!#REF!,Data!#REF!,(IF(B29=Data!#REF!,Data!#REF!,(IF(B29=Data!#REF!,Data!#REF!,(IF(B29=Data!#REF!,Data!#REF!,Data!#REF!)))))))))</f>
        <v>#REF!</v>
      </c>
      <c r="Q29" s="378"/>
      <c r="R29" s="378"/>
      <c r="S29" s="186" t="e">
        <f>IF(B29=Data!B107,Data!I107,(IF(B29=Data!B113,Data!I113,(IF(B29=Data!B115,Data!I115,(IF(B29=Data!#REF!,Data!#REF!,(IF(B29=Data!#REF!,Data!#REF!,(IF(B29=Data!B98,Data!I98,(IF(B29=Data!#REF!,Data!#REF!,(IF(B29=Data!#REF!,Data!#REF!,Data!#REF!)))))))))))))))&amp;IF(B29=Data!B233,Data!I233,(IF(B29=Data!B234,Data!I234,(IF(B29=Data!#REF!,Data!#REF!,(IF(B29=Data!B229,Data!I229,(IF(B29=Data!B230,Data!I230,(IF(B29=Data!#REF!,Data!I925,(IF(B29=Data!#REF!,Data!#REF!,(IF(B29=Data!B285,Data!I285,Data!#REF!)))))))))))))))&amp;IF(B29=Data!#REF!,Data!#REF!,(IF(B29=Data!#REF!,Data!#REF!,(IF(B29=Data!#REF!,Data!#REF!,(IF(B29=Data!#REF!,Data!#REF!,(IF(B29=Data!#REF!,Data!#REF!,Data!#REF!)))))))))</f>
        <v>#REF!</v>
      </c>
      <c r="T29" s="379"/>
      <c r="U29" s="186" t="e">
        <f>IF(B29=Data!B107,Data!J107,(IF(B29=Data!B113,Data!J113,(IF(B29=Data!B115,Data!J115,(IF(B29=Data!#REF!,Data!#REF!,(IF(B29=Data!#REF!,Data!#REF!,(IF(B29=Data!B98,Data!J98,(IF(B29=Data!#REF!,Data!#REF!,(IF(B29=Data!#REF!,Data!#REF!,Data!#REF!)))))))))))))))&amp;IF(B29=Data!B233,Data!J233,(IF(B29=Data!B234,Data!J234,(IF(B29=Data!#REF!,Data!#REF!,(IF(B29=Data!B229,Data!J229,(IF(B29=Data!B230,Data!J230,(IF(B29=Data!#REF!,Data!J925,(IF(B29=Data!#REF!,Data!#REF!,(IF(B29=Data!B285,Data!J285,Data!#REF!)))))))))))))))&amp;IF(B29=Data!#REF!,Data!#REF!,(IF(B29=Data!#REF!,Data!#REF!,(IF(B29=Data!#REF!,Data!#REF!,(IF(B29=Data!#REF!,Data!#REF!,(IF(B29=Data!#REF!,Data!#REF!,Data!#REF!)))))))))</f>
        <v>#REF!</v>
      </c>
      <c r="V29" s="184" t="str">
        <f>IF(D29="","",VLOOKUP(B29,Data!$B$5:$J$404,9,FALSE)*D29)</f>
        <v/>
      </c>
    </row>
    <row r="30" spans="1:22" s="340" customFormat="1" ht="17" customHeight="1">
      <c r="A30" s="272"/>
      <c r="B30" s="419"/>
      <c r="C30" s="187" t="str">
        <f>IF(D30="","",VLOOKUP(B30,Data!$B$5:$L$404,2,FALSE))</f>
        <v/>
      </c>
      <c r="D30" s="274"/>
      <c r="E30" s="341"/>
      <c r="F30" s="185" t="str">
        <f>IF(D30="","",VLOOKUP(B30,Data!$B$5:$L$404,11,FALSE))</f>
        <v/>
      </c>
      <c r="G30" s="188" t="str">
        <f t="shared" si="0"/>
        <v>-</v>
      </c>
      <c r="H30" s="182" t="str">
        <f>IF(D30="","",VLOOKUP(B30,Data!$B$5:$D$404,3,FALSE))</f>
        <v/>
      </c>
      <c r="I30" s="182" t="str">
        <f>IF(D30="","",VLOOKUP(B30,Data!$B$5:$M$404,12,FALSE))</f>
        <v/>
      </c>
      <c r="J30" s="280"/>
      <c r="K30" s="183" t="str">
        <f>IF(D30="","",VLOOKUP(B30,Data!$B$5:$E$404,4,FALSE)*D30)</f>
        <v/>
      </c>
      <c r="L30" s="183" t="str">
        <f>IF(D30="","",VLOOKUP(B30,Data!$B$5:$F$404,5,FALSE)*D30)</f>
        <v/>
      </c>
      <c r="M30" s="189" t="e">
        <f>IF(B30=Data!B118,Data!G118,(IF(B30=Data!B124,Data!G124,(IF(B30=Data!B126,Data!G126,(IF(B30=Data!#REF!,Data!#REF!,(IF(B30=Data!#REF!,Data!#REF!,(IF(B30=Data!B109,Data!G109,(IF(B30=Data!#REF!,Data!#REF!,(IF(B30=Data!#REF!,Data!#REF!,Data!#REF!)))))))))))))))&amp;IF(B30=Data!B244,Data!G244,(IF(B30=Data!B245,Data!G245,(IF(B30=Data!#REF!,Data!#REF!,(IF(B30=Data!B240,Data!G240,(IF(B30=Data!B241,Data!G241,(IF(B30=Data!#REF!,Data!G936,(IF(B30=Data!#REF!,Data!#REF!,(IF(B30=Data!B296,Data!G296,Data!#REF!)))))))))))))))&amp;IF(B30=Data!#REF!,Data!#REF!,(IF(B30=Data!#REF!,Data!#REF!,(IF(B30=Data!#REF!,Data!#REF!,(IF(B30=Data!#REF!,Data!#REF!,(IF(B30=Data!#REF!,Data!#REF!,Data!#REF!)))))))))</f>
        <v>#REF!</v>
      </c>
      <c r="N30" s="377"/>
      <c r="O30" s="378"/>
      <c r="P30" s="186" t="e">
        <f>IF(B30=Data!B118,Data!H118,(IF(B30=Data!B124,Data!H124,(IF(B30=Data!B126,Data!H126,(IF(B30=Data!#REF!,Data!#REF!,(IF(B30=Data!#REF!,Data!#REF!,(IF(B30=Data!B109,Data!H109,(IF(B30=Data!#REF!,Data!#REF!,(IF(B30=Data!#REF!,Data!#REF!,Data!#REF!)))))))))))))))&amp;IF(B30=Data!B244,Data!H244,(IF(B30=Data!B245,Data!H245,(IF(B30=Data!#REF!,Data!#REF!,(IF(B30=Data!B240,Data!H240,(IF(B30=Data!B241,Data!H241,(IF(B30=Data!#REF!,Data!H936,(IF(B30=Data!#REF!,Data!#REF!,(IF(B30=Data!B296,Data!H296,Data!#REF!)))))))))))))))&amp;IF(B30=Data!#REF!,Data!#REF!,(IF(B30=Data!#REF!,Data!#REF!,(IF(B30=Data!#REF!,Data!#REF!,(IF(B30=Data!#REF!,Data!#REF!,(IF(B30=Data!#REF!,Data!#REF!,Data!#REF!)))))))))</f>
        <v>#REF!</v>
      </c>
      <c r="Q30" s="378"/>
      <c r="R30" s="378"/>
      <c r="S30" s="186" t="e">
        <f>IF(B30=Data!B118,Data!I118,(IF(B30=Data!B124,Data!I124,(IF(B30=Data!B126,Data!I126,(IF(B30=Data!#REF!,Data!#REF!,(IF(B30=Data!#REF!,Data!#REF!,(IF(B30=Data!B109,Data!I109,(IF(B30=Data!#REF!,Data!#REF!,(IF(B30=Data!#REF!,Data!#REF!,Data!#REF!)))))))))))))))&amp;IF(B30=Data!B244,Data!I244,(IF(B30=Data!B245,Data!I245,(IF(B30=Data!#REF!,Data!#REF!,(IF(B30=Data!B240,Data!I240,(IF(B30=Data!B241,Data!I241,(IF(B30=Data!#REF!,Data!I936,(IF(B30=Data!#REF!,Data!#REF!,(IF(B30=Data!B296,Data!I296,Data!#REF!)))))))))))))))&amp;IF(B30=Data!#REF!,Data!#REF!,(IF(B30=Data!#REF!,Data!#REF!,(IF(B30=Data!#REF!,Data!#REF!,(IF(B30=Data!#REF!,Data!#REF!,(IF(B30=Data!#REF!,Data!#REF!,Data!#REF!)))))))))</f>
        <v>#REF!</v>
      </c>
      <c r="T30" s="379"/>
      <c r="U30" s="186" t="e">
        <f>IF(B30=Data!B118,Data!J118,(IF(B30=Data!B124,Data!J124,(IF(B30=Data!B126,Data!J126,(IF(B30=Data!#REF!,Data!#REF!,(IF(B30=Data!#REF!,Data!#REF!,(IF(B30=Data!B109,Data!J109,(IF(B30=Data!#REF!,Data!#REF!,(IF(B30=Data!#REF!,Data!#REF!,Data!#REF!)))))))))))))))&amp;IF(B30=Data!B244,Data!J244,(IF(B30=Data!B245,Data!J245,(IF(B30=Data!#REF!,Data!#REF!,(IF(B30=Data!B240,Data!J240,(IF(B30=Data!B241,Data!J241,(IF(B30=Data!#REF!,Data!J936,(IF(B30=Data!#REF!,Data!#REF!,(IF(B30=Data!B296,Data!J296,Data!#REF!)))))))))))))))&amp;IF(B30=Data!#REF!,Data!#REF!,(IF(B30=Data!#REF!,Data!#REF!,(IF(B30=Data!#REF!,Data!#REF!,(IF(B30=Data!#REF!,Data!#REF!,(IF(B30=Data!#REF!,Data!#REF!,Data!#REF!)))))))))</f>
        <v>#REF!</v>
      </c>
      <c r="V30" s="184" t="str">
        <f>IF(D30="","",VLOOKUP(B30,Data!$B$5:$J$404,9,FALSE)*D30)</f>
        <v/>
      </c>
    </row>
    <row r="31" spans="1:22" s="340" customFormat="1" ht="19.5" customHeight="1">
      <c r="A31" s="272"/>
      <c r="B31" s="695" t="s">
        <v>1214</v>
      </c>
      <c r="C31" s="696"/>
      <c r="D31" s="454">
        <f>SUM(D18:D29)</f>
        <v>9</v>
      </c>
      <c r="E31" s="191"/>
      <c r="F31" s="191"/>
      <c r="G31" s="455">
        <f>SUM(G18:G29)</f>
        <v>37294.31</v>
      </c>
      <c r="H31" s="383"/>
      <c r="I31" s="191"/>
      <c r="J31" s="191"/>
      <c r="K31" s="455">
        <f>SUM(K18:K30)</f>
        <v>2663</v>
      </c>
      <c r="L31" s="455">
        <f>SUM(L18:L30)</f>
        <v>2357</v>
      </c>
      <c r="M31" s="190">
        <f>SUM(M16:M17)</f>
        <v>0</v>
      </c>
      <c r="N31" s="190"/>
      <c r="O31" s="190"/>
      <c r="P31" s="190"/>
      <c r="Q31" s="190"/>
      <c r="R31" s="190">
        <f>SUM(R16:R17)</f>
        <v>0</v>
      </c>
      <c r="S31" s="190">
        <f>SUM(S16:S17)</f>
        <v>0</v>
      </c>
      <c r="T31" s="190"/>
      <c r="U31" s="190">
        <f>SUM(U16:U17)</f>
        <v>0</v>
      </c>
      <c r="V31" s="456">
        <f>SUM(V18:V30)</f>
        <v>13.534000000000001</v>
      </c>
    </row>
    <row r="32" spans="1:22" ht="10.25" customHeight="1">
      <c r="A32" s="272"/>
      <c r="B32" s="697"/>
      <c r="C32" s="698"/>
      <c r="D32" s="395"/>
      <c r="E32" s="311"/>
      <c r="F32" s="160" t="s">
        <v>523</v>
      </c>
      <c r="G32" s="157"/>
      <c r="H32" s="344"/>
      <c r="I32" s="344"/>
      <c r="J32" s="344"/>
      <c r="K32" s="161"/>
      <c r="L32" s="151"/>
      <c r="M32" s="298"/>
      <c r="T32" s="298"/>
      <c r="U32" s="298"/>
      <c r="V32" s="155"/>
    </row>
    <row r="33" spans="1:22" ht="14">
      <c r="A33" s="290" t="s">
        <v>524</v>
      </c>
      <c r="B33" s="346"/>
      <c r="C33" s="347"/>
      <c r="D33" s="396" t="s">
        <v>81</v>
      </c>
      <c r="E33" s="305"/>
      <c r="F33" s="68" t="s">
        <v>82</v>
      </c>
      <c r="G33" s="72"/>
      <c r="H33" s="322" t="s">
        <v>83</v>
      </c>
      <c r="I33" s="349"/>
      <c r="J33" s="152" t="s">
        <v>84</v>
      </c>
      <c r="K33" s="152"/>
      <c r="L33" s="682" t="s">
        <v>85</v>
      </c>
      <c r="M33" s="683"/>
      <c r="N33" s="683"/>
      <c r="O33" s="683"/>
      <c r="P33" s="683"/>
      <c r="Q33" s="683"/>
      <c r="R33" s="683"/>
      <c r="S33" s="683"/>
      <c r="T33" s="683"/>
      <c r="U33" s="683"/>
      <c r="V33" s="684"/>
    </row>
    <row r="34" spans="1:22" ht="14">
      <c r="A34" s="297" t="s">
        <v>525</v>
      </c>
      <c r="B34" s="334"/>
      <c r="C34" s="308"/>
      <c r="D34" s="386" t="s">
        <v>87</v>
      </c>
      <c r="F34" s="685"/>
      <c r="G34" s="686"/>
      <c r="H34" s="297" t="s">
        <v>88</v>
      </c>
      <c r="I34" s="350"/>
      <c r="J34" s="154" t="s">
        <v>89</v>
      </c>
      <c r="K34" s="154"/>
      <c r="L34" s="150"/>
      <c r="V34" s="155"/>
    </row>
    <row r="35" spans="1:22">
      <c r="A35" s="297" t="s">
        <v>526</v>
      </c>
      <c r="B35" s="297"/>
      <c r="C35" s="298"/>
      <c r="F35" s="685"/>
      <c r="G35" s="686"/>
      <c r="H35" s="297"/>
      <c r="I35" s="350"/>
      <c r="J35" s="154" t="s">
        <v>93</v>
      </c>
      <c r="K35" s="154"/>
      <c r="L35" s="150"/>
      <c r="V35" s="155"/>
    </row>
    <row r="36" spans="1:22" ht="10.5" customHeight="1">
      <c r="A36" s="311"/>
      <c r="B36" s="351"/>
      <c r="C36" s="352"/>
      <c r="D36" s="386" t="s">
        <v>94</v>
      </c>
      <c r="F36" s="685"/>
      <c r="G36" s="686"/>
      <c r="H36" s="297" t="s">
        <v>95</v>
      </c>
      <c r="I36" s="350"/>
      <c r="J36" s="154"/>
      <c r="K36" s="154"/>
      <c r="L36" s="150"/>
      <c r="V36" s="155"/>
    </row>
    <row r="37" spans="1:22" ht="13">
      <c r="A37" s="290" t="s">
        <v>96</v>
      </c>
      <c r="C37" s="292"/>
      <c r="D37" s="386" t="s">
        <v>97</v>
      </c>
      <c r="F37" s="76" t="s">
        <v>98</v>
      </c>
      <c r="G37" s="73"/>
      <c r="H37" s="297" t="s">
        <v>88</v>
      </c>
      <c r="I37" s="350"/>
      <c r="J37" s="154" t="s">
        <v>99</v>
      </c>
      <c r="K37" s="154"/>
      <c r="L37" s="150"/>
      <c r="V37" s="155"/>
    </row>
    <row r="38" spans="1:22" ht="10.5" customHeight="1">
      <c r="A38" s="297" t="s">
        <v>527</v>
      </c>
      <c r="C38" s="298"/>
      <c r="D38" s="386"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97"/>
      <c r="E39" s="312"/>
      <c r="F39" s="673" t="s">
        <v>1225</v>
      </c>
      <c r="G39" s="674"/>
      <c r="H39" s="673" t="s">
        <v>1224</v>
      </c>
      <c r="I39" s="674"/>
      <c r="J39" s="158" t="s">
        <v>104</v>
      </c>
      <c r="K39" s="158"/>
      <c r="L39" s="675" t="s">
        <v>105</v>
      </c>
      <c r="M39" s="676"/>
      <c r="N39" s="676"/>
      <c r="O39" s="676"/>
      <c r="P39" s="676"/>
      <c r="Q39" s="676"/>
      <c r="R39" s="676"/>
      <c r="S39" s="676"/>
      <c r="T39" s="676"/>
      <c r="U39" s="676"/>
      <c r="V39" s="677"/>
    </row>
    <row r="40" spans="1:22">
      <c r="B40" s="305"/>
    </row>
    <row r="43" spans="1:22" ht="19.25" customHeight="1"/>
    <row r="44" spans="1:22" ht="19.25" customHeight="1"/>
    <row r="45" spans="1:22" s="354" customFormat="1" ht="17.75" customHeight="1">
      <c r="A45" s="163" t="s">
        <v>886</v>
      </c>
      <c r="B45" s="146"/>
      <c r="C45" s="163" t="s">
        <v>569</v>
      </c>
      <c r="D45" s="382"/>
      <c r="E45" s="363"/>
      <c r="F45" s="163" t="s">
        <v>880</v>
      </c>
      <c r="G45" s="146"/>
      <c r="H45" s="163" t="s">
        <v>569</v>
      </c>
      <c r="K45" s="265"/>
      <c r="L45" s="265"/>
      <c r="V45" s="264"/>
    </row>
    <row r="46" spans="1:22" s="354" customFormat="1" ht="17.75" customHeight="1">
      <c r="A46" s="163" t="s">
        <v>887</v>
      </c>
      <c r="B46" s="146"/>
      <c r="C46" s="163" t="s">
        <v>1219</v>
      </c>
      <c r="D46" s="382"/>
      <c r="E46" s="363"/>
      <c r="F46" s="247" t="s">
        <v>881</v>
      </c>
      <c r="G46" s="381"/>
      <c r="H46" s="247" t="s">
        <v>891</v>
      </c>
      <c r="K46" s="265"/>
      <c r="L46" s="265"/>
      <c r="V46" s="264"/>
    </row>
    <row r="47" spans="1:22" s="354" customFormat="1" ht="17.75" customHeight="1">
      <c r="A47" s="163" t="s">
        <v>888</v>
      </c>
      <c r="B47" s="146"/>
      <c r="C47" s="163" t="s">
        <v>1221</v>
      </c>
      <c r="D47" s="382"/>
      <c r="E47" s="363"/>
      <c r="F47" s="163" t="s">
        <v>882</v>
      </c>
      <c r="G47" s="146"/>
      <c r="H47" s="163" t="s">
        <v>569</v>
      </c>
      <c r="K47" s="265"/>
      <c r="L47" s="265"/>
      <c r="V47" s="264"/>
    </row>
    <row r="48" spans="1:22" s="354" customFormat="1" ht="17.75" customHeight="1">
      <c r="A48" s="163" t="s">
        <v>889</v>
      </c>
      <c r="B48" s="146"/>
      <c r="C48" s="163" t="s">
        <v>569</v>
      </c>
      <c r="D48" s="382"/>
      <c r="E48" s="363"/>
      <c r="F48" s="163" t="s">
        <v>883</v>
      </c>
      <c r="G48" s="146"/>
      <c r="H48" s="163" t="s">
        <v>569</v>
      </c>
      <c r="K48" s="265"/>
      <c r="L48" s="265"/>
      <c r="V48" s="264"/>
    </row>
    <row r="49" spans="1:22" s="354" customFormat="1" ht="17.75" customHeight="1">
      <c r="A49" s="163" t="s">
        <v>890</v>
      </c>
      <c r="B49" s="146"/>
      <c r="C49" s="163" t="s">
        <v>569</v>
      </c>
      <c r="D49" s="382"/>
      <c r="E49" s="363"/>
      <c r="F49" s="163" t="s">
        <v>885</v>
      </c>
      <c r="G49" s="146"/>
      <c r="H49" s="163" t="s">
        <v>569</v>
      </c>
      <c r="K49" s="265"/>
      <c r="L49" s="265"/>
      <c r="V49" s="264"/>
    </row>
    <row r="50" spans="1:22" ht="18.75" customHeight="1">
      <c r="A50" s="411"/>
      <c r="B50" s="411"/>
      <c r="C50" s="411"/>
      <c r="D50" s="384"/>
      <c r="E50" s="266"/>
      <c r="F50" s="163" t="s">
        <v>884</v>
      </c>
      <c r="H50" s="163" t="s">
        <v>569</v>
      </c>
    </row>
    <row r="51" spans="1:22" ht="17.5">
      <c r="A51" s="268"/>
      <c r="B51" s="411"/>
      <c r="C51" s="411"/>
      <c r="D51" s="384"/>
      <c r="E51" s="411"/>
      <c r="F51" s="267"/>
      <c r="G51" s="267"/>
      <c r="H51" s="411"/>
    </row>
    <row r="53" spans="1:22">
      <c r="D53" s="386" t="s">
        <v>872</v>
      </c>
    </row>
    <row r="54" spans="1:22">
      <c r="L54" s="355"/>
    </row>
    <row r="55" spans="1:22" ht="14">
      <c r="A55" s="356"/>
      <c r="C55" s="334"/>
      <c r="D55" s="398"/>
      <c r="L55" s="358"/>
    </row>
    <row r="56" spans="1:22" ht="14">
      <c r="A56" s="359"/>
      <c r="C56" s="334"/>
      <c r="D56" s="398"/>
      <c r="L56" s="358"/>
    </row>
    <row r="57" spans="1:22" ht="14">
      <c r="A57" s="359"/>
      <c r="C57" s="334"/>
      <c r="D57" s="398"/>
      <c r="L57" s="358"/>
    </row>
    <row r="58" spans="1:22" ht="14">
      <c r="A58" s="359"/>
      <c r="B58" s="334"/>
      <c r="C58" s="334"/>
      <c r="D58" s="398"/>
      <c r="L58" s="358"/>
    </row>
    <row r="59" spans="1:22" ht="14">
      <c r="A59" s="359"/>
      <c r="B59" s="334"/>
      <c r="C59" s="334"/>
      <c r="D59" s="398"/>
      <c r="L59" s="358"/>
    </row>
    <row r="60" spans="1:22" ht="14">
      <c r="A60" s="359"/>
      <c r="B60" s="334"/>
      <c r="C60" s="334"/>
      <c r="D60" s="398"/>
      <c r="L60" s="358"/>
    </row>
    <row r="61" spans="1:22" ht="14">
      <c r="A61" s="334"/>
      <c r="B61" s="334"/>
      <c r="C61" s="334"/>
      <c r="D61" s="398"/>
      <c r="L61" s="360"/>
    </row>
    <row r="62" spans="1:22" ht="14">
      <c r="A62" s="359"/>
      <c r="B62" s="334"/>
      <c r="C62" s="334"/>
      <c r="D62" s="398"/>
    </row>
    <row r="63" spans="1:22" ht="14">
      <c r="A63" s="334"/>
      <c r="B63" s="334"/>
      <c r="C63" s="334"/>
      <c r="D63" s="398"/>
    </row>
    <row r="64" spans="1:22" ht="14">
      <c r="A64" s="334"/>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34"/>
      <c r="B75" s="334"/>
      <c r="C75" s="334"/>
      <c r="D75" s="398"/>
    </row>
    <row r="76" spans="1:4" ht="14">
      <c r="B76" s="334"/>
    </row>
    <row r="77" spans="1:4" ht="14">
      <c r="B77" s="334"/>
    </row>
    <row r="78" spans="1:4" ht="14">
      <c r="B78" s="334"/>
    </row>
  </sheetData>
  <mergeCells count="9">
    <mergeCell ref="F39:G39"/>
    <mergeCell ref="H39:I39"/>
    <mergeCell ref="L39:V39"/>
    <mergeCell ref="B31:C32"/>
    <mergeCell ref="L33:V33"/>
    <mergeCell ref="F34:G34"/>
    <mergeCell ref="F35:G35"/>
    <mergeCell ref="F36:G36"/>
    <mergeCell ref="L38:V38"/>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39" max="21" man="1"/>
  </rowBreaks>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CE639-1C95-4EBD-BC5D-7C1880DC9F0F}">
  <sheetPr>
    <tabColor rgb="FFFFFFCC"/>
    <pageSetUpPr fitToPage="1"/>
  </sheetPr>
  <dimension ref="A1:AD80"/>
  <sheetViews>
    <sheetView topLeftCell="A7" zoomScale="73" zoomScaleNormal="70" zoomScaleSheetLayoutView="85" workbookViewId="0">
      <selection activeCell="A21" sqref="A21:XFD22"/>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21"/>
      <c r="I10" s="622"/>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1173</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272"/>
      <c r="B19" s="368" t="s">
        <v>353</v>
      </c>
      <c r="C19" s="187" t="str">
        <f>IF(D19="","",VLOOKUP(B19,Data!$B$5:$L$404,2,FALSE))</f>
        <v>WQ78260</v>
      </c>
      <c r="D19" s="274">
        <v>10</v>
      </c>
      <c r="E19" s="273"/>
      <c r="F19" s="376">
        <f>IF(D19="","",VLOOKUP(B19,Data!$B$5:$L$404,11,FALSE))</f>
        <v>4283.6499999999996</v>
      </c>
      <c r="G19" s="400">
        <f>IF(D19&gt;0,D19*F19,"-")</f>
        <v>42836.5</v>
      </c>
      <c r="H19" s="401" t="str">
        <f>IF(D19="","",VLOOKUP(B19,Data!$B$5:$D$404,3,FALSE))</f>
        <v>C/T</v>
      </c>
      <c r="I19" s="401" t="str">
        <f>IF(D19="","",VLOOKUP(B19,Data!$B$5:$M$404,12,FALSE))</f>
        <v>Indonesia</v>
      </c>
      <c r="J19" s="553" t="s">
        <v>1174</v>
      </c>
      <c r="K19" s="187">
        <f>IF(D19="","",VLOOKUP(B19,Data!$B$5:$E$404,4,FALSE)*D19)</f>
        <v>3050</v>
      </c>
      <c r="L19" s="187">
        <f>IF(D19="","",VLOOKUP(B19,Data!$B$5:$F$404,5,FALSE)*D19)</f>
        <v>2690</v>
      </c>
      <c r="M19" s="403"/>
      <c r="N19" s="404"/>
      <c r="O19" s="405"/>
      <c r="P19" s="406"/>
      <c r="Q19" s="405"/>
      <c r="R19" s="405"/>
      <c r="S19" s="406"/>
      <c r="T19" s="407"/>
      <c r="U19" s="406"/>
      <c r="V19" s="408">
        <f>IF(D19="","",VLOOKUP(B19,Data!$B$5:$J$404,9,FALSE)*D19)</f>
        <v>15.34</v>
      </c>
      <c r="W19" s="386"/>
      <c r="X19" s="386"/>
      <c r="Y19" s="386"/>
      <c r="Z19" s="386"/>
      <c r="AA19" s="386"/>
      <c r="AB19" s="386"/>
      <c r="AC19" s="386"/>
      <c r="AD19" s="386"/>
    </row>
    <row r="20" spans="1:30" s="409" customFormat="1" ht="17" customHeight="1">
      <c r="A20" s="272"/>
      <c r="B20" s="368" t="s">
        <v>205</v>
      </c>
      <c r="C20" s="187" t="str">
        <f>IF(D20="","",VLOOKUP(B20,Data!$B$5:$L$404,2,FALSE))</f>
        <v>WH50390</v>
      </c>
      <c r="D20" s="274">
        <v>1</v>
      </c>
      <c r="E20" s="273"/>
      <c r="F20" s="376">
        <f>IF(D20="","",VLOOKUP(B20,Data!$B$5:$L$404,11,FALSE))</f>
        <v>2142.8000000000002</v>
      </c>
      <c r="G20" s="400">
        <f>IF(D20&gt;0,D20*F20,"-")</f>
        <v>2142.8000000000002</v>
      </c>
      <c r="H20" s="401" t="str">
        <f>IF(D20="","",VLOOKUP(B20,Data!$B$5:$D$404,3,FALSE))</f>
        <v>C/T</v>
      </c>
      <c r="I20" s="401" t="str">
        <f>IF(D20="","",VLOOKUP(B20,Data!$B$5:$M$404,12,FALSE))</f>
        <v>Indonesia</v>
      </c>
      <c r="J20" s="553" t="s">
        <v>1174</v>
      </c>
      <c r="K20" s="187">
        <f>IF(D20="","",VLOOKUP(B20,Data!$B$5:$E$404,4,FALSE)*D20)</f>
        <v>201</v>
      </c>
      <c r="L20" s="187">
        <f>IF(D20="","",VLOOKUP(B20,Data!$B$5:$F$404,5,FALSE)*D20)</f>
        <v>181</v>
      </c>
      <c r="M20" s="403"/>
      <c r="N20" s="404"/>
      <c r="O20" s="405"/>
      <c r="P20" s="406"/>
      <c r="Q20" s="405"/>
      <c r="R20" s="405"/>
      <c r="S20" s="406"/>
      <c r="T20" s="407"/>
      <c r="U20" s="406"/>
      <c r="V20" s="408">
        <f>IF(D20="","",VLOOKUP(B20,Data!$B$5:$J$404,9,FALSE)*D20)</f>
        <v>1.1499999999999999</v>
      </c>
      <c r="W20" s="386"/>
      <c r="X20" s="386"/>
      <c r="Y20" s="386"/>
      <c r="Z20" s="386"/>
      <c r="AA20" s="386"/>
      <c r="AB20" s="386"/>
      <c r="AC20" s="386"/>
      <c r="AD20" s="386"/>
    </row>
    <row r="21" spans="1:30" s="340" customFormat="1" ht="17" customHeight="1">
      <c r="A21" s="271"/>
      <c r="B21" s="420" t="s">
        <v>1207</v>
      </c>
      <c r="C21" s="187" t="str">
        <f>IF(D21="","",VLOOKUP(B21,Data!$B$5:$L$404,2,FALSE))</f>
        <v/>
      </c>
      <c r="D21" s="274"/>
      <c r="E21" s="276"/>
      <c r="F21" s="185" t="str">
        <f>IF(D21="","",VLOOKUP(B21,Data!$B$5:$L$404,11,FALSE))</f>
        <v/>
      </c>
      <c r="G21" s="188" t="str">
        <f>IF(D21&gt;0,D21*F21,"-")</f>
        <v>-</v>
      </c>
      <c r="H21" s="182" t="str">
        <f>IF(D21="","",VLOOKUP(B21,Data!$B$5:$D$404,3,FALSE))</f>
        <v/>
      </c>
      <c r="I21" s="182" t="str">
        <f>IF(D21="","",VLOOKUP(B21,Data!$B$5:$M$404,12,FALSE))</f>
        <v/>
      </c>
      <c r="J21" s="279"/>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409" customFormat="1" ht="17" customHeight="1">
      <c r="A22" s="272"/>
      <c r="B22" s="368" t="s">
        <v>547</v>
      </c>
      <c r="C22" s="187" t="str">
        <f>IF(D22="","",VLOOKUP(B22,Data!$B$5:$L$404,2,FALSE))</f>
        <v>ZG04870</v>
      </c>
      <c r="D22" s="274">
        <v>2</v>
      </c>
      <c r="E22" s="273"/>
      <c r="F22" s="376">
        <f>IF(D22="","",VLOOKUP(B22,Data!$B$5:$L$404,11,FALSE))</f>
        <v>1870.76</v>
      </c>
      <c r="G22" s="400">
        <f>IF(D22&gt;0,D22*F22,"-")</f>
        <v>3741.52</v>
      </c>
      <c r="H22" s="401" t="str">
        <f>IF(D22="","",VLOOKUP(B22,Data!$B$5:$D$404,3,FALSE))</f>
        <v>C/T</v>
      </c>
      <c r="I22" s="401" t="str">
        <f>IF(D22="","",VLOOKUP(B22,Data!$B$5:$M$404,12,FALSE))</f>
        <v>Indonesia</v>
      </c>
      <c r="J22" s="553" t="s">
        <v>1206</v>
      </c>
      <c r="K22" s="187">
        <f>IF(D22="","",VLOOKUP(B22,Data!$B$5:$E$404,4,FALSE)*D22)</f>
        <v>402</v>
      </c>
      <c r="L22" s="187">
        <f>IF(D22="","",VLOOKUP(B22,Data!$B$5:$F$404,5,FALSE)*D22)</f>
        <v>362</v>
      </c>
      <c r="M22" s="403"/>
      <c r="N22" s="404"/>
      <c r="O22" s="405"/>
      <c r="P22" s="406"/>
      <c r="Q22" s="405"/>
      <c r="R22" s="405"/>
      <c r="S22" s="406"/>
      <c r="T22" s="407"/>
      <c r="U22" s="406"/>
      <c r="V22" s="408">
        <f>IF(D22="","",VLOOKUP(B22,Data!$B$5:$J$404,9,FALSE)*D22)</f>
        <v>2.2999999999999998</v>
      </c>
      <c r="W22" s="386"/>
      <c r="X22" s="386"/>
      <c r="Y22" s="386"/>
      <c r="Z22" s="386"/>
      <c r="AA22" s="386"/>
      <c r="AB22" s="386"/>
      <c r="AC22" s="386"/>
      <c r="AD22" s="386"/>
    </row>
    <row r="23" spans="1:30" s="340" customFormat="1" ht="17" customHeight="1">
      <c r="A23" s="272"/>
      <c r="B23" s="419"/>
      <c r="C23" s="187" t="str">
        <f>IF(D23="","",VLOOKUP(B23,Data!$B$5:$L$404,2,FALSE))</f>
        <v/>
      </c>
      <c r="D23" s="274"/>
      <c r="E23" s="466"/>
      <c r="F23" s="185" t="str">
        <f>IF(D23="","",VLOOKUP(B23,Data!$B$5:$L$404,11,FALSE))</f>
        <v/>
      </c>
      <c r="G23" s="188" t="str">
        <f t="shared" ref="G23:G30" si="0">IF(D23&gt;0,D23*F23,"-")</f>
        <v>-</v>
      </c>
      <c r="H23" s="182" t="str">
        <f>IF(D23="","",VLOOKUP(B23,Data!$B$5:$D$404,3,FALSE))</f>
        <v/>
      </c>
      <c r="I23" s="182" t="str">
        <f>IF(D23="","",VLOOKUP(B23,Data!$B$5:$M$404,12,FALSE))</f>
        <v/>
      </c>
      <c r="J23" s="553"/>
      <c r="K23" s="183" t="str">
        <f>IF(D23="","",VLOOKUP(B23,Data!$B$5:$E$404,4,FALSE)*D23)</f>
        <v/>
      </c>
      <c r="L23" s="183" t="str">
        <f>IF(D23="","",VLOOKUP(B23,Data!$B$5:$F$404,5,FALSE)*D23)</f>
        <v/>
      </c>
      <c r="M23" s="189" t="e">
        <f>IF(B23=Data!B86,Data!G86,(IF(B23=Data!B92,Data!G92,(IF(B23=Data!B94,Data!G94,(IF(B23=Data!#REF!,Data!#REF!,(IF(B23=Data!#REF!,Data!#REF!,(IF(B23=Data!B77,Data!G77,(IF(B23=Data!#REF!,Data!#REF!,(IF(B23=Data!#REF!,Data!#REF!,Data!#REF!)))))))))))))))&amp;IF(B23=Data!B211,Data!G211,(IF(B23=Data!B212,Data!G212,(IF(B23=Data!#REF!,Data!#REF!,(IF(B23=Data!B207,Data!G207,(IF(B23=Data!B208,Data!G208,(IF(B23=Data!#REF!,Data!G904,(IF(B23=Data!#REF!,Data!#REF!,(IF(B23=Data!B264,Data!G264,Data!#REF!)))))))))))))))&amp;IF(B23=Data!#REF!,Data!#REF!,(IF(B23=Data!#REF!,Data!#REF!,(IF(B23=Data!#REF!,Data!#REF!,(IF(B23=Data!#REF!,Data!#REF!,(IF(B23=Data!#REF!,Data!#REF!,Data!#REF!)))))))))</f>
        <v>#REF!</v>
      </c>
      <c r="N23" s="377"/>
      <c r="O23" s="378"/>
      <c r="P23" s="186" t="e">
        <f>IF(B23=Data!B86,Data!H86,(IF(B23=Data!B92,Data!H92,(IF(B23=Data!B94,Data!H94,(IF(B23=Data!#REF!,Data!#REF!,(IF(B23=Data!#REF!,Data!#REF!,(IF(B23=Data!B77,Data!H77,(IF(B23=Data!#REF!,Data!#REF!,(IF(B23=Data!#REF!,Data!#REF!,Data!#REF!)))))))))))))))&amp;IF(B23=Data!B211,Data!H211,(IF(B23=Data!B212,Data!H212,(IF(B23=Data!#REF!,Data!#REF!,(IF(B23=Data!B207,Data!H207,(IF(B23=Data!B208,Data!H208,(IF(B23=Data!#REF!,Data!H904,(IF(B23=Data!#REF!,Data!#REF!,(IF(B23=Data!B264,Data!H264,Data!#REF!)))))))))))))))&amp;IF(B23=Data!#REF!,Data!#REF!,(IF(B23=Data!#REF!,Data!#REF!,(IF(B23=Data!#REF!,Data!#REF!,(IF(B23=Data!#REF!,Data!#REF!,(IF(B23=Data!#REF!,Data!#REF!,Data!#REF!)))))))))</f>
        <v>#REF!</v>
      </c>
      <c r="Q23" s="378"/>
      <c r="R23" s="378"/>
      <c r="S23" s="186" t="e">
        <f>IF(B23=Data!B86,Data!I86,(IF(B23=Data!B92,Data!I92,(IF(B23=Data!B94,Data!I94,(IF(B23=Data!#REF!,Data!#REF!,(IF(B23=Data!#REF!,Data!#REF!,(IF(B23=Data!B77,Data!I77,(IF(B23=Data!#REF!,Data!#REF!,(IF(B23=Data!#REF!,Data!#REF!,Data!#REF!)))))))))))))))&amp;IF(B23=Data!B211,Data!I211,(IF(B23=Data!B212,Data!I212,(IF(B23=Data!#REF!,Data!#REF!,(IF(B23=Data!B207,Data!I207,(IF(B23=Data!B208,Data!I208,(IF(B23=Data!#REF!,Data!I904,(IF(B23=Data!#REF!,Data!#REF!,(IF(B23=Data!B264,Data!I264,Data!#REF!)))))))))))))))&amp;IF(B23=Data!#REF!,Data!#REF!,(IF(B23=Data!#REF!,Data!#REF!,(IF(B23=Data!#REF!,Data!#REF!,(IF(B23=Data!#REF!,Data!#REF!,(IF(B23=Data!#REF!,Data!#REF!,Data!#REF!)))))))))</f>
        <v>#REF!</v>
      </c>
      <c r="T23" s="379"/>
      <c r="U23" s="186" t="e">
        <f>IF(B23=Data!B86,Data!J86,(IF(B23=Data!B92,Data!J92,(IF(B23=Data!B94,Data!J94,(IF(B23=Data!#REF!,Data!#REF!,(IF(B23=Data!#REF!,Data!#REF!,(IF(B23=Data!B77,Data!J77,(IF(B23=Data!#REF!,Data!#REF!,(IF(B23=Data!#REF!,Data!#REF!,Data!#REF!)))))))))))))))&amp;IF(B23=Data!B211,Data!J211,(IF(B23=Data!B212,Data!J212,(IF(B23=Data!#REF!,Data!#REF!,(IF(B23=Data!B207,Data!J207,(IF(B23=Data!B208,Data!J208,(IF(B23=Data!#REF!,Data!J904,(IF(B23=Data!#REF!,Data!#REF!,(IF(B23=Data!B264,Data!J264,Data!#REF!)))))))))))))))&amp;IF(B23=Data!#REF!,Data!#REF!,(IF(B23=Data!#REF!,Data!#REF!,(IF(B23=Data!#REF!,Data!#REF!,(IF(B23=Data!#REF!,Data!#REF!,(IF(B23=Data!#REF!,Data!#REF!,Data!#REF!)))))))))</f>
        <v>#REF!</v>
      </c>
      <c r="V23" s="184" t="str">
        <f>IF(D23="","",VLOOKUP(B23,Data!$B$5:$J$404,9,FALSE)*D23)</f>
        <v/>
      </c>
    </row>
    <row r="24" spans="1:30" s="340" customFormat="1" ht="17" customHeight="1">
      <c r="A24" s="272"/>
      <c r="B24" s="419"/>
      <c r="C24" s="187" t="str">
        <f>IF(D24="","",VLOOKUP(B24,Data!$B$5:$L$404,2,FALSE))</f>
        <v/>
      </c>
      <c r="D24" s="274"/>
      <c r="E24" s="466"/>
      <c r="F24" s="185" t="str">
        <f>IF(D24="","",VLOOKUP(B24,Data!$B$5:$L$404,11,FALSE))</f>
        <v/>
      </c>
      <c r="G24" s="188" t="str">
        <f t="shared" si="0"/>
        <v>-</v>
      </c>
      <c r="H24" s="182" t="str">
        <f>IF(D24="","",VLOOKUP(B24,Data!$B$5:$D$404,3,FALSE))</f>
        <v/>
      </c>
      <c r="I24" s="182" t="str">
        <f>IF(D24="","",VLOOKUP(B24,Data!$B$5:$M$404,12,FALSE))</f>
        <v/>
      </c>
      <c r="J24" s="553"/>
      <c r="K24" s="183" t="str">
        <f>IF(D24="","",VLOOKUP(B24,Data!$B$5:$E$404,4,FALSE)*D24)</f>
        <v/>
      </c>
      <c r="L24" s="183" t="str">
        <f>IF(D24="","",VLOOKUP(B24,Data!$B$5:$F$404,5,FALSE)*D24)</f>
        <v/>
      </c>
      <c r="M24" s="189" t="e">
        <f>IF(B24=Data!B87,Data!G87,(IF(B24=Data!B93,Data!G93,(IF(B24=Data!B95,Data!G95,(IF(B24=Data!#REF!,Data!#REF!,(IF(B24=Data!#REF!,Data!#REF!,(IF(B24=Data!B78,Data!G78,(IF(B24=Data!#REF!,Data!#REF!,(IF(B24=Data!#REF!,Data!#REF!,Data!#REF!)))))))))))))))&amp;IF(B24=Data!B212,Data!G212,(IF(B24=Data!B213,Data!G213,(IF(B24=Data!#REF!,Data!#REF!,(IF(B24=Data!B208,Data!G208,(IF(B24=Data!B209,Data!G209,(IF(B24=Data!#REF!,Data!G905,(IF(B24=Data!#REF!,Data!#REF!,(IF(B24=Data!B265,Data!G265,Data!#REF!)))))))))))))))&amp;IF(B24=Data!#REF!,Data!#REF!,(IF(B24=Data!#REF!,Data!#REF!,(IF(B24=Data!#REF!,Data!#REF!,(IF(B24=Data!#REF!,Data!#REF!,(IF(B24=Data!#REF!,Data!#REF!,Data!#REF!)))))))))</f>
        <v>#REF!</v>
      </c>
      <c r="N24" s="377"/>
      <c r="O24" s="378"/>
      <c r="P24" s="186" t="e">
        <f>IF(B24=Data!B87,Data!H87,(IF(B24=Data!B93,Data!H93,(IF(B24=Data!B95,Data!H95,(IF(B24=Data!#REF!,Data!#REF!,(IF(B24=Data!#REF!,Data!#REF!,(IF(B24=Data!B78,Data!H78,(IF(B24=Data!#REF!,Data!#REF!,(IF(B24=Data!#REF!,Data!#REF!,Data!#REF!)))))))))))))))&amp;IF(B24=Data!B212,Data!H212,(IF(B24=Data!B213,Data!H213,(IF(B24=Data!#REF!,Data!#REF!,(IF(B24=Data!B208,Data!H208,(IF(B24=Data!B209,Data!H209,(IF(B24=Data!#REF!,Data!H905,(IF(B24=Data!#REF!,Data!#REF!,(IF(B24=Data!B265,Data!H265,Data!#REF!)))))))))))))))&amp;IF(B24=Data!#REF!,Data!#REF!,(IF(B24=Data!#REF!,Data!#REF!,(IF(B24=Data!#REF!,Data!#REF!,(IF(B24=Data!#REF!,Data!#REF!,(IF(B24=Data!#REF!,Data!#REF!,Data!#REF!)))))))))</f>
        <v>#REF!</v>
      </c>
      <c r="Q24" s="378"/>
      <c r="R24" s="378"/>
      <c r="S24" s="186" t="e">
        <f>IF(B24=Data!B87,Data!I87,(IF(B24=Data!B93,Data!I93,(IF(B24=Data!B95,Data!I95,(IF(B24=Data!#REF!,Data!#REF!,(IF(B24=Data!#REF!,Data!#REF!,(IF(B24=Data!B78,Data!I78,(IF(B24=Data!#REF!,Data!#REF!,(IF(B24=Data!#REF!,Data!#REF!,Data!#REF!)))))))))))))))&amp;IF(B24=Data!B212,Data!I212,(IF(B24=Data!B213,Data!I213,(IF(B24=Data!#REF!,Data!#REF!,(IF(B24=Data!B208,Data!I208,(IF(B24=Data!B209,Data!I209,(IF(B24=Data!#REF!,Data!I905,(IF(B24=Data!#REF!,Data!#REF!,(IF(B24=Data!B265,Data!I265,Data!#REF!)))))))))))))))&amp;IF(B24=Data!#REF!,Data!#REF!,(IF(B24=Data!#REF!,Data!#REF!,(IF(B24=Data!#REF!,Data!#REF!,(IF(B24=Data!#REF!,Data!#REF!,(IF(B24=Data!#REF!,Data!#REF!,Data!#REF!)))))))))</f>
        <v>#REF!</v>
      </c>
      <c r="T24" s="379"/>
      <c r="U24" s="186" t="e">
        <f>IF(B24=Data!B87,Data!J87,(IF(B24=Data!B93,Data!J93,(IF(B24=Data!B95,Data!J95,(IF(B24=Data!#REF!,Data!#REF!,(IF(B24=Data!#REF!,Data!#REF!,(IF(B24=Data!B78,Data!J78,(IF(B24=Data!#REF!,Data!#REF!,(IF(B24=Data!#REF!,Data!#REF!,Data!#REF!)))))))))))))))&amp;IF(B24=Data!B212,Data!J212,(IF(B24=Data!B213,Data!J213,(IF(B24=Data!#REF!,Data!#REF!,(IF(B24=Data!B208,Data!J208,(IF(B24=Data!B209,Data!J209,(IF(B24=Data!#REF!,Data!J905,(IF(B24=Data!#REF!,Data!#REF!,(IF(B24=Data!B265,Data!J265,Data!#REF!)))))))))))))))&amp;IF(B24=Data!#REF!,Data!#REF!,(IF(B24=Data!#REF!,Data!#REF!,(IF(B24=Data!#REF!,Data!#REF!,(IF(B24=Data!#REF!,Data!#REF!,(IF(B24=Data!#REF!,Data!#REF!,Data!#REF!)))))))))</f>
        <v>#REF!</v>
      </c>
      <c r="V24" s="184" t="str">
        <f>IF(D24="","",VLOOKUP(B24,Data!$B$5:$J$404,9,FALSE)*D24)</f>
        <v/>
      </c>
    </row>
    <row r="25" spans="1:30" s="340" customFormat="1" ht="17" customHeight="1">
      <c r="A25" s="272"/>
      <c r="B25" s="419"/>
      <c r="C25" s="187" t="str">
        <f>IF(D25="","",VLOOKUP(B25,Data!$B$5:$L$404,2,FALSE))</f>
        <v/>
      </c>
      <c r="D25" s="274"/>
      <c r="E25" s="466"/>
      <c r="F25" s="185" t="str">
        <f>IF(D25="","",VLOOKUP(B25,Data!$B$5:$L$404,11,FALSE))</f>
        <v/>
      </c>
      <c r="G25" s="188" t="str">
        <f t="shared" si="0"/>
        <v>-</v>
      </c>
      <c r="H25" s="182" t="str">
        <f>IF(D25="","",VLOOKUP(B25,Data!$B$5:$D$404,3,FALSE))</f>
        <v/>
      </c>
      <c r="I25" s="182" t="str">
        <f>IF(D25="","",VLOOKUP(B25,Data!$B$5:$M$404,12,FALSE))</f>
        <v/>
      </c>
      <c r="J25" s="553"/>
      <c r="K25" s="183" t="str">
        <f>IF(D25="","",VLOOKUP(B25,Data!$B$5:$E$404,4,FALSE)*D25)</f>
        <v/>
      </c>
      <c r="L25" s="183" t="str">
        <f>IF(D25="","",VLOOKUP(B25,Data!$B$5:$F$404,5,FALSE)*D25)</f>
        <v/>
      </c>
      <c r="M25" s="189" t="e">
        <f>IF(B25=Data!B82,Data!G82,(IF(B25=Data!B88,Data!G88,(IF(B25=Data!B90,Data!G90,(IF(B25=Data!#REF!,Data!#REF!,(IF(B25=Data!#REF!,Data!#REF!,(IF(B25=Data!B73,Data!G73,(IF(B25=Data!#REF!,Data!#REF!,(IF(B25=Data!#REF!,Data!#REF!,Data!#REF!)))))))))))))))&amp;IF(B25=Data!B207,Data!G207,(IF(B25=Data!B208,Data!G208,(IF(B25=Data!#REF!,Data!#REF!,(IF(B25=Data!B203,Data!G203,(IF(B25=Data!B204,Data!G204,(IF(B25=Data!#REF!,Data!G900,(IF(B25=Data!#REF!,Data!#REF!,(IF(B25=Data!B260,Data!G260,Data!#REF!)))))))))))))))&amp;IF(B25=Data!#REF!,Data!#REF!,(IF(B25=Data!#REF!,Data!#REF!,(IF(B25=Data!#REF!,Data!#REF!,(IF(B25=Data!#REF!,Data!#REF!,(IF(B25=Data!#REF!,Data!#REF!,Data!#REF!)))))))))</f>
        <v>#REF!</v>
      </c>
      <c r="N25" s="377"/>
      <c r="O25" s="378"/>
      <c r="P25" s="186" t="e">
        <f>IF(B25=Data!B82,Data!H82,(IF(B25=Data!B88,Data!H88,(IF(B25=Data!B90,Data!H90,(IF(B25=Data!#REF!,Data!#REF!,(IF(B25=Data!#REF!,Data!#REF!,(IF(B25=Data!B73,Data!H73,(IF(B25=Data!#REF!,Data!#REF!,(IF(B25=Data!#REF!,Data!#REF!,Data!#REF!)))))))))))))))&amp;IF(B25=Data!B207,Data!H207,(IF(B25=Data!B208,Data!H208,(IF(B25=Data!#REF!,Data!#REF!,(IF(B25=Data!B203,Data!H203,(IF(B25=Data!B204,Data!H204,(IF(B25=Data!#REF!,Data!H900,(IF(B25=Data!#REF!,Data!#REF!,(IF(B25=Data!B260,Data!H260,Data!#REF!)))))))))))))))&amp;IF(B25=Data!#REF!,Data!#REF!,(IF(B25=Data!#REF!,Data!#REF!,(IF(B25=Data!#REF!,Data!#REF!,(IF(B25=Data!#REF!,Data!#REF!,(IF(B25=Data!#REF!,Data!#REF!,Data!#REF!)))))))))</f>
        <v>#REF!</v>
      </c>
      <c r="Q25" s="378"/>
      <c r="R25" s="378"/>
      <c r="S25" s="186" t="e">
        <f>IF(B25=Data!B82,Data!I82,(IF(B25=Data!B88,Data!I88,(IF(B25=Data!B90,Data!I90,(IF(B25=Data!#REF!,Data!#REF!,(IF(B25=Data!#REF!,Data!#REF!,(IF(B25=Data!B73,Data!I73,(IF(B25=Data!#REF!,Data!#REF!,(IF(B25=Data!#REF!,Data!#REF!,Data!#REF!)))))))))))))))&amp;IF(B25=Data!B207,Data!I207,(IF(B25=Data!B208,Data!I208,(IF(B25=Data!#REF!,Data!#REF!,(IF(B25=Data!B203,Data!I203,(IF(B25=Data!B204,Data!I204,(IF(B25=Data!#REF!,Data!I900,(IF(B25=Data!#REF!,Data!#REF!,(IF(B25=Data!B260,Data!I260,Data!#REF!)))))))))))))))&amp;IF(B25=Data!#REF!,Data!#REF!,(IF(B25=Data!#REF!,Data!#REF!,(IF(B25=Data!#REF!,Data!#REF!,(IF(B25=Data!#REF!,Data!#REF!,(IF(B25=Data!#REF!,Data!#REF!,Data!#REF!)))))))))</f>
        <v>#REF!</v>
      </c>
      <c r="T25" s="379"/>
      <c r="U25" s="186" t="e">
        <f>IF(B25=Data!B82,Data!J82,(IF(B25=Data!B88,Data!J88,(IF(B25=Data!B90,Data!J90,(IF(B25=Data!#REF!,Data!#REF!,(IF(B25=Data!#REF!,Data!#REF!,(IF(B25=Data!B73,Data!J73,(IF(B25=Data!#REF!,Data!#REF!,(IF(B25=Data!#REF!,Data!#REF!,Data!#REF!)))))))))))))))&amp;IF(B25=Data!B207,Data!J207,(IF(B25=Data!B208,Data!J208,(IF(B25=Data!#REF!,Data!#REF!,(IF(B25=Data!B203,Data!J203,(IF(B25=Data!B204,Data!J204,(IF(B25=Data!#REF!,Data!J900,(IF(B25=Data!#REF!,Data!#REF!,(IF(B25=Data!B260,Data!J260,Data!#REF!)))))))))))))))&amp;IF(B25=Data!#REF!,Data!#REF!,(IF(B25=Data!#REF!,Data!#REF!,(IF(B25=Data!#REF!,Data!#REF!,(IF(B25=Data!#REF!,Data!#REF!,(IF(B25=Data!#REF!,Data!#REF!,Data!#REF!)))))))))</f>
        <v>#REF!</v>
      </c>
      <c r="V25" s="184" t="str">
        <f>IF(D25="","",VLOOKUP(B25,Data!$B$5:$J$404,9,FALSE)*D25)</f>
        <v/>
      </c>
    </row>
    <row r="26" spans="1:30" s="340" customFormat="1" ht="17" customHeight="1">
      <c r="A26" s="272"/>
      <c r="B26" s="419"/>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553"/>
      <c r="K26" s="183" t="str">
        <f>IF(D26="","",VLOOKUP(B26,Data!$B$5:$E$404,4,FALSE)*D26)</f>
        <v/>
      </c>
      <c r="L26" s="183" t="str">
        <f>IF(D26="","",VLOOKUP(B26,Data!$B$5:$F$404,5,FALSE)*D26)</f>
        <v/>
      </c>
      <c r="M26" s="189" t="e">
        <f>IF(B26=Data!B83,Data!G83,(IF(B26=Data!B89,Data!G89,(IF(B26=Data!B91,Data!G91,(IF(B26=Data!#REF!,Data!#REF!,(IF(B26=Data!#REF!,Data!#REF!,(IF(B26=Data!B74,Data!G74,(IF(B26=Data!#REF!,Data!#REF!,(IF(B26=Data!#REF!,Data!#REF!,Data!#REF!)))))))))))))))&amp;IF(B26=Data!B208,Data!G208,(IF(B26=Data!B209,Data!G209,(IF(B26=Data!#REF!,Data!#REF!,(IF(B26=Data!B204,Data!G204,(IF(B26=Data!B205,Data!G205,(IF(B26=Data!#REF!,Data!G901,(IF(B26=Data!#REF!,Data!#REF!,(IF(B26=Data!B261,Data!G261,Data!#REF!)))))))))))))))&amp;IF(B26=Data!#REF!,Data!#REF!,(IF(B26=Data!#REF!,Data!#REF!,(IF(B26=Data!#REF!,Data!#REF!,(IF(B26=Data!#REF!,Data!#REF!,(IF(B26=Data!#REF!,Data!#REF!,Data!#REF!)))))))))</f>
        <v>#REF!</v>
      </c>
      <c r="N26" s="377"/>
      <c r="O26" s="378"/>
      <c r="P26" s="186" t="e">
        <f>IF(B26=Data!B83,Data!H83,(IF(B26=Data!B89,Data!H89,(IF(B26=Data!B91,Data!H91,(IF(B26=Data!#REF!,Data!#REF!,(IF(B26=Data!#REF!,Data!#REF!,(IF(B26=Data!B74,Data!H74,(IF(B26=Data!#REF!,Data!#REF!,(IF(B26=Data!#REF!,Data!#REF!,Data!#REF!)))))))))))))))&amp;IF(B26=Data!B208,Data!H208,(IF(B26=Data!B209,Data!H209,(IF(B26=Data!#REF!,Data!#REF!,(IF(B26=Data!B204,Data!H204,(IF(B26=Data!B205,Data!H205,(IF(B26=Data!#REF!,Data!H901,(IF(B26=Data!#REF!,Data!#REF!,(IF(B26=Data!B261,Data!H261,Data!#REF!)))))))))))))))&amp;IF(B26=Data!#REF!,Data!#REF!,(IF(B26=Data!#REF!,Data!#REF!,(IF(B26=Data!#REF!,Data!#REF!,(IF(B26=Data!#REF!,Data!#REF!,(IF(B26=Data!#REF!,Data!#REF!,Data!#REF!)))))))))</f>
        <v>#REF!</v>
      </c>
      <c r="Q26" s="378"/>
      <c r="R26" s="378"/>
      <c r="S26" s="186" t="e">
        <f>IF(B26=Data!B83,Data!I83,(IF(B26=Data!B89,Data!I89,(IF(B26=Data!B91,Data!I91,(IF(B26=Data!#REF!,Data!#REF!,(IF(B26=Data!#REF!,Data!#REF!,(IF(B26=Data!B74,Data!I74,(IF(B26=Data!#REF!,Data!#REF!,(IF(B26=Data!#REF!,Data!#REF!,Data!#REF!)))))))))))))))&amp;IF(B26=Data!B208,Data!I208,(IF(B26=Data!B209,Data!I209,(IF(B26=Data!#REF!,Data!#REF!,(IF(B26=Data!B204,Data!I204,(IF(B26=Data!B205,Data!I205,(IF(B26=Data!#REF!,Data!I901,(IF(B26=Data!#REF!,Data!#REF!,(IF(B26=Data!B261,Data!I261,Data!#REF!)))))))))))))))&amp;IF(B26=Data!#REF!,Data!#REF!,(IF(B26=Data!#REF!,Data!#REF!,(IF(B26=Data!#REF!,Data!#REF!,(IF(B26=Data!#REF!,Data!#REF!,(IF(B26=Data!#REF!,Data!#REF!,Data!#REF!)))))))))</f>
        <v>#REF!</v>
      </c>
      <c r="T26" s="379"/>
      <c r="U26" s="186" t="e">
        <f>IF(B26=Data!B83,Data!J83,(IF(B26=Data!B89,Data!J89,(IF(B26=Data!B91,Data!J91,(IF(B26=Data!#REF!,Data!#REF!,(IF(B26=Data!#REF!,Data!#REF!,(IF(B26=Data!B74,Data!J74,(IF(B26=Data!#REF!,Data!#REF!,(IF(B26=Data!#REF!,Data!#REF!,Data!#REF!)))))))))))))))&amp;IF(B26=Data!B208,Data!J208,(IF(B26=Data!B209,Data!J209,(IF(B26=Data!#REF!,Data!#REF!,(IF(B26=Data!B204,Data!J204,(IF(B26=Data!B205,Data!J205,(IF(B26=Data!#REF!,Data!J901,(IF(B26=Data!#REF!,Data!#REF!,(IF(B26=Data!B261,Data!J261,Data!#REF!)))))))))))))))&amp;IF(B26=Data!#REF!,Data!#REF!,(IF(B26=Data!#REF!,Data!#REF!,(IF(B26=Data!#REF!,Data!#REF!,(IF(B26=Data!#REF!,Data!#REF!,(IF(B26=Data!#REF!,Data!#REF!,Data!#REF!)))))))))</f>
        <v>#REF!</v>
      </c>
      <c r="V26" s="184" t="str">
        <f>IF(D26="","",VLOOKUP(B26,Data!$B$5:$J$404,9,FALSE)*D26)</f>
        <v/>
      </c>
    </row>
    <row r="27" spans="1:30" s="340" customFormat="1" ht="17" customHeight="1">
      <c r="A27" s="272"/>
      <c r="B27" s="419"/>
      <c r="C27" s="187" t="str">
        <f>IF(D27="","",VLOOKUP(B27,Data!$B$5:$L$404,2,FALSE))</f>
        <v/>
      </c>
      <c r="D27" s="274"/>
      <c r="E27" s="466"/>
      <c r="F27" s="185" t="str">
        <f>IF(D27="","",VLOOKUP(B27,Data!$B$5:$L$404,11,FALSE))</f>
        <v/>
      </c>
      <c r="G27" s="188" t="str">
        <f t="shared" si="0"/>
        <v>-</v>
      </c>
      <c r="H27" s="182" t="str">
        <f>IF(D27="","",VLOOKUP(B27,Data!$B$5:$D$404,3,FALSE))</f>
        <v/>
      </c>
      <c r="I27" s="182" t="str">
        <f>IF(D27="","",VLOOKUP(B27,Data!$B$5:$M$404,12,FALSE))</f>
        <v/>
      </c>
      <c r="J27" s="553"/>
      <c r="K27" s="183" t="str">
        <f>IF(D27="","",VLOOKUP(B27,Data!$B$5:$E$404,4,FALSE)*D27)</f>
        <v/>
      </c>
      <c r="L27" s="183" t="str">
        <f>IF(D27="","",VLOOKUP(B27,Data!$B$5:$F$404,5,FALSE)*D27)</f>
        <v/>
      </c>
      <c r="M27" s="189" t="e">
        <f>IF(B27=Data!B84,Data!G84,(IF(B27=Data!B90,Data!G90,(IF(B27=Data!B92,Data!G92,(IF(B27=Data!#REF!,Data!#REF!,(IF(B27=Data!#REF!,Data!#REF!,(IF(B27=Data!B75,Data!G75,(IF(B27=Data!#REF!,Data!#REF!,(IF(B27=Data!#REF!,Data!#REF!,Data!#REF!)))))))))))))))&amp;IF(B27=Data!B209,Data!G209,(IF(B27=Data!B210,Data!G210,(IF(B27=Data!#REF!,Data!#REF!,(IF(B27=Data!B205,Data!G205,(IF(B27=Data!B206,Data!G206,(IF(B27=Data!#REF!,Data!G902,(IF(B27=Data!#REF!,Data!#REF!,(IF(B27=Data!B262,Data!G262,Data!#REF!)))))))))))))))&amp;IF(B27=Data!#REF!,Data!#REF!,(IF(B27=Data!#REF!,Data!#REF!,(IF(B27=Data!#REF!,Data!#REF!,(IF(B27=Data!#REF!,Data!#REF!,(IF(B27=Data!#REF!,Data!#REF!,Data!#REF!)))))))))</f>
        <v>#REF!</v>
      </c>
      <c r="N27" s="377"/>
      <c r="O27" s="378"/>
      <c r="P27" s="186" t="e">
        <f>IF(B27=Data!B84,Data!H84,(IF(B27=Data!B90,Data!H90,(IF(B27=Data!B92,Data!H92,(IF(B27=Data!#REF!,Data!#REF!,(IF(B27=Data!#REF!,Data!#REF!,(IF(B27=Data!B75,Data!H75,(IF(B27=Data!#REF!,Data!#REF!,(IF(B27=Data!#REF!,Data!#REF!,Data!#REF!)))))))))))))))&amp;IF(B27=Data!B209,Data!H209,(IF(B27=Data!B210,Data!H210,(IF(B27=Data!#REF!,Data!#REF!,(IF(B27=Data!B205,Data!H205,(IF(B27=Data!B206,Data!H206,(IF(B27=Data!#REF!,Data!H902,(IF(B27=Data!#REF!,Data!#REF!,(IF(B27=Data!B262,Data!H262,Data!#REF!)))))))))))))))&amp;IF(B27=Data!#REF!,Data!#REF!,(IF(B27=Data!#REF!,Data!#REF!,(IF(B27=Data!#REF!,Data!#REF!,(IF(B27=Data!#REF!,Data!#REF!,(IF(B27=Data!#REF!,Data!#REF!,Data!#REF!)))))))))</f>
        <v>#REF!</v>
      </c>
      <c r="Q27" s="378"/>
      <c r="R27" s="378"/>
      <c r="S27" s="186" t="e">
        <f>IF(B27=Data!B84,Data!I84,(IF(B27=Data!B90,Data!I90,(IF(B27=Data!B92,Data!I92,(IF(B27=Data!#REF!,Data!#REF!,(IF(B27=Data!#REF!,Data!#REF!,(IF(B27=Data!B75,Data!I75,(IF(B27=Data!#REF!,Data!#REF!,(IF(B27=Data!#REF!,Data!#REF!,Data!#REF!)))))))))))))))&amp;IF(B27=Data!B209,Data!I209,(IF(B27=Data!B210,Data!I210,(IF(B27=Data!#REF!,Data!#REF!,(IF(B27=Data!B205,Data!I205,(IF(B27=Data!B206,Data!I206,(IF(B27=Data!#REF!,Data!I902,(IF(B27=Data!#REF!,Data!#REF!,(IF(B27=Data!B262,Data!I262,Data!#REF!)))))))))))))))&amp;IF(B27=Data!#REF!,Data!#REF!,(IF(B27=Data!#REF!,Data!#REF!,(IF(B27=Data!#REF!,Data!#REF!,(IF(B27=Data!#REF!,Data!#REF!,(IF(B27=Data!#REF!,Data!#REF!,Data!#REF!)))))))))</f>
        <v>#REF!</v>
      </c>
      <c r="T27" s="379"/>
      <c r="U27" s="186" t="e">
        <f>IF(B27=Data!B84,Data!J84,(IF(B27=Data!B90,Data!J90,(IF(B27=Data!B92,Data!J92,(IF(B27=Data!#REF!,Data!#REF!,(IF(B27=Data!#REF!,Data!#REF!,(IF(B27=Data!B75,Data!J75,(IF(B27=Data!#REF!,Data!#REF!,(IF(B27=Data!#REF!,Data!#REF!,Data!#REF!)))))))))))))))&amp;IF(B27=Data!B209,Data!J209,(IF(B27=Data!B210,Data!J210,(IF(B27=Data!#REF!,Data!#REF!,(IF(B27=Data!B205,Data!J205,(IF(B27=Data!B206,Data!J206,(IF(B27=Data!#REF!,Data!J902,(IF(B27=Data!#REF!,Data!#REF!,(IF(B27=Data!B262,Data!J262,Data!#REF!)))))))))))))))&amp;IF(B27=Data!#REF!,Data!#REF!,(IF(B27=Data!#REF!,Data!#REF!,(IF(B27=Data!#REF!,Data!#REF!,(IF(B27=Data!#REF!,Data!#REF!,(IF(B27=Data!#REF!,Data!#REF!,Data!#REF!)))))))))</f>
        <v>#REF!</v>
      </c>
      <c r="V27" s="184" t="str">
        <f>IF(D27="","",VLOOKUP(B27,Data!$B$5:$J$404,9,FALSE)*D27)</f>
        <v/>
      </c>
    </row>
    <row r="28" spans="1:30" s="409" customFormat="1" ht="17" customHeight="1">
      <c r="A28" s="410"/>
      <c r="B28" s="368"/>
      <c r="C28" s="187" t="str">
        <f>IF(D28="","",VLOOKUP(B28,Data!$B$5:$L$404,2,FALSE))</f>
        <v/>
      </c>
      <c r="D28" s="274"/>
      <c r="E28" s="273"/>
      <c r="F28" s="376" t="str">
        <f>IF(D28="","",VLOOKUP(B28,Data!$B$5:$L$404,11,FALSE))</f>
        <v/>
      </c>
      <c r="G28" s="400" t="str">
        <f t="shared" si="0"/>
        <v>-</v>
      </c>
      <c r="H28" s="401" t="str">
        <f>IF(D28="","",VLOOKUP(B28,Data!$B$5:$D$404,3,FALSE))</f>
        <v/>
      </c>
      <c r="I28" s="401" t="str">
        <f>IF(D28="","",VLOOKUP(B28,Data!$B$5:$M$404,12,FALSE))</f>
        <v/>
      </c>
      <c r="J28" s="402"/>
      <c r="K28" s="187" t="str">
        <f>IF(D28="","",VLOOKUP(B28,Data!$B$5:$E$404,4,FALSE)*D28)</f>
        <v/>
      </c>
      <c r="L28" s="187" t="str">
        <f>IF(D28="","",VLOOKUP(B28,Data!$B$5:$F$404,5,FALSE)*D28)</f>
        <v/>
      </c>
      <c r="M28" s="403"/>
      <c r="N28" s="404"/>
      <c r="O28" s="405"/>
      <c r="P28" s="406"/>
      <c r="Q28" s="405"/>
      <c r="R28" s="405"/>
      <c r="S28" s="406"/>
      <c r="T28" s="407"/>
      <c r="U28" s="406"/>
      <c r="V28" s="408" t="str">
        <f>IF(D28="","",VLOOKUP(B28,Data!$B$5:$J$404,9,FALSE)*D28)</f>
        <v/>
      </c>
      <c r="W28" s="386"/>
      <c r="X28" s="386"/>
      <c r="Y28" s="386"/>
      <c r="Z28" s="386"/>
      <c r="AA28" s="386"/>
      <c r="AB28" s="386"/>
      <c r="AC28" s="386"/>
      <c r="AD28" s="386"/>
    </row>
    <row r="29" spans="1:30" s="340" customFormat="1" ht="17" customHeight="1">
      <c r="A29" s="410"/>
      <c r="B29" s="342"/>
      <c r="C29" s="187" t="str">
        <f>IF(D29="","",VLOOKUP(B29,Data!$B$5:$L$404,2,FALSE))</f>
        <v/>
      </c>
      <c r="D29" s="274"/>
      <c r="E29" s="276"/>
      <c r="F29" s="185" t="str">
        <f>IF(D29="","",VLOOKUP(B29,Data!$B$5:$L$404,11,FALSE))</f>
        <v/>
      </c>
      <c r="G29" s="188" t="str">
        <f t="shared" si="0"/>
        <v>-</v>
      </c>
      <c r="H29" s="182" t="str">
        <f>IF(D29="","",VLOOKUP(B29,Data!$B$5:$D$404,3,FALSE))</f>
        <v/>
      </c>
      <c r="I29" s="182" t="str">
        <f>IF(D29="","",VLOOKUP(B29,Data!$B$5:$M$404,12,FALSE))</f>
        <v/>
      </c>
      <c r="J29" s="246"/>
      <c r="K29" s="183" t="str">
        <f>IF(D29="","",VLOOKUP(B29,Data!$B$5:$E$404,4,FALSE)*D29)</f>
        <v/>
      </c>
      <c r="L29" s="183" t="str">
        <f>IF(D29="","",VLOOKUP(B29,Data!$B$5:$F$404,5,FALSE)*D29)</f>
        <v/>
      </c>
      <c r="M29" s="189"/>
      <c r="N29" s="377"/>
      <c r="O29" s="378"/>
      <c r="P29" s="186"/>
      <c r="Q29" s="378"/>
      <c r="R29" s="378"/>
      <c r="S29" s="186"/>
      <c r="T29" s="379"/>
      <c r="U29" s="186"/>
      <c r="V29" s="184" t="str">
        <f>IF(D29="","",VLOOKUP(B29,Data!$B$5:$J$404,9,FALSE)*D29)</f>
        <v/>
      </c>
      <c r="W29" s="282"/>
      <c r="X29" s="282"/>
      <c r="Y29" s="282"/>
      <c r="Z29" s="282"/>
      <c r="AA29" s="282"/>
      <c r="AB29" s="282"/>
      <c r="AC29" s="282"/>
      <c r="AD29" s="282"/>
    </row>
    <row r="30" spans="1:30" s="340" customFormat="1" ht="17" customHeight="1">
      <c r="A30" s="399"/>
      <c r="B30" s="342" t="s">
        <v>871</v>
      </c>
      <c r="C30" s="187" t="str">
        <f>IF(D30="","",VLOOKUP(B30,Data!$B$5:$L$404,2,FALSE))</f>
        <v/>
      </c>
      <c r="D30" s="274"/>
      <c r="E30" s="276"/>
      <c r="F30" s="185" t="str">
        <f>IF(D30="","",VLOOKUP(B30,Data!$B$5:$L$404,11,FALSE))</f>
        <v/>
      </c>
      <c r="G30" s="188" t="str">
        <f t="shared" si="0"/>
        <v>-</v>
      </c>
      <c r="H30" s="182" t="str">
        <f>IF(D30="","",VLOOKUP(B30,Data!$B$5:$D$404,3,FALSE))</f>
        <v/>
      </c>
      <c r="I30" s="182" t="str">
        <f>IF(D30="","",VLOOKUP(B30,Data!$B$5:$M$404,12,FALSE))</f>
        <v/>
      </c>
      <c r="J30" s="246"/>
      <c r="K30" s="183" t="str">
        <f>IF(D30="","",VLOOKUP(B30,Data!$B$5:$E$404,4,FALSE)*D30)</f>
        <v/>
      </c>
      <c r="L30" s="183" t="str">
        <f>IF(D30="","",VLOOKUP(B30,Data!$B$5:$F$404,5,FALSE)*D30)</f>
        <v/>
      </c>
      <c r="M30" s="189"/>
      <c r="N30" s="377"/>
      <c r="O30" s="378"/>
      <c r="P30" s="186"/>
      <c r="Q30" s="378"/>
      <c r="R30" s="378"/>
      <c r="S30" s="186"/>
      <c r="T30" s="379"/>
      <c r="U30" s="186"/>
      <c r="V30" s="184" t="str">
        <f>IF(D30="","",VLOOKUP(B30,Data!$B$5:$J$404,9,FALSE)*D30)</f>
        <v/>
      </c>
      <c r="W30" s="282"/>
      <c r="X30" s="282"/>
      <c r="Y30" s="282"/>
      <c r="Z30" s="282"/>
      <c r="AA30" s="282"/>
      <c r="AB30" s="282"/>
      <c r="AC30" s="282"/>
      <c r="AD30" s="282"/>
    </row>
    <row r="31" spans="1:30" s="340" customFormat="1" ht="17" customHeight="1">
      <c r="A31" s="410"/>
      <c r="B31" s="342" t="s">
        <v>1210</v>
      </c>
      <c r="C31" s="187"/>
      <c r="D31" s="274" t="s">
        <v>12</v>
      </c>
      <c r="E31" s="276"/>
      <c r="F31" s="185"/>
      <c r="G31" s="188"/>
      <c r="H31" s="182"/>
      <c r="I31" s="182"/>
      <c r="J31" s="246"/>
      <c r="K31" s="183"/>
      <c r="L31" s="183"/>
      <c r="M31" s="189" t="e">
        <f>IF(B31=Data!B87,Data!G87,(IF(B31=Data!B93,Data!G93,(IF(B31=Data!B95,Data!G95,(IF(B31=Data!#REF!,Data!#REF!,(IF(B31=Data!#REF!,Data!#REF!,(IF(B31=Data!B78,Data!G78,(IF(B31=Data!#REF!,Data!#REF!,(IF(B31=Data!#REF!,Data!#REF!,Data!#REF!)))))))))))))))&amp;IF(B31=Data!B212,Data!G212,(IF(B31=Data!B213,Data!G213,(IF(B31=Data!#REF!,Data!#REF!,(IF(B31=Data!B208,Data!G208,(IF(B31=Data!B209,Data!G209,(IF(B31=Data!#REF!,Data!G905,(IF(B31=Data!#REF!,Data!#REF!,(IF(B31=Data!B265,Data!G265,Data!#REF!)))))))))))))))&amp;IF(B31=Data!#REF!,Data!#REF!,(IF(B31=Data!#REF!,Data!#REF!,(IF(B31=Data!#REF!,Data!#REF!,(IF(B31=Data!#REF!,Data!#REF!,(IF(B31=Data!#REF!,Data!#REF!,Data!#REF!)))))))))</f>
        <v>#REF!</v>
      </c>
      <c r="N31" s="377"/>
      <c r="O31" s="378"/>
      <c r="P31" s="186" t="e">
        <f>IF(B31=Data!B87,Data!H87,(IF(B31=Data!B93,Data!H93,(IF(B31=Data!B95,Data!H95,(IF(B31=Data!#REF!,Data!#REF!,(IF(B31=Data!#REF!,Data!#REF!,(IF(B31=Data!B78,Data!H78,(IF(B31=Data!#REF!,Data!#REF!,(IF(B31=Data!#REF!,Data!#REF!,Data!#REF!)))))))))))))))&amp;IF(B31=Data!B212,Data!H212,(IF(B31=Data!B213,Data!H213,(IF(B31=Data!#REF!,Data!#REF!,(IF(B31=Data!B208,Data!H208,(IF(B31=Data!B209,Data!H209,(IF(B31=Data!#REF!,Data!H905,(IF(B31=Data!#REF!,Data!#REF!,(IF(B31=Data!B265,Data!H265,Data!#REF!)))))))))))))))&amp;IF(B31=Data!#REF!,Data!#REF!,(IF(B31=Data!#REF!,Data!#REF!,(IF(B31=Data!#REF!,Data!#REF!,(IF(B31=Data!#REF!,Data!#REF!,(IF(B31=Data!#REF!,Data!#REF!,Data!#REF!)))))))))</f>
        <v>#REF!</v>
      </c>
      <c r="Q31" s="378"/>
      <c r="R31" s="378"/>
      <c r="S31" s="186" t="e">
        <f>IF(B31=Data!B87,Data!I87,(IF(B31=Data!B93,Data!I93,(IF(B31=Data!B95,Data!I95,(IF(B31=Data!#REF!,Data!#REF!,(IF(B31=Data!#REF!,Data!#REF!,(IF(B31=Data!B78,Data!I78,(IF(B31=Data!#REF!,Data!#REF!,(IF(B31=Data!#REF!,Data!#REF!,Data!#REF!)))))))))))))))&amp;IF(B31=Data!B212,Data!I212,(IF(B31=Data!B213,Data!I213,(IF(B31=Data!#REF!,Data!#REF!,(IF(B31=Data!B208,Data!I208,(IF(B31=Data!B209,Data!I209,(IF(B31=Data!#REF!,Data!I905,(IF(B31=Data!#REF!,Data!#REF!,(IF(B31=Data!B265,Data!I265,Data!#REF!)))))))))))))))&amp;IF(B31=Data!#REF!,Data!#REF!,(IF(B31=Data!#REF!,Data!#REF!,(IF(B31=Data!#REF!,Data!#REF!,(IF(B31=Data!#REF!,Data!#REF!,(IF(B31=Data!#REF!,Data!#REF!,Data!#REF!)))))))))</f>
        <v>#REF!</v>
      </c>
      <c r="T31" s="379"/>
      <c r="U31" s="186" t="e">
        <f>IF(B31=Data!B87,Data!J87,(IF(B31=Data!B93,Data!J93,(IF(B31=Data!B95,Data!J95,(IF(B31=Data!#REF!,Data!#REF!,(IF(B31=Data!#REF!,Data!#REF!,(IF(B31=Data!B78,Data!J78,(IF(B31=Data!#REF!,Data!#REF!,(IF(B31=Data!#REF!,Data!#REF!,Data!#REF!)))))))))))))))&amp;IF(B31=Data!B212,Data!J212,(IF(B31=Data!B213,Data!J213,(IF(B31=Data!#REF!,Data!#REF!,(IF(B31=Data!B208,Data!J208,(IF(B31=Data!B209,Data!J209,(IF(B31=Data!#REF!,Data!J905,(IF(B31=Data!#REF!,Data!#REF!,(IF(B31=Data!B265,Data!J265,Data!#REF!)))))))))))))))&amp;IF(B31=Data!#REF!,Data!#REF!,(IF(B31=Data!#REF!,Data!#REF!,(IF(B31=Data!#REF!,Data!#REF!,(IF(B31=Data!#REF!,Data!#REF!,(IF(B31=Data!#REF!,Data!#REF!,Data!#REF!)))))))))</f>
        <v>#REF!</v>
      </c>
      <c r="V31" s="184"/>
      <c r="W31" s="282"/>
      <c r="X31" s="282"/>
      <c r="Y31" s="282"/>
      <c r="Z31" s="282"/>
      <c r="AA31" s="282"/>
      <c r="AB31" s="282"/>
      <c r="AC31" s="282"/>
      <c r="AD31" s="282"/>
    </row>
    <row r="32" spans="1:30" s="340" customFormat="1" ht="19.5" customHeight="1">
      <c r="A32" s="272"/>
      <c r="B32" s="695" t="s">
        <v>1215</v>
      </c>
      <c r="C32" s="696"/>
      <c r="D32" s="269">
        <f>SUM(D16:D31)</f>
        <v>13</v>
      </c>
      <c r="E32" s="374"/>
      <c r="F32" s="380"/>
      <c r="G32" s="191">
        <f>SUM(G16:G31)</f>
        <v>48720.82</v>
      </c>
      <c r="H32" s="191"/>
      <c r="I32" s="383"/>
      <c r="J32" s="343"/>
      <c r="K32" s="191">
        <f>SUM(K16:K31)</f>
        <v>3653</v>
      </c>
      <c r="L32" s="191">
        <f>SUM(L16:L31)</f>
        <v>3233</v>
      </c>
      <c r="M32" s="191" t="e">
        <f>SUM(M16:M31)</f>
        <v>#REF!</v>
      </c>
      <c r="N32" s="190">
        <f>SUM(N14:N15)</f>
        <v>0</v>
      </c>
      <c r="O32" s="190" t="e">
        <f>SUM(#REF!)</f>
        <v>#REF!</v>
      </c>
      <c r="P32" s="190">
        <f>SUM(P14:P15)</f>
        <v>0</v>
      </c>
      <c r="Q32" s="190">
        <f>SUM(Q14:Q15)</f>
        <v>0</v>
      </c>
      <c r="R32" s="190" t="e">
        <f>SUM(#REF!)</f>
        <v>#REF!</v>
      </c>
      <c r="S32" s="190">
        <f>SUM(S14:S15)</f>
        <v>0</v>
      </c>
      <c r="T32" s="190">
        <f>SUM(T14:T15)</f>
        <v>0</v>
      </c>
      <c r="U32" s="190"/>
      <c r="V32" s="192">
        <f>SUM(V16:V31)</f>
        <v>18.79</v>
      </c>
      <c r="W32" s="282"/>
    </row>
    <row r="33" spans="1:22" ht="10.5" customHeight="1">
      <c r="A33" s="272"/>
      <c r="B33" s="697"/>
      <c r="C33" s="698"/>
      <c r="D33" s="395"/>
      <c r="E33" s="375"/>
      <c r="F33" s="311"/>
      <c r="G33" s="160" t="s">
        <v>523</v>
      </c>
      <c r="H33" s="157"/>
      <c r="I33" s="344"/>
      <c r="J33" s="344"/>
      <c r="K33" s="344"/>
      <c r="L33" s="161"/>
      <c r="M33" s="151"/>
      <c r="N33" s="298"/>
      <c r="U33" s="298"/>
      <c r="V33" s="298"/>
    </row>
    <row r="34" spans="1:22" ht="14">
      <c r="A34" s="290" t="s">
        <v>524</v>
      </c>
      <c r="B34" s="346"/>
      <c r="C34" s="347"/>
      <c r="D34" s="396" t="s">
        <v>81</v>
      </c>
      <c r="E34" s="305"/>
      <c r="F34" s="68" t="s">
        <v>82</v>
      </c>
      <c r="G34" s="72"/>
      <c r="H34" s="322" t="s">
        <v>83</v>
      </c>
      <c r="I34" s="349"/>
      <c r="J34" s="152" t="s">
        <v>84</v>
      </c>
      <c r="K34" s="152"/>
      <c r="L34" s="682" t="s">
        <v>85</v>
      </c>
      <c r="M34" s="683"/>
      <c r="N34" s="683"/>
      <c r="O34" s="683"/>
      <c r="P34" s="683"/>
      <c r="Q34" s="683"/>
      <c r="R34" s="683"/>
      <c r="S34" s="683"/>
      <c r="T34" s="683"/>
      <c r="U34" s="683"/>
      <c r="V34" s="684"/>
    </row>
    <row r="35" spans="1:22" ht="14">
      <c r="A35" s="297" t="s">
        <v>525</v>
      </c>
      <c r="B35" s="334"/>
      <c r="C35" s="308"/>
      <c r="D35" s="386" t="s">
        <v>87</v>
      </c>
      <c r="F35" s="685"/>
      <c r="G35" s="686"/>
      <c r="H35" s="297" t="s">
        <v>88</v>
      </c>
      <c r="I35" s="350"/>
      <c r="J35" s="154" t="s">
        <v>89</v>
      </c>
      <c r="K35" s="154"/>
      <c r="L35" s="150"/>
      <c r="V35" s="155"/>
    </row>
    <row r="36" spans="1:22">
      <c r="A36" s="297" t="s">
        <v>526</v>
      </c>
      <c r="B36" s="297"/>
      <c r="C36" s="298"/>
      <c r="D36" s="386"/>
      <c r="F36" s="685"/>
      <c r="G36" s="686"/>
      <c r="H36" s="297"/>
      <c r="I36" s="350"/>
      <c r="J36" s="154" t="s">
        <v>93</v>
      </c>
      <c r="K36" s="154"/>
      <c r="L36" s="150"/>
      <c r="V36" s="155"/>
    </row>
    <row r="37" spans="1:22" ht="10.5" customHeight="1">
      <c r="A37" s="311"/>
      <c r="B37" s="351"/>
      <c r="C37" s="352"/>
      <c r="D37" s="386" t="s">
        <v>94</v>
      </c>
      <c r="F37" s="685"/>
      <c r="G37" s="686"/>
      <c r="H37" s="297" t="s">
        <v>95</v>
      </c>
      <c r="I37" s="350"/>
      <c r="J37" s="154"/>
      <c r="K37" s="154"/>
      <c r="L37" s="150"/>
      <c r="V37" s="155"/>
    </row>
    <row r="38" spans="1:22" ht="13">
      <c r="A38" s="290" t="s">
        <v>96</v>
      </c>
      <c r="C38" s="292"/>
      <c r="D38" s="386" t="s">
        <v>97</v>
      </c>
      <c r="F38" s="76" t="s">
        <v>98</v>
      </c>
      <c r="G38" s="73"/>
      <c r="H38" s="297" t="s">
        <v>88</v>
      </c>
      <c r="I38" s="350"/>
      <c r="J38" s="154" t="s">
        <v>99</v>
      </c>
      <c r="K38" s="154"/>
      <c r="L38" s="150"/>
      <c r="V38" s="155"/>
    </row>
    <row r="39" spans="1:22" ht="10.5" customHeight="1">
      <c r="A39" s="297" t="s">
        <v>527</v>
      </c>
      <c r="C39" s="298"/>
      <c r="D39" s="386" t="s">
        <v>100</v>
      </c>
      <c r="F39" s="77"/>
      <c r="G39" s="162"/>
      <c r="H39" s="297" t="s">
        <v>101</v>
      </c>
      <c r="I39" s="350"/>
      <c r="J39" s="154" t="s">
        <v>528</v>
      </c>
      <c r="K39" s="154"/>
      <c r="L39" s="687" t="s">
        <v>103</v>
      </c>
      <c r="M39" s="688"/>
      <c r="N39" s="688"/>
      <c r="O39" s="688"/>
      <c r="P39" s="688"/>
      <c r="Q39" s="688"/>
      <c r="R39" s="688"/>
      <c r="S39" s="688"/>
      <c r="T39" s="688"/>
      <c r="U39" s="688"/>
      <c r="V39" s="689"/>
    </row>
    <row r="40" spans="1:22">
      <c r="A40" s="311"/>
      <c r="B40" s="312"/>
      <c r="C40" s="313"/>
      <c r="D40" s="397"/>
      <c r="E40" s="312"/>
      <c r="F40" s="673" t="s">
        <v>1225</v>
      </c>
      <c r="G40" s="674"/>
      <c r="H40" s="673" t="s">
        <v>1224</v>
      </c>
      <c r="I40" s="674"/>
      <c r="J40" s="158" t="s">
        <v>104</v>
      </c>
      <c r="K40" s="158"/>
      <c r="L40" s="675" t="s">
        <v>105</v>
      </c>
      <c r="M40" s="676"/>
      <c r="N40" s="676"/>
      <c r="O40" s="676"/>
      <c r="P40" s="676"/>
      <c r="Q40" s="676"/>
      <c r="R40" s="676"/>
      <c r="S40" s="676"/>
      <c r="T40" s="676"/>
      <c r="U40" s="676"/>
      <c r="V40" s="677"/>
    </row>
    <row r="41" spans="1:22">
      <c r="B41" s="305"/>
    </row>
    <row r="47" spans="1:22" s="354" customFormat="1" ht="26.25" customHeight="1">
      <c r="A47" s="163" t="s">
        <v>886</v>
      </c>
      <c r="B47" s="146"/>
      <c r="C47" s="163" t="s">
        <v>569</v>
      </c>
      <c r="D47" s="362"/>
      <c r="E47" s="362"/>
      <c r="F47" s="363"/>
      <c r="G47" s="163" t="s">
        <v>880</v>
      </c>
      <c r="H47" s="146"/>
      <c r="I47" s="163" t="s">
        <v>569</v>
      </c>
      <c r="K47" s="265"/>
      <c r="L47" s="265"/>
      <c r="V47" s="264"/>
    </row>
    <row r="48" spans="1:22" s="354" customFormat="1" ht="19.25" customHeight="1">
      <c r="A48" s="163" t="s">
        <v>887</v>
      </c>
      <c r="B48" s="146"/>
      <c r="C48" s="163" t="s">
        <v>1220</v>
      </c>
      <c r="D48" s="362"/>
      <c r="E48" s="362"/>
      <c r="F48" s="363"/>
      <c r="G48" s="247" t="s">
        <v>881</v>
      </c>
      <c r="H48" s="381"/>
      <c r="I48" s="247" t="s">
        <v>891</v>
      </c>
      <c r="K48" s="265"/>
      <c r="L48" s="265"/>
      <c r="V48" s="264"/>
    </row>
    <row r="49" spans="1:22" s="354" customFormat="1" ht="19.25" customHeight="1">
      <c r="A49" s="163" t="s">
        <v>888</v>
      </c>
      <c r="B49" s="146"/>
      <c r="C49" s="163" t="s">
        <v>891</v>
      </c>
      <c r="D49" s="362"/>
      <c r="E49" s="362"/>
      <c r="F49" s="363"/>
      <c r="G49" s="163" t="s">
        <v>882</v>
      </c>
      <c r="H49" s="146"/>
      <c r="I49" s="163" t="s">
        <v>569</v>
      </c>
      <c r="K49" s="265"/>
      <c r="L49" s="265"/>
      <c r="V49" s="264"/>
    </row>
    <row r="50" spans="1:22" s="354" customFormat="1" ht="19.25" customHeight="1">
      <c r="A50" s="163" t="s">
        <v>889</v>
      </c>
      <c r="B50" s="146"/>
      <c r="C50" s="163" t="s">
        <v>569</v>
      </c>
      <c r="D50" s="362"/>
      <c r="E50" s="362"/>
      <c r="F50" s="363"/>
      <c r="G50" s="163" t="s">
        <v>883</v>
      </c>
      <c r="H50" s="146"/>
      <c r="I50" s="163" t="s">
        <v>569</v>
      </c>
      <c r="K50" s="265"/>
      <c r="L50" s="265"/>
      <c r="V50" s="264"/>
    </row>
    <row r="51" spans="1:22" s="354" customFormat="1" ht="19.25" customHeight="1">
      <c r="A51" s="163" t="s">
        <v>890</v>
      </c>
      <c r="B51" s="146"/>
      <c r="C51" s="163" t="s">
        <v>569</v>
      </c>
      <c r="D51" s="362"/>
      <c r="E51" s="362"/>
      <c r="F51" s="363"/>
      <c r="G51" s="163" t="s">
        <v>885</v>
      </c>
      <c r="H51" s="146"/>
      <c r="I51" s="163" t="s">
        <v>569</v>
      </c>
      <c r="K51" s="265"/>
      <c r="L51" s="265"/>
      <c r="V51" s="264"/>
    </row>
    <row r="52" spans="1:22" ht="18.75" customHeight="1">
      <c r="A52" s="411"/>
      <c r="B52" s="411"/>
      <c r="C52" s="411"/>
      <c r="D52" s="411"/>
      <c r="E52" s="411"/>
      <c r="F52" s="266"/>
      <c r="G52" s="163" t="s">
        <v>884</v>
      </c>
      <c r="H52" s="146"/>
      <c r="I52" s="163" t="s">
        <v>569</v>
      </c>
    </row>
    <row r="56" spans="1:22">
      <c r="L56" s="355"/>
    </row>
    <row r="57" spans="1:22" ht="14">
      <c r="A57" s="356"/>
      <c r="C57" s="334"/>
      <c r="D57" s="357"/>
      <c r="L57" s="358"/>
    </row>
    <row r="58" spans="1:22" ht="14">
      <c r="A58" s="359"/>
      <c r="C58" s="334"/>
      <c r="D58" s="357"/>
      <c r="L58" s="358"/>
    </row>
    <row r="59" spans="1:22" ht="14">
      <c r="A59" s="359"/>
      <c r="C59" s="334"/>
      <c r="D59" s="357"/>
      <c r="L59" s="358"/>
    </row>
    <row r="60" spans="1:22" ht="14">
      <c r="A60" s="359"/>
      <c r="B60" s="334"/>
      <c r="C60" s="334"/>
      <c r="D60" s="357"/>
      <c r="L60" s="358"/>
    </row>
    <row r="61" spans="1:22" ht="14">
      <c r="A61" s="359"/>
      <c r="B61" s="334"/>
      <c r="C61" s="334"/>
      <c r="D61" s="357"/>
      <c r="L61" s="358"/>
    </row>
    <row r="62" spans="1:22" ht="14">
      <c r="A62" s="359"/>
      <c r="B62" s="334"/>
      <c r="C62" s="334"/>
      <c r="D62" s="357"/>
      <c r="L62" s="358"/>
    </row>
    <row r="63" spans="1:22" ht="14">
      <c r="A63" s="334"/>
      <c r="B63" s="334"/>
      <c r="C63" s="334"/>
      <c r="D63" s="357"/>
      <c r="L63" s="360"/>
    </row>
    <row r="64" spans="1:22" ht="14">
      <c r="A64" s="359"/>
      <c r="B64" s="334"/>
      <c r="C64" s="334"/>
      <c r="D64" s="357"/>
    </row>
    <row r="65" spans="1:4" ht="14">
      <c r="A65" s="334"/>
      <c r="B65" s="334"/>
      <c r="C65" s="334"/>
      <c r="D65" s="357"/>
    </row>
    <row r="66" spans="1:4" ht="14">
      <c r="A66" s="334"/>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59"/>
      <c r="B75" s="334"/>
      <c r="C75" s="334"/>
      <c r="D75" s="357"/>
    </row>
    <row r="76" spans="1:4" ht="14">
      <c r="A76" s="359"/>
      <c r="B76" s="334"/>
      <c r="C76" s="334"/>
      <c r="D76" s="357"/>
    </row>
    <row r="77" spans="1:4" ht="14">
      <c r="A77" s="334"/>
      <c r="B77" s="334"/>
      <c r="C77" s="334"/>
      <c r="D77" s="357"/>
    </row>
    <row r="78" spans="1:4" ht="14">
      <c r="B78" s="334"/>
    </row>
    <row r="79" spans="1:4" ht="14">
      <c r="B79" s="334"/>
    </row>
    <row r="80" spans="1:4" ht="14">
      <c r="B80" s="334"/>
    </row>
  </sheetData>
  <mergeCells count="9">
    <mergeCell ref="F40:G40"/>
    <mergeCell ref="H40:I40"/>
    <mergeCell ref="L40:V40"/>
    <mergeCell ref="B32:C33"/>
    <mergeCell ref="L34:V34"/>
    <mergeCell ref="F35:G35"/>
    <mergeCell ref="F36:G36"/>
    <mergeCell ref="F37:G37"/>
    <mergeCell ref="L39:V39"/>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D478C-2E4B-4CAB-BC66-D59649431D98}">
  <sheetPr>
    <tabColor rgb="FF00FFFF"/>
    <pageSetUpPr fitToPage="1"/>
  </sheetPr>
  <dimension ref="A1:V76"/>
  <sheetViews>
    <sheetView zoomScale="85" zoomScaleNormal="85" zoomScaleSheetLayoutView="75" workbookViewId="0">
      <selection activeCell="F38" sqref="F38:I38"/>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21"/>
      <c r="I10" s="622"/>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1209</v>
      </c>
      <c r="C18" s="187" t="str">
        <f>IF(D18="","",VLOOKUP(B18,Data!$B$5:$L$404,2,FALSE))</f>
        <v/>
      </c>
      <c r="D18" s="274"/>
      <c r="E18" s="467"/>
      <c r="F18" s="185" t="str">
        <f>IF(D18="","",VLOOKUP(B18,Data!$B$5:$L$404,11,FALSE))</f>
        <v/>
      </c>
      <c r="G18" s="188" t="str">
        <f t="shared" ref="G18:G29"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195,Data!G195,(IF(B18=Data!B201,Data!G201,(IF(B18=Data!B203,Data!G203,(IF(B18=Data!#REF!,Data!#REF!,(IF(B18=Data!#REF!,Data!#REF!,(IF(B18=Data!B186,Data!G186,(IF(B18=Data!#REF!,Data!#REF!,(IF(B18=Data!#REF!,Data!#REF!,Data!#REF!)))))))))))))))&amp;IF(B18=Data!B321,Data!G321,(IF(B18=Data!B322,Data!G322,(IF(B18=Data!#REF!,Data!#REF!,(IF(B18=Data!B317,Data!G317,(IF(B18=Data!B318,Data!G318,(IF(B18=Data!#REF!,Data!G1013,(IF(B18=Data!#REF!,Data!#REF!,(IF(B18=Data!B373,Data!G373,Data!#REF!)))))))))))))))&amp;IF(B18=Data!#REF!,Data!#REF!,(IF(B18=Data!#REF!,Data!#REF!,(IF(B18=Data!#REF!,Data!#REF!,(IF(B18=Data!#REF!,Data!#REF!,(IF(B18=Data!#REF!,Data!#REF!,Data!#REF!)))))))))</f>
        <v>#REF!</v>
      </c>
      <c r="N18" s="377"/>
      <c r="O18" s="378"/>
      <c r="P18" s="186" t="e">
        <f>IF(B18=Data!B195,Data!H195,(IF(B18=Data!B201,Data!H201,(IF(B18=Data!B203,Data!H203,(IF(B18=Data!#REF!,Data!#REF!,(IF(B18=Data!#REF!,Data!#REF!,(IF(B18=Data!B186,Data!H186,(IF(B18=Data!#REF!,Data!#REF!,(IF(B18=Data!#REF!,Data!#REF!,Data!#REF!)))))))))))))))&amp;IF(B18=Data!B321,Data!H321,(IF(B18=Data!B322,Data!H322,(IF(B18=Data!#REF!,Data!#REF!,(IF(B18=Data!B317,Data!H317,(IF(B18=Data!B318,Data!H318,(IF(B18=Data!#REF!,Data!H1013,(IF(B18=Data!#REF!,Data!#REF!,(IF(B18=Data!B373,Data!H373,Data!#REF!)))))))))))))))&amp;IF(B18=Data!#REF!,Data!#REF!,(IF(B18=Data!#REF!,Data!#REF!,(IF(B18=Data!#REF!,Data!#REF!,(IF(B18=Data!#REF!,Data!#REF!,(IF(B18=Data!#REF!,Data!#REF!,Data!#REF!)))))))))</f>
        <v>#REF!</v>
      </c>
      <c r="Q18" s="378"/>
      <c r="R18" s="378"/>
      <c r="S18" s="186" t="e">
        <f>IF(B18=Data!B195,Data!I195,(IF(B18=Data!B201,Data!I201,(IF(B18=Data!B203,Data!I203,(IF(B18=Data!#REF!,Data!#REF!,(IF(B18=Data!#REF!,Data!#REF!,(IF(B18=Data!B186,Data!I186,(IF(B18=Data!#REF!,Data!#REF!,(IF(B18=Data!#REF!,Data!#REF!,Data!#REF!)))))))))))))))&amp;IF(B18=Data!B321,Data!I321,(IF(B18=Data!B322,Data!I322,(IF(B18=Data!#REF!,Data!#REF!,(IF(B18=Data!B317,Data!I317,(IF(B18=Data!B318,Data!I318,(IF(B18=Data!#REF!,Data!I1013,(IF(B18=Data!#REF!,Data!#REF!,(IF(B18=Data!B373,Data!I373,Data!#REF!)))))))))))))))&amp;IF(B18=Data!#REF!,Data!#REF!,(IF(B18=Data!#REF!,Data!#REF!,(IF(B18=Data!#REF!,Data!#REF!,(IF(B18=Data!#REF!,Data!#REF!,(IF(B18=Data!#REF!,Data!#REF!,Data!#REF!)))))))))</f>
        <v>#REF!</v>
      </c>
      <c r="T18" s="379"/>
      <c r="U18" s="186" t="e">
        <f>IF(B18=Data!B195,Data!J195,(IF(B18=Data!B201,Data!J201,(IF(B18=Data!B203,Data!J203,(IF(B18=Data!#REF!,Data!#REF!,(IF(B18=Data!#REF!,Data!#REF!,(IF(B18=Data!B186,Data!J186,(IF(B18=Data!#REF!,Data!#REF!,(IF(B18=Data!#REF!,Data!#REF!,Data!#REF!)))))))))))))))&amp;IF(B18=Data!B321,Data!J321,(IF(B18=Data!B322,Data!J322,(IF(B18=Data!#REF!,Data!#REF!,(IF(B18=Data!B317,Data!J317,(IF(B18=Data!B318,Data!J318,(IF(B18=Data!#REF!,Data!J1013,(IF(B18=Data!#REF!,Data!#REF!,(IF(B18=Data!B373,Data!J373,Data!#REF!)))))))))))))))&amp;IF(B18=Data!#REF!,Data!#REF!,(IF(B18=Data!#REF!,Data!#REF!,(IF(B18=Data!#REF!,Data!#REF!,(IF(B18=Data!#REF!,Data!#REF!,(IF(B18=Data!#REF!,Data!#REF!,Data!#REF!)))))))))</f>
        <v>#REF!</v>
      </c>
      <c r="V18" s="184" t="str">
        <f>IF(D18="","",VLOOKUP(B18,Data!$B$5:$J$404,9,FALSE)*D18)</f>
        <v/>
      </c>
    </row>
    <row r="19" spans="1:22" s="340" customFormat="1" ht="17" customHeight="1">
      <c r="A19" s="272"/>
      <c r="B19" s="368" t="s">
        <v>196</v>
      </c>
      <c r="C19" s="187" t="str">
        <f>IF(D19="","",VLOOKUP(B19,Data!$B$5:$L$404,2,FALSE))</f>
        <v>WH50350</v>
      </c>
      <c r="D19" s="274">
        <v>40</v>
      </c>
      <c r="E19" s="466" t="s">
        <v>521</v>
      </c>
      <c r="F19" s="185">
        <f>IF(D19="","",VLOOKUP(B19,Data!$B$5:$L$404,11,FALSE))</f>
        <v>1751.45</v>
      </c>
      <c r="G19" s="188">
        <f t="shared" si="0"/>
        <v>70058</v>
      </c>
      <c r="H19" s="182" t="str">
        <f>IF(D19="","",VLOOKUP(B19,Data!$B$5:$D$404,3,FALSE))</f>
        <v>C/T</v>
      </c>
      <c r="I19" s="182" t="str">
        <f>IF(D19="","",VLOOKUP(B19,Data!$B$5:$M$404,12,FALSE))</f>
        <v>Indonesia</v>
      </c>
      <c r="J19" s="280" t="s">
        <v>1208</v>
      </c>
      <c r="K19" s="183">
        <f>IF(D19="","",VLOOKUP(B19,Data!$B$5:$E$404,4,FALSE)*D19)</f>
        <v>8040</v>
      </c>
      <c r="L19" s="183">
        <f>IF(D19="","",VLOOKUP(B19,Data!$B$5:$F$404,5,FALSE)*D19)</f>
        <v>7240</v>
      </c>
      <c r="M19" s="189" t="e">
        <f>IF(B19=Data!B117,Data!G117,(IF(B19=Data!B123,Data!G123,(IF(B19=Data!B125,Data!G125,(IF(B19=Data!#REF!,Data!#REF!,(IF(B19=Data!#REF!,Data!#REF!,(IF(B19=Data!B108,Data!G108,(IF(B19=Data!#REF!,Data!#REF!,(IF(B19=Data!#REF!,Data!#REF!,Data!#REF!)))))))))))))))&amp;IF(B19=Data!B243,Data!G243,(IF(B19=Data!B244,Data!G244,(IF(B19=Data!#REF!,Data!#REF!,(IF(B19=Data!B239,Data!G239,(IF(B19=Data!B240,Data!G240,(IF(B19=Data!#REF!,Data!G935,(IF(B19=Data!#REF!,Data!#REF!,(IF(B19=Data!B295,Data!G295,Data!#REF!)))))))))))))))&amp;IF(B19=Data!#REF!,Data!#REF!,(IF(B19=Data!#REF!,Data!#REF!,(IF(B19=Data!#REF!,Data!#REF!,(IF(B19=Data!#REF!,Data!#REF!,(IF(B19=Data!#REF!,Data!#REF!,Data!#REF!)))))))))</f>
        <v>#REF!</v>
      </c>
      <c r="N19" s="377"/>
      <c r="O19" s="378"/>
      <c r="P19" s="186" t="e">
        <f>IF(B19=Data!B117,Data!H117,(IF(B19=Data!B123,Data!H123,(IF(B19=Data!B125,Data!H125,(IF(B19=Data!#REF!,Data!#REF!,(IF(B19=Data!#REF!,Data!#REF!,(IF(B19=Data!B108,Data!H108,(IF(B19=Data!#REF!,Data!#REF!,(IF(B19=Data!#REF!,Data!#REF!,Data!#REF!)))))))))))))))&amp;IF(B19=Data!B243,Data!H243,(IF(B19=Data!B244,Data!H244,(IF(B19=Data!#REF!,Data!#REF!,(IF(B19=Data!B239,Data!H239,(IF(B19=Data!B240,Data!H240,(IF(B19=Data!#REF!,Data!H935,(IF(B19=Data!#REF!,Data!#REF!,(IF(B19=Data!B295,Data!H295,Data!#REF!)))))))))))))))&amp;IF(B19=Data!#REF!,Data!#REF!,(IF(B19=Data!#REF!,Data!#REF!,(IF(B19=Data!#REF!,Data!#REF!,(IF(B19=Data!#REF!,Data!#REF!,(IF(B19=Data!#REF!,Data!#REF!,Data!#REF!)))))))))</f>
        <v>#REF!</v>
      </c>
      <c r="Q19" s="378"/>
      <c r="R19" s="378"/>
      <c r="S19" s="186" t="e">
        <f>IF(B19=Data!B117,Data!I117,(IF(B19=Data!B123,Data!I123,(IF(B19=Data!B125,Data!I125,(IF(B19=Data!#REF!,Data!#REF!,(IF(B19=Data!#REF!,Data!#REF!,(IF(B19=Data!B108,Data!I108,(IF(B19=Data!#REF!,Data!#REF!,(IF(B19=Data!#REF!,Data!#REF!,Data!#REF!)))))))))))))))&amp;IF(B19=Data!B243,Data!I243,(IF(B19=Data!B244,Data!I244,(IF(B19=Data!#REF!,Data!#REF!,(IF(B19=Data!B239,Data!I239,(IF(B19=Data!B240,Data!I240,(IF(B19=Data!#REF!,Data!I935,(IF(B19=Data!#REF!,Data!#REF!,(IF(B19=Data!B295,Data!I295,Data!#REF!)))))))))))))))&amp;IF(B19=Data!#REF!,Data!#REF!,(IF(B19=Data!#REF!,Data!#REF!,(IF(B19=Data!#REF!,Data!#REF!,(IF(B19=Data!#REF!,Data!#REF!,(IF(B19=Data!#REF!,Data!#REF!,Data!#REF!)))))))))</f>
        <v>#REF!</v>
      </c>
      <c r="T19" s="379"/>
      <c r="U19" s="186" t="e">
        <f>IF(B19=Data!B117,Data!J117,(IF(B19=Data!B123,Data!J123,(IF(B19=Data!B125,Data!J125,(IF(B19=Data!#REF!,Data!#REF!,(IF(B19=Data!#REF!,Data!#REF!,(IF(B19=Data!B108,Data!J108,(IF(B19=Data!#REF!,Data!#REF!,(IF(B19=Data!#REF!,Data!#REF!,Data!#REF!)))))))))))))))&amp;IF(B19=Data!B243,Data!J243,(IF(B19=Data!B244,Data!J244,(IF(B19=Data!#REF!,Data!#REF!,(IF(B19=Data!B239,Data!J239,(IF(B19=Data!B240,Data!J240,(IF(B19=Data!#REF!,Data!J935,(IF(B19=Data!#REF!,Data!#REF!,(IF(B19=Data!B295,Data!J295,Data!#REF!)))))))))))))))&amp;IF(B19=Data!#REF!,Data!#REF!,(IF(B19=Data!#REF!,Data!#REF!,(IF(B19=Data!#REF!,Data!#REF!,(IF(B19=Data!#REF!,Data!#REF!,(IF(B19=Data!#REF!,Data!#REF!,Data!#REF!)))))))))</f>
        <v>#REF!</v>
      </c>
      <c r="V19" s="184">
        <f>IF(D19="","",VLOOKUP(B19,Data!$B$5:$J$404,9,FALSE)*D19)</f>
        <v>46</v>
      </c>
    </row>
    <row r="20" spans="1:22" s="340" customFormat="1" ht="17" customHeight="1">
      <c r="A20" s="272"/>
      <c r="B20" s="368"/>
      <c r="C20" s="187" t="str">
        <f>IF(D20="","",VLOOKUP(B20,Data!$B$5:$L$404,2,FALSE))</f>
        <v/>
      </c>
      <c r="D20" s="274"/>
      <c r="E20" s="46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t="e">
        <f>IF(B20=Data!B110,Data!G110,(IF(B20=Data!B116,Data!G116,(IF(B20=Data!B118,Data!G118,(IF(B20=Data!#REF!,Data!#REF!,(IF(B20=Data!#REF!,Data!#REF!,(IF(B20=Data!B101,Data!G101,(IF(B20=Data!#REF!,Data!#REF!,(IF(B20=Data!#REF!,Data!#REF!,Data!#REF!)))))))))))))))&amp;IF(B20=Data!B236,Data!G236,(IF(B20=Data!B237,Data!G237,(IF(B20=Data!#REF!,Data!#REF!,(IF(B20=Data!B232,Data!G232,(IF(B20=Data!B233,Data!G233,(IF(B20=Data!#REF!,Data!G928,(IF(B20=Data!#REF!,Data!#REF!,(IF(B20=Data!B288,Data!G288,Data!#REF!)))))))))))))))&amp;IF(B20=Data!#REF!,Data!#REF!,(IF(B20=Data!#REF!,Data!#REF!,(IF(B20=Data!#REF!,Data!#REF!,(IF(B20=Data!#REF!,Data!#REF!,(IF(B20=Data!#REF!,Data!#REF!,Data!#REF!)))))))))</f>
        <v>#REF!</v>
      </c>
      <c r="N20" s="377"/>
      <c r="O20" s="378"/>
      <c r="P20" s="186" t="e">
        <f>IF(B20=Data!B110,Data!H110,(IF(B20=Data!B116,Data!H116,(IF(B20=Data!B118,Data!H118,(IF(B20=Data!#REF!,Data!#REF!,(IF(B20=Data!#REF!,Data!#REF!,(IF(B20=Data!B101,Data!H101,(IF(B20=Data!#REF!,Data!#REF!,(IF(B20=Data!#REF!,Data!#REF!,Data!#REF!)))))))))))))))&amp;IF(B20=Data!B236,Data!H236,(IF(B20=Data!B237,Data!H237,(IF(B20=Data!#REF!,Data!#REF!,(IF(B20=Data!B232,Data!H232,(IF(B20=Data!B233,Data!H233,(IF(B20=Data!#REF!,Data!H928,(IF(B20=Data!#REF!,Data!#REF!,(IF(B20=Data!B288,Data!H288,Data!#REF!)))))))))))))))&amp;IF(B20=Data!#REF!,Data!#REF!,(IF(B20=Data!#REF!,Data!#REF!,(IF(B20=Data!#REF!,Data!#REF!,(IF(B20=Data!#REF!,Data!#REF!,(IF(B20=Data!#REF!,Data!#REF!,Data!#REF!)))))))))</f>
        <v>#REF!</v>
      </c>
      <c r="Q20" s="378"/>
      <c r="R20" s="378"/>
      <c r="S20" s="186" t="e">
        <f>IF(B20=Data!B110,Data!I110,(IF(B20=Data!B116,Data!I116,(IF(B20=Data!B118,Data!I118,(IF(B20=Data!#REF!,Data!#REF!,(IF(B20=Data!#REF!,Data!#REF!,(IF(B20=Data!B101,Data!I101,(IF(B20=Data!#REF!,Data!#REF!,(IF(B20=Data!#REF!,Data!#REF!,Data!#REF!)))))))))))))))&amp;IF(B20=Data!B236,Data!I236,(IF(B20=Data!B237,Data!I237,(IF(B20=Data!#REF!,Data!#REF!,(IF(B20=Data!B232,Data!I232,(IF(B20=Data!B233,Data!I233,(IF(B20=Data!#REF!,Data!I928,(IF(B20=Data!#REF!,Data!#REF!,(IF(B20=Data!B288,Data!I288,Data!#REF!)))))))))))))))&amp;IF(B20=Data!#REF!,Data!#REF!,(IF(B20=Data!#REF!,Data!#REF!,(IF(B20=Data!#REF!,Data!#REF!,(IF(B20=Data!#REF!,Data!#REF!,(IF(B20=Data!#REF!,Data!#REF!,Data!#REF!)))))))))</f>
        <v>#REF!</v>
      </c>
      <c r="T20" s="379"/>
      <c r="U20" s="186" t="e">
        <f>IF(B20=Data!B110,Data!J110,(IF(B20=Data!B116,Data!J116,(IF(B20=Data!B118,Data!J118,(IF(B20=Data!#REF!,Data!#REF!,(IF(B20=Data!#REF!,Data!#REF!,(IF(B20=Data!B101,Data!J101,(IF(B20=Data!#REF!,Data!#REF!,(IF(B20=Data!#REF!,Data!#REF!,Data!#REF!)))))))))))))))&amp;IF(B20=Data!B236,Data!J236,(IF(B20=Data!B237,Data!J237,(IF(B20=Data!#REF!,Data!#REF!,(IF(B20=Data!B232,Data!J232,(IF(B20=Data!B233,Data!J233,(IF(B20=Data!#REF!,Data!J928,(IF(B20=Data!#REF!,Data!#REF!,(IF(B20=Data!B288,Data!J288,Data!#REF!)))))))))))))))&amp;IF(B20=Data!#REF!,Data!#REF!,(IF(B20=Data!#REF!,Data!#REF!,(IF(B20=Data!#REF!,Data!#REF!,(IF(B20=Data!#REF!,Data!#REF!,(IF(B20=Data!#REF!,Data!#REF!,Data!#REF!)))))))))</f>
        <v>#REF!</v>
      </c>
      <c r="V20" s="184" t="str">
        <f>IF(D20="","",VLOOKUP(B20,Data!$B$5:$J$404,9,FALSE)*D20)</f>
        <v/>
      </c>
    </row>
    <row r="21" spans="1:22" s="340" customFormat="1" ht="17" customHeight="1">
      <c r="A21" s="272"/>
      <c r="B21" s="368"/>
      <c r="C21" s="187" t="str">
        <f>IF(D21="","",VLOOKUP(B21,Data!$B$5:$L$404,2,FALSE))</f>
        <v/>
      </c>
      <c r="D21" s="274"/>
      <c r="E21" s="466" t="s">
        <v>522</v>
      </c>
      <c r="F21" s="185" t="str">
        <f>IF(D21="","",VLOOKUP(B21,Data!$B$5:$L$404,11,FALSE))</f>
        <v/>
      </c>
      <c r="G21" s="188" t="str">
        <f t="shared" si="0"/>
        <v>-</v>
      </c>
      <c r="H21" s="182" t="str">
        <f>IF(D21="","",VLOOKUP(B21,Data!$B$5:$D$404,3,FALSE))</f>
        <v/>
      </c>
      <c r="I21" s="182" t="str">
        <f>IF(D21="","",VLOOKUP(B21,Data!$B$5:$M$404,12,FALSE))</f>
        <v/>
      </c>
      <c r="J21" s="280"/>
      <c r="K21" s="183" t="str">
        <f>IF(D21="","",VLOOKUP(B21,Data!$B$5:$E$404,4,FALSE)*D21)</f>
        <v/>
      </c>
      <c r="L21" s="183" t="str">
        <f>IF(D21="","",VLOOKUP(B21,Data!$B$5:$F$404,5,FALSE)*D21)</f>
        <v/>
      </c>
      <c r="M21" s="189" t="e">
        <f>IF(B21=Data!B111,Data!G111,(IF(B21=Data!B117,Data!G117,(IF(B21=Data!B119,Data!G119,(IF(B21=Data!#REF!,Data!#REF!,(IF(B21=Data!#REF!,Data!#REF!,(IF(B21=Data!B102,Data!G102,(IF(B21=Data!#REF!,Data!#REF!,(IF(B21=Data!#REF!,Data!#REF!,Data!#REF!)))))))))))))))&amp;IF(B21=Data!B237,Data!G237,(IF(B21=Data!B238,Data!G238,(IF(B21=Data!#REF!,Data!#REF!,(IF(B21=Data!B233,Data!G233,(IF(B21=Data!B234,Data!G234,(IF(B21=Data!#REF!,Data!G929,(IF(B21=Data!#REF!,Data!#REF!,(IF(B21=Data!B289,Data!G289,Data!#REF!)))))))))))))))&amp;IF(B21=Data!#REF!,Data!#REF!,(IF(B21=Data!#REF!,Data!#REF!,(IF(B21=Data!#REF!,Data!#REF!,(IF(B21=Data!#REF!,Data!#REF!,(IF(B21=Data!#REF!,Data!#REF!,Data!#REF!)))))))))</f>
        <v>#REF!</v>
      </c>
      <c r="N21" s="377"/>
      <c r="O21" s="378"/>
      <c r="P21" s="186" t="e">
        <f>IF(B21=Data!B111,Data!H111,(IF(B21=Data!B117,Data!H117,(IF(B21=Data!B119,Data!H119,(IF(B21=Data!#REF!,Data!#REF!,(IF(B21=Data!#REF!,Data!#REF!,(IF(B21=Data!B102,Data!H102,(IF(B21=Data!#REF!,Data!#REF!,(IF(B21=Data!#REF!,Data!#REF!,Data!#REF!)))))))))))))))&amp;IF(B21=Data!B237,Data!H237,(IF(B21=Data!B238,Data!H238,(IF(B21=Data!#REF!,Data!#REF!,(IF(B21=Data!B233,Data!H233,(IF(B21=Data!B234,Data!H234,(IF(B21=Data!#REF!,Data!H929,(IF(B21=Data!#REF!,Data!#REF!,(IF(B21=Data!B289,Data!H289,Data!#REF!)))))))))))))))&amp;IF(B21=Data!#REF!,Data!#REF!,(IF(B21=Data!#REF!,Data!#REF!,(IF(B21=Data!#REF!,Data!#REF!,(IF(B21=Data!#REF!,Data!#REF!,(IF(B21=Data!#REF!,Data!#REF!,Data!#REF!)))))))))</f>
        <v>#REF!</v>
      </c>
      <c r="Q21" s="378"/>
      <c r="R21" s="378"/>
      <c r="S21" s="186" t="e">
        <f>IF(B21=Data!B111,Data!I111,(IF(B21=Data!B117,Data!I117,(IF(B21=Data!B119,Data!I119,(IF(B21=Data!#REF!,Data!#REF!,(IF(B21=Data!#REF!,Data!#REF!,(IF(B21=Data!B102,Data!I102,(IF(B21=Data!#REF!,Data!#REF!,(IF(B21=Data!#REF!,Data!#REF!,Data!#REF!)))))))))))))))&amp;IF(B21=Data!B237,Data!I237,(IF(B21=Data!B238,Data!I238,(IF(B21=Data!#REF!,Data!#REF!,(IF(B21=Data!B233,Data!I233,(IF(B21=Data!B234,Data!I234,(IF(B21=Data!#REF!,Data!I929,(IF(B21=Data!#REF!,Data!#REF!,(IF(B21=Data!B289,Data!I289,Data!#REF!)))))))))))))))&amp;IF(B21=Data!#REF!,Data!#REF!,(IF(B21=Data!#REF!,Data!#REF!,(IF(B21=Data!#REF!,Data!#REF!,(IF(B21=Data!#REF!,Data!#REF!,(IF(B21=Data!#REF!,Data!#REF!,Data!#REF!)))))))))</f>
        <v>#REF!</v>
      </c>
      <c r="T21" s="379"/>
      <c r="U21" s="186" t="e">
        <f>IF(B21=Data!B111,Data!J111,(IF(B21=Data!B117,Data!J117,(IF(B21=Data!B119,Data!J119,(IF(B21=Data!#REF!,Data!#REF!,(IF(B21=Data!#REF!,Data!#REF!,(IF(B21=Data!B102,Data!J102,(IF(B21=Data!#REF!,Data!#REF!,(IF(B21=Data!#REF!,Data!#REF!,Data!#REF!)))))))))))))))&amp;IF(B21=Data!B237,Data!J237,(IF(B21=Data!B238,Data!J238,(IF(B21=Data!#REF!,Data!#REF!,(IF(B21=Data!B233,Data!J233,(IF(B21=Data!B234,Data!J234,(IF(B21=Data!#REF!,Data!J929,(IF(B21=Data!#REF!,Data!#REF!,(IF(B21=Data!B289,Data!J289,Data!#REF!)))))))))))))))&amp;IF(B21=Data!#REF!,Data!#REF!,(IF(B21=Data!#REF!,Data!#REF!,(IF(B21=Data!#REF!,Data!#REF!,(IF(B21=Data!#REF!,Data!#REF!,(IF(B21=Data!#REF!,Data!#REF!,Data!#REF!)))))))))</f>
        <v>#REF!</v>
      </c>
      <c r="V21" s="184" t="str">
        <f>IF(D21="","",VLOOKUP(B21,Data!$B$5:$J$404,9,FALSE)*D21)</f>
        <v/>
      </c>
    </row>
    <row r="22" spans="1:22" s="340" customFormat="1" ht="17" customHeight="1">
      <c r="A22" s="272"/>
      <c r="B22" s="368"/>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t="e">
        <f>IF(B22=Data!B112,Data!G112,(IF(B22=Data!B118,Data!G118,(IF(B22=Data!B120,Data!G120,(IF(B22=Data!#REF!,Data!#REF!,(IF(B22=Data!#REF!,Data!#REF!,(IF(B22=Data!B103,Data!G103,(IF(B22=Data!#REF!,Data!#REF!,(IF(B22=Data!#REF!,Data!#REF!,Data!#REF!)))))))))))))))&amp;IF(B22=Data!B238,Data!G238,(IF(B22=Data!B239,Data!G239,(IF(B22=Data!#REF!,Data!#REF!,(IF(B22=Data!B234,Data!G234,(IF(B22=Data!B235,Data!G235,(IF(B22=Data!#REF!,Data!G930,(IF(B22=Data!#REF!,Data!#REF!,(IF(B22=Data!B290,Data!G290,Data!#REF!)))))))))))))))&amp;IF(B22=Data!#REF!,Data!#REF!,(IF(B22=Data!#REF!,Data!#REF!,(IF(B22=Data!#REF!,Data!#REF!,(IF(B22=Data!#REF!,Data!#REF!,(IF(B22=Data!#REF!,Data!#REF!,Data!#REF!)))))))))</f>
        <v>#REF!</v>
      </c>
      <c r="N22" s="377"/>
      <c r="O22" s="378"/>
      <c r="P22" s="186" t="e">
        <f>IF(B22=Data!B112,Data!H112,(IF(B22=Data!B118,Data!H118,(IF(B22=Data!B120,Data!H120,(IF(B22=Data!#REF!,Data!#REF!,(IF(B22=Data!#REF!,Data!#REF!,(IF(B22=Data!B103,Data!H103,(IF(B22=Data!#REF!,Data!#REF!,(IF(B22=Data!#REF!,Data!#REF!,Data!#REF!)))))))))))))))&amp;IF(B22=Data!B238,Data!H238,(IF(B22=Data!B239,Data!H239,(IF(B22=Data!#REF!,Data!#REF!,(IF(B22=Data!B234,Data!H234,(IF(B22=Data!B235,Data!H235,(IF(B22=Data!#REF!,Data!H930,(IF(B22=Data!#REF!,Data!#REF!,(IF(B22=Data!B290,Data!H290,Data!#REF!)))))))))))))))&amp;IF(B22=Data!#REF!,Data!#REF!,(IF(B22=Data!#REF!,Data!#REF!,(IF(B22=Data!#REF!,Data!#REF!,(IF(B22=Data!#REF!,Data!#REF!,(IF(B22=Data!#REF!,Data!#REF!,Data!#REF!)))))))))</f>
        <v>#REF!</v>
      </c>
      <c r="Q22" s="378"/>
      <c r="R22" s="378"/>
      <c r="S22" s="186" t="e">
        <f>IF(B22=Data!B112,Data!I112,(IF(B22=Data!B118,Data!I118,(IF(B22=Data!B120,Data!I120,(IF(B22=Data!#REF!,Data!#REF!,(IF(B22=Data!#REF!,Data!#REF!,(IF(B22=Data!B103,Data!I103,(IF(B22=Data!#REF!,Data!#REF!,(IF(B22=Data!#REF!,Data!#REF!,Data!#REF!)))))))))))))))&amp;IF(B22=Data!B238,Data!I238,(IF(B22=Data!B239,Data!I239,(IF(B22=Data!#REF!,Data!#REF!,(IF(B22=Data!B234,Data!I234,(IF(B22=Data!B235,Data!I235,(IF(B22=Data!#REF!,Data!I930,(IF(B22=Data!#REF!,Data!#REF!,(IF(B22=Data!B290,Data!I290,Data!#REF!)))))))))))))))&amp;IF(B22=Data!#REF!,Data!#REF!,(IF(B22=Data!#REF!,Data!#REF!,(IF(B22=Data!#REF!,Data!#REF!,(IF(B22=Data!#REF!,Data!#REF!,(IF(B22=Data!#REF!,Data!#REF!,Data!#REF!)))))))))</f>
        <v>#REF!</v>
      </c>
      <c r="T22" s="379"/>
      <c r="U22" s="186" t="e">
        <f>IF(B22=Data!B112,Data!J112,(IF(B22=Data!B118,Data!J118,(IF(B22=Data!B120,Data!J120,(IF(B22=Data!#REF!,Data!#REF!,(IF(B22=Data!#REF!,Data!#REF!,(IF(B22=Data!B103,Data!J103,(IF(B22=Data!#REF!,Data!#REF!,(IF(B22=Data!#REF!,Data!#REF!,Data!#REF!)))))))))))))))&amp;IF(B22=Data!B238,Data!J238,(IF(B22=Data!B239,Data!J239,(IF(B22=Data!#REF!,Data!#REF!,(IF(B22=Data!B234,Data!J234,(IF(B22=Data!B235,Data!J235,(IF(B22=Data!#REF!,Data!J930,(IF(B22=Data!#REF!,Data!#REF!,(IF(B22=Data!B290,Data!J290,Data!#REF!)))))))))))))))&amp;IF(B22=Data!#REF!,Data!#REF!,(IF(B22=Data!#REF!,Data!#REF!,(IF(B22=Data!#REF!,Data!#REF!,(IF(B22=Data!#REF!,Data!#REF!,(IF(B22=Data!#REF!,Data!#REF!,Data!#REF!)))))))))</f>
        <v>#REF!</v>
      </c>
      <c r="V22" s="184" t="str">
        <f>IF(D22="","",VLOOKUP(B22,Data!$B$5:$J$404,9,FALSE)*D22)</f>
        <v/>
      </c>
    </row>
    <row r="23" spans="1:22" s="340" customFormat="1" ht="17" customHeight="1">
      <c r="A23" s="272"/>
      <c r="B23" s="368"/>
      <c r="C23" s="187" t="str">
        <f>IF(D23="","",VLOOKUP(B23,Data!$B$5:$L$404,2,FALSE))</f>
        <v/>
      </c>
      <c r="D23" s="274"/>
      <c r="E23" s="467" t="s">
        <v>1031</v>
      </c>
      <c r="F23" s="185" t="str">
        <f>IF(D23="","",VLOOKUP(B23,Data!$B$5:$L$404,11,FALSE))</f>
        <v/>
      </c>
      <c r="G23" s="188" t="str">
        <f t="shared" si="0"/>
        <v>-</v>
      </c>
      <c r="H23" s="182" t="str">
        <f>IF(D23="","",VLOOKUP(B23,Data!$B$5:$D$404,3,FALSE))</f>
        <v/>
      </c>
      <c r="I23" s="182" t="str">
        <f>IF(D23="","",VLOOKUP(B23,Data!$B$5:$M$404,12,FALSE))</f>
        <v/>
      </c>
      <c r="J23" s="280"/>
      <c r="K23" s="183" t="str">
        <f>IF(D23="","",VLOOKUP(B23,Data!$B$5:$E$404,4,FALSE)*D23)</f>
        <v/>
      </c>
      <c r="L23" s="183" t="str">
        <f>IF(D23="","",VLOOKUP(B23,Data!$B$5:$F$404,5,FALSE)*D23)</f>
        <v/>
      </c>
      <c r="M23" s="189" t="e">
        <f>IF(B23=Data!B113,Data!G113,(IF(B23=Data!B119,Data!G119,(IF(B23=Data!B121,Data!G121,(IF(B23=Data!#REF!,Data!#REF!,(IF(B23=Data!#REF!,Data!#REF!,(IF(B23=Data!B104,Data!G104,(IF(B23=Data!#REF!,Data!#REF!,(IF(B23=Data!#REF!,Data!#REF!,Data!#REF!)))))))))))))))&amp;IF(B23=Data!B239,Data!G239,(IF(B23=Data!B240,Data!G240,(IF(B23=Data!#REF!,Data!#REF!,(IF(B23=Data!B235,Data!G235,(IF(B23=Data!B236,Data!G236,(IF(B23=Data!#REF!,Data!G931,(IF(B23=Data!#REF!,Data!#REF!,(IF(B23=Data!B291,Data!G291,Data!#REF!)))))))))))))))&amp;IF(B23=Data!#REF!,Data!#REF!,(IF(B23=Data!#REF!,Data!#REF!,(IF(B23=Data!#REF!,Data!#REF!,(IF(B23=Data!#REF!,Data!#REF!,(IF(B23=Data!#REF!,Data!#REF!,Data!#REF!)))))))))</f>
        <v>#REF!</v>
      </c>
      <c r="N23" s="377"/>
      <c r="O23" s="378"/>
      <c r="P23" s="186" t="e">
        <f>IF(B23=Data!B113,Data!H113,(IF(B23=Data!B119,Data!H119,(IF(B23=Data!B121,Data!H121,(IF(B23=Data!#REF!,Data!#REF!,(IF(B23=Data!#REF!,Data!#REF!,(IF(B23=Data!B104,Data!H104,(IF(B23=Data!#REF!,Data!#REF!,(IF(B23=Data!#REF!,Data!#REF!,Data!#REF!)))))))))))))))&amp;IF(B23=Data!B239,Data!H239,(IF(B23=Data!B240,Data!H240,(IF(B23=Data!#REF!,Data!#REF!,(IF(B23=Data!B235,Data!H235,(IF(B23=Data!B236,Data!H236,(IF(B23=Data!#REF!,Data!H931,(IF(B23=Data!#REF!,Data!#REF!,(IF(B23=Data!B291,Data!H291,Data!#REF!)))))))))))))))&amp;IF(B23=Data!#REF!,Data!#REF!,(IF(B23=Data!#REF!,Data!#REF!,(IF(B23=Data!#REF!,Data!#REF!,(IF(B23=Data!#REF!,Data!#REF!,(IF(B23=Data!#REF!,Data!#REF!,Data!#REF!)))))))))</f>
        <v>#REF!</v>
      </c>
      <c r="Q23" s="378"/>
      <c r="R23" s="378"/>
      <c r="S23" s="186" t="e">
        <f>IF(B23=Data!B113,Data!I113,(IF(B23=Data!B119,Data!I119,(IF(B23=Data!B121,Data!I121,(IF(B23=Data!#REF!,Data!#REF!,(IF(B23=Data!#REF!,Data!#REF!,(IF(B23=Data!B104,Data!I104,(IF(B23=Data!#REF!,Data!#REF!,(IF(B23=Data!#REF!,Data!#REF!,Data!#REF!)))))))))))))))&amp;IF(B23=Data!B239,Data!I239,(IF(B23=Data!B240,Data!I240,(IF(B23=Data!#REF!,Data!#REF!,(IF(B23=Data!B235,Data!I235,(IF(B23=Data!B236,Data!I236,(IF(B23=Data!#REF!,Data!I931,(IF(B23=Data!#REF!,Data!#REF!,(IF(B23=Data!B291,Data!I291,Data!#REF!)))))))))))))))&amp;IF(B23=Data!#REF!,Data!#REF!,(IF(B23=Data!#REF!,Data!#REF!,(IF(B23=Data!#REF!,Data!#REF!,(IF(B23=Data!#REF!,Data!#REF!,(IF(B23=Data!#REF!,Data!#REF!,Data!#REF!)))))))))</f>
        <v>#REF!</v>
      </c>
      <c r="T23" s="379"/>
      <c r="U23" s="186" t="e">
        <f>IF(B23=Data!B113,Data!J113,(IF(B23=Data!B119,Data!J119,(IF(B23=Data!B121,Data!J121,(IF(B23=Data!#REF!,Data!#REF!,(IF(B23=Data!#REF!,Data!#REF!,(IF(B23=Data!B104,Data!J104,(IF(B23=Data!#REF!,Data!#REF!,(IF(B23=Data!#REF!,Data!#REF!,Data!#REF!)))))))))))))))&amp;IF(B23=Data!B239,Data!J239,(IF(B23=Data!B240,Data!J240,(IF(B23=Data!#REF!,Data!#REF!,(IF(B23=Data!B235,Data!J235,(IF(B23=Data!B236,Data!J236,(IF(B23=Data!#REF!,Data!J931,(IF(B23=Data!#REF!,Data!#REF!,(IF(B23=Data!B291,Data!J291,Data!#REF!)))))))))))))))&amp;IF(B23=Data!#REF!,Data!#REF!,(IF(B23=Data!#REF!,Data!#REF!,(IF(B23=Data!#REF!,Data!#REF!,(IF(B23=Data!#REF!,Data!#REF!,(IF(B23=Data!#REF!,Data!#REF!,Data!#REF!)))))))))</f>
        <v>#REF!</v>
      </c>
      <c r="V23" s="184" t="str">
        <f>IF(D23="","",VLOOKUP(B23,Data!$B$5:$J$404,9,FALSE)*D23)</f>
        <v/>
      </c>
    </row>
    <row r="24" spans="1:22" s="340" customFormat="1" ht="17" customHeight="1">
      <c r="A24" s="272"/>
      <c r="B24" s="368"/>
      <c r="C24" s="187" t="str">
        <f>IF(D24="","",VLOOKUP(B24,Data!$B$5:$L$404,2,FALSE))</f>
        <v/>
      </c>
      <c r="D24" s="274"/>
      <c r="E24" s="467"/>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114,Data!G114,(IF(B24=Data!B120,Data!G120,(IF(B24=Data!B122,Data!G122,(IF(B24=Data!#REF!,Data!#REF!,(IF(B24=Data!#REF!,Data!#REF!,(IF(B24=Data!B105,Data!G105,(IF(B24=Data!#REF!,Data!#REF!,(IF(B24=Data!#REF!,Data!#REF!,Data!#REF!)))))))))))))))&amp;IF(B24=Data!B240,Data!G240,(IF(B24=Data!B241,Data!G241,(IF(B24=Data!#REF!,Data!#REF!,(IF(B24=Data!B236,Data!G236,(IF(B24=Data!B237,Data!G237,(IF(B24=Data!#REF!,Data!G932,(IF(B24=Data!#REF!,Data!#REF!,(IF(B24=Data!B292,Data!G292,Data!#REF!)))))))))))))))&amp;IF(B24=Data!#REF!,Data!#REF!,(IF(B24=Data!#REF!,Data!#REF!,(IF(B24=Data!#REF!,Data!#REF!,(IF(B24=Data!#REF!,Data!#REF!,(IF(B24=Data!#REF!,Data!#REF!,Data!#REF!)))))))))</f>
        <v>#REF!</v>
      </c>
      <c r="N24" s="377"/>
      <c r="O24" s="378"/>
      <c r="P24" s="186" t="e">
        <f>IF(B24=Data!B114,Data!H114,(IF(B24=Data!B120,Data!H120,(IF(B24=Data!B122,Data!H122,(IF(B24=Data!#REF!,Data!#REF!,(IF(B24=Data!#REF!,Data!#REF!,(IF(B24=Data!B105,Data!H105,(IF(B24=Data!#REF!,Data!#REF!,(IF(B24=Data!#REF!,Data!#REF!,Data!#REF!)))))))))))))))&amp;IF(B24=Data!B240,Data!H240,(IF(B24=Data!B241,Data!H241,(IF(B24=Data!#REF!,Data!#REF!,(IF(B24=Data!B236,Data!H236,(IF(B24=Data!B237,Data!H237,(IF(B24=Data!#REF!,Data!H932,(IF(B24=Data!#REF!,Data!#REF!,(IF(B24=Data!B292,Data!H292,Data!#REF!)))))))))))))))&amp;IF(B24=Data!#REF!,Data!#REF!,(IF(B24=Data!#REF!,Data!#REF!,(IF(B24=Data!#REF!,Data!#REF!,(IF(B24=Data!#REF!,Data!#REF!,(IF(B24=Data!#REF!,Data!#REF!,Data!#REF!)))))))))</f>
        <v>#REF!</v>
      </c>
      <c r="Q24" s="378"/>
      <c r="R24" s="378"/>
      <c r="S24" s="186" t="e">
        <f>IF(B24=Data!B114,Data!I114,(IF(B24=Data!B120,Data!I120,(IF(B24=Data!B122,Data!I122,(IF(B24=Data!#REF!,Data!#REF!,(IF(B24=Data!#REF!,Data!#REF!,(IF(B24=Data!B105,Data!I105,(IF(B24=Data!#REF!,Data!#REF!,(IF(B24=Data!#REF!,Data!#REF!,Data!#REF!)))))))))))))))&amp;IF(B24=Data!B240,Data!I240,(IF(B24=Data!B241,Data!I241,(IF(B24=Data!#REF!,Data!#REF!,(IF(B24=Data!B236,Data!I236,(IF(B24=Data!B237,Data!I237,(IF(B24=Data!#REF!,Data!I932,(IF(B24=Data!#REF!,Data!#REF!,(IF(B24=Data!B292,Data!I292,Data!#REF!)))))))))))))))&amp;IF(B24=Data!#REF!,Data!#REF!,(IF(B24=Data!#REF!,Data!#REF!,(IF(B24=Data!#REF!,Data!#REF!,(IF(B24=Data!#REF!,Data!#REF!,(IF(B24=Data!#REF!,Data!#REF!,Data!#REF!)))))))))</f>
        <v>#REF!</v>
      </c>
      <c r="T24" s="379"/>
      <c r="U24" s="186" t="e">
        <f>IF(B24=Data!B114,Data!J114,(IF(B24=Data!B120,Data!J120,(IF(B24=Data!B122,Data!J122,(IF(B24=Data!#REF!,Data!#REF!,(IF(B24=Data!#REF!,Data!#REF!,(IF(B24=Data!B105,Data!J105,(IF(B24=Data!#REF!,Data!#REF!,(IF(B24=Data!#REF!,Data!#REF!,Data!#REF!)))))))))))))))&amp;IF(B24=Data!B240,Data!J240,(IF(B24=Data!B241,Data!J241,(IF(B24=Data!#REF!,Data!#REF!,(IF(B24=Data!B236,Data!J236,(IF(B24=Data!B237,Data!J237,(IF(B24=Data!#REF!,Data!J932,(IF(B24=Data!#REF!,Data!#REF!,(IF(B24=Data!B292,Data!J292,Data!#REF!)))))))))))))))&amp;IF(B24=Data!#REF!,Data!#REF!,(IF(B24=Data!#REF!,Data!#REF!,(IF(B24=Data!#REF!,Data!#REF!,(IF(B24=Data!#REF!,Data!#REF!,(IF(B24=Data!#REF!,Data!#REF!,Data!#REF!)))))))))</f>
        <v>#REF!</v>
      </c>
      <c r="V24" s="184" t="str">
        <f>IF(D24="","",VLOOKUP(B24,Data!$B$5:$J$404,9,FALSE)*D24)</f>
        <v/>
      </c>
    </row>
    <row r="25" spans="1:22" s="340" customFormat="1" ht="17" customHeight="1">
      <c r="A25" s="272"/>
      <c r="B25" s="368"/>
      <c r="C25" s="187" t="str">
        <f>IF(D25="","",VLOOKUP(B25,Data!$B$5:$L$404,2,FALSE))</f>
        <v/>
      </c>
      <c r="D25" s="274"/>
      <c r="E25" s="466"/>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115,Data!G115,(IF(B25=Data!B121,Data!G121,(IF(B25=Data!B123,Data!G123,(IF(B25=Data!#REF!,Data!#REF!,(IF(B25=Data!#REF!,Data!#REF!,(IF(B25=Data!B106,Data!G106,(IF(B25=Data!#REF!,Data!#REF!,(IF(B25=Data!#REF!,Data!#REF!,Data!#REF!)))))))))))))))&amp;IF(B25=Data!B241,Data!G241,(IF(B25=Data!B242,Data!G242,(IF(B25=Data!#REF!,Data!#REF!,(IF(B25=Data!B237,Data!G237,(IF(B25=Data!B238,Data!G238,(IF(B25=Data!#REF!,Data!G933,(IF(B25=Data!#REF!,Data!#REF!,(IF(B25=Data!B293,Data!G293,Data!#REF!)))))))))))))))&amp;IF(B25=Data!#REF!,Data!#REF!,(IF(B25=Data!#REF!,Data!#REF!,(IF(B25=Data!#REF!,Data!#REF!,(IF(B25=Data!#REF!,Data!#REF!,(IF(B25=Data!#REF!,Data!#REF!,Data!#REF!)))))))))</f>
        <v>#REF!</v>
      </c>
      <c r="N25" s="377"/>
      <c r="O25" s="378"/>
      <c r="P25" s="186" t="e">
        <f>IF(B25=Data!B115,Data!H115,(IF(B25=Data!B121,Data!H121,(IF(B25=Data!B123,Data!H123,(IF(B25=Data!#REF!,Data!#REF!,(IF(B25=Data!#REF!,Data!#REF!,(IF(B25=Data!B106,Data!H106,(IF(B25=Data!#REF!,Data!#REF!,(IF(B25=Data!#REF!,Data!#REF!,Data!#REF!)))))))))))))))&amp;IF(B25=Data!B241,Data!H241,(IF(B25=Data!B242,Data!H242,(IF(B25=Data!#REF!,Data!#REF!,(IF(B25=Data!B237,Data!H237,(IF(B25=Data!B238,Data!H238,(IF(B25=Data!#REF!,Data!H933,(IF(B25=Data!#REF!,Data!#REF!,(IF(B25=Data!B293,Data!H293,Data!#REF!)))))))))))))))&amp;IF(B25=Data!#REF!,Data!#REF!,(IF(B25=Data!#REF!,Data!#REF!,(IF(B25=Data!#REF!,Data!#REF!,(IF(B25=Data!#REF!,Data!#REF!,(IF(B25=Data!#REF!,Data!#REF!,Data!#REF!)))))))))</f>
        <v>#REF!</v>
      </c>
      <c r="Q25" s="378"/>
      <c r="R25" s="378"/>
      <c r="S25" s="186" t="e">
        <f>IF(B25=Data!B115,Data!I115,(IF(B25=Data!B121,Data!I121,(IF(B25=Data!B123,Data!I123,(IF(B25=Data!#REF!,Data!#REF!,(IF(B25=Data!#REF!,Data!#REF!,(IF(B25=Data!B106,Data!I106,(IF(B25=Data!#REF!,Data!#REF!,(IF(B25=Data!#REF!,Data!#REF!,Data!#REF!)))))))))))))))&amp;IF(B25=Data!B241,Data!I241,(IF(B25=Data!B242,Data!I242,(IF(B25=Data!#REF!,Data!#REF!,(IF(B25=Data!B237,Data!I237,(IF(B25=Data!B238,Data!I238,(IF(B25=Data!#REF!,Data!I933,(IF(B25=Data!#REF!,Data!#REF!,(IF(B25=Data!B293,Data!I293,Data!#REF!)))))))))))))))&amp;IF(B25=Data!#REF!,Data!#REF!,(IF(B25=Data!#REF!,Data!#REF!,(IF(B25=Data!#REF!,Data!#REF!,(IF(B25=Data!#REF!,Data!#REF!,(IF(B25=Data!#REF!,Data!#REF!,Data!#REF!)))))))))</f>
        <v>#REF!</v>
      </c>
      <c r="T25" s="379"/>
      <c r="U25" s="186" t="e">
        <f>IF(B25=Data!B115,Data!J115,(IF(B25=Data!B121,Data!J121,(IF(B25=Data!B123,Data!J123,(IF(B25=Data!#REF!,Data!#REF!,(IF(B25=Data!#REF!,Data!#REF!,(IF(B25=Data!B106,Data!J106,(IF(B25=Data!#REF!,Data!#REF!,(IF(B25=Data!#REF!,Data!#REF!,Data!#REF!)))))))))))))))&amp;IF(B25=Data!B241,Data!J241,(IF(B25=Data!B242,Data!J242,(IF(B25=Data!#REF!,Data!#REF!,(IF(B25=Data!B237,Data!J237,(IF(B25=Data!B238,Data!J238,(IF(B25=Data!#REF!,Data!J933,(IF(B25=Data!#REF!,Data!#REF!,(IF(B25=Data!B293,Data!J293,Data!#REF!)))))))))))))))&amp;IF(B25=Data!#REF!,Data!#REF!,(IF(B25=Data!#REF!,Data!#REF!,(IF(B25=Data!#REF!,Data!#REF!,(IF(B25=Data!#REF!,Data!#REF!,(IF(B25=Data!#REF!,Data!#REF!,Data!#REF!)))))))))</f>
        <v>#REF!</v>
      </c>
      <c r="V25" s="184" t="str">
        <f>IF(D25="","",VLOOKUP(B25,Data!$B$5:$J$404,9,FALSE)*D25)</f>
        <v/>
      </c>
    </row>
    <row r="26" spans="1:22" s="340" customFormat="1" ht="17" customHeight="1">
      <c r="A26" s="272"/>
      <c r="B26" s="368"/>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116,Data!G116,(IF(B26=Data!B122,Data!G122,(IF(B26=Data!B124,Data!G124,(IF(B26=Data!#REF!,Data!#REF!,(IF(B26=Data!#REF!,Data!#REF!,(IF(B26=Data!B107,Data!G107,(IF(B26=Data!#REF!,Data!#REF!,(IF(B26=Data!#REF!,Data!#REF!,Data!#REF!)))))))))))))))&amp;IF(B26=Data!B242,Data!G242,(IF(B26=Data!B243,Data!G243,(IF(B26=Data!#REF!,Data!#REF!,(IF(B26=Data!B238,Data!G238,(IF(B26=Data!B239,Data!G239,(IF(B26=Data!#REF!,Data!G934,(IF(B26=Data!#REF!,Data!#REF!,(IF(B26=Data!B294,Data!G294,Data!#REF!)))))))))))))))&amp;IF(B26=Data!#REF!,Data!#REF!,(IF(B26=Data!#REF!,Data!#REF!,(IF(B26=Data!#REF!,Data!#REF!,(IF(B26=Data!#REF!,Data!#REF!,(IF(B26=Data!#REF!,Data!#REF!,Data!#REF!)))))))))</f>
        <v>#REF!</v>
      </c>
      <c r="N26" s="377"/>
      <c r="O26" s="378"/>
      <c r="P26" s="186" t="e">
        <f>IF(B26=Data!B116,Data!H116,(IF(B26=Data!B122,Data!H122,(IF(B26=Data!B124,Data!H124,(IF(B26=Data!#REF!,Data!#REF!,(IF(B26=Data!#REF!,Data!#REF!,(IF(B26=Data!B107,Data!H107,(IF(B26=Data!#REF!,Data!#REF!,(IF(B26=Data!#REF!,Data!#REF!,Data!#REF!)))))))))))))))&amp;IF(B26=Data!B242,Data!H242,(IF(B26=Data!B243,Data!H243,(IF(B26=Data!#REF!,Data!#REF!,(IF(B26=Data!B238,Data!H238,(IF(B26=Data!B239,Data!H239,(IF(B26=Data!#REF!,Data!H934,(IF(B26=Data!#REF!,Data!#REF!,(IF(B26=Data!B294,Data!H294,Data!#REF!)))))))))))))))&amp;IF(B26=Data!#REF!,Data!#REF!,(IF(B26=Data!#REF!,Data!#REF!,(IF(B26=Data!#REF!,Data!#REF!,(IF(B26=Data!#REF!,Data!#REF!,(IF(B26=Data!#REF!,Data!#REF!,Data!#REF!)))))))))</f>
        <v>#REF!</v>
      </c>
      <c r="Q26" s="378"/>
      <c r="R26" s="378"/>
      <c r="S26" s="186" t="e">
        <f>IF(B26=Data!B116,Data!I116,(IF(B26=Data!B122,Data!I122,(IF(B26=Data!B124,Data!I124,(IF(B26=Data!#REF!,Data!#REF!,(IF(B26=Data!#REF!,Data!#REF!,(IF(B26=Data!B107,Data!I107,(IF(B26=Data!#REF!,Data!#REF!,(IF(B26=Data!#REF!,Data!#REF!,Data!#REF!)))))))))))))))&amp;IF(B26=Data!B242,Data!I242,(IF(B26=Data!B243,Data!I243,(IF(B26=Data!#REF!,Data!#REF!,(IF(B26=Data!B238,Data!I238,(IF(B26=Data!B239,Data!I239,(IF(B26=Data!#REF!,Data!I934,(IF(B26=Data!#REF!,Data!#REF!,(IF(B26=Data!B294,Data!I294,Data!#REF!)))))))))))))))&amp;IF(B26=Data!#REF!,Data!#REF!,(IF(B26=Data!#REF!,Data!#REF!,(IF(B26=Data!#REF!,Data!#REF!,(IF(B26=Data!#REF!,Data!#REF!,(IF(B26=Data!#REF!,Data!#REF!,Data!#REF!)))))))))</f>
        <v>#REF!</v>
      </c>
      <c r="T26" s="379"/>
      <c r="U26" s="186" t="e">
        <f>IF(B26=Data!B116,Data!J116,(IF(B26=Data!B122,Data!J122,(IF(B26=Data!B124,Data!J124,(IF(B26=Data!#REF!,Data!#REF!,(IF(B26=Data!#REF!,Data!#REF!,(IF(B26=Data!B107,Data!J107,(IF(B26=Data!#REF!,Data!#REF!,(IF(B26=Data!#REF!,Data!#REF!,Data!#REF!)))))))))))))))&amp;IF(B26=Data!B242,Data!J242,(IF(B26=Data!B243,Data!J243,(IF(B26=Data!#REF!,Data!#REF!,(IF(B26=Data!B238,Data!J238,(IF(B26=Data!B239,Data!J239,(IF(B26=Data!#REF!,Data!J934,(IF(B26=Data!#REF!,Data!#REF!,(IF(B26=Data!B294,Data!J294,Data!#REF!)))))))))))))))&amp;IF(B26=Data!#REF!,Data!#REF!,(IF(B26=Data!#REF!,Data!#REF!,(IF(B26=Data!#REF!,Data!#REF!,(IF(B26=Data!#REF!,Data!#REF!,(IF(B26=Data!#REF!,Data!#REF!,Data!#REF!)))))))))</f>
        <v>#REF!</v>
      </c>
      <c r="V26" s="184" t="str">
        <f>IF(D26="","",VLOOKUP(B26,Data!$B$5:$J$404,9,FALSE)*D26)</f>
        <v/>
      </c>
    </row>
    <row r="27" spans="1:22" s="340" customFormat="1" ht="17" customHeight="1">
      <c r="A27" s="272"/>
      <c r="B27" s="368"/>
      <c r="C27" s="187" t="str">
        <f>IF(D27="","",VLOOKUP(B27,Data!$B$5:$L$404,2,FALSE))</f>
        <v/>
      </c>
      <c r="D27" s="274"/>
      <c r="E27" s="466"/>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117,Data!G117,(IF(B27=Data!B123,Data!G123,(IF(B27=Data!B125,Data!G125,(IF(B27=Data!#REF!,Data!#REF!,(IF(B27=Data!#REF!,Data!#REF!,(IF(B27=Data!B108,Data!G108,(IF(B27=Data!#REF!,Data!#REF!,(IF(B27=Data!#REF!,Data!#REF!,Data!#REF!)))))))))))))))&amp;IF(B27=Data!B243,Data!G243,(IF(B27=Data!B244,Data!G244,(IF(B27=Data!#REF!,Data!#REF!,(IF(B27=Data!B239,Data!G239,(IF(B27=Data!B240,Data!G240,(IF(B27=Data!#REF!,Data!G935,(IF(B27=Data!#REF!,Data!#REF!,(IF(B27=Data!B295,Data!G295,Data!#REF!)))))))))))))))&amp;IF(B27=Data!#REF!,Data!#REF!,(IF(B27=Data!#REF!,Data!#REF!,(IF(B27=Data!#REF!,Data!#REF!,(IF(B27=Data!#REF!,Data!#REF!,(IF(B27=Data!#REF!,Data!#REF!,Data!#REF!)))))))))</f>
        <v>#REF!</v>
      </c>
      <c r="N27" s="377"/>
      <c r="O27" s="378"/>
      <c r="P27" s="186" t="e">
        <f>IF(B27=Data!B117,Data!H117,(IF(B27=Data!B123,Data!H123,(IF(B27=Data!B125,Data!H125,(IF(B27=Data!#REF!,Data!#REF!,(IF(B27=Data!#REF!,Data!#REF!,(IF(B27=Data!B108,Data!H108,(IF(B27=Data!#REF!,Data!#REF!,(IF(B27=Data!#REF!,Data!#REF!,Data!#REF!)))))))))))))))&amp;IF(B27=Data!B243,Data!H243,(IF(B27=Data!B244,Data!H244,(IF(B27=Data!#REF!,Data!#REF!,(IF(B27=Data!B239,Data!H239,(IF(B27=Data!B240,Data!H240,(IF(B27=Data!#REF!,Data!H935,(IF(B27=Data!#REF!,Data!#REF!,(IF(B27=Data!B295,Data!H295,Data!#REF!)))))))))))))))&amp;IF(B27=Data!#REF!,Data!#REF!,(IF(B27=Data!#REF!,Data!#REF!,(IF(B27=Data!#REF!,Data!#REF!,(IF(B27=Data!#REF!,Data!#REF!,(IF(B27=Data!#REF!,Data!#REF!,Data!#REF!)))))))))</f>
        <v>#REF!</v>
      </c>
      <c r="Q27" s="378"/>
      <c r="R27" s="378"/>
      <c r="S27" s="186" t="e">
        <f>IF(B27=Data!B117,Data!I117,(IF(B27=Data!B123,Data!I123,(IF(B27=Data!B125,Data!I125,(IF(B27=Data!#REF!,Data!#REF!,(IF(B27=Data!#REF!,Data!#REF!,(IF(B27=Data!B108,Data!I108,(IF(B27=Data!#REF!,Data!#REF!,(IF(B27=Data!#REF!,Data!#REF!,Data!#REF!)))))))))))))))&amp;IF(B27=Data!B243,Data!I243,(IF(B27=Data!B244,Data!I244,(IF(B27=Data!#REF!,Data!#REF!,(IF(B27=Data!B239,Data!I239,(IF(B27=Data!B240,Data!I240,(IF(B27=Data!#REF!,Data!I935,(IF(B27=Data!#REF!,Data!#REF!,(IF(B27=Data!B295,Data!I295,Data!#REF!)))))))))))))))&amp;IF(B27=Data!#REF!,Data!#REF!,(IF(B27=Data!#REF!,Data!#REF!,(IF(B27=Data!#REF!,Data!#REF!,(IF(B27=Data!#REF!,Data!#REF!,(IF(B27=Data!#REF!,Data!#REF!,Data!#REF!)))))))))</f>
        <v>#REF!</v>
      </c>
      <c r="T27" s="379"/>
      <c r="U27" s="186" t="e">
        <f>IF(B27=Data!B117,Data!J117,(IF(B27=Data!B123,Data!J123,(IF(B27=Data!B125,Data!J125,(IF(B27=Data!#REF!,Data!#REF!,(IF(B27=Data!#REF!,Data!#REF!,(IF(B27=Data!B108,Data!J108,(IF(B27=Data!#REF!,Data!#REF!,(IF(B27=Data!#REF!,Data!#REF!,Data!#REF!)))))))))))))))&amp;IF(B27=Data!B243,Data!J243,(IF(B27=Data!B244,Data!J244,(IF(B27=Data!#REF!,Data!#REF!,(IF(B27=Data!B239,Data!J239,(IF(B27=Data!B240,Data!J240,(IF(B27=Data!#REF!,Data!J935,(IF(B27=Data!#REF!,Data!#REF!,(IF(B27=Data!B295,Data!J295,Data!#REF!)))))))))))))))&amp;IF(B27=Data!#REF!,Data!#REF!,(IF(B27=Data!#REF!,Data!#REF!,(IF(B27=Data!#REF!,Data!#REF!,(IF(B27=Data!#REF!,Data!#REF!,(IF(B27=Data!#REF!,Data!#REF!,Data!#REF!)))))))))</f>
        <v>#REF!</v>
      </c>
      <c r="V27" s="184" t="str">
        <f>IF(D27="","",VLOOKUP(B27,Data!$B$5:$J$404,9,FALSE)*D27)</f>
        <v/>
      </c>
    </row>
    <row r="28" spans="1:22" s="340" customFormat="1" ht="17" customHeight="1">
      <c r="A28" s="272"/>
      <c r="B28" s="419"/>
      <c r="C28" s="187" t="str">
        <f>IF(D28="","",VLOOKUP(B28,Data!$B$5:$L$404,2,FALSE))</f>
        <v/>
      </c>
      <c r="D28" s="274"/>
      <c r="E28" s="466"/>
      <c r="F28" s="185" t="str">
        <f>IF(D28="","",VLOOKUP(B28,Data!$B$5:$L$404,11,FALSE))</f>
        <v/>
      </c>
      <c r="G28" s="188" t="str">
        <f>IF(D28&gt;0,D28*F28,"-")</f>
        <v>-</v>
      </c>
      <c r="H28" s="182" t="str">
        <f>IF(D28="","",VLOOKUP(B28,Data!$B$5:$D$404,3,FALSE))</f>
        <v/>
      </c>
      <c r="I28" s="182" t="str">
        <f>IF(D28="","",VLOOKUP(B28,Data!$B$5:$M$404,12,FALSE))</f>
        <v/>
      </c>
      <c r="J28" s="280"/>
      <c r="K28" s="183" t="str">
        <f>IF(D28="","",VLOOKUP(B28,Data!$B$5:$E$404,4,FALSE)*D28)</f>
        <v/>
      </c>
      <c r="L28" s="183" t="str">
        <f>IF(D28="","",VLOOKUP(B28,Data!$B$5:$F$404,5,FALSE)*D28)</f>
        <v/>
      </c>
      <c r="M28" s="189" t="e">
        <f>IF(B28=Data!B107,Data!G107,(IF(B28=Data!B113,Data!G113,(IF(B28=Data!B115,Data!G115,(IF(B28=Data!#REF!,Data!#REF!,(IF(B28=Data!#REF!,Data!#REF!,(IF(B28=Data!B98,Data!G98,(IF(B28=Data!#REF!,Data!#REF!,(IF(B28=Data!#REF!,Data!#REF!,Data!#REF!)))))))))))))))&amp;IF(B28=Data!B233,Data!G233,(IF(B28=Data!B234,Data!G234,(IF(B28=Data!#REF!,Data!#REF!,(IF(B28=Data!B229,Data!G229,(IF(B28=Data!B230,Data!G230,(IF(B28=Data!#REF!,Data!G925,(IF(B28=Data!#REF!,Data!#REF!,(IF(B28=Data!B285,Data!G285,Data!#REF!)))))))))))))))&amp;IF(B28=Data!#REF!,Data!#REF!,(IF(B28=Data!#REF!,Data!#REF!,(IF(B28=Data!#REF!,Data!#REF!,(IF(B28=Data!#REF!,Data!#REF!,(IF(B28=Data!#REF!,Data!#REF!,Data!#REF!)))))))))</f>
        <v>#REF!</v>
      </c>
      <c r="N28" s="377"/>
      <c r="O28" s="378"/>
      <c r="P28" s="186" t="e">
        <f>IF(B28=Data!B107,Data!H107,(IF(B28=Data!B113,Data!H113,(IF(B28=Data!B115,Data!H115,(IF(B28=Data!#REF!,Data!#REF!,(IF(B28=Data!#REF!,Data!#REF!,(IF(B28=Data!B98,Data!H98,(IF(B28=Data!#REF!,Data!#REF!,(IF(B28=Data!#REF!,Data!#REF!,Data!#REF!)))))))))))))))&amp;IF(B28=Data!B233,Data!H233,(IF(B28=Data!B234,Data!H234,(IF(B28=Data!#REF!,Data!#REF!,(IF(B28=Data!B229,Data!H229,(IF(B28=Data!B230,Data!H230,(IF(B28=Data!#REF!,Data!H925,(IF(B28=Data!#REF!,Data!#REF!,(IF(B28=Data!B285,Data!H285,Data!#REF!)))))))))))))))&amp;IF(B28=Data!#REF!,Data!#REF!,(IF(B28=Data!#REF!,Data!#REF!,(IF(B28=Data!#REF!,Data!#REF!,(IF(B28=Data!#REF!,Data!#REF!,(IF(B28=Data!#REF!,Data!#REF!,Data!#REF!)))))))))</f>
        <v>#REF!</v>
      </c>
      <c r="Q28" s="378"/>
      <c r="R28" s="378"/>
      <c r="S28" s="186" t="e">
        <f>IF(B28=Data!B107,Data!I107,(IF(B28=Data!B113,Data!I113,(IF(B28=Data!B115,Data!I115,(IF(B28=Data!#REF!,Data!#REF!,(IF(B28=Data!#REF!,Data!#REF!,(IF(B28=Data!B98,Data!I98,(IF(B28=Data!#REF!,Data!#REF!,(IF(B28=Data!#REF!,Data!#REF!,Data!#REF!)))))))))))))))&amp;IF(B28=Data!B233,Data!I233,(IF(B28=Data!B234,Data!I234,(IF(B28=Data!#REF!,Data!#REF!,(IF(B28=Data!B229,Data!I229,(IF(B28=Data!B230,Data!I230,(IF(B28=Data!#REF!,Data!I925,(IF(B28=Data!#REF!,Data!#REF!,(IF(B28=Data!B285,Data!I285,Data!#REF!)))))))))))))))&amp;IF(B28=Data!#REF!,Data!#REF!,(IF(B28=Data!#REF!,Data!#REF!,(IF(B28=Data!#REF!,Data!#REF!,(IF(B28=Data!#REF!,Data!#REF!,(IF(B28=Data!#REF!,Data!#REF!,Data!#REF!)))))))))</f>
        <v>#REF!</v>
      </c>
      <c r="T28" s="379"/>
      <c r="U28" s="186" t="e">
        <f>IF(B28=Data!B107,Data!J107,(IF(B28=Data!B113,Data!J113,(IF(B28=Data!B115,Data!J115,(IF(B28=Data!#REF!,Data!#REF!,(IF(B28=Data!#REF!,Data!#REF!,(IF(B28=Data!B98,Data!J98,(IF(B28=Data!#REF!,Data!#REF!,(IF(B28=Data!#REF!,Data!#REF!,Data!#REF!)))))))))))))))&amp;IF(B28=Data!B233,Data!J233,(IF(B28=Data!B234,Data!J234,(IF(B28=Data!#REF!,Data!#REF!,(IF(B28=Data!B229,Data!J229,(IF(B28=Data!B230,Data!J230,(IF(B28=Data!#REF!,Data!J925,(IF(B28=Data!#REF!,Data!#REF!,(IF(B28=Data!B285,Data!J285,Data!#REF!)))))))))))))))&amp;IF(B28=Data!#REF!,Data!#REF!,(IF(B28=Data!#REF!,Data!#REF!,(IF(B28=Data!#REF!,Data!#REF!,(IF(B28=Data!#REF!,Data!#REF!,(IF(B28=Data!#REF!,Data!#REF!,Data!#REF!)))))))))</f>
        <v>#REF!</v>
      </c>
      <c r="V28" s="184" t="str">
        <f>IF(D28="","",VLOOKUP(B28,Data!$B$5:$J$404,9,FALSE)*D28)</f>
        <v/>
      </c>
    </row>
    <row r="29" spans="1:22" s="340" customFormat="1" ht="17" customHeight="1">
      <c r="A29" s="272"/>
      <c r="B29" s="419"/>
      <c r="C29" s="187" t="str">
        <f>IF(D29="","",VLOOKUP(B29,Data!$B$5:$L$404,2,FALSE))</f>
        <v/>
      </c>
      <c r="D29" s="274"/>
      <c r="E29" s="341"/>
      <c r="F29" s="185" t="str">
        <f>IF(D29="","",VLOOKUP(B29,Data!$B$5:$L$404,11,FALSE))</f>
        <v/>
      </c>
      <c r="G29" s="188" t="str">
        <f t="shared" si="0"/>
        <v>-</v>
      </c>
      <c r="H29" s="182" t="str">
        <f>IF(D29="","",VLOOKUP(B29,Data!$B$5:$D$404,3,FALSE))</f>
        <v/>
      </c>
      <c r="I29" s="182" t="str">
        <f>IF(D29="","",VLOOKUP(B29,Data!$B$5:$M$404,12,FALSE))</f>
        <v/>
      </c>
      <c r="J29" s="280"/>
      <c r="K29" s="183" t="str">
        <f>IF(D29="","",VLOOKUP(B29,Data!$B$5:$E$404,4,FALSE)*D29)</f>
        <v/>
      </c>
      <c r="L29" s="183" t="str">
        <f>IF(D29="","",VLOOKUP(B29,Data!$B$5:$F$404,5,FALSE)*D29)</f>
        <v/>
      </c>
      <c r="M29" s="189" t="e">
        <f>IF(B29=Data!B118,Data!G118,(IF(B29=Data!B124,Data!G124,(IF(B29=Data!B126,Data!G126,(IF(B29=Data!#REF!,Data!#REF!,(IF(B29=Data!#REF!,Data!#REF!,(IF(B29=Data!B109,Data!G109,(IF(B29=Data!#REF!,Data!#REF!,(IF(B29=Data!#REF!,Data!#REF!,Data!#REF!)))))))))))))))&amp;IF(B29=Data!B244,Data!G244,(IF(B29=Data!B245,Data!G245,(IF(B29=Data!#REF!,Data!#REF!,(IF(B29=Data!B240,Data!G240,(IF(B29=Data!B241,Data!G241,(IF(B29=Data!#REF!,Data!G936,(IF(B29=Data!#REF!,Data!#REF!,(IF(B29=Data!B296,Data!G296,Data!#REF!)))))))))))))))&amp;IF(B29=Data!#REF!,Data!#REF!,(IF(B29=Data!#REF!,Data!#REF!,(IF(B29=Data!#REF!,Data!#REF!,(IF(B29=Data!#REF!,Data!#REF!,(IF(B29=Data!#REF!,Data!#REF!,Data!#REF!)))))))))</f>
        <v>#REF!</v>
      </c>
      <c r="N29" s="377"/>
      <c r="O29" s="378"/>
      <c r="P29" s="186" t="e">
        <f>IF(B29=Data!B118,Data!H118,(IF(B29=Data!B124,Data!H124,(IF(B29=Data!B126,Data!H126,(IF(B29=Data!#REF!,Data!#REF!,(IF(B29=Data!#REF!,Data!#REF!,(IF(B29=Data!B109,Data!H109,(IF(B29=Data!#REF!,Data!#REF!,(IF(B29=Data!#REF!,Data!#REF!,Data!#REF!)))))))))))))))&amp;IF(B29=Data!B244,Data!H244,(IF(B29=Data!B245,Data!H245,(IF(B29=Data!#REF!,Data!#REF!,(IF(B29=Data!B240,Data!H240,(IF(B29=Data!B241,Data!H241,(IF(B29=Data!#REF!,Data!H936,(IF(B29=Data!#REF!,Data!#REF!,(IF(B29=Data!B296,Data!H296,Data!#REF!)))))))))))))))&amp;IF(B29=Data!#REF!,Data!#REF!,(IF(B29=Data!#REF!,Data!#REF!,(IF(B29=Data!#REF!,Data!#REF!,(IF(B29=Data!#REF!,Data!#REF!,(IF(B29=Data!#REF!,Data!#REF!,Data!#REF!)))))))))</f>
        <v>#REF!</v>
      </c>
      <c r="Q29" s="378"/>
      <c r="R29" s="378"/>
      <c r="S29" s="186" t="e">
        <f>IF(B29=Data!B118,Data!I118,(IF(B29=Data!B124,Data!I124,(IF(B29=Data!B126,Data!I126,(IF(B29=Data!#REF!,Data!#REF!,(IF(B29=Data!#REF!,Data!#REF!,(IF(B29=Data!B109,Data!I109,(IF(B29=Data!#REF!,Data!#REF!,(IF(B29=Data!#REF!,Data!#REF!,Data!#REF!)))))))))))))))&amp;IF(B29=Data!B244,Data!I244,(IF(B29=Data!B245,Data!I245,(IF(B29=Data!#REF!,Data!#REF!,(IF(B29=Data!B240,Data!I240,(IF(B29=Data!B241,Data!I241,(IF(B29=Data!#REF!,Data!I936,(IF(B29=Data!#REF!,Data!#REF!,(IF(B29=Data!B296,Data!I296,Data!#REF!)))))))))))))))&amp;IF(B29=Data!#REF!,Data!#REF!,(IF(B29=Data!#REF!,Data!#REF!,(IF(B29=Data!#REF!,Data!#REF!,(IF(B29=Data!#REF!,Data!#REF!,(IF(B29=Data!#REF!,Data!#REF!,Data!#REF!)))))))))</f>
        <v>#REF!</v>
      </c>
      <c r="T29" s="379"/>
      <c r="U29" s="186" t="e">
        <f>IF(B29=Data!B118,Data!J118,(IF(B29=Data!B124,Data!J124,(IF(B29=Data!B126,Data!J126,(IF(B29=Data!#REF!,Data!#REF!,(IF(B29=Data!#REF!,Data!#REF!,(IF(B29=Data!B109,Data!J109,(IF(B29=Data!#REF!,Data!#REF!,(IF(B29=Data!#REF!,Data!#REF!,Data!#REF!)))))))))))))))&amp;IF(B29=Data!B244,Data!J244,(IF(B29=Data!B245,Data!J245,(IF(B29=Data!#REF!,Data!#REF!,(IF(B29=Data!B240,Data!J240,(IF(B29=Data!B241,Data!J241,(IF(B29=Data!#REF!,Data!J936,(IF(B29=Data!#REF!,Data!#REF!,(IF(B29=Data!B296,Data!J296,Data!#REF!)))))))))))))))&amp;IF(B29=Data!#REF!,Data!#REF!,(IF(B29=Data!#REF!,Data!#REF!,(IF(B29=Data!#REF!,Data!#REF!,(IF(B29=Data!#REF!,Data!#REF!,(IF(B29=Data!#REF!,Data!#REF!,Data!#REF!)))))))))</f>
        <v>#REF!</v>
      </c>
      <c r="V29" s="184" t="str">
        <f>IF(D29="","",VLOOKUP(B29,Data!$B$5:$J$404,9,FALSE)*D29)</f>
        <v/>
      </c>
    </row>
    <row r="30" spans="1:22" s="340" customFormat="1" ht="19.5" customHeight="1">
      <c r="A30" s="272"/>
      <c r="B30" s="695" t="s">
        <v>1216</v>
      </c>
      <c r="C30" s="696"/>
      <c r="D30" s="454">
        <f>SUM(D18:D28)</f>
        <v>40</v>
      </c>
      <c r="E30" s="191"/>
      <c r="F30" s="191"/>
      <c r="G30" s="455">
        <f>SUM(G18:G28)</f>
        <v>70058</v>
      </c>
      <c r="H30" s="383"/>
      <c r="I30" s="191"/>
      <c r="J30" s="191"/>
      <c r="K30" s="455">
        <f>SUM(K18:K29)</f>
        <v>8040</v>
      </c>
      <c r="L30" s="455">
        <f>SUM(L18:L29)</f>
        <v>7240</v>
      </c>
      <c r="M30" s="190">
        <f>SUM(M16:M17)</f>
        <v>0</v>
      </c>
      <c r="N30" s="190"/>
      <c r="O30" s="190"/>
      <c r="P30" s="190"/>
      <c r="Q30" s="190"/>
      <c r="R30" s="190">
        <f>SUM(R16:R17)</f>
        <v>0</v>
      </c>
      <c r="S30" s="190">
        <f>SUM(S16:S17)</f>
        <v>0</v>
      </c>
      <c r="T30" s="190"/>
      <c r="U30" s="190">
        <f>SUM(U16:U17)</f>
        <v>0</v>
      </c>
      <c r="V30" s="456">
        <f>SUM(V18:V29)</f>
        <v>46</v>
      </c>
    </row>
    <row r="31" spans="1:22" ht="10.25" customHeight="1">
      <c r="A31" s="272"/>
      <c r="B31" s="697"/>
      <c r="C31" s="698"/>
      <c r="D31" s="395"/>
      <c r="E31" s="311"/>
      <c r="F31" s="160" t="s">
        <v>523</v>
      </c>
      <c r="G31" s="157"/>
      <c r="H31" s="344"/>
      <c r="I31" s="344"/>
      <c r="J31" s="344"/>
      <c r="K31" s="161"/>
      <c r="L31" s="151"/>
      <c r="M31" s="298"/>
      <c r="T31" s="298"/>
      <c r="U31" s="298"/>
      <c r="V31" s="155"/>
    </row>
    <row r="32" spans="1:22" ht="14">
      <c r="A32" s="290" t="s">
        <v>524</v>
      </c>
      <c r="B32" s="346"/>
      <c r="C32" s="347"/>
      <c r="D32" s="396" t="s">
        <v>81</v>
      </c>
      <c r="E32" s="305"/>
      <c r="F32" s="68" t="s">
        <v>82</v>
      </c>
      <c r="G32" s="72"/>
      <c r="H32" s="322" t="s">
        <v>83</v>
      </c>
      <c r="I32" s="349"/>
      <c r="J32" s="152" t="s">
        <v>84</v>
      </c>
      <c r="K32" s="152"/>
      <c r="L32" s="682" t="s">
        <v>85</v>
      </c>
      <c r="M32" s="683"/>
      <c r="N32" s="683"/>
      <c r="O32" s="683"/>
      <c r="P32" s="683"/>
      <c r="Q32" s="683"/>
      <c r="R32" s="683"/>
      <c r="S32" s="683"/>
      <c r="T32" s="683"/>
      <c r="U32" s="683"/>
      <c r="V32" s="684"/>
    </row>
    <row r="33" spans="1:22" ht="14">
      <c r="A33" s="297" t="s">
        <v>525</v>
      </c>
      <c r="B33" s="334"/>
      <c r="C33" s="308"/>
      <c r="D33" s="386" t="s">
        <v>87</v>
      </c>
      <c r="F33" s="685"/>
      <c r="G33" s="686"/>
      <c r="H33" s="297" t="s">
        <v>88</v>
      </c>
      <c r="I33" s="350"/>
      <c r="J33" s="154" t="s">
        <v>89</v>
      </c>
      <c r="K33" s="154"/>
      <c r="L33" s="150"/>
      <c r="V33" s="155"/>
    </row>
    <row r="34" spans="1:22">
      <c r="A34" s="297" t="s">
        <v>526</v>
      </c>
      <c r="B34" s="297"/>
      <c r="C34" s="298"/>
      <c r="F34" s="685"/>
      <c r="G34" s="686"/>
      <c r="H34" s="297"/>
      <c r="I34" s="350"/>
      <c r="J34" s="154" t="s">
        <v>93</v>
      </c>
      <c r="K34" s="154"/>
      <c r="L34" s="150"/>
      <c r="V34" s="155"/>
    </row>
    <row r="35" spans="1:22" ht="10.5" customHeight="1">
      <c r="A35" s="311"/>
      <c r="B35" s="351"/>
      <c r="C35" s="352"/>
      <c r="D35" s="386" t="s">
        <v>94</v>
      </c>
      <c r="F35" s="685"/>
      <c r="G35" s="686"/>
      <c r="H35" s="297" t="s">
        <v>95</v>
      </c>
      <c r="I35" s="350"/>
      <c r="J35" s="154"/>
      <c r="K35" s="154"/>
      <c r="L35" s="150"/>
      <c r="V35" s="155"/>
    </row>
    <row r="36" spans="1:22" ht="13">
      <c r="A36" s="290" t="s">
        <v>96</v>
      </c>
      <c r="C36" s="292"/>
      <c r="D36" s="386" t="s">
        <v>97</v>
      </c>
      <c r="F36" s="76" t="s">
        <v>98</v>
      </c>
      <c r="G36" s="73"/>
      <c r="H36" s="297" t="s">
        <v>88</v>
      </c>
      <c r="I36" s="350"/>
      <c r="J36" s="154" t="s">
        <v>99</v>
      </c>
      <c r="K36" s="154"/>
      <c r="L36" s="150"/>
      <c r="V36" s="155"/>
    </row>
    <row r="37" spans="1:22" ht="10.5" customHeight="1">
      <c r="A37" s="297" t="s">
        <v>527</v>
      </c>
      <c r="C37" s="298"/>
      <c r="D37" s="386" t="s">
        <v>100</v>
      </c>
      <c r="F37" s="77"/>
      <c r="G37" s="162"/>
      <c r="H37" s="297" t="s">
        <v>101</v>
      </c>
      <c r="I37" s="350"/>
      <c r="J37" s="154" t="s">
        <v>528</v>
      </c>
      <c r="K37" s="154"/>
      <c r="L37" s="687" t="s">
        <v>103</v>
      </c>
      <c r="M37" s="688"/>
      <c r="N37" s="688"/>
      <c r="O37" s="688"/>
      <c r="P37" s="688"/>
      <c r="Q37" s="688"/>
      <c r="R37" s="688"/>
      <c r="S37" s="688"/>
      <c r="T37" s="688"/>
      <c r="U37" s="688"/>
      <c r="V37" s="689"/>
    </row>
    <row r="38" spans="1:22">
      <c r="A38" s="311"/>
      <c r="B38" s="312"/>
      <c r="C38" s="313"/>
      <c r="D38" s="397"/>
      <c r="E38" s="312"/>
      <c r="F38" s="673" t="s">
        <v>1225</v>
      </c>
      <c r="G38" s="674"/>
      <c r="H38" s="673" t="s">
        <v>1224</v>
      </c>
      <c r="I38" s="674"/>
      <c r="J38" s="158" t="s">
        <v>104</v>
      </c>
      <c r="K38" s="158"/>
      <c r="L38" s="675" t="s">
        <v>105</v>
      </c>
      <c r="M38" s="676"/>
      <c r="N38" s="676"/>
      <c r="O38" s="676"/>
      <c r="P38" s="676"/>
      <c r="Q38" s="676"/>
      <c r="R38" s="676"/>
      <c r="S38" s="676"/>
      <c r="T38" s="676"/>
      <c r="U38" s="676"/>
      <c r="V38" s="677"/>
    </row>
    <row r="39" spans="1:22">
      <c r="B39" s="305"/>
    </row>
    <row r="42" spans="1:22" ht="19.25" customHeight="1"/>
    <row r="43" spans="1:22" s="354" customFormat="1" ht="17.75" customHeight="1">
      <c r="A43" s="163" t="s">
        <v>886</v>
      </c>
      <c r="B43" s="146"/>
      <c r="C43" s="163" t="s">
        <v>569</v>
      </c>
      <c r="D43" s="382"/>
      <c r="E43" s="363"/>
      <c r="F43" s="163" t="s">
        <v>880</v>
      </c>
      <c r="G43" s="146"/>
      <c r="H43" s="163" t="s">
        <v>569</v>
      </c>
      <c r="K43" s="265"/>
      <c r="L43" s="265"/>
      <c r="V43" s="264"/>
    </row>
    <row r="44" spans="1:22" s="354" customFormat="1" ht="17.75" customHeight="1">
      <c r="A44" s="163" t="s">
        <v>887</v>
      </c>
      <c r="B44" s="146"/>
      <c r="C44" s="163" t="s">
        <v>1217</v>
      </c>
      <c r="D44" s="382"/>
      <c r="E44" s="363"/>
      <c r="F44" s="247" t="s">
        <v>881</v>
      </c>
      <c r="G44" s="381"/>
      <c r="H44" s="247" t="s">
        <v>891</v>
      </c>
      <c r="K44" s="265"/>
      <c r="L44" s="265"/>
      <c r="V44" s="264"/>
    </row>
    <row r="45" spans="1:22" s="354" customFormat="1" ht="17.75" customHeight="1">
      <c r="A45" s="163" t="s">
        <v>888</v>
      </c>
      <c r="B45" s="146"/>
      <c r="C45" s="163" t="s">
        <v>1218</v>
      </c>
      <c r="D45" s="382"/>
      <c r="E45" s="363"/>
      <c r="F45" s="163" t="s">
        <v>882</v>
      </c>
      <c r="G45" s="146"/>
      <c r="H45" s="163" t="s">
        <v>569</v>
      </c>
      <c r="K45" s="265"/>
      <c r="L45" s="265"/>
      <c r="V45" s="264"/>
    </row>
    <row r="46" spans="1:22" s="354" customFormat="1" ht="17.75" customHeight="1">
      <c r="A46" s="163" t="s">
        <v>889</v>
      </c>
      <c r="B46" s="146"/>
      <c r="C46" s="163" t="s">
        <v>569</v>
      </c>
      <c r="D46" s="382"/>
      <c r="E46" s="363"/>
      <c r="F46" s="163" t="s">
        <v>883</v>
      </c>
      <c r="G46" s="146"/>
      <c r="H46" s="163" t="s">
        <v>569</v>
      </c>
      <c r="K46" s="265"/>
      <c r="L46" s="265"/>
      <c r="V46" s="264"/>
    </row>
    <row r="47" spans="1:22" s="354" customFormat="1" ht="17.75" customHeight="1">
      <c r="A47" s="163" t="s">
        <v>890</v>
      </c>
      <c r="B47" s="146"/>
      <c r="C47" s="163" t="s">
        <v>569</v>
      </c>
      <c r="D47" s="382"/>
      <c r="E47" s="363"/>
      <c r="F47" s="163" t="s">
        <v>885</v>
      </c>
      <c r="G47" s="146"/>
      <c r="H47" s="163" t="s">
        <v>569</v>
      </c>
      <c r="K47" s="265"/>
      <c r="L47" s="265"/>
      <c r="V47" s="264"/>
    </row>
    <row r="48" spans="1:22" ht="18.75" customHeight="1">
      <c r="A48" s="411"/>
      <c r="B48" s="411"/>
      <c r="C48" s="411"/>
      <c r="D48" s="384"/>
      <c r="E48" s="266"/>
      <c r="F48" s="163" t="s">
        <v>884</v>
      </c>
      <c r="H48" s="163" t="s">
        <v>569</v>
      </c>
    </row>
    <row r="49" spans="1:12" ht="17.5">
      <c r="A49" s="268"/>
      <c r="B49" s="411"/>
      <c r="C49" s="411"/>
      <c r="D49" s="384"/>
      <c r="E49" s="411"/>
      <c r="F49" s="267"/>
      <c r="G49" s="267"/>
      <c r="H49" s="411"/>
    </row>
    <row r="51" spans="1:12">
      <c r="D51" s="386" t="s">
        <v>872</v>
      </c>
    </row>
    <row r="52" spans="1:12">
      <c r="L52" s="355"/>
    </row>
    <row r="53" spans="1:12" ht="14">
      <c r="A53" s="356"/>
      <c r="C53" s="334"/>
      <c r="D53" s="398"/>
      <c r="L53" s="358"/>
    </row>
    <row r="54" spans="1:12" ht="14">
      <c r="A54" s="359"/>
      <c r="C54" s="334"/>
      <c r="D54" s="398"/>
      <c r="L54" s="358"/>
    </row>
    <row r="55" spans="1:12" ht="14">
      <c r="A55" s="359"/>
      <c r="C55" s="334"/>
      <c r="D55" s="398"/>
      <c r="L55" s="358"/>
    </row>
    <row r="56" spans="1:12" ht="14">
      <c r="A56" s="359"/>
      <c r="B56" s="334"/>
      <c r="C56" s="334"/>
      <c r="D56" s="398"/>
      <c r="L56" s="358"/>
    </row>
    <row r="57" spans="1:12" ht="14">
      <c r="A57" s="359"/>
      <c r="B57" s="334"/>
      <c r="C57" s="334"/>
      <c r="D57" s="398"/>
      <c r="L57" s="358"/>
    </row>
    <row r="58" spans="1:12" ht="14">
      <c r="A58" s="359"/>
      <c r="B58" s="334"/>
      <c r="C58" s="334"/>
      <c r="D58" s="398"/>
      <c r="L58" s="358"/>
    </row>
    <row r="59" spans="1:12" ht="14">
      <c r="A59" s="334"/>
      <c r="B59" s="334"/>
      <c r="C59" s="334"/>
      <c r="D59" s="398"/>
      <c r="L59" s="360"/>
    </row>
    <row r="60" spans="1:12" ht="14">
      <c r="A60" s="359"/>
      <c r="B60" s="334"/>
      <c r="C60" s="334"/>
      <c r="D60" s="398"/>
    </row>
    <row r="61" spans="1:12" ht="14">
      <c r="A61" s="334"/>
      <c r="B61" s="334"/>
      <c r="C61" s="334"/>
      <c r="D61" s="398"/>
    </row>
    <row r="62" spans="1:12" ht="14">
      <c r="A62" s="334"/>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34"/>
      <c r="B73" s="334"/>
      <c r="C73" s="334"/>
      <c r="D73" s="398"/>
    </row>
    <row r="74" spans="1:4" ht="14">
      <c r="B74" s="334"/>
    </row>
    <row r="75" spans="1:4" ht="14">
      <c r="B75" s="334"/>
    </row>
    <row r="76" spans="1:4" ht="14">
      <c r="B76" s="334"/>
    </row>
  </sheetData>
  <mergeCells count="9">
    <mergeCell ref="F38:G38"/>
    <mergeCell ref="H38:I38"/>
    <mergeCell ref="L38:V38"/>
    <mergeCell ref="B30:C31"/>
    <mergeCell ref="L32:V32"/>
    <mergeCell ref="F33:G33"/>
    <mergeCell ref="F34:G34"/>
    <mergeCell ref="F35:G35"/>
    <mergeCell ref="L37:V37"/>
  </mergeCells>
  <printOptions horizontalCentered="1"/>
  <pageMargins left="0" right="0" top="0.23622047244094491" bottom="0.15748031496062992" header="8.0708661417322833" footer="0"/>
  <pageSetup paperSize="9" scale="75" firstPageNumber="4294963191" fitToHeight="2" orientation="landscape" r:id="rId1"/>
  <headerFooter alignWithMargins="0">
    <oddHeader>&amp;R&amp;"Calibri"&amp;10&amp;K000000 Confidential&amp;1#_x000D_</oddHeader>
  </headerFooter>
  <rowBreaks count="1" manualBreakCount="1">
    <brk id="38" max="21" man="1"/>
  </rowBreaks>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B64C1-89C0-45EA-AC67-CD6354B74711}">
  <sheetPr>
    <pageSetUpPr fitToPage="1"/>
  </sheetPr>
  <dimension ref="A1:V81"/>
  <sheetViews>
    <sheetView topLeftCell="A17" zoomScale="85" zoomScaleNormal="85" zoomScaleSheetLayoutView="75" workbookViewId="0">
      <selection activeCell="K27" sqref="K27"/>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23"/>
      <c r="I10" s="624"/>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1127</v>
      </c>
      <c r="C18" s="187" t="str">
        <f>IF(D18="","",VLOOKUP(B18,Data!$B$5:$L$404,2,FALSE))</f>
        <v/>
      </c>
      <c r="D18" s="274"/>
      <c r="E18" s="466"/>
      <c r="F18" s="185" t="str">
        <f>IF(D18="","",VLOOKUP(B18,Data!$B$5:$L$404,11,FALSE))</f>
        <v/>
      </c>
      <c r="G18" s="188" t="str">
        <f t="shared" ref="G18:G33"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170,Data!G170,(IF(B18=Data!B176,Data!G176,(IF(B18=Data!B178,Data!G178,(IF(B18=Data!#REF!,Data!#REF!,(IF(B18=Data!#REF!,Data!#REF!,(IF(B18=Data!B161,Data!G161,(IF(B18=Data!#REF!,Data!#REF!,(IF(B18=Data!#REF!,Data!#REF!,Data!#REF!)))))))))))))))&amp;IF(B18=Data!B296,Data!G296,(IF(B18=Data!B297,Data!G297,(IF(B18=Data!#REF!,Data!#REF!,(IF(B18=Data!B292,Data!G292,(IF(B18=Data!B293,Data!G293,(IF(B18=Data!#REF!,Data!G988,(IF(B18=Data!#REF!,Data!#REF!,(IF(B18=Data!B348,Data!G348,Data!#REF!)))))))))))))))&amp;IF(B18=Data!#REF!,Data!#REF!,(IF(B18=Data!#REF!,Data!#REF!,(IF(B18=Data!#REF!,Data!#REF!,(IF(B18=Data!#REF!,Data!#REF!,(IF(B18=Data!#REF!,Data!#REF!,Data!#REF!)))))))))</f>
        <v>#REF!</v>
      </c>
      <c r="N18" s="377"/>
      <c r="O18" s="378"/>
      <c r="P18" s="186" t="e">
        <f>IF(B18=Data!B170,Data!H170,(IF(B18=Data!B176,Data!H176,(IF(B18=Data!B178,Data!H178,(IF(B18=Data!#REF!,Data!#REF!,(IF(B18=Data!#REF!,Data!#REF!,(IF(B18=Data!B161,Data!H161,(IF(B18=Data!#REF!,Data!#REF!,(IF(B18=Data!#REF!,Data!#REF!,Data!#REF!)))))))))))))))&amp;IF(B18=Data!B296,Data!H296,(IF(B18=Data!B297,Data!H297,(IF(B18=Data!#REF!,Data!#REF!,(IF(B18=Data!B292,Data!H292,(IF(B18=Data!B293,Data!H293,(IF(B18=Data!#REF!,Data!H988,(IF(B18=Data!#REF!,Data!#REF!,(IF(B18=Data!B348,Data!H348,Data!#REF!)))))))))))))))&amp;IF(B18=Data!#REF!,Data!#REF!,(IF(B18=Data!#REF!,Data!#REF!,(IF(B18=Data!#REF!,Data!#REF!,(IF(B18=Data!#REF!,Data!#REF!,(IF(B18=Data!#REF!,Data!#REF!,Data!#REF!)))))))))</f>
        <v>#REF!</v>
      </c>
      <c r="Q18" s="378"/>
      <c r="R18" s="378"/>
      <c r="S18" s="186" t="e">
        <f>IF(B18=Data!B170,Data!I170,(IF(B18=Data!B176,Data!I176,(IF(B18=Data!B178,Data!I178,(IF(B18=Data!#REF!,Data!#REF!,(IF(B18=Data!#REF!,Data!#REF!,(IF(B18=Data!B161,Data!I161,(IF(B18=Data!#REF!,Data!#REF!,(IF(B18=Data!#REF!,Data!#REF!,Data!#REF!)))))))))))))))&amp;IF(B18=Data!B296,Data!I296,(IF(B18=Data!B297,Data!I297,(IF(B18=Data!#REF!,Data!#REF!,(IF(B18=Data!B292,Data!I292,(IF(B18=Data!B293,Data!I293,(IF(B18=Data!#REF!,Data!I988,(IF(B18=Data!#REF!,Data!#REF!,(IF(B18=Data!B348,Data!I348,Data!#REF!)))))))))))))))&amp;IF(B18=Data!#REF!,Data!#REF!,(IF(B18=Data!#REF!,Data!#REF!,(IF(B18=Data!#REF!,Data!#REF!,(IF(B18=Data!#REF!,Data!#REF!,(IF(B18=Data!#REF!,Data!#REF!,Data!#REF!)))))))))</f>
        <v>#REF!</v>
      </c>
      <c r="T18" s="379"/>
      <c r="U18" s="186" t="e">
        <f>IF(B18=Data!B170,Data!J170,(IF(B18=Data!B176,Data!J176,(IF(B18=Data!B178,Data!J178,(IF(B18=Data!#REF!,Data!#REF!,(IF(B18=Data!#REF!,Data!#REF!,(IF(B18=Data!B161,Data!J161,(IF(B18=Data!#REF!,Data!#REF!,(IF(B18=Data!#REF!,Data!#REF!,Data!#REF!)))))))))))))))&amp;IF(B18=Data!B296,Data!J296,(IF(B18=Data!B297,Data!J297,(IF(B18=Data!#REF!,Data!#REF!,(IF(B18=Data!B292,Data!J292,(IF(B18=Data!B293,Data!J293,(IF(B18=Data!#REF!,Data!J988,(IF(B18=Data!#REF!,Data!#REF!,(IF(B18=Data!B348,Data!J348,Data!#REF!)))))))))))))))&amp;IF(B18=Data!#REF!,Data!#REF!,(IF(B18=Data!#REF!,Data!#REF!,(IF(B18=Data!#REF!,Data!#REF!,(IF(B18=Data!#REF!,Data!#REF!,(IF(B18=Data!#REF!,Data!#REF!,Data!#REF!)))))))))</f>
        <v>#REF!</v>
      </c>
      <c r="V18" s="184" t="str">
        <f>IF(D18="","",VLOOKUP(B18,Data!$B$5:$J$404,9,FALSE)*D18)</f>
        <v/>
      </c>
    </row>
    <row r="19" spans="1:22" s="340" customFormat="1" ht="17" customHeight="1">
      <c r="A19" s="272">
        <v>1</v>
      </c>
      <c r="B19" s="419" t="s">
        <v>409</v>
      </c>
      <c r="C19" s="187" t="str">
        <f>IF(D19="","",VLOOKUP(B19,Data!$B$5:$L$404,2,FALSE))</f>
        <v>ZU62690</v>
      </c>
      <c r="D19" s="274">
        <v>1</v>
      </c>
      <c r="E19" s="466" t="s">
        <v>521</v>
      </c>
      <c r="F19" s="185">
        <f>IF(D19="","",VLOOKUP(B19,Data!$B$5:$L$404,11,FALSE))</f>
        <v>6633.93</v>
      </c>
      <c r="G19" s="188">
        <f t="shared" si="0"/>
        <v>6633.93</v>
      </c>
      <c r="H19" s="182" t="str">
        <f>IF(D19="","",VLOOKUP(B19,Data!$B$5:$D$404,3,FALSE))</f>
        <v>C/T</v>
      </c>
      <c r="I19" s="182" t="str">
        <f>IF(D19="","",VLOOKUP(B19,Data!$B$5:$M$404,12,FALSE))</f>
        <v>Indonesia</v>
      </c>
      <c r="J19" s="280" t="s">
        <v>1126</v>
      </c>
      <c r="K19" s="183">
        <f>IF(D19="","",VLOOKUP(B19,Data!$B$5:$E$404,4,FALSE)*D19)</f>
        <v>345</v>
      </c>
      <c r="L19" s="183">
        <f>IF(D19="","",VLOOKUP(B19,Data!$B$5:$F$404,5,FALSE)*D19)</f>
        <v>304</v>
      </c>
      <c r="M19" s="189" t="e">
        <f>IF(B19=Data!B99,Data!G99,(IF(B19=Data!B105,Data!G105,(IF(B19=Data!B107,Data!G107,(IF(B19=Data!#REF!,Data!#REF!,(IF(B19=Data!#REF!,Data!#REF!,(IF(B19=Data!B90,Data!G90,(IF(B19=Data!#REF!,Data!#REF!,(IF(B19=Data!#REF!,Data!#REF!,Data!#REF!)))))))))))))))&amp;IF(B19=Data!B225,Data!G225,(IF(B19=Data!B226,Data!G226,(IF(B19=Data!#REF!,Data!#REF!,(IF(B19=Data!B221,Data!G221,(IF(B19=Data!B222,Data!G222,(IF(B19=Data!#REF!,Data!G917,(IF(B19=Data!#REF!,Data!#REF!,(IF(B19=Data!B277,Data!G277,Data!#REF!)))))))))))))))&amp;IF(B19=Data!#REF!,Data!#REF!,(IF(B19=Data!#REF!,Data!#REF!,(IF(B19=Data!#REF!,Data!#REF!,(IF(B19=Data!#REF!,Data!#REF!,(IF(B19=Data!#REF!,Data!#REF!,Data!#REF!)))))))))</f>
        <v>#REF!</v>
      </c>
      <c r="N19" s="377"/>
      <c r="O19" s="378"/>
      <c r="P19" s="186" t="e">
        <f>IF(B19=Data!B99,Data!H99,(IF(B19=Data!B105,Data!H105,(IF(B19=Data!B107,Data!H107,(IF(B19=Data!#REF!,Data!#REF!,(IF(B19=Data!#REF!,Data!#REF!,(IF(B19=Data!B90,Data!H90,(IF(B19=Data!#REF!,Data!#REF!,(IF(B19=Data!#REF!,Data!#REF!,Data!#REF!)))))))))))))))&amp;IF(B19=Data!B225,Data!H225,(IF(B19=Data!B226,Data!H226,(IF(B19=Data!#REF!,Data!#REF!,(IF(B19=Data!B221,Data!H221,(IF(B19=Data!B222,Data!H222,(IF(B19=Data!#REF!,Data!H917,(IF(B19=Data!#REF!,Data!#REF!,(IF(B19=Data!B277,Data!H277,Data!#REF!)))))))))))))))&amp;IF(B19=Data!#REF!,Data!#REF!,(IF(B19=Data!#REF!,Data!#REF!,(IF(B19=Data!#REF!,Data!#REF!,(IF(B19=Data!#REF!,Data!#REF!,(IF(B19=Data!#REF!,Data!#REF!,Data!#REF!)))))))))</f>
        <v>#REF!</v>
      </c>
      <c r="Q19" s="378"/>
      <c r="R19" s="378"/>
      <c r="S19" s="186" t="e">
        <f>IF(B19=Data!B99,Data!I99,(IF(B19=Data!B105,Data!I105,(IF(B19=Data!B107,Data!I107,(IF(B19=Data!#REF!,Data!#REF!,(IF(B19=Data!#REF!,Data!#REF!,(IF(B19=Data!B90,Data!I90,(IF(B19=Data!#REF!,Data!#REF!,(IF(B19=Data!#REF!,Data!#REF!,Data!#REF!)))))))))))))))&amp;IF(B19=Data!B225,Data!I225,(IF(B19=Data!B226,Data!I226,(IF(B19=Data!#REF!,Data!#REF!,(IF(B19=Data!B221,Data!I221,(IF(B19=Data!B222,Data!I222,(IF(B19=Data!#REF!,Data!I917,(IF(B19=Data!#REF!,Data!#REF!,(IF(B19=Data!B277,Data!I277,Data!#REF!)))))))))))))))&amp;IF(B19=Data!#REF!,Data!#REF!,(IF(B19=Data!#REF!,Data!#REF!,(IF(B19=Data!#REF!,Data!#REF!,(IF(B19=Data!#REF!,Data!#REF!,(IF(B19=Data!#REF!,Data!#REF!,Data!#REF!)))))))))</f>
        <v>#REF!</v>
      </c>
      <c r="T19" s="379"/>
      <c r="U19" s="186" t="e">
        <f>IF(B19=Data!B99,Data!J99,(IF(B19=Data!B105,Data!J105,(IF(B19=Data!B107,Data!J107,(IF(B19=Data!#REF!,Data!#REF!,(IF(B19=Data!#REF!,Data!#REF!,(IF(B19=Data!B90,Data!J90,(IF(B19=Data!#REF!,Data!#REF!,(IF(B19=Data!#REF!,Data!#REF!,Data!#REF!)))))))))))))))&amp;IF(B19=Data!B225,Data!J225,(IF(B19=Data!B226,Data!J226,(IF(B19=Data!#REF!,Data!#REF!,(IF(B19=Data!B221,Data!J221,(IF(B19=Data!B222,Data!J222,(IF(B19=Data!#REF!,Data!J917,(IF(B19=Data!#REF!,Data!#REF!,(IF(B19=Data!B277,Data!J277,Data!#REF!)))))))))))))))&amp;IF(B19=Data!#REF!,Data!#REF!,(IF(B19=Data!#REF!,Data!#REF!,(IF(B19=Data!#REF!,Data!#REF!,(IF(B19=Data!#REF!,Data!#REF!,(IF(B19=Data!#REF!,Data!#REF!,Data!#REF!)))))))))</f>
        <v>#REF!</v>
      </c>
      <c r="V19" s="184">
        <f>IF(D19="","",VLOOKUP(B19,Data!$B$5:$J$404,9,FALSE)*D19)</f>
        <v>1.806</v>
      </c>
    </row>
    <row r="20" spans="1:22" s="340" customFormat="1" ht="17" customHeight="1">
      <c r="A20" s="272">
        <v>2</v>
      </c>
      <c r="B20" s="419" t="s">
        <v>253</v>
      </c>
      <c r="C20" s="187" t="str">
        <f>IF(D20="","",VLOOKUP(B20,Data!$B$5:$L$404,2,FALSE))</f>
        <v>WN14930</v>
      </c>
      <c r="D20" s="274">
        <v>1</v>
      </c>
      <c r="E20" s="466"/>
      <c r="F20" s="185">
        <f>IF(D20="","",VLOOKUP(B20,Data!$B$5:$L$404,11,FALSE))</f>
        <v>3024.47</v>
      </c>
      <c r="G20" s="188">
        <f t="shared" si="0"/>
        <v>3024.47</v>
      </c>
      <c r="H20" s="182" t="str">
        <f>IF(D20="","",VLOOKUP(B20,Data!$B$5:$D$404,3,FALSE))</f>
        <v>C/T</v>
      </c>
      <c r="I20" s="182" t="str">
        <f>IF(D20="","",VLOOKUP(B20,Data!$B$5:$M$404,12,FALSE))</f>
        <v>Indonesia</v>
      </c>
      <c r="J20" s="280" t="s">
        <v>1126</v>
      </c>
      <c r="K20" s="183">
        <f>IF(D20="","",VLOOKUP(B20,Data!$B$5:$E$404,4,FALSE)*D20)</f>
        <v>223</v>
      </c>
      <c r="L20" s="183">
        <f>IF(D20="","",VLOOKUP(B20,Data!$B$5:$F$404,5,FALSE)*D20)</f>
        <v>205</v>
      </c>
      <c r="M20" s="189" t="e">
        <f>IF(B20=Data!B100,Data!G100,(IF(B20=Data!B106,Data!G106,(IF(B20=Data!B108,Data!G108,(IF(B20=Data!#REF!,Data!#REF!,(IF(B20=Data!#REF!,Data!#REF!,(IF(B20=Data!B91,Data!G91,(IF(B20=Data!#REF!,Data!#REF!,(IF(B20=Data!#REF!,Data!#REF!,Data!#REF!)))))))))))))))&amp;IF(B20=Data!B226,Data!G226,(IF(B20=Data!B227,Data!G227,(IF(B20=Data!#REF!,Data!#REF!,(IF(B20=Data!B222,Data!G222,(IF(B20=Data!B223,Data!G223,(IF(B20=Data!#REF!,Data!G918,(IF(B20=Data!#REF!,Data!#REF!,(IF(B20=Data!B278,Data!G278,Data!#REF!)))))))))))))))&amp;IF(B20=Data!#REF!,Data!#REF!,(IF(B20=Data!#REF!,Data!#REF!,(IF(B20=Data!#REF!,Data!#REF!,(IF(B20=Data!#REF!,Data!#REF!,(IF(B20=Data!#REF!,Data!#REF!,Data!#REF!)))))))))</f>
        <v>#REF!</v>
      </c>
      <c r="N20" s="377"/>
      <c r="O20" s="378"/>
      <c r="P20" s="186" t="e">
        <f>IF(B20=Data!B100,Data!H100,(IF(B20=Data!B106,Data!H106,(IF(B20=Data!B108,Data!H108,(IF(B20=Data!#REF!,Data!#REF!,(IF(B20=Data!#REF!,Data!#REF!,(IF(B20=Data!B91,Data!H91,(IF(B20=Data!#REF!,Data!#REF!,(IF(B20=Data!#REF!,Data!#REF!,Data!#REF!)))))))))))))))&amp;IF(B20=Data!B226,Data!H226,(IF(B20=Data!B227,Data!H227,(IF(B20=Data!#REF!,Data!#REF!,(IF(B20=Data!B222,Data!H222,(IF(B20=Data!B223,Data!H223,(IF(B20=Data!#REF!,Data!H918,(IF(B20=Data!#REF!,Data!#REF!,(IF(B20=Data!B278,Data!H278,Data!#REF!)))))))))))))))&amp;IF(B20=Data!#REF!,Data!#REF!,(IF(B20=Data!#REF!,Data!#REF!,(IF(B20=Data!#REF!,Data!#REF!,(IF(B20=Data!#REF!,Data!#REF!,(IF(B20=Data!#REF!,Data!#REF!,Data!#REF!)))))))))</f>
        <v>#REF!</v>
      </c>
      <c r="Q20" s="378"/>
      <c r="R20" s="378"/>
      <c r="S20" s="186" t="e">
        <f>IF(B20=Data!B100,Data!I100,(IF(B20=Data!B106,Data!I106,(IF(B20=Data!B108,Data!I108,(IF(B20=Data!#REF!,Data!#REF!,(IF(B20=Data!#REF!,Data!#REF!,(IF(B20=Data!B91,Data!I91,(IF(B20=Data!#REF!,Data!#REF!,(IF(B20=Data!#REF!,Data!#REF!,Data!#REF!)))))))))))))))&amp;IF(B20=Data!B226,Data!I226,(IF(B20=Data!B227,Data!I227,(IF(B20=Data!#REF!,Data!#REF!,(IF(B20=Data!B222,Data!I222,(IF(B20=Data!B223,Data!I223,(IF(B20=Data!#REF!,Data!I918,(IF(B20=Data!#REF!,Data!#REF!,(IF(B20=Data!B278,Data!I278,Data!#REF!)))))))))))))))&amp;IF(B20=Data!#REF!,Data!#REF!,(IF(B20=Data!#REF!,Data!#REF!,(IF(B20=Data!#REF!,Data!#REF!,(IF(B20=Data!#REF!,Data!#REF!,(IF(B20=Data!#REF!,Data!#REF!,Data!#REF!)))))))))</f>
        <v>#REF!</v>
      </c>
      <c r="T20" s="379"/>
      <c r="U20" s="186" t="e">
        <f>IF(B20=Data!B100,Data!J100,(IF(B20=Data!B106,Data!J106,(IF(B20=Data!B108,Data!J108,(IF(B20=Data!#REF!,Data!#REF!,(IF(B20=Data!#REF!,Data!#REF!,(IF(B20=Data!B91,Data!J91,(IF(B20=Data!#REF!,Data!#REF!,(IF(B20=Data!#REF!,Data!#REF!,Data!#REF!)))))))))))))))&amp;IF(B20=Data!B226,Data!J226,(IF(B20=Data!B227,Data!J227,(IF(B20=Data!#REF!,Data!#REF!,(IF(B20=Data!B222,Data!J222,(IF(B20=Data!B223,Data!J223,(IF(B20=Data!#REF!,Data!J918,(IF(B20=Data!#REF!,Data!#REF!,(IF(B20=Data!B278,Data!J278,Data!#REF!)))))))))))))))&amp;IF(B20=Data!#REF!,Data!#REF!,(IF(B20=Data!#REF!,Data!#REF!,(IF(B20=Data!#REF!,Data!#REF!,(IF(B20=Data!#REF!,Data!#REF!,(IF(B20=Data!#REF!,Data!#REF!,Data!#REF!)))))))))</f>
        <v>#REF!</v>
      </c>
      <c r="V20" s="184">
        <f>IF(D20="","",VLOOKUP(B20,Data!$B$5:$J$404,9,FALSE)*D20)</f>
        <v>1.262</v>
      </c>
    </row>
    <row r="21" spans="1:22" s="340" customFormat="1" ht="17" customHeight="1">
      <c r="A21" s="272">
        <v>3</v>
      </c>
      <c r="B21" s="419" t="s">
        <v>245</v>
      </c>
      <c r="C21" s="187" t="str">
        <f>IF(D21="","",VLOOKUP(B21,Data!$B$5:$L$404,2,FALSE))</f>
        <v>AAC7370</v>
      </c>
      <c r="D21" s="274">
        <v>2</v>
      </c>
      <c r="E21" s="466" t="s">
        <v>522</v>
      </c>
      <c r="F21" s="185">
        <f>IF(D21="","",VLOOKUP(B21,Data!$B$5:$L$404,11,FALSE))</f>
        <v>3015.47</v>
      </c>
      <c r="G21" s="188">
        <f t="shared" si="0"/>
        <v>6030.94</v>
      </c>
      <c r="H21" s="182" t="str">
        <f>IF(D21="","",VLOOKUP(B21,Data!$B$5:$D$404,3,FALSE))</f>
        <v>C/T</v>
      </c>
      <c r="I21" s="182" t="str">
        <f>IF(D21="","",VLOOKUP(B21,Data!$B$5:$M$404,12,FALSE))</f>
        <v>Indonesia</v>
      </c>
      <c r="J21" s="280" t="s">
        <v>1126</v>
      </c>
      <c r="K21" s="183">
        <f>IF(D21="","",VLOOKUP(B21,Data!$B$5:$E$404,4,FALSE)*D21)</f>
        <v>532</v>
      </c>
      <c r="L21" s="183">
        <f>IF(D21="","",VLOOKUP(B21,Data!$B$5:$F$404,5,FALSE)*D21)</f>
        <v>492</v>
      </c>
      <c r="M21" s="189" t="e">
        <f>IF(B21=Data!B101,Data!G101,(IF(B21=Data!B107,Data!G107,(IF(B21=Data!B109,Data!G109,(IF(B21=Data!#REF!,Data!#REF!,(IF(B21=Data!#REF!,Data!#REF!,(IF(B21=Data!B92,Data!G92,(IF(B21=Data!#REF!,Data!#REF!,(IF(B21=Data!#REF!,Data!#REF!,Data!#REF!)))))))))))))))&amp;IF(B21=Data!B227,Data!G227,(IF(B21=Data!B228,Data!G228,(IF(B21=Data!#REF!,Data!#REF!,(IF(B21=Data!B223,Data!G223,(IF(B21=Data!B224,Data!G224,(IF(B21=Data!#REF!,Data!G919,(IF(B21=Data!#REF!,Data!#REF!,(IF(B21=Data!B279,Data!G279,Data!#REF!)))))))))))))))&amp;IF(B21=Data!#REF!,Data!#REF!,(IF(B21=Data!#REF!,Data!#REF!,(IF(B21=Data!#REF!,Data!#REF!,(IF(B21=Data!#REF!,Data!#REF!,(IF(B21=Data!#REF!,Data!#REF!,Data!#REF!)))))))))</f>
        <v>#REF!</v>
      </c>
      <c r="N21" s="377"/>
      <c r="O21" s="378"/>
      <c r="P21" s="186" t="e">
        <f>IF(B21=Data!B101,Data!H101,(IF(B21=Data!B107,Data!H107,(IF(B21=Data!B109,Data!H109,(IF(B21=Data!#REF!,Data!#REF!,(IF(B21=Data!#REF!,Data!#REF!,(IF(B21=Data!B92,Data!H92,(IF(B21=Data!#REF!,Data!#REF!,(IF(B21=Data!#REF!,Data!#REF!,Data!#REF!)))))))))))))))&amp;IF(B21=Data!B227,Data!H227,(IF(B21=Data!B228,Data!H228,(IF(B21=Data!#REF!,Data!#REF!,(IF(B21=Data!B223,Data!H223,(IF(B21=Data!B224,Data!H224,(IF(B21=Data!#REF!,Data!H919,(IF(B21=Data!#REF!,Data!#REF!,(IF(B21=Data!B279,Data!H279,Data!#REF!)))))))))))))))&amp;IF(B21=Data!#REF!,Data!#REF!,(IF(B21=Data!#REF!,Data!#REF!,(IF(B21=Data!#REF!,Data!#REF!,(IF(B21=Data!#REF!,Data!#REF!,(IF(B21=Data!#REF!,Data!#REF!,Data!#REF!)))))))))</f>
        <v>#REF!</v>
      </c>
      <c r="Q21" s="378"/>
      <c r="R21" s="378"/>
      <c r="S21" s="186" t="e">
        <f>IF(B21=Data!B101,Data!I101,(IF(B21=Data!B107,Data!I107,(IF(B21=Data!B109,Data!I109,(IF(B21=Data!#REF!,Data!#REF!,(IF(B21=Data!#REF!,Data!#REF!,(IF(B21=Data!B92,Data!I92,(IF(B21=Data!#REF!,Data!#REF!,(IF(B21=Data!#REF!,Data!#REF!,Data!#REF!)))))))))))))))&amp;IF(B21=Data!B227,Data!I227,(IF(B21=Data!B228,Data!I228,(IF(B21=Data!#REF!,Data!#REF!,(IF(B21=Data!B223,Data!I223,(IF(B21=Data!B224,Data!I224,(IF(B21=Data!#REF!,Data!I919,(IF(B21=Data!#REF!,Data!#REF!,(IF(B21=Data!B279,Data!I279,Data!#REF!)))))))))))))))&amp;IF(B21=Data!#REF!,Data!#REF!,(IF(B21=Data!#REF!,Data!#REF!,(IF(B21=Data!#REF!,Data!#REF!,(IF(B21=Data!#REF!,Data!#REF!,(IF(B21=Data!#REF!,Data!#REF!,Data!#REF!)))))))))</f>
        <v>#REF!</v>
      </c>
      <c r="T21" s="379"/>
      <c r="U21" s="186" t="e">
        <f>IF(B21=Data!B101,Data!J101,(IF(B21=Data!B107,Data!J107,(IF(B21=Data!B109,Data!J109,(IF(B21=Data!#REF!,Data!#REF!,(IF(B21=Data!#REF!,Data!#REF!,(IF(B21=Data!B92,Data!J92,(IF(B21=Data!#REF!,Data!#REF!,(IF(B21=Data!#REF!,Data!#REF!,Data!#REF!)))))))))))))))&amp;IF(B21=Data!B227,Data!J227,(IF(B21=Data!B228,Data!J228,(IF(B21=Data!#REF!,Data!#REF!,(IF(B21=Data!B223,Data!J223,(IF(B21=Data!B224,Data!J224,(IF(B21=Data!#REF!,Data!J919,(IF(B21=Data!#REF!,Data!#REF!,(IF(B21=Data!B279,Data!J279,Data!#REF!)))))))))))))))&amp;IF(B21=Data!#REF!,Data!#REF!,(IF(B21=Data!#REF!,Data!#REF!,(IF(B21=Data!#REF!,Data!#REF!,(IF(B21=Data!#REF!,Data!#REF!,(IF(B21=Data!#REF!,Data!#REF!,Data!#REF!)))))))))</f>
        <v>#REF!</v>
      </c>
      <c r="V21" s="184">
        <f>IF(D21="","",VLOOKUP(B21,Data!$B$5:$J$404,9,FALSE)*D21)</f>
        <v>2.976</v>
      </c>
    </row>
    <row r="22" spans="1:22" s="340" customFormat="1" ht="17" customHeight="1">
      <c r="A22" s="272"/>
      <c r="B22" s="369" t="s">
        <v>1175</v>
      </c>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t="e">
        <f>IF(B22=Data!B193,Data!G193,(IF(B22=Data!B199,Data!G199,(IF(B22=Data!B201,Data!G201,(IF(B22=Data!#REF!,Data!#REF!,(IF(B22=Data!#REF!,Data!#REF!,(IF(B22=Data!B184,Data!G184,(IF(B22=Data!#REF!,Data!#REF!,(IF(B22=Data!#REF!,Data!#REF!,Data!#REF!)))))))))))))))&amp;IF(B22=Data!B319,Data!G319,(IF(B22=Data!B320,Data!G320,(IF(B22=Data!#REF!,Data!#REF!,(IF(B22=Data!B315,Data!G315,(IF(B22=Data!B316,Data!G316,(IF(B22=Data!#REF!,Data!G1011,(IF(B22=Data!#REF!,Data!#REF!,(IF(B22=Data!B371,Data!G371,Data!#REF!)))))))))))))))&amp;IF(B22=Data!#REF!,Data!#REF!,(IF(B22=Data!#REF!,Data!#REF!,(IF(B22=Data!#REF!,Data!#REF!,(IF(B22=Data!#REF!,Data!#REF!,(IF(B22=Data!#REF!,Data!#REF!,Data!#REF!)))))))))</f>
        <v>#REF!</v>
      </c>
      <c r="N22" s="377"/>
      <c r="O22" s="378"/>
      <c r="P22" s="186" t="e">
        <f>IF(B22=Data!B193,Data!H193,(IF(B22=Data!B199,Data!H199,(IF(B22=Data!B201,Data!H201,(IF(B22=Data!#REF!,Data!#REF!,(IF(B22=Data!#REF!,Data!#REF!,(IF(B22=Data!B184,Data!H184,(IF(B22=Data!#REF!,Data!#REF!,(IF(B22=Data!#REF!,Data!#REF!,Data!#REF!)))))))))))))))&amp;IF(B22=Data!B319,Data!H319,(IF(B22=Data!B320,Data!H320,(IF(B22=Data!#REF!,Data!#REF!,(IF(B22=Data!B315,Data!H315,(IF(B22=Data!B316,Data!H316,(IF(B22=Data!#REF!,Data!H1011,(IF(B22=Data!#REF!,Data!#REF!,(IF(B22=Data!B371,Data!H371,Data!#REF!)))))))))))))))&amp;IF(B22=Data!#REF!,Data!#REF!,(IF(B22=Data!#REF!,Data!#REF!,(IF(B22=Data!#REF!,Data!#REF!,(IF(B22=Data!#REF!,Data!#REF!,(IF(B22=Data!#REF!,Data!#REF!,Data!#REF!)))))))))</f>
        <v>#REF!</v>
      </c>
      <c r="Q22" s="378"/>
      <c r="R22" s="378"/>
      <c r="S22" s="186" t="e">
        <f>IF(B22=Data!B193,Data!I193,(IF(B22=Data!B199,Data!I199,(IF(B22=Data!B201,Data!I201,(IF(B22=Data!#REF!,Data!#REF!,(IF(B22=Data!#REF!,Data!#REF!,(IF(B22=Data!B184,Data!I184,(IF(B22=Data!#REF!,Data!#REF!,(IF(B22=Data!#REF!,Data!#REF!,Data!#REF!)))))))))))))))&amp;IF(B22=Data!B319,Data!I319,(IF(B22=Data!B320,Data!I320,(IF(B22=Data!#REF!,Data!#REF!,(IF(B22=Data!B315,Data!I315,(IF(B22=Data!B316,Data!I316,(IF(B22=Data!#REF!,Data!I1011,(IF(B22=Data!#REF!,Data!#REF!,(IF(B22=Data!B371,Data!I371,Data!#REF!)))))))))))))))&amp;IF(B22=Data!#REF!,Data!#REF!,(IF(B22=Data!#REF!,Data!#REF!,(IF(B22=Data!#REF!,Data!#REF!,(IF(B22=Data!#REF!,Data!#REF!,(IF(B22=Data!#REF!,Data!#REF!,Data!#REF!)))))))))</f>
        <v>#REF!</v>
      </c>
      <c r="T22" s="379"/>
      <c r="U22" s="186" t="e">
        <f>IF(B22=Data!B193,Data!J193,(IF(B22=Data!B199,Data!J199,(IF(B22=Data!B201,Data!J201,(IF(B22=Data!#REF!,Data!#REF!,(IF(B22=Data!#REF!,Data!#REF!,(IF(B22=Data!B184,Data!J184,(IF(B22=Data!#REF!,Data!#REF!,(IF(B22=Data!#REF!,Data!#REF!,Data!#REF!)))))))))))))))&amp;IF(B22=Data!B319,Data!J319,(IF(B22=Data!B320,Data!J320,(IF(B22=Data!#REF!,Data!#REF!,(IF(B22=Data!B315,Data!J315,(IF(B22=Data!B316,Data!J316,(IF(B22=Data!#REF!,Data!J1011,(IF(B22=Data!#REF!,Data!#REF!,(IF(B22=Data!B371,Data!J371,Data!#REF!)))))))))))))))&amp;IF(B22=Data!#REF!,Data!#REF!,(IF(B22=Data!#REF!,Data!#REF!,(IF(B22=Data!#REF!,Data!#REF!,(IF(B22=Data!#REF!,Data!#REF!,(IF(B22=Data!#REF!,Data!#REF!,Data!#REF!)))))))))</f>
        <v>#REF!</v>
      </c>
      <c r="V22" s="184" t="str">
        <f>IF(D22="","",VLOOKUP(B22,Data!$B$5:$J$404,9,FALSE)*D22)</f>
        <v/>
      </c>
    </row>
    <row r="23" spans="1:22" s="340" customFormat="1" ht="17" customHeight="1">
      <c r="A23" s="272">
        <v>4</v>
      </c>
      <c r="B23" s="368" t="s">
        <v>409</v>
      </c>
      <c r="C23" s="187" t="str">
        <f>IF(D23="","",VLOOKUP(B23,Data!$B$5:$L$404,2,FALSE))</f>
        <v>ZU62690</v>
      </c>
      <c r="D23" s="274">
        <v>3</v>
      </c>
      <c r="E23" s="467" t="s">
        <v>1035</v>
      </c>
      <c r="F23" s="185">
        <f>IF(D23="","",VLOOKUP(B23,Data!$B$5:$L$404,11,FALSE))</f>
        <v>6633.93</v>
      </c>
      <c r="G23" s="188">
        <f t="shared" si="0"/>
        <v>19901.79</v>
      </c>
      <c r="H23" s="182" t="str">
        <f>IF(D23="","",VLOOKUP(B23,Data!$B$5:$D$404,3,FALSE))</f>
        <v>C/T</v>
      </c>
      <c r="I23" s="182" t="str">
        <f>IF(D23="","",VLOOKUP(B23,Data!$B$5:$M$404,12,FALSE))</f>
        <v>Indonesia</v>
      </c>
      <c r="J23" s="280" t="s">
        <v>1176</v>
      </c>
      <c r="K23" s="183">
        <f>IF(D23="","",VLOOKUP(B23,Data!$B$5:$E$404,4,FALSE)*D23)</f>
        <v>1035</v>
      </c>
      <c r="L23" s="183">
        <f>IF(D23="","",VLOOKUP(B23,Data!$B$5:$F$404,5,FALSE)*D23)</f>
        <v>912</v>
      </c>
      <c r="M23" s="189" t="e">
        <f>IF(B23=Data!B109,Data!G109,(IF(B23=Data!B115,Data!G115,(IF(B23=Data!B117,Data!G117,(IF(B23=Data!#REF!,Data!#REF!,(IF(B23=Data!#REF!,Data!#REF!,(IF(B23=Data!B100,Data!G100,(IF(B23=Data!#REF!,Data!#REF!,(IF(B23=Data!#REF!,Data!#REF!,Data!#REF!)))))))))))))))&amp;IF(B23=Data!B235,Data!G235,(IF(B23=Data!B236,Data!G236,(IF(B23=Data!#REF!,Data!#REF!,(IF(B23=Data!B231,Data!G231,(IF(B23=Data!B232,Data!G232,(IF(B23=Data!#REF!,Data!G927,(IF(B23=Data!#REF!,Data!#REF!,(IF(B23=Data!B287,Data!G287,Data!#REF!)))))))))))))))&amp;IF(B23=Data!#REF!,Data!#REF!,(IF(B23=Data!#REF!,Data!#REF!,(IF(B23=Data!#REF!,Data!#REF!,(IF(B23=Data!#REF!,Data!#REF!,(IF(B23=Data!#REF!,Data!#REF!,Data!#REF!)))))))))</f>
        <v>#REF!</v>
      </c>
      <c r="N23" s="377"/>
      <c r="O23" s="378"/>
      <c r="P23" s="186" t="e">
        <f>IF(B23=Data!B109,Data!H109,(IF(B23=Data!B115,Data!H115,(IF(B23=Data!B117,Data!H117,(IF(B23=Data!#REF!,Data!#REF!,(IF(B23=Data!#REF!,Data!#REF!,(IF(B23=Data!B100,Data!H100,(IF(B23=Data!#REF!,Data!#REF!,(IF(B23=Data!#REF!,Data!#REF!,Data!#REF!)))))))))))))))&amp;IF(B23=Data!B235,Data!H235,(IF(B23=Data!B236,Data!H236,(IF(B23=Data!#REF!,Data!#REF!,(IF(B23=Data!B231,Data!H231,(IF(B23=Data!B232,Data!H232,(IF(B23=Data!#REF!,Data!H927,(IF(B23=Data!#REF!,Data!#REF!,(IF(B23=Data!B287,Data!H287,Data!#REF!)))))))))))))))&amp;IF(B23=Data!#REF!,Data!#REF!,(IF(B23=Data!#REF!,Data!#REF!,(IF(B23=Data!#REF!,Data!#REF!,(IF(B23=Data!#REF!,Data!#REF!,(IF(B23=Data!#REF!,Data!#REF!,Data!#REF!)))))))))</f>
        <v>#REF!</v>
      </c>
      <c r="Q23" s="378"/>
      <c r="R23" s="378"/>
      <c r="S23" s="186" t="e">
        <f>IF(B23=Data!B109,Data!I109,(IF(B23=Data!B115,Data!I115,(IF(B23=Data!B117,Data!I117,(IF(B23=Data!#REF!,Data!#REF!,(IF(B23=Data!#REF!,Data!#REF!,(IF(B23=Data!B100,Data!I100,(IF(B23=Data!#REF!,Data!#REF!,(IF(B23=Data!#REF!,Data!#REF!,Data!#REF!)))))))))))))))&amp;IF(B23=Data!B235,Data!I235,(IF(B23=Data!B236,Data!I236,(IF(B23=Data!#REF!,Data!#REF!,(IF(B23=Data!B231,Data!I231,(IF(B23=Data!B232,Data!I232,(IF(B23=Data!#REF!,Data!I927,(IF(B23=Data!#REF!,Data!#REF!,(IF(B23=Data!B287,Data!I287,Data!#REF!)))))))))))))))&amp;IF(B23=Data!#REF!,Data!#REF!,(IF(B23=Data!#REF!,Data!#REF!,(IF(B23=Data!#REF!,Data!#REF!,(IF(B23=Data!#REF!,Data!#REF!,(IF(B23=Data!#REF!,Data!#REF!,Data!#REF!)))))))))</f>
        <v>#REF!</v>
      </c>
      <c r="T23" s="379"/>
      <c r="U23" s="186" t="e">
        <f>IF(B23=Data!B109,Data!J109,(IF(B23=Data!B115,Data!J115,(IF(B23=Data!B117,Data!J117,(IF(B23=Data!#REF!,Data!#REF!,(IF(B23=Data!#REF!,Data!#REF!,(IF(B23=Data!B100,Data!J100,(IF(B23=Data!#REF!,Data!#REF!,(IF(B23=Data!#REF!,Data!#REF!,Data!#REF!)))))))))))))))&amp;IF(B23=Data!B235,Data!J235,(IF(B23=Data!B236,Data!J236,(IF(B23=Data!#REF!,Data!#REF!,(IF(B23=Data!B231,Data!J231,(IF(B23=Data!B232,Data!J232,(IF(B23=Data!#REF!,Data!J927,(IF(B23=Data!#REF!,Data!#REF!,(IF(B23=Data!B287,Data!J287,Data!#REF!)))))))))))))))&amp;IF(B23=Data!#REF!,Data!#REF!,(IF(B23=Data!#REF!,Data!#REF!,(IF(B23=Data!#REF!,Data!#REF!,(IF(B23=Data!#REF!,Data!#REF!,(IF(B23=Data!#REF!,Data!#REF!,Data!#REF!)))))))))</f>
        <v>#REF!</v>
      </c>
      <c r="V23" s="184">
        <f>IF(D23="","",VLOOKUP(B23,Data!$B$5:$J$404,9,FALSE)*D23)</f>
        <v>5.4180000000000001</v>
      </c>
    </row>
    <row r="24" spans="1:22" s="340" customFormat="1" ht="17" customHeight="1">
      <c r="A24" s="272">
        <v>5</v>
      </c>
      <c r="B24" s="368" t="s">
        <v>353</v>
      </c>
      <c r="C24" s="187" t="str">
        <f>IF(D24="","",VLOOKUP(B24,Data!$B$5:$L$404,2,FALSE))</f>
        <v>WQ78260</v>
      </c>
      <c r="D24" s="274">
        <v>10</v>
      </c>
      <c r="E24" s="466"/>
      <c r="F24" s="185">
        <f>IF(D24="","",VLOOKUP(B24,Data!$B$5:$L$404,11,FALSE))</f>
        <v>4283.6499999999996</v>
      </c>
      <c r="G24" s="188">
        <f t="shared" si="0"/>
        <v>42836.5</v>
      </c>
      <c r="H24" s="182" t="str">
        <f>IF(D24="","",VLOOKUP(B24,Data!$B$5:$D$404,3,FALSE))</f>
        <v>C/T</v>
      </c>
      <c r="I24" s="182" t="str">
        <f>IF(D24="","",VLOOKUP(B24,Data!$B$5:$M$404,12,FALSE))</f>
        <v>Indonesia</v>
      </c>
      <c r="J24" s="280" t="s">
        <v>1176</v>
      </c>
      <c r="K24" s="183">
        <f>IF(D24="","",VLOOKUP(B24,Data!$B$5:$E$404,4,FALSE)*D24)</f>
        <v>3050</v>
      </c>
      <c r="L24" s="183">
        <f>IF(D24="","",VLOOKUP(B24,Data!$B$5:$F$404,5,FALSE)*D24)</f>
        <v>2690</v>
      </c>
      <c r="M24" s="189" t="e">
        <f>IF(B24=Data!B111,Data!G111,(IF(B24=Data!B117,Data!G117,(IF(B24=Data!B119,Data!G119,(IF(B24=Data!#REF!,Data!#REF!,(IF(B24=Data!#REF!,Data!#REF!,(IF(B24=Data!B102,Data!G102,(IF(B24=Data!#REF!,Data!#REF!,(IF(B24=Data!#REF!,Data!#REF!,Data!#REF!)))))))))))))))&amp;IF(B24=Data!B237,Data!G237,(IF(B24=Data!B238,Data!G238,(IF(B24=Data!#REF!,Data!#REF!,(IF(B24=Data!B233,Data!G233,(IF(B24=Data!B234,Data!G234,(IF(B24=Data!#REF!,Data!G929,(IF(B24=Data!#REF!,Data!#REF!,(IF(B24=Data!B289,Data!G289,Data!#REF!)))))))))))))))&amp;IF(B24=Data!#REF!,Data!#REF!,(IF(B24=Data!#REF!,Data!#REF!,(IF(B24=Data!#REF!,Data!#REF!,(IF(B24=Data!#REF!,Data!#REF!,(IF(B24=Data!#REF!,Data!#REF!,Data!#REF!)))))))))</f>
        <v>#REF!</v>
      </c>
      <c r="N24" s="377"/>
      <c r="O24" s="378"/>
      <c r="P24" s="186" t="e">
        <f>IF(B24=Data!B111,Data!H111,(IF(B24=Data!B117,Data!H117,(IF(B24=Data!B119,Data!H119,(IF(B24=Data!#REF!,Data!#REF!,(IF(B24=Data!#REF!,Data!#REF!,(IF(B24=Data!B102,Data!H102,(IF(B24=Data!#REF!,Data!#REF!,(IF(B24=Data!#REF!,Data!#REF!,Data!#REF!)))))))))))))))&amp;IF(B24=Data!B237,Data!H237,(IF(B24=Data!B238,Data!H238,(IF(B24=Data!#REF!,Data!#REF!,(IF(B24=Data!B233,Data!H233,(IF(B24=Data!B234,Data!H234,(IF(B24=Data!#REF!,Data!H929,(IF(B24=Data!#REF!,Data!#REF!,(IF(B24=Data!B289,Data!H289,Data!#REF!)))))))))))))))&amp;IF(B24=Data!#REF!,Data!#REF!,(IF(B24=Data!#REF!,Data!#REF!,(IF(B24=Data!#REF!,Data!#REF!,(IF(B24=Data!#REF!,Data!#REF!,(IF(B24=Data!#REF!,Data!#REF!,Data!#REF!)))))))))</f>
        <v>#REF!</v>
      </c>
      <c r="Q24" s="378"/>
      <c r="R24" s="378"/>
      <c r="S24" s="186" t="e">
        <f>IF(B24=Data!B111,Data!I111,(IF(B24=Data!B117,Data!I117,(IF(B24=Data!B119,Data!I119,(IF(B24=Data!#REF!,Data!#REF!,(IF(B24=Data!#REF!,Data!#REF!,(IF(B24=Data!B102,Data!I102,(IF(B24=Data!#REF!,Data!#REF!,(IF(B24=Data!#REF!,Data!#REF!,Data!#REF!)))))))))))))))&amp;IF(B24=Data!B237,Data!I237,(IF(B24=Data!B238,Data!I238,(IF(B24=Data!#REF!,Data!#REF!,(IF(B24=Data!B233,Data!I233,(IF(B24=Data!B234,Data!I234,(IF(B24=Data!#REF!,Data!I929,(IF(B24=Data!#REF!,Data!#REF!,(IF(B24=Data!B289,Data!I289,Data!#REF!)))))))))))))))&amp;IF(B24=Data!#REF!,Data!#REF!,(IF(B24=Data!#REF!,Data!#REF!,(IF(B24=Data!#REF!,Data!#REF!,(IF(B24=Data!#REF!,Data!#REF!,(IF(B24=Data!#REF!,Data!#REF!,Data!#REF!)))))))))</f>
        <v>#REF!</v>
      </c>
      <c r="T24" s="379"/>
      <c r="U24" s="186" t="e">
        <f>IF(B24=Data!B111,Data!J111,(IF(B24=Data!B117,Data!J117,(IF(B24=Data!B119,Data!J119,(IF(B24=Data!#REF!,Data!#REF!,(IF(B24=Data!#REF!,Data!#REF!,(IF(B24=Data!B102,Data!J102,(IF(B24=Data!#REF!,Data!#REF!,(IF(B24=Data!#REF!,Data!#REF!,Data!#REF!)))))))))))))))&amp;IF(B24=Data!B237,Data!J237,(IF(B24=Data!B238,Data!J238,(IF(B24=Data!#REF!,Data!#REF!,(IF(B24=Data!B233,Data!J233,(IF(B24=Data!B234,Data!J234,(IF(B24=Data!#REF!,Data!J929,(IF(B24=Data!#REF!,Data!#REF!,(IF(B24=Data!B289,Data!J289,Data!#REF!)))))))))))))))&amp;IF(B24=Data!#REF!,Data!#REF!,(IF(B24=Data!#REF!,Data!#REF!,(IF(B24=Data!#REF!,Data!#REF!,(IF(B24=Data!#REF!,Data!#REF!,(IF(B24=Data!#REF!,Data!#REF!,Data!#REF!)))))))))</f>
        <v>#REF!</v>
      </c>
      <c r="V24" s="184">
        <f>IF(D24="","",VLOOKUP(B24,Data!$B$5:$J$404,9,FALSE)*D24)</f>
        <v>15.34</v>
      </c>
    </row>
    <row r="25" spans="1:22" s="340" customFormat="1" ht="17" customHeight="1">
      <c r="A25" s="272">
        <v>6</v>
      </c>
      <c r="B25" s="368" t="s">
        <v>213</v>
      </c>
      <c r="C25" s="187" t="str">
        <f>IF(D25="","",VLOOKUP(B25,Data!$B$5:$L$404,2,FALSE))</f>
        <v>WH50410</v>
      </c>
      <c r="D25" s="274">
        <v>2</v>
      </c>
      <c r="E25" s="466"/>
      <c r="F25" s="185">
        <f>IF(D25="","",VLOOKUP(B25,Data!$B$5:$L$404,11,FALSE))</f>
        <v>1897.4</v>
      </c>
      <c r="G25" s="188">
        <f t="shared" si="0"/>
        <v>3794.8</v>
      </c>
      <c r="H25" s="182" t="str">
        <f>IF(D25="","",VLOOKUP(B25,Data!$B$5:$D$404,3,FALSE))</f>
        <v>C/T</v>
      </c>
      <c r="I25" s="182" t="str">
        <f>IF(D25="","",VLOOKUP(B25,Data!$B$5:$M$404,12,FALSE))</f>
        <v>Indonesia</v>
      </c>
      <c r="J25" s="280" t="s">
        <v>1176</v>
      </c>
      <c r="K25" s="183">
        <f>IF(D25="","",VLOOKUP(B25,Data!$B$5:$E$404,4,FALSE)*D25)</f>
        <v>444</v>
      </c>
      <c r="L25" s="183">
        <f>IF(D25="","",VLOOKUP(B25,Data!$B$5:$F$404,5,FALSE)*D25)</f>
        <v>402</v>
      </c>
      <c r="M25" s="189" t="e">
        <f>IF(B25=Data!B112,Data!G112,(IF(B25=Data!B118,Data!G118,(IF(B25=Data!B120,Data!G120,(IF(B25=Data!#REF!,Data!#REF!,(IF(B25=Data!#REF!,Data!#REF!,(IF(B25=Data!B103,Data!G103,(IF(B25=Data!#REF!,Data!#REF!,(IF(B25=Data!#REF!,Data!#REF!,Data!#REF!)))))))))))))))&amp;IF(B25=Data!B238,Data!G238,(IF(B25=Data!B239,Data!G239,(IF(B25=Data!#REF!,Data!#REF!,(IF(B25=Data!B234,Data!G234,(IF(B25=Data!B235,Data!G235,(IF(B25=Data!#REF!,Data!G930,(IF(B25=Data!#REF!,Data!#REF!,(IF(B25=Data!B290,Data!G290,Data!#REF!)))))))))))))))&amp;IF(B25=Data!#REF!,Data!#REF!,(IF(B25=Data!#REF!,Data!#REF!,(IF(B25=Data!#REF!,Data!#REF!,(IF(B25=Data!#REF!,Data!#REF!,(IF(B25=Data!#REF!,Data!#REF!,Data!#REF!)))))))))</f>
        <v>#REF!</v>
      </c>
      <c r="N25" s="377"/>
      <c r="O25" s="378"/>
      <c r="P25" s="186" t="e">
        <f>IF(B25=Data!B112,Data!H112,(IF(B25=Data!B118,Data!H118,(IF(B25=Data!B120,Data!H120,(IF(B25=Data!#REF!,Data!#REF!,(IF(B25=Data!#REF!,Data!#REF!,(IF(B25=Data!B103,Data!H103,(IF(B25=Data!#REF!,Data!#REF!,(IF(B25=Data!#REF!,Data!#REF!,Data!#REF!)))))))))))))))&amp;IF(B25=Data!B238,Data!H238,(IF(B25=Data!B239,Data!H239,(IF(B25=Data!#REF!,Data!#REF!,(IF(B25=Data!B234,Data!H234,(IF(B25=Data!B235,Data!H235,(IF(B25=Data!#REF!,Data!H930,(IF(B25=Data!#REF!,Data!#REF!,(IF(B25=Data!B290,Data!H290,Data!#REF!)))))))))))))))&amp;IF(B25=Data!#REF!,Data!#REF!,(IF(B25=Data!#REF!,Data!#REF!,(IF(B25=Data!#REF!,Data!#REF!,(IF(B25=Data!#REF!,Data!#REF!,(IF(B25=Data!#REF!,Data!#REF!,Data!#REF!)))))))))</f>
        <v>#REF!</v>
      </c>
      <c r="Q25" s="378"/>
      <c r="R25" s="378"/>
      <c r="S25" s="186" t="e">
        <f>IF(B25=Data!B112,Data!I112,(IF(B25=Data!B118,Data!I118,(IF(B25=Data!B120,Data!I120,(IF(B25=Data!#REF!,Data!#REF!,(IF(B25=Data!#REF!,Data!#REF!,(IF(B25=Data!B103,Data!I103,(IF(B25=Data!#REF!,Data!#REF!,(IF(B25=Data!#REF!,Data!#REF!,Data!#REF!)))))))))))))))&amp;IF(B25=Data!B238,Data!I238,(IF(B25=Data!B239,Data!I239,(IF(B25=Data!#REF!,Data!#REF!,(IF(B25=Data!B234,Data!I234,(IF(B25=Data!B235,Data!I235,(IF(B25=Data!#REF!,Data!I930,(IF(B25=Data!#REF!,Data!#REF!,(IF(B25=Data!B290,Data!I290,Data!#REF!)))))))))))))))&amp;IF(B25=Data!#REF!,Data!#REF!,(IF(B25=Data!#REF!,Data!#REF!,(IF(B25=Data!#REF!,Data!#REF!,(IF(B25=Data!#REF!,Data!#REF!,(IF(B25=Data!#REF!,Data!#REF!,Data!#REF!)))))))))</f>
        <v>#REF!</v>
      </c>
      <c r="T25" s="379"/>
      <c r="U25" s="186" t="e">
        <f>IF(B25=Data!B112,Data!J112,(IF(B25=Data!B118,Data!J118,(IF(B25=Data!B120,Data!J120,(IF(B25=Data!#REF!,Data!#REF!,(IF(B25=Data!#REF!,Data!#REF!,(IF(B25=Data!B103,Data!J103,(IF(B25=Data!#REF!,Data!#REF!,(IF(B25=Data!#REF!,Data!#REF!,Data!#REF!)))))))))))))))&amp;IF(B25=Data!B238,Data!J238,(IF(B25=Data!B239,Data!J239,(IF(B25=Data!#REF!,Data!#REF!,(IF(B25=Data!B234,Data!J234,(IF(B25=Data!B235,Data!J235,(IF(B25=Data!#REF!,Data!J930,(IF(B25=Data!#REF!,Data!#REF!,(IF(B25=Data!B290,Data!J290,Data!#REF!)))))))))))))))&amp;IF(B25=Data!#REF!,Data!#REF!,(IF(B25=Data!#REF!,Data!#REF!,(IF(B25=Data!#REF!,Data!#REF!,(IF(B25=Data!#REF!,Data!#REF!,(IF(B25=Data!#REF!,Data!#REF!,Data!#REF!)))))))))</f>
        <v>#REF!</v>
      </c>
      <c r="V25" s="184">
        <f>IF(D25="","",VLOOKUP(B25,Data!$B$5:$J$404,9,FALSE)*D25)</f>
        <v>2.3980000000000001</v>
      </c>
    </row>
    <row r="26" spans="1:22" s="340" customFormat="1" ht="17" customHeight="1">
      <c r="A26" s="272">
        <v>7</v>
      </c>
      <c r="B26" s="368" t="s">
        <v>251</v>
      </c>
      <c r="C26" s="187" t="str">
        <f>IF(D26="","",VLOOKUP(B26,Data!$B$5:$L$404,2,FALSE))</f>
        <v>WN14940</v>
      </c>
      <c r="D26" s="274">
        <v>1</v>
      </c>
      <c r="E26" s="466"/>
      <c r="F26" s="185">
        <f>IF(D26="","",VLOOKUP(B26,Data!$B$5:$L$404,11,FALSE))</f>
        <v>2855.62</v>
      </c>
      <c r="G26" s="188">
        <f t="shared" si="0"/>
        <v>2855.62</v>
      </c>
      <c r="H26" s="182" t="str">
        <f>IF(D26="","",VLOOKUP(B26,Data!$B$5:$D$404,3,FALSE))</f>
        <v>C/T</v>
      </c>
      <c r="I26" s="182" t="str">
        <f>IF(D26="","",VLOOKUP(B26,Data!$B$5:$M$404,12,FALSE))</f>
        <v>Indonesia</v>
      </c>
      <c r="J26" s="280" t="s">
        <v>1176</v>
      </c>
      <c r="K26" s="183">
        <f>IF(D26="","",VLOOKUP(B26,Data!$B$5:$E$404,4,FALSE)*D26)</f>
        <v>223</v>
      </c>
      <c r="L26" s="183">
        <f>IF(D26="","",VLOOKUP(B26,Data!$B$5:$F$404,5,FALSE)*D26)</f>
        <v>205</v>
      </c>
      <c r="M26" s="189" t="e">
        <f>IF(B26=Data!B113,Data!G113,(IF(B26=Data!B119,Data!G119,(IF(B26=Data!B121,Data!G121,(IF(B26=Data!#REF!,Data!#REF!,(IF(B26=Data!#REF!,Data!#REF!,(IF(B26=Data!B104,Data!G104,(IF(B26=Data!#REF!,Data!#REF!,(IF(B26=Data!#REF!,Data!#REF!,Data!#REF!)))))))))))))))&amp;IF(B26=Data!B239,Data!G239,(IF(B26=Data!B240,Data!G240,(IF(B26=Data!#REF!,Data!#REF!,(IF(B26=Data!B235,Data!G235,(IF(B26=Data!B236,Data!G236,(IF(B26=Data!#REF!,Data!G931,(IF(B26=Data!#REF!,Data!#REF!,(IF(B26=Data!B291,Data!G291,Data!#REF!)))))))))))))))&amp;IF(B26=Data!#REF!,Data!#REF!,(IF(B26=Data!#REF!,Data!#REF!,(IF(B26=Data!#REF!,Data!#REF!,(IF(B26=Data!#REF!,Data!#REF!,(IF(B26=Data!#REF!,Data!#REF!,Data!#REF!)))))))))</f>
        <v>#REF!</v>
      </c>
      <c r="N26" s="377"/>
      <c r="O26" s="378"/>
      <c r="P26" s="186" t="e">
        <f>IF(B26=Data!B113,Data!H113,(IF(B26=Data!B119,Data!H119,(IF(B26=Data!B121,Data!H121,(IF(B26=Data!#REF!,Data!#REF!,(IF(B26=Data!#REF!,Data!#REF!,(IF(B26=Data!B104,Data!H104,(IF(B26=Data!#REF!,Data!#REF!,(IF(B26=Data!#REF!,Data!#REF!,Data!#REF!)))))))))))))))&amp;IF(B26=Data!B239,Data!H239,(IF(B26=Data!B240,Data!H240,(IF(B26=Data!#REF!,Data!#REF!,(IF(B26=Data!B235,Data!H235,(IF(B26=Data!B236,Data!H236,(IF(B26=Data!#REF!,Data!H931,(IF(B26=Data!#REF!,Data!#REF!,(IF(B26=Data!B291,Data!H291,Data!#REF!)))))))))))))))&amp;IF(B26=Data!#REF!,Data!#REF!,(IF(B26=Data!#REF!,Data!#REF!,(IF(B26=Data!#REF!,Data!#REF!,(IF(B26=Data!#REF!,Data!#REF!,(IF(B26=Data!#REF!,Data!#REF!,Data!#REF!)))))))))</f>
        <v>#REF!</v>
      </c>
      <c r="Q26" s="378"/>
      <c r="R26" s="378"/>
      <c r="S26" s="186" t="e">
        <f>IF(B26=Data!B113,Data!I113,(IF(B26=Data!B119,Data!I119,(IF(B26=Data!B121,Data!I121,(IF(B26=Data!#REF!,Data!#REF!,(IF(B26=Data!#REF!,Data!#REF!,(IF(B26=Data!B104,Data!I104,(IF(B26=Data!#REF!,Data!#REF!,(IF(B26=Data!#REF!,Data!#REF!,Data!#REF!)))))))))))))))&amp;IF(B26=Data!B239,Data!I239,(IF(B26=Data!B240,Data!I240,(IF(B26=Data!#REF!,Data!#REF!,(IF(B26=Data!B235,Data!I235,(IF(B26=Data!B236,Data!I236,(IF(B26=Data!#REF!,Data!I931,(IF(B26=Data!#REF!,Data!#REF!,(IF(B26=Data!B291,Data!I291,Data!#REF!)))))))))))))))&amp;IF(B26=Data!#REF!,Data!#REF!,(IF(B26=Data!#REF!,Data!#REF!,(IF(B26=Data!#REF!,Data!#REF!,(IF(B26=Data!#REF!,Data!#REF!,(IF(B26=Data!#REF!,Data!#REF!,Data!#REF!)))))))))</f>
        <v>#REF!</v>
      </c>
      <c r="T26" s="379"/>
      <c r="U26" s="186" t="e">
        <f>IF(B26=Data!B113,Data!J113,(IF(B26=Data!B119,Data!J119,(IF(B26=Data!B121,Data!J121,(IF(B26=Data!#REF!,Data!#REF!,(IF(B26=Data!#REF!,Data!#REF!,(IF(B26=Data!B104,Data!J104,(IF(B26=Data!#REF!,Data!#REF!,(IF(B26=Data!#REF!,Data!#REF!,Data!#REF!)))))))))))))))&amp;IF(B26=Data!B239,Data!J239,(IF(B26=Data!B240,Data!J240,(IF(B26=Data!#REF!,Data!#REF!,(IF(B26=Data!B235,Data!J235,(IF(B26=Data!B236,Data!J236,(IF(B26=Data!#REF!,Data!J931,(IF(B26=Data!#REF!,Data!#REF!,(IF(B26=Data!B291,Data!J291,Data!#REF!)))))))))))))))&amp;IF(B26=Data!#REF!,Data!#REF!,(IF(B26=Data!#REF!,Data!#REF!,(IF(B26=Data!#REF!,Data!#REF!,(IF(B26=Data!#REF!,Data!#REF!,(IF(B26=Data!#REF!,Data!#REF!,Data!#REF!)))))))))</f>
        <v>#REF!</v>
      </c>
      <c r="V26" s="184">
        <f>IF(D26="","",VLOOKUP(B26,Data!$B$5:$J$404,9,FALSE)*D26)</f>
        <v>1.262</v>
      </c>
    </row>
    <row r="27" spans="1:22" s="340" customFormat="1" ht="17" customHeight="1">
      <c r="A27" s="272">
        <v>8</v>
      </c>
      <c r="B27" s="368" t="s">
        <v>249</v>
      </c>
      <c r="C27" s="187" t="str">
        <f>IF(D27="","",VLOOKUP(B27,Data!$B$5:$L$404,2,FALSE))</f>
        <v>WN14910</v>
      </c>
      <c r="D27" s="274">
        <v>1</v>
      </c>
      <c r="E27" s="466"/>
      <c r="F27" s="185">
        <f>IF(D27="","",VLOOKUP(B27,Data!$B$5:$L$404,11,FALSE))</f>
        <v>3025.54</v>
      </c>
      <c r="G27" s="188">
        <f t="shared" si="0"/>
        <v>3025.54</v>
      </c>
      <c r="H27" s="182" t="str">
        <f>IF(D27="","",VLOOKUP(B27,Data!$B$5:$D$404,3,FALSE))</f>
        <v>C/T</v>
      </c>
      <c r="I27" s="182" t="str">
        <f>IF(D27="","",VLOOKUP(B27,Data!$B$5:$M$404,12,FALSE))</f>
        <v>Indonesia</v>
      </c>
      <c r="J27" s="280" t="s">
        <v>1176</v>
      </c>
      <c r="K27" s="183">
        <f>IF(D27="","",VLOOKUP(B27,Data!$B$5:$E$404,4,FALSE)*D27)</f>
        <v>223</v>
      </c>
      <c r="L27" s="183">
        <f>IF(D27="","",VLOOKUP(B27,Data!$B$5:$F$404,5,FALSE)*D27)</f>
        <v>205</v>
      </c>
      <c r="M27" s="189" t="e">
        <f>IF(B27=Data!B114,Data!G114,(IF(B27=Data!B120,Data!G120,(IF(B27=Data!B122,Data!G122,(IF(B27=Data!#REF!,Data!#REF!,(IF(B27=Data!#REF!,Data!#REF!,(IF(B27=Data!B105,Data!G105,(IF(B27=Data!#REF!,Data!#REF!,(IF(B27=Data!#REF!,Data!#REF!,Data!#REF!)))))))))))))))&amp;IF(B27=Data!B240,Data!G240,(IF(B27=Data!B241,Data!G241,(IF(B27=Data!#REF!,Data!#REF!,(IF(B27=Data!B236,Data!G236,(IF(B27=Data!B237,Data!G237,(IF(B27=Data!#REF!,Data!G932,(IF(B27=Data!#REF!,Data!#REF!,(IF(B27=Data!B292,Data!G292,Data!#REF!)))))))))))))))&amp;IF(B27=Data!#REF!,Data!#REF!,(IF(B27=Data!#REF!,Data!#REF!,(IF(B27=Data!#REF!,Data!#REF!,(IF(B27=Data!#REF!,Data!#REF!,(IF(B27=Data!#REF!,Data!#REF!,Data!#REF!)))))))))</f>
        <v>#REF!</v>
      </c>
      <c r="N27" s="377"/>
      <c r="O27" s="378"/>
      <c r="P27" s="186" t="e">
        <f>IF(B27=Data!B114,Data!H114,(IF(B27=Data!B120,Data!H120,(IF(B27=Data!B122,Data!H122,(IF(B27=Data!#REF!,Data!#REF!,(IF(B27=Data!#REF!,Data!#REF!,(IF(B27=Data!B105,Data!H105,(IF(B27=Data!#REF!,Data!#REF!,(IF(B27=Data!#REF!,Data!#REF!,Data!#REF!)))))))))))))))&amp;IF(B27=Data!B240,Data!H240,(IF(B27=Data!B241,Data!H241,(IF(B27=Data!#REF!,Data!#REF!,(IF(B27=Data!B236,Data!H236,(IF(B27=Data!B237,Data!H237,(IF(B27=Data!#REF!,Data!H932,(IF(B27=Data!#REF!,Data!#REF!,(IF(B27=Data!B292,Data!H292,Data!#REF!)))))))))))))))&amp;IF(B27=Data!#REF!,Data!#REF!,(IF(B27=Data!#REF!,Data!#REF!,(IF(B27=Data!#REF!,Data!#REF!,(IF(B27=Data!#REF!,Data!#REF!,(IF(B27=Data!#REF!,Data!#REF!,Data!#REF!)))))))))</f>
        <v>#REF!</v>
      </c>
      <c r="Q27" s="378"/>
      <c r="R27" s="378"/>
      <c r="S27" s="186" t="e">
        <f>IF(B27=Data!B114,Data!I114,(IF(B27=Data!B120,Data!I120,(IF(B27=Data!B122,Data!I122,(IF(B27=Data!#REF!,Data!#REF!,(IF(B27=Data!#REF!,Data!#REF!,(IF(B27=Data!B105,Data!I105,(IF(B27=Data!#REF!,Data!#REF!,(IF(B27=Data!#REF!,Data!#REF!,Data!#REF!)))))))))))))))&amp;IF(B27=Data!B240,Data!I240,(IF(B27=Data!B241,Data!I241,(IF(B27=Data!#REF!,Data!#REF!,(IF(B27=Data!B236,Data!I236,(IF(B27=Data!B237,Data!I237,(IF(B27=Data!#REF!,Data!I932,(IF(B27=Data!#REF!,Data!#REF!,(IF(B27=Data!B292,Data!I292,Data!#REF!)))))))))))))))&amp;IF(B27=Data!#REF!,Data!#REF!,(IF(B27=Data!#REF!,Data!#REF!,(IF(B27=Data!#REF!,Data!#REF!,(IF(B27=Data!#REF!,Data!#REF!,(IF(B27=Data!#REF!,Data!#REF!,Data!#REF!)))))))))</f>
        <v>#REF!</v>
      </c>
      <c r="T27" s="379"/>
      <c r="U27" s="186" t="e">
        <f>IF(B27=Data!B114,Data!J114,(IF(B27=Data!B120,Data!J120,(IF(B27=Data!B122,Data!J122,(IF(B27=Data!#REF!,Data!#REF!,(IF(B27=Data!#REF!,Data!#REF!,(IF(B27=Data!B105,Data!J105,(IF(B27=Data!#REF!,Data!#REF!,(IF(B27=Data!#REF!,Data!#REF!,Data!#REF!)))))))))))))))&amp;IF(B27=Data!B240,Data!J240,(IF(B27=Data!B241,Data!J241,(IF(B27=Data!#REF!,Data!#REF!,(IF(B27=Data!B236,Data!J236,(IF(B27=Data!B237,Data!J237,(IF(B27=Data!#REF!,Data!J932,(IF(B27=Data!#REF!,Data!#REF!,(IF(B27=Data!B292,Data!J292,Data!#REF!)))))))))))))))&amp;IF(B27=Data!#REF!,Data!#REF!,(IF(B27=Data!#REF!,Data!#REF!,(IF(B27=Data!#REF!,Data!#REF!,(IF(B27=Data!#REF!,Data!#REF!,(IF(B27=Data!#REF!,Data!#REF!,Data!#REF!)))))))))</f>
        <v>#REF!</v>
      </c>
      <c r="V27" s="184">
        <f>IF(D27="","",VLOOKUP(B27,Data!$B$5:$J$404,9,FALSE)*D27)</f>
        <v>1.262</v>
      </c>
    </row>
    <row r="28" spans="1:22" s="340" customFormat="1" ht="17" customHeight="1">
      <c r="A28" s="272"/>
      <c r="B28" s="369" t="s">
        <v>1209</v>
      </c>
      <c r="C28" s="187" t="str">
        <f>IF(D28="","",VLOOKUP(B28,Data!$B$5:$L$404,2,FALSE))</f>
        <v/>
      </c>
      <c r="D28" s="274"/>
      <c r="E28" s="466"/>
      <c r="F28" s="185" t="str">
        <f>IF(D28="","",VLOOKUP(B28,Data!$B$5:$L$404,11,FALSE))</f>
        <v/>
      </c>
      <c r="G28" s="188" t="str">
        <f t="shared" si="0"/>
        <v>-</v>
      </c>
      <c r="H28" s="182" t="str">
        <f>IF(D28="","",VLOOKUP(B28,Data!$B$5:$D$404,3,FALSE))</f>
        <v/>
      </c>
      <c r="I28" s="182" t="str">
        <f>IF(D28="","",VLOOKUP(B28,Data!$B$5:$M$404,12,FALSE))</f>
        <v/>
      </c>
      <c r="J28" s="280"/>
      <c r="K28" s="183" t="str">
        <f>IF(D28="","",VLOOKUP(B28,Data!$B$5:$E$404,4,FALSE)*D28)</f>
        <v/>
      </c>
      <c r="L28" s="183" t="str">
        <f>IF(D28="","",VLOOKUP(B28,Data!$B$5:$F$404,5,FALSE)*D28)</f>
        <v/>
      </c>
      <c r="M28" s="189" t="e">
        <f>IF(B28=Data!B195,Data!G195,(IF(B28=Data!B201,Data!G201,(IF(B28=Data!B203,Data!G203,(IF(B28=Data!#REF!,Data!#REF!,(IF(B28=Data!#REF!,Data!#REF!,(IF(B28=Data!B186,Data!G186,(IF(B28=Data!#REF!,Data!#REF!,(IF(B28=Data!#REF!,Data!#REF!,Data!#REF!)))))))))))))))&amp;IF(B28=Data!B321,Data!G321,(IF(B28=Data!B322,Data!G322,(IF(B28=Data!#REF!,Data!#REF!,(IF(B28=Data!B317,Data!G317,(IF(B28=Data!B318,Data!G318,(IF(B28=Data!#REF!,Data!G1013,(IF(B28=Data!#REF!,Data!#REF!,(IF(B28=Data!B373,Data!G373,Data!#REF!)))))))))))))))&amp;IF(B28=Data!#REF!,Data!#REF!,(IF(B28=Data!#REF!,Data!#REF!,(IF(B28=Data!#REF!,Data!#REF!,(IF(B28=Data!#REF!,Data!#REF!,(IF(B28=Data!#REF!,Data!#REF!,Data!#REF!)))))))))</f>
        <v>#REF!</v>
      </c>
      <c r="N28" s="377"/>
      <c r="O28" s="378"/>
      <c r="P28" s="186" t="e">
        <f>IF(B28=Data!B195,Data!H195,(IF(B28=Data!B201,Data!H201,(IF(B28=Data!B203,Data!H203,(IF(B28=Data!#REF!,Data!#REF!,(IF(B28=Data!#REF!,Data!#REF!,(IF(B28=Data!B186,Data!H186,(IF(B28=Data!#REF!,Data!#REF!,(IF(B28=Data!#REF!,Data!#REF!,Data!#REF!)))))))))))))))&amp;IF(B28=Data!B321,Data!H321,(IF(B28=Data!B322,Data!H322,(IF(B28=Data!#REF!,Data!#REF!,(IF(B28=Data!B317,Data!H317,(IF(B28=Data!B318,Data!H318,(IF(B28=Data!#REF!,Data!H1013,(IF(B28=Data!#REF!,Data!#REF!,(IF(B28=Data!B373,Data!H373,Data!#REF!)))))))))))))))&amp;IF(B28=Data!#REF!,Data!#REF!,(IF(B28=Data!#REF!,Data!#REF!,(IF(B28=Data!#REF!,Data!#REF!,(IF(B28=Data!#REF!,Data!#REF!,(IF(B28=Data!#REF!,Data!#REF!,Data!#REF!)))))))))</f>
        <v>#REF!</v>
      </c>
      <c r="Q28" s="378"/>
      <c r="R28" s="378"/>
      <c r="S28" s="186" t="e">
        <f>IF(B28=Data!B195,Data!I195,(IF(B28=Data!B201,Data!I201,(IF(B28=Data!B203,Data!I203,(IF(B28=Data!#REF!,Data!#REF!,(IF(B28=Data!#REF!,Data!#REF!,(IF(B28=Data!B186,Data!I186,(IF(B28=Data!#REF!,Data!#REF!,(IF(B28=Data!#REF!,Data!#REF!,Data!#REF!)))))))))))))))&amp;IF(B28=Data!B321,Data!I321,(IF(B28=Data!B322,Data!I322,(IF(B28=Data!#REF!,Data!#REF!,(IF(B28=Data!B317,Data!I317,(IF(B28=Data!B318,Data!I318,(IF(B28=Data!#REF!,Data!I1013,(IF(B28=Data!#REF!,Data!#REF!,(IF(B28=Data!B373,Data!I373,Data!#REF!)))))))))))))))&amp;IF(B28=Data!#REF!,Data!#REF!,(IF(B28=Data!#REF!,Data!#REF!,(IF(B28=Data!#REF!,Data!#REF!,(IF(B28=Data!#REF!,Data!#REF!,(IF(B28=Data!#REF!,Data!#REF!,Data!#REF!)))))))))</f>
        <v>#REF!</v>
      </c>
      <c r="T28" s="379"/>
      <c r="U28" s="186" t="e">
        <f>IF(B28=Data!B195,Data!J195,(IF(B28=Data!B201,Data!J201,(IF(B28=Data!B203,Data!J203,(IF(B28=Data!#REF!,Data!#REF!,(IF(B28=Data!#REF!,Data!#REF!,(IF(B28=Data!B186,Data!J186,(IF(B28=Data!#REF!,Data!#REF!,(IF(B28=Data!#REF!,Data!#REF!,Data!#REF!)))))))))))))))&amp;IF(B28=Data!B321,Data!J321,(IF(B28=Data!B322,Data!J322,(IF(B28=Data!#REF!,Data!#REF!,(IF(B28=Data!B317,Data!J317,(IF(B28=Data!B318,Data!J318,(IF(B28=Data!#REF!,Data!J1013,(IF(B28=Data!#REF!,Data!#REF!,(IF(B28=Data!B373,Data!J373,Data!#REF!)))))))))))))))&amp;IF(B28=Data!#REF!,Data!#REF!,(IF(B28=Data!#REF!,Data!#REF!,(IF(B28=Data!#REF!,Data!#REF!,(IF(B28=Data!#REF!,Data!#REF!,(IF(B28=Data!#REF!,Data!#REF!,Data!#REF!)))))))))</f>
        <v>#REF!</v>
      </c>
      <c r="V28" s="184" t="str">
        <f>IF(D28="","",VLOOKUP(B28,Data!$B$5:$J$404,9,FALSE)*D28)</f>
        <v/>
      </c>
    </row>
    <row r="29" spans="1:22" s="340" customFormat="1" ht="17" customHeight="1">
      <c r="A29" s="272">
        <v>9</v>
      </c>
      <c r="B29" s="368" t="s">
        <v>357</v>
      </c>
      <c r="C29" s="187" t="str">
        <f>IF(D29="","",VLOOKUP(B29,Data!$B$5:$L$404,2,FALSE))</f>
        <v>WQ78290</v>
      </c>
      <c r="D29" s="274">
        <v>12</v>
      </c>
      <c r="E29" s="466"/>
      <c r="F29" s="185">
        <f>IF(D29="","",VLOOKUP(B29,Data!$B$5:$L$404,11,FALSE))</f>
        <v>4283.7299999999996</v>
      </c>
      <c r="G29" s="188">
        <f t="shared" si="0"/>
        <v>51404.759999999995</v>
      </c>
      <c r="H29" s="182" t="str">
        <f>IF(D29="","",VLOOKUP(B29,Data!$B$5:$D$404,3,FALSE))</f>
        <v>C/T</v>
      </c>
      <c r="I29" s="182" t="str">
        <f>IF(D29="","",VLOOKUP(B29,Data!$B$5:$M$404,12,FALSE))</f>
        <v>Indonesia</v>
      </c>
      <c r="J29" s="280" t="s">
        <v>1208</v>
      </c>
      <c r="K29" s="183">
        <f>IF(D29="","",VLOOKUP(B29,Data!$B$5:$E$404,4,FALSE)*D29)</f>
        <v>3660</v>
      </c>
      <c r="L29" s="183">
        <f>IF(D29="","",VLOOKUP(B29,Data!$B$5:$F$404,5,FALSE)*D29)</f>
        <v>3228</v>
      </c>
      <c r="M29" s="189" t="e">
        <f>IF(B29=Data!B117,Data!G117,(IF(B29=Data!B123,Data!G123,(IF(B29=Data!B125,Data!G125,(IF(B29=Data!#REF!,Data!#REF!,(IF(B29=Data!#REF!,Data!#REF!,(IF(B29=Data!B108,Data!G108,(IF(B29=Data!#REF!,Data!#REF!,(IF(B29=Data!#REF!,Data!#REF!,Data!#REF!)))))))))))))))&amp;IF(B29=Data!B243,Data!G243,(IF(B29=Data!B244,Data!G244,(IF(B29=Data!#REF!,Data!#REF!,(IF(B29=Data!B239,Data!G239,(IF(B29=Data!B240,Data!G240,(IF(B29=Data!#REF!,Data!G935,(IF(B29=Data!#REF!,Data!#REF!,(IF(B29=Data!B295,Data!G295,Data!#REF!)))))))))))))))&amp;IF(B29=Data!#REF!,Data!#REF!,(IF(B29=Data!#REF!,Data!#REF!,(IF(B29=Data!#REF!,Data!#REF!,(IF(B29=Data!#REF!,Data!#REF!,(IF(B29=Data!#REF!,Data!#REF!,Data!#REF!)))))))))</f>
        <v>#REF!</v>
      </c>
      <c r="N29" s="377"/>
      <c r="O29" s="378"/>
      <c r="P29" s="186" t="e">
        <f>IF(B29=Data!B117,Data!H117,(IF(B29=Data!B123,Data!H123,(IF(B29=Data!B125,Data!H125,(IF(B29=Data!#REF!,Data!#REF!,(IF(B29=Data!#REF!,Data!#REF!,(IF(B29=Data!B108,Data!H108,(IF(B29=Data!#REF!,Data!#REF!,(IF(B29=Data!#REF!,Data!#REF!,Data!#REF!)))))))))))))))&amp;IF(B29=Data!B243,Data!H243,(IF(B29=Data!B244,Data!H244,(IF(B29=Data!#REF!,Data!#REF!,(IF(B29=Data!B239,Data!H239,(IF(B29=Data!B240,Data!H240,(IF(B29=Data!#REF!,Data!H935,(IF(B29=Data!#REF!,Data!#REF!,(IF(B29=Data!B295,Data!H295,Data!#REF!)))))))))))))))&amp;IF(B29=Data!#REF!,Data!#REF!,(IF(B29=Data!#REF!,Data!#REF!,(IF(B29=Data!#REF!,Data!#REF!,(IF(B29=Data!#REF!,Data!#REF!,(IF(B29=Data!#REF!,Data!#REF!,Data!#REF!)))))))))</f>
        <v>#REF!</v>
      </c>
      <c r="Q29" s="378"/>
      <c r="R29" s="378"/>
      <c r="S29" s="186" t="e">
        <f>IF(B29=Data!B117,Data!I117,(IF(B29=Data!B123,Data!I123,(IF(B29=Data!B125,Data!I125,(IF(B29=Data!#REF!,Data!#REF!,(IF(B29=Data!#REF!,Data!#REF!,(IF(B29=Data!B108,Data!I108,(IF(B29=Data!#REF!,Data!#REF!,(IF(B29=Data!#REF!,Data!#REF!,Data!#REF!)))))))))))))))&amp;IF(B29=Data!B243,Data!I243,(IF(B29=Data!B244,Data!I244,(IF(B29=Data!#REF!,Data!#REF!,(IF(B29=Data!B239,Data!I239,(IF(B29=Data!B240,Data!I240,(IF(B29=Data!#REF!,Data!I935,(IF(B29=Data!#REF!,Data!#REF!,(IF(B29=Data!B295,Data!I295,Data!#REF!)))))))))))))))&amp;IF(B29=Data!#REF!,Data!#REF!,(IF(B29=Data!#REF!,Data!#REF!,(IF(B29=Data!#REF!,Data!#REF!,(IF(B29=Data!#REF!,Data!#REF!,(IF(B29=Data!#REF!,Data!#REF!,Data!#REF!)))))))))</f>
        <v>#REF!</v>
      </c>
      <c r="T29" s="379"/>
      <c r="U29" s="186" t="e">
        <f>IF(B29=Data!B117,Data!J117,(IF(B29=Data!B123,Data!J123,(IF(B29=Data!B125,Data!J125,(IF(B29=Data!#REF!,Data!#REF!,(IF(B29=Data!#REF!,Data!#REF!,(IF(B29=Data!B108,Data!J108,(IF(B29=Data!#REF!,Data!#REF!,(IF(B29=Data!#REF!,Data!#REF!,Data!#REF!)))))))))))))))&amp;IF(B29=Data!B243,Data!J243,(IF(B29=Data!B244,Data!J244,(IF(B29=Data!#REF!,Data!#REF!,(IF(B29=Data!B239,Data!J239,(IF(B29=Data!B240,Data!J240,(IF(B29=Data!#REF!,Data!J935,(IF(B29=Data!#REF!,Data!#REF!,(IF(B29=Data!B295,Data!J295,Data!#REF!)))))))))))))))&amp;IF(B29=Data!#REF!,Data!#REF!,(IF(B29=Data!#REF!,Data!#REF!,(IF(B29=Data!#REF!,Data!#REF!,(IF(B29=Data!#REF!,Data!#REF!,(IF(B29=Data!#REF!,Data!#REF!,Data!#REF!)))))))))</f>
        <v>#REF!</v>
      </c>
      <c r="V29" s="184">
        <f>IF(D29="","",VLOOKUP(B29,Data!$B$5:$J$404,9,FALSE)*D29)</f>
        <v>18.408000000000001</v>
      </c>
    </row>
    <row r="30" spans="1:22" s="340" customFormat="1" ht="17" customHeight="1">
      <c r="A30" s="272"/>
      <c r="B30" s="368"/>
      <c r="C30" s="187" t="str">
        <f>IF(D30="","",VLOOKUP(B30,Data!$B$5:$L$404,2,FALSE))</f>
        <v/>
      </c>
      <c r="D30" s="274"/>
      <c r="E30" s="467"/>
      <c r="F30" s="185" t="str">
        <f>IF(D30="","",VLOOKUP(B30,Data!$B$5:$L$404,11,FALSE))</f>
        <v/>
      </c>
      <c r="G30" s="188" t="str">
        <f t="shared" si="0"/>
        <v>-</v>
      </c>
      <c r="H30" s="182" t="str">
        <f>IF(D30="","",VLOOKUP(B30,Data!$B$5:$D$404,3,FALSE))</f>
        <v/>
      </c>
      <c r="I30" s="182" t="str">
        <f>IF(D30="","",VLOOKUP(B30,Data!$B$5:$M$404,12,FALSE))</f>
        <v/>
      </c>
      <c r="J30" s="280"/>
      <c r="K30" s="183" t="str">
        <f>IF(D30="","",VLOOKUP(B30,Data!$B$5:$E$404,4,FALSE)*D30)</f>
        <v/>
      </c>
      <c r="L30" s="183" t="str">
        <f>IF(D30="","",VLOOKUP(B30,Data!$B$5:$F$404,5,FALSE)*D30)</f>
        <v/>
      </c>
      <c r="M30" s="189" t="e">
        <f>IF(B30=Data!B110,Data!G110,(IF(B30=Data!B116,Data!G116,(IF(B30=Data!B118,Data!G118,(IF(B30=Data!#REF!,Data!#REF!,(IF(B30=Data!#REF!,Data!#REF!,(IF(B30=Data!B101,Data!G101,(IF(B30=Data!#REF!,Data!#REF!,(IF(B30=Data!#REF!,Data!#REF!,Data!#REF!)))))))))))))))&amp;IF(B30=Data!B236,Data!G236,(IF(B30=Data!B237,Data!G237,(IF(B30=Data!#REF!,Data!#REF!,(IF(B30=Data!B232,Data!G232,(IF(B30=Data!B233,Data!G233,(IF(B30=Data!#REF!,Data!G928,(IF(B30=Data!#REF!,Data!#REF!,(IF(B30=Data!B288,Data!G288,Data!#REF!)))))))))))))))&amp;IF(B30=Data!#REF!,Data!#REF!,(IF(B30=Data!#REF!,Data!#REF!,(IF(B30=Data!#REF!,Data!#REF!,(IF(B30=Data!#REF!,Data!#REF!,(IF(B30=Data!#REF!,Data!#REF!,Data!#REF!)))))))))</f>
        <v>#REF!</v>
      </c>
      <c r="N30" s="377"/>
      <c r="O30" s="378"/>
      <c r="P30" s="186" t="e">
        <f>IF(B30=Data!B110,Data!H110,(IF(B30=Data!B116,Data!H116,(IF(B30=Data!B118,Data!H118,(IF(B30=Data!#REF!,Data!#REF!,(IF(B30=Data!#REF!,Data!#REF!,(IF(B30=Data!B101,Data!H101,(IF(B30=Data!#REF!,Data!#REF!,(IF(B30=Data!#REF!,Data!#REF!,Data!#REF!)))))))))))))))&amp;IF(B30=Data!B236,Data!H236,(IF(B30=Data!B237,Data!H237,(IF(B30=Data!#REF!,Data!#REF!,(IF(B30=Data!B232,Data!H232,(IF(B30=Data!B233,Data!H233,(IF(B30=Data!#REF!,Data!H928,(IF(B30=Data!#REF!,Data!#REF!,(IF(B30=Data!B288,Data!H288,Data!#REF!)))))))))))))))&amp;IF(B30=Data!#REF!,Data!#REF!,(IF(B30=Data!#REF!,Data!#REF!,(IF(B30=Data!#REF!,Data!#REF!,(IF(B30=Data!#REF!,Data!#REF!,(IF(B30=Data!#REF!,Data!#REF!,Data!#REF!)))))))))</f>
        <v>#REF!</v>
      </c>
      <c r="Q30" s="378"/>
      <c r="R30" s="378"/>
      <c r="S30" s="186" t="e">
        <f>IF(B30=Data!B110,Data!I110,(IF(B30=Data!B116,Data!I116,(IF(B30=Data!B118,Data!I118,(IF(B30=Data!#REF!,Data!#REF!,(IF(B30=Data!#REF!,Data!#REF!,(IF(B30=Data!B101,Data!I101,(IF(B30=Data!#REF!,Data!#REF!,(IF(B30=Data!#REF!,Data!#REF!,Data!#REF!)))))))))))))))&amp;IF(B30=Data!B236,Data!I236,(IF(B30=Data!B237,Data!I237,(IF(B30=Data!#REF!,Data!#REF!,(IF(B30=Data!B232,Data!I232,(IF(B30=Data!B233,Data!I233,(IF(B30=Data!#REF!,Data!I928,(IF(B30=Data!#REF!,Data!#REF!,(IF(B30=Data!B288,Data!I288,Data!#REF!)))))))))))))))&amp;IF(B30=Data!#REF!,Data!#REF!,(IF(B30=Data!#REF!,Data!#REF!,(IF(B30=Data!#REF!,Data!#REF!,(IF(B30=Data!#REF!,Data!#REF!,(IF(B30=Data!#REF!,Data!#REF!,Data!#REF!)))))))))</f>
        <v>#REF!</v>
      </c>
      <c r="T30" s="379"/>
      <c r="U30" s="186" t="e">
        <f>IF(B30=Data!B110,Data!J110,(IF(B30=Data!B116,Data!J116,(IF(B30=Data!B118,Data!J118,(IF(B30=Data!#REF!,Data!#REF!,(IF(B30=Data!#REF!,Data!#REF!,(IF(B30=Data!B101,Data!J101,(IF(B30=Data!#REF!,Data!#REF!,(IF(B30=Data!#REF!,Data!#REF!,Data!#REF!)))))))))))))))&amp;IF(B30=Data!B236,Data!J236,(IF(B30=Data!B237,Data!J237,(IF(B30=Data!#REF!,Data!#REF!,(IF(B30=Data!B232,Data!J232,(IF(B30=Data!B233,Data!J233,(IF(B30=Data!#REF!,Data!J928,(IF(B30=Data!#REF!,Data!#REF!,(IF(B30=Data!B288,Data!J288,Data!#REF!)))))))))))))))&amp;IF(B30=Data!#REF!,Data!#REF!,(IF(B30=Data!#REF!,Data!#REF!,(IF(B30=Data!#REF!,Data!#REF!,(IF(B30=Data!#REF!,Data!#REF!,(IF(B30=Data!#REF!,Data!#REF!,Data!#REF!)))))))))</f>
        <v>#REF!</v>
      </c>
      <c r="V30" s="184" t="str">
        <f>IF(D30="","",VLOOKUP(B30,Data!$B$5:$J$404,9,FALSE)*D30)</f>
        <v/>
      </c>
    </row>
    <row r="31" spans="1:22" s="340" customFormat="1" ht="17" customHeight="1">
      <c r="A31" s="272"/>
      <c r="B31" s="368"/>
      <c r="C31" s="187" t="str">
        <f>IF(D31="","",VLOOKUP(B31,Data!$B$5:$L$404,2,FALSE))</f>
        <v/>
      </c>
      <c r="D31" s="274"/>
      <c r="E31" s="466"/>
      <c r="F31" s="185" t="str">
        <f>IF(D31="","",VLOOKUP(B31,Data!$B$5:$L$404,11,FALSE))</f>
        <v/>
      </c>
      <c r="G31" s="188" t="str">
        <f t="shared" si="0"/>
        <v>-</v>
      </c>
      <c r="H31" s="182" t="str">
        <f>IF(D31="","",VLOOKUP(B31,Data!$B$5:$D$404,3,FALSE))</f>
        <v/>
      </c>
      <c r="I31" s="182" t="str">
        <f>IF(D31="","",VLOOKUP(B31,Data!$B$5:$M$404,12,FALSE))</f>
        <v/>
      </c>
      <c r="J31" s="280"/>
      <c r="K31" s="183" t="str">
        <f>IF(D31="","",VLOOKUP(B31,Data!$B$5:$E$404,4,FALSE)*D31)</f>
        <v/>
      </c>
      <c r="L31" s="183" t="str">
        <f>IF(D31="","",VLOOKUP(B31,Data!$B$5:$F$404,5,FALSE)*D31)</f>
        <v/>
      </c>
      <c r="M31" s="189" t="e">
        <f>IF(B31=Data!B115,Data!G115,(IF(B31=Data!B121,Data!G121,(IF(B31=Data!B123,Data!G123,(IF(B31=Data!#REF!,Data!#REF!,(IF(B31=Data!#REF!,Data!#REF!,(IF(B31=Data!B106,Data!G106,(IF(B31=Data!#REF!,Data!#REF!,(IF(B31=Data!#REF!,Data!#REF!,Data!#REF!)))))))))))))))&amp;IF(B31=Data!B241,Data!G241,(IF(B31=Data!B242,Data!G242,(IF(B31=Data!#REF!,Data!#REF!,(IF(B31=Data!B237,Data!G237,(IF(B31=Data!B238,Data!G238,(IF(B31=Data!#REF!,Data!G933,(IF(B31=Data!#REF!,Data!#REF!,(IF(B31=Data!B293,Data!G293,Data!#REF!)))))))))))))))&amp;IF(B31=Data!#REF!,Data!#REF!,(IF(B31=Data!#REF!,Data!#REF!,(IF(B31=Data!#REF!,Data!#REF!,(IF(B31=Data!#REF!,Data!#REF!,(IF(B31=Data!#REF!,Data!#REF!,Data!#REF!)))))))))</f>
        <v>#REF!</v>
      </c>
      <c r="N31" s="377"/>
      <c r="O31" s="378"/>
      <c r="P31" s="186" t="e">
        <f>IF(B31=Data!B115,Data!H115,(IF(B31=Data!B121,Data!H121,(IF(B31=Data!B123,Data!H123,(IF(B31=Data!#REF!,Data!#REF!,(IF(B31=Data!#REF!,Data!#REF!,(IF(B31=Data!B106,Data!H106,(IF(B31=Data!#REF!,Data!#REF!,(IF(B31=Data!#REF!,Data!#REF!,Data!#REF!)))))))))))))))&amp;IF(B31=Data!B241,Data!H241,(IF(B31=Data!B242,Data!H242,(IF(B31=Data!#REF!,Data!#REF!,(IF(B31=Data!B237,Data!H237,(IF(B31=Data!B238,Data!H238,(IF(B31=Data!#REF!,Data!H933,(IF(B31=Data!#REF!,Data!#REF!,(IF(B31=Data!B293,Data!H293,Data!#REF!)))))))))))))))&amp;IF(B31=Data!#REF!,Data!#REF!,(IF(B31=Data!#REF!,Data!#REF!,(IF(B31=Data!#REF!,Data!#REF!,(IF(B31=Data!#REF!,Data!#REF!,(IF(B31=Data!#REF!,Data!#REF!,Data!#REF!)))))))))</f>
        <v>#REF!</v>
      </c>
      <c r="Q31" s="378"/>
      <c r="R31" s="378"/>
      <c r="S31" s="186" t="e">
        <f>IF(B31=Data!B115,Data!I115,(IF(B31=Data!B121,Data!I121,(IF(B31=Data!B123,Data!I123,(IF(B31=Data!#REF!,Data!#REF!,(IF(B31=Data!#REF!,Data!#REF!,(IF(B31=Data!B106,Data!I106,(IF(B31=Data!#REF!,Data!#REF!,(IF(B31=Data!#REF!,Data!#REF!,Data!#REF!)))))))))))))))&amp;IF(B31=Data!B241,Data!I241,(IF(B31=Data!B242,Data!I242,(IF(B31=Data!#REF!,Data!#REF!,(IF(B31=Data!B237,Data!I237,(IF(B31=Data!B238,Data!I238,(IF(B31=Data!#REF!,Data!I933,(IF(B31=Data!#REF!,Data!#REF!,(IF(B31=Data!B293,Data!I293,Data!#REF!)))))))))))))))&amp;IF(B31=Data!#REF!,Data!#REF!,(IF(B31=Data!#REF!,Data!#REF!,(IF(B31=Data!#REF!,Data!#REF!,(IF(B31=Data!#REF!,Data!#REF!,(IF(B31=Data!#REF!,Data!#REF!,Data!#REF!)))))))))</f>
        <v>#REF!</v>
      </c>
      <c r="T31" s="379"/>
      <c r="U31" s="186" t="e">
        <f>IF(B31=Data!B115,Data!J115,(IF(B31=Data!B121,Data!J121,(IF(B31=Data!B123,Data!J123,(IF(B31=Data!#REF!,Data!#REF!,(IF(B31=Data!#REF!,Data!#REF!,(IF(B31=Data!B106,Data!J106,(IF(B31=Data!#REF!,Data!#REF!,(IF(B31=Data!#REF!,Data!#REF!,Data!#REF!)))))))))))))))&amp;IF(B31=Data!B241,Data!J241,(IF(B31=Data!B242,Data!J242,(IF(B31=Data!#REF!,Data!#REF!,(IF(B31=Data!B237,Data!J237,(IF(B31=Data!B238,Data!J238,(IF(B31=Data!#REF!,Data!J933,(IF(B31=Data!#REF!,Data!#REF!,(IF(B31=Data!B293,Data!J293,Data!#REF!)))))))))))))))&amp;IF(B31=Data!#REF!,Data!#REF!,(IF(B31=Data!#REF!,Data!#REF!,(IF(B31=Data!#REF!,Data!#REF!,(IF(B31=Data!#REF!,Data!#REF!,(IF(B31=Data!#REF!,Data!#REF!,Data!#REF!)))))))))</f>
        <v>#REF!</v>
      </c>
      <c r="V31" s="184" t="str">
        <f>IF(D31="","",VLOOKUP(B31,Data!$B$5:$J$404,9,FALSE)*D31)</f>
        <v/>
      </c>
    </row>
    <row r="32" spans="1:22" s="340" customFormat="1" ht="17" customHeight="1">
      <c r="A32" s="272"/>
      <c r="B32" s="419"/>
      <c r="C32" s="187" t="str">
        <f>IF(D32="","",VLOOKUP(B32,Data!$B$5:$L$404,2,FALSE))</f>
        <v/>
      </c>
      <c r="D32" s="274"/>
      <c r="E32" s="466"/>
      <c r="F32" s="185" t="str">
        <f>IF(D32="","",VLOOKUP(B32,Data!$B$5:$L$404,11,FALSE))</f>
        <v/>
      </c>
      <c r="G32" s="188" t="str">
        <f t="shared" si="0"/>
        <v>-</v>
      </c>
      <c r="H32" s="182" t="str">
        <f>IF(D32="","",VLOOKUP(B32,Data!$B$5:$D$404,3,FALSE))</f>
        <v/>
      </c>
      <c r="I32" s="182" t="str">
        <f>IF(D32="","",VLOOKUP(B32,Data!$B$5:$M$404,12,FALSE))</f>
        <v/>
      </c>
      <c r="J32" s="280"/>
      <c r="K32" s="183" t="str">
        <f>IF(D32="","",VLOOKUP(B32,Data!$B$5:$E$404,4,FALSE)*D32)</f>
        <v/>
      </c>
      <c r="L32" s="183" t="str">
        <f>IF(D32="","",VLOOKUP(B32,Data!$B$5:$F$404,5,FALSE)*D32)</f>
        <v/>
      </c>
      <c r="M32" s="189" t="e">
        <f>IF(B32=Data!B107,Data!G107,(IF(B32=Data!B113,Data!G113,(IF(B32=Data!B115,Data!G115,(IF(B32=Data!#REF!,Data!#REF!,(IF(B32=Data!#REF!,Data!#REF!,(IF(B32=Data!B98,Data!G98,(IF(B32=Data!#REF!,Data!#REF!,(IF(B32=Data!#REF!,Data!#REF!,Data!#REF!)))))))))))))))&amp;IF(B32=Data!B233,Data!G233,(IF(B32=Data!B234,Data!G234,(IF(B32=Data!#REF!,Data!#REF!,(IF(B32=Data!B229,Data!G229,(IF(B32=Data!B230,Data!G230,(IF(B32=Data!#REF!,Data!G925,(IF(B32=Data!#REF!,Data!#REF!,(IF(B32=Data!B285,Data!G285,Data!#REF!)))))))))))))))&amp;IF(B32=Data!#REF!,Data!#REF!,(IF(B32=Data!#REF!,Data!#REF!,(IF(B32=Data!#REF!,Data!#REF!,(IF(B32=Data!#REF!,Data!#REF!,(IF(B32=Data!#REF!,Data!#REF!,Data!#REF!)))))))))</f>
        <v>#REF!</v>
      </c>
      <c r="N32" s="377"/>
      <c r="O32" s="378"/>
      <c r="P32" s="186" t="e">
        <f>IF(B32=Data!B107,Data!H107,(IF(B32=Data!B113,Data!H113,(IF(B32=Data!B115,Data!H115,(IF(B32=Data!#REF!,Data!#REF!,(IF(B32=Data!#REF!,Data!#REF!,(IF(B32=Data!B98,Data!H98,(IF(B32=Data!#REF!,Data!#REF!,(IF(B32=Data!#REF!,Data!#REF!,Data!#REF!)))))))))))))))&amp;IF(B32=Data!B233,Data!H233,(IF(B32=Data!B234,Data!H234,(IF(B32=Data!#REF!,Data!#REF!,(IF(B32=Data!B229,Data!H229,(IF(B32=Data!B230,Data!H230,(IF(B32=Data!#REF!,Data!H925,(IF(B32=Data!#REF!,Data!#REF!,(IF(B32=Data!B285,Data!H285,Data!#REF!)))))))))))))))&amp;IF(B32=Data!#REF!,Data!#REF!,(IF(B32=Data!#REF!,Data!#REF!,(IF(B32=Data!#REF!,Data!#REF!,(IF(B32=Data!#REF!,Data!#REF!,(IF(B32=Data!#REF!,Data!#REF!,Data!#REF!)))))))))</f>
        <v>#REF!</v>
      </c>
      <c r="Q32" s="378"/>
      <c r="R32" s="378"/>
      <c r="S32" s="186" t="e">
        <f>IF(B32=Data!B107,Data!I107,(IF(B32=Data!B113,Data!I113,(IF(B32=Data!B115,Data!I115,(IF(B32=Data!#REF!,Data!#REF!,(IF(B32=Data!#REF!,Data!#REF!,(IF(B32=Data!B98,Data!I98,(IF(B32=Data!#REF!,Data!#REF!,(IF(B32=Data!#REF!,Data!#REF!,Data!#REF!)))))))))))))))&amp;IF(B32=Data!B233,Data!I233,(IF(B32=Data!B234,Data!I234,(IF(B32=Data!#REF!,Data!#REF!,(IF(B32=Data!B229,Data!I229,(IF(B32=Data!B230,Data!I230,(IF(B32=Data!#REF!,Data!I925,(IF(B32=Data!#REF!,Data!#REF!,(IF(B32=Data!B285,Data!I285,Data!#REF!)))))))))))))))&amp;IF(B32=Data!#REF!,Data!#REF!,(IF(B32=Data!#REF!,Data!#REF!,(IF(B32=Data!#REF!,Data!#REF!,(IF(B32=Data!#REF!,Data!#REF!,(IF(B32=Data!#REF!,Data!#REF!,Data!#REF!)))))))))</f>
        <v>#REF!</v>
      </c>
      <c r="T32" s="379"/>
      <c r="U32" s="186" t="e">
        <f>IF(B32=Data!B107,Data!J107,(IF(B32=Data!B113,Data!J113,(IF(B32=Data!B115,Data!J115,(IF(B32=Data!#REF!,Data!#REF!,(IF(B32=Data!#REF!,Data!#REF!,(IF(B32=Data!B98,Data!J98,(IF(B32=Data!#REF!,Data!#REF!,(IF(B32=Data!#REF!,Data!#REF!,Data!#REF!)))))))))))))))&amp;IF(B32=Data!B233,Data!J233,(IF(B32=Data!B234,Data!J234,(IF(B32=Data!#REF!,Data!#REF!,(IF(B32=Data!B229,Data!J229,(IF(B32=Data!B230,Data!J230,(IF(B32=Data!#REF!,Data!J925,(IF(B32=Data!#REF!,Data!#REF!,(IF(B32=Data!B285,Data!J285,Data!#REF!)))))))))))))))&amp;IF(B32=Data!#REF!,Data!#REF!,(IF(B32=Data!#REF!,Data!#REF!,(IF(B32=Data!#REF!,Data!#REF!,(IF(B32=Data!#REF!,Data!#REF!,(IF(B32=Data!#REF!,Data!#REF!,Data!#REF!)))))))))</f>
        <v>#REF!</v>
      </c>
      <c r="V32" s="184" t="str">
        <f>IF(D32="","",VLOOKUP(B32,Data!$B$5:$J$404,9,FALSE)*D32)</f>
        <v/>
      </c>
    </row>
    <row r="33" spans="1:22" s="340" customFormat="1" ht="17" customHeight="1">
      <c r="A33" s="272"/>
      <c r="B33" s="419"/>
      <c r="C33" s="187" t="str">
        <f>IF(D33="","",VLOOKUP(B33,Data!$B$5:$L$404,2,FALSE))</f>
        <v/>
      </c>
      <c r="D33" s="274"/>
      <c r="E33" s="341"/>
      <c r="F33" s="185" t="str">
        <f>IF(D33="","",VLOOKUP(B33,Data!$B$5:$L$404,11,FALSE))</f>
        <v/>
      </c>
      <c r="G33" s="188" t="str">
        <f t="shared" si="0"/>
        <v>-</v>
      </c>
      <c r="H33" s="182" t="str">
        <f>IF(D33="","",VLOOKUP(B33,Data!$B$5:$D$404,3,FALSE))</f>
        <v/>
      </c>
      <c r="I33" s="182" t="str">
        <f>IF(D33="","",VLOOKUP(B33,Data!$B$5:$M$404,12,FALSE))</f>
        <v/>
      </c>
      <c r="J33" s="280"/>
      <c r="K33" s="183" t="str">
        <f>IF(D33="","",VLOOKUP(B33,Data!$B$5:$E$404,4,FALSE)*D33)</f>
        <v/>
      </c>
      <c r="L33" s="183" t="str">
        <f>IF(D33="","",VLOOKUP(B33,Data!$B$5:$F$404,5,FALSE)*D33)</f>
        <v/>
      </c>
      <c r="M33" s="189" t="e">
        <f>IF(B33=Data!B118,Data!G118,(IF(B33=Data!B124,Data!G124,(IF(B33=Data!B126,Data!G126,(IF(B33=Data!#REF!,Data!#REF!,(IF(B33=Data!#REF!,Data!#REF!,(IF(B33=Data!B109,Data!G109,(IF(B33=Data!#REF!,Data!#REF!,(IF(B33=Data!#REF!,Data!#REF!,Data!#REF!)))))))))))))))&amp;IF(B33=Data!B244,Data!G244,(IF(B33=Data!B245,Data!G245,(IF(B33=Data!#REF!,Data!#REF!,(IF(B33=Data!B240,Data!G240,(IF(B33=Data!B241,Data!G241,(IF(B33=Data!#REF!,Data!G936,(IF(B33=Data!#REF!,Data!#REF!,(IF(B33=Data!B296,Data!G296,Data!#REF!)))))))))))))))&amp;IF(B33=Data!#REF!,Data!#REF!,(IF(B33=Data!#REF!,Data!#REF!,(IF(B33=Data!#REF!,Data!#REF!,(IF(B33=Data!#REF!,Data!#REF!,(IF(B33=Data!#REF!,Data!#REF!,Data!#REF!)))))))))</f>
        <v>#REF!</v>
      </c>
      <c r="N33" s="377"/>
      <c r="O33" s="378"/>
      <c r="P33" s="186" t="e">
        <f>IF(B33=Data!B118,Data!H118,(IF(B33=Data!B124,Data!H124,(IF(B33=Data!B126,Data!H126,(IF(B33=Data!#REF!,Data!#REF!,(IF(B33=Data!#REF!,Data!#REF!,(IF(B33=Data!B109,Data!H109,(IF(B33=Data!#REF!,Data!#REF!,(IF(B33=Data!#REF!,Data!#REF!,Data!#REF!)))))))))))))))&amp;IF(B33=Data!B244,Data!H244,(IF(B33=Data!B245,Data!H245,(IF(B33=Data!#REF!,Data!#REF!,(IF(B33=Data!B240,Data!H240,(IF(B33=Data!B241,Data!H241,(IF(B33=Data!#REF!,Data!H936,(IF(B33=Data!#REF!,Data!#REF!,(IF(B33=Data!B296,Data!H296,Data!#REF!)))))))))))))))&amp;IF(B33=Data!#REF!,Data!#REF!,(IF(B33=Data!#REF!,Data!#REF!,(IF(B33=Data!#REF!,Data!#REF!,(IF(B33=Data!#REF!,Data!#REF!,(IF(B33=Data!#REF!,Data!#REF!,Data!#REF!)))))))))</f>
        <v>#REF!</v>
      </c>
      <c r="Q33" s="378"/>
      <c r="R33" s="378"/>
      <c r="S33" s="186" t="e">
        <f>IF(B33=Data!B118,Data!I118,(IF(B33=Data!B124,Data!I124,(IF(B33=Data!B126,Data!I126,(IF(B33=Data!#REF!,Data!#REF!,(IF(B33=Data!#REF!,Data!#REF!,(IF(B33=Data!B109,Data!I109,(IF(B33=Data!#REF!,Data!#REF!,(IF(B33=Data!#REF!,Data!#REF!,Data!#REF!)))))))))))))))&amp;IF(B33=Data!B244,Data!I244,(IF(B33=Data!B245,Data!I245,(IF(B33=Data!#REF!,Data!#REF!,(IF(B33=Data!B240,Data!I240,(IF(B33=Data!B241,Data!I241,(IF(B33=Data!#REF!,Data!I936,(IF(B33=Data!#REF!,Data!#REF!,(IF(B33=Data!B296,Data!I296,Data!#REF!)))))))))))))))&amp;IF(B33=Data!#REF!,Data!#REF!,(IF(B33=Data!#REF!,Data!#REF!,(IF(B33=Data!#REF!,Data!#REF!,(IF(B33=Data!#REF!,Data!#REF!,(IF(B33=Data!#REF!,Data!#REF!,Data!#REF!)))))))))</f>
        <v>#REF!</v>
      </c>
      <c r="T33" s="379"/>
      <c r="U33" s="186" t="e">
        <f>IF(B33=Data!B118,Data!J118,(IF(B33=Data!B124,Data!J124,(IF(B33=Data!B126,Data!J126,(IF(B33=Data!#REF!,Data!#REF!,(IF(B33=Data!#REF!,Data!#REF!,(IF(B33=Data!B109,Data!J109,(IF(B33=Data!#REF!,Data!#REF!,(IF(B33=Data!#REF!,Data!#REF!,Data!#REF!)))))))))))))))&amp;IF(B33=Data!B244,Data!J244,(IF(B33=Data!B245,Data!J245,(IF(B33=Data!#REF!,Data!#REF!,(IF(B33=Data!B240,Data!J240,(IF(B33=Data!B241,Data!J241,(IF(B33=Data!#REF!,Data!J936,(IF(B33=Data!#REF!,Data!#REF!,(IF(B33=Data!B296,Data!J296,Data!#REF!)))))))))))))))&amp;IF(B33=Data!#REF!,Data!#REF!,(IF(B33=Data!#REF!,Data!#REF!,(IF(B33=Data!#REF!,Data!#REF!,(IF(B33=Data!#REF!,Data!#REF!,(IF(B33=Data!#REF!,Data!#REF!,Data!#REF!)))))))))</f>
        <v>#REF!</v>
      </c>
      <c r="V33" s="184" t="str">
        <f>IF(D33="","",VLOOKUP(B33,Data!$B$5:$J$404,9,FALSE)*D33)</f>
        <v/>
      </c>
    </row>
    <row r="34" spans="1:22" s="340" customFormat="1" ht="19.5" customHeight="1">
      <c r="A34" s="272"/>
      <c r="B34" s="695" t="s">
        <v>1229</v>
      </c>
      <c r="C34" s="696"/>
      <c r="D34" s="454">
        <f>SUM(D18:D32)</f>
        <v>33</v>
      </c>
      <c r="E34" s="191"/>
      <c r="F34" s="191"/>
      <c r="G34" s="455">
        <f>SUM(G18:G32)</f>
        <v>139508.34999999998</v>
      </c>
      <c r="H34" s="383"/>
      <c r="I34" s="191"/>
      <c r="J34" s="191"/>
      <c r="K34" s="455">
        <f>SUM(K18:K33)</f>
        <v>9735</v>
      </c>
      <c r="L34" s="455">
        <f>SUM(L18:L33)</f>
        <v>8643</v>
      </c>
      <c r="M34" s="190">
        <f>SUM(M16:M17)</f>
        <v>0</v>
      </c>
      <c r="N34" s="190"/>
      <c r="O34" s="190"/>
      <c r="P34" s="190"/>
      <c r="Q34" s="190"/>
      <c r="R34" s="190">
        <f>SUM(R16:R17)</f>
        <v>0</v>
      </c>
      <c r="S34" s="190">
        <f>SUM(S16:S17)</f>
        <v>0</v>
      </c>
      <c r="T34" s="190"/>
      <c r="U34" s="190">
        <f>SUM(U16:U17)</f>
        <v>0</v>
      </c>
      <c r="V34" s="456">
        <f>SUM(V18:V33)</f>
        <v>50.132000000000005</v>
      </c>
    </row>
    <row r="35" spans="1:22" ht="10.25" customHeight="1">
      <c r="A35" s="272"/>
      <c r="B35" s="697"/>
      <c r="C35" s="698"/>
      <c r="D35" s="395"/>
      <c r="E35" s="311"/>
      <c r="F35" s="160" t="s">
        <v>523</v>
      </c>
      <c r="G35" s="157"/>
      <c r="H35" s="344"/>
      <c r="I35" s="344"/>
      <c r="J35" s="344"/>
      <c r="K35" s="161"/>
      <c r="L35" s="151"/>
      <c r="M35" s="298"/>
      <c r="T35" s="298"/>
      <c r="U35" s="298"/>
      <c r="V35" s="155"/>
    </row>
    <row r="36" spans="1:22" ht="14">
      <c r="A36" s="290" t="s">
        <v>524</v>
      </c>
      <c r="B36" s="346"/>
      <c r="C36" s="347"/>
      <c r="D36" s="396" t="s">
        <v>81</v>
      </c>
      <c r="E36" s="305"/>
      <c r="F36" s="68" t="s">
        <v>82</v>
      </c>
      <c r="G36" s="72"/>
      <c r="H36" s="322" t="s">
        <v>83</v>
      </c>
      <c r="I36" s="349"/>
      <c r="J36" s="152" t="s">
        <v>84</v>
      </c>
      <c r="K36" s="152"/>
      <c r="L36" s="682" t="s">
        <v>85</v>
      </c>
      <c r="M36" s="683"/>
      <c r="N36" s="683"/>
      <c r="O36" s="683"/>
      <c r="P36" s="683"/>
      <c r="Q36" s="683"/>
      <c r="R36" s="683"/>
      <c r="S36" s="683"/>
      <c r="T36" s="683"/>
      <c r="U36" s="683"/>
      <c r="V36" s="684"/>
    </row>
    <row r="37" spans="1:22" ht="14">
      <c r="A37" s="297" t="s">
        <v>525</v>
      </c>
      <c r="B37" s="334"/>
      <c r="C37" s="308"/>
      <c r="D37" s="386" t="s">
        <v>87</v>
      </c>
      <c r="F37" s="685"/>
      <c r="G37" s="686"/>
      <c r="H37" s="297" t="s">
        <v>88</v>
      </c>
      <c r="I37" s="350"/>
      <c r="J37" s="154" t="s">
        <v>89</v>
      </c>
      <c r="K37" s="154"/>
      <c r="L37" s="150"/>
      <c r="V37" s="155"/>
    </row>
    <row r="38" spans="1:22">
      <c r="A38" s="297" t="s">
        <v>526</v>
      </c>
      <c r="B38" s="297"/>
      <c r="C38" s="298"/>
      <c r="F38" s="685"/>
      <c r="G38" s="686"/>
      <c r="H38" s="297"/>
      <c r="I38" s="350"/>
      <c r="J38" s="154" t="s">
        <v>93</v>
      </c>
      <c r="K38" s="154"/>
      <c r="L38" s="150"/>
      <c r="V38" s="155"/>
    </row>
    <row r="39" spans="1:22" ht="10.5" customHeight="1">
      <c r="A39" s="311"/>
      <c r="B39" s="351"/>
      <c r="C39" s="352"/>
      <c r="D39" s="386" t="s">
        <v>94</v>
      </c>
      <c r="F39" s="685"/>
      <c r="G39" s="686"/>
      <c r="H39" s="297" t="s">
        <v>95</v>
      </c>
      <c r="I39" s="350"/>
      <c r="J39" s="154"/>
      <c r="K39" s="154"/>
      <c r="L39" s="150"/>
      <c r="V39" s="155"/>
    </row>
    <row r="40" spans="1:22" ht="13">
      <c r="A40" s="290" t="s">
        <v>96</v>
      </c>
      <c r="C40" s="292"/>
      <c r="D40" s="386" t="s">
        <v>97</v>
      </c>
      <c r="F40" s="76" t="s">
        <v>98</v>
      </c>
      <c r="G40" s="73"/>
      <c r="H40" s="297" t="s">
        <v>88</v>
      </c>
      <c r="I40" s="350"/>
      <c r="J40" s="154" t="s">
        <v>99</v>
      </c>
      <c r="K40" s="154"/>
      <c r="L40" s="150"/>
      <c r="V40" s="155"/>
    </row>
    <row r="41" spans="1:22" ht="10.5" customHeight="1">
      <c r="A41" s="297" t="s">
        <v>527</v>
      </c>
      <c r="C41" s="298"/>
      <c r="D41" s="386" t="s">
        <v>100</v>
      </c>
      <c r="F41" s="77"/>
      <c r="G41" s="162"/>
      <c r="H41" s="297" t="s">
        <v>101</v>
      </c>
      <c r="I41" s="350"/>
      <c r="J41" s="154" t="s">
        <v>528</v>
      </c>
      <c r="K41" s="154"/>
      <c r="L41" s="687" t="s">
        <v>103</v>
      </c>
      <c r="M41" s="688"/>
      <c r="N41" s="688"/>
      <c r="O41" s="688"/>
      <c r="P41" s="688"/>
      <c r="Q41" s="688"/>
      <c r="R41" s="688"/>
      <c r="S41" s="688"/>
      <c r="T41" s="688"/>
      <c r="U41" s="688"/>
      <c r="V41" s="689"/>
    </row>
    <row r="42" spans="1:22">
      <c r="A42" s="311"/>
      <c r="B42" s="312"/>
      <c r="C42" s="313"/>
      <c r="D42" s="397"/>
      <c r="E42" s="312"/>
      <c r="F42" s="673" t="s">
        <v>1226</v>
      </c>
      <c r="G42" s="674"/>
      <c r="H42" s="673" t="s">
        <v>1227</v>
      </c>
      <c r="I42" s="674"/>
      <c r="J42" s="158" t="s">
        <v>104</v>
      </c>
      <c r="K42" s="158"/>
      <c r="L42" s="675" t="s">
        <v>105</v>
      </c>
      <c r="M42" s="676"/>
      <c r="N42" s="676"/>
      <c r="O42" s="676"/>
      <c r="P42" s="676"/>
      <c r="Q42" s="676"/>
      <c r="R42" s="676"/>
      <c r="S42" s="676"/>
      <c r="T42" s="676"/>
      <c r="U42" s="676"/>
      <c r="V42" s="677"/>
    </row>
    <row r="43" spans="1:22">
      <c r="B43" s="305"/>
    </row>
    <row r="46" spans="1:22" ht="19.25" customHeight="1"/>
    <row r="47" spans="1:22" ht="19.25" customHeight="1"/>
    <row r="48" spans="1:22" s="354" customFormat="1" ht="17.75" customHeight="1">
      <c r="A48" s="163" t="s">
        <v>886</v>
      </c>
      <c r="B48" s="146"/>
      <c r="C48" s="163" t="s">
        <v>569</v>
      </c>
      <c r="D48" s="382"/>
      <c r="E48" s="363"/>
      <c r="F48" s="163" t="s">
        <v>880</v>
      </c>
      <c r="G48" s="146"/>
      <c r="H48" s="163" t="s">
        <v>569</v>
      </c>
      <c r="K48" s="265"/>
      <c r="L48" s="265"/>
      <c r="V48" s="264"/>
    </row>
    <row r="49" spans="1:22" s="354" customFormat="1" ht="17.75" customHeight="1">
      <c r="A49" s="163" t="s">
        <v>887</v>
      </c>
      <c r="B49" s="146"/>
      <c r="C49" s="163" t="s">
        <v>891</v>
      </c>
      <c r="D49" s="382"/>
      <c r="E49" s="363"/>
      <c r="F49" s="247" t="s">
        <v>881</v>
      </c>
      <c r="G49" s="381"/>
      <c r="H49" s="247" t="s">
        <v>891</v>
      </c>
      <c r="K49" s="265"/>
      <c r="L49" s="265"/>
      <c r="V49" s="264"/>
    </row>
    <row r="50" spans="1:22" s="354" customFormat="1" ht="17.75" customHeight="1">
      <c r="A50" s="163" t="s">
        <v>888</v>
      </c>
      <c r="B50" s="146"/>
      <c r="C50" s="163" t="s">
        <v>891</v>
      </c>
      <c r="D50" s="382"/>
      <c r="E50" s="363"/>
      <c r="F50" s="163" t="s">
        <v>882</v>
      </c>
      <c r="G50" s="146"/>
      <c r="H50" s="163" t="s">
        <v>569</v>
      </c>
      <c r="K50" s="265"/>
      <c r="L50" s="265"/>
      <c r="V50" s="264"/>
    </row>
    <row r="51" spans="1:22" s="354" customFormat="1" ht="17.75" customHeight="1">
      <c r="A51" s="163" t="s">
        <v>889</v>
      </c>
      <c r="B51" s="146"/>
      <c r="C51" s="163" t="s">
        <v>569</v>
      </c>
      <c r="D51" s="382"/>
      <c r="E51" s="363"/>
      <c r="F51" s="163" t="s">
        <v>883</v>
      </c>
      <c r="G51" s="146"/>
      <c r="H51" s="163" t="s">
        <v>569</v>
      </c>
      <c r="K51" s="265"/>
      <c r="L51" s="265"/>
      <c r="V51" s="264"/>
    </row>
    <row r="52" spans="1:22" s="354" customFormat="1" ht="17.75" customHeight="1">
      <c r="A52" s="163" t="s">
        <v>890</v>
      </c>
      <c r="B52" s="146"/>
      <c r="C52" s="163" t="s">
        <v>569</v>
      </c>
      <c r="D52" s="382"/>
      <c r="E52" s="363"/>
      <c r="F52" s="163" t="s">
        <v>885</v>
      </c>
      <c r="G52" s="146"/>
      <c r="H52" s="163" t="s">
        <v>569</v>
      </c>
      <c r="K52" s="265"/>
      <c r="L52" s="265"/>
      <c r="V52" s="264"/>
    </row>
    <row r="53" spans="1:22" ht="18.75" customHeight="1">
      <c r="A53" s="411"/>
      <c r="B53" s="411"/>
      <c r="C53" s="411"/>
      <c r="D53" s="384"/>
      <c r="E53" s="266"/>
      <c r="F53" s="163" t="s">
        <v>884</v>
      </c>
      <c r="H53" s="163" t="s">
        <v>569</v>
      </c>
    </row>
    <row r="54" spans="1:22" ht="17.5">
      <c r="A54" s="268"/>
      <c r="B54" s="411"/>
      <c r="C54" s="411"/>
      <c r="D54" s="384"/>
      <c r="E54" s="411"/>
      <c r="F54" s="267"/>
      <c r="G54" s="267"/>
      <c r="H54" s="411"/>
    </row>
    <row r="56" spans="1:22">
      <c r="D56" s="386" t="s">
        <v>872</v>
      </c>
    </row>
    <row r="57" spans="1:22">
      <c r="L57" s="355"/>
    </row>
    <row r="58" spans="1:22" ht="14">
      <c r="A58" s="356"/>
      <c r="C58" s="334"/>
      <c r="D58" s="398"/>
      <c r="L58" s="358"/>
    </row>
    <row r="59" spans="1:22" ht="14">
      <c r="A59" s="359"/>
      <c r="C59" s="334"/>
      <c r="D59" s="398"/>
      <c r="L59" s="358"/>
    </row>
    <row r="60" spans="1:22" ht="14">
      <c r="A60" s="359"/>
      <c r="C60" s="334"/>
      <c r="D60" s="398"/>
      <c r="L60" s="358"/>
    </row>
    <row r="61" spans="1:22" ht="14">
      <c r="A61" s="359"/>
      <c r="B61" s="334"/>
      <c r="C61" s="334"/>
      <c r="D61" s="398"/>
      <c r="L61" s="358"/>
    </row>
    <row r="62" spans="1:22" ht="14">
      <c r="A62" s="359"/>
      <c r="B62" s="334"/>
      <c r="C62" s="334"/>
      <c r="D62" s="398"/>
      <c r="L62" s="358"/>
    </row>
    <row r="63" spans="1:22" ht="14">
      <c r="A63" s="359"/>
      <c r="B63" s="334"/>
      <c r="C63" s="334"/>
      <c r="D63" s="398"/>
      <c r="L63" s="358"/>
    </row>
    <row r="64" spans="1:22" ht="14">
      <c r="A64" s="334"/>
      <c r="B64" s="334"/>
      <c r="C64" s="334"/>
      <c r="D64" s="398"/>
      <c r="L64" s="360"/>
    </row>
    <row r="65" spans="1:4" ht="14">
      <c r="A65" s="359"/>
      <c r="B65" s="334"/>
      <c r="C65" s="334"/>
      <c r="D65" s="398"/>
    </row>
    <row r="66" spans="1:4" ht="14">
      <c r="A66" s="334"/>
      <c r="B66" s="334"/>
      <c r="C66" s="334"/>
      <c r="D66" s="398"/>
    </row>
    <row r="67" spans="1:4" ht="14">
      <c r="A67" s="334"/>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59"/>
      <c r="B75" s="334"/>
      <c r="C75" s="334"/>
      <c r="D75" s="398"/>
    </row>
    <row r="76" spans="1:4" ht="14">
      <c r="A76" s="359"/>
      <c r="B76" s="334"/>
      <c r="C76" s="334"/>
      <c r="D76" s="398"/>
    </row>
    <row r="77" spans="1:4" ht="14">
      <c r="A77" s="359"/>
      <c r="B77" s="334"/>
      <c r="C77" s="334"/>
      <c r="D77" s="398"/>
    </row>
    <row r="78" spans="1:4" ht="14">
      <c r="A78" s="334"/>
      <c r="B78" s="334"/>
      <c r="C78" s="334"/>
      <c r="D78" s="398"/>
    </row>
    <row r="79" spans="1:4" ht="14">
      <c r="B79" s="334"/>
    </row>
    <row r="80" spans="1:4" ht="14">
      <c r="B80" s="334"/>
    </row>
    <row r="81" spans="2:2" ht="14">
      <c r="B81" s="334"/>
    </row>
  </sheetData>
  <mergeCells count="9">
    <mergeCell ref="F42:G42"/>
    <mergeCell ref="H42:I42"/>
    <mergeCell ref="L42:V42"/>
    <mergeCell ref="B34:C35"/>
    <mergeCell ref="L36:V36"/>
    <mergeCell ref="F37:G37"/>
    <mergeCell ref="F38:G38"/>
    <mergeCell ref="F39:G39"/>
    <mergeCell ref="L41:V41"/>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42" max="21" man="1"/>
  </rowBreaks>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05D90-076E-47E8-849A-6C06FB18DB9E}">
  <sheetPr>
    <pageSetUpPr fitToPage="1"/>
  </sheetPr>
  <dimension ref="A1:AD79"/>
  <sheetViews>
    <sheetView topLeftCell="A10" zoomScale="70" zoomScaleNormal="70" zoomScaleSheetLayoutView="85" workbookViewId="0">
      <selection activeCell="A19" sqref="A1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23"/>
      <c r="I10" s="624"/>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1173</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272">
        <v>10</v>
      </c>
      <c r="B19" s="368" t="s">
        <v>367</v>
      </c>
      <c r="C19" s="187" t="str">
        <f>IF(D19="","",VLOOKUP(B19,Data!$B$5:$L$404,2,FALSE))</f>
        <v>WQ78240</v>
      </c>
      <c r="D19" s="274">
        <v>1</v>
      </c>
      <c r="E19" s="273"/>
      <c r="F19" s="376">
        <f>IF(D19="","",VLOOKUP(B19,Data!$B$5:$L$404,11,FALSE))</f>
        <v>5429.35</v>
      </c>
      <c r="G19" s="400">
        <f>IF(D19&gt;0,D19*F19,"-")</f>
        <v>5429.35</v>
      </c>
      <c r="H19" s="401" t="str">
        <f>IF(D19="","",VLOOKUP(B19,Data!$B$5:$D$404,3,FALSE))</f>
        <v>C/T</v>
      </c>
      <c r="I19" s="401" t="str">
        <f>IF(D19="","",VLOOKUP(B19,Data!$B$5:$M$404,12,FALSE))</f>
        <v>Indonesia</v>
      </c>
      <c r="J19" s="553" t="s">
        <v>1174</v>
      </c>
      <c r="K19" s="187">
        <f>IF(D19="","",VLOOKUP(B19,Data!$B$5:$E$404,4,FALSE)*D19)</f>
        <v>305</v>
      </c>
      <c r="L19" s="187">
        <f>IF(D19="","",VLOOKUP(B19,Data!$B$5:$F$404,5,FALSE)*D19)</f>
        <v>269</v>
      </c>
      <c r="M19" s="403"/>
      <c r="N19" s="404"/>
      <c r="O19" s="405"/>
      <c r="P19" s="406"/>
      <c r="Q19" s="405"/>
      <c r="R19" s="405"/>
      <c r="S19" s="406"/>
      <c r="T19" s="407"/>
      <c r="U19" s="406"/>
      <c r="V19" s="408">
        <f>IF(D19="","",VLOOKUP(B19,Data!$B$5:$J$404,9,FALSE)*D19)</f>
        <v>1.534</v>
      </c>
      <c r="W19" s="386"/>
      <c r="X19" s="386"/>
      <c r="Y19" s="386"/>
      <c r="Z19" s="386"/>
      <c r="AA19" s="386"/>
      <c r="AB19" s="386"/>
      <c r="AC19" s="386"/>
      <c r="AD19" s="386"/>
    </row>
    <row r="20" spans="1:30" s="409" customFormat="1" ht="17" customHeight="1">
      <c r="A20" s="272">
        <v>11</v>
      </c>
      <c r="B20" s="368" t="s">
        <v>353</v>
      </c>
      <c r="C20" s="187" t="str">
        <f>IF(D20="","",VLOOKUP(B20,Data!$B$5:$L$404,2,FALSE))</f>
        <v>WQ78260</v>
      </c>
      <c r="D20" s="274">
        <v>7</v>
      </c>
      <c r="E20" s="273"/>
      <c r="F20" s="376">
        <f>IF(D20="","",VLOOKUP(B20,Data!$B$5:$L$404,11,FALSE))</f>
        <v>4283.6499999999996</v>
      </c>
      <c r="G20" s="400">
        <f>IF(D20&gt;0,D20*F20,"-")</f>
        <v>29985.549999999996</v>
      </c>
      <c r="H20" s="401" t="str">
        <f>IF(D20="","",VLOOKUP(B20,Data!$B$5:$D$404,3,FALSE))</f>
        <v>C/T</v>
      </c>
      <c r="I20" s="401" t="str">
        <f>IF(D20="","",VLOOKUP(B20,Data!$B$5:$M$404,12,FALSE))</f>
        <v>Indonesia</v>
      </c>
      <c r="J20" s="553" t="s">
        <v>1174</v>
      </c>
      <c r="K20" s="187">
        <f>IF(D20="","",VLOOKUP(B20,Data!$B$5:$E$404,4,FALSE)*D20)</f>
        <v>2135</v>
      </c>
      <c r="L20" s="187">
        <f>IF(D20="","",VLOOKUP(B20,Data!$B$5:$F$404,5,FALSE)*D20)</f>
        <v>1883</v>
      </c>
      <c r="M20" s="403"/>
      <c r="N20" s="404"/>
      <c r="O20" s="405"/>
      <c r="P20" s="406"/>
      <c r="Q20" s="405"/>
      <c r="R20" s="405"/>
      <c r="S20" s="406"/>
      <c r="T20" s="407"/>
      <c r="U20" s="406"/>
      <c r="V20" s="408">
        <f>IF(D20="","",VLOOKUP(B20,Data!$B$5:$J$404,9,FALSE)*D20)</f>
        <v>10.738</v>
      </c>
      <c r="W20" s="386"/>
      <c r="X20" s="386"/>
      <c r="Y20" s="386"/>
      <c r="Z20" s="386"/>
      <c r="AA20" s="386"/>
      <c r="AB20" s="386"/>
      <c r="AC20" s="386"/>
      <c r="AD20" s="386"/>
    </row>
    <row r="21" spans="1:30" s="409" customFormat="1" ht="17" customHeight="1">
      <c r="A21" s="272">
        <v>12</v>
      </c>
      <c r="B21" s="368" t="s">
        <v>294</v>
      </c>
      <c r="C21" s="187" t="str">
        <f>IF(D21="","",VLOOKUP(B21,Data!$B$5:$L$404,2,FALSE))</f>
        <v>WY44110</v>
      </c>
      <c r="D21" s="274">
        <v>1</v>
      </c>
      <c r="E21" s="273"/>
      <c r="F21" s="376">
        <f>IF(D21="","",VLOOKUP(B21,Data!$B$5:$L$404,11,FALSE))</f>
        <v>2895.95</v>
      </c>
      <c r="G21" s="400">
        <f>IF(D21&gt;0,D21*F21,"-")</f>
        <v>2895.95</v>
      </c>
      <c r="H21" s="401" t="str">
        <f>IF(D21="","",VLOOKUP(B21,Data!$B$5:$D$404,3,FALSE))</f>
        <v>C/T</v>
      </c>
      <c r="I21" s="401" t="str">
        <f>IF(D21="","",VLOOKUP(B21,Data!$B$5:$M$404,12,FALSE))</f>
        <v>Indonesia</v>
      </c>
      <c r="J21" s="553" t="s">
        <v>1174</v>
      </c>
      <c r="K21" s="187">
        <f>IF(D21="","",VLOOKUP(B21,Data!$B$5:$E$404,4,FALSE)*D21)</f>
        <v>266</v>
      </c>
      <c r="L21" s="187">
        <f>IF(D21="","",VLOOKUP(B21,Data!$B$5:$F$404,5,FALSE)*D21)</f>
        <v>246</v>
      </c>
      <c r="M21" s="403"/>
      <c r="N21" s="404"/>
      <c r="O21" s="405"/>
      <c r="P21" s="406"/>
      <c r="Q21" s="405"/>
      <c r="R21" s="405"/>
      <c r="S21" s="406"/>
      <c r="T21" s="407"/>
      <c r="U21" s="406"/>
      <c r="V21" s="408">
        <f>IF(D21="","",VLOOKUP(B21,Data!$B$5:$J$404,9,FALSE)*D21)</f>
        <v>1.488</v>
      </c>
      <c r="W21" s="386"/>
      <c r="X21" s="386"/>
      <c r="Y21" s="386"/>
      <c r="Z21" s="386"/>
      <c r="AA21" s="386"/>
      <c r="AB21" s="386"/>
      <c r="AC21" s="386"/>
      <c r="AD21" s="386"/>
    </row>
    <row r="22" spans="1:30" s="340" customFormat="1" ht="17" customHeight="1">
      <c r="A22" s="272"/>
      <c r="B22" s="419"/>
      <c r="C22" s="187" t="str">
        <f>IF(D22="","",VLOOKUP(B22,Data!$B$5:$L$404,2,FALSE))</f>
        <v/>
      </c>
      <c r="D22" s="274"/>
      <c r="E22" s="466"/>
      <c r="F22" s="185" t="str">
        <f>IF(D22="","",VLOOKUP(B22,Data!$B$5:$L$404,11,FALSE))</f>
        <v/>
      </c>
      <c r="G22" s="188" t="str">
        <f t="shared" ref="G22:G29" si="0">IF(D22&gt;0,D22*F22,"-")</f>
        <v>-</v>
      </c>
      <c r="H22" s="182" t="str">
        <f>IF(D22="","",VLOOKUP(B22,Data!$B$5:$D$404,3,FALSE))</f>
        <v/>
      </c>
      <c r="I22" s="182" t="str">
        <f>IF(D22="","",VLOOKUP(B22,Data!$B$5:$M$404,12,FALSE))</f>
        <v/>
      </c>
      <c r="J22" s="553"/>
      <c r="K22" s="183" t="str">
        <f>IF(D22="","",VLOOKUP(B22,Data!$B$5:$E$404,4,FALSE)*D22)</f>
        <v/>
      </c>
      <c r="L22" s="183" t="str">
        <f>IF(D22="","",VLOOKUP(B22,Data!$B$5:$F$404,5,FALSE)*D22)</f>
        <v/>
      </c>
      <c r="M22" s="189" t="e">
        <f>IF(B22=Data!B86,Data!G86,(IF(B22=Data!B92,Data!G92,(IF(B22=Data!B94,Data!G94,(IF(B22=Data!#REF!,Data!#REF!,(IF(B22=Data!#REF!,Data!#REF!,(IF(B22=Data!B77,Data!G77,(IF(B22=Data!#REF!,Data!#REF!,(IF(B22=Data!#REF!,Data!#REF!,Data!#REF!)))))))))))))))&amp;IF(B22=Data!B211,Data!G211,(IF(B22=Data!B212,Data!G212,(IF(B22=Data!#REF!,Data!#REF!,(IF(B22=Data!B207,Data!G207,(IF(B22=Data!B208,Data!G208,(IF(B22=Data!#REF!,Data!G904,(IF(B22=Data!#REF!,Data!#REF!,(IF(B22=Data!B264,Data!G264,Data!#REF!)))))))))))))))&amp;IF(B22=Data!#REF!,Data!#REF!,(IF(B22=Data!#REF!,Data!#REF!,(IF(B22=Data!#REF!,Data!#REF!,(IF(B22=Data!#REF!,Data!#REF!,(IF(B22=Data!#REF!,Data!#REF!,Data!#REF!)))))))))</f>
        <v>#REF!</v>
      </c>
      <c r="N22" s="377"/>
      <c r="O22" s="378"/>
      <c r="P22" s="186" t="e">
        <f>IF(B22=Data!B86,Data!H86,(IF(B22=Data!B92,Data!H92,(IF(B22=Data!B94,Data!H94,(IF(B22=Data!#REF!,Data!#REF!,(IF(B22=Data!#REF!,Data!#REF!,(IF(B22=Data!B77,Data!H77,(IF(B22=Data!#REF!,Data!#REF!,(IF(B22=Data!#REF!,Data!#REF!,Data!#REF!)))))))))))))))&amp;IF(B22=Data!B211,Data!H211,(IF(B22=Data!B212,Data!H212,(IF(B22=Data!#REF!,Data!#REF!,(IF(B22=Data!B207,Data!H207,(IF(B22=Data!B208,Data!H208,(IF(B22=Data!#REF!,Data!H904,(IF(B22=Data!#REF!,Data!#REF!,(IF(B22=Data!B264,Data!H264,Data!#REF!)))))))))))))))&amp;IF(B22=Data!#REF!,Data!#REF!,(IF(B22=Data!#REF!,Data!#REF!,(IF(B22=Data!#REF!,Data!#REF!,(IF(B22=Data!#REF!,Data!#REF!,(IF(B22=Data!#REF!,Data!#REF!,Data!#REF!)))))))))</f>
        <v>#REF!</v>
      </c>
      <c r="Q22" s="378"/>
      <c r="R22" s="378"/>
      <c r="S22" s="186" t="e">
        <f>IF(B22=Data!B86,Data!I86,(IF(B22=Data!B92,Data!I92,(IF(B22=Data!B94,Data!I94,(IF(B22=Data!#REF!,Data!#REF!,(IF(B22=Data!#REF!,Data!#REF!,(IF(B22=Data!B77,Data!I77,(IF(B22=Data!#REF!,Data!#REF!,(IF(B22=Data!#REF!,Data!#REF!,Data!#REF!)))))))))))))))&amp;IF(B22=Data!B211,Data!I211,(IF(B22=Data!B212,Data!I212,(IF(B22=Data!#REF!,Data!#REF!,(IF(B22=Data!B207,Data!I207,(IF(B22=Data!B208,Data!I208,(IF(B22=Data!#REF!,Data!I904,(IF(B22=Data!#REF!,Data!#REF!,(IF(B22=Data!B264,Data!I264,Data!#REF!)))))))))))))))&amp;IF(B22=Data!#REF!,Data!#REF!,(IF(B22=Data!#REF!,Data!#REF!,(IF(B22=Data!#REF!,Data!#REF!,(IF(B22=Data!#REF!,Data!#REF!,(IF(B22=Data!#REF!,Data!#REF!,Data!#REF!)))))))))</f>
        <v>#REF!</v>
      </c>
      <c r="T22" s="379"/>
      <c r="U22" s="186" t="e">
        <f>IF(B22=Data!B86,Data!J86,(IF(B22=Data!B92,Data!J92,(IF(B22=Data!B94,Data!J94,(IF(B22=Data!#REF!,Data!#REF!,(IF(B22=Data!#REF!,Data!#REF!,(IF(B22=Data!B77,Data!J77,(IF(B22=Data!#REF!,Data!#REF!,(IF(B22=Data!#REF!,Data!#REF!,Data!#REF!)))))))))))))))&amp;IF(B22=Data!B211,Data!J211,(IF(B22=Data!B212,Data!J212,(IF(B22=Data!#REF!,Data!#REF!,(IF(B22=Data!B207,Data!J207,(IF(B22=Data!B208,Data!J208,(IF(B22=Data!#REF!,Data!J904,(IF(B22=Data!#REF!,Data!#REF!,(IF(B22=Data!B264,Data!J264,Data!#REF!)))))))))))))))&amp;IF(B22=Data!#REF!,Data!#REF!,(IF(B22=Data!#REF!,Data!#REF!,(IF(B22=Data!#REF!,Data!#REF!,(IF(B22=Data!#REF!,Data!#REF!,(IF(B22=Data!#REF!,Data!#REF!,Data!#REF!)))))))))</f>
        <v>#REF!</v>
      </c>
      <c r="V22" s="184" t="str">
        <f>IF(D22="","",VLOOKUP(B22,Data!$B$5:$J$404,9,FALSE)*D22)</f>
        <v/>
      </c>
    </row>
    <row r="23" spans="1:30" s="340" customFormat="1" ht="17" customHeight="1">
      <c r="A23" s="272"/>
      <c r="B23" s="419"/>
      <c r="C23" s="187" t="str">
        <f>IF(D23="","",VLOOKUP(B23,Data!$B$5:$L$404,2,FALSE))</f>
        <v/>
      </c>
      <c r="D23" s="274"/>
      <c r="E23" s="466"/>
      <c r="F23" s="185" t="str">
        <f>IF(D23="","",VLOOKUP(B23,Data!$B$5:$L$404,11,FALSE))</f>
        <v/>
      </c>
      <c r="G23" s="188" t="str">
        <f t="shared" si="0"/>
        <v>-</v>
      </c>
      <c r="H23" s="182" t="str">
        <f>IF(D23="","",VLOOKUP(B23,Data!$B$5:$D$404,3,FALSE))</f>
        <v/>
      </c>
      <c r="I23" s="182" t="str">
        <f>IF(D23="","",VLOOKUP(B23,Data!$B$5:$M$404,12,FALSE))</f>
        <v/>
      </c>
      <c r="J23" s="553"/>
      <c r="K23" s="183" t="str">
        <f>IF(D23="","",VLOOKUP(B23,Data!$B$5:$E$404,4,FALSE)*D23)</f>
        <v/>
      </c>
      <c r="L23" s="183" t="str">
        <f>IF(D23="","",VLOOKUP(B23,Data!$B$5:$F$404,5,FALSE)*D23)</f>
        <v/>
      </c>
      <c r="M23" s="189" t="e">
        <f>IF(B23=Data!B87,Data!G87,(IF(B23=Data!B93,Data!G93,(IF(B23=Data!B95,Data!G95,(IF(B23=Data!#REF!,Data!#REF!,(IF(B23=Data!#REF!,Data!#REF!,(IF(B23=Data!B78,Data!G78,(IF(B23=Data!#REF!,Data!#REF!,(IF(B23=Data!#REF!,Data!#REF!,Data!#REF!)))))))))))))))&amp;IF(B23=Data!B212,Data!G212,(IF(B23=Data!B213,Data!G213,(IF(B23=Data!#REF!,Data!#REF!,(IF(B23=Data!B208,Data!G208,(IF(B23=Data!B209,Data!G209,(IF(B23=Data!#REF!,Data!G905,(IF(B23=Data!#REF!,Data!#REF!,(IF(B23=Data!B265,Data!G265,Data!#REF!)))))))))))))))&amp;IF(B23=Data!#REF!,Data!#REF!,(IF(B23=Data!#REF!,Data!#REF!,(IF(B23=Data!#REF!,Data!#REF!,(IF(B23=Data!#REF!,Data!#REF!,(IF(B23=Data!#REF!,Data!#REF!,Data!#REF!)))))))))</f>
        <v>#REF!</v>
      </c>
      <c r="N23" s="377"/>
      <c r="O23" s="378"/>
      <c r="P23" s="186" t="e">
        <f>IF(B23=Data!B87,Data!H87,(IF(B23=Data!B93,Data!H93,(IF(B23=Data!B95,Data!H95,(IF(B23=Data!#REF!,Data!#REF!,(IF(B23=Data!#REF!,Data!#REF!,(IF(B23=Data!B78,Data!H78,(IF(B23=Data!#REF!,Data!#REF!,(IF(B23=Data!#REF!,Data!#REF!,Data!#REF!)))))))))))))))&amp;IF(B23=Data!B212,Data!H212,(IF(B23=Data!B213,Data!H213,(IF(B23=Data!#REF!,Data!#REF!,(IF(B23=Data!B208,Data!H208,(IF(B23=Data!B209,Data!H209,(IF(B23=Data!#REF!,Data!H905,(IF(B23=Data!#REF!,Data!#REF!,(IF(B23=Data!B265,Data!H265,Data!#REF!)))))))))))))))&amp;IF(B23=Data!#REF!,Data!#REF!,(IF(B23=Data!#REF!,Data!#REF!,(IF(B23=Data!#REF!,Data!#REF!,(IF(B23=Data!#REF!,Data!#REF!,(IF(B23=Data!#REF!,Data!#REF!,Data!#REF!)))))))))</f>
        <v>#REF!</v>
      </c>
      <c r="Q23" s="378"/>
      <c r="R23" s="378"/>
      <c r="S23" s="186" t="e">
        <f>IF(B23=Data!B87,Data!I87,(IF(B23=Data!B93,Data!I93,(IF(B23=Data!B95,Data!I95,(IF(B23=Data!#REF!,Data!#REF!,(IF(B23=Data!#REF!,Data!#REF!,(IF(B23=Data!B78,Data!I78,(IF(B23=Data!#REF!,Data!#REF!,(IF(B23=Data!#REF!,Data!#REF!,Data!#REF!)))))))))))))))&amp;IF(B23=Data!B212,Data!I212,(IF(B23=Data!B213,Data!I213,(IF(B23=Data!#REF!,Data!#REF!,(IF(B23=Data!B208,Data!I208,(IF(B23=Data!B209,Data!I209,(IF(B23=Data!#REF!,Data!I905,(IF(B23=Data!#REF!,Data!#REF!,(IF(B23=Data!B265,Data!I265,Data!#REF!)))))))))))))))&amp;IF(B23=Data!#REF!,Data!#REF!,(IF(B23=Data!#REF!,Data!#REF!,(IF(B23=Data!#REF!,Data!#REF!,(IF(B23=Data!#REF!,Data!#REF!,(IF(B23=Data!#REF!,Data!#REF!,Data!#REF!)))))))))</f>
        <v>#REF!</v>
      </c>
      <c r="T23" s="379"/>
      <c r="U23" s="186" t="e">
        <f>IF(B23=Data!B87,Data!J87,(IF(B23=Data!B93,Data!J93,(IF(B23=Data!B95,Data!J95,(IF(B23=Data!#REF!,Data!#REF!,(IF(B23=Data!#REF!,Data!#REF!,(IF(B23=Data!B78,Data!J78,(IF(B23=Data!#REF!,Data!#REF!,(IF(B23=Data!#REF!,Data!#REF!,Data!#REF!)))))))))))))))&amp;IF(B23=Data!B212,Data!J212,(IF(B23=Data!B213,Data!J213,(IF(B23=Data!#REF!,Data!#REF!,(IF(B23=Data!B208,Data!J208,(IF(B23=Data!B209,Data!J209,(IF(B23=Data!#REF!,Data!J905,(IF(B23=Data!#REF!,Data!#REF!,(IF(B23=Data!B265,Data!J265,Data!#REF!)))))))))))))))&amp;IF(B23=Data!#REF!,Data!#REF!,(IF(B23=Data!#REF!,Data!#REF!,(IF(B23=Data!#REF!,Data!#REF!,(IF(B23=Data!#REF!,Data!#REF!,(IF(B23=Data!#REF!,Data!#REF!,Data!#REF!)))))))))</f>
        <v>#REF!</v>
      </c>
      <c r="V23" s="184" t="str">
        <f>IF(D23="","",VLOOKUP(B23,Data!$B$5:$J$404,9,FALSE)*D23)</f>
        <v/>
      </c>
    </row>
    <row r="24" spans="1:30" s="340" customFormat="1" ht="17" customHeight="1">
      <c r="A24" s="272"/>
      <c r="B24" s="419"/>
      <c r="C24" s="187" t="str">
        <f>IF(D24="","",VLOOKUP(B24,Data!$B$5:$L$404,2,FALSE))</f>
        <v/>
      </c>
      <c r="D24" s="274"/>
      <c r="E24" s="466"/>
      <c r="F24" s="185" t="str">
        <f>IF(D24="","",VLOOKUP(B24,Data!$B$5:$L$404,11,FALSE))</f>
        <v/>
      </c>
      <c r="G24" s="188" t="str">
        <f t="shared" si="0"/>
        <v>-</v>
      </c>
      <c r="H24" s="182" t="str">
        <f>IF(D24="","",VLOOKUP(B24,Data!$B$5:$D$404,3,FALSE))</f>
        <v/>
      </c>
      <c r="I24" s="182" t="str">
        <f>IF(D24="","",VLOOKUP(B24,Data!$B$5:$M$404,12,FALSE))</f>
        <v/>
      </c>
      <c r="J24" s="553"/>
      <c r="K24" s="183" t="str">
        <f>IF(D24="","",VLOOKUP(B24,Data!$B$5:$E$404,4,FALSE)*D24)</f>
        <v/>
      </c>
      <c r="L24" s="183" t="str">
        <f>IF(D24="","",VLOOKUP(B24,Data!$B$5:$F$404,5,FALSE)*D24)</f>
        <v/>
      </c>
      <c r="M24" s="189" t="e">
        <f>IF(B24=Data!B82,Data!G82,(IF(B24=Data!B88,Data!G88,(IF(B24=Data!B90,Data!G90,(IF(B24=Data!#REF!,Data!#REF!,(IF(B24=Data!#REF!,Data!#REF!,(IF(B24=Data!B73,Data!G73,(IF(B24=Data!#REF!,Data!#REF!,(IF(B24=Data!#REF!,Data!#REF!,Data!#REF!)))))))))))))))&amp;IF(B24=Data!B207,Data!G207,(IF(B24=Data!B208,Data!G208,(IF(B24=Data!#REF!,Data!#REF!,(IF(B24=Data!B203,Data!G203,(IF(B24=Data!B204,Data!G204,(IF(B24=Data!#REF!,Data!G900,(IF(B24=Data!#REF!,Data!#REF!,(IF(B24=Data!B260,Data!G260,Data!#REF!)))))))))))))))&amp;IF(B24=Data!#REF!,Data!#REF!,(IF(B24=Data!#REF!,Data!#REF!,(IF(B24=Data!#REF!,Data!#REF!,(IF(B24=Data!#REF!,Data!#REF!,(IF(B24=Data!#REF!,Data!#REF!,Data!#REF!)))))))))</f>
        <v>#REF!</v>
      </c>
      <c r="N24" s="377"/>
      <c r="O24" s="378"/>
      <c r="P24" s="186" t="e">
        <f>IF(B24=Data!B82,Data!H82,(IF(B24=Data!B88,Data!H88,(IF(B24=Data!B90,Data!H90,(IF(B24=Data!#REF!,Data!#REF!,(IF(B24=Data!#REF!,Data!#REF!,(IF(B24=Data!B73,Data!H73,(IF(B24=Data!#REF!,Data!#REF!,(IF(B24=Data!#REF!,Data!#REF!,Data!#REF!)))))))))))))))&amp;IF(B24=Data!B207,Data!H207,(IF(B24=Data!B208,Data!H208,(IF(B24=Data!#REF!,Data!#REF!,(IF(B24=Data!B203,Data!H203,(IF(B24=Data!B204,Data!H204,(IF(B24=Data!#REF!,Data!H900,(IF(B24=Data!#REF!,Data!#REF!,(IF(B24=Data!B260,Data!H260,Data!#REF!)))))))))))))))&amp;IF(B24=Data!#REF!,Data!#REF!,(IF(B24=Data!#REF!,Data!#REF!,(IF(B24=Data!#REF!,Data!#REF!,(IF(B24=Data!#REF!,Data!#REF!,(IF(B24=Data!#REF!,Data!#REF!,Data!#REF!)))))))))</f>
        <v>#REF!</v>
      </c>
      <c r="Q24" s="378"/>
      <c r="R24" s="378"/>
      <c r="S24" s="186" t="e">
        <f>IF(B24=Data!B82,Data!I82,(IF(B24=Data!B88,Data!I88,(IF(B24=Data!B90,Data!I90,(IF(B24=Data!#REF!,Data!#REF!,(IF(B24=Data!#REF!,Data!#REF!,(IF(B24=Data!B73,Data!I73,(IF(B24=Data!#REF!,Data!#REF!,(IF(B24=Data!#REF!,Data!#REF!,Data!#REF!)))))))))))))))&amp;IF(B24=Data!B207,Data!I207,(IF(B24=Data!B208,Data!I208,(IF(B24=Data!#REF!,Data!#REF!,(IF(B24=Data!B203,Data!I203,(IF(B24=Data!B204,Data!I204,(IF(B24=Data!#REF!,Data!I900,(IF(B24=Data!#REF!,Data!#REF!,(IF(B24=Data!B260,Data!I260,Data!#REF!)))))))))))))))&amp;IF(B24=Data!#REF!,Data!#REF!,(IF(B24=Data!#REF!,Data!#REF!,(IF(B24=Data!#REF!,Data!#REF!,(IF(B24=Data!#REF!,Data!#REF!,(IF(B24=Data!#REF!,Data!#REF!,Data!#REF!)))))))))</f>
        <v>#REF!</v>
      </c>
      <c r="T24" s="379"/>
      <c r="U24" s="186" t="e">
        <f>IF(B24=Data!B82,Data!J82,(IF(B24=Data!B88,Data!J88,(IF(B24=Data!B90,Data!J90,(IF(B24=Data!#REF!,Data!#REF!,(IF(B24=Data!#REF!,Data!#REF!,(IF(B24=Data!B73,Data!J73,(IF(B24=Data!#REF!,Data!#REF!,(IF(B24=Data!#REF!,Data!#REF!,Data!#REF!)))))))))))))))&amp;IF(B24=Data!B207,Data!J207,(IF(B24=Data!B208,Data!J208,(IF(B24=Data!#REF!,Data!#REF!,(IF(B24=Data!B203,Data!J203,(IF(B24=Data!B204,Data!J204,(IF(B24=Data!#REF!,Data!J900,(IF(B24=Data!#REF!,Data!#REF!,(IF(B24=Data!B260,Data!J260,Data!#REF!)))))))))))))))&amp;IF(B24=Data!#REF!,Data!#REF!,(IF(B24=Data!#REF!,Data!#REF!,(IF(B24=Data!#REF!,Data!#REF!,(IF(B24=Data!#REF!,Data!#REF!,(IF(B24=Data!#REF!,Data!#REF!,Data!#REF!)))))))))</f>
        <v>#REF!</v>
      </c>
      <c r="V24" s="184" t="str">
        <f>IF(D24="","",VLOOKUP(B24,Data!$B$5:$J$404,9,FALSE)*D24)</f>
        <v/>
      </c>
    </row>
    <row r="25" spans="1:30" s="340" customFormat="1" ht="17" customHeight="1">
      <c r="A25" s="272"/>
      <c r="B25" s="419"/>
      <c r="C25" s="187" t="str">
        <f>IF(D25="","",VLOOKUP(B25,Data!$B$5:$L$404,2,FALSE))</f>
        <v/>
      </c>
      <c r="D25" s="274"/>
      <c r="E25" s="466"/>
      <c r="F25" s="185" t="str">
        <f>IF(D25="","",VLOOKUP(B25,Data!$B$5:$L$404,11,FALSE))</f>
        <v/>
      </c>
      <c r="G25" s="188" t="str">
        <f t="shared" si="0"/>
        <v>-</v>
      </c>
      <c r="H25" s="182" t="str">
        <f>IF(D25="","",VLOOKUP(B25,Data!$B$5:$D$404,3,FALSE))</f>
        <v/>
      </c>
      <c r="I25" s="182" t="str">
        <f>IF(D25="","",VLOOKUP(B25,Data!$B$5:$M$404,12,FALSE))</f>
        <v/>
      </c>
      <c r="J25" s="553"/>
      <c r="K25" s="183" t="str">
        <f>IF(D25="","",VLOOKUP(B25,Data!$B$5:$E$404,4,FALSE)*D25)</f>
        <v/>
      </c>
      <c r="L25" s="183" t="str">
        <f>IF(D25="","",VLOOKUP(B25,Data!$B$5:$F$404,5,FALSE)*D25)</f>
        <v/>
      </c>
      <c r="M25" s="189" t="e">
        <f>IF(B25=Data!B83,Data!G83,(IF(B25=Data!B89,Data!G89,(IF(B25=Data!B91,Data!G91,(IF(B25=Data!#REF!,Data!#REF!,(IF(B25=Data!#REF!,Data!#REF!,(IF(B25=Data!B74,Data!G74,(IF(B25=Data!#REF!,Data!#REF!,(IF(B25=Data!#REF!,Data!#REF!,Data!#REF!)))))))))))))))&amp;IF(B25=Data!B208,Data!G208,(IF(B25=Data!B209,Data!G209,(IF(B25=Data!#REF!,Data!#REF!,(IF(B25=Data!B204,Data!G204,(IF(B25=Data!B205,Data!G205,(IF(B25=Data!#REF!,Data!G901,(IF(B25=Data!#REF!,Data!#REF!,(IF(B25=Data!B261,Data!G261,Data!#REF!)))))))))))))))&amp;IF(B25=Data!#REF!,Data!#REF!,(IF(B25=Data!#REF!,Data!#REF!,(IF(B25=Data!#REF!,Data!#REF!,(IF(B25=Data!#REF!,Data!#REF!,(IF(B25=Data!#REF!,Data!#REF!,Data!#REF!)))))))))</f>
        <v>#REF!</v>
      </c>
      <c r="N25" s="377"/>
      <c r="O25" s="378"/>
      <c r="P25" s="186" t="e">
        <f>IF(B25=Data!B83,Data!H83,(IF(B25=Data!B89,Data!H89,(IF(B25=Data!B91,Data!H91,(IF(B25=Data!#REF!,Data!#REF!,(IF(B25=Data!#REF!,Data!#REF!,(IF(B25=Data!B74,Data!H74,(IF(B25=Data!#REF!,Data!#REF!,(IF(B25=Data!#REF!,Data!#REF!,Data!#REF!)))))))))))))))&amp;IF(B25=Data!B208,Data!H208,(IF(B25=Data!B209,Data!H209,(IF(B25=Data!#REF!,Data!#REF!,(IF(B25=Data!B204,Data!H204,(IF(B25=Data!B205,Data!H205,(IF(B25=Data!#REF!,Data!H901,(IF(B25=Data!#REF!,Data!#REF!,(IF(B25=Data!B261,Data!H261,Data!#REF!)))))))))))))))&amp;IF(B25=Data!#REF!,Data!#REF!,(IF(B25=Data!#REF!,Data!#REF!,(IF(B25=Data!#REF!,Data!#REF!,(IF(B25=Data!#REF!,Data!#REF!,(IF(B25=Data!#REF!,Data!#REF!,Data!#REF!)))))))))</f>
        <v>#REF!</v>
      </c>
      <c r="Q25" s="378"/>
      <c r="R25" s="378"/>
      <c r="S25" s="186" t="e">
        <f>IF(B25=Data!B83,Data!I83,(IF(B25=Data!B89,Data!I89,(IF(B25=Data!B91,Data!I91,(IF(B25=Data!#REF!,Data!#REF!,(IF(B25=Data!#REF!,Data!#REF!,(IF(B25=Data!B74,Data!I74,(IF(B25=Data!#REF!,Data!#REF!,(IF(B25=Data!#REF!,Data!#REF!,Data!#REF!)))))))))))))))&amp;IF(B25=Data!B208,Data!I208,(IF(B25=Data!B209,Data!I209,(IF(B25=Data!#REF!,Data!#REF!,(IF(B25=Data!B204,Data!I204,(IF(B25=Data!B205,Data!I205,(IF(B25=Data!#REF!,Data!I901,(IF(B25=Data!#REF!,Data!#REF!,(IF(B25=Data!B261,Data!I261,Data!#REF!)))))))))))))))&amp;IF(B25=Data!#REF!,Data!#REF!,(IF(B25=Data!#REF!,Data!#REF!,(IF(B25=Data!#REF!,Data!#REF!,(IF(B25=Data!#REF!,Data!#REF!,(IF(B25=Data!#REF!,Data!#REF!,Data!#REF!)))))))))</f>
        <v>#REF!</v>
      </c>
      <c r="T25" s="379"/>
      <c r="U25" s="186" t="e">
        <f>IF(B25=Data!B83,Data!J83,(IF(B25=Data!B89,Data!J89,(IF(B25=Data!B91,Data!J91,(IF(B25=Data!#REF!,Data!#REF!,(IF(B25=Data!#REF!,Data!#REF!,(IF(B25=Data!B74,Data!J74,(IF(B25=Data!#REF!,Data!#REF!,(IF(B25=Data!#REF!,Data!#REF!,Data!#REF!)))))))))))))))&amp;IF(B25=Data!B208,Data!J208,(IF(B25=Data!B209,Data!J209,(IF(B25=Data!#REF!,Data!#REF!,(IF(B25=Data!B204,Data!J204,(IF(B25=Data!B205,Data!J205,(IF(B25=Data!#REF!,Data!J901,(IF(B25=Data!#REF!,Data!#REF!,(IF(B25=Data!B261,Data!J261,Data!#REF!)))))))))))))))&amp;IF(B25=Data!#REF!,Data!#REF!,(IF(B25=Data!#REF!,Data!#REF!,(IF(B25=Data!#REF!,Data!#REF!,(IF(B25=Data!#REF!,Data!#REF!,(IF(B25=Data!#REF!,Data!#REF!,Data!#REF!)))))))))</f>
        <v>#REF!</v>
      </c>
      <c r="V25" s="184" t="str">
        <f>IF(D25="","",VLOOKUP(B25,Data!$B$5:$J$404,9,FALSE)*D25)</f>
        <v/>
      </c>
    </row>
    <row r="26" spans="1:30" s="340" customFormat="1" ht="17" customHeight="1">
      <c r="A26" s="272"/>
      <c r="B26" s="419"/>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553"/>
      <c r="K26" s="183" t="str">
        <f>IF(D26="","",VLOOKUP(B26,Data!$B$5:$E$404,4,FALSE)*D26)</f>
        <v/>
      </c>
      <c r="L26" s="183" t="str">
        <f>IF(D26="","",VLOOKUP(B26,Data!$B$5:$F$404,5,FALSE)*D26)</f>
        <v/>
      </c>
      <c r="M26" s="189" t="e">
        <f>IF(B26=Data!B84,Data!G84,(IF(B26=Data!B90,Data!G90,(IF(B26=Data!B92,Data!G92,(IF(B26=Data!#REF!,Data!#REF!,(IF(B26=Data!#REF!,Data!#REF!,(IF(B26=Data!B75,Data!G75,(IF(B26=Data!#REF!,Data!#REF!,(IF(B26=Data!#REF!,Data!#REF!,Data!#REF!)))))))))))))))&amp;IF(B26=Data!B209,Data!G209,(IF(B26=Data!B210,Data!G210,(IF(B26=Data!#REF!,Data!#REF!,(IF(B26=Data!B205,Data!G205,(IF(B26=Data!B206,Data!G206,(IF(B26=Data!#REF!,Data!G902,(IF(B26=Data!#REF!,Data!#REF!,(IF(B26=Data!B262,Data!G262,Data!#REF!)))))))))))))))&amp;IF(B26=Data!#REF!,Data!#REF!,(IF(B26=Data!#REF!,Data!#REF!,(IF(B26=Data!#REF!,Data!#REF!,(IF(B26=Data!#REF!,Data!#REF!,(IF(B26=Data!#REF!,Data!#REF!,Data!#REF!)))))))))</f>
        <v>#REF!</v>
      </c>
      <c r="N26" s="377"/>
      <c r="O26" s="378"/>
      <c r="P26" s="186" t="e">
        <f>IF(B26=Data!B84,Data!H84,(IF(B26=Data!B90,Data!H90,(IF(B26=Data!B92,Data!H92,(IF(B26=Data!#REF!,Data!#REF!,(IF(B26=Data!#REF!,Data!#REF!,(IF(B26=Data!B75,Data!H75,(IF(B26=Data!#REF!,Data!#REF!,(IF(B26=Data!#REF!,Data!#REF!,Data!#REF!)))))))))))))))&amp;IF(B26=Data!B209,Data!H209,(IF(B26=Data!B210,Data!H210,(IF(B26=Data!#REF!,Data!#REF!,(IF(B26=Data!B205,Data!H205,(IF(B26=Data!B206,Data!H206,(IF(B26=Data!#REF!,Data!H902,(IF(B26=Data!#REF!,Data!#REF!,(IF(B26=Data!B262,Data!H262,Data!#REF!)))))))))))))))&amp;IF(B26=Data!#REF!,Data!#REF!,(IF(B26=Data!#REF!,Data!#REF!,(IF(B26=Data!#REF!,Data!#REF!,(IF(B26=Data!#REF!,Data!#REF!,(IF(B26=Data!#REF!,Data!#REF!,Data!#REF!)))))))))</f>
        <v>#REF!</v>
      </c>
      <c r="Q26" s="378"/>
      <c r="R26" s="378"/>
      <c r="S26" s="186" t="e">
        <f>IF(B26=Data!B84,Data!I84,(IF(B26=Data!B90,Data!I90,(IF(B26=Data!B92,Data!I92,(IF(B26=Data!#REF!,Data!#REF!,(IF(B26=Data!#REF!,Data!#REF!,(IF(B26=Data!B75,Data!I75,(IF(B26=Data!#REF!,Data!#REF!,(IF(B26=Data!#REF!,Data!#REF!,Data!#REF!)))))))))))))))&amp;IF(B26=Data!B209,Data!I209,(IF(B26=Data!B210,Data!I210,(IF(B26=Data!#REF!,Data!#REF!,(IF(B26=Data!B205,Data!I205,(IF(B26=Data!B206,Data!I206,(IF(B26=Data!#REF!,Data!I902,(IF(B26=Data!#REF!,Data!#REF!,(IF(B26=Data!B262,Data!I262,Data!#REF!)))))))))))))))&amp;IF(B26=Data!#REF!,Data!#REF!,(IF(B26=Data!#REF!,Data!#REF!,(IF(B26=Data!#REF!,Data!#REF!,(IF(B26=Data!#REF!,Data!#REF!,(IF(B26=Data!#REF!,Data!#REF!,Data!#REF!)))))))))</f>
        <v>#REF!</v>
      </c>
      <c r="T26" s="379"/>
      <c r="U26" s="186" t="e">
        <f>IF(B26=Data!B84,Data!J84,(IF(B26=Data!B90,Data!J90,(IF(B26=Data!B92,Data!J92,(IF(B26=Data!#REF!,Data!#REF!,(IF(B26=Data!#REF!,Data!#REF!,(IF(B26=Data!B75,Data!J75,(IF(B26=Data!#REF!,Data!#REF!,(IF(B26=Data!#REF!,Data!#REF!,Data!#REF!)))))))))))))))&amp;IF(B26=Data!B209,Data!J209,(IF(B26=Data!B210,Data!J210,(IF(B26=Data!#REF!,Data!#REF!,(IF(B26=Data!B205,Data!J205,(IF(B26=Data!B206,Data!J206,(IF(B26=Data!#REF!,Data!J902,(IF(B26=Data!#REF!,Data!#REF!,(IF(B26=Data!B262,Data!J262,Data!#REF!)))))))))))))))&amp;IF(B26=Data!#REF!,Data!#REF!,(IF(B26=Data!#REF!,Data!#REF!,(IF(B26=Data!#REF!,Data!#REF!,(IF(B26=Data!#REF!,Data!#REF!,(IF(B26=Data!#REF!,Data!#REF!,Data!#REF!)))))))))</f>
        <v>#REF!</v>
      </c>
      <c r="V26" s="184" t="str">
        <f>IF(D26="","",VLOOKUP(B26,Data!$B$5:$J$404,9,FALSE)*D26)</f>
        <v/>
      </c>
    </row>
    <row r="27" spans="1:30" s="409" customFormat="1" ht="17" customHeight="1">
      <c r="A27" s="410"/>
      <c r="B27" s="368"/>
      <c r="C27" s="187" t="str">
        <f>IF(D27="","",VLOOKUP(B27,Data!$B$5:$L$404,2,FALSE))</f>
        <v/>
      </c>
      <c r="D27" s="274"/>
      <c r="E27" s="273"/>
      <c r="F27" s="376" t="str">
        <f>IF(D27="","",VLOOKUP(B27,Data!$B$5:$L$404,11,FALSE))</f>
        <v/>
      </c>
      <c r="G27" s="400" t="str">
        <f t="shared" si="0"/>
        <v>-</v>
      </c>
      <c r="H27" s="401" t="str">
        <f>IF(D27="","",VLOOKUP(B27,Data!$B$5:$D$404,3,FALSE))</f>
        <v/>
      </c>
      <c r="I27" s="401" t="str">
        <f>IF(D27="","",VLOOKUP(B27,Data!$B$5:$M$404,12,FALSE))</f>
        <v/>
      </c>
      <c r="J27" s="402"/>
      <c r="K27" s="187" t="str">
        <f>IF(D27="","",VLOOKUP(B27,Data!$B$5:$E$404,4,FALSE)*D27)</f>
        <v/>
      </c>
      <c r="L27" s="187" t="str">
        <f>IF(D27="","",VLOOKUP(B27,Data!$B$5:$F$404,5,FALSE)*D27)</f>
        <v/>
      </c>
      <c r="M27" s="403"/>
      <c r="N27" s="404"/>
      <c r="O27" s="405"/>
      <c r="P27" s="406"/>
      <c r="Q27" s="405"/>
      <c r="R27" s="405"/>
      <c r="S27" s="406"/>
      <c r="T27" s="407"/>
      <c r="U27" s="406"/>
      <c r="V27" s="408" t="str">
        <f>IF(D27="","",VLOOKUP(B27,Data!$B$5:$J$404,9,FALSE)*D27)</f>
        <v/>
      </c>
      <c r="W27" s="386"/>
      <c r="X27" s="386"/>
      <c r="Y27" s="386"/>
      <c r="Z27" s="386"/>
      <c r="AA27" s="386"/>
      <c r="AB27" s="386"/>
      <c r="AC27" s="386"/>
      <c r="AD27" s="386"/>
    </row>
    <row r="28" spans="1:30" s="340" customFormat="1" ht="17" customHeight="1">
      <c r="A28" s="410"/>
      <c r="B28" s="342"/>
      <c r="C28" s="187" t="str">
        <f>IF(D28="","",VLOOKUP(B28,Data!$B$5:$L$404,2,FALSE))</f>
        <v/>
      </c>
      <c r="D28" s="274"/>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399"/>
      <c r="B29" s="342" t="s">
        <v>871</v>
      </c>
      <c r="C29" s="187" t="str">
        <f>IF(D29="","",VLOOKUP(B29,Data!$B$5:$L$404,2,FALSE))</f>
        <v/>
      </c>
      <c r="D29" s="274"/>
      <c r="E29" s="276"/>
      <c r="F29" s="185" t="str">
        <f>IF(D29="","",VLOOKUP(B29,Data!$B$5:$L$404,11,FALSE))</f>
        <v/>
      </c>
      <c r="G29" s="188" t="str">
        <f t="shared" si="0"/>
        <v>-</v>
      </c>
      <c r="H29" s="182" t="str">
        <f>IF(D29="","",VLOOKUP(B29,Data!$B$5:$D$404,3,FALSE))</f>
        <v/>
      </c>
      <c r="I29" s="182" t="str">
        <f>IF(D29="","",VLOOKUP(B29,Data!$B$5:$M$404,12,FALSE))</f>
        <v/>
      </c>
      <c r="J29" s="246"/>
      <c r="K29" s="183" t="str">
        <f>IF(D29="","",VLOOKUP(B29,Data!$B$5:$E$404,4,FALSE)*D29)</f>
        <v/>
      </c>
      <c r="L29" s="183" t="str">
        <f>IF(D29="","",VLOOKUP(B29,Data!$B$5:$F$404,5,FALSE)*D29)</f>
        <v/>
      </c>
      <c r="M29" s="189"/>
      <c r="N29" s="377"/>
      <c r="O29" s="378"/>
      <c r="P29" s="186"/>
      <c r="Q29" s="378"/>
      <c r="R29" s="378"/>
      <c r="S29" s="186"/>
      <c r="T29" s="379"/>
      <c r="U29" s="186"/>
      <c r="V29" s="184" t="str">
        <f>IF(D29="","",VLOOKUP(B29,Data!$B$5:$J$404,9,FALSE)*D29)</f>
        <v/>
      </c>
      <c r="W29" s="282"/>
      <c r="X29" s="282"/>
      <c r="Y29" s="282"/>
      <c r="Z29" s="282"/>
      <c r="AA29" s="282"/>
      <c r="AB29" s="282"/>
      <c r="AC29" s="282"/>
      <c r="AD29" s="282"/>
    </row>
    <row r="30" spans="1:30" s="340" customFormat="1" ht="17" customHeight="1">
      <c r="A30" s="410"/>
      <c r="B30" s="342" t="s">
        <v>1228</v>
      </c>
      <c r="C30" s="187"/>
      <c r="D30" s="274" t="s">
        <v>12</v>
      </c>
      <c r="E30" s="276"/>
      <c r="F30" s="185"/>
      <c r="G30" s="188"/>
      <c r="H30" s="182"/>
      <c r="I30" s="182"/>
      <c r="J30" s="246"/>
      <c r="K30" s="183"/>
      <c r="L30" s="183"/>
      <c r="M30" s="189" t="e">
        <f>IF(B30=Data!B87,Data!G87,(IF(B30=Data!B93,Data!G93,(IF(B30=Data!B95,Data!G95,(IF(B30=Data!#REF!,Data!#REF!,(IF(B30=Data!#REF!,Data!#REF!,(IF(B30=Data!B78,Data!G78,(IF(B30=Data!#REF!,Data!#REF!,(IF(B30=Data!#REF!,Data!#REF!,Data!#REF!)))))))))))))))&amp;IF(B30=Data!B212,Data!G212,(IF(B30=Data!B213,Data!G213,(IF(B30=Data!#REF!,Data!#REF!,(IF(B30=Data!B208,Data!G208,(IF(B30=Data!B209,Data!G209,(IF(B30=Data!#REF!,Data!G905,(IF(B30=Data!#REF!,Data!#REF!,(IF(B30=Data!B265,Data!G265,Data!#REF!)))))))))))))))&amp;IF(B30=Data!#REF!,Data!#REF!,(IF(B30=Data!#REF!,Data!#REF!,(IF(B30=Data!#REF!,Data!#REF!,(IF(B30=Data!#REF!,Data!#REF!,(IF(B30=Data!#REF!,Data!#REF!,Data!#REF!)))))))))</f>
        <v>#REF!</v>
      </c>
      <c r="N30" s="377"/>
      <c r="O30" s="378"/>
      <c r="P30" s="186" t="e">
        <f>IF(B30=Data!B87,Data!H87,(IF(B30=Data!B93,Data!H93,(IF(B30=Data!B95,Data!H95,(IF(B30=Data!#REF!,Data!#REF!,(IF(B30=Data!#REF!,Data!#REF!,(IF(B30=Data!B78,Data!H78,(IF(B30=Data!#REF!,Data!#REF!,(IF(B30=Data!#REF!,Data!#REF!,Data!#REF!)))))))))))))))&amp;IF(B30=Data!B212,Data!H212,(IF(B30=Data!B213,Data!H213,(IF(B30=Data!#REF!,Data!#REF!,(IF(B30=Data!B208,Data!H208,(IF(B30=Data!B209,Data!H209,(IF(B30=Data!#REF!,Data!H905,(IF(B30=Data!#REF!,Data!#REF!,(IF(B30=Data!B265,Data!H265,Data!#REF!)))))))))))))))&amp;IF(B30=Data!#REF!,Data!#REF!,(IF(B30=Data!#REF!,Data!#REF!,(IF(B30=Data!#REF!,Data!#REF!,(IF(B30=Data!#REF!,Data!#REF!,(IF(B30=Data!#REF!,Data!#REF!,Data!#REF!)))))))))</f>
        <v>#REF!</v>
      </c>
      <c r="Q30" s="378"/>
      <c r="R30" s="378"/>
      <c r="S30" s="186" t="e">
        <f>IF(B30=Data!B87,Data!I87,(IF(B30=Data!B93,Data!I93,(IF(B30=Data!B95,Data!I95,(IF(B30=Data!#REF!,Data!#REF!,(IF(B30=Data!#REF!,Data!#REF!,(IF(B30=Data!B78,Data!I78,(IF(B30=Data!#REF!,Data!#REF!,(IF(B30=Data!#REF!,Data!#REF!,Data!#REF!)))))))))))))))&amp;IF(B30=Data!B212,Data!I212,(IF(B30=Data!B213,Data!I213,(IF(B30=Data!#REF!,Data!#REF!,(IF(B30=Data!B208,Data!I208,(IF(B30=Data!B209,Data!I209,(IF(B30=Data!#REF!,Data!I905,(IF(B30=Data!#REF!,Data!#REF!,(IF(B30=Data!B265,Data!I265,Data!#REF!)))))))))))))))&amp;IF(B30=Data!#REF!,Data!#REF!,(IF(B30=Data!#REF!,Data!#REF!,(IF(B30=Data!#REF!,Data!#REF!,(IF(B30=Data!#REF!,Data!#REF!,(IF(B30=Data!#REF!,Data!#REF!,Data!#REF!)))))))))</f>
        <v>#REF!</v>
      </c>
      <c r="T30" s="379"/>
      <c r="U30" s="186" t="e">
        <f>IF(B30=Data!B87,Data!J87,(IF(B30=Data!B93,Data!J93,(IF(B30=Data!B95,Data!J95,(IF(B30=Data!#REF!,Data!#REF!,(IF(B30=Data!#REF!,Data!#REF!,(IF(B30=Data!B78,Data!J78,(IF(B30=Data!#REF!,Data!#REF!,(IF(B30=Data!#REF!,Data!#REF!,Data!#REF!)))))))))))))))&amp;IF(B30=Data!B212,Data!J212,(IF(B30=Data!B213,Data!J213,(IF(B30=Data!#REF!,Data!#REF!,(IF(B30=Data!B208,Data!J208,(IF(B30=Data!B209,Data!J209,(IF(B30=Data!#REF!,Data!J905,(IF(B30=Data!#REF!,Data!#REF!,(IF(B30=Data!B265,Data!J265,Data!#REF!)))))))))))))))&amp;IF(B30=Data!#REF!,Data!#REF!,(IF(B30=Data!#REF!,Data!#REF!,(IF(B30=Data!#REF!,Data!#REF!,(IF(B30=Data!#REF!,Data!#REF!,(IF(B30=Data!#REF!,Data!#REF!,Data!#REF!)))))))))</f>
        <v>#REF!</v>
      </c>
      <c r="V30" s="184"/>
      <c r="W30" s="282"/>
      <c r="X30" s="282"/>
      <c r="Y30" s="282"/>
      <c r="Z30" s="282"/>
      <c r="AA30" s="282"/>
      <c r="AB30" s="282"/>
      <c r="AC30" s="282"/>
      <c r="AD30" s="282"/>
    </row>
    <row r="31" spans="1:30" s="340" customFormat="1" ht="19.5" customHeight="1">
      <c r="A31" s="272"/>
      <c r="B31" s="695" t="s">
        <v>1230</v>
      </c>
      <c r="C31" s="696"/>
      <c r="D31" s="269">
        <f>SUM(D16:D30)</f>
        <v>9</v>
      </c>
      <c r="E31" s="374"/>
      <c r="F31" s="380"/>
      <c r="G31" s="191">
        <f>SUM(G16:G30)</f>
        <v>38310.849999999991</v>
      </c>
      <c r="H31" s="191"/>
      <c r="I31" s="383"/>
      <c r="J31" s="343"/>
      <c r="K31" s="191">
        <f>SUM(K16:K30)</f>
        <v>2706</v>
      </c>
      <c r="L31" s="191">
        <f>SUM(L16:L30)</f>
        <v>2398</v>
      </c>
      <c r="M31" s="191" t="e">
        <f>SUM(M16:M30)</f>
        <v>#REF!</v>
      </c>
      <c r="N31" s="190">
        <f>SUM(N14:N15)</f>
        <v>0</v>
      </c>
      <c r="O31" s="190" t="e">
        <f>SUM(#REF!)</f>
        <v>#REF!</v>
      </c>
      <c r="P31" s="190">
        <f>SUM(P14:P15)</f>
        <v>0</v>
      </c>
      <c r="Q31" s="190">
        <f>SUM(Q14:Q15)</f>
        <v>0</v>
      </c>
      <c r="R31" s="190" t="e">
        <f>SUM(#REF!)</f>
        <v>#REF!</v>
      </c>
      <c r="S31" s="190">
        <f>SUM(S14:S15)</f>
        <v>0</v>
      </c>
      <c r="T31" s="190">
        <f>SUM(T14:T15)</f>
        <v>0</v>
      </c>
      <c r="U31" s="190"/>
      <c r="V31" s="192">
        <f>SUM(V16:V30)</f>
        <v>13.76</v>
      </c>
      <c r="W31" s="282"/>
    </row>
    <row r="32" spans="1:30" ht="10.5" customHeight="1">
      <c r="A32" s="272"/>
      <c r="B32" s="697"/>
      <c r="C32" s="698"/>
      <c r="D32" s="395"/>
      <c r="E32" s="375"/>
      <c r="F32" s="311"/>
      <c r="G32" s="160" t="s">
        <v>523</v>
      </c>
      <c r="H32" s="157"/>
      <c r="I32" s="344"/>
      <c r="J32" s="344"/>
      <c r="K32" s="344"/>
      <c r="L32" s="161"/>
      <c r="M32" s="151"/>
      <c r="N32" s="298"/>
      <c r="U32" s="298"/>
      <c r="V32" s="298"/>
    </row>
    <row r="33" spans="1:22" ht="14">
      <c r="A33" s="290" t="s">
        <v>524</v>
      </c>
      <c r="B33" s="346"/>
      <c r="C33" s="347"/>
      <c r="D33" s="396" t="s">
        <v>81</v>
      </c>
      <c r="E33" s="305"/>
      <c r="F33" s="68" t="s">
        <v>82</v>
      </c>
      <c r="G33" s="72"/>
      <c r="H33" s="322" t="s">
        <v>83</v>
      </c>
      <c r="I33" s="349"/>
      <c r="J33" s="152" t="s">
        <v>84</v>
      </c>
      <c r="K33" s="152"/>
      <c r="L33" s="682" t="s">
        <v>85</v>
      </c>
      <c r="M33" s="683"/>
      <c r="N33" s="683"/>
      <c r="O33" s="683"/>
      <c r="P33" s="683"/>
      <c r="Q33" s="683"/>
      <c r="R33" s="683"/>
      <c r="S33" s="683"/>
      <c r="T33" s="683"/>
      <c r="U33" s="683"/>
      <c r="V33" s="684"/>
    </row>
    <row r="34" spans="1:22" ht="14">
      <c r="A34" s="297" t="s">
        <v>525</v>
      </c>
      <c r="B34" s="334"/>
      <c r="C34" s="308"/>
      <c r="D34" s="386" t="s">
        <v>87</v>
      </c>
      <c r="F34" s="685"/>
      <c r="G34" s="686"/>
      <c r="H34" s="297" t="s">
        <v>88</v>
      </c>
      <c r="I34" s="350"/>
      <c r="J34" s="154" t="s">
        <v>89</v>
      </c>
      <c r="K34" s="154"/>
      <c r="L34" s="150"/>
      <c r="V34" s="155"/>
    </row>
    <row r="35" spans="1:22">
      <c r="A35" s="297" t="s">
        <v>526</v>
      </c>
      <c r="B35" s="297"/>
      <c r="C35" s="298"/>
      <c r="D35" s="386"/>
      <c r="F35" s="685"/>
      <c r="G35" s="686"/>
      <c r="H35" s="297"/>
      <c r="I35" s="350"/>
      <c r="J35" s="154" t="s">
        <v>93</v>
      </c>
      <c r="K35" s="154"/>
      <c r="L35" s="150"/>
      <c r="V35" s="155"/>
    </row>
    <row r="36" spans="1:22" ht="10.5" customHeight="1">
      <c r="A36" s="311"/>
      <c r="B36" s="351"/>
      <c r="C36" s="352"/>
      <c r="D36" s="386" t="s">
        <v>94</v>
      </c>
      <c r="F36" s="685"/>
      <c r="G36" s="686"/>
      <c r="H36" s="297" t="s">
        <v>95</v>
      </c>
      <c r="I36" s="350"/>
      <c r="J36" s="154"/>
      <c r="K36" s="154"/>
      <c r="L36" s="150"/>
      <c r="V36" s="155"/>
    </row>
    <row r="37" spans="1:22" ht="13">
      <c r="A37" s="290" t="s">
        <v>96</v>
      </c>
      <c r="C37" s="292"/>
      <c r="D37" s="386" t="s">
        <v>97</v>
      </c>
      <c r="F37" s="76" t="s">
        <v>98</v>
      </c>
      <c r="G37" s="73"/>
      <c r="H37" s="297" t="s">
        <v>88</v>
      </c>
      <c r="I37" s="350"/>
      <c r="J37" s="154" t="s">
        <v>99</v>
      </c>
      <c r="K37" s="154"/>
      <c r="L37" s="150"/>
      <c r="V37" s="155"/>
    </row>
    <row r="38" spans="1:22" ht="10.5" customHeight="1">
      <c r="A38" s="297" t="s">
        <v>527</v>
      </c>
      <c r="C38" s="298"/>
      <c r="D38" s="386"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97"/>
      <c r="E39" s="312"/>
      <c r="F39" s="673" t="s">
        <v>1226</v>
      </c>
      <c r="G39" s="674"/>
      <c r="H39" s="673" t="s">
        <v>1227</v>
      </c>
      <c r="I39" s="674"/>
      <c r="J39" s="158" t="s">
        <v>104</v>
      </c>
      <c r="K39" s="158"/>
      <c r="L39" s="675" t="s">
        <v>105</v>
      </c>
      <c r="M39" s="676"/>
      <c r="N39" s="676"/>
      <c r="O39" s="676"/>
      <c r="P39" s="676"/>
      <c r="Q39" s="676"/>
      <c r="R39" s="676"/>
      <c r="S39" s="676"/>
      <c r="T39" s="676"/>
      <c r="U39" s="676"/>
      <c r="V39" s="677"/>
    </row>
    <row r="40" spans="1:22">
      <c r="B40" s="305"/>
    </row>
    <row r="46" spans="1:22" s="354" customFormat="1" ht="26.25" customHeight="1">
      <c r="A46" s="163" t="s">
        <v>886</v>
      </c>
      <c r="B46" s="146"/>
      <c r="C46" s="163" t="s">
        <v>569</v>
      </c>
      <c r="D46" s="362"/>
      <c r="E46" s="362"/>
      <c r="F46" s="363"/>
      <c r="G46" s="163" t="s">
        <v>880</v>
      </c>
      <c r="H46" s="146"/>
      <c r="I46" s="163" t="s">
        <v>569</v>
      </c>
      <c r="K46" s="265"/>
      <c r="L46" s="265"/>
      <c r="V46" s="264"/>
    </row>
    <row r="47" spans="1:22" s="354" customFormat="1" ht="19.25" customHeight="1">
      <c r="A47" s="163" t="s">
        <v>887</v>
      </c>
      <c r="B47" s="146"/>
      <c r="C47" s="163" t="s">
        <v>891</v>
      </c>
      <c r="D47" s="362"/>
      <c r="E47" s="362"/>
      <c r="F47" s="363"/>
      <c r="G47" s="247" t="s">
        <v>881</v>
      </c>
      <c r="H47" s="381"/>
      <c r="I47" s="247" t="s">
        <v>891</v>
      </c>
      <c r="K47" s="265"/>
      <c r="L47" s="265"/>
      <c r="V47" s="264"/>
    </row>
    <row r="48" spans="1:22" s="354" customFormat="1" ht="19.25" customHeight="1">
      <c r="A48" s="163" t="s">
        <v>888</v>
      </c>
      <c r="B48" s="146"/>
      <c r="C48" s="163" t="s">
        <v>891</v>
      </c>
      <c r="D48" s="362"/>
      <c r="E48" s="362"/>
      <c r="F48" s="363"/>
      <c r="G48" s="163" t="s">
        <v>882</v>
      </c>
      <c r="H48" s="146"/>
      <c r="I48" s="163" t="s">
        <v>569</v>
      </c>
      <c r="K48" s="265"/>
      <c r="L48" s="265"/>
      <c r="V48" s="264"/>
    </row>
    <row r="49" spans="1:22" s="354" customFormat="1" ht="19.25" customHeight="1">
      <c r="A49" s="163" t="s">
        <v>889</v>
      </c>
      <c r="B49" s="146"/>
      <c r="C49" s="163" t="s">
        <v>569</v>
      </c>
      <c r="D49" s="362"/>
      <c r="E49" s="362"/>
      <c r="F49" s="363"/>
      <c r="G49" s="163" t="s">
        <v>883</v>
      </c>
      <c r="H49" s="146"/>
      <c r="I49" s="163" t="s">
        <v>569</v>
      </c>
      <c r="K49" s="265"/>
      <c r="L49" s="265"/>
      <c r="V49" s="264"/>
    </row>
    <row r="50" spans="1:22" s="354" customFormat="1" ht="19.25" customHeight="1">
      <c r="A50" s="163" t="s">
        <v>890</v>
      </c>
      <c r="B50" s="146"/>
      <c r="C50" s="163" t="s">
        <v>569</v>
      </c>
      <c r="D50" s="362"/>
      <c r="E50" s="362"/>
      <c r="F50" s="363"/>
      <c r="G50" s="163" t="s">
        <v>885</v>
      </c>
      <c r="H50" s="146"/>
      <c r="I50" s="163" t="s">
        <v>569</v>
      </c>
      <c r="K50" s="265"/>
      <c r="L50" s="265"/>
      <c r="V50" s="264"/>
    </row>
    <row r="51" spans="1:22" ht="18.75" customHeight="1">
      <c r="A51" s="411"/>
      <c r="B51" s="411"/>
      <c r="C51" s="411"/>
      <c r="D51" s="411"/>
      <c r="E51" s="411"/>
      <c r="F51" s="266"/>
      <c r="G51" s="163" t="s">
        <v>884</v>
      </c>
      <c r="H51" s="146"/>
      <c r="I51" s="163" t="s">
        <v>569</v>
      </c>
    </row>
    <row r="55" spans="1:22">
      <c r="A55" s="282" t="s">
        <v>1223</v>
      </c>
      <c r="L55" s="355"/>
    </row>
    <row r="56" spans="1:22" ht="14">
      <c r="A56" s="356"/>
      <c r="C56" s="334"/>
      <c r="D56" s="357"/>
      <c r="L56" s="358"/>
    </row>
    <row r="57" spans="1:22" ht="14">
      <c r="A57" s="359"/>
      <c r="C57" s="334"/>
      <c r="D57" s="357"/>
      <c r="L57" s="358"/>
    </row>
    <row r="58" spans="1:22" ht="14">
      <c r="A58" s="359"/>
      <c r="C58" s="334"/>
      <c r="D58" s="357"/>
      <c r="L58" s="358"/>
    </row>
    <row r="59" spans="1:22" ht="14">
      <c r="A59" s="359"/>
      <c r="B59" s="334"/>
      <c r="C59" s="334"/>
      <c r="D59" s="357"/>
      <c r="L59" s="358"/>
    </row>
    <row r="60" spans="1:22" ht="14">
      <c r="A60" s="359"/>
      <c r="B60" s="334"/>
      <c r="C60" s="334"/>
      <c r="D60" s="357"/>
      <c r="L60" s="358"/>
    </row>
    <row r="61" spans="1:22" ht="14">
      <c r="A61" s="359"/>
      <c r="B61" s="334"/>
      <c r="C61" s="334"/>
      <c r="D61" s="357"/>
      <c r="L61" s="358"/>
    </row>
    <row r="62" spans="1:22" ht="14">
      <c r="A62" s="334"/>
      <c r="B62" s="334"/>
      <c r="C62" s="334"/>
      <c r="D62" s="357"/>
      <c r="L62" s="360"/>
    </row>
    <row r="63" spans="1:22" ht="14">
      <c r="A63" s="359"/>
      <c r="B63" s="334"/>
      <c r="C63" s="334"/>
      <c r="D63" s="357"/>
    </row>
    <row r="64" spans="1:22" ht="14">
      <c r="A64" s="334"/>
      <c r="B64" s="334"/>
      <c r="C64" s="334"/>
      <c r="D64" s="357"/>
    </row>
    <row r="65" spans="1:4" ht="14">
      <c r="A65" s="334"/>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59"/>
      <c r="B75" s="334"/>
      <c r="C75" s="334"/>
      <c r="D75" s="357"/>
    </row>
    <row r="76" spans="1:4" ht="14">
      <c r="A76" s="334"/>
      <c r="B76" s="334"/>
      <c r="C76" s="334"/>
      <c r="D76" s="357"/>
    </row>
    <row r="77" spans="1:4" ht="14">
      <c r="B77" s="334"/>
    </row>
    <row r="78" spans="1:4" ht="14">
      <c r="B78" s="334"/>
    </row>
    <row r="79" spans="1:4" ht="14">
      <c r="B79" s="334"/>
    </row>
  </sheetData>
  <mergeCells count="9">
    <mergeCell ref="F39:G39"/>
    <mergeCell ref="H39:I39"/>
    <mergeCell ref="L39:V39"/>
    <mergeCell ref="B31:C32"/>
    <mergeCell ref="L33:V33"/>
    <mergeCell ref="F34:G34"/>
    <mergeCell ref="F35:G35"/>
    <mergeCell ref="F36:G36"/>
    <mergeCell ref="L38:V38"/>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FD876-2251-4D76-A155-5AE685E26021}">
  <sheetPr>
    <pageSetUpPr fitToPage="1"/>
  </sheetPr>
  <dimension ref="A1:AD76"/>
  <sheetViews>
    <sheetView topLeftCell="A16" zoomScale="70" zoomScaleNormal="70" zoomScaleSheetLayoutView="85" workbookViewId="0">
      <selection activeCell="K27" sqref="K27"/>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23"/>
      <c r="I10" s="624"/>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1125</v>
      </c>
      <c r="C18" s="187" t="str">
        <f>IF(D18="","",VLOOKUP(B18,Data!$B$5:$L$404,2,FALSE))</f>
        <v/>
      </c>
      <c r="D18" s="361"/>
      <c r="E18" s="276"/>
      <c r="F18" s="185" t="str">
        <f>IF(D18="","",VLOOKUP(B18,Data!$B$5:$L$404,11,FALSE))</f>
        <v/>
      </c>
      <c r="G18" s="188" t="str">
        <f>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13</v>
      </c>
      <c r="B19" s="419" t="s">
        <v>239</v>
      </c>
      <c r="C19" s="187" t="str">
        <f>IF(D19="","",VLOOKUP(B19,Data!$B$5:$L$404,2,FALSE))</f>
        <v>AAC7366</v>
      </c>
      <c r="D19" s="361">
        <v>6</v>
      </c>
      <c r="E19" s="276"/>
      <c r="F19" s="185">
        <f>IF(D19="","",VLOOKUP(B19,Data!$B$5:$L$404,11,FALSE))</f>
        <v>2618.06</v>
      </c>
      <c r="G19" s="188">
        <f>IF(D19&gt;0,D19*F19,"-")</f>
        <v>15708.36</v>
      </c>
      <c r="H19" s="182" t="str">
        <f>IF(D19="","",VLOOKUP(B19,Data!$B$5:$D$404,3,FALSE))</f>
        <v>C/T</v>
      </c>
      <c r="I19" s="182" t="str">
        <f>IF(D19="","",VLOOKUP(B19,Data!$B$5:$M$404,12,FALSE))</f>
        <v>Indonesia</v>
      </c>
      <c r="J19" s="280" t="s">
        <v>1124</v>
      </c>
      <c r="K19" s="183">
        <f>IF(D19="","",VLOOKUP(B19,Data!$B$5:$E$404,4,FALSE)*D19)</f>
        <v>1596</v>
      </c>
      <c r="L19" s="183">
        <f>IF(D19="","",VLOOKUP(B19,Data!$B$5:$F$404,5,FALSE)*D19)</f>
        <v>1476</v>
      </c>
      <c r="M19" s="189"/>
      <c r="N19" s="377"/>
      <c r="O19" s="378"/>
      <c r="P19" s="186"/>
      <c r="Q19" s="378"/>
      <c r="R19" s="378"/>
      <c r="S19" s="186"/>
      <c r="T19" s="379"/>
      <c r="U19" s="186"/>
      <c r="V19" s="184">
        <f>IF(D19="","",VLOOKUP(B19,Data!$B$5:$J$404,9,FALSE)*D19)</f>
        <v>8.9280000000000008</v>
      </c>
      <c r="W19" s="282"/>
      <c r="X19" s="282"/>
      <c r="Y19" s="282"/>
      <c r="Z19" s="282"/>
      <c r="AA19" s="282"/>
      <c r="AB19" s="282"/>
      <c r="AC19" s="282"/>
      <c r="AD19" s="282"/>
    </row>
    <row r="20" spans="1:30" s="340" customFormat="1" ht="17" customHeight="1">
      <c r="A20" s="488">
        <v>14</v>
      </c>
      <c r="B20" s="419" t="s">
        <v>413</v>
      </c>
      <c r="C20" s="187" t="str">
        <f>IF(D20="","",VLOOKUP(B20,Data!$B$5:$L$404,2,FALSE))</f>
        <v>ZH56750</v>
      </c>
      <c r="D20" s="361">
        <v>1</v>
      </c>
      <c r="E20" s="276"/>
      <c r="F20" s="185">
        <f>IF(D20="","",VLOOKUP(B20,Data!$B$5:$L$404,11,FALSE))</f>
        <v>2658.38</v>
      </c>
      <c r="G20" s="188">
        <f>IF(D20&gt;0,D20*F20,"-")</f>
        <v>2658.38</v>
      </c>
      <c r="H20" s="182" t="str">
        <f>IF(D20="","",VLOOKUP(B20,Data!$B$5:$D$404,3,FALSE))</f>
        <v>C/T</v>
      </c>
      <c r="I20" s="182" t="str">
        <f>IF(D20="","",VLOOKUP(B20,Data!$B$5:$M$404,12,FALSE))</f>
        <v>Indonesia</v>
      </c>
      <c r="J20" s="280" t="s">
        <v>1124</v>
      </c>
      <c r="K20" s="183">
        <f>IF(D20="","",VLOOKUP(B20,Data!$B$5:$E$404,4,FALSE)*D20)</f>
        <v>266</v>
      </c>
      <c r="L20" s="183">
        <f>IF(D20="","",VLOOKUP(B20,Data!$B$5:$F$404,5,FALSE)*D20)</f>
        <v>246</v>
      </c>
      <c r="M20" s="189"/>
      <c r="N20" s="377"/>
      <c r="O20" s="378"/>
      <c r="P20" s="186"/>
      <c r="Q20" s="378"/>
      <c r="R20" s="378"/>
      <c r="S20" s="186"/>
      <c r="T20" s="379"/>
      <c r="U20" s="186"/>
      <c r="V20" s="184">
        <f>IF(D20="","",VLOOKUP(B20,Data!$B$5:$J$404,9,FALSE)*D20)</f>
        <v>1.488</v>
      </c>
      <c r="W20" s="282"/>
      <c r="X20" s="282"/>
      <c r="Y20" s="282"/>
      <c r="Z20" s="282"/>
      <c r="AA20" s="282"/>
      <c r="AB20" s="282"/>
      <c r="AC20" s="282"/>
      <c r="AD20" s="282"/>
    </row>
    <row r="21" spans="1:30" s="340" customFormat="1" ht="17" customHeight="1">
      <c r="A21" s="488"/>
      <c r="B21" s="369" t="s">
        <v>1177</v>
      </c>
      <c r="C21" s="187" t="str">
        <f>IF(D21="","",VLOOKUP(B21,Data!$B$5:$L$404,2,FALSE))</f>
        <v/>
      </c>
      <c r="D21" s="361"/>
      <c r="E21" s="276"/>
      <c r="F21" s="185" t="str">
        <f>IF(D21="","",VLOOKUP(B21,Data!$B$5:$L$404,11,FALSE))</f>
        <v/>
      </c>
      <c r="G21" s="188" t="str">
        <f>IF(D21&gt;0,D21*F21,"-")</f>
        <v>-</v>
      </c>
      <c r="H21" s="182" t="str">
        <f>IF(D21="","",VLOOKUP(B21,Data!$B$5:$D$404,3,FALSE))</f>
        <v/>
      </c>
      <c r="I21" s="182" t="str">
        <f>IF(D21="","",VLOOKUP(B21,Data!$B$5:$M$404,12,FALSE))</f>
        <v/>
      </c>
      <c r="J21" s="553"/>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488">
        <v>15</v>
      </c>
      <c r="B22" s="419" t="s">
        <v>413</v>
      </c>
      <c r="C22" s="187" t="str">
        <f>IF(D22="","",VLOOKUP(B22,Data!$B$5:$L$404,2,FALSE))</f>
        <v>ZH56750</v>
      </c>
      <c r="D22" s="361">
        <v>1</v>
      </c>
      <c r="E22" s="276"/>
      <c r="F22" s="185">
        <f>IF(D22="","",VLOOKUP(B22,Data!$B$5:$L$404,11,FALSE))</f>
        <v>2658.38</v>
      </c>
      <c r="G22" s="188">
        <f>IF(D22&gt;0,D22*F22,"-")</f>
        <v>2658.38</v>
      </c>
      <c r="H22" s="182" t="str">
        <f>IF(D22="","",VLOOKUP(B22,Data!$B$5:$D$404,3,FALSE))</f>
        <v>C/T</v>
      </c>
      <c r="I22" s="182" t="str">
        <f>IF(D22="","",VLOOKUP(B22,Data!$B$5:$M$404,12,FALSE))</f>
        <v>Indonesia</v>
      </c>
      <c r="J22" s="280" t="s">
        <v>1178</v>
      </c>
      <c r="K22" s="183">
        <f>IF(D22="","",VLOOKUP(B22,Data!$B$5:$E$404,4,FALSE)*D22)</f>
        <v>266</v>
      </c>
      <c r="L22" s="183">
        <f>IF(D22="","",VLOOKUP(B22,Data!$B$5:$F$404,5,FALSE)*D22)</f>
        <v>246</v>
      </c>
      <c r="M22" s="189"/>
      <c r="N22" s="377"/>
      <c r="O22" s="378"/>
      <c r="P22" s="186"/>
      <c r="Q22" s="378"/>
      <c r="R22" s="378"/>
      <c r="S22" s="186"/>
      <c r="T22" s="379"/>
      <c r="U22" s="186"/>
      <c r="V22" s="184">
        <f>IF(D22="","",VLOOKUP(B22,Data!$B$5:$J$404,9,FALSE)*D22)</f>
        <v>1.488</v>
      </c>
      <c r="W22" s="282"/>
      <c r="X22" s="282"/>
      <c r="Y22" s="282"/>
      <c r="Z22" s="282"/>
      <c r="AA22" s="282"/>
      <c r="AB22" s="282"/>
      <c r="AC22" s="282"/>
      <c r="AD22" s="282"/>
    </row>
    <row r="23" spans="1:30" s="340" customFormat="1" ht="17" customHeight="1">
      <c r="A23" s="488"/>
      <c r="B23" s="419"/>
      <c r="C23" s="187" t="str">
        <f>IF(D23="","",VLOOKUP(B23,Data!$B$5:$L$404,2,FALSE))</f>
        <v/>
      </c>
      <c r="D23" s="361"/>
      <c r="E23" s="276"/>
      <c r="F23" s="185" t="str">
        <f>IF(D23="","",VLOOKUP(B23,Data!$B$5:$L$404,11,FALSE))</f>
        <v/>
      </c>
      <c r="G23" s="188" t="str">
        <f t="shared" ref="G23:G29" si="0">IF(D23&gt;0,D23*F23,"-")</f>
        <v>-</v>
      </c>
      <c r="H23" s="182" t="str">
        <f>IF(D23="","",VLOOKUP(B23,Data!$B$5:$D$404,3,FALSE))</f>
        <v/>
      </c>
      <c r="I23" s="182" t="str">
        <f>IF(D23="","",VLOOKUP(B23,Data!$B$5:$M$404,12,FALSE))</f>
        <v/>
      </c>
      <c r="J23" s="280"/>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c r="C25" s="187" t="str">
        <f>IF(D25="","",VLOOKUP(B25,Data!$B$5:$L$404,2,FALSE))</f>
        <v/>
      </c>
      <c r="D25" s="361"/>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c r="C26" s="187" t="str">
        <f>IF(D26="","",VLOOKUP(B26,Data!$B$5:$L$404,2,FALSE))</f>
        <v/>
      </c>
      <c r="D26" s="361"/>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272"/>
      <c r="B27" s="342"/>
      <c r="C27" s="187" t="str">
        <f>IF(D27="","",VLOOKUP(B27,Data!$B$5:$L$404,2,FALSE))</f>
        <v/>
      </c>
      <c r="D27" s="361"/>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272"/>
      <c r="B28" s="342" t="s">
        <v>871</v>
      </c>
      <c r="C28" s="187" t="str">
        <f>IF(D28="","",VLOOKUP(B28,Data!$B$5:$L$404,2,FALSE))</f>
        <v/>
      </c>
      <c r="D28" s="339"/>
      <c r="E28" s="412"/>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272"/>
      <c r="B29" s="342" t="s">
        <v>1228</v>
      </c>
      <c r="C29" s="187" t="str">
        <f>IF(D29="","",VLOOKUP(B29,Data!$B$5:$L$404,2,FALSE))</f>
        <v/>
      </c>
      <c r="D29" s="339"/>
      <c r="E29" s="276"/>
      <c r="F29" s="185" t="str">
        <f>IF(D29="","",VLOOKUP(B29,Data!$B$5:$L$404,11,FALSE))</f>
        <v/>
      </c>
      <c r="G29" s="188" t="str">
        <f t="shared" si="0"/>
        <v>-</v>
      </c>
      <c r="H29" s="182" t="str">
        <f>IF(D29="","",VLOOKUP(B29,Data!$B$5:$D$404,3,FALSE))</f>
        <v/>
      </c>
      <c r="I29" s="182" t="str">
        <f>IF(D29="","",VLOOKUP(B29,Data!$B$5:$M$404,12,FALSE))</f>
        <v/>
      </c>
      <c r="J29" s="246"/>
      <c r="K29" s="183" t="str">
        <f>IF(D29="","",VLOOKUP(B29,Data!$B$5:$E$404,4,FALSE)*D29)</f>
        <v/>
      </c>
      <c r="L29" s="183" t="str">
        <f>IF(D29="","",VLOOKUP(B29,Data!$B$5:$F$404,5,FALSE)*D29)</f>
        <v/>
      </c>
      <c r="M29" s="189" t="e">
        <f>IF(B29=Data!B87,Data!G87,(IF(B29=Data!B93,Data!G93,(IF(B29=Data!B95,Data!G95,(IF(B29=Data!#REF!,Data!#REF!,(IF(B29=Data!#REF!,Data!#REF!,(IF(B29=Data!B78,Data!G78,(IF(B29=Data!#REF!,Data!#REF!,(IF(B29=Data!#REF!,Data!#REF!,Data!#REF!)))))))))))))))&amp;IF(B29=Data!B212,Data!G212,(IF(B29=Data!B213,Data!G213,(IF(B29=Data!#REF!,Data!#REF!,(IF(B29=Data!B208,Data!G208,(IF(B29=Data!B209,Data!G209,(IF(B29=Data!#REF!,Data!G905,(IF(B29=Data!#REF!,Data!#REF!,(IF(B29=Data!B265,Data!G265,Data!#REF!)))))))))))))))&amp;IF(B29=Data!#REF!,Data!#REF!,(IF(B29=Data!#REF!,Data!#REF!,(IF(B29=Data!#REF!,Data!#REF!,(IF(B29=Data!#REF!,Data!#REF!,(IF(B29=Data!#REF!,Data!#REF!,Data!#REF!)))))))))</f>
        <v>#REF!</v>
      </c>
      <c r="N29" s="377"/>
      <c r="O29" s="378"/>
      <c r="P29" s="186" t="e">
        <f>IF(B29=Data!B87,Data!H87,(IF(B29=Data!B93,Data!H93,(IF(B29=Data!B95,Data!H95,(IF(B29=Data!#REF!,Data!#REF!,(IF(B29=Data!#REF!,Data!#REF!,(IF(B29=Data!B78,Data!H78,(IF(B29=Data!#REF!,Data!#REF!,(IF(B29=Data!#REF!,Data!#REF!,Data!#REF!)))))))))))))))&amp;IF(B29=Data!B212,Data!H212,(IF(B29=Data!B213,Data!H213,(IF(B29=Data!#REF!,Data!#REF!,(IF(B29=Data!B208,Data!H208,(IF(B29=Data!B209,Data!H209,(IF(B29=Data!#REF!,Data!H905,(IF(B29=Data!#REF!,Data!#REF!,(IF(B29=Data!B265,Data!H265,Data!#REF!)))))))))))))))&amp;IF(B29=Data!#REF!,Data!#REF!,(IF(B29=Data!#REF!,Data!#REF!,(IF(B29=Data!#REF!,Data!#REF!,(IF(B29=Data!#REF!,Data!#REF!,(IF(B29=Data!#REF!,Data!#REF!,Data!#REF!)))))))))</f>
        <v>#REF!</v>
      </c>
      <c r="Q29" s="378"/>
      <c r="R29" s="378"/>
      <c r="S29" s="186" t="e">
        <f>IF(B29=Data!B87,Data!I87,(IF(B29=Data!B93,Data!I93,(IF(B29=Data!B95,Data!I95,(IF(B29=Data!#REF!,Data!#REF!,(IF(B29=Data!#REF!,Data!#REF!,(IF(B29=Data!B78,Data!I78,(IF(B29=Data!#REF!,Data!#REF!,(IF(B29=Data!#REF!,Data!#REF!,Data!#REF!)))))))))))))))&amp;IF(B29=Data!B212,Data!I212,(IF(B29=Data!B213,Data!I213,(IF(B29=Data!#REF!,Data!#REF!,(IF(B29=Data!B208,Data!I208,(IF(B29=Data!B209,Data!I209,(IF(B29=Data!#REF!,Data!I905,(IF(B29=Data!#REF!,Data!#REF!,(IF(B29=Data!B265,Data!I265,Data!#REF!)))))))))))))))&amp;IF(B29=Data!#REF!,Data!#REF!,(IF(B29=Data!#REF!,Data!#REF!,(IF(B29=Data!#REF!,Data!#REF!,(IF(B29=Data!#REF!,Data!#REF!,(IF(B29=Data!#REF!,Data!#REF!,Data!#REF!)))))))))</f>
        <v>#REF!</v>
      </c>
      <c r="T29" s="379"/>
      <c r="U29" s="186" t="e">
        <f>IF(B29=Data!B87,Data!J87,(IF(B29=Data!B93,Data!J93,(IF(B29=Data!B95,Data!J95,(IF(B29=Data!#REF!,Data!#REF!,(IF(B29=Data!#REF!,Data!#REF!,(IF(B29=Data!B78,Data!J78,(IF(B29=Data!#REF!,Data!#REF!,(IF(B29=Data!#REF!,Data!#REF!,Data!#REF!)))))))))))))))&amp;IF(B29=Data!B212,Data!J212,(IF(B29=Data!B213,Data!J213,(IF(B29=Data!#REF!,Data!#REF!,(IF(B29=Data!B208,Data!J208,(IF(B29=Data!B209,Data!J209,(IF(B29=Data!#REF!,Data!J905,(IF(B29=Data!#REF!,Data!#REF!,(IF(B29=Data!B265,Data!J265,Data!#REF!)))))))))))))))&amp;IF(B29=Data!#REF!,Data!#REF!,(IF(B29=Data!#REF!,Data!#REF!,(IF(B29=Data!#REF!,Data!#REF!,(IF(B29=Data!#REF!,Data!#REF!,(IF(B29=Data!#REF!,Data!#REF!,Data!#REF!)))))))))</f>
        <v>#REF!</v>
      </c>
      <c r="V29" s="184" t="str">
        <f>IF(D29="","",VLOOKUP(B29,Data!$B$5:$J$404,9,FALSE)*D29)</f>
        <v/>
      </c>
      <c r="W29" s="282"/>
      <c r="X29" s="282"/>
      <c r="Y29" s="282"/>
      <c r="Z29" s="282"/>
      <c r="AA29" s="282"/>
      <c r="AB29" s="282"/>
      <c r="AC29" s="282"/>
      <c r="AD29" s="282"/>
    </row>
    <row r="30" spans="1:30" s="340" customFormat="1" ht="16.5" customHeight="1">
      <c r="A30" s="272"/>
      <c r="B30" s="695" t="s">
        <v>1231</v>
      </c>
      <c r="C30" s="696"/>
      <c r="D30" s="193">
        <f>SUM(D18:D29)</f>
        <v>8</v>
      </c>
      <c r="E30" s="380"/>
      <c r="F30" s="190"/>
      <c r="G30" s="191">
        <f>SUM(G18:G29)</f>
        <v>21025.120000000003</v>
      </c>
      <c r="H30" s="343"/>
      <c r="I30" s="343"/>
      <c r="J30" s="343"/>
      <c r="K30" s="191">
        <f>SUM(K18:K29)</f>
        <v>2128</v>
      </c>
      <c r="L30" s="191">
        <f>SUM(L18:L29)</f>
        <v>1968</v>
      </c>
      <c r="M30" s="190">
        <f>SUM(M16:M17)</f>
        <v>0</v>
      </c>
      <c r="N30" s="190"/>
      <c r="O30" s="190"/>
      <c r="P30" s="190"/>
      <c r="Q30" s="190"/>
      <c r="R30" s="190">
        <f>SUM(R16:R17)</f>
        <v>0</v>
      </c>
      <c r="S30" s="190">
        <f>SUM(S16:S17)</f>
        <v>0</v>
      </c>
      <c r="T30" s="190"/>
      <c r="U30" s="190">
        <f>SUM(U16:U17)</f>
        <v>0</v>
      </c>
      <c r="V30" s="192">
        <f>SUM(V18:V29)</f>
        <v>11.904</v>
      </c>
    </row>
    <row r="31" spans="1:30" ht="10.25" customHeight="1">
      <c r="A31" s="272"/>
      <c r="B31" s="697"/>
      <c r="C31" s="698"/>
      <c r="D31" s="345"/>
      <c r="E31" s="311"/>
      <c r="F31" s="160" t="s">
        <v>523</v>
      </c>
      <c r="G31" s="157"/>
      <c r="H31" s="344"/>
      <c r="I31" s="344"/>
      <c r="J31" s="344"/>
      <c r="K31" s="161"/>
      <c r="L31" s="151"/>
      <c r="M31" s="298"/>
      <c r="T31" s="298"/>
      <c r="U31" s="298"/>
      <c r="V31" s="155"/>
    </row>
    <row r="32" spans="1:30" ht="14">
      <c r="A32" s="290" t="s">
        <v>524</v>
      </c>
      <c r="B32" s="346"/>
      <c r="C32" s="347"/>
      <c r="D32" s="396" t="s">
        <v>81</v>
      </c>
      <c r="E32" s="305"/>
      <c r="F32" s="68" t="s">
        <v>82</v>
      </c>
      <c r="G32" s="72"/>
      <c r="H32" s="322" t="s">
        <v>83</v>
      </c>
      <c r="I32" s="349"/>
      <c r="J32" s="152" t="s">
        <v>84</v>
      </c>
      <c r="K32" s="152"/>
      <c r="L32" s="682" t="s">
        <v>85</v>
      </c>
      <c r="M32" s="683"/>
      <c r="N32" s="683"/>
      <c r="O32" s="683"/>
      <c r="P32" s="683"/>
      <c r="Q32" s="683"/>
      <c r="R32" s="683"/>
      <c r="S32" s="683"/>
      <c r="T32" s="683"/>
      <c r="U32" s="683"/>
      <c r="V32" s="684"/>
    </row>
    <row r="33" spans="1:22" ht="14">
      <c r="A33" s="297" t="s">
        <v>525</v>
      </c>
      <c r="B33" s="334"/>
      <c r="C33" s="308"/>
      <c r="D33" s="386" t="s">
        <v>87</v>
      </c>
      <c r="F33" s="685"/>
      <c r="G33" s="686"/>
      <c r="H33" s="297" t="s">
        <v>88</v>
      </c>
      <c r="I33" s="350"/>
      <c r="J33" s="154" t="s">
        <v>89</v>
      </c>
      <c r="K33" s="154"/>
      <c r="L33" s="150"/>
      <c r="V33" s="155"/>
    </row>
    <row r="34" spans="1:22">
      <c r="A34" s="297" t="s">
        <v>526</v>
      </c>
      <c r="B34" s="297"/>
      <c r="C34" s="298"/>
      <c r="D34" s="386"/>
      <c r="F34" s="685"/>
      <c r="G34" s="686"/>
      <c r="H34" s="297"/>
      <c r="I34" s="350"/>
      <c r="J34" s="154" t="s">
        <v>93</v>
      </c>
      <c r="K34" s="154"/>
      <c r="L34" s="150"/>
      <c r="V34" s="155"/>
    </row>
    <row r="35" spans="1:22" ht="10.5" customHeight="1">
      <c r="A35" s="311"/>
      <c r="B35" s="351"/>
      <c r="C35" s="352"/>
      <c r="D35" s="386" t="s">
        <v>94</v>
      </c>
      <c r="F35" s="685"/>
      <c r="G35" s="686"/>
      <c r="H35" s="297" t="s">
        <v>95</v>
      </c>
      <c r="I35" s="350"/>
      <c r="J35" s="154"/>
      <c r="K35" s="154"/>
      <c r="L35" s="150"/>
      <c r="V35" s="155"/>
    </row>
    <row r="36" spans="1:22" ht="13">
      <c r="A36" s="290" t="s">
        <v>96</v>
      </c>
      <c r="C36" s="292"/>
      <c r="D36" s="386" t="s">
        <v>97</v>
      </c>
      <c r="F36" s="76" t="s">
        <v>98</v>
      </c>
      <c r="G36" s="73"/>
      <c r="H36" s="297" t="s">
        <v>88</v>
      </c>
      <c r="I36" s="350"/>
      <c r="J36" s="154" t="s">
        <v>99</v>
      </c>
      <c r="K36" s="154"/>
      <c r="L36" s="150"/>
      <c r="V36" s="155"/>
    </row>
    <row r="37" spans="1:22" ht="10.5" customHeight="1">
      <c r="A37" s="297" t="s">
        <v>527</v>
      </c>
      <c r="C37" s="298"/>
      <c r="D37" s="386" t="s">
        <v>100</v>
      </c>
      <c r="F37" s="77"/>
      <c r="G37" s="162"/>
      <c r="H37" s="297" t="s">
        <v>101</v>
      </c>
      <c r="I37" s="350"/>
      <c r="J37" s="154" t="s">
        <v>528</v>
      </c>
      <c r="K37" s="154"/>
      <c r="L37" s="687" t="s">
        <v>103</v>
      </c>
      <c r="M37" s="688"/>
      <c r="N37" s="688"/>
      <c r="O37" s="688"/>
      <c r="P37" s="688"/>
      <c r="Q37" s="688"/>
      <c r="R37" s="688"/>
      <c r="S37" s="688"/>
      <c r="T37" s="688"/>
      <c r="U37" s="688"/>
      <c r="V37" s="689"/>
    </row>
    <row r="38" spans="1:22">
      <c r="A38" s="311"/>
      <c r="B38" s="312"/>
      <c r="C38" s="313"/>
      <c r="D38" s="397"/>
      <c r="E38" s="312"/>
      <c r="F38" s="673" t="s">
        <v>1226</v>
      </c>
      <c r="G38" s="674"/>
      <c r="H38" s="673" t="s">
        <v>1227</v>
      </c>
      <c r="I38" s="674"/>
      <c r="J38" s="158" t="s">
        <v>104</v>
      </c>
      <c r="K38" s="158"/>
      <c r="L38" s="675" t="s">
        <v>105</v>
      </c>
      <c r="M38" s="676"/>
      <c r="N38" s="676"/>
      <c r="O38" s="676"/>
      <c r="P38" s="676"/>
      <c r="Q38" s="676"/>
      <c r="R38" s="676"/>
      <c r="S38" s="676"/>
      <c r="T38" s="676"/>
      <c r="U38" s="676"/>
      <c r="V38" s="677"/>
    </row>
    <row r="39" spans="1:22">
      <c r="B39" s="305"/>
    </row>
    <row r="43" spans="1:22" s="354" customFormat="1" ht="21" customHeight="1">
      <c r="A43" s="163" t="s">
        <v>886</v>
      </c>
      <c r="B43" s="146"/>
      <c r="C43" s="163" t="s">
        <v>569</v>
      </c>
      <c r="D43" s="362"/>
      <c r="E43" s="362"/>
      <c r="F43" s="363"/>
      <c r="G43" s="163" t="s">
        <v>880</v>
      </c>
      <c r="H43" s="146"/>
      <c r="I43" s="163" t="s">
        <v>569</v>
      </c>
      <c r="K43" s="265"/>
      <c r="L43" s="265"/>
      <c r="V43" s="264"/>
    </row>
    <row r="44" spans="1:22" s="354" customFormat="1" ht="19.25" customHeight="1">
      <c r="A44" s="163" t="s">
        <v>887</v>
      </c>
      <c r="B44" s="146"/>
      <c r="C44" s="163" t="s">
        <v>891</v>
      </c>
      <c r="D44" s="362"/>
      <c r="E44" s="362"/>
      <c r="F44" s="363"/>
      <c r="G44" s="247" t="s">
        <v>881</v>
      </c>
      <c r="H44" s="381"/>
      <c r="I44" s="247" t="s">
        <v>891</v>
      </c>
      <c r="K44" s="265"/>
      <c r="L44" s="265"/>
      <c r="V44" s="264"/>
    </row>
    <row r="45" spans="1:22" s="354" customFormat="1" ht="19.25" customHeight="1">
      <c r="A45" s="163" t="s">
        <v>888</v>
      </c>
      <c r="B45" s="146"/>
      <c r="C45" s="163" t="s">
        <v>891</v>
      </c>
      <c r="D45" s="362"/>
      <c r="E45" s="362"/>
      <c r="F45" s="363"/>
      <c r="G45" s="163" t="s">
        <v>882</v>
      </c>
      <c r="H45" s="146"/>
      <c r="I45" s="163" t="s">
        <v>569</v>
      </c>
      <c r="K45" s="265"/>
      <c r="L45" s="265"/>
      <c r="V45" s="264"/>
    </row>
    <row r="46" spans="1:22" s="354" customFormat="1" ht="19.25" customHeight="1">
      <c r="A46" s="163" t="s">
        <v>889</v>
      </c>
      <c r="B46" s="146"/>
      <c r="C46" s="163" t="s">
        <v>569</v>
      </c>
      <c r="D46" s="362"/>
      <c r="E46" s="362"/>
      <c r="F46" s="363"/>
      <c r="G46" s="163" t="s">
        <v>883</v>
      </c>
      <c r="H46" s="146"/>
      <c r="I46" s="163" t="s">
        <v>569</v>
      </c>
      <c r="K46" s="265"/>
      <c r="L46" s="265"/>
      <c r="V46" s="264"/>
    </row>
    <row r="47" spans="1:22" s="354" customFormat="1" ht="19.25" customHeight="1">
      <c r="A47" s="163" t="s">
        <v>890</v>
      </c>
      <c r="B47" s="146"/>
      <c r="C47" s="163" t="s">
        <v>569</v>
      </c>
      <c r="D47" s="362"/>
      <c r="E47" s="362"/>
      <c r="F47" s="363"/>
      <c r="G47" s="163" t="s">
        <v>885</v>
      </c>
      <c r="H47" s="146"/>
      <c r="I47" s="163" t="s">
        <v>569</v>
      </c>
      <c r="K47" s="265"/>
      <c r="L47" s="265"/>
      <c r="V47" s="264"/>
    </row>
    <row r="48" spans="1:22" ht="18.75" customHeight="1">
      <c r="A48" s="411"/>
      <c r="B48" s="411"/>
      <c r="C48" s="411"/>
      <c r="D48" s="411"/>
      <c r="E48" s="411"/>
      <c r="F48" s="266"/>
      <c r="G48" s="163" t="s">
        <v>884</v>
      </c>
      <c r="H48" s="146"/>
      <c r="I48" s="163" t="s">
        <v>569</v>
      </c>
    </row>
    <row r="52" spans="1:12">
      <c r="L52" s="355"/>
    </row>
    <row r="53" spans="1:12" ht="14">
      <c r="A53" s="356"/>
      <c r="C53" s="334"/>
      <c r="D53" s="357"/>
      <c r="L53" s="358"/>
    </row>
    <row r="54" spans="1:12" ht="14">
      <c r="A54" s="359"/>
      <c r="C54" s="334"/>
      <c r="D54" s="357"/>
      <c r="L54" s="358"/>
    </row>
    <row r="55" spans="1:12" ht="14">
      <c r="A55" s="359"/>
      <c r="C55" s="334"/>
      <c r="D55" s="357"/>
      <c r="L55" s="358"/>
    </row>
    <row r="56" spans="1:12" ht="14">
      <c r="A56" s="359"/>
      <c r="B56" s="334"/>
      <c r="C56" s="334"/>
      <c r="D56" s="357"/>
      <c r="L56" s="358"/>
    </row>
    <row r="57" spans="1:12" ht="14">
      <c r="A57" s="359"/>
      <c r="B57" s="334"/>
      <c r="C57" s="334"/>
      <c r="D57" s="357"/>
      <c r="L57" s="358"/>
    </row>
    <row r="58" spans="1:12" ht="14">
      <c r="A58" s="359"/>
      <c r="B58" s="334"/>
      <c r="C58" s="334"/>
      <c r="D58" s="357"/>
      <c r="L58" s="358"/>
    </row>
    <row r="59" spans="1:12" ht="14">
      <c r="A59" s="334"/>
      <c r="B59" s="334"/>
      <c r="C59" s="334"/>
      <c r="D59" s="357"/>
      <c r="L59" s="360"/>
    </row>
    <row r="60" spans="1:12" ht="14">
      <c r="A60" s="359"/>
      <c r="B60" s="334"/>
      <c r="C60" s="334"/>
      <c r="D60" s="357"/>
    </row>
    <row r="61" spans="1:12" ht="14">
      <c r="A61" s="334"/>
      <c r="B61" s="334"/>
      <c r="C61" s="334"/>
      <c r="D61" s="357"/>
    </row>
    <row r="62" spans="1:12" ht="14">
      <c r="A62" s="334"/>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34"/>
      <c r="B73" s="334"/>
      <c r="C73" s="334"/>
      <c r="D73" s="357"/>
    </row>
    <row r="74" spans="1:4" ht="14">
      <c r="B74" s="334"/>
    </row>
    <row r="75" spans="1:4" ht="14">
      <c r="B75" s="334"/>
    </row>
    <row r="76" spans="1:4" ht="14">
      <c r="B76" s="334"/>
    </row>
  </sheetData>
  <mergeCells count="9">
    <mergeCell ref="F38:G38"/>
    <mergeCell ref="H38:I38"/>
    <mergeCell ref="L38:V38"/>
    <mergeCell ref="B30:C31"/>
    <mergeCell ref="L32:V32"/>
    <mergeCell ref="F33:G33"/>
    <mergeCell ref="F34:G34"/>
    <mergeCell ref="F35:G35"/>
    <mergeCell ref="L37:V37"/>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918CD-1009-4889-B25B-AC8648C409FB}">
  <sheetPr>
    <pageSetUpPr fitToPage="1"/>
  </sheetPr>
  <dimension ref="A1:V77"/>
  <sheetViews>
    <sheetView topLeftCell="A16" zoomScale="85" zoomScaleNormal="85" zoomScaleSheetLayoutView="75" workbookViewId="0">
      <selection activeCell="B30" sqref="B30:C31"/>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25"/>
      <c r="I10" s="626"/>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420" t="s">
        <v>1175</v>
      </c>
      <c r="C18" s="187" t="str">
        <f>IF(D18="","",VLOOKUP(B18,Data!$B$5:$L$404,2,FALSE))</f>
        <v/>
      </c>
      <c r="D18" s="274"/>
      <c r="E18" s="466"/>
      <c r="F18" s="185" t="str">
        <f>IF(D18="","",VLOOKUP(B18,Data!$B$5:$L$404,11,FALSE))</f>
        <v/>
      </c>
      <c r="G18" s="188" t="str">
        <f t="shared" ref="G18:G29"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193,Data!G193,(IF(B18=Data!B199,Data!G199,(IF(B18=Data!B201,Data!G201,(IF(B18=Data!#REF!,Data!#REF!,(IF(B18=Data!#REF!,Data!#REF!,(IF(B18=Data!B184,Data!G184,(IF(B18=Data!#REF!,Data!#REF!,(IF(B18=Data!#REF!,Data!#REF!,Data!#REF!)))))))))))))))&amp;IF(B18=Data!B319,Data!G319,(IF(B18=Data!B320,Data!G320,(IF(B18=Data!#REF!,Data!#REF!,(IF(B18=Data!B315,Data!G315,(IF(B18=Data!B316,Data!G316,(IF(B18=Data!#REF!,Data!G1011,(IF(B18=Data!#REF!,Data!#REF!,(IF(B18=Data!B371,Data!G371,Data!#REF!)))))))))))))))&amp;IF(B18=Data!#REF!,Data!#REF!,(IF(B18=Data!#REF!,Data!#REF!,(IF(B18=Data!#REF!,Data!#REF!,(IF(B18=Data!#REF!,Data!#REF!,(IF(B18=Data!#REF!,Data!#REF!,Data!#REF!)))))))))</f>
        <v>#REF!</v>
      </c>
      <c r="N18" s="377"/>
      <c r="O18" s="378"/>
      <c r="P18" s="186" t="e">
        <f>IF(B18=Data!B193,Data!H193,(IF(B18=Data!B199,Data!H199,(IF(B18=Data!B201,Data!H201,(IF(B18=Data!#REF!,Data!#REF!,(IF(B18=Data!#REF!,Data!#REF!,(IF(B18=Data!B184,Data!H184,(IF(B18=Data!#REF!,Data!#REF!,(IF(B18=Data!#REF!,Data!#REF!,Data!#REF!)))))))))))))))&amp;IF(B18=Data!B319,Data!H319,(IF(B18=Data!B320,Data!H320,(IF(B18=Data!#REF!,Data!#REF!,(IF(B18=Data!B315,Data!H315,(IF(B18=Data!B316,Data!H316,(IF(B18=Data!#REF!,Data!H1011,(IF(B18=Data!#REF!,Data!#REF!,(IF(B18=Data!B371,Data!H371,Data!#REF!)))))))))))))))&amp;IF(B18=Data!#REF!,Data!#REF!,(IF(B18=Data!#REF!,Data!#REF!,(IF(B18=Data!#REF!,Data!#REF!,(IF(B18=Data!#REF!,Data!#REF!,(IF(B18=Data!#REF!,Data!#REF!,Data!#REF!)))))))))</f>
        <v>#REF!</v>
      </c>
      <c r="Q18" s="378"/>
      <c r="R18" s="378"/>
      <c r="S18" s="186" t="e">
        <f>IF(B18=Data!B193,Data!I193,(IF(B18=Data!B199,Data!I199,(IF(B18=Data!B201,Data!I201,(IF(B18=Data!#REF!,Data!#REF!,(IF(B18=Data!#REF!,Data!#REF!,(IF(B18=Data!B184,Data!I184,(IF(B18=Data!#REF!,Data!#REF!,(IF(B18=Data!#REF!,Data!#REF!,Data!#REF!)))))))))))))))&amp;IF(B18=Data!B319,Data!I319,(IF(B18=Data!B320,Data!I320,(IF(B18=Data!#REF!,Data!#REF!,(IF(B18=Data!B315,Data!I315,(IF(B18=Data!B316,Data!I316,(IF(B18=Data!#REF!,Data!I1011,(IF(B18=Data!#REF!,Data!#REF!,(IF(B18=Data!B371,Data!I371,Data!#REF!)))))))))))))))&amp;IF(B18=Data!#REF!,Data!#REF!,(IF(B18=Data!#REF!,Data!#REF!,(IF(B18=Data!#REF!,Data!#REF!,(IF(B18=Data!#REF!,Data!#REF!,(IF(B18=Data!#REF!,Data!#REF!,Data!#REF!)))))))))</f>
        <v>#REF!</v>
      </c>
      <c r="T18" s="379"/>
      <c r="U18" s="186" t="e">
        <f>IF(B18=Data!B193,Data!J193,(IF(B18=Data!B199,Data!J199,(IF(B18=Data!B201,Data!J201,(IF(B18=Data!#REF!,Data!#REF!,(IF(B18=Data!#REF!,Data!#REF!,(IF(B18=Data!B184,Data!J184,(IF(B18=Data!#REF!,Data!#REF!,(IF(B18=Data!#REF!,Data!#REF!,Data!#REF!)))))))))))))))&amp;IF(B18=Data!B319,Data!J319,(IF(B18=Data!B320,Data!J320,(IF(B18=Data!#REF!,Data!#REF!,(IF(B18=Data!B315,Data!J315,(IF(B18=Data!B316,Data!J316,(IF(B18=Data!#REF!,Data!J1011,(IF(B18=Data!#REF!,Data!#REF!,(IF(B18=Data!B371,Data!J371,Data!#REF!)))))))))))))))&amp;IF(B18=Data!#REF!,Data!#REF!,(IF(B18=Data!#REF!,Data!#REF!,(IF(B18=Data!#REF!,Data!#REF!,(IF(B18=Data!#REF!,Data!#REF!,(IF(B18=Data!#REF!,Data!#REF!,Data!#REF!)))))))))</f>
        <v>#REF!</v>
      </c>
      <c r="V18" s="184" t="str">
        <f>IF(D18="","",VLOOKUP(B18,Data!$B$5:$J$404,9,FALSE)*D18)</f>
        <v/>
      </c>
    </row>
    <row r="19" spans="1:22" s="340" customFormat="1" ht="17" customHeight="1">
      <c r="A19" s="272">
        <v>1</v>
      </c>
      <c r="B19" s="419" t="s">
        <v>353</v>
      </c>
      <c r="C19" s="187" t="str">
        <f>IF(D19="","",VLOOKUP(B19,Data!$B$5:$L$404,2,FALSE))</f>
        <v>WQ78260</v>
      </c>
      <c r="D19" s="339">
        <v>13</v>
      </c>
      <c r="E19" s="466" t="s">
        <v>521</v>
      </c>
      <c r="F19" s="185">
        <f>IF(D19="","",VLOOKUP(B19,Data!$B$5:$L$404,11,FALSE))</f>
        <v>4283.6499999999996</v>
      </c>
      <c r="G19" s="188">
        <f t="shared" si="0"/>
        <v>55687.45</v>
      </c>
      <c r="H19" s="182" t="str">
        <f>IF(D19="","",VLOOKUP(B19,Data!$B$5:$D$404,3,FALSE))</f>
        <v>C/T</v>
      </c>
      <c r="I19" s="182" t="str">
        <f>IF(D19="","",VLOOKUP(B19,Data!$B$5:$M$404,12,FALSE))</f>
        <v>Indonesia</v>
      </c>
      <c r="J19" s="473" t="s">
        <v>1176</v>
      </c>
      <c r="K19" s="183">
        <f>IF(D19="","",VLOOKUP(B19,Data!$B$5:$E$404,4,FALSE)*D19)</f>
        <v>3965</v>
      </c>
      <c r="L19" s="183">
        <f>IF(D19="","",VLOOKUP(B19,Data!$B$5:$F$404,5,FALSE)*D19)</f>
        <v>3497</v>
      </c>
      <c r="M19" s="189" t="e">
        <f>IF(B19=Data!B109,Data!G109,(IF(B19=Data!B115,Data!G115,(IF(B19=Data!B117,Data!G117,(IF(B19=Data!#REF!,Data!#REF!,(IF(B19=Data!#REF!,Data!#REF!,(IF(B19=Data!B100,Data!G100,(IF(B19=Data!#REF!,Data!#REF!,(IF(B19=Data!#REF!,Data!#REF!,Data!#REF!)))))))))))))))&amp;IF(B19=Data!B235,Data!G235,(IF(B19=Data!B236,Data!G236,(IF(B19=Data!#REF!,Data!#REF!,(IF(B19=Data!B231,Data!G231,(IF(B19=Data!B232,Data!G232,(IF(B19=Data!#REF!,Data!G927,(IF(B19=Data!#REF!,Data!#REF!,(IF(B19=Data!B287,Data!G287,Data!#REF!)))))))))))))))&amp;IF(B19=Data!#REF!,Data!#REF!,(IF(B19=Data!#REF!,Data!#REF!,(IF(B19=Data!#REF!,Data!#REF!,(IF(B19=Data!#REF!,Data!#REF!,(IF(B19=Data!#REF!,Data!#REF!,Data!#REF!)))))))))</f>
        <v>#REF!</v>
      </c>
      <c r="N19" s="377"/>
      <c r="O19" s="378"/>
      <c r="P19" s="186" t="e">
        <f>IF(B19=Data!B109,Data!H109,(IF(B19=Data!B115,Data!H115,(IF(B19=Data!B117,Data!H117,(IF(B19=Data!#REF!,Data!#REF!,(IF(B19=Data!#REF!,Data!#REF!,(IF(B19=Data!B100,Data!H100,(IF(B19=Data!#REF!,Data!#REF!,(IF(B19=Data!#REF!,Data!#REF!,Data!#REF!)))))))))))))))&amp;IF(B19=Data!B235,Data!H235,(IF(B19=Data!B236,Data!H236,(IF(B19=Data!#REF!,Data!#REF!,(IF(B19=Data!B231,Data!H231,(IF(B19=Data!B232,Data!H232,(IF(B19=Data!#REF!,Data!H927,(IF(B19=Data!#REF!,Data!#REF!,(IF(B19=Data!B287,Data!H287,Data!#REF!)))))))))))))))&amp;IF(B19=Data!#REF!,Data!#REF!,(IF(B19=Data!#REF!,Data!#REF!,(IF(B19=Data!#REF!,Data!#REF!,(IF(B19=Data!#REF!,Data!#REF!,(IF(B19=Data!#REF!,Data!#REF!,Data!#REF!)))))))))</f>
        <v>#REF!</v>
      </c>
      <c r="Q19" s="378"/>
      <c r="R19" s="378"/>
      <c r="S19" s="186" t="e">
        <f>IF(B19=Data!B109,Data!I109,(IF(B19=Data!B115,Data!I115,(IF(B19=Data!B117,Data!I117,(IF(B19=Data!#REF!,Data!#REF!,(IF(B19=Data!#REF!,Data!#REF!,(IF(B19=Data!B100,Data!I100,(IF(B19=Data!#REF!,Data!#REF!,(IF(B19=Data!#REF!,Data!#REF!,Data!#REF!)))))))))))))))&amp;IF(B19=Data!B235,Data!I235,(IF(B19=Data!B236,Data!I236,(IF(B19=Data!#REF!,Data!#REF!,(IF(B19=Data!B231,Data!I231,(IF(B19=Data!B232,Data!I232,(IF(B19=Data!#REF!,Data!I927,(IF(B19=Data!#REF!,Data!#REF!,(IF(B19=Data!B287,Data!I287,Data!#REF!)))))))))))))))&amp;IF(B19=Data!#REF!,Data!#REF!,(IF(B19=Data!#REF!,Data!#REF!,(IF(B19=Data!#REF!,Data!#REF!,(IF(B19=Data!#REF!,Data!#REF!,(IF(B19=Data!#REF!,Data!#REF!,Data!#REF!)))))))))</f>
        <v>#REF!</v>
      </c>
      <c r="T19" s="379"/>
      <c r="U19" s="186" t="e">
        <f>IF(B19=Data!B109,Data!J109,(IF(B19=Data!B115,Data!J115,(IF(B19=Data!B117,Data!J117,(IF(B19=Data!#REF!,Data!#REF!,(IF(B19=Data!#REF!,Data!#REF!,(IF(B19=Data!B100,Data!J100,(IF(B19=Data!#REF!,Data!#REF!,(IF(B19=Data!#REF!,Data!#REF!,Data!#REF!)))))))))))))))&amp;IF(B19=Data!B235,Data!J235,(IF(B19=Data!B236,Data!J236,(IF(B19=Data!#REF!,Data!#REF!,(IF(B19=Data!B231,Data!J231,(IF(B19=Data!B232,Data!J232,(IF(B19=Data!#REF!,Data!J927,(IF(B19=Data!#REF!,Data!#REF!,(IF(B19=Data!B287,Data!J287,Data!#REF!)))))))))))))))&amp;IF(B19=Data!#REF!,Data!#REF!,(IF(B19=Data!#REF!,Data!#REF!,(IF(B19=Data!#REF!,Data!#REF!,(IF(B19=Data!#REF!,Data!#REF!,(IF(B19=Data!#REF!,Data!#REF!,Data!#REF!)))))))))</f>
        <v>#REF!</v>
      </c>
      <c r="V19" s="184">
        <f>IF(D19="","",VLOOKUP(B19,Data!$B$5:$J$404,9,FALSE)*D19)</f>
        <v>19.942</v>
      </c>
    </row>
    <row r="20" spans="1:22" s="340" customFormat="1" ht="17" customHeight="1">
      <c r="A20" s="272">
        <v>2</v>
      </c>
      <c r="B20" s="419" t="s">
        <v>529</v>
      </c>
      <c r="C20" s="187" t="str">
        <f>IF(D20="","",VLOOKUP(B20,Data!$B$5:$L$404,2,FALSE))</f>
        <v>ZJ54420</v>
      </c>
      <c r="D20" s="339">
        <v>3</v>
      </c>
      <c r="E20" s="466"/>
      <c r="F20" s="185">
        <f>IF(D20="","",VLOOKUP(B20,Data!$B$5:$L$404,11,FALSE))</f>
        <v>4658.5600000000004</v>
      </c>
      <c r="G20" s="188">
        <f t="shared" si="0"/>
        <v>13975.68</v>
      </c>
      <c r="H20" s="182" t="str">
        <f>IF(D20="","",VLOOKUP(B20,Data!$B$5:$D$404,3,FALSE))</f>
        <v>C/T</v>
      </c>
      <c r="I20" s="182" t="str">
        <f>IF(D20="","",VLOOKUP(B20,Data!$B$5:$M$404,12,FALSE))</f>
        <v>Indonesia</v>
      </c>
      <c r="J20" s="473" t="s">
        <v>1176</v>
      </c>
      <c r="K20" s="183">
        <f>IF(D20="","",VLOOKUP(B20,Data!$B$5:$E$404,4,FALSE)*D20)</f>
        <v>915</v>
      </c>
      <c r="L20" s="183">
        <f>IF(D20="","",VLOOKUP(B20,Data!$B$5:$F$404,5,FALSE)*D20)</f>
        <v>807</v>
      </c>
      <c r="M20" s="189" t="e">
        <f>IF(B20=Data!B111,Data!G111,(IF(B20=Data!B117,Data!G117,(IF(B20=Data!B119,Data!G119,(IF(B20=Data!#REF!,Data!#REF!,(IF(B20=Data!#REF!,Data!#REF!,(IF(B20=Data!B102,Data!G102,(IF(B20=Data!#REF!,Data!#REF!,(IF(B20=Data!#REF!,Data!#REF!,Data!#REF!)))))))))))))))&amp;IF(B20=Data!B237,Data!G237,(IF(B20=Data!B238,Data!G238,(IF(B20=Data!#REF!,Data!#REF!,(IF(B20=Data!B233,Data!G233,(IF(B20=Data!B234,Data!G234,(IF(B20=Data!#REF!,Data!G929,(IF(B20=Data!#REF!,Data!#REF!,(IF(B20=Data!B289,Data!G289,Data!#REF!)))))))))))))))&amp;IF(B20=Data!#REF!,Data!#REF!,(IF(B20=Data!#REF!,Data!#REF!,(IF(B20=Data!#REF!,Data!#REF!,(IF(B20=Data!#REF!,Data!#REF!,(IF(B20=Data!#REF!,Data!#REF!,Data!#REF!)))))))))</f>
        <v>#REF!</v>
      </c>
      <c r="N20" s="377"/>
      <c r="O20" s="378"/>
      <c r="P20" s="186" t="e">
        <f>IF(B20=Data!B111,Data!H111,(IF(B20=Data!B117,Data!H117,(IF(B20=Data!B119,Data!H119,(IF(B20=Data!#REF!,Data!#REF!,(IF(B20=Data!#REF!,Data!#REF!,(IF(B20=Data!B102,Data!H102,(IF(B20=Data!#REF!,Data!#REF!,(IF(B20=Data!#REF!,Data!#REF!,Data!#REF!)))))))))))))))&amp;IF(B20=Data!B237,Data!H237,(IF(B20=Data!B238,Data!H238,(IF(B20=Data!#REF!,Data!#REF!,(IF(B20=Data!B233,Data!H233,(IF(B20=Data!B234,Data!H234,(IF(B20=Data!#REF!,Data!H929,(IF(B20=Data!#REF!,Data!#REF!,(IF(B20=Data!B289,Data!H289,Data!#REF!)))))))))))))))&amp;IF(B20=Data!#REF!,Data!#REF!,(IF(B20=Data!#REF!,Data!#REF!,(IF(B20=Data!#REF!,Data!#REF!,(IF(B20=Data!#REF!,Data!#REF!,(IF(B20=Data!#REF!,Data!#REF!,Data!#REF!)))))))))</f>
        <v>#REF!</v>
      </c>
      <c r="Q20" s="378"/>
      <c r="R20" s="378"/>
      <c r="S20" s="186" t="e">
        <f>IF(B20=Data!B111,Data!I111,(IF(B20=Data!B117,Data!I117,(IF(B20=Data!B119,Data!I119,(IF(B20=Data!#REF!,Data!#REF!,(IF(B20=Data!#REF!,Data!#REF!,(IF(B20=Data!B102,Data!I102,(IF(B20=Data!#REF!,Data!#REF!,(IF(B20=Data!#REF!,Data!#REF!,Data!#REF!)))))))))))))))&amp;IF(B20=Data!B237,Data!I237,(IF(B20=Data!B238,Data!I238,(IF(B20=Data!#REF!,Data!#REF!,(IF(B20=Data!B233,Data!I233,(IF(B20=Data!B234,Data!I234,(IF(B20=Data!#REF!,Data!I929,(IF(B20=Data!#REF!,Data!#REF!,(IF(B20=Data!B289,Data!I289,Data!#REF!)))))))))))))))&amp;IF(B20=Data!#REF!,Data!#REF!,(IF(B20=Data!#REF!,Data!#REF!,(IF(B20=Data!#REF!,Data!#REF!,(IF(B20=Data!#REF!,Data!#REF!,(IF(B20=Data!#REF!,Data!#REF!,Data!#REF!)))))))))</f>
        <v>#REF!</v>
      </c>
      <c r="T20" s="379"/>
      <c r="U20" s="186" t="e">
        <f>IF(B20=Data!B111,Data!J111,(IF(B20=Data!B117,Data!J117,(IF(B20=Data!B119,Data!J119,(IF(B20=Data!#REF!,Data!#REF!,(IF(B20=Data!#REF!,Data!#REF!,(IF(B20=Data!B102,Data!J102,(IF(B20=Data!#REF!,Data!#REF!,(IF(B20=Data!#REF!,Data!#REF!,Data!#REF!)))))))))))))))&amp;IF(B20=Data!B237,Data!J237,(IF(B20=Data!B238,Data!J238,(IF(B20=Data!#REF!,Data!#REF!,(IF(B20=Data!B233,Data!J233,(IF(B20=Data!B234,Data!J234,(IF(B20=Data!#REF!,Data!J929,(IF(B20=Data!#REF!,Data!#REF!,(IF(B20=Data!B289,Data!J289,Data!#REF!)))))))))))))))&amp;IF(B20=Data!#REF!,Data!#REF!,(IF(B20=Data!#REF!,Data!#REF!,(IF(B20=Data!#REF!,Data!#REF!,(IF(B20=Data!#REF!,Data!#REF!,(IF(B20=Data!#REF!,Data!#REF!,Data!#REF!)))))))))</f>
        <v>#REF!</v>
      </c>
      <c r="V20" s="184">
        <f>IF(D20="","",VLOOKUP(B20,Data!$B$5:$J$404,9,FALSE)*D20)</f>
        <v>4.6020000000000003</v>
      </c>
    </row>
    <row r="21" spans="1:22" s="340" customFormat="1" ht="17" customHeight="1">
      <c r="A21" s="272"/>
      <c r="B21" s="420" t="s">
        <v>1209</v>
      </c>
      <c r="C21" s="187" t="str">
        <f>IF(D21="","",VLOOKUP(B21,Data!$B$5:$L$404,2,FALSE))</f>
        <v/>
      </c>
      <c r="D21" s="339"/>
      <c r="E21" s="466"/>
      <c r="F21" s="185" t="str">
        <f>IF(D21="","",VLOOKUP(B21,Data!$B$5:$L$404,11,FALSE))</f>
        <v/>
      </c>
      <c r="G21" s="188" t="str">
        <f>IF(D21&gt;0,D21*F21,"-")</f>
        <v>-</v>
      </c>
      <c r="H21" s="182" t="str">
        <f>IF(D21="","",VLOOKUP(B21,Data!$B$5:$D$404,3,FALSE))</f>
        <v/>
      </c>
      <c r="I21" s="182" t="str">
        <f>IF(D21="","",VLOOKUP(B21,Data!$B$5:$M$404,12,FALSE))</f>
        <v/>
      </c>
      <c r="J21" s="473"/>
      <c r="K21" s="183" t="str">
        <f>IF(D21="","",VLOOKUP(B21,Data!$B$5:$E$404,4,FALSE)*D21)</f>
        <v/>
      </c>
      <c r="L21" s="183" t="str">
        <f>IF(D21="","",VLOOKUP(B21,Data!$B$5:$F$404,5,FALSE)*D21)</f>
        <v/>
      </c>
      <c r="M21" s="189" t="e">
        <f>IF(B21=Data!B112,Data!G112,(IF(B21=Data!B118,Data!G118,(IF(B21=Data!B120,Data!G120,(IF(B21=Data!#REF!,Data!#REF!,(IF(B21=Data!#REF!,Data!#REF!,(IF(B21=Data!B103,Data!G103,(IF(B21=Data!#REF!,Data!#REF!,(IF(B21=Data!#REF!,Data!#REF!,Data!#REF!)))))))))))))))&amp;IF(B21=Data!B238,Data!G238,(IF(B21=Data!B239,Data!G239,(IF(B21=Data!#REF!,Data!#REF!,(IF(B21=Data!B234,Data!G234,(IF(B21=Data!B235,Data!G235,(IF(B21=Data!#REF!,Data!G930,(IF(B21=Data!#REF!,Data!#REF!,(IF(B21=Data!B290,Data!G290,Data!#REF!)))))))))))))))&amp;IF(B21=Data!#REF!,Data!#REF!,(IF(B21=Data!#REF!,Data!#REF!,(IF(B21=Data!#REF!,Data!#REF!,(IF(B21=Data!#REF!,Data!#REF!,(IF(B21=Data!#REF!,Data!#REF!,Data!#REF!)))))))))</f>
        <v>#REF!</v>
      </c>
      <c r="N21" s="377"/>
      <c r="O21" s="378"/>
      <c r="P21" s="186" t="e">
        <f>IF(B21=Data!B112,Data!H112,(IF(B21=Data!B118,Data!H118,(IF(B21=Data!B120,Data!H120,(IF(B21=Data!#REF!,Data!#REF!,(IF(B21=Data!#REF!,Data!#REF!,(IF(B21=Data!B103,Data!H103,(IF(B21=Data!#REF!,Data!#REF!,(IF(B21=Data!#REF!,Data!#REF!,Data!#REF!)))))))))))))))&amp;IF(B21=Data!B238,Data!H238,(IF(B21=Data!B239,Data!H239,(IF(B21=Data!#REF!,Data!#REF!,(IF(B21=Data!B234,Data!H234,(IF(B21=Data!B235,Data!H235,(IF(B21=Data!#REF!,Data!H930,(IF(B21=Data!#REF!,Data!#REF!,(IF(B21=Data!B290,Data!H290,Data!#REF!)))))))))))))))&amp;IF(B21=Data!#REF!,Data!#REF!,(IF(B21=Data!#REF!,Data!#REF!,(IF(B21=Data!#REF!,Data!#REF!,(IF(B21=Data!#REF!,Data!#REF!,(IF(B21=Data!#REF!,Data!#REF!,Data!#REF!)))))))))</f>
        <v>#REF!</v>
      </c>
      <c r="Q21" s="378"/>
      <c r="R21" s="378"/>
      <c r="S21" s="186" t="e">
        <f>IF(B21=Data!B112,Data!I112,(IF(B21=Data!B118,Data!I118,(IF(B21=Data!B120,Data!I120,(IF(B21=Data!#REF!,Data!#REF!,(IF(B21=Data!#REF!,Data!#REF!,(IF(B21=Data!B103,Data!I103,(IF(B21=Data!#REF!,Data!#REF!,(IF(B21=Data!#REF!,Data!#REF!,Data!#REF!)))))))))))))))&amp;IF(B21=Data!B238,Data!I238,(IF(B21=Data!B239,Data!I239,(IF(B21=Data!#REF!,Data!#REF!,(IF(B21=Data!B234,Data!I234,(IF(B21=Data!B235,Data!I235,(IF(B21=Data!#REF!,Data!I930,(IF(B21=Data!#REF!,Data!#REF!,(IF(B21=Data!B290,Data!I290,Data!#REF!)))))))))))))))&amp;IF(B21=Data!#REF!,Data!#REF!,(IF(B21=Data!#REF!,Data!#REF!,(IF(B21=Data!#REF!,Data!#REF!,(IF(B21=Data!#REF!,Data!#REF!,(IF(B21=Data!#REF!,Data!#REF!,Data!#REF!)))))))))</f>
        <v>#REF!</v>
      </c>
      <c r="T21" s="379"/>
      <c r="U21" s="186" t="e">
        <f>IF(B21=Data!B112,Data!J112,(IF(B21=Data!B118,Data!J118,(IF(B21=Data!B120,Data!J120,(IF(B21=Data!#REF!,Data!#REF!,(IF(B21=Data!#REF!,Data!#REF!,(IF(B21=Data!B103,Data!J103,(IF(B21=Data!#REF!,Data!#REF!,(IF(B21=Data!#REF!,Data!#REF!,Data!#REF!)))))))))))))))&amp;IF(B21=Data!B238,Data!J238,(IF(B21=Data!B239,Data!J239,(IF(B21=Data!#REF!,Data!#REF!,(IF(B21=Data!B234,Data!J234,(IF(B21=Data!B235,Data!J235,(IF(B21=Data!#REF!,Data!J930,(IF(B21=Data!#REF!,Data!#REF!,(IF(B21=Data!B290,Data!J290,Data!#REF!)))))))))))))))&amp;IF(B21=Data!#REF!,Data!#REF!,(IF(B21=Data!#REF!,Data!#REF!,(IF(B21=Data!#REF!,Data!#REF!,(IF(B21=Data!#REF!,Data!#REF!,(IF(B21=Data!#REF!,Data!#REF!,Data!#REF!)))))))))</f>
        <v>#REF!</v>
      </c>
      <c r="V21" s="184" t="str">
        <f>IF(D21="","",VLOOKUP(B21,Data!$B$5:$J$404,9,FALSE)*D21)</f>
        <v/>
      </c>
    </row>
    <row r="22" spans="1:22" s="340" customFormat="1" ht="17" customHeight="1">
      <c r="A22" s="272">
        <v>3</v>
      </c>
      <c r="B22" s="419" t="s">
        <v>201</v>
      </c>
      <c r="C22" s="187" t="str">
        <f>IF(D22="","",VLOOKUP(B22,Data!$B$5:$L$404,2,FALSE))</f>
        <v>WH50370</v>
      </c>
      <c r="D22" s="339">
        <v>2</v>
      </c>
      <c r="E22" s="466" t="s">
        <v>522</v>
      </c>
      <c r="F22" s="185">
        <f>IF(D22="","",VLOOKUP(B22,Data!$B$5:$L$404,11,FALSE))</f>
        <v>2134.0100000000002</v>
      </c>
      <c r="G22" s="188">
        <f t="shared" si="0"/>
        <v>4268.0200000000004</v>
      </c>
      <c r="H22" s="182" t="str">
        <f>IF(D22="","",VLOOKUP(B22,Data!$B$5:$D$404,3,FALSE))</f>
        <v>C/T</v>
      </c>
      <c r="I22" s="182" t="str">
        <f>IF(D22="","",VLOOKUP(B22,Data!$B$5:$M$404,12,FALSE))</f>
        <v>Indonesia</v>
      </c>
      <c r="J22" s="473" t="s">
        <v>1208</v>
      </c>
      <c r="K22" s="183">
        <f>IF(D22="","",VLOOKUP(B22,Data!$B$5:$E$404,4,FALSE)*D22)</f>
        <v>402</v>
      </c>
      <c r="L22" s="183">
        <f>IF(D22="","",VLOOKUP(B22,Data!$B$5:$F$404,5,FALSE)*D22)</f>
        <v>362</v>
      </c>
      <c r="M22" s="189" t="e">
        <f>IF(B22=Data!B113,Data!G113,(IF(B22=Data!B119,Data!G119,(IF(B22=Data!B121,Data!G121,(IF(B22=Data!#REF!,Data!#REF!,(IF(B22=Data!#REF!,Data!#REF!,(IF(B22=Data!B104,Data!G104,(IF(B22=Data!#REF!,Data!#REF!,(IF(B22=Data!#REF!,Data!#REF!,Data!#REF!)))))))))))))))&amp;IF(B22=Data!B239,Data!G239,(IF(B22=Data!B240,Data!G240,(IF(B22=Data!#REF!,Data!#REF!,(IF(B22=Data!B235,Data!G235,(IF(B22=Data!B236,Data!G236,(IF(B22=Data!#REF!,Data!G931,(IF(B22=Data!#REF!,Data!#REF!,(IF(B22=Data!B291,Data!G291,Data!#REF!)))))))))))))))&amp;IF(B22=Data!#REF!,Data!#REF!,(IF(B22=Data!#REF!,Data!#REF!,(IF(B22=Data!#REF!,Data!#REF!,(IF(B22=Data!#REF!,Data!#REF!,(IF(B22=Data!#REF!,Data!#REF!,Data!#REF!)))))))))</f>
        <v>#REF!</v>
      </c>
      <c r="N22" s="377"/>
      <c r="O22" s="378"/>
      <c r="P22" s="186" t="e">
        <f>IF(B22=Data!B113,Data!H113,(IF(B22=Data!B119,Data!H119,(IF(B22=Data!B121,Data!H121,(IF(B22=Data!#REF!,Data!#REF!,(IF(B22=Data!#REF!,Data!#REF!,(IF(B22=Data!B104,Data!H104,(IF(B22=Data!#REF!,Data!#REF!,(IF(B22=Data!#REF!,Data!#REF!,Data!#REF!)))))))))))))))&amp;IF(B22=Data!B239,Data!H239,(IF(B22=Data!B240,Data!H240,(IF(B22=Data!#REF!,Data!#REF!,(IF(B22=Data!B235,Data!H235,(IF(B22=Data!B236,Data!H236,(IF(B22=Data!#REF!,Data!H931,(IF(B22=Data!#REF!,Data!#REF!,(IF(B22=Data!B291,Data!H291,Data!#REF!)))))))))))))))&amp;IF(B22=Data!#REF!,Data!#REF!,(IF(B22=Data!#REF!,Data!#REF!,(IF(B22=Data!#REF!,Data!#REF!,(IF(B22=Data!#REF!,Data!#REF!,(IF(B22=Data!#REF!,Data!#REF!,Data!#REF!)))))))))</f>
        <v>#REF!</v>
      </c>
      <c r="Q22" s="378"/>
      <c r="R22" s="378"/>
      <c r="S22" s="186" t="e">
        <f>IF(B22=Data!B113,Data!I113,(IF(B22=Data!B119,Data!I119,(IF(B22=Data!B121,Data!I121,(IF(B22=Data!#REF!,Data!#REF!,(IF(B22=Data!#REF!,Data!#REF!,(IF(B22=Data!B104,Data!I104,(IF(B22=Data!#REF!,Data!#REF!,(IF(B22=Data!#REF!,Data!#REF!,Data!#REF!)))))))))))))))&amp;IF(B22=Data!B239,Data!I239,(IF(B22=Data!B240,Data!I240,(IF(B22=Data!#REF!,Data!#REF!,(IF(B22=Data!B235,Data!I235,(IF(B22=Data!B236,Data!I236,(IF(B22=Data!#REF!,Data!I931,(IF(B22=Data!#REF!,Data!#REF!,(IF(B22=Data!B291,Data!I291,Data!#REF!)))))))))))))))&amp;IF(B22=Data!#REF!,Data!#REF!,(IF(B22=Data!#REF!,Data!#REF!,(IF(B22=Data!#REF!,Data!#REF!,(IF(B22=Data!#REF!,Data!#REF!,(IF(B22=Data!#REF!,Data!#REF!,Data!#REF!)))))))))</f>
        <v>#REF!</v>
      </c>
      <c r="T22" s="379"/>
      <c r="U22" s="186" t="e">
        <f>IF(B22=Data!B113,Data!J113,(IF(B22=Data!B119,Data!J119,(IF(B22=Data!B121,Data!J121,(IF(B22=Data!#REF!,Data!#REF!,(IF(B22=Data!#REF!,Data!#REF!,(IF(B22=Data!B104,Data!J104,(IF(B22=Data!#REF!,Data!#REF!,(IF(B22=Data!#REF!,Data!#REF!,Data!#REF!)))))))))))))))&amp;IF(B22=Data!B239,Data!J239,(IF(B22=Data!B240,Data!J240,(IF(B22=Data!#REF!,Data!#REF!,(IF(B22=Data!B235,Data!J235,(IF(B22=Data!B236,Data!J236,(IF(B22=Data!#REF!,Data!J931,(IF(B22=Data!#REF!,Data!#REF!,(IF(B22=Data!B291,Data!J291,Data!#REF!)))))))))))))))&amp;IF(B22=Data!#REF!,Data!#REF!,(IF(B22=Data!#REF!,Data!#REF!,(IF(B22=Data!#REF!,Data!#REF!,(IF(B22=Data!#REF!,Data!#REF!,(IF(B22=Data!#REF!,Data!#REF!,Data!#REF!)))))))))</f>
        <v>#REF!</v>
      </c>
      <c r="V22" s="184">
        <f>IF(D22="","",VLOOKUP(B22,Data!$B$5:$J$404,9,FALSE)*D22)</f>
        <v>2.2999999999999998</v>
      </c>
    </row>
    <row r="23" spans="1:22" s="340" customFormat="1" ht="17" customHeight="1">
      <c r="A23" s="272">
        <v>4</v>
      </c>
      <c r="B23" s="419" t="s">
        <v>203</v>
      </c>
      <c r="C23" s="187" t="str">
        <f>IF(D23="","",VLOOKUP(B23,Data!$B$5:$L$404,2,FALSE))</f>
        <v>WH50380</v>
      </c>
      <c r="D23" s="339">
        <v>1</v>
      </c>
      <c r="E23" s="466"/>
      <c r="F23" s="185">
        <f>IF(D23="","",VLOOKUP(B23,Data!$B$5:$L$404,11,FALSE))</f>
        <v>2134.0100000000002</v>
      </c>
      <c r="G23" s="188">
        <f>IF(D23&gt;0,D23*F23,"-")</f>
        <v>2134.0100000000002</v>
      </c>
      <c r="H23" s="182" t="str">
        <f>IF(D23="","",VLOOKUP(B23,Data!$B$5:$D$404,3,FALSE))</f>
        <v>C/T</v>
      </c>
      <c r="I23" s="182" t="str">
        <f>IF(D23="","",VLOOKUP(B23,Data!$B$5:$M$404,12,FALSE))</f>
        <v>Indonesia</v>
      </c>
      <c r="J23" s="473" t="s">
        <v>1208</v>
      </c>
      <c r="K23" s="183">
        <f>IF(D23="","",VLOOKUP(B23,Data!$B$5:$E$404,4,FALSE)*D23)</f>
        <v>201</v>
      </c>
      <c r="L23" s="183">
        <f>IF(D23="","",VLOOKUP(B23,Data!$B$5:$F$404,5,FALSE)*D23)</f>
        <v>181</v>
      </c>
      <c r="M23" s="189" t="e">
        <f>IF(B23=Data!B110,Data!G110,(IF(B23=Data!B116,Data!G116,(IF(B23=Data!B118,Data!G118,(IF(B23=Data!#REF!,Data!#REF!,(IF(B23=Data!#REF!,Data!#REF!,(IF(B23=Data!B101,Data!G101,(IF(B23=Data!#REF!,Data!#REF!,(IF(B23=Data!#REF!,Data!#REF!,Data!#REF!)))))))))))))))&amp;IF(B23=Data!B236,Data!G236,(IF(B23=Data!B237,Data!G237,(IF(B23=Data!#REF!,Data!#REF!,(IF(B23=Data!B232,Data!G232,(IF(B23=Data!B233,Data!G233,(IF(B23=Data!#REF!,Data!G928,(IF(B23=Data!#REF!,Data!#REF!,(IF(B23=Data!B288,Data!G288,Data!#REF!)))))))))))))))&amp;IF(B23=Data!#REF!,Data!#REF!,(IF(B23=Data!#REF!,Data!#REF!,(IF(B23=Data!#REF!,Data!#REF!,(IF(B23=Data!#REF!,Data!#REF!,(IF(B23=Data!#REF!,Data!#REF!,Data!#REF!)))))))))</f>
        <v>#REF!</v>
      </c>
      <c r="N23" s="377"/>
      <c r="O23" s="378"/>
      <c r="P23" s="186" t="e">
        <f>IF(B23=Data!B110,Data!H110,(IF(B23=Data!B116,Data!H116,(IF(B23=Data!B118,Data!H118,(IF(B23=Data!#REF!,Data!#REF!,(IF(B23=Data!#REF!,Data!#REF!,(IF(B23=Data!B101,Data!H101,(IF(B23=Data!#REF!,Data!#REF!,(IF(B23=Data!#REF!,Data!#REF!,Data!#REF!)))))))))))))))&amp;IF(B23=Data!B236,Data!H236,(IF(B23=Data!B237,Data!H237,(IF(B23=Data!#REF!,Data!#REF!,(IF(B23=Data!B232,Data!H232,(IF(B23=Data!B233,Data!H233,(IF(B23=Data!#REF!,Data!H928,(IF(B23=Data!#REF!,Data!#REF!,(IF(B23=Data!B288,Data!H288,Data!#REF!)))))))))))))))&amp;IF(B23=Data!#REF!,Data!#REF!,(IF(B23=Data!#REF!,Data!#REF!,(IF(B23=Data!#REF!,Data!#REF!,(IF(B23=Data!#REF!,Data!#REF!,(IF(B23=Data!#REF!,Data!#REF!,Data!#REF!)))))))))</f>
        <v>#REF!</v>
      </c>
      <c r="Q23" s="378"/>
      <c r="R23" s="378"/>
      <c r="S23" s="186" t="e">
        <f>IF(B23=Data!B110,Data!I110,(IF(B23=Data!B116,Data!I116,(IF(B23=Data!B118,Data!I118,(IF(B23=Data!#REF!,Data!#REF!,(IF(B23=Data!#REF!,Data!#REF!,(IF(B23=Data!B101,Data!I101,(IF(B23=Data!#REF!,Data!#REF!,(IF(B23=Data!#REF!,Data!#REF!,Data!#REF!)))))))))))))))&amp;IF(B23=Data!B236,Data!I236,(IF(B23=Data!B237,Data!I237,(IF(B23=Data!#REF!,Data!#REF!,(IF(B23=Data!B232,Data!I232,(IF(B23=Data!B233,Data!I233,(IF(B23=Data!#REF!,Data!I928,(IF(B23=Data!#REF!,Data!#REF!,(IF(B23=Data!B288,Data!I288,Data!#REF!)))))))))))))))&amp;IF(B23=Data!#REF!,Data!#REF!,(IF(B23=Data!#REF!,Data!#REF!,(IF(B23=Data!#REF!,Data!#REF!,(IF(B23=Data!#REF!,Data!#REF!,(IF(B23=Data!#REF!,Data!#REF!,Data!#REF!)))))))))</f>
        <v>#REF!</v>
      </c>
      <c r="T23" s="379"/>
      <c r="U23" s="186" t="e">
        <f>IF(B23=Data!B110,Data!J110,(IF(B23=Data!B116,Data!J116,(IF(B23=Data!B118,Data!J118,(IF(B23=Data!#REF!,Data!#REF!,(IF(B23=Data!#REF!,Data!#REF!,(IF(B23=Data!B101,Data!J101,(IF(B23=Data!#REF!,Data!#REF!,(IF(B23=Data!#REF!,Data!#REF!,Data!#REF!)))))))))))))))&amp;IF(B23=Data!B236,Data!J236,(IF(B23=Data!B237,Data!J237,(IF(B23=Data!#REF!,Data!#REF!,(IF(B23=Data!B232,Data!J232,(IF(B23=Data!B233,Data!J233,(IF(B23=Data!#REF!,Data!J928,(IF(B23=Data!#REF!,Data!#REF!,(IF(B23=Data!B288,Data!J288,Data!#REF!)))))))))))))))&amp;IF(B23=Data!#REF!,Data!#REF!,(IF(B23=Data!#REF!,Data!#REF!,(IF(B23=Data!#REF!,Data!#REF!,(IF(B23=Data!#REF!,Data!#REF!,(IF(B23=Data!#REF!,Data!#REF!,Data!#REF!)))))))))</f>
        <v>#REF!</v>
      </c>
      <c r="V23" s="184">
        <f>IF(D23="","",VLOOKUP(B23,Data!$B$5:$J$404,9,FALSE)*D23)</f>
        <v>1.1499999999999999</v>
      </c>
    </row>
    <row r="24" spans="1:22" s="340" customFormat="1" ht="17" customHeight="1">
      <c r="A24" s="272">
        <v>5</v>
      </c>
      <c r="B24" s="419" t="s">
        <v>207</v>
      </c>
      <c r="C24" s="187" t="str">
        <f>IF(D24="","",VLOOKUP(B24,Data!$B$5:$L$404,2,FALSE))</f>
        <v>WH50400</v>
      </c>
      <c r="D24" s="339">
        <v>3</v>
      </c>
      <c r="E24" s="467" t="s">
        <v>1035</v>
      </c>
      <c r="F24" s="185">
        <f>IF(D24="","",VLOOKUP(B24,Data!$B$5:$L$404,11,FALSE))</f>
        <v>2142.8000000000002</v>
      </c>
      <c r="G24" s="188">
        <f>IF(D24&gt;0,D24*F24,"-")</f>
        <v>6428.4000000000005</v>
      </c>
      <c r="H24" s="182" t="str">
        <f>IF(D24="","",VLOOKUP(B24,Data!$B$5:$D$404,3,FALSE))</f>
        <v>C/T</v>
      </c>
      <c r="I24" s="182" t="str">
        <f>IF(D24="","",VLOOKUP(B24,Data!$B$5:$M$404,12,FALSE))</f>
        <v>Indonesia</v>
      </c>
      <c r="J24" s="473" t="s">
        <v>1208</v>
      </c>
      <c r="K24" s="183">
        <f>IF(D24="","",VLOOKUP(B24,Data!$B$5:$E$404,4,FALSE)*D24)</f>
        <v>603</v>
      </c>
      <c r="L24" s="183">
        <f>IF(D24="","",VLOOKUP(B24,Data!$B$5:$F$404,5,FALSE)*D24)</f>
        <v>543</v>
      </c>
      <c r="M24" s="189" t="e">
        <f>IF(B24=Data!B111,Data!G111,(IF(B24=Data!B117,Data!G117,(IF(B24=Data!B119,Data!G119,(IF(B24=Data!#REF!,Data!#REF!,(IF(B24=Data!#REF!,Data!#REF!,(IF(B24=Data!B102,Data!G102,(IF(B24=Data!#REF!,Data!#REF!,(IF(B24=Data!#REF!,Data!#REF!,Data!#REF!)))))))))))))))&amp;IF(B24=Data!B237,Data!G237,(IF(B24=Data!B238,Data!G238,(IF(B24=Data!#REF!,Data!#REF!,(IF(B24=Data!B233,Data!G233,(IF(B24=Data!B234,Data!G234,(IF(B24=Data!#REF!,Data!G929,(IF(B24=Data!#REF!,Data!#REF!,(IF(B24=Data!B289,Data!G289,Data!#REF!)))))))))))))))&amp;IF(B24=Data!#REF!,Data!#REF!,(IF(B24=Data!#REF!,Data!#REF!,(IF(B24=Data!#REF!,Data!#REF!,(IF(B24=Data!#REF!,Data!#REF!,(IF(B24=Data!#REF!,Data!#REF!,Data!#REF!)))))))))</f>
        <v>#REF!</v>
      </c>
      <c r="N24" s="377"/>
      <c r="O24" s="378"/>
      <c r="P24" s="186" t="e">
        <f>IF(B24=Data!B111,Data!H111,(IF(B24=Data!B117,Data!H117,(IF(B24=Data!B119,Data!H119,(IF(B24=Data!#REF!,Data!#REF!,(IF(B24=Data!#REF!,Data!#REF!,(IF(B24=Data!B102,Data!H102,(IF(B24=Data!#REF!,Data!#REF!,(IF(B24=Data!#REF!,Data!#REF!,Data!#REF!)))))))))))))))&amp;IF(B24=Data!B237,Data!H237,(IF(B24=Data!B238,Data!H238,(IF(B24=Data!#REF!,Data!#REF!,(IF(B24=Data!B233,Data!H233,(IF(B24=Data!B234,Data!H234,(IF(B24=Data!#REF!,Data!H929,(IF(B24=Data!#REF!,Data!#REF!,(IF(B24=Data!B289,Data!H289,Data!#REF!)))))))))))))))&amp;IF(B24=Data!#REF!,Data!#REF!,(IF(B24=Data!#REF!,Data!#REF!,(IF(B24=Data!#REF!,Data!#REF!,(IF(B24=Data!#REF!,Data!#REF!,(IF(B24=Data!#REF!,Data!#REF!,Data!#REF!)))))))))</f>
        <v>#REF!</v>
      </c>
      <c r="Q24" s="378"/>
      <c r="R24" s="378"/>
      <c r="S24" s="186" t="e">
        <f>IF(B24=Data!B111,Data!I111,(IF(B24=Data!B117,Data!I117,(IF(B24=Data!B119,Data!I119,(IF(B24=Data!#REF!,Data!#REF!,(IF(B24=Data!#REF!,Data!#REF!,(IF(B24=Data!B102,Data!I102,(IF(B24=Data!#REF!,Data!#REF!,(IF(B24=Data!#REF!,Data!#REF!,Data!#REF!)))))))))))))))&amp;IF(B24=Data!B237,Data!I237,(IF(B24=Data!B238,Data!I238,(IF(B24=Data!#REF!,Data!#REF!,(IF(B24=Data!B233,Data!I233,(IF(B24=Data!B234,Data!I234,(IF(B24=Data!#REF!,Data!I929,(IF(B24=Data!#REF!,Data!#REF!,(IF(B24=Data!B289,Data!I289,Data!#REF!)))))))))))))))&amp;IF(B24=Data!#REF!,Data!#REF!,(IF(B24=Data!#REF!,Data!#REF!,(IF(B24=Data!#REF!,Data!#REF!,(IF(B24=Data!#REF!,Data!#REF!,(IF(B24=Data!#REF!,Data!#REF!,Data!#REF!)))))))))</f>
        <v>#REF!</v>
      </c>
      <c r="T24" s="379"/>
      <c r="U24" s="186" t="e">
        <f>IF(B24=Data!B111,Data!J111,(IF(B24=Data!B117,Data!J117,(IF(B24=Data!B119,Data!J119,(IF(B24=Data!#REF!,Data!#REF!,(IF(B24=Data!#REF!,Data!#REF!,(IF(B24=Data!B102,Data!J102,(IF(B24=Data!#REF!,Data!#REF!,(IF(B24=Data!#REF!,Data!#REF!,Data!#REF!)))))))))))))))&amp;IF(B24=Data!B237,Data!J237,(IF(B24=Data!B238,Data!J238,(IF(B24=Data!#REF!,Data!#REF!,(IF(B24=Data!B233,Data!J233,(IF(B24=Data!B234,Data!J234,(IF(B24=Data!#REF!,Data!J929,(IF(B24=Data!#REF!,Data!#REF!,(IF(B24=Data!B289,Data!J289,Data!#REF!)))))))))))))))&amp;IF(B24=Data!#REF!,Data!#REF!,(IF(B24=Data!#REF!,Data!#REF!,(IF(B24=Data!#REF!,Data!#REF!,(IF(B24=Data!#REF!,Data!#REF!,(IF(B24=Data!#REF!,Data!#REF!,Data!#REF!)))))))))</f>
        <v>#REF!</v>
      </c>
      <c r="V24" s="184">
        <f>IF(D24="","",VLOOKUP(B24,Data!$B$5:$J$404,9,FALSE)*D24)</f>
        <v>3.4499999999999997</v>
      </c>
    </row>
    <row r="25" spans="1:22" s="340" customFormat="1" ht="17" customHeight="1">
      <c r="A25" s="272">
        <v>6</v>
      </c>
      <c r="B25" s="419" t="s">
        <v>196</v>
      </c>
      <c r="C25" s="187" t="str">
        <f>IF(D25="","",VLOOKUP(B25,Data!$B$5:$L$404,2,FALSE))</f>
        <v>WH50350</v>
      </c>
      <c r="D25" s="339">
        <v>10</v>
      </c>
      <c r="E25" s="466"/>
      <c r="F25" s="185">
        <f>IF(D25="","",VLOOKUP(B25,Data!$B$5:$L$404,11,FALSE))</f>
        <v>1751.45</v>
      </c>
      <c r="G25" s="188">
        <f>IF(D25&gt;0,D25*F25,"-")</f>
        <v>17514.5</v>
      </c>
      <c r="H25" s="182" t="str">
        <f>IF(D25="","",VLOOKUP(B25,Data!$B$5:$D$404,3,FALSE))</f>
        <v>C/T</v>
      </c>
      <c r="I25" s="182" t="str">
        <f>IF(D25="","",VLOOKUP(B25,Data!$B$5:$M$404,12,FALSE))</f>
        <v>Indonesia</v>
      </c>
      <c r="J25" s="473" t="s">
        <v>1208</v>
      </c>
      <c r="K25" s="183">
        <f>IF(D25="","",VLOOKUP(B25,Data!$B$5:$E$404,4,FALSE)*D25)</f>
        <v>2010</v>
      </c>
      <c r="L25" s="183">
        <f>IF(D25="","",VLOOKUP(B25,Data!$B$5:$F$404,5,FALSE)*D25)</f>
        <v>1810</v>
      </c>
      <c r="M25" s="189" t="e">
        <f>IF(B25=Data!B113,Data!G113,(IF(B25=Data!B119,Data!G119,(IF(B25=Data!B121,Data!G121,(IF(B25=Data!#REF!,Data!#REF!,(IF(B25=Data!#REF!,Data!#REF!,(IF(B25=Data!B104,Data!G104,(IF(B25=Data!#REF!,Data!#REF!,(IF(B25=Data!#REF!,Data!#REF!,Data!#REF!)))))))))))))))&amp;IF(B25=Data!B239,Data!G239,(IF(B25=Data!B240,Data!G240,(IF(B25=Data!#REF!,Data!#REF!,(IF(B25=Data!B235,Data!G235,(IF(B25=Data!B236,Data!G236,(IF(B25=Data!#REF!,Data!G931,(IF(B25=Data!#REF!,Data!#REF!,(IF(B25=Data!B291,Data!G291,Data!#REF!)))))))))))))))&amp;IF(B25=Data!#REF!,Data!#REF!,(IF(B25=Data!#REF!,Data!#REF!,(IF(B25=Data!#REF!,Data!#REF!,(IF(B25=Data!#REF!,Data!#REF!,(IF(B25=Data!#REF!,Data!#REF!,Data!#REF!)))))))))</f>
        <v>#REF!</v>
      </c>
      <c r="N25" s="377"/>
      <c r="O25" s="378"/>
      <c r="P25" s="186" t="e">
        <f>IF(B25=Data!B113,Data!H113,(IF(B25=Data!B119,Data!H119,(IF(B25=Data!B121,Data!H121,(IF(B25=Data!#REF!,Data!#REF!,(IF(B25=Data!#REF!,Data!#REF!,(IF(B25=Data!B104,Data!H104,(IF(B25=Data!#REF!,Data!#REF!,(IF(B25=Data!#REF!,Data!#REF!,Data!#REF!)))))))))))))))&amp;IF(B25=Data!B239,Data!H239,(IF(B25=Data!B240,Data!H240,(IF(B25=Data!#REF!,Data!#REF!,(IF(B25=Data!B235,Data!H235,(IF(B25=Data!B236,Data!H236,(IF(B25=Data!#REF!,Data!H931,(IF(B25=Data!#REF!,Data!#REF!,(IF(B25=Data!B291,Data!H291,Data!#REF!)))))))))))))))&amp;IF(B25=Data!#REF!,Data!#REF!,(IF(B25=Data!#REF!,Data!#REF!,(IF(B25=Data!#REF!,Data!#REF!,(IF(B25=Data!#REF!,Data!#REF!,(IF(B25=Data!#REF!,Data!#REF!,Data!#REF!)))))))))</f>
        <v>#REF!</v>
      </c>
      <c r="Q25" s="378"/>
      <c r="R25" s="378"/>
      <c r="S25" s="186" t="e">
        <f>IF(B25=Data!B113,Data!I113,(IF(B25=Data!B119,Data!I119,(IF(B25=Data!B121,Data!I121,(IF(B25=Data!#REF!,Data!#REF!,(IF(B25=Data!#REF!,Data!#REF!,(IF(B25=Data!B104,Data!I104,(IF(B25=Data!#REF!,Data!#REF!,(IF(B25=Data!#REF!,Data!#REF!,Data!#REF!)))))))))))))))&amp;IF(B25=Data!B239,Data!I239,(IF(B25=Data!B240,Data!I240,(IF(B25=Data!#REF!,Data!#REF!,(IF(B25=Data!B235,Data!I235,(IF(B25=Data!B236,Data!I236,(IF(B25=Data!#REF!,Data!I931,(IF(B25=Data!#REF!,Data!#REF!,(IF(B25=Data!B291,Data!I291,Data!#REF!)))))))))))))))&amp;IF(B25=Data!#REF!,Data!#REF!,(IF(B25=Data!#REF!,Data!#REF!,(IF(B25=Data!#REF!,Data!#REF!,(IF(B25=Data!#REF!,Data!#REF!,(IF(B25=Data!#REF!,Data!#REF!,Data!#REF!)))))))))</f>
        <v>#REF!</v>
      </c>
      <c r="T25" s="379"/>
      <c r="U25" s="186" t="e">
        <f>IF(B25=Data!B113,Data!J113,(IF(B25=Data!B119,Data!J119,(IF(B25=Data!B121,Data!J121,(IF(B25=Data!#REF!,Data!#REF!,(IF(B25=Data!#REF!,Data!#REF!,(IF(B25=Data!B104,Data!J104,(IF(B25=Data!#REF!,Data!#REF!,(IF(B25=Data!#REF!,Data!#REF!,Data!#REF!)))))))))))))))&amp;IF(B25=Data!B239,Data!J239,(IF(B25=Data!B240,Data!J240,(IF(B25=Data!#REF!,Data!#REF!,(IF(B25=Data!B235,Data!J235,(IF(B25=Data!B236,Data!J236,(IF(B25=Data!#REF!,Data!J931,(IF(B25=Data!#REF!,Data!#REF!,(IF(B25=Data!B291,Data!J291,Data!#REF!)))))))))))))))&amp;IF(B25=Data!#REF!,Data!#REF!,(IF(B25=Data!#REF!,Data!#REF!,(IF(B25=Data!#REF!,Data!#REF!,(IF(B25=Data!#REF!,Data!#REF!,(IF(B25=Data!#REF!,Data!#REF!,Data!#REF!)))))))))</f>
        <v>#REF!</v>
      </c>
      <c r="V25" s="184">
        <f>IF(D25="","",VLOOKUP(B25,Data!$B$5:$J$404,9,FALSE)*D25)</f>
        <v>11.5</v>
      </c>
    </row>
    <row r="26" spans="1:22" s="340" customFormat="1" ht="17" customHeight="1">
      <c r="A26" s="272"/>
      <c r="B26" s="368"/>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114,Data!G114,(IF(B26=Data!B120,Data!G120,(IF(B26=Data!B122,Data!G122,(IF(B26=Data!#REF!,Data!#REF!,(IF(B26=Data!#REF!,Data!#REF!,(IF(B26=Data!B105,Data!G105,(IF(B26=Data!#REF!,Data!#REF!,(IF(B26=Data!#REF!,Data!#REF!,Data!#REF!)))))))))))))))&amp;IF(B26=Data!B240,Data!G240,(IF(B26=Data!B241,Data!G241,(IF(B26=Data!#REF!,Data!#REF!,(IF(B26=Data!B236,Data!G236,(IF(B26=Data!B237,Data!G237,(IF(B26=Data!#REF!,Data!G932,(IF(B26=Data!#REF!,Data!#REF!,(IF(B26=Data!B292,Data!G292,Data!#REF!)))))))))))))))&amp;IF(B26=Data!#REF!,Data!#REF!,(IF(B26=Data!#REF!,Data!#REF!,(IF(B26=Data!#REF!,Data!#REF!,(IF(B26=Data!#REF!,Data!#REF!,(IF(B26=Data!#REF!,Data!#REF!,Data!#REF!)))))))))</f>
        <v>#REF!</v>
      </c>
      <c r="N26" s="377"/>
      <c r="O26" s="378"/>
      <c r="P26" s="186" t="e">
        <f>IF(B26=Data!B114,Data!H114,(IF(B26=Data!B120,Data!H120,(IF(B26=Data!B122,Data!H122,(IF(B26=Data!#REF!,Data!#REF!,(IF(B26=Data!#REF!,Data!#REF!,(IF(B26=Data!B105,Data!H105,(IF(B26=Data!#REF!,Data!#REF!,(IF(B26=Data!#REF!,Data!#REF!,Data!#REF!)))))))))))))))&amp;IF(B26=Data!B240,Data!H240,(IF(B26=Data!B241,Data!H241,(IF(B26=Data!#REF!,Data!#REF!,(IF(B26=Data!B236,Data!H236,(IF(B26=Data!B237,Data!H237,(IF(B26=Data!#REF!,Data!H932,(IF(B26=Data!#REF!,Data!#REF!,(IF(B26=Data!B292,Data!H292,Data!#REF!)))))))))))))))&amp;IF(B26=Data!#REF!,Data!#REF!,(IF(B26=Data!#REF!,Data!#REF!,(IF(B26=Data!#REF!,Data!#REF!,(IF(B26=Data!#REF!,Data!#REF!,(IF(B26=Data!#REF!,Data!#REF!,Data!#REF!)))))))))</f>
        <v>#REF!</v>
      </c>
      <c r="Q26" s="378"/>
      <c r="R26" s="378"/>
      <c r="S26" s="186" t="e">
        <f>IF(B26=Data!B114,Data!I114,(IF(B26=Data!B120,Data!I120,(IF(B26=Data!B122,Data!I122,(IF(B26=Data!#REF!,Data!#REF!,(IF(B26=Data!#REF!,Data!#REF!,(IF(B26=Data!B105,Data!I105,(IF(B26=Data!#REF!,Data!#REF!,(IF(B26=Data!#REF!,Data!#REF!,Data!#REF!)))))))))))))))&amp;IF(B26=Data!B240,Data!I240,(IF(B26=Data!B241,Data!I241,(IF(B26=Data!#REF!,Data!#REF!,(IF(B26=Data!B236,Data!I236,(IF(B26=Data!B237,Data!I237,(IF(B26=Data!#REF!,Data!I932,(IF(B26=Data!#REF!,Data!#REF!,(IF(B26=Data!B292,Data!I292,Data!#REF!)))))))))))))))&amp;IF(B26=Data!#REF!,Data!#REF!,(IF(B26=Data!#REF!,Data!#REF!,(IF(B26=Data!#REF!,Data!#REF!,(IF(B26=Data!#REF!,Data!#REF!,(IF(B26=Data!#REF!,Data!#REF!,Data!#REF!)))))))))</f>
        <v>#REF!</v>
      </c>
      <c r="T26" s="379"/>
      <c r="U26" s="186" t="e">
        <f>IF(B26=Data!B114,Data!J114,(IF(B26=Data!B120,Data!J120,(IF(B26=Data!B122,Data!J122,(IF(B26=Data!#REF!,Data!#REF!,(IF(B26=Data!#REF!,Data!#REF!,(IF(B26=Data!B105,Data!J105,(IF(B26=Data!#REF!,Data!#REF!,(IF(B26=Data!#REF!,Data!#REF!,Data!#REF!)))))))))))))))&amp;IF(B26=Data!B240,Data!J240,(IF(B26=Data!B241,Data!J241,(IF(B26=Data!#REF!,Data!#REF!,(IF(B26=Data!B236,Data!J236,(IF(B26=Data!B237,Data!J237,(IF(B26=Data!#REF!,Data!J932,(IF(B26=Data!#REF!,Data!#REF!,(IF(B26=Data!B292,Data!J292,Data!#REF!)))))))))))))))&amp;IF(B26=Data!#REF!,Data!#REF!,(IF(B26=Data!#REF!,Data!#REF!,(IF(B26=Data!#REF!,Data!#REF!,(IF(B26=Data!#REF!,Data!#REF!,(IF(B26=Data!#REF!,Data!#REF!,Data!#REF!)))))))))</f>
        <v>#REF!</v>
      </c>
      <c r="V26" s="184" t="str">
        <f>IF(D26="","",VLOOKUP(B26,Data!$B$5:$J$404,9,FALSE)*D26)</f>
        <v/>
      </c>
    </row>
    <row r="27" spans="1:22" s="340" customFormat="1" ht="17" customHeight="1">
      <c r="A27" s="272"/>
      <c r="B27" s="368"/>
      <c r="C27" s="187" t="str">
        <f>IF(D27="","",VLOOKUP(B27,Data!$B$5:$L$404,2,FALSE))</f>
        <v/>
      </c>
      <c r="D27" s="274"/>
      <c r="E27" s="466"/>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115,Data!G115,(IF(B27=Data!B121,Data!G121,(IF(B27=Data!B123,Data!G123,(IF(B27=Data!#REF!,Data!#REF!,(IF(B27=Data!#REF!,Data!#REF!,(IF(B27=Data!B106,Data!G106,(IF(B27=Data!#REF!,Data!#REF!,(IF(B27=Data!#REF!,Data!#REF!,Data!#REF!)))))))))))))))&amp;IF(B27=Data!B241,Data!G241,(IF(B27=Data!B242,Data!G242,(IF(B27=Data!#REF!,Data!#REF!,(IF(B27=Data!B237,Data!G237,(IF(B27=Data!B238,Data!G238,(IF(B27=Data!#REF!,Data!G933,(IF(B27=Data!#REF!,Data!#REF!,(IF(B27=Data!B293,Data!G293,Data!#REF!)))))))))))))))&amp;IF(B27=Data!#REF!,Data!#REF!,(IF(B27=Data!#REF!,Data!#REF!,(IF(B27=Data!#REF!,Data!#REF!,(IF(B27=Data!#REF!,Data!#REF!,(IF(B27=Data!#REF!,Data!#REF!,Data!#REF!)))))))))</f>
        <v>#REF!</v>
      </c>
      <c r="N27" s="377"/>
      <c r="O27" s="378"/>
      <c r="P27" s="186" t="e">
        <f>IF(B27=Data!B115,Data!H115,(IF(B27=Data!B121,Data!H121,(IF(B27=Data!B123,Data!H123,(IF(B27=Data!#REF!,Data!#REF!,(IF(B27=Data!#REF!,Data!#REF!,(IF(B27=Data!B106,Data!H106,(IF(B27=Data!#REF!,Data!#REF!,(IF(B27=Data!#REF!,Data!#REF!,Data!#REF!)))))))))))))))&amp;IF(B27=Data!B241,Data!H241,(IF(B27=Data!B242,Data!H242,(IF(B27=Data!#REF!,Data!#REF!,(IF(B27=Data!B237,Data!H237,(IF(B27=Data!B238,Data!H238,(IF(B27=Data!#REF!,Data!H933,(IF(B27=Data!#REF!,Data!#REF!,(IF(B27=Data!B293,Data!H293,Data!#REF!)))))))))))))))&amp;IF(B27=Data!#REF!,Data!#REF!,(IF(B27=Data!#REF!,Data!#REF!,(IF(B27=Data!#REF!,Data!#REF!,(IF(B27=Data!#REF!,Data!#REF!,(IF(B27=Data!#REF!,Data!#REF!,Data!#REF!)))))))))</f>
        <v>#REF!</v>
      </c>
      <c r="Q27" s="378"/>
      <c r="R27" s="378"/>
      <c r="S27" s="186" t="e">
        <f>IF(B27=Data!B115,Data!I115,(IF(B27=Data!B121,Data!I121,(IF(B27=Data!B123,Data!I123,(IF(B27=Data!#REF!,Data!#REF!,(IF(B27=Data!#REF!,Data!#REF!,(IF(B27=Data!B106,Data!I106,(IF(B27=Data!#REF!,Data!#REF!,(IF(B27=Data!#REF!,Data!#REF!,Data!#REF!)))))))))))))))&amp;IF(B27=Data!B241,Data!I241,(IF(B27=Data!B242,Data!I242,(IF(B27=Data!#REF!,Data!#REF!,(IF(B27=Data!B237,Data!I237,(IF(B27=Data!B238,Data!I238,(IF(B27=Data!#REF!,Data!I933,(IF(B27=Data!#REF!,Data!#REF!,(IF(B27=Data!B293,Data!I293,Data!#REF!)))))))))))))))&amp;IF(B27=Data!#REF!,Data!#REF!,(IF(B27=Data!#REF!,Data!#REF!,(IF(B27=Data!#REF!,Data!#REF!,(IF(B27=Data!#REF!,Data!#REF!,(IF(B27=Data!#REF!,Data!#REF!,Data!#REF!)))))))))</f>
        <v>#REF!</v>
      </c>
      <c r="T27" s="379"/>
      <c r="U27" s="186" t="e">
        <f>IF(B27=Data!B115,Data!J115,(IF(B27=Data!B121,Data!J121,(IF(B27=Data!B123,Data!J123,(IF(B27=Data!#REF!,Data!#REF!,(IF(B27=Data!#REF!,Data!#REF!,(IF(B27=Data!B106,Data!J106,(IF(B27=Data!#REF!,Data!#REF!,(IF(B27=Data!#REF!,Data!#REF!,Data!#REF!)))))))))))))))&amp;IF(B27=Data!B241,Data!J241,(IF(B27=Data!B242,Data!J242,(IF(B27=Data!#REF!,Data!#REF!,(IF(B27=Data!B237,Data!J237,(IF(B27=Data!B238,Data!J238,(IF(B27=Data!#REF!,Data!J933,(IF(B27=Data!#REF!,Data!#REF!,(IF(B27=Data!B293,Data!J293,Data!#REF!)))))))))))))))&amp;IF(B27=Data!#REF!,Data!#REF!,(IF(B27=Data!#REF!,Data!#REF!,(IF(B27=Data!#REF!,Data!#REF!,(IF(B27=Data!#REF!,Data!#REF!,(IF(B27=Data!#REF!,Data!#REF!,Data!#REF!)))))))))</f>
        <v>#REF!</v>
      </c>
      <c r="V27" s="184" t="str">
        <f>IF(D27="","",VLOOKUP(B27,Data!$B$5:$J$404,9,FALSE)*D27)</f>
        <v/>
      </c>
    </row>
    <row r="28" spans="1:22" s="340" customFormat="1" ht="17" customHeight="1">
      <c r="A28" s="272"/>
      <c r="B28" s="419"/>
      <c r="C28" s="187" t="str">
        <f>IF(D28="","",VLOOKUP(B28,Data!$B$5:$L$404,2,FALSE))</f>
        <v/>
      </c>
      <c r="D28" s="274"/>
      <c r="E28" s="466"/>
      <c r="F28" s="185" t="str">
        <f>IF(D28="","",VLOOKUP(B28,Data!$B$5:$L$404,11,FALSE))</f>
        <v/>
      </c>
      <c r="G28" s="188" t="str">
        <f>IF(D28&gt;0,D28*F28,"-")</f>
        <v>-</v>
      </c>
      <c r="H28" s="182" t="str">
        <f>IF(D28="","",VLOOKUP(B28,Data!$B$5:$D$404,3,FALSE))</f>
        <v/>
      </c>
      <c r="I28" s="182" t="str">
        <f>IF(D28="","",VLOOKUP(B28,Data!$B$5:$M$404,12,FALSE))</f>
        <v/>
      </c>
      <c r="J28" s="280"/>
      <c r="K28" s="183" t="str">
        <f>IF(D28="","",VLOOKUP(B28,Data!$B$5:$E$404,4,FALSE)*D28)</f>
        <v/>
      </c>
      <c r="L28" s="183" t="str">
        <f>IF(D28="","",VLOOKUP(B28,Data!$B$5:$F$404,5,FALSE)*D28)</f>
        <v/>
      </c>
      <c r="M28" s="189" t="e">
        <f>IF(B28=Data!B107,Data!G107,(IF(B28=Data!B113,Data!G113,(IF(B28=Data!B115,Data!G115,(IF(B28=Data!#REF!,Data!#REF!,(IF(B28=Data!#REF!,Data!#REF!,(IF(B28=Data!B98,Data!G98,(IF(B28=Data!#REF!,Data!#REF!,(IF(B28=Data!#REF!,Data!#REF!,Data!#REF!)))))))))))))))&amp;IF(B28=Data!B233,Data!G233,(IF(B28=Data!B234,Data!G234,(IF(B28=Data!#REF!,Data!#REF!,(IF(B28=Data!B229,Data!G229,(IF(B28=Data!B230,Data!G230,(IF(B28=Data!#REF!,Data!G925,(IF(B28=Data!#REF!,Data!#REF!,(IF(B28=Data!B285,Data!G285,Data!#REF!)))))))))))))))&amp;IF(B28=Data!#REF!,Data!#REF!,(IF(B28=Data!#REF!,Data!#REF!,(IF(B28=Data!#REF!,Data!#REF!,(IF(B28=Data!#REF!,Data!#REF!,(IF(B28=Data!#REF!,Data!#REF!,Data!#REF!)))))))))</f>
        <v>#REF!</v>
      </c>
      <c r="N28" s="377"/>
      <c r="O28" s="378"/>
      <c r="P28" s="186" t="e">
        <f>IF(B28=Data!B107,Data!H107,(IF(B28=Data!B113,Data!H113,(IF(B28=Data!B115,Data!H115,(IF(B28=Data!#REF!,Data!#REF!,(IF(B28=Data!#REF!,Data!#REF!,(IF(B28=Data!B98,Data!H98,(IF(B28=Data!#REF!,Data!#REF!,(IF(B28=Data!#REF!,Data!#REF!,Data!#REF!)))))))))))))))&amp;IF(B28=Data!B233,Data!H233,(IF(B28=Data!B234,Data!H234,(IF(B28=Data!#REF!,Data!#REF!,(IF(B28=Data!B229,Data!H229,(IF(B28=Data!B230,Data!H230,(IF(B28=Data!#REF!,Data!H925,(IF(B28=Data!#REF!,Data!#REF!,(IF(B28=Data!B285,Data!H285,Data!#REF!)))))))))))))))&amp;IF(B28=Data!#REF!,Data!#REF!,(IF(B28=Data!#REF!,Data!#REF!,(IF(B28=Data!#REF!,Data!#REF!,(IF(B28=Data!#REF!,Data!#REF!,(IF(B28=Data!#REF!,Data!#REF!,Data!#REF!)))))))))</f>
        <v>#REF!</v>
      </c>
      <c r="Q28" s="378"/>
      <c r="R28" s="378"/>
      <c r="S28" s="186" t="e">
        <f>IF(B28=Data!B107,Data!I107,(IF(B28=Data!B113,Data!I113,(IF(B28=Data!B115,Data!I115,(IF(B28=Data!#REF!,Data!#REF!,(IF(B28=Data!#REF!,Data!#REF!,(IF(B28=Data!B98,Data!I98,(IF(B28=Data!#REF!,Data!#REF!,(IF(B28=Data!#REF!,Data!#REF!,Data!#REF!)))))))))))))))&amp;IF(B28=Data!B233,Data!I233,(IF(B28=Data!B234,Data!I234,(IF(B28=Data!#REF!,Data!#REF!,(IF(B28=Data!B229,Data!I229,(IF(B28=Data!B230,Data!I230,(IF(B28=Data!#REF!,Data!I925,(IF(B28=Data!#REF!,Data!#REF!,(IF(B28=Data!B285,Data!I285,Data!#REF!)))))))))))))))&amp;IF(B28=Data!#REF!,Data!#REF!,(IF(B28=Data!#REF!,Data!#REF!,(IF(B28=Data!#REF!,Data!#REF!,(IF(B28=Data!#REF!,Data!#REF!,(IF(B28=Data!#REF!,Data!#REF!,Data!#REF!)))))))))</f>
        <v>#REF!</v>
      </c>
      <c r="T28" s="379"/>
      <c r="U28" s="186" t="e">
        <f>IF(B28=Data!B107,Data!J107,(IF(B28=Data!B113,Data!J113,(IF(B28=Data!B115,Data!J115,(IF(B28=Data!#REF!,Data!#REF!,(IF(B28=Data!#REF!,Data!#REF!,(IF(B28=Data!B98,Data!J98,(IF(B28=Data!#REF!,Data!#REF!,(IF(B28=Data!#REF!,Data!#REF!,Data!#REF!)))))))))))))))&amp;IF(B28=Data!B233,Data!J233,(IF(B28=Data!B234,Data!J234,(IF(B28=Data!#REF!,Data!#REF!,(IF(B28=Data!B229,Data!J229,(IF(B28=Data!B230,Data!J230,(IF(B28=Data!#REF!,Data!J925,(IF(B28=Data!#REF!,Data!#REF!,(IF(B28=Data!B285,Data!J285,Data!#REF!)))))))))))))))&amp;IF(B28=Data!#REF!,Data!#REF!,(IF(B28=Data!#REF!,Data!#REF!,(IF(B28=Data!#REF!,Data!#REF!,(IF(B28=Data!#REF!,Data!#REF!,(IF(B28=Data!#REF!,Data!#REF!,Data!#REF!)))))))))</f>
        <v>#REF!</v>
      </c>
      <c r="V28" s="184" t="str">
        <f>IF(D28="","",VLOOKUP(B28,Data!$B$5:$J$404,9,FALSE)*D28)</f>
        <v/>
      </c>
    </row>
    <row r="29" spans="1:22" s="340" customFormat="1" ht="17" customHeight="1">
      <c r="A29" s="272"/>
      <c r="B29" s="419"/>
      <c r="C29" s="187" t="str">
        <f>IF(D29="","",VLOOKUP(B29,Data!$B$5:$L$404,2,FALSE))</f>
        <v/>
      </c>
      <c r="D29" s="274"/>
      <c r="E29" s="341"/>
      <c r="F29" s="185" t="str">
        <f>IF(D29="","",VLOOKUP(B29,Data!$B$5:$L$404,11,FALSE))</f>
        <v/>
      </c>
      <c r="G29" s="188" t="str">
        <f t="shared" si="0"/>
        <v>-</v>
      </c>
      <c r="H29" s="182" t="str">
        <f>IF(D29="","",VLOOKUP(B29,Data!$B$5:$D$404,3,FALSE))</f>
        <v/>
      </c>
      <c r="I29" s="182" t="str">
        <f>IF(D29="","",VLOOKUP(B29,Data!$B$5:$M$404,12,FALSE))</f>
        <v/>
      </c>
      <c r="J29" s="280"/>
      <c r="K29" s="183" t="str">
        <f>IF(D29="","",VLOOKUP(B29,Data!$B$5:$E$404,4,FALSE)*D29)</f>
        <v/>
      </c>
      <c r="L29" s="183" t="str">
        <f>IF(D29="","",VLOOKUP(B29,Data!$B$5:$F$404,5,FALSE)*D29)</f>
        <v/>
      </c>
      <c r="M29" s="189" t="e">
        <f>IF(B29=Data!B118,Data!G118,(IF(B29=Data!B124,Data!G124,(IF(B29=Data!B126,Data!G126,(IF(B29=Data!#REF!,Data!#REF!,(IF(B29=Data!#REF!,Data!#REF!,(IF(B29=Data!B109,Data!G109,(IF(B29=Data!#REF!,Data!#REF!,(IF(B29=Data!#REF!,Data!#REF!,Data!#REF!)))))))))))))))&amp;IF(B29=Data!B244,Data!G244,(IF(B29=Data!B245,Data!G245,(IF(B29=Data!#REF!,Data!#REF!,(IF(B29=Data!B240,Data!G240,(IF(B29=Data!B241,Data!G241,(IF(B29=Data!#REF!,Data!G936,(IF(B29=Data!#REF!,Data!#REF!,(IF(B29=Data!B296,Data!G296,Data!#REF!)))))))))))))))&amp;IF(B29=Data!#REF!,Data!#REF!,(IF(B29=Data!#REF!,Data!#REF!,(IF(B29=Data!#REF!,Data!#REF!,(IF(B29=Data!#REF!,Data!#REF!,(IF(B29=Data!#REF!,Data!#REF!,Data!#REF!)))))))))</f>
        <v>#REF!</v>
      </c>
      <c r="N29" s="377"/>
      <c r="O29" s="378"/>
      <c r="P29" s="186" t="e">
        <f>IF(B29=Data!B118,Data!H118,(IF(B29=Data!B124,Data!H124,(IF(B29=Data!B126,Data!H126,(IF(B29=Data!#REF!,Data!#REF!,(IF(B29=Data!#REF!,Data!#REF!,(IF(B29=Data!B109,Data!H109,(IF(B29=Data!#REF!,Data!#REF!,(IF(B29=Data!#REF!,Data!#REF!,Data!#REF!)))))))))))))))&amp;IF(B29=Data!B244,Data!H244,(IF(B29=Data!B245,Data!H245,(IF(B29=Data!#REF!,Data!#REF!,(IF(B29=Data!B240,Data!H240,(IF(B29=Data!B241,Data!H241,(IF(B29=Data!#REF!,Data!H936,(IF(B29=Data!#REF!,Data!#REF!,(IF(B29=Data!B296,Data!H296,Data!#REF!)))))))))))))))&amp;IF(B29=Data!#REF!,Data!#REF!,(IF(B29=Data!#REF!,Data!#REF!,(IF(B29=Data!#REF!,Data!#REF!,(IF(B29=Data!#REF!,Data!#REF!,(IF(B29=Data!#REF!,Data!#REF!,Data!#REF!)))))))))</f>
        <v>#REF!</v>
      </c>
      <c r="Q29" s="378"/>
      <c r="R29" s="378"/>
      <c r="S29" s="186" t="e">
        <f>IF(B29=Data!B118,Data!I118,(IF(B29=Data!B124,Data!I124,(IF(B29=Data!B126,Data!I126,(IF(B29=Data!#REF!,Data!#REF!,(IF(B29=Data!#REF!,Data!#REF!,(IF(B29=Data!B109,Data!I109,(IF(B29=Data!#REF!,Data!#REF!,(IF(B29=Data!#REF!,Data!#REF!,Data!#REF!)))))))))))))))&amp;IF(B29=Data!B244,Data!I244,(IF(B29=Data!B245,Data!I245,(IF(B29=Data!#REF!,Data!#REF!,(IF(B29=Data!B240,Data!I240,(IF(B29=Data!B241,Data!I241,(IF(B29=Data!#REF!,Data!I936,(IF(B29=Data!#REF!,Data!#REF!,(IF(B29=Data!B296,Data!I296,Data!#REF!)))))))))))))))&amp;IF(B29=Data!#REF!,Data!#REF!,(IF(B29=Data!#REF!,Data!#REF!,(IF(B29=Data!#REF!,Data!#REF!,(IF(B29=Data!#REF!,Data!#REF!,(IF(B29=Data!#REF!,Data!#REF!,Data!#REF!)))))))))</f>
        <v>#REF!</v>
      </c>
      <c r="T29" s="379"/>
      <c r="U29" s="186" t="e">
        <f>IF(B29=Data!B118,Data!J118,(IF(B29=Data!B124,Data!J124,(IF(B29=Data!B126,Data!J126,(IF(B29=Data!#REF!,Data!#REF!,(IF(B29=Data!#REF!,Data!#REF!,(IF(B29=Data!B109,Data!J109,(IF(B29=Data!#REF!,Data!#REF!,(IF(B29=Data!#REF!,Data!#REF!,Data!#REF!)))))))))))))))&amp;IF(B29=Data!B244,Data!J244,(IF(B29=Data!B245,Data!J245,(IF(B29=Data!#REF!,Data!#REF!,(IF(B29=Data!B240,Data!J240,(IF(B29=Data!B241,Data!J241,(IF(B29=Data!#REF!,Data!J936,(IF(B29=Data!#REF!,Data!#REF!,(IF(B29=Data!B296,Data!J296,Data!#REF!)))))))))))))))&amp;IF(B29=Data!#REF!,Data!#REF!,(IF(B29=Data!#REF!,Data!#REF!,(IF(B29=Data!#REF!,Data!#REF!,(IF(B29=Data!#REF!,Data!#REF!,(IF(B29=Data!#REF!,Data!#REF!,Data!#REF!)))))))))</f>
        <v>#REF!</v>
      </c>
      <c r="V29" s="184" t="str">
        <f>IF(D29="","",VLOOKUP(B29,Data!$B$5:$J$404,9,FALSE)*D29)</f>
        <v/>
      </c>
    </row>
    <row r="30" spans="1:22" s="340" customFormat="1" ht="19.5" customHeight="1">
      <c r="A30" s="272"/>
      <c r="B30" s="695" t="s">
        <v>1239</v>
      </c>
      <c r="C30" s="696"/>
      <c r="D30" s="454">
        <f>SUM(D18:D28)</f>
        <v>32</v>
      </c>
      <c r="E30" s="191"/>
      <c r="F30" s="191"/>
      <c r="G30" s="455">
        <f>SUM(G18:G28)</f>
        <v>100008.06</v>
      </c>
      <c r="H30" s="383"/>
      <c r="I30" s="191"/>
      <c r="J30" s="191"/>
      <c r="K30" s="455">
        <f>SUM(K18:K29)</f>
        <v>8096</v>
      </c>
      <c r="L30" s="455">
        <f>SUM(L18:L29)</f>
        <v>7200</v>
      </c>
      <c r="M30" s="190">
        <f>SUM(M16:M17)</f>
        <v>0</v>
      </c>
      <c r="N30" s="190"/>
      <c r="O30" s="190"/>
      <c r="P30" s="190"/>
      <c r="Q30" s="190"/>
      <c r="R30" s="190">
        <f>SUM(R16:R17)</f>
        <v>0</v>
      </c>
      <c r="S30" s="190">
        <f>SUM(S16:S17)</f>
        <v>0</v>
      </c>
      <c r="T30" s="190"/>
      <c r="U30" s="190">
        <f>SUM(U16:U17)</f>
        <v>0</v>
      </c>
      <c r="V30" s="456">
        <f>SUM(V18:V29)</f>
        <v>42.944000000000003</v>
      </c>
    </row>
    <row r="31" spans="1:22" ht="10.25" customHeight="1">
      <c r="A31" s="272"/>
      <c r="B31" s="697"/>
      <c r="C31" s="698"/>
      <c r="D31" s="395"/>
      <c r="E31" s="311"/>
      <c r="F31" s="160" t="s">
        <v>523</v>
      </c>
      <c r="G31" s="157"/>
      <c r="H31" s="344"/>
      <c r="I31" s="344"/>
      <c r="J31" s="344"/>
      <c r="K31" s="161"/>
      <c r="L31" s="151"/>
      <c r="M31" s="298"/>
      <c r="T31" s="298"/>
      <c r="U31" s="298"/>
      <c r="V31" s="155"/>
    </row>
    <row r="32" spans="1:22" ht="14">
      <c r="A32" s="290" t="s">
        <v>524</v>
      </c>
      <c r="B32" s="346"/>
      <c r="C32" s="347"/>
      <c r="D32" s="396" t="s">
        <v>81</v>
      </c>
      <c r="E32" s="305"/>
      <c r="F32" s="68" t="s">
        <v>82</v>
      </c>
      <c r="G32" s="72"/>
      <c r="H32" s="322" t="s">
        <v>83</v>
      </c>
      <c r="I32" s="349"/>
      <c r="J32" s="152" t="s">
        <v>84</v>
      </c>
      <c r="K32" s="152"/>
      <c r="L32" s="682" t="s">
        <v>85</v>
      </c>
      <c r="M32" s="683"/>
      <c r="N32" s="683"/>
      <c r="O32" s="683"/>
      <c r="P32" s="683"/>
      <c r="Q32" s="683"/>
      <c r="R32" s="683"/>
      <c r="S32" s="683"/>
      <c r="T32" s="683"/>
      <c r="U32" s="683"/>
      <c r="V32" s="684"/>
    </row>
    <row r="33" spans="1:22" ht="14">
      <c r="A33" s="297" t="s">
        <v>525</v>
      </c>
      <c r="B33" s="334"/>
      <c r="C33" s="308"/>
      <c r="D33" s="386" t="s">
        <v>87</v>
      </c>
      <c r="F33" s="685"/>
      <c r="G33" s="686"/>
      <c r="H33" s="297" t="s">
        <v>88</v>
      </c>
      <c r="I33" s="350"/>
      <c r="J33" s="154" t="s">
        <v>89</v>
      </c>
      <c r="K33" s="154"/>
      <c r="L33" s="150"/>
      <c r="V33" s="155"/>
    </row>
    <row r="34" spans="1:22">
      <c r="A34" s="297" t="s">
        <v>526</v>
      </c>
      <c r="B34" s="297"/>
      <c r="C34" s="298"/>
      <c r="F34" s="685"/>
      <c r="G34" s="686"/>
      <c r="H34" s="297"/>
      <c r="I34" s="350"/>
      <c r="J34" s="154" t="s">
        <v>93</v>
      </c>
      <c r="K34" s="154"/>
      <c r="L34" s="150"/>
      <c r="V34" s="155"/>
    </row>
    <row r="35" spans="1:22" ht="10.5" customHeight="1">
      <c r="A35" s="311"/>
      <c r="B35" s="351"/>
      <c r="C35" s="352"/>
      <c r="D35" s="386" t="s">
        <v>94</v>
      </c>
      <c r="F35" s="685"/>
      <c r="G35" s="686"/>
      <c r="H35" s="297" t="s">
        <v>95</v>
      </c>
      <c r="I35" s="350"/>
      <c r="J35" s="154"/>
      <c r="K35" s="154"/>
      <c r="L35" s="150"/>
      <c r="V35" s="155"/>
    </row>
    <row r="36" spans="1:22" ht="13">
      <c r="A36" s="290" t="s">
        <v>96</v>
      </c>
      <c r="C36" s="292"/>
      <c r="D36" s="386" t="s">
        <v>97</v>
      </c>
      <c r="F36" s="76" t="s">
        <v>98</v>
      </c>
      <c r="G36" s="73"/>
      <c r="H36" s="297" t="s">
        <v>88</v>
      </c>
      <c r="I36" s="350"/>
      <c r="J36" s="154" t="s">
        <v>99</v>
      </c>
      <c r="K36" s="154"/>
      <c r="L36" s="150"/>
      <c r="V36" s="155"/>
    </row>
    <row r="37" spans="1:22" ht="10.5" customHeight="1">
      <c r="A37" s="297" t="s">
        <v>527</v>
      </c>
      <c r="C37" s="298"/>
      <c r="D37" s="386" t="s">
        <v>100</v>
      </c>
      <c r="F37" s="77"/>
      <c r="G37" s="162"/>
      <c r="H37" s="297" t="s">
        <v>101</v>
      </c>
      <c r="I37" s="350"/>
      <c r="J37" s="154" t="s">
        <v>528</v>
      </c>
      <c r="K37" s="154"/>
      <c r="L37" s="687" t="s">
        <v>103</v>
      </c>
      <c r="M37" s="688"/>
      <c r="N37" s="688"/>
      <c r="O37" s="688"/>
      <c r="P37" s="688"/>
      <c r="Q37" s="688"/>
      <c r="R37" s="688"/>
      <c r="S37" s="688"/>
      <c r="T37" s="688"/>
      <c r="U37" s="688"/>
      <c r="V37" s="689"/>
    </row>
    <row r="38" spans="1:22">
      <c r="A38" s="311"/>
      <c r="B38" s="312"/>
      <c r="C38" s="313"/>
      <c r="D38" s="397"/>
      <c r="E38" s="312"/>
      <c r="F38" s="673" t="s">
        <v>1233</v>
      </c>
      <c r="G38" s="674"/>
      <c r="H38" s="673" t="s">
        <v>1232</v>
      </c>
      <c r="I38" s="674"/>
      <c r="J38" s="158" t="s">
        <v>104</v>
      </c>
      <c r="K38" s="158"/>
      <c r="L38" s="675" t="s">
        <v>105</v>
      </c>
      <c r="M38" s="676"/>
      <c r="N38" s="676"/>
      <c r="O38" s="676"/>
      <c r="P38" s="676"/>
      <c r="Q38" s="676"/>
      <c r="R38" s="676"/>
      <c r="S38" s="676"/>
      <c r="T38" s="676"/>
      <c r="U38" s="676"/>
      <c r="V38" s="677"/>
    </row>
    <row r="39" spans="1:22">
      <c r="B39" s="305"/>
    </row>
    <row r="42" spans="1:22" ht="19.25" customHeight="1"/>
    <row r="43" spans="1:22" ht="19.25" customHeight="1"/>
    <row r="44" spans="1:22" s="354" customFormat="1" ht="17.75" customHeight="1">
      <c r="A44" s="163" t="s">
        <v>886</v>
      </c>
      <c r="B44" s="146"/>
      <c r="C44" s="163" t="s">
        <v>569</v>
      </c>
      <c r="D44" s="382"/>
      <c r="E44" s="363"/>
      <c r="F44" s="163" t="s">
        <v>880</v>
      </c>
      <c r="G44" s="146"/>
      <c r="H44" s="163" t="s">
        <v>569</v>
      </c>
      <c r="K44" s="265"/>
      <c r="L44" s="265"/>
      <c r="V44" s="264"/>
    </row>
    <row r="45" spans="1:22" s="354" customFormat="1" ht="17.75" customHeight="1">
      <c r="A45" s="163" t="s">
        <v>887</v>
      </c>
      <c r="B45" s="146"/>
      <c r="C45" s="163" t="s">
        <v>891</v>
      </c>
      <c r="D45" s="382"/>
      <c r="E45" s="363"/>
      <c r="F45" s="247" t="s">
        <v>881</v>
      </c>
      <c r="G45" s="381"/>
      <c r="H45" s="247" t="s">
        <v>891</v>
      </c>
      <c r="K45" s="265"/>
      <c r="L45" s="265"/>
      <c r="V45" s="264"/>
    </row>
    <row r="46" spans="1:22" s="354" customFormat="1" ht="17.75" customHeight="1">
      <c r="A46" s="163" t="s">
        <v>888</v>
      </c>
      <c r="B46" s="146"/>
      <c r="C46" s="163" t="s">
        <v>891</v>
      </c>
      <c r="D46" s="382"/>
      <c r="E46" s="363"/>
      <c r="F46" s="163" t="s">
        <v>882</v>
      </c>
      <c r="G46" s="146"/>
      <c r="H46" s="163" t="s">
        <v>569</v>
      </c>
      <c r="K46" s="265"/>
      <c r="L46" s="265"/>
      <c r="V46" s="264"/>
    </row>
    <row r="47" spans="1:22" s="354" customFormat="1" ht="17.75" customHeight="1">
      <c r="A47" s="163" t="s">
        <v>889</v>
      </c>
      <c r="B47" s="146"/>
      <c r="C47" s="163" t="s">
        <v>569</v>
      </c>
      <c r="D47" s="382"/>
      <c r="E47" s="363"/>
      <c r="F47" s="163" t="s">
        <v>883</v>
      </c>
      <c r="G47" s="146"/>
      <c r="H47" s="163" t="s">
        <v>569</v>
      </c>
      <c r="K47" s="265"/>
      <c r="L47" s="265"/>
      <c r="V47" s="264"/>
    </row>
    <row r="48" spans="1:22" s="354" customFormat="1" ht="17.75" customHeight="1">
      <c r="A48" s="163" t="s">
        <v>890</v>
      </c>
      <c r="B48" s="146"/>
      <c r="C48" s="163" t="s">
        <v>569</v>
      </c>
      <c r="D48" s="382"/>
      <c r="E48" s="363"/>
      <c r="F48" s="163" t="s">
        <v>885</v>
      </c>
      <c r="G48" s="146"/>
      <c r="H48" s="163" t="s">
        <v>569</v>
      </c>
      <c r="K48" s="265"/>
      <c r="L48" s="265"/>
      <c r="V48" s="264"/>
    </row>
    <row r="49" spans="1:12" ht="18.75" customHeight="1">
      <c r="A49" s="411"/>
      <c r="B49" s="411"/>
      <c r="C49" s="411"/>
      <c r="D49" s="384"/>
      <c r="E49" s="266"/>
      <c r="F49" s="163" t="s">
        <v>884</v>
      </c>
      <c r="H49" s="163" t="s">
        <v>569</v>
      </c>
    </row>
    <row r="50" spans="1:12" ht="17.5">
      <c r="A50" s="268"/>
      <c r="B50" s="411"/>
      <c r="C50" s="411"/>
      <c r="D50" s="384"/>
      <c r="E50" s="411"/>
      <c r="F50" s="267"/>
      <c r="G50" s="267"/>
      <c r="H50" s="411"/>
    </row>
    <row r="52" spans="1:12">
      <c r="D52" s="386" t="s">
        <v>872</v>
      </c>
    </row>
    <row r="53" spans="1:12">
      <c r="L53" s="355"/>
    </row>
    <row r="54" spans="1:12" ht="14">
      <c r="A54" s="356"/>
      <c r="C54" s="334"/>
      <c r="D54" s="398"/>
      <c r="L54" s="358"/>
    </row>
    <row r="55" spans="1:12" ht="14">
      <c r="A55" s="359"/>
      <c r="C55" s="334"/>
      <c r="D55" s="398"/>
      <c r="L55" s="358"/>
    </row>
    <row r="56" spans="1:12" ht="14">
      <c r="A56" s="359"/>
      <c r="C56" s="334"/>
      <c r="D56" s="398"/>
      <c r="L56" s="358"/>
    </row>
    <row r="57" spans="1:12" ht="14">
      <c r="A57" s="359"/>
      <c r="B57" s="334"/>
      <c r="C57" s="334"/>
      <c r="D57" s="398"/>
      <c r="L57" s="358"/>
    </row>
    <row r="58" spans="1:12" ht="14">
      <c r="A58" s="359"/>
      <c r="B58" s="334"/>
      <c r="C58" s="334"/>
      <c r="D58" s="398"/>
      <c r="L58" s="358"/>
    </row>
    <row r="59" spans="1:12" ht="14">
      <c r="A59" s="359"/>
      <c r="B59" s="334"/>
      <c r="C59" s="334"/>
      <c r="D59" s="398"/>
      <c r="L59" s="358"/>
    </row>
    <row r="60" spans="1:12" ht="14">
      <c r="A60" s="334"/>
      <c r="B60" s="334"/>
      <c r="C60" s="334"/>
      <c r="D60" s="398"/>
      <c r="L60" s="360"/>
    </row>
    <row r="61" spans="1:12" ht="14">
      <c r="A61" s="359"/>
      <c r="B61" s="334"/>
      <c r="C61" s="334"/>
      <c r="D61" s="398"/>
    </row>
    <row r="62" spans="1:12" ht="14">
      <c r="A62" s="334"/>
      <c r="B62" s="334"/>
      <c r="C62" s="334"/>
      <c r="D62" s="398"/>
    </row>
    <row r="63" spans="1:12" ht="14">
      <c r="A63" s="334"/>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34"/>
      <c r="B74" s="334"/>
      <c r="C74" s="334"/>
      <c r="D74" s="398"/>
    </row>
    <row r="75" spans="1:4" ht="14">
      <c r="B75" s="334"/>
    </row>
    <row r="76" spans="1:4" ht="14">
      <c r="B76" s="334"/>
    </row>
    <row r="77" spans="1:4" ht="14">
      <c r="B77" s="334"/>
    </row>
  </sheetData>
  <mergeCells count="9">
    <mergeCell ref="F38:G38"/>
    <mergeCell ref="H38:I38"/>
    <mergeCell ref="L38:V38"/>
    <mergeCell ref="B30:C31"/>
    <mergeCell ref="L32:V32"/>
    <mergeCell ref="F33:G33"/>
    <mergeCell ref="F34:G34"/>
    <mergeCell ref="F35:G35"/>
    <mergeCell ref="L37:V37"/>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38" max="21" man="1"/>
  </rowBreaks>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9191-57CA-4784-9E52-DBBB12A27695}">
  <sheetPr>
    <pageSetUpPr fitToPage="1"/>
  </sheetPr>
  <dimension ref="A1:AD75"/>
  <sheetViews>
    <sheetView topLeftCell="A7" zoomScale="70" zoomScaleNormal="70" zoomScaleSheetLayoutView="85" workbookViewId="0">
      <selection activeCell="A18" sqref="A18:XFD20"/>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2.089843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25"/>
      <c r="I10" s="62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1173</v>
      </c>
      <c r="C18" s="187" t="str">
        <f>IF(D18="","",VLOOKUP(B18,Data!$B$5:$L$404,2,FALSE))</f>
        <v/>
      </c>
      <c r="D18" s="274"/>
      <c r="E18" s="276"/>
      <c r="F18" s="185" t="str">
        <f>IF(D18="","",VLOOKUP(B18,Data!$B$5:$L$404,11,FALSE))</f>
        <v/>
      </c>
      <c r="G18" s="188" t="str">
        <f t="shared" ref="G18:G25"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272">
        <v>7</v>
      </c>
      <c r="B19" s="419" t="s">
        <v>361</v>
      </c>
      <c r="C19" s="187" t="str">
        <f>IF(D19="","",VLOOKUP(B19,Data!$B$5:$L$404,2,FALSE))</f>
        <v>WQ78250</v>
      </c>
      <c r="D19" s="339">
        <v>1</v>
      </c>
      <c r="E19" s="273"/>
      <c r="F19" s="376">
        <f>IF(D19="","",VLOOKUP(B19,Data!$B$5:$L$404,11,FALSE))</f>
        <v>5431.83</v>
      </c>
      <c r="G19" s="400">
        <f t="shared" si="0"/>
        <v>5431.83</v>
      </c>
      <c r="H19" s="401" t="str">
        <f>IF(D19="","",VLOOKUP(B19,Data!$B$5:$D$404,3,FALSE))</f>
        <v>C/T</v>
      </c>
      <c r="I19" s="401" t="str">
        <f>IF(D19="","",VLOOKUP(B19,Data!$B$5:$M$404,12,FALSE))</f>
        <v>Indonesia</v>
      </c>
      <c r="J19" s="553" t="s">
        <v>1174</v>
      </c>
      <c r="K19" s="187">
        <f>IF(D19="","",VLOOKUP(B19,Data!$B$5:$E$404,4,FALSE)*D19)</f>
        <v>305</v>
      </c>
      <c r="L19" s="187">
        <f>IF(D19="","",VLOOKUP(B19,Data!$B$5:$F$404,5,FALSE)*D19)</f>
        <v>269</v>
      </c>
      <c r="M19" s="403"/>
      <c r="N19" s="404"/>
      <c r="O19" s="405"/>
      <c r="P19" s="406"/>
      <c r="Q19" s="405"/>
      <c r="R19" s="405"/>
      <c r="S19" s="406"/>
      <c r="T19" s="407"/>
      <c r="U19" s="406"/>
      <c r="V19" s="408">
        <f>IF(D19="","",VLOOKUP(B19,Data!$B$5:$J$404,9,FALSE)*D19)</f>
        <v>1.534</v>
      </c>
      <c r="W19" s="386"/>
      <c r="X19" s="386"/>
      <c r="Y19" s="386"/>
      <c r="Z19" s="386"/>
      <c r="AA19" s="386"/>
      <c r="AB19" s="386"/>
      <c r="AC19" s="386"/>
      <c r="AD19" s="386"/>
    </row>
    <row r="20" spans="1:30" s="409" customFormat="1" ht="17" customHeight="1">
      <c r="A20" s="272">
        <v>8</v>
      </c>
      <c r="B20" s="419" t="s">
        <v>413</v>
      </c>
      <c r="C20" s="187" t="str">
        <f>IF(D20="","",VLOOKUP(B20,Data!$B$5:$L$404,2,FALSE))</f>
        <v>ZH56750</v>
      </c>
      <c r="D20" s="339">
        <v>2</v>
      </c>
      <c r="E20" s="273"/>
      <c r="F20" s="376">
        <f>IF(D20="","",VLOOKUP(B20,Data!$B$5:$L$404,11,FALSE))</f>
        <v>2658.38</v>
      </c>
      <c r="G20" s="400">
        <f t="shared" si="0"/>
        <v>5316.76</v>
      </c>
      <c r="H20" s="401" t="str">
        <f>IF(D20="","",VLOOKUP(B20,Data!$B$5:$D$404,3,FALSE))</f>
        <v>C/T</v>
      </c>
      <c r="I20" s="401" t="str">
        <f>IF(D20="","",VLOOKUP(B20,Data!$B$5:$M$404,12,FALSE))</f>
        <v>Indonesia</v>
      </c>
      <c r="J20" s="553" t="s">
        <v>1174</v>
      </c>
      <c r="K20" s="187">
        <f>IF(D20="","",VLOOKUP(B20,Data!$B$5:$E$404,4,FALSE)*D20)</f>
        <v>532</v>
      </c>
      <c r="L20" s="187">
        <f>IF(D20="","",VLOOKUP(B20,Data!$B$5:$F$404,5,FALSE)*D20)</f>
        <v>492</v>
      </c>
      <c r="M20" s="403"/>
      <c r="N20" s="404"/>
      <c r="O20" s="405"/>
      <c r="P20" s="406"/>
      <c r="Q20" s="405"/>
      <c r="R20" s="405"/>
      <c r="S20" s="406"/>
      <c r="T20" s="407"/>
      <c r="U20" s="406"/>
      <c r="V20" s="408">
        <f>IF(D20="","",VLOOKUP(B20,Data!$B$5:$J$404,9,FALSE)*D20)</f>
        <v>2.976</v>
      </c>
      <c r="W20" s="386"/>
      <c r="X20" s="386"/>
      <c r="Y20" s="386"/>
      <c r="Z20" s="386"/>
      <c r="AA20" s="386"/>
      <c r="AB20" s="386"/>
      <c r="AC20" s="386"/>
      <c r="AD20" s="386"/>
    </row>
    <row r="21" spans="1:30" s="340" customFormat="1" ht="17" customHeight="1">
      <c r="A21" s="272"/>
      <c r="B21" s="419"/>
      <c r="C21" s="187" t="str">
        <f>IF(D21="","",VLOOKUP(B21,Data!$B$5:$L$404,2,FALSE))</f>
        <v/>
      </c>
      <c r="D21" s="274"/>
      <c r="E21" s="466"/>
      <c r="F21" s="185" t="str">
        <f>IF(D21="","",VLOOKUP(B21,Data!$B$5:$L$404,11,FALSE))</f>
        <v/>
      </c>
      <c r="G21" s="188" t="str">
        <f t="shared" si="0"/>
        <v>-</v>
      </c>
      <c r="H21" s="182" t="str">
        <f>IF(D21="","",VLOOKUP(B21,Data!$B$5:$D$404,3,FALSE))</f>
        <v/>
      </c>
      <c r="I21" s="182" t="str">
        <f>IF(D21="","",VLOOKUP(B21,Data!$B$5:$M$404,12,FALSE))</f>
        <v/>
      </c>
      <c r="J21" s="553"/>
      <c r="K21" s="183" t="str">
        <f>IF(D21="","",VLOOKUP(B21,Data!$B$5:$E$404,4,FALSE)*D21)</f>
        <v/>
      </c>
      <c r="L21" s="183" t="str">
        <f>IF(D21="","",VLOOKUP(B21,Data!$B$5:$F$404,5,FALSE)*D21)</f>
        <v/>
      </c>
      <c r="M21" s="189" t="e">
        <f>IF(B21=Data!B86,Data!G86,(IF(B21=Data!B92,Data!G92,(IF(B21=Data!B94,Data!G94,(IF(B21=Data!#REF!,Data!#REF!,(IF(B21=Data!#REF!,Data!#REF!,(IF(B21=Data!B77,Data!G77,(IF(B21=Data!#REF!,Data!#REF!,(IF(B21=Data!#REF!,Data!#REF!,Data!#REF!)))))))))))))))&amp;IF(B21=Data!B211,Data!G211,(IF(B21=Data!B212,Data!G212,(IF(B21=Data!#REF!,Data!#REF!,(IF(B21=Data!B207,Data!G207,(IF(B21=Data!B208,Data!G208,(IF(B21=Data!#REF!,Data!G904,(IF(B21=Data!#REF!,Data!#REF!,(IF(B21=Data!B264,Data!G264,Data!#REF!)))))))))))))))&amp;IF(B21=Data!#REF!,Data!#REF!,(IF(B21=Data!#REF!,Data!#REF!,(IF(B21=Data!#REF!,Data!#REF!,(IF(B21=Data!#REF!,Data!#REF!,(IF(B21=Data!#REF!,Data!#REF!,Data!#REF!)))))))))</f>
        <v>#REF!</v>
      </c>
      <c r="N21" s="377"/>
      <c r="O21" s="378"/>
      <c r="P21" s="186" t="e">
        <f>IF(B21=Data!B86,Data!H86,(IF(B21=Data!B92,Data!H92,(IF(B21=Data!B94,Data!H94,(IF(B21=Data!#REF!,Data!#REF!,(IF(B21=Data!#REF!,Data!#REF!,(IF(B21=Data!B77,Data!H77,(IF(B21=Data!#REF!,Data!#REF!,(IF(B21=Data!#REF!,Data!#REF!,Data!#REF!)))))))))))))))&amp;IF(B21=Data!B211,Data!H211,(IF(B21=Data!B212,Data!H212,(IF(B21=Data!#REF!,Data!#REF!,(IF(B21=Data!B207,Data!H207,(IF(B21=Data!B208,Data!H208,(IF(B21=Data!#REF!,Data!H904,(IF(B21=Data!#REF!,Data!#REF!,(IF(B21=Data!B264,Data!H264,Data!#REF!)))))))))))))))&amp;IF(B21=Data!#REF!,Data!#REF!,(IF(B21=Data!#REF!,Data!#REF!,(IF(B21=Data!#REF!,Data!#REF!,(IF(B21=Data!#REF!,Data!#REF!,(IF(B21=Data!#REF!,Data!#REF!,Data!#REF!)))))))))</f>
        <v>#REF!</v>
      </c>
      <c r="Q21" s="378"/>
      <c r="R21" s="378"/>
      <c r="S21" s="186" t="e">
        <f>IF(B21=Data!B86,Data!I86,(IF(B21=Data!B92,Data!I92,(IF(B21=Data!B94,Data!I94,(IF(B21=Data!#REF!,Data!#REF!,(IF(B21=Data!#REF!,Data!#REF!,(IF(B21=Data!B77,Data!I77,(IF(B21=Data!#REF!,Data!#REF!,(IF(B21=Data!#REF!,Data!#REF!,Data!#REF!)))))))))))))))&amp;IF(B21=Data!B211,Data!I211,(IF(B21=Data!B212,Data!I212,(IF(B21=Data!#REF!,Data!#REF!,(IF(B21=Data!B207,Data!I207,(IF(B21=Data!B208,Data!I208,(IF(B21=Data!#REF!,Data!I904,(IF(B21=Data!#REF!,Data!#REF!,(IF(B21=Data!B264,Data!I264,Data!#REF!)))))))))))))))&amp;IF(B21=Data!#REF!,Data!#REF!,(IF(B21=Data!#REF!,Data!#REF!,(IF(B21=Data!#REF!,Data!#REF!,(IF(B21=Data!#REF!,Data!#REF!,(IF(B21=Data!#REF!,Data!#REF!,Data!#REF!)))))))))</f>
        <v>#REF!</v>
      </c>
      <c r="T21" s="379"/>
      <c r="U21" s="186" t="e">
        <f>IF(B21=Data!B86,Data!J86,(IF(B21=Data!B92,Data!J92,(IF(B21=Data!B94,Data!J94,(IF(B21=Data!#REF!,Data!#REF!,(IF(B21=Data!#REF!,Data!#REF!,(IF(B21=Data!B77,Data!J77,(IF(B21=Data!#REF!,Data!#REF!,(IF(B21=Data!#REF!,Data!#REF!,Data!#REF!)))))))))))))))&amp;IF(B21=Data!B211,Data!J211,(IF(B21=Data!B212,Data!J212,(IF(B21=Data!#REF!,Data!#REF!,(IF(B21=Data!B207,Data!J207,(IF(B21=Data!B208,Data!J208,(IF(B21=Data!#REF!,Data!J904,(IF(B21=Data!#REF!,Data!#REF!,(IF(B21=Data!B264,Data!J264,Data!#REF!)))))))))))))))&amp;IF(B21=Data!#REF!,Data!#REF!,(IF(B21=Data!#REF!,Data!#REF!,(IF(B21=Data!#REF!,Data!#REF!,(IF(B21=Data!#REF!,Data!#REF!,(IF(B21=Data!#REF!,Data!#REF!,Data!#REF!)))))))))</f>
        <v>#REF!</v>
      </c>
      <c r="V21" s="184" t="str">
        <f>IF(D21="","",VLOOKUP(B21,Data!$B$5:$J$404,9,FALSE)*D21)</f>
        <v/>
      </c>
    </row>
    <row r="22" spans="1:30" s="340" customFormat="1" ht="17" customHeight="1">
      <c r="A22" s="272"/>
      <c r="B22" s="419"/>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553"/>
      <c r="K22" s="183" t="str">
        <f>IF(D22="","",VLOOKUP(B22,Data!$B$5:$E$404,4,FALSE)*D22)</f>
        <v/>
      </c>
      <c r="L22" s="183" t="str">
        <f>IF(D22="","",VLOOKUP(B22,Data!$B$5:$F$404,5,FALSE)*D22)</f>
        <v/>
      </c>
      <c r="M22" s="189" t="e">
        <f>IF(B22=Data!B87,Data!G87,(IF(B22=Data!B93,Data!G93,(IF(B22=Data!B95,Data!G95,(IF(B22=Data!#REF!,Data!#REF!,(IF(B22=Data!#REF!,Data!#REF!,(IF(B22=Data!B78,Data!G78,(IF(B22=Data!#REF!,Data!#REF!,(IF(B22=Data!#REF!,Data!#REF!,Data!#REF!)))))))))))))))&amp;IF(B22=Data!B212,Data!G212,(IF(B22=Data!B213,Data!G213,(IF(B22=Data!#REF!,Data!#REF!,(IF(B22=Data!B208,Data!G208,(IF(B22=Data!B209,Data!G209,(IF(B22=Data!#REF!,Data!G905,(IF(B22=Data!#REF!,Data!#REF!,(IF(B22=Data!B265,Data!G265,Data!#REF!)))))))))))))))&amp;IF(B22=Data!#REF!,Data!#REF!,(IF(B22=Data!#REF!,Data!#REF!,(IF(B22=Data!#REF!,Data!#REF!,(IF(B22=Data!#REF!,Data!#REF!,(IF(B22=Data!#REF!,Data!#REF!,Data!#REF!)))))))))</f>
        <v>#REF!</v>
      </c>
      <c r="N22" s="377"/>
      <c r="O22" s="378"/>
      <c r="P22" s="186" t="e">
        <f>IF(B22=Data!B87,Data!H87,(IF(B22=Data!B93,Data!H93,(IF(B22=Data!B95,Data!H95,(IF(B22=Data!#REF!,Data!#REF!,(IF(B22=Data!#REF!,Data!#REF!,(IF(B22=Data!B78,Data!H78,(IF(B22=Data!#REF!,Data!#REF!,(IF(B22=Data!#REF!,Data!#REF!,Data!#REF!)))))))))))))))&amp;IF(B22=Data!B212,Data!H212,(IF(B22=Data!B213,Data!H213,(IF(B22=Data!#REF!,Data!#REF!,(IF(B22=Data!B208,Data!H208,(IF(B22=Data!B209,Data!H209,(IF(B22=Data!#REF!,Data!H905,(IF(B22=Data!#REF!,Data!#REF!,(IF(B22=Data!B265,Data!H265,Data!#REF!)))))))))))))))&amp;IF(B22=Data!#REF!,Data!#REF!,(IF(B22=Data!#REF!,Data!#REF!,(IF(B22=Data!#REF!,Data!#REF!,(IF(B22=Data!#REF!,Data!#REF!,(IF(B22=Data!#REF!,Data!#REF!,Data!#REF!)))))))))</f>
        <v>#REF!</v>
      </c>
      <c r="Q22" s="378"/>
      <c r="R22" s="378"/>
      <c r="S22" s="186" t="e">
        <f>IF(B22=Data!B87,Data!I87,(IF(B22=Data!B93,Data!I93,(IF(B22=Data!B95,Data!I95,(IF(B22=Data!#REF!,Data!#REF!,(IF(B22=Data!#REF!,Data!#REF!,(IF(B22=Data!B78,Data!I78,(IF(B22=Data!#REF!,Data!#REF!,(IF(B22=Data!#REF!,Data!#REF!,Data!#REF!)))))))))))))))&amp;IF(B22=Data!B212,Data!I212,(IF(B22=Data!B213,Data!I213,(IF(B22=Data!#REF!,Data!#REF!,(IF(B22=Data!B208,Data!I208,(IF(B22=Data!B209,Data!I209,(IF(B22=Data!#REF!,Data!I905,(IF(B22=Data!#REF!,Data!#REF!,(IF(B22=Data!B265,Data!I265,Data!#REF!)))))))))))))))&amp;IF(B22=Data!#REF!,Data!#REF!,(IF(B22=Data!#REF!,Data!#REF!,(IF(B22=Data!#REF!,Data!#REF!,(IF(B22=Data!#REF!,Data!#REF!,(IF(B22=Data!#REF!,Data!#REF!,Data!#REF!)))))))))</f>
        <v>#REF!</v>
      </c>
      <c r="T22" s="379"/>
      <c r="U22" s="186" t="e">
        <f>IF(B22=Data!B87,Data!J87,(IF(B22=Data!B93,Data!J93,(IF(B22=Data!B95,Data!J95,(IF(B22=Data!#REF!,Data!#REF!,(IF(B22=Data!#REF!,Data!#REF!,(IF(B22=Data!B78,Data!J78,(IF(B22=Data!#REF!,Data!#REF!,(IF(B22=Data!#REF!,Data!#REF!,Data!#REF!)))))))))))))))&amp;IF(B22=Data!B212,Data!J212,(IF(B22=Data!B213,Data!J213,(IF(B22=Data!#REF!,Data!#REF!,(IF(B22=Data!B208,Data!J208,(IF(B22=Data!B209,Data!J209,(IF(B22=Data!#REF!,Data!J905,(IF(B22=Data!#REF!,Data!#REF!,(IF(B22=Data!B265,Data!J265,Data!#REF!)))))))))))))))&amp;IF(B22=Data!#REF!,Data!#REF!,(IF(B22=Data!#REF!,Data!#REF!,(IF(B22=Data!#REF!,Data!#REF!,(IF(B22=Data!#REF!,Data!#REF!,(IF(B22=Data!#REF!,Data!#REF!,Data!#REF!)))))))))</f>
        <v>#REF!</v>
      </c>
      <c r="V22" s="184" t="str">
        <f>IF(D22="","",VLOOKUP(B22,Data!$B$5:$J$404,9,FALSE)*D22)</f>
        <v/>
      </c>
    </row>
    <row r="23" spans="1:30" s="409" customFormat="1" ht="17" customHeight="1">
      <c r="A23" s="410"/>
      <c r="B23" s="368"/>
      <c r="C23" s="187" t="str">
        <f>IF(D23="","",VLOOKUP(B23,Data!$B$5:$L$404,2,FALSE))</f>
        <v/>
      </c>
      <c r="D23" s="274"/>
      <c r="E23" s="273"/>
      <c r="F23" s="376" t="str">
        <f>IF(D23="","",VLOOKUP(B23,Data!$B$5:$L$404,11,FALSE))</f>
        <v/>
      </c>
      <c r="G23" s="400" t="str">
        <f t="shared" si="0"/>
        <v>-</v>
      </c>
      <c r="H23" s="401" t="str">
        <f>IF(D23="","",VLOOKUP(B23,Data!$B$5:$D$404,3,FALSE))</f>
        <v/>
      </c>
      <c r="I23" s="401" t="str">
        <f>IF(D23="","",VLOOKUP(B23,Data!$B$5:$M$404,12,FALSE))</f>
        <v/>
      </c>
      <c r="J23" s="402"/>
      <c r="K23" s="187" t="str">
        <f>IF(D23="","",VLOOKUP(B23,Data!$B$5:$E$404,4,FALSE)*D23)</f>
        <v/>
      </c>
      <c r="L23" s="187" t="str">
        <f>IF(D23="","",VLOOKUP(B23,Data!$B$5:$F$404,5,FALSE)*D23)</f>
        <v/>
      </c>
      <c r="M23" s="403"/>
      <c r="N23" s="404"/>
      <c r="O23" s="405"/>
      <c r="P23" s="406"/>
      <c r="Q23" s="405"/>
      <c r="R23" s="405"/>
      <c r="S23" s="406"/>
      <c r="T23" s="407"/>
      <c r="U23" s="406"/>
      <c r="V23" s="408" t="str">
        <f>IF(D23="","",VLOOKUP(B23,Data!$B$5:$J$404,9,FALSE)*D23)</f>
        <v/>
      </c>
      <c r="W23" s="386"/>
      <c r="X23" s="386"/>
      <c r="Y23" s="386"/>
      <c r="Z23" s="386"/>
      <c r="AA23" s="386"/>
      <c r="AB23" s="386"/>
      <c r="AC23" s="386"/>
      <c r="AD23" s="386"/>
    </row>
    <row r="24" spans="1:30" s="340" customFormat="1" ht="17" customHeight="1">
      <c r="A24" s="410"/>
      <c r="B24" s="342"/>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399"/>
      <c r="B25" s="342" t="s">
        <v>871</v>
      </c>
      <c r="C25" s="187" t="str">
        <f>IF(D25="","",VLOOKUP(B25,Data!$B$5:$L$404,2,FALSE))</f>
        <v/>
      </c>
      <c r="D25" s="274"/>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410"/>
      <c r="B26" s="342" t="s">
        <v>1234</v>
      </c>
      <c r="C26" s="187"/>
      <c r="D26" s="274" t="s">
        <v>12</v>
      </c>
      <c r="E26" s="276"/>
      <c r="F26" s="185"/>
      <c r="G26" s="188"/>
      <c r="H26" s="182"/>
      <c r="I26" s="182"/>
      <c r="J26" s="246"/>
      <c r="K26" s="183"/>
      <c r="L26" s="183"/>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c r="W26" s="282"/>
      <c r="X26" s="282"/>
      <c r="Y26" s="282"/>
      <c r="Z26" s="282"/>
      <c r="AA26" s="282"/>
      <c r="AB26" s="282"/>
      <c r="AC26" s="282"/>
      <c r="AD26" s="282"/>
    </row>
    <row r="27" spans="1:30" s="340" customFormat="1" ht="19.5" customHeight="1">
      <c r="A27" s="272"/>
      <c r="B27" s="695" t="s">
        <v>1240</v>
      </c>
      <c r="C27" s="696"/>
      <c r="D27" s="269">
        <f>SUM(D16:D26)</f>
        <v>3</v>
      </c>
      <c r="E27" s="374"/>
      <c r="F27" s="380"/>
      <c r="G27" s="191">
        <f>SUM(G16:G26)</f>
        <v>10748.59</v>
      </c>
      <c r="H27" s="191"/>
      <c r="I27" s="383"/>
      <c r="J27" s="343"/>
      <c r="K27" s="191">
        <f>SUM(K16:K26)</f>
        <v>837</v>
      </c>
      <c r="L27" s="191">
        <f>SUM(L16:L26)</f>
        <v>761</v>
      </c>
      <c r="M27" s="191" t="e">
        <f>SUM(M16:M26)</f>
        <v>#REF!</v>
      </c>
      <c r="N27" s="190">
        <f>SUM(N14:N15)</f>
        <v>0</v>
      </c>
      <c r="O27" s="190" t="e">
        <f>SUM(#REF!)</f>
        <v>#REF!</v>
      </c>
      <c r="P27" s="190">
        <f>SUM(P14:P15)</f>
        <v>0</v>
      </c>
      <c r="Q27" s="190">
        <f>SUM(Q14:Q15)</f>
        <v>0</v>
      </c>
      <c r="R27" s="190" t="e">
        <f>SUM(#REF!)</f>
        <v>#REF!</v>
      </c>
      <c r="S27" s="190">
        <f>SUM(S14:S15)</f>
        <v>0</v>
      </c>
      <c r="T27" s="190">
        <f>SUM(T14:T15)</f>
        <v>0</v>
      </c>
      <c r="U27" s="190"/>
      <c r="V27" s="192">
        <f>SUM(V16:V26)</f>
        <v>4.51</v>
      </c>
      <c r="W27" s="282"/>
    </row>
    <row r="28" spans="1:30" ht="10.5" customHeight="1">
      <c r="A28" s="272"/>
      <c r="B28" s="697"/>
      <c r="C28" s="698"/>
      <c r="D28" s="395"/>
      <c r="E28" s="375"/>
      <c r="F28" s="311"/>
      <c r="G28" s="160" t="s">
        <v>523</v>
      </c>
      <c r="H28" s="157"/>
      <c r="I28" s="344"/>
      <c r="J28" s="344"/>
      <c r="K28" s="344"/>
      <c r="L28" s="161"/>
      <c r="M28" s="151"/>
      <c r="N28" s="298"/>
      <c r="U28" s="298"/>
      <c r="V28" s="298"/>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1233</v>
      </c>
      <c r="G35" s="674"/>
      <c r="H35" s="673" t="s">
        <v>1232</v>
      </c>
      <c r="I35" s="674"/>
      <c r="J35" s="158" t="s">
        <v>104</v>
      </c>
      <c r="K35" s="158"/>
      <c r="L35" s="675" t="s">
        <v>105</v>
      </c>
      <c r="M35" s="676"/>
      <c r="N35" s="676"/>
      <c r="O35" s="676"/>
      <c r="P35" s="676"/>
      <c r="Q35" s="676"/>
      <c r="R35" s="676"/>
      <c r="S35" s="676"/>
      <c r="T35" s="676"/>
      <c r="U35" s="676"/>
      <c r="V35" s="677"/>
    </row>
    <row r="36" spans="1:22">
      <c r="B36" s="305"/>
    </row>
    <row r="42" spans="1:22" s="354" customFormat="1" ht="26.25" customHeight="1">
      <c r="A42" s="163" t="s">
        <v>886</v>
      </c>
      <c r="B42" s="146"/>
      <c r="C42" s="163" t="s">
        <v>569</v>
      </c>
      <c r="D42" s="362"/>
      <c r="E42" s="362"/>
      <c r="F42" s="363"/>
      <c r="G42" s="163" t="s">
        <v>880</v>
      </c>
      <c r="H42" s="146"/>
      <c r="I42" s="163" t="s">
        <v>569</v>
      </c>
      <c r="K42" s="265"/>
      <c r="L42" s="265"/>
      <c r="V42" s="264"/>
    </row>
    <row r="43" spans="1:22" s="354" customFormat="1" ht="19.25" customHeight="1">
      <c r="A43" s="163" t="s">
        <v>887</v>
      </c>
      <c r="B43" s="146"/>
      <c r="C43" s="163" t="s">
        <v>891</v>
      </c>
      <c r="D43" s="362"/>
      <c r="E43" s="362"/>
      <c r="F43" s="363"/>
      <c r="G43" s="247" t="s">
        <v>881</v>
      </c>
      <c r="H43" s="381"/>
      <c r="I43" s="247" t="s">
        <v>891</v>
      </c>
      <c r="K43" s="265"/>
      <c r="L43" s="265"/>
      <c r="V43" s="264"/>
    </row>
    <row r="44" spans="1:22" s="354" customFormat="1" ht="19.25" customHeight="1">
      <c r="A44" s="163" t="s">
        <v>888</v>
      </c>
      <c r="B44" s="146"/>
      <c r="C44" s="163" t="s">
        <v>891</v>
      </c>
      <c r="D44" s="362"/>
      <c r="E44" s="362"/>
      <c r="F44" s="363"/>
      <c r="G44" s="163" t="s">
        <v>882</v>
      </c>
      <c r="H44" s="146"/>
      <c r="I44" s="163" t="s">
        <v>569</v>
      </c>
      <c r="K44" s="265"/>
      <c r="L44" s="265"/>
      <c r="V44" s="264"/>
    </row>
    <row r="45" spans="1:22" s="354" customFormat="1" ht="19.25" customHeight="1">
      <c r="A45" s="163" t="s">
        <v>889</v>
      </c>
      <c r="B45" s="146"/>
      <c r="C45" s="163" t="s">
        <v>569</v>
      </c>
      <c r="D45" s="362"/>
      <c r="E45" s="362"/>
      <c r="F45" s="363"/>
      <c r="G45" s="163" t="s">
        <v>883</v>
      </c>
      <c r="H45" s="146"/>
      <c r="I45" s="163" t="s">
        <v>569</v>
      </c>
      <c r="K45" s="265"/>
      <c r="L45" s="265"/>
      <c r="V45" s="264"/>
    </row>
    <row r="46" spans="1:22" s="354" customFormat="1" ht="19.25" customHeight="1">
      <c r="A46" s="163" t="s">
        <v>890</v>
      </c>
      <c r="B46" s="146"/>
      <c r="C46" s="163" t="s">
        <v>569</v>
      </c>
      <c r="D46" s="362"/>
      <c r="E46" s="362"/>
      <c r="F46" s="363"/>
      <c r="G46" s="163" t="s">
        <v>885</v>
      </c>
      <c r="H46" s="146"/>
      <c r="I46" s="163" t="s">
        <v>569</v>
      </c>
      <c r="K46" s="265"/>
      <c r="L46" s="265"/>
      <c r="V46" s="264"/>
    </row>
    <row r="47" spans="1:22" ht="18.75" customHeight="1">
      <c r="A47" s="411"/>
      <c r="B47" s="411"/>
      <c r="C47" s="411"/>
      <c r="D47" s="411"/>
      <c r="E47" s="411"/>
      <c r="F47" s="266"/>
      <c r="G47" s="163" t="s">
        <v>884</v>
      </c>
      <c r="H47" s="146"/>
      <c r="I47" s="163" t="s">
        <v>569</v>
      </c>
    </row>
    <row r="51" spans="1:12">
      <c r="A51" s="282" t="s">
        <v>1223</v>
      </c>
      <c r="L51" s="355"/>
    </row>
    <row r="52" spans="1:12" ht="14">
      <c r="A52" s="356"/>
      <c r="C52" s="334"/>
      <c r="D52" s="357"/>
      <c r="L52" s="358"/>
    </row>
    <row r="53" spans="1:12" ht="14">
      <c r="A53" s="359"/>
      <c r="C53" s="334"/>
      <c r="D53" s="357"/>
      <c r="L53" s="358"/>
    </row>
    <row r="54" spans="1:12" ht="14">
      <c r="A54" s="359"/>
      <c r="C54" s="334"/>
      <c r="D54" s="357"/>
      <c r="L54" s="358"/>
    </row>
    <row r="55" spans="1:12" ht="14">
      <c r="A55" s="359"/>
      <c r="B55" s="334"/>
      <c r="C55" s="334"/>
      <c r="D55" s="357"/>
      <c r="L55" s="358"/>
    </row>
    <row r="56" spans="1:12" ht="14">
      <c r="A56" s="359"/>
      <c r="B56" s="334"/>
      <c r="C56" s="334"/>
      <c r="D56" s="357"/>
      <c r="L56" s="358"/>
    </row>
    <row r="57" spans="1:12" ht="14">
      <c r="A57" s="359"/>
      <c r="B57" s="334"/>
      <c r="C57" s="334"/>
      <c r="D57" s="357"/>
      <c r="L57" s="358"/>
    </row>
    <row r="58" spans="1:12" ht="14">
      <c r="A58" s="334"/>
      <c r="B58" s="334"/>
      <c r="C58" s="334"/>
      <c r="D58" s="357"/>
      <c r="L58" s="360"/>
    </row>
    <row r="59" spans="1:12" ht="14">
      <c r="A59" s="359"/>
      <c r="B59" s="334"/>
      <c r="C59" s="334"/>
      <c r="D59" s="357"/>
    </row>
    <row r="60" spans="1:12" ht="14">
      <c r="A60" s="334"/>
      <c r="B60" s="334"/>
      <c r="C60" s="334"/>
      <c r="D60" s="357"/>
    </row>
    <row r="61" spans="1:12" ht="14">
      <c r="A61" s="334"/>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34"/>
      <c r="B72" s="334"/>
      <c r="C72" s="334"/>
      <c r="D72" s="357"/>
    </row>
    <row r="73" spans="1:4" ht="14">
      <c r="B73" s="334"/>
    </row>
    <row r="74" spans="1:4" ht="14">
      <c r="B74" s="334"/>
    </row>
    <row r="75" spans="1:4" ht="14">
      <c r="B75"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413C0-5CD3-429B-A4ED-7EF4CC2FD176}">
  <sheetPr>
    <pageSetUpPr fitToPage="1"/>
  </sheetPr>
  <dimension ref="A1:AD73"/>
  <sheetViews>
    <sheetView topLeftCell="A10" zoomScale="70" zoomScaleNormal="70" zoomScaleSheetLayoutView="85" workbookViewId="0">
      <selection activeCell="A18" sqref="A18:XFD19"/>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25"/>
      <c r="I10" s="62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1204</v>
      </c>
      <c r="C18" s="187" t="str">
        <f>IF(D18="","",VLOOKUP(B18,Data!$B$5:$L$404,2,FALSE))</f>
        <v/>
      </c>
      <c r="D18" s="361"/>
      <c r="E18" s="276"/>
      <c r="F18" s="185" t="str">
        <f>IF(D18="","",VLOOKUP(B18,Data!$B$5:$L$404,11,FALSE))</f>
        <v/>
      </c>
      <c r="G18" s="188" t="str">
        <f t="shared" ref="G18:G26"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13</v>
      </c>
      <c r="B19" s="419" t="s">
        <v>353</v>
      </c>
      <c r="C19" s="187" t="str">
        <f>IF(D19="","",VLOOKUP(B19,Data!$B$5:$L$404,2,FALSE))</f>
        <v>WQ78260</v>
      </c>
      <c r="D19" s="361">
        <v>11</v>
      </c>
      <c r="E19" s="276"/>
      <c r="F19" s="185">
        <f>IF(D19="","",VLOOKUP(B19,Data!$B$5:$L$404,11,FALSE))</f>
        <v>4283.6499999999996</v>
      </c>
      <c r="G19" s="188">
        <f t="shared" si="0"/>
        <v>47120.149999999994</v>
      </c>
      <c r="H19" s="182" t="str">
        <f>IF(D19="","",VLOOKUP(B19,Data!$B$5:$D$404,3,FALSE))</f>
        <v>C/T</v>
      </c>
      <c r="I19" s="182" t="str">
        <f>IF(D19="","",VLOOKUP(B19,Data!$B$5:$M$404,12,FALSE))</f>
        <v>Indonesia</v>
      </c>
      <c r="J19" s="280" t="s">
        <v>1205</v>
      </c>
      <c r="K19" s="183">
        <f>IF(D19="","",VLOOKUP(B19,Data!$B$5:$E$404,4,FALSE)*D19)</f>
        <v>3355</v>
      </c>
      <c r="L19" s="183">
        <f>IF(D19="","",VLOOKUP(B19,Data!$B$5:$F$404,5,FALSE)*D19)</f>
        <v>2959</v>
      </c>
      <c r="M19" s="189"/>
      <c r="N19" s="377"/>
      <c r="O19" s="378"/>
      <c r="P19" s="186"/>
      <c r="Q19" s="378"/>
      <c r="R19" s="378"/>
      <c r="S19" s="186"/>
      <c r="T19" s="379"/>
      <c r="U19" s="186"/>
      <c r="V19" s="184">
        <f>IF(D19="","",VLOOKUP(B19,Data!$B$5:$J$404,9,FALSE)*D19)</f>
        <v>16.873999999999999</v>
      </c>
      <c r="W19" s="282"/>
      <c r="X19" s="282"/>
      <c r="Y19" s="282"/>
      <c r="Z19" s="282"/>
      <c r="AA19" s="282"/>
      <c r="AB19" s="282"/>
      <c r="AC19" s="282"/>
      <c r="AD19" s="282"/>
    </row>
    <row r="20" spans="1:30" s="340" customFormat="1" ht="17" customHeight="1">
      <c r="A20" s="488"/>
      <c r="B20" s="419"/>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1234</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95" t="s">
        <v>1241</v>
      </c>
      <c r="C27" s="696"/>
      <c r="D27" s="193">
        <f>SUM(D18:D26)</f>
        <v>11</v>
      </c>
      <c r="E27" s="380"/>
      <c r="F27" s="190"/>
      <c r="G27" s="191">
        <f>SUM(G18:G26)</f>
        <v>47120.149999999994</v>
      </c>
      <c r="H27" s="343"/>
      <c r="I27" s="343"/>
      <c r="J27" s="343"/>
      <c r="K27" s="191">
        <f>SUM(K18:K26)</f>
        <v>3355</v>
      </c>
      <c r="L27" s="191">
        <f>SUM(L18:L26)</f>
        <v>2959</v>
      </c>
      <c r="M27" s="190">
        <f>SUM(M16:M17)</f>
        <v>0</v>
      </c>
      <c r="N27" s="190"/>
      <c r="O27" s="190"/>
      <c r="P27" s="190"/>
      <c r="Q27" s="190"/>
      <c r="R27" s="190">
        <f>SUM(R16:R17)</f>
        <v>0</v>
      </c>
      <c r="S27" s="190">
        <f>SUM(S16:S17)</f>
        <v>0</v>
      </c>
      <c r="T27" s="190"/>
      <c r="U27" s="190">
        <f>SUM(U16:U17)</f>
        <v>0</v>
      </c>
      <c r="V27" s="192">
        <f>SUM(V18:V26)</f>
        <v>16.873999999999999</v>
      </c>
    </row>
    <row r="28" spans="1:30" ht="10.25" customHeight="1">
      <c r="A28" s="272"/>
      <c r="B28" s="697"/>
      <c r="C28" s="698"/>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1233</v>
      </c>
      <c r="G35" s="674"/>
      <c r="H35" s="673" t="s">
        <v>1232</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79763-40D4-49B7-8BAD-8F8340D2A8BA}">
  <sheetPr>
    <tabColor rgb="FF00FFFF"/>
    <pageSetUpPr fitToPage="1"/>
  </sheetPr>
  <dimension ref="A1:V78"/>
  <sheetViews>
    <sheetView topLeftCell="A13" zoomScale="85" zoomScaleNormal="85" zoomScaleSheetLayoutView="75" workbookViewId="0">
      <selection activeCell="E19" sqref="E19:E24"/>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25"/>
      <c r="I10" s="626"/>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1175</v>
      </c>
      <c r="C18" s="187" t="str">
        <f>IF(D18="","",VLOOKUP(B18,Data!$B$5:$L$404,2,FALSE))</f>
        <v/>
      </c>
      <c r="D18" s="274"/>
      <c r="E18" s="466"/>
      <c r="F18" s="185" t="str">
        <f>IF(D18="","",VLOOKUP(B18,Data!$B$5:$L$404,11,FALSE))</f>
        <v/>
      </c>
      <c r="G18" s="188" t="str">
        <f t="shared" ref="G18:G30"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195,Data!G195,(IF(B18=Data!B201,Data!G201,(IF(B18=Data!B203,Data!G203,(IF(B18=Data!#REF!,Data!#REF!,(IF(B18=Data!#REF!,Data!#REF!,(IF(B18=Data!B186,Data!G186,(IF(B18=Data!#REF!,Data!#REF!,(IF(B18=Data!#REF!,Data!#REF!,Data!#REF!)))))))))))))))&amp;IF(B18=Data!B321,Data!G321,(IF(B18=Data!B322,Data!G322,(IF(B18=Data!#REF!,Data!#REF!,(IF(B18=Data!B317,Data!G317,(IF(B18=Data!B318,Data!G318,(IF(B18=Data!#REF!,Data!G1013,(IF(B18=Data!#REF!,Data!#REF!,(IF(B18=Data!B373,Data!G373,Data!#REF!)))))))))))))))&amp;IF(B18=Data!#REF!,Data!#REF!,(IF(B18=Data!#REF!,Data!#REF!,(IF(B18=Data!#REF!,Data!#REF!,(IF(B18=Data!#REF!,Data!#REF!,(IF(B18=Data!#REF!,Data!#REF!,Data!#REF!)))))))))</f>
        <v>#REF!</v>
      </c>
      <c r="N18" s="377"/>
      <c r="O18" s="378"/>
      <c r="P18" s="186" t="e">
        <f>IF(B18=Data!B195,Data!H195,(IF(B18=Data!B201,Data!H201,(IF(B18=Data!B203,Data!H203,(IF(B18=Data!#REF!,Data!#REF!,(IF(B18=Data!#REF!,Data!#REF!,(IF(B18=Data!B186,Data!H186,(IF(B18=Data!#REF!,Data!#REF!,(IF(B18=Data!#REF!,Data!#REF!,Data!#REF!)))))))))))))))&amp;IF(B18=Data!B321,Data!H321,(IF(B18=Data!B322,Data!H322,(IF(B18=Data!#REF!,Data!#REF!,(IF(B18=Data!B317,Data!H317,(IF(B18=Data!B318,Data!H318,(IF(B18=Data!#REF!,Data!H1013,(IF(B18=Data!#REF!,Data!#REF!,(IF(B18=Data!B373,Data!H373,Data!#REF!)))))))))))))))&amp;IF(B18=Data!#REF!,Data!#REF!,(IF(B18=Data!#REF!,Data!#REF!,(IF(B18=Data!#REF!,Data!#REF!,(IF(B18=Data!#REF!,Data!#REF!,(IF(B18=Data!#REF!,Data!#REF!,Data!#REF!)))))))))</f>
        <v>#REF!</v>
      </c>
      <c r="Q18" s="378"/>
      <c r="R18" s="378"/>
      <c r="S18" s="186" t="e">
        <f>IF(B18=Data!B195,Data!I195,(IF(B18=Data!B201,Data!I201,(IF(B18=Data!B203,Data!I203,(IF(B18=Data!#REF!,Data!#REF!,(IF(B18=Data!#REF!,Data!#REF!,(IF(B18=Data!B186,Data!I186,(IF(B18=Data!#REF!,Data!#REF!,(IF(B18=Data!#REF!,Data!#REF!,Data!#REF!)))))))))))))))&amp;IF(B18=Data!B321,Data!I321,(IF(B18=Data!B322,Data!I322,(IF(B18=Data!#REF!,Data!#REF!,(IF(B18=Data!B317,Data!I317,(IF(B18=Data!B318,Data!I318,(IF(B18=Data!#REF!,Data!I1013,(IF(B18=Data!#REF!,Data!#REF!,(IF(B18=Data!B373,Data!I373,Data!#REF!)))))))))))))))&amp;IF(B18=Data!#REF!,Data!#REF!,(IF(B18=Data!#REF!,Data!#REF!,(IF(B18=Data!#REF!,Data!#REF!,(IF(B18=Data!#REF!,Data!#REF!,(IF(B18=Data!#REF!,Data!#REF!,Data!#REF!)))))))))</f>
        <v>#REF!</v>
      </c>
      <c r="T18" s="379"/>
      <c r="U18" s="186" t="e">
        <f>IF(B18=Data!B195,Data!J195,(IF(B18=Data!B201,Data!J201,(IF(B18=Data!B203,Data!J203,(IF(B18=Data!#REF!,Data!#REF!,(IF(B18=Data!#REF!,Data!#REF!,(IF(B18=Data!B186,Data!J186,(IF(B18=Data!#REF!,Data!#REF!,(IF(B18=Data!#REF!,Data!#REF!,Data!#REF!)))))))))))))))&amp;IF(B18=Data!B321,Data!J321,(IF(B18=Data!B322,Data!J322,(IF(B18=Data!#REF!,Data!#REF!,(IF(B18=Data!B317,Data!J317,(IF(B18=Data!B318,Data!J318,(IF(B18=Data!#REF!,Data!J1013,(IF(B18=Data!#REF!,Data!#REF!,(IF(B18=Data!B373,Data!J373,Data!#REF!)))))))))))))))&amp;IF(B18=Data!#REF!,Data!#REF!,(IF(B18=Data!#REF!,Data!#REF!,(IF(B18=Data!#REF!,Data!#REF!,(IF(B18=Data!#REF!,Data!#REF!,(IF(B18=Data!#REF!,Data!#REF!,Data!#REF!)))))))))</f>
        <v>#REF!</v>
      </c>
      <c r="V18" s="184" t="str">
        <f>IF(D18="","",VLOOKUP(B18,Data!$B$5:$J$404,9,FALSE)*D18)</f>
        <v/>
      </c>
    </row>
    <row r="19" spans="1:22" s="340" customFormat="1" ht="17" customHeight="1">
      <c r="A19" s="272">
        <v>1</v>
      </c>
      <c r="B19" s="368" t="s">
        <v>357</v>
      </c>
      <c r="C19" s="187" t="str">
        <f>IF(D19="","",VLOOKUP(B19,Data!$B$5:$L$404,2,FALSE))</f>
        <v>WQ78290</v>
      </c>
      <c r="D19" s="274">
        <v>9</v>
      </c>
      <c r="E19" s="466" t="s">
        <v>522</v>
      </c>
      <c r="F19" s="185">
        <f>IF(D19="","",VLOOKUP(B19,Data!$B$5:$L$404,11,FALSE))</f>
        <v>4283.7299999999996</v>
      </c>
      <c r="G19" s="188">
        <f t="shared" si="0"/>
        <v>38553.569999999992</v>
      </c>
      <c r="H19" s="182" t="str">
        <f>IF(D19="","",VLOOKUP(B19,Data!$B$5:$D$404,3,FALSE))</f>
        <v>C/T</v>
      </c>
      <c r="I19" s="182" t="str">
        <f>IF(D19="","",VLOOKUP(B19,Data!$B$5:$M$404,12,FALSE))</f>
        <v>Indonesia</v>
      </c>
      <c r="J19" s="280" t="s">
        <v>1176</v>
      </c>
      <c r="K19" s="183">
        <f>IF(D19="","",VLOOKUP(B19,Data!$B$5:$E$404,4,FALSE)*D19)</f>
        <v>2745</v>
      </c>
      <c r="L19" s="183">
        <f>IF(D19="","",VLOOKUP(B19,Data!$B$5:$F$404,5,FALSE)*D19)</f>
        <v>2421</v>
      </c>
      <c r="M19" s="189" t="e">
        <f>IF(B19=Data!B114,Data!G114,(IF(B19=Data!B120,Data!G120,(IF(B19=Data!B122,Data!G122,(IF(B19=Data!#REF!,Data!#REF!,(IF(B19=Data!#REF!,Data!#REF!,(IF(B19=Data!B105,Data!G105,(IF(B19=Data!#REF!,Data!#REF!,(IF(B19=Data!#REF!,Data!#REF!,Data!#REF!)))))))))))))))&amp;IF(B19=Data!B240,Data!G240,(IF(B19=Data!B241,Data!G241,(IF(B19=Data!#REF!,Data!#REF!,(IF(B19=Data!B236,Data!G236,(IF(B19=Data!B237,Data!G237,(IF(B19=Data!#REF!,Data!G932,(IF(B19=Data!#REF!,Data!#REF!,(IF(B19=Data!B292,Data!G292,Data!#REF!)))))))))))))))&amp;IF(B19=Data!#REF!,Data!#REF!,(IF(B19=Data!#REF!,Data!#REF!,(IF(B19=Data!#REF!,Data!#REF!,(IF(B19=Data!#REF!,Data!#REF!,(IF(B19=Data!#REF!,Data!#REF!,Data!#REF!)))))))))</f>
        <v>#REF!</v>
      </c>
      <c r="N19" s="377"/>
      <c r="O19" s="378"/>
      <c r="P19" s="186" t="e">
        <f>IF(B19=Data!B114,Data!H114,(IF(B19=Data!B120,Data!H120,(IF(B19=Data!B122,Data!H122,(IF(B19=Data!#REF!,Data!#REF!,(IF(B19=Data!#REF!,Data!#REF!,(IF(B19=Data!B105,Data!H105,(IF(B19=Data!#REF!,Data!#REF!,(IF(B19=Data!#REF!,Data!#REF!,Data!#REF!)))))))))))))))&amp;IF(B19=Data!B240,Data!H240,(IF(B19=Data!B241,Data!H241,(IF(B19=Data!#REF!,Data!#REF!,(IF(B19=Data!B236,Data!H236,(IF(B19=Data!B237,Data!H237,(IF(B19=Data!#REF!,Data!H932,(IF(B19=Data!#REF!,Data!#REF!,(IF(B19=Data!B292,Data!H292,Data!#REF!)))))))))))))))&amp;IF(B19=Data!#REF!,Data!#REF!,(IF(B19=Data!#REF!,Data!#REF!,(IF(B19=Data!#REF!,Data!#REF!,(IF(B19=Data!#REF!,Data!#REF!,(IF(B19=Data!#REF!,Data!#REF!,Data!#REF!)))))))))</f>
        <v>#REF!</v>
      </c>
      <c r="Q19" s="378"/>
      <c r="R19" s="378"/>
      <c r="S19" s="186" t="e">
        <f>IF(B19=Data!B114,Data!I114,(IF(B19=Data!B120,Data!I120,(IF(B19=Data!B122,Data!I122,(IF(B19=Data!#REF!,Data!#REF!,(IF(B19=Data!#REF!,Data!#REF!,(IF(B19=Data!B105,Data!I105,(IF(B19=Data!#REF!,Data!#REF!,(IF(B19=Data!#REF!,Data!#REF!,Data!#REF!)))))))))))))))&amp;IF(B19=Data!B240,Data!I240,(IF(B19=Data!B241,Data!I241,(IF(B19=Data!#REF!,Data!#REF!,(IF(B19=Data!B236,Data!I236,(IF(B19=Data!B237,Data!I237,(IF(B19=Data!#REF!,Data!I932,(IF(B19=Data!#REF!,Data!#REF!,(IF(B19=Data!B292,Data!I292,Data!#REF!)))))))))))))))&amp;IF(B19=Data!#REF!,Data!#REF!,(IF(B19=Data!#REF!,Data!#REF!,(IF(B19=Data!#REF!,Data!#REF!,(IF(B19=Data!#REF!,Data!#REF!,(IF(B19=Data!#REF!,Data!#REF!,Data!#REF!)))))))))</f>
        <v>#REF!</v>
      </c>
      <c r="T19" s="379"/>
      <c r="U19" s="186" t="e">
        <f>IF(B19=Data!B114,Data!J114,(IF(B19=Data!B120,Data!J120,(IF(B19=Data!B122,Data!J122,(IF(B19=Data!#REF!,Data!#REF!,(IF(B19=Data!#REF!,Data!#REF!,(IF(B19=Data!B105,Data!J105,(IF(B19=Data!#REF!,Data!#REF!,(IF(B19=Data!#REF!,Data!#REF!,Data!#REF!)))))))))))))))&amp;IF(B19=Data!B240,Data!J240,(IF(B19=Data!B241,Data!J241,(IF(B19=Data!#REF!,Data!#REF!,(IF(B19=Data!B236,Data!J236,(IF(B19=Data!B237,Data!J237,(IF(B19=Data!#REF!,Data!J932,(IF(B19=Data!#REF!,Data!#REF!,(IF(B19=Data!B292,Data!J292,Data!#REF!)))))))))))))))&amp;IF(B19=Data!#REF!,Data!#REF!,(IF(B19=Data!#REF!,Data!#REF!,(IF(B19=Data!#REF!,Data!#REF!,(IF(B19=Data!#REF!,Data!#REF!,(IF(B19=Data!#REF!,Data!#REF!,Data!#REF!)))))))))</f>
        <v>#REF!</v>
      </c>
      <c r="V19" s="184">
        <f>IF(D19="","",VLOOKUP(B19,Data!$B$5:$J$404,9,FALSE)*D19)</f>
        <v>13.806000000000001</v>
      </c>
    </row>
    <row r="20" spans="1:22" s="340" customFormat="1" ht="17" customHeight="1">
      <c r="A20" s="272"/>
      <c r="B20" s="369" t="s">
        <v>1209</v>
      </c>
      <c r="C20" s="187" t="str">
        <f>IF(D20="","",VLOOKUP(B20,Data!$B$5:$L$404,2,FALSE))</f>
        <v/>
      </c>
      <c r="D20" s="274"/>
      <c r="E20" s="46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t="e">
        <f>IF(B20=Data!B195,Data!G195,(IF(B20=Data!B201,Data!G201,(IF(B20=Data!B203,Data!G203,(IF(B20=Data!#REF!,Data!#REF!,(IF(B20=Data!#REF!,Data!#REF!,(IF(B20=Data!B186,Data!G186,(IF(B20=Data!#REF!,Data!#REF!,(IF(B20=Data!#REF!,Data!#REF!,Data!#REF!)))))))))))))))&amp;IF(B20=Data!B321,Data!G321,(IF(B20=Data!B322,Data!G322,(IF(B20=Data!#REF!,Data!#REF!,(IF(B20=Data!B317,Data!G317,(IF(B20=Data!B318,Data!G318,(IF(B20=Data!#REF!,Data!G1013,(IF(B20=Data!#REF!,Data!#REF!,(IF(B20=Data!B373,Data!G373,Data!#REF!)))))))))))))))&amp;IF(B20=Data!#REF!,Data!#REF!,(IF(B20=Data!#REF!,Data!#REF!,(IF(B20=Data!#REF!,Data!#REF!,(IF(B20=Data!#REF!,Data!#REF!,(IF(B20=Data!#REF!,Data!#REF!,Data!#REF!)))))))))</f>
        <v>#REF!</v>
      </c>
      <c r="N20" s="377"/>
      <c r="O20" s="378"/>
      <c r="P20" s="186" t="e">
        <f>IF(B20=Data!B195,Data!H195,(IF(B20=Data!B201,Data!H201,(IF(B20=Data!B203,Data!H203,(IF(B20=Data!#REF!,Data!#REF!,(IF(B20=Data!#REF!,Data!#REF!,(IF(B20=Data!B186,Data!H186,(IF(B20=Data!#REF!,Data!#REF!,(IF(B20=Data!#REF!,Data!#REF!,Data!#REF!)))))))))))))))&amp;IF(B20=Data!B321,Data!H321,(IF(B20=Data!B322,Data!H322,(IF(B20=Data!#REF!,Data!#REF!,(IF(B20=Data!B317,Data!H317,(IF(B20=Data!B318,Data!H318,(IF(B20=Data!#REF!,Data!H1013,(IF(B20=Data!#REF!,Data!#REF!,(IF(B20=Data!B373,Data!H373,Data!#REF!)))))))))))))))&amp;IF(B20=Data!#REF!,Data!#REF!,(IF(B20=Data!#REF!,Data!#REF!,(IF(B20=Data!#REF!,Data!#REF!,(IF(B20=Data!#REF!,Data!#REF!,(IF(B20=Data!#REF!,Data!#REF!,Data!#REF!)))))))))</f>
        <v>#REF!</v>
      </c>
      <c r="Q20" s="378"/>
      <c r="R20" s="378"/>
      <c r="S20" s="186" t="e">
        <f>IF(B20=Data!B195,Data!I195,(IF(B20=Data!B201,Data!I201,(IF(B20=Data!B203,Data!I203,(IF(B20=Data!#REF!,Data!#REF!,(IF(B20=Data!#REF!,Data!#REF!,(IF(B20=Data!B186,Data!I186,(IF(B20=Data!#REF!,Data!#REF!,(IF(B20=Data!#REF!,Data!#REF!,Data!#REF!)))))))))))))))&amp;IF(B20=Data!B321,Data!I321,(IF(B20=Data!B322,Data!I322,(IF(B20=Data!#REF!,Data!#REF!,(IF(B20=Data!B317,Data!I317,(IF(B20=Data!B318,Data!I318,(IF(B20=Data!#REF!,Data!I1013,(IF(B20=Data!#REF!,Data!#REF!,(IF(B20=Data!B373,Data!I373,Data!#REF!)))))))))))))))&amp;IF(B20=Data!#REF!,Data!#REF!,(IF(B20=Data!#REF!,Data!#REF!,(IF(B20=Data!#REF!,Data!#REF!,(IF(B20=Data!#REF!,Data!#REF!,(IF(B20=Data!#REF!,Data!#REF!,Data!#REF!)))))))))</f>
        <v>#REF!</v>
      </c>
      <c r="T20" s="379"/>
      <c r="U20" s="186" t="e">
        <f>IF(B20=Data!B195,Data!J195,(IF(B20=Data!B201,Data!J201,(IF(B20=Data!B203,Data!J203,(IF(B20=Data!#REF!,Data!#REF!,(IF(B20=Data!#REF!,Data!#REF!,(IF(B20=Data!B186,Data!J186,(IF(B20=Data!#REF!,Data!#REF!,(IF(B20=Data!#REF!,Data!#REF!,Data!#REF!)))))))))))))))&amp;IF(B20=Data!B321,Data!J321,(IF(B20=Data!B322,Data!J322,(IF(B20=Data!#REF!,Data!#REF!,(IF(B20=Data!B317,Data!J317,(IF(B20=Data!B318,Data!J318,(IF(B20=Data!#REF!,Data!J1013,(IF(B20=Data!#REF!,Data!#REF!,(IF(B20=Data!B373,Data!J373,Data!#REF!)))))))))))))))&amp;IF(B20=Data!#REF!,Data!#REF!,(IF(B20=Data!#REF!,Data!#REF!,(IF(B20=Data!#REF!,Data!#REF!,(IF(B20=Data!#REF!,Data!#REF!,(IF(B20=Data!#REF!,Data!#REF!,Data!#REF!)))))))))</f>
        <v>#REF!</v>
      </c>
      <c r="V20" s="184" t="str">
        <f>IF(D20="","",VLOOKUP(B20,Data!$B$5:$J$404,9,FALSE)*D20)</f>
        <v/>
      </c>
    </row>
    <row r="21" spans="1:22" s="340" customFormat="1" ht="17" customHeight="1">
      <c r="A21" s="272">
        <v>2</v>
      </c>
      <c r="B21" s="368" t="s">
        <v>357</v>
      </c>
      <c r="C21" s="187" t="str">
        <f>IF(D21="","",VLOOKUP(B21,Data!$B$5:$L$404,2,FALSE))</f>
        <v>WQ78290</v>
      </c>
      <c r="D21" s="274">
        <v>16</v>
      </c>
      <c r="E21" s="466" t="s">
        <v>521</v>
      </c>
      <c r="F21" s="185">
        <f>IF(D21="","",VLOOKUP(B21,Data!$B$5:$L$404,11,FALSE))</f>
        <v>4283.7299999999996</v>
      </c>
      <c r="G21" s="188">
        <f t="shared" si="0"/>
        <v>68539.679999999993</v>
      </c>
      <c r="H21" s="182" t="str">
        <f>IF(D21="","",VLOOKUP(B21,Data!$B$5:$D$404,3,FALSE))</f>
        <v>C/T</v>
      </c>
      <c r="I21" s="182" t="str">
        <f>IF(D21="","",VLOOKUP(B21,Data!$B$5:$M$404,12,FALSE))</f>
        <v>Indonesia</v>
      </c>
      <c r="J21" s="280" t="s">
        <v>1208</v>
      </c>
      <c r="K21" s="183">
        <f>IF(D21="","",VLOOKUP(B21,Data!$B$5:$E$404,4,FALSE)*D21)</f>
        <v>4880</v>
      </c>
      <c r="L21" s="183">
        <f>IF(D21="","",VLOOKUP(B21,Data!$B$5:$F$404,5,FALSE)*D21)</f>
        <v>4304</v>
      </c>
      <c r="M21" s="189" t="e">
        <f>IF(B21=Data!B117,Data!G117,(IF(B21=Data!B123,Data!G123,(IF(B21=Data!B125,Data!G125,(IF(B21=Data!#REF!,Data!#REF!,(IF(B21=Data!#REF!,Data!#REF!,(IF(B21=Data!B108,Data!G108,(IF(B21=Data!#REF!,Data!#REF!,(IF(B21=Data!#REF!,Data!#REF!,Data!#REF!)))))))))))))))&amp;IF(B21=Data!B243,Data!G243,(IF(B21=Data!B244,Data!G244,(IF(B21=Data!#REF!,Data!#REF!,(IF(B21=Data!B239,Data!G239,(IF(B21=Data!B240,Data!G240,(IF(B21=Data!#REF!,Data!G935,(IF(B21=Data!#REF!,Data!#REF!,(IF(B21=Data!B295,Data!G295,Data!#REF!)))))))))))))))&amp;IF(B21=Data!#REF!,Data!#REF!,(IF(B21=Data!#REF!,Data!#REF!,(IF(B21=Data!#REF!,Data!#REF!,(IF(B21=Data!#REF!,Data!#REF!,(IF(B21=Data!#REF!,Data!#REF!,Data!#REF!)))))))))</f>
        <v>#REF!</v>
      </c>
      <c r="N21" s="377"/>
      <c r="O21" s="378"/>
      <c r="P21" s="186" t="e">
        <f>IF(B21=Data!B117,Data!H117,(IF(B21=Data!B123,Data!H123,(IF(B21=Data!B125,Data!H125,(IF(B21=Data!#REF!,Data!#REF!,(IF(B21=Data!#REF!,Data!#REF!,(IF(B21=Data!B108,Data!H108,(IF(B21=Data!#REF!,Data!#REF!,(IF(B21=Data!#REF!,Data!#REF!,Data!#REF!)))))))))))))))&amp;IF(B21=Data!B243,Data!H243,(IF(B21=Data!B244,Data!H244,(IF(B21=Data!#REF!,Data!#REF!,(IF(B21=Data!B239,Data!H239,(IF(B21=Data!B240,Data!H240,(IF(B21=Data!#REF!,Data!H935,(IF(B21=Data!#REF!,Data!#REF!,(IF(B21=Data!B295,Data!H295,Data!#REF!)))))))))))))))&amp;IF(B21=Data!#REF!,Data!#REF!,(IF(B21=Data!#REF!,Data!#REF!,(IF(B21=Data!#REF!,Data!#REF!,(IF(B21=Data!#REF!,Data!#REF!,(IF(B21=Data!#REF!,Data!#REF!,Data!#REF!)))))))))</f>
        <v>#REF!</v>
      </c>
      <c r="Q21" s="378"/>
      <c r="R21" s="378"/>
      <c r="S21" s="186" t="e">
        <f>IF(B21=Data!B117,Data!I117,(IF(B21=Data!B123,Data!I123,(IF(B21=Data!B125,Data!I125,(IF(B21=Data!#REF!,Data!#REF!,(IF(B21=Data!#REF!,Data!#REF!,(IF(B21=Data!B108,Data!I108,(IF(B21=Data!#REF!,Data!#REF!,(IF(B21=Data!#REF!,Data!#REF!,Data!#REF!)))))))))))))))&amp;IF(B21=Data!B243,Data!I243,(IF(B21=Data!B244,Data!I244,(IF(B21=Data!#REF!,Data!#REF!,(IF(B21=Data!B239,Data!I239,(IF(B21=Data!B240,Data!I240,(IF(B21=Data!#REF!,Data!I935,(IF(B21=Data!#REF!,Data!#REF!,(IF(B21=Data!B295,Data!I295,Data!#REF!)))))))))))))))&amp;IF(B21=Data!#REF!,Data!#REF!,(IF(B21=Data!#REF!,Data!#REF!,(IF(B21=Data!#REF!,Data!#REF!,(IF(B21=Data!#REF!,Data!#REF!,(IF(B21=Data!#REF!,Data!#REF!,Data!#REF!)))))))))</f>
        <v>#REF!</v>
      </c>
      <c r="T21" s="379"/>
      <c r="U21" s="186" t="e">
        <f>IF(B21=Data!B117,Data!J117,(IF(B21=Data!B123,Data!J123,(IF(B21=Data!B125,Data!J125,(IF(B21=Data!#REF!,Data!#REF!,(IF(B21=Data!#REF!,Data!#REF!,(IF(B21=Data!B108,Data!J108,(IF(B21=Data!#REF!,Data!#REF!,(IF(B21=Data!#REF!,Data!#REF!,Data!#REF!)))))))))))))))&amp;IF(B21=Data!B243,Data!J243,(IF(B21=Data!B244,Data!J244,(IF(B21=Data!#REF!,Data!#REF!,(IF(B21=Data!B239,Data!J239,(IF(B21=Data!B240,Data!J240,(IF(B21=Data!#REF!,Data!J935,(IF(B21=Data!#REF!,Data!#REF!,(IF(B21=Data!B295,Data!J295,Data!#REF!)))))))))))))))&amp;IF(B21=Data!#REF!,Data!#REF!,(IF(B21=Data!#REF!,Data!#REF!,(IF(B21=Data!#REF!,Data!#REF!,(IF(B21=Data!#REF!,Data!#REF!,(IF(B21=Data!#REF!,Data!#REF!,Data!#REF!)))))))))</f>
        <v>#REF!</v>
      </c>
      <c r="V21" s="184">
        <f>IF(D21="","",VLOOKUP(B21,Data!$B$5:$J$404,9,FALSE)*D21)</f>
        <v>24.544</v>
      </c>
    </row>
    <row r="22" spans="1:22" s="340" customFormat="1" ht="17" customHeight="1">
      <c r="A22" s="272">
        <v>3</v>
      </c>
      <c r="B22" s="368" t="s">
        <v>213</v>
      </c>
      <c r="C22" s="187" t="str">
        <f>IF(D22="","",VLOOKUP(B22,Data!$B$5:$L$404,2,FALSE))</f>
        <v>WH50410</v>
      </c>
      <c r="D22" s="274">
        <v>3</v>
      </c>
      <c r="E22" s="466"/>
      <c r="F22" s="185">
        <f>IF(D22="","",VLOOKUP(B22,Data!$B$5:$L$404,11,FALSE))</f>
        <v>1897.4</v>
      </c>
      <c r="G22" s="188">
        <f t="shared" si="0"/>
        <v>5692.2000000000007</v>
      </c>
      <c r="H22" s="182" t="str">
        <f>IF(D22="","",VLOOKUP(B22,Data!$B$5:$D$404,3,FALSE))</f>
        <v>C/T</v>
      </c>
      <c r="I22" s="182" t="str">
        <f>IF(D22="","",VLOOKUP(B22,Data!$B$5:$M$404,12,FALSE))</f>
        <v>Indonesia</v>
      </c>
      <c r="J22" s="280" t="s">
        <v>1208</v>
      </c>
      <c r="K22" s="183">
        <f>IF(D22="","",VLOOKUP(B22,Data!$B$5:$E$404,4,FALSE)*D22)</f>
        <v>666</v>
      </c>
      <c r="L22" s="183">
        <f>IF(D22="","",VLOOKUP(B22,Data!$B$5:$F$404,5,FALSE)*D22)</f>
        <v>603</v>
      </c>
      <c r="M22" s="189" t="e">
        <f>IF(B22=Data!B105,Data!G105,(IF(B22=Data!B111,Data!G111,(IF(B22=Data!B113,Data!G113,(IF(B22=Data!#REF!,Data!#REF!,(IF(B22=Data!#REF!,Data!#REF!,(IF(B22=Data!B96,Data!G96,(IF(B22=Data!#REF!,Data!#REF!,(IF(B22=Data!#REF!,Data!#REF!,Data!#REF!)))))))))))))))&amp;IF(B22=Data!B231,Data!G231,(IF(B22=Data!B232,Data!G232,(IF(B22=Data!#REF!,Data!#REF!,(IF(B22=Data!B227,Data!G227,(IF(B22=Data!B228,Data!G228,(IF(B22=Data!#REF!,Data!G923,(IF(B22=Data!#REF!,Data!#REF!,(IF(B22=Data!B283,Data!G283,Data!#REF!)))))))))))))))&amp;IF(B22=Data!#REF!,Data!#REF!,(IF(B22=Data!#REF!,Data!#REF!,(IF(B22=Data!#REF!,Data!#REF!,(IF(B22=Data!#REF!,Data!#REF!,(IF(B22=Data!#REF!,Data!#REF!,Data!#REF!)))))))))</f>
        <v>#REF!</v>
      </c>
      <c r="N22" s="377"/>
      <c r="O22" s="378"/>
      <c r="P22" s="186" t="e">
        <f>IF(B22=Data!B105,Data!H105,(IF(B22=Data!B111,Data!H111,(IF(B22=Data!B113,Data!H113,(IF(B22=Data!#REF!,Data!#REF!,(IF(B22=Data!#REF!,Data!#REF!,(IF(B22=Data!B96,Data!H96,(IF(B22=Data!#REF!,Data!#REF!,(IF(B22=Data!#REF!,Data!#REF!,Data!#REF!)))))))))))))))&amp;IF(B22=Data!B231,Data!H231,(IF(B22=Data!B232,Data!H232,(IF(B22=Data!#REF!,Data!#REF!,(IF(B22=Data!B227,Data!H227,(IF(B22=Data!B228,Data!H228,(IF(B22=Data!#REF!,Data!H923,(IF(B22=Data!#REF!,Data!#REF!,(IF(B22=Data!B283,Data!H283,Data!#REF!)))))))))))))))&amp;IF(B22=Data!#REF!,Data!#REF!,(IF(B22=Data!#REF!,Data!#REF!,(IF(B22=Data!#REF!,Data!#REF!,(IF(B22=Data!#REF!,Data!#REF!,(IF(B22=Data!#REF!,Data!#REF!,Data!#REF!)))))))))</f>
        <v>#REF!</v>
      </c>
      <c r="Q22" s="378"/>
      <c r="R22" s="378"/>
      <c r="S22" s="186" t="e">
        <f>IF(B22=Data!B105,Data!I105,(IF(B22=Data!B111,Data!I111,(IF(B22=Data!B113,Data!I113,(IF(B22=Data!#REF!,Data!#REF!,(IF(B22=Data!#REF!,Data!#REF!,(IF(B22=Data!B96,Data!I96,(IF(B22=Data!#REF!,Data!#REF!,(IF(B22=Data!#REF!,Data!#REF!,Data!#REF!)))))))))))))))&amp;IF(B22=Data!B231,Data!I231,(IF(B22=Data!B232,Data!I232,(IF(B22=Data!#REF!,Data!#REF!,(IF(B22=Data!B227,Data!I227,(IF(B22=Data!B228,Data!I228,(IF(B22=Data!#REF!,Data!I923,(IF(B22=Data!#REF!,Data!#REF!,(IF(B22=Data!B283,Data!I283,Data!#REF!)))))))))))))))&amp;IF(B22=Data!#REF!,Data!#REF!,(IF(B22=Data!#REF!,Data!#REF!,(IF(B22=Data!#REF!,Data!#REF!,(IF(B22=Data!#REF!,Data!#REF!,(IF(B22=Data!#REF!,Data!#REF!,Data!#REF!)))))))))</f>
        <v>#REF!</v>
      </c>
      <c r="T22" s="379"/>
      <c r="U22" s="186" t="e">
        <f>IF(B22=Data!B105,Data!J105,(IF(B22=Data!B111,Data!J111,(IF(B22=Data!B113,Data!J113,(IF(B22=Data!#REF!,Data!#REF!,(IF(B22=Data!#REF!,Data!#REF!,(IF(B22=Data!B96,Data!J96,(IF(B22=Data!#REF!,Data!#REF!,(IF(B22=Data!#REF!,Data!#REF!,Data!#REF!)))))))))))))))&amp;IF(B22=Data!B231,Data!J231,(IF(B22=Data!B232,Data!J232,(IF(B22=Data!#REF!,Data!#REF!,(IF(B22=Data!B227,Data!J227,(IF(B22=Data!B228,Data!J228,(IF(B22=Data!#REF!,Data!J923,(IF(B22=Data!#REF!,Data!#REF!,(IF(B22=Data!B283,Data!J283,Data!#REF!)))))))))))))))&amp;IF(B22=Data!#REF!,Data!#REF!,(IF(B22=Data!#REF!,Data!#REF!,(IF(B22=Data!#REF!,Data!#REF!,(IF(B22=Data!#REF!,Data!#REF!,(IF(B22=Data!#REF!,Data!#REF!,Data!#REF!)))))))))</f>
        <v>#REF!</v>
      </c>
      <c r="V22" s="184">
        <f>IF(D22="","",VLOOKUP(B22,Data!$B$5:$J$404,9,FALSE)*D22)</f>
        <v>3.5970000000000004</v>
      </c>
    </row>
    <row r="23" spans="1:22" s="340" customFormat="1" ht="17" customHeight="1">
      <c r="A23" s="272">
        <v>4</v>
      </c>
      <c r="B23" s="368" t="s">
        <v>241</v>
      </c>
      <c r="C23" s="187" t="str">
        <f>IF(D23="","",VLOOKUP(B23,Data!$B$5:$L$404,2,FALSE))</f>
        <v>AAC7368</v>
      </c>
      <c r="D23" s="274">
        <v>1</v>
      </c>
      <c r="E23" s="466"/>
      <c r="F23" s="185">
        <f>IF(D23="","",VLOOKUP(B23,Data!$B$5:$L$404,11,FALSE))</f>
        <v>2618.06</v>
      </c>
      <c r="G23" s="188">
        <f t="shared" si="0"/>
        <v>2618.06</v>
      </c>
      <c r="H23" s="182" t="str">
        <f>IF(D23="","",VLOOKUP(B23,Data!$B$5:$D$404,3,FALSE))</f>
        <v>C/T</v>
      </c>
      <c r="I23" s="182" t="str">
        <f>IF(D23="","",VLOOKUP(B23,Data!$B$5:$M$404,12,FALSE))</f>
        <v>Indonesia</v>
      </c>
      <c r="J23" s="280" t="s">
        <v>1208</v>
      </c>
      <c r="K23" s="183">
        <f>IF(D23="","",VLOOKUP(B23,Data!$B$5:$E$404,4,FALSE)*D23)</f>
        <v>266</v>
      </c>
      <c r="L23" s="183">
        <f>IF(D23="","",VLOOKUP(B23,Data!$B$5:$F$404,5,FALSE)*D23)</f>
        <v>246</v>
      </c>
      <c r="M23" s="189" t="e">
        <f>IF(B23=Data!B106,Data!G106,(IF(B23=Data!B112,Data!G112,(IF(B23=Data!B114,Data!G114,(IF(B23=Data!#REF!,Data!#REF!,(IF(B23=Data!#REF!,Data!#REF!,(IF(B23=Data!B97,Data!G97,(IF(B23=Data!#REF!,Data!#REF!,(IF(B23=Data!#REF!,Data!#REF!,Data!#REF!)))))))))))))))&amp;IF(B23=Data!B232,Data!G232,(IF(B23=Data!B233,Data!G233,(IF(B23=Data!#REF!,Data!#REF!,(IF(B23=Data!B228,Data!G228,(IF(B23=Data!B229,Data!G229,(IF(B23=Data!#REF!,Data!G924,(IF(B23=Data!#REF!,Data!#REF!,(IF(B23=Data!B284,Data!G284,Data!#REF!)))))))))))))))&amp;IF(B23=Data!#REF!,Data!#REF!,(IF(B23=Data!#REF!,Data!#REF!,(IF(B23=Data!#REF!,Data!#REF!,(IF(B23=Data!#REF!,Data!#REF!,(IF(B23=Data!#REF!,Data!#REF!,Data!#REF!)))))))))</f>
        <v>#REF!</v>
      </c>
      <c r="N23" s="377"/>
      <c r="O23" s="378"/>
      <c r="P23" s="186" t="e">
        <f>IF(B23=Data!B106,Data!H106,(IF(B23=Data!B112,Data!H112,(IF(B23=Data!B114,Data!H114,(IF(B23=Data!#REF!,Data!#REF!,(IF(B23=Data!#REF!,Data!#REF!,(IF(B23=Data!B97,Data!H97,(IF(B23=Data!#REF!,Data!#REF!,(IF(B23=Data!#REF!,Data!#REF!,Data!#REF!)))))))))))))))&amp;IF(B23=Data!B232,Data!H232,(IF(B23=Data!B233,Data!H233,(IF(B23=Data!#REF!,Data!#REF!,(IF(B23=Data!B228,Data!H228,(IF(B23=Data!B229,Data!H229,(IF(B23=Data!#REF!,Data!H924,(IF(B23=Data!#REF!,Data!#REF!,(IF(B23=Data!B284,Data!H284,Data!#REF!)))))))))))))))&amp;IF(B23=Data!#REF!,Data!#REF!,(IF(B23=Data!#REF!,Data!#REF!,(IF(B23=Data!#REF!,Data!#REF!,(IF(B23=Data!#REF!,Data!#REF!,(IF(B23=Data!#REF!,Data!#REF!,Data!#REF!)))))))))</f>
        <v>#REF!</v>
      </c>
      <c r="Q23" s="378"/>
      <c r="R23" s="378"/>
      <c r="S23" s="186" t="e">
        <f>IF(B23=Data!B106,Data!I106,(IF(B23=Data!B112,Data!I112,(IF(B23=Data!B114,Data!I114,(IF(B23=Data!#REF!,Data!#REF!,(IF(B23=Data!#REF!,Data!#REF!,(IF(B23=Data!B97,Data!I97,(IF(B23=Data!#REF!,Data!#REF!,(IF(B23=Data!#REF!,Data!#REF!,Data!#REF!)))))))))))))))&amp;IF(B23=Data!B232,Data!I232,(IF(B23=Data!B233,Data!I233,(IF(B23=Data!#REF!,Data!#REF!,(IF(B23=Data!B228,Data!I228,(IF(B23=Data!B229,Data!I229,(IF(B23=Data!#REF!,Data!I924,(IF(B23=Data!#REF!,Data!#REF!,(IF(B23=Data!B284,Data!I284,Data!#REF!)))))))))))))))&amp;IF(B23=Data!#REF!,Data!#REF!,(IF(B23=Data!#REF!,Data!#REF!,(IF(B23=Data!#REF!,Data!#REF!,(IF(B23=Data!#REF!,Data!#REF!,(IF(B23=Data!#REF!,Data!#REF!,Data!#REF!)))))))))</f>
        <v>#REF!</v>
      </c>
      <c r="T23" s="379"/>
      <c r="U23" s="186" t="e">
        <f>IF(B23=Data!B106,Data!J106,(IF(B23=Data!B112,Data!J112,(IF(B23=Data!B114,Data!J114,(IF(B23=Data!#REF!,Data!#REF!,(IF(B23=Data!#REF!,Data!#REF!,(IF(B23=Data!B97,Data!J97,(IF(B23=Data!#REF!,Data!#REF!,(IF(B23=Data!#REF!,Data!#REF!,Data!#REF!)))))))))))))))&amp;IF(B23=Data!B232,Data!J232,(IF(B23=Data!B233,Data!J233,(IF(B23=Data!#REF!,Data!#REF!,(IF(B23=Data!B228,Data!J228,(IF(B23=Data!B229,Data!J229,(IF(B23=Data!#REF!,Data!J924,(IF(B23=Data!#REF!,Data!#REF!,(IF(B23=Data!B284,Data!J284,Data!#REF!)))))))))))))))&amp;IF(B23=Data!#REF!,Data!#REF!,(IF(B23=Data!#REF!,Data!#REF!,(IF(B23=Data!#REF!,Data!#REF!,(IF(B23=Data!#REF!,Data!#REF!,(IF(B23=Data!#REF!,Data!#REF!,Data!#REF!)))))))))</f>
        <v>#REF!</v>
      </c>
      <c r="V23" s="184">
        <f>IF(D23="","",VLOOKUP(B23,Data!$B$5:$J$404,9,FALSE)*D23)</f>
        <v>1.488</v>
      </c>
    </row>
    <row r="24" spans="1:22" s="340" customFormat="1" ht="17" customHeight="1">
      <c r="A24" s="272">
        <v>5</v>
      </c>
      <c r="B24" s="419" t="s">
        <v>547</v>
      </c>
      <c r="C24" s="187" t="str">
        <f>IF(D24="","",VLOOKUP(B24,Data!$B$5:$L$404,2,FALSE))</f>
        <v>ZG04870</v>
      </c>
      <c r="D24" s="274">
        <v>1</v>
      </c>
      <c r="E24" s="467" t="s">
        <v>1035</v>
      </c>
      <c r="F24" s="185">
        <f>IF(D24="","",VLOOKUP(B24,Data!$B$5:$L$404,11,FALSE))</f>
        <v>1870.76</v>
      </c>
      <c r="G24" s="188">
        <f t="shared" si="0"/>
        <v>1870.76</v>
      </c>
      <c r="H24" s="182" t="str">
        <f>IF(D24="","",VLOOKUP(B24,Data!$B$5:$D$404,3,FALSE))</f>
        <v>C/T</v>
      </c>
      <c r="I24" s="182" t="str">
        <f>IF(D24="","",VLOOKUP(B24,Data!$B$5:$M$404,12,FALSE))</f>
        <v>Indonesia</v>
      </c>
      <c r="J24" s="280" t="s">
        <v>1208</v>
      </c>
      <c r="K24" s="183">
        <f>IF(D24="","",VLOOKUP(B24,Data!$B$5:$E$404,4,FALSE)*D24)</f>
        <v>201</v>
      </c>
      <c r="L24" s="183">
        <f>IF(D24="","",VLOOKUP(B24,Data!$B$5:$F$404,5,FALSE)*D24)</f>
        <v>181</v>
      </c>
      <c r="M24" s="189" t="e">
        <f>IF(B24=Data!B107,Data!G107,(IF(B24=Data!B113,Data!G113,(IF(B24=Data!B115,Data!G115,(IF(B24=Data!#REF!,Data!#REF!,(IF(B24=Data!#REF!,Data!#REF!,(IF(B24=Data!B98,Data!G98,(IF(B24=Data!#REF!,Data!#REF!,(IF(B24=Data!#REF!,Data!#REF!,Data!#REF!)))))))))))))))&amp;IF(B24=Data!B233,Data!G233,(IF(B24=Data!B234,Data!G234,(IF(B24=Data!#REF!,Data!#REF!,(IF(B24=Data!B229,Data!G229,(IF(B24=Data!B230,Data!G230,(IF(B24=Data!#REF!,Data!G925,(IF(B24=Data!#REF!,Data!#REF!,(IF(B24=Data!B285,Data!G285,Data!#REF!)))))))))))))))&amp;IF(B24=Data!#REF!,Data!#REF!,(IF(B24=Data!#REF!,Data!#REF!,(IF(B24=Data!#REF!,Data!#REF!,(IF(B24=Data!#REF!,Data!#REF!,(IF(B24=Data!#REF!,Data!#REF!,Data!#REF!)))))))))</f>
        <v>#REF!</v>
      </c>
      <c r="N24" s="377"/>
      <c r="O24" s="378"/>
      <c r="P24" s="186" t="e">
        <f>IF(B24=Data!B107,Data!H107,(IF(B24=Data!B113,Data!H113,(IF(B24=Data!B115,Data!H115,(IF(B24=Data!#REF!,Data!#REF!,(IF(B24=Data!#REF!,Data!#REF!,(IF(B24=Data!B98,Data!H98,(IF(B24=Data!#REF!,Data!#REF!,(IF(B24=Data!#REF!,Data!#REF!,Data!#REF!)))))))))))))))&amp;IF(B24=Data!B233,Data!H233,(IF(B24=Data!B234,Data!H234,(IF(B24=Data!#REF!,Data!#REF!,(IF(B24=Data!B229,Data!H229,(IF(B24=Data!B230,Data!H230,(IF(B24=Data!#REF!,Data!H925,(IF(B24=Data!#REF!,Data!#REF!,(IF(B24=Data!B285,Data!H285,Data!#REF!)))))))))))))))&amp;IF(B24=Data!#REF!,Data!#REF!,(IF(B24=Data!#REF!,Data!#REF!,(IF(B24=Data!#REF!,Data!#REF!,(IF(B24=Data!#REF!,Data!#REF!,(IF(B24=Data!#REF!,Data!#REF!,Data!#REF!)))))))))</f>
        <v>#REF!</v>
      </c>
      <c r="Q24" s="378"/>
      <c r="R24" s="378"/>
      <c r="S24" s="186" t="e">
        <f>IF(B24=Data!B107,Data!I107,(IF(B24=Data!B113,Data!I113,(IF(B24=Data!B115,Data!I115,(IF(B24=Data!#REF!,Data!#REF!,(IF(B24=Data!#REF!,Data!#REF!,(IF(B24=Data!B98,Data!I98,(IF(B24=Data!#REF!,Data!#REF!,(IF(B24=Data!#REF!,Data!#REF!,Data!#REF!)))))))))))))))&amp;IF(B24=Data!B233,Data!I233,(IF(B24=Data!B234,Data!I234,(IF(B24=Data!#REF!,Data!#REF!,(IF(B24=Data!B229,Data!I229,(IF(B24=Data!B230,Data!I230,(IF(B24=Data!#REF!,Data!I925,(IF(B24=Data!#REF!,Data!#REF!,(IF(B24=Data!B285,Data!I285,Data!#REF!)))))))))))))))&amp;IF(B24=Data!#REF!,Data!#REF!,(IF(B24=Data!#REF!,Data!#REF!,(IF(B24=Data!#REF!,Data!#REF!,(IF(B24=Data!#REF!,Data!#REF!,(IF(B24=Data!#REF!,Data!#REF!,Data!#REF!)))))))))</f>
        <v>#REF!</v>
      </c>
      <c r="T24" s="379"/>
      <c r="U24" s="186" t="e">
        <f>IF(B24=Data!B107,Data!J107,(IF(B24=Data!B113,Data!J113,(IF(B24=Data!B115,Data!J115,(IF(B24=Data!#REF!,Data!#REF!,(IF(B24=Data!#REF!,Data!#REF!,(IF(B24=Data!B98,Data!J98,(IF(B24=Data!#REF!,Data!#REF!,(IF(B24=Data!#REF!,Data!#REF!,Data!#REF!)))))))))))))))&amp;IF(B24=Data!B233,Data!J233,(IF(B24=Data!B234,Data!J234,(IF(B24=Data!#REF!,Data!#REF!,(IF(B24=Data!B229,Data!J229,(IF(B24=Data!B230,Data!J230,(IF(B24=Data!#REF!,Data!J925,(IF(B24=Data!#REF!,Data!#REF!,(IF(B24=Data!B285,Data!J285,Data!#REF!)))))))))))))))&amp;IF(B24=Data!#REF!,Data!#REF!,(IF(B24=Data!#REF!,Data!#REF!,(IF(B24=Data!#REF!,Data!#REF!,(IF(B24=Data!#REF!,Data!#REF!,(IF(B24=Data!#REF!,Data!#REF!,Data!#REF!)))))))))</f>
        <v>#REF!</v>
      </c>
      <c r="V24" s="184">
        <f>IF(D24="","",VLOOKUP(B24,Data!$B$5:$J$404,9,FALSE)*D24)</f>
        <v>1.1499999999999999</v>
      </c>
    </row>
    <row r="25" spans="1:22" s="340" customFormat="1" ht="17" customHeight="1">
      <c r="A25" s="272">
        <v>6</v>
      </c>
      <c r="B25" s="368" t="s">
        <v>217</v>
      </c>
      <c r="C25" s="187" t="str">
        <f>IF(D25="","",VLOOKUP(B25,Data!$B$5:$L$404,2,FALSE))</f>
        <v>WH50430</v>
      </c>
      <c r="D25" s="274">
        <v>1</v>
      </c>
      <c r="E25" s="467"/>
      <c r="F25" s="185">
        <f>IF(D25="","",VLOOKUP(B25,Data!$B$5:$L$404,11,FALSE))</f>
        <v>2347.63</v>
      </c>
      <c r="G25" s="188">
        <f t="shared" si="0"/>
        <v>2347.63</v>
      </c>
      <c r="H25" s="182" t="str">
        <f>IF(D25="","",VLOOKUP(B25,Data!$B$5:$D$404,3,FALSE))</f>
        <v>C/T</v>
      </c>
      <c r="I25" s="182" t="str">
        <f>IF(D25="","",VLOOKUP(B25,Data!$B$5:$M$404,12,FALSE))</f>
        <v>Indonesia</v>
      </c>
      <c r="J25" s="280"/>
      <c r="K25" s="183">
        <f>IF(D25="","",VLOOKUP(B25,Data!$B$5:$E$404,4,FALSE)*D25)</f>
        <v>222</v>
      </c>
      <c r="L25" s="183">
        <f>IF(D25="","",VLOOKUP(B25,Data!$B$5:$F$404,5,FALSE)*D25)</f>
        <v>201</v>
      </c>
      <c r="M25" s="189" t="e">
        <f>IF(B25=Data!B108,Data!G108,(IF(B25=Data!B114,Data!G114,(IF(B25=Data!B116,Data!G116,(IF(B25=Data!#REF!,Data!#REF!,(IF(B25=Data!#REF!,Data!#REF!,(IF(B25=Data!B99,Data!G99,(IF(B25=Data!#REF!,Data!#REF!,(IF(B25=Data!#REF!,Data!#REF!,Data!#REF!)))))))))))))))&amp;IF(B25=Data!B234,Data!G234,(IF(B25=Data!B235,Data!G235,(IF(B25=Data!#REF!,Data!#REF!,(IF(B25=Data!B230,Data!G230,(IF(B25=Data!B231,Data!G231,(IF(B25=Data!#REF!,Data!G926,(IF(B25=Data!#REF!,Data!#REF!,(IF(B25=Data!B286,Data!G286,Data!#REF!)))))))))))))))&amp;IF(B25=Data!#REF!,Data!#REF!,(IF(B25=Data!#REF!,Data!#REF!,(IF(B25=Data!#REF!,Data!#REF!,(IF(B25=Data!#REF!,Data!#REF!,(IF(B25=Data!#REF!,Data!#REF!,Data!#REF!)))))))))</f>
        <v>#REF!</v>
      </c>
      <c r="N25" s="377"/>
      <c r="O25" s="378"/>
      <c r="P25" s="186" t="e">
        <f>IF(B25=Data!B108,Data!H108,(IF(B25=Data!B114,Data!H114,(IF(B25=Data!B116,Data!H116,(IF(B25=Data!#REF!,Data!#REF!,(IF(B25=Data!#REF!,Data!#REF!,(IF(B25=Data!B99,Data!H99,(IF(B25=Data!#REF!,Data!#REF!,(IF(B25=Data!#REF!,Data!#REF!,Data!#REF!)))))))))))))))&amp;IF(B25=Data!B234,Data!H234,(IF(B25=Data!B235,Data!H235,(IF(B25=Data!#REF!,Data!#REF!,(IF(B25=Data!B230,Data!H230,(IF(B25=Data!B231,Data!H231,(IF(B25=Data!#REF!,Data!H926,(IF(B25=Data!#REF!,Data!#REF!,(IF(B25=Data!B286,Data!H286,Data!#REF!)))))))))))))))&amp;IF(B25=Data!#REF!,Data!#REF!,(IF(B25=Data!#REF!,Data!#REF!,(IF(B25=Data!#REF!,Data!#REF!,(IF(B25=Data!#REF!,Data!#REF!,(IF(B25=Data!#REF!,Data!#REF!,Data!#REF!)))))))))</f>
        <v>#REF!</v>
      </c>
      <c r="Q25" s="378"/>
      <c r="R25" s="378"/>
      <c r="S25" s="186" t="e">
        <f>IF(B25=Data!B108,Data!I108,(IF(B25=Data!B114,Data!I114,(IF(B25=Data!B116,Data!I116,(IF(B25=Data!#REF!,Data!#REF!,(IF(B25=Data!#REF!,Data!#REF!,(IF(B25=Data!B99,Data!I99,(IF(B25=Data!#REF!,Data!#REF!,(IF(B25=Data!#REF!,Data!#REF!,Data!#REF!)))))))))))))))&amp;IF(B25=Data!B234,Data!I234,(IF(B25=Data!B235,Data!I235,(IF(B25=Data!#REF!,Data!#REF!,(IF(B25=Data!B230,Data!I230,(IF(B25=Data!B231,Data!I231,(IF(B25=Data!#REF!,Data!I926,(IF(B25=Data!#REF!,Data!#REF!,(IF(B25=Data!B286,Data!I286,Data!#REF!)))))))))))))))&amp;IF(B25=Data!#REF!,Data!#REF!,(IF(B25=Data!#REF!,Data!#REF!,(IF(B25=Data!#REF!,Data!#REF!,(IF(B25=Data!#REF!,Data!#REF!,(IF(B25=Data!#REF!,Data!#REF!,Data!#REF!)))))))))</f>
        <v>#REF!</v>
      </c>
      <c r="T25" s="379"/>
      <c r="U25" s="186" t="e">
        <f>IF(B25=Data!B108,Data!J108,(IF(B25=Data!B114,Data!J114,(IF(B25=Data!B116,Data!J116,(IF(B25=Data!#REF!,Data!#REF!,(IF(B25=Data!#REF!,Data!#REF!,(IF(B25=Data!B99,Data!J99,(IF(B25=Data!#REF!,Data!#REF!,(IF(B25=Data!#REF!,Data!#REF!,Data!#REF!)))))))))))))))&amp;IF(B25=Data!B234,Data!J234,(IF(B25=Data!B235,Data!J235,(IF(B25=Data!#REF!,Data!#REF!,(IF(B25=Data!B230,Data!J230,(IF(B25=Data!B231,Data!J231,(IF(B25=Data!#REF!,Data!J926,(IF(B25=Data!#REF!,Data!#REF!,(IF(B25=Data!B286,Data!J286,Data!#REF!)))))))))))))))&amp;IF(B25=Data!#REF!,Data!#REF!,(IF(B25=Data!#REF!,Data!#REF!,(IF(B25=Data!#REF!,Data!#REF!,(IF(B25=Data!#REF!,Data!#REF!,(IF(B25=Data!#REF!,Data!#REF!,Data!#REF!)))))))))</f>
        <v>#REF!</v>
      </c>
      <c r="V25" s="184">
        <f>IF(D25="","",VLOOKUP(B25,Data!$B$5:$J$404,9,FALSE)*D25)</f>
        <v>1.1990000000000001</v>
      </c>
    </row>
    <row r="26" spans="1:22" s="340" customFormat="1" ht="17" customHeight="1">
      <c r="A26" s="272">
        <v>7</v>
      </c>
      <c r="B26" s="368" t="s">
        <v>219</v>
      </c>
      <c r="C26" s="187" t="str">
        <f>IF(D26="","",VLOOKUP(B26,Data!$B$5:$L$404,2,FALSE))</f>
        <v>WH50440</v>
      </c>
      <c r="D26" s="274">
        <v>1</v>
      </c>
      <c r="E26" s="467"/>
      <c r="F26" s="185">
        <f>IF(D26="","",VLOOKUP(B26,Data!$B$5:$L$404,11,FALSE))</f>
        <v>2347.6799999999998</v>
      </c>
      <c r="G26" s="188">
        <f t="shared" si="0"/>
        <v>2347.6799999999998</v>
      </c>
      <c r="H26" s="182" t="str">
        <f>IF(D26="","",VLOOKUP(B26,Data!$B$5:$D$404,3,FALSE))</f>
        <v>C/T</v>
      </c>
      <c r="I26" s="182" t="str">
        <f>IF(D26="","",VLOOKUP(B26,Data!$B$5:$M$404,12,FALSE))</f>
        <v>Indonesia</v>
      </c>
      <c r="J26" s="280"/>
      <c r="K26" s="183">
        <f>IF(D26="","",VLOOKUP(B26,Data!$B$5:$E$404,4,FALSE)*D26)</f>
        <v>222</v>
      </c>
      <c r="L26" s="183">
        <f>IF(D26="","",VLOOKUP(B26,Data!$B$5:$F$404,5,FALSE)*D26)</f>
        <v>201</v>
      </c>
      <c r="M26" s="189" t="e">
        <f>IF(B26=Data!B109,Data!G109,(IF(B26=Data!B115,Data!G115,(IF(B26=Data!B117,Data!G117,(IF(B26=Data!#REF!,Data!#REF!,(IF(B26=Data!#REF!,Data!#REF!,(IF(B26=Data!B100,Data!G100,(IF(B26=Data!#REF!,Data!#REF!,(IF(B26=Data!#REF!,Data!#REF!,Data!#REF!)))))))))))))))&amp;IF(B26=Data!B235,Data!G235,(IF(B26=Data!B236,Data!G236,(IF(B26=Data!#REF!,Data!#REF!,(IF(B26=Data!B231,Data!G231,(IF(B26=Data!B232,Data!G232,(IF(B26=Data!#REF!,Data!G927,(IF(B26=Data!#REF!,Data!#REF!,(IF(B26=Data!B287,Data!G287,Data!#REF!)))))))))))))))&amp;IF(B26=Data!#REF!,Data!#REF!,(IF(B26=Data!#REF!,Data!#REF!,(IF(B26=Data!#REF!,Data!#REF!,(IF(B26=Data!#REF!,Data!#REF!,(IF(B26=Data!#REF!,Data!#REF!,Data!#REF!)))))))))</f>
        <v>#REF!</v>
      </c>
      <c r="N26" s="377"/>
      <c r="O26" s="378"/>
      <c r="P26" s="186" t="e">
        <f>IF(B26=Data!B109,Data!H109,(IF(B26=Data!B115,Data!H115,(IF(B26=Data!B117,Data!H117,(IF(B26=Data!#REF!,Data!#REF!,(IF(B26=Data!#REF!,Data!#REF!,(IF(B26=Data!B100,Data!H100,(IF(B26=Data!#REF!,Data!#REF!,(IF(B26=Data!#REF!,Data!#REF!,Data!#REF!)))))))))))))))&amp;IF(B26=Data!B235,Data!H235,(IF(B26=Data!B236,Data!H236,(IF(B26=Data!#REF!,Data!#REF!,(IF(B26=Data!B231,Data!H231,(IF(B26=Data!B232,Data!H232,(IF(B26=Data!#REF!,Data!H927,(IF(B26=Data!#REF!,Data!#REF!,(IF(B26=Data!B287,Data!H287,Data!#REF!)))))))))))))))&amp;IF(B26=Data!#REF!,Data!#REF!,(IF(B26=Data!#REF!,Data!#REF!,(IF(B26=Data!#REF!,Data!#REF!,(IF(B26=Data!#REF!,Data!#REF!,(IF(B26=Data!#REF!,Data!#REF!,Data!#REF!)))))))))</f>
        <v>#REF!</v>
      </c>
      <c r="Q26" s="378"/>
      <c r="R26" s="378"/>
      <c r="S26" s="186" t="e">
        <f>IF(B26=Data!B109,Data!I109,(IF(B26=Data!B115,Data!I115,(IF(B26=Data!B117,Data!I117,(IF(B26=Data!#REF!,Data!#REF!,(IF(B26=Data!#REF!,Data!#REF!,(IF(B26=Data!B100,Data!I100,(IF(B26=Data!#REF!,Data!#REF!,(IF(B26=Data!#REF!,Data!#REF!,Data!#REF!)))))))))))))))&amp;IF(B26=Data!B235,Data!I235,(IF(B26=Data!B236,Data!I236,(IF(B26=Data!#REF!,Data!#REF!,(IF(B26=Data!B231,Data!I231,(IF(B26=Data!B232,Data!I232,(IF(B26=Data!#REF!,Data!I927,(IF(B26=Data!#REF!,Data!#REF!,(IF(B26=Data!B287,Data!I287,Data!#REF!)))))))))))))))&amp;IF(B26=Data!#REF!,Data!#REF!,(IF(B26=Data!#REF!,Data!#REF!,(IF(B26=Data!#REF!,Data!#REF!,(IF(B26=Data!#REF!,Data!#REF!,(IF(B26=Data!#REF!,Data!#REF!,Data!#REF!)))))))))</f>
        <v>#REF!</v>
      </c>
      <c r="T26" s="379"/>
      <c r="U26" s="186" t="e">
        <f>IF(B26=Data!B109,Data!J109,(IF(B26=Data!B115,Data!J115,(IF(B26=Data!B117,Data!J117,(IF(B26=Data!#REF!,Data!#REF!,(IF(B26=Data!#REF!,Data!#REF!,(IF(B26=Data!B100,Data!J100,(IF(B26=Data!#REF!,Data!#REF!,(IF(B26=Data!#REF!,Data!#REF!,Data!#REF!)))))))))))))))&amp;IF(B26=Data!B235,Data!J235,(IF(B26=Data!B236,Data!J236,(IF(B26=Data!#REF!,Data!#REF!,(IF(B26=Data!B231,Data!J231,(IF(B26=Data!B232,Data!J232,(IF(B26=Data!#REF!,Data!J927,(IF(B26=Data!#REF!,Data!#REF!,(IF(B26=Data!B287,Data!J287,Data!#REF!)))))))))))))))&amp;IF(B26=Data!#REF!,Data!#REF!,(IF(B26=Data!#REF!,Data!#REF!,(IF(B26=Data!#REF!,Data!#REF!,(IF(B26=Data!#REF!,Data!#REF!,(IF(B26=Data!#REF!,Data!#REF!,Data!#REF!)))))))))</f>
        <v>#REF!</v>
      </c>
      <c r="V26" s="184">
        <f>IF(D26="","",VLOOKUP(B26,Data!$B$5:$J$404,9,FALSE)*D26)</f>
        <v>1.1990000000000001</v>
      </c>
    </row>
    <row r="27" spans="1:22" s="340" customFormat="1" ht="17" customHeight="1">
      <c r="A27" s="272"/>
      <c r="B27" s="368"/>
      <c r="C27" s="187" t="str">
        <f>IF(D27="","",VLOOKUP(B27,Data!$B$5:$L$404,2,FALSE))</f>
        <v/>
      </c>
      <c r="D27" s="274"/>
      <c r="E27" s="467"/>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110,Data!G110,(IF(B27=Data!B116,Data!G116,(IF(B27=Data!B118,Data!G118,(IF(B27=Data!#REF!,Data!#REF!,(IF(B27=Data!#REF!,Data!#REF!,(IF(B27=Data!B101,Data!G101,(IF(B27=Data!#REF!,Data!#REF!,(IF(B27=Data!#REF!,Data!#REF!,Data!#REF!)))))))))))))))&amp;IF(B27=Data!B236,Data!G236,(IF(B27=Data!B237,Data!G237,(IF(B27=Data!#REF!,Data!#REF!,(IF(B27=Data!B232,Data!G232,(IF(B27=Data!B233,Data!G233,(IF(B27=Data!#REF!,Data!G928,(IF(B27=Data!#REF!,Data!#REF!,(IF(B27=Data!B288,Data!G288,Data!#REF!)))))))))))))))&amp;IF(B27=Data!#REF!,Data!#REF!,(IF(B27=Data!#REF!,Data!#REF!,(IF(B27=Data!#REF!,Data!#REF!,(IF(B27=Data!#REF!,Data!#REF!,(IF(B27=Data!#REF!,Data!#REF!,Data!#REF!)))))))))</f>
        <v>#REF!</v>
      </c>
      <c r="N27" s="377"/>
      <c r="O27" s="378"/>
      <c r="P27" s="186" t="e">
        <f>IF(B27=Data!B110,Data!H110,(IF(B27=Data!B116,Data!H116,(IF(B27=Data!B118,Data!H118,(IF(B27=Data!#REF!,Data!#REF!,(IF(B27=Data!#REF!,Data!#REF!,(IF(B27=Data!B101,Data!H101,(IF(B27=Data!#REF!,Data!#REF!,(IF(B27=Data!#REF!,Data!#REF!,Data!#REF!)))))))))))))))&amp;IF(B27=Data!B236,Data!H236,(IF(B27=Data!B237,Data!H237,(IF(B27=Data!#REF!,Data!#REF!,(IF(B27=Data!B232,Data!H232,(IF(B27=Data!B233,Data!H233,(IF(B27=Data!#REF!,Data!H928,(IF(B27=Data!#REF!,Data!#REF!,(IF(B27=Data!B288,Data!H288,Data!#REF!)))))))))))))))&amp;IF(B27=Data!#REF!,Data!#REF!,(IF(B27=Data!#REF!,Data!#REF!,(IF(B27=Data!#REF!,Data!#REF!,(IF(B27=Data!#REF!,Data!#REF!,(IF(B27=Data!#REF!,Data!#REF!,Data!#REF!)))))))))</f>
        <v>#REF!</v>
      </c>
      <c r="Q27" s="378"/>
      <c r="R27" s="378"/>
      <c r="S27" s="186" t="e">
        <f>IF(B27=Data!B110,Data!I110,(IF(B27=Data!B116,Data!I116,(IF(B27=Data!B118,Data!I118,(IF(B27=Data!#REF!,Data!#REF!,(IF(B27=Data!#REF!,Data!#REF!,(IF(B27=Data!B101,Data!I101,(IF(B27=Data!#REF!,Data!#REF!,(IF(B27=Data!#REF!,Data!#REF!,Data!#REF!)))))))))))))))&amp;IF(B27=Data!B236,Data!I236,(IF(B27=Data!B237,Data!I237,(IF(B27=Data!#REF!,Data!#REF!,(IF(B27=Data!B232,Data!I232,(IF(B27=Data!B233,Data!I233,(IF(B27=Data!#REF!,Data!I928,(IF(B27=Data!#REF!,Data!#REF!,(IF(B27=Data!B288,Data!I288,Data!#REF!)))))))))))))))&amp;IF(B27=Data!#REF!,Data!#REF!,(IF(B27=Data!#REF!,Data!#REF!,(IF(B27=Data!#REF!,Data!#REF!,(IF(B27=Data!#REF!,Data!#REF!,(IF(B27=Data!#REF!,Data!#REF!,Data!#REF!)))))))))</f>
        <v>#REF!</v>
      </c>
      <c r="T27" s="379"/>
      <c r="U27" s="186" t="e">
        <f>IF(B27=Data!B110,Data!J110,(IF(B27=Data!B116,Data!J116,(IF(B27=Data!B118,Data!J118,(IF(B27=Data!#REF!,Data!#REF!,(IF(B27=Data!#REF!,Data!#REF!,(IF(B27=Data!B101,Data!J101,(IF(B27=Data!#REF!,Data!#REF!,(IF(B27=Data!#REF!,Data!#REF!,Data!#REF!)))))))))))))))&amp;IF(B27=Data!B236,Data!J236,(IF(B27=Data!B237,Data!J237,(IF(B27=Data!#REF!,Data!#REF!,(IF(B27=Data!B232,Data!J232,(IF(B27=Data!B233,Data!J233,(IF(B27=Data!#REF!,Data!J928,(IF(B27=Data!#REF!,Data!#REF!,(IF(B27=Data!B288,Data!J288,Data!#REF!)))))))))))))))&amp;IF(B27=Data!#REF!,Data!#REF!,(IF(B27=Data!#REF!,Data!#REF!,(IF(B27=Data!#REF!,Data!#REF!,(IF(B27=Data!#REF!,Data!#REF!,(IF(B27=Data!#REF!,Data!#REF!,Data!#REF!)))))))))</f>
        <v>#REF!</v>
      </c>
      <c r="V27" s="184" t="str">
        <f>IF(D27="","",VLOOKUP(B27,Data!$B$5:$J$404,9,FALSE)*D27)</f>
        <v/>
      </c>
    </row>
    <row r="28" spans="1:22" s="340" customFormat="1" ht="17" customHeight="1">
      <c r="A28" s="272"/>
      <c r="B28" s="368"/>
      <c r="C28" s="187" t="str">
        <f>IF(D28="","",VLOOKUP(B28,Data!$B$5:$L$404,2,FALSE))</f>
        <v/>
      </c>
      <c r="D28" s="274"/>
      <c r="E28" s="466"/>
      <c r="F28" s="185" t="str">
        <f>IF(D28="","",VLOOKUP(B28,Data!$B$5:$L$404,11,FALSE))</f>
        <v/>
      </c>
      <c r="G28" s="188" t="str">
        <f t="shared" si="0"/>
        <v>-</v>
      </c>
      <c r="H28" s="182" t="str">
        <f>IF(D28="","",VLOOKUP(B28,Data!$B$5:$D$404,3,FALSE))</f>
        <v/>
      </c>
      <c r="I28" s="182" t="str">
        <f>IF(D28="","",VLOOKUP(B28,Data!$B$5:$M$404,12,FALSE))</f>
        <v/>
      </c>
      <c r="J28" s="280"/>
      <c r="K28" s="183" t="str">
        <f>IF(D28="","",VLOOKUP(B28,Data!$B$5:$E$404,4,FALSE)*D28)</f>
        <v/>
      </c>
      <c r="L28" s="183" t="str">
        <f>IF(D28="","",VLOOKUP(B28,Data!$B$5:$F$404,5,FALSE)*D28)</f>
        <v/>
      </c>
      <c r="M28" s="189" t="e">
        <f>IF(B28=Data!B115,Data!G115,(IF(B28=Data!B121,Data!G121,(IF(B28=Data!B123,Data!G123,(IF(B28=Data!#REF!,Data!#REF!,(IF(B28=Data!#REF!,Data!#REF!,(IF(B28=Data!B106,Data!G106,(IF(B28=Data!#REF!,Data!#REF!,(IF(B28=Data!#REF!,Data!#REF!,Data!#REF!)))))))))))))))&amp;IF(B28=Data!B241,Data!G241,(IF(B28=Data!B242,Data!G242,(IF(B28=Data!#REF!,Data!#REF!,(IF(B28=Data!B237,Data!G237,(IF(B28=Data!B238,Data!G238,(IF(B28=Data!#REF!,Data!G933,(IF(B28=Data!#REF!,Data!#REF!,(IF(B28=Data!B293,Data!G293,Data!#REF!)))))))))))))))&amp;IF(B28=Data!#REF!,Data!#REF!,(IF(B28=Data!#REF!,Data!#REF!,(IF(B28=Data!#REF!,Data!#REF!,(IF(B28=Data!#REF!,Data!#REF!,(IF(B28=Data!#REF!,Data!#REF!,Data!#REF!)))))))))</f>
        <v>#REF!</v>
      </c>
      <c r="N28" s="377"/>
      <c r="O28" s="378"/>
      <c r="P28" s="186" t="e">
        <f>IF(B28=Data!B115,Data!H115,(IF(B28=Data!B121,Data!H121,(IF(B28=Data!B123,Data!H123,(IF(B28=Data!#REF!,Data!#REF!,(IF(B28=Data!#REF!,Data!#REF!,(IF(B28=Data!B106,Data!H106,(IF(B28=Data!#REF!,Data!#REF!,(IF(B28=Data!#REF!,Data!#REF!,Data!#REF!)))))))))))))))&amp;IF(B28=Data!B241,Data!H241,(IF(B28=Data!B242,Data!H242,(IF(B28=Data!#REF!,Data!#REF!,(IF(B28=Data!B237,Data!H237,(IF(B28=Data!B238,Data!H238,(IF(B28=Data!#REF!,Data!H933,(IF(B28=Data!#REF!,Data!#REF!,(IF(B28=Data!B293,Data!H293,Data!#REF!)))))))))))))))&amp;IF(B28=Data!#REF!,Data!#REF!,(IF(B28=Data!#REF!,Data!#REF!,(IF(B28=Data!#REF!,Data!#REF!,(IF(B28=Data!#REF!,Data!#REF!,(IF(B28=Data!#REF!,Data!#REF!,Data!#REF!)))))))))</f>
        <v>#REF!</v>
      </c>
      <c r="Q28" s="378"/>
      <c r="R28" s="378"/>
      <c r="S28" s="186" t="e">
        <f>IF(B28=Data!B115,Data!I115,(IF(B28=Data!B121,Data!I121,(IF(B28=Data!B123,Data!I123,(IF(B28=Data!#REF!,Data!#REF!,(IF(B28=Data!#REF!,Data!#REF!,(IF(B28=Data!B106,Data!I106,(IF(B28=Data!#REF!,Data!#REF!,(IF(B28=Data!#REF!,Data!#REF!,Data!#REF!)))))))))))))))&amp;IF(B28=Data!B241,Data!I241,(IF(B28=Data!B242,Data!I242,(IF(B28=Data!#REF!,Data!#REF!,(IF(B28=Data!B237,Data!I237,(IF(B28=Data!B238,Data!I238,(IF(B28=Data!#REF!,Data!I933,(IF(B28=Data!#REF!,Data!#REF!,(IF(B28=Data!B293,Data!I293,Data!#REF!)))))))))))))))&amp;IF(B28=Data!#REF!,Data!#REF!,(IF(B28=Data!#REF!,Data!#REF!,(IF(B28=Data!#REF!,Data!#REF!,(IF(B28=Data!#REF!,Data!#REF!,(IF(B28=Data!#REF!,Data!#REF!,Data!#REF!)))))))))</f>
        <v>#REF!</v>
      </c>
      <c r="T28" s="379"/>
      <c r="U28" s="186" t="e">
        <f>IF(B28=Data!B115,Data!J115,(IF(B28=Data!B121,Data!J121,(IF(B28=Data!B123,Data!J123,(IF(B28=Data!#REF!,Data!#REF!,(IF(B28=Data!#REF!,Data!#REF!,(IF(B28=Data!B106,Data!J106,(IF(B28=Data!#REF!,Data!#REF!,(IF(B28=Data!#REF!,Data!#REF!,Data!#REF!)))))))))))))))&amp;IF(B28=Data!B241,Data!J241,(IF(B28=Data!B242,Data!J242,(IF(B28=Data!#REF!,Data!#REF!,(IF(B28=Data!B237,Data!J237,(IF(B28=Data!B238,Data!J238,(IF(B28=Data!#REF!,Data!J933,(IF(B28=Data!#REF!,Data!#REF!,(IF(B28=Data!B293,Data!J293,Data!#REF!)))))))))))))))&amp;IF(B28=Data!#REF!,Data!#REF!,(IF(B28=Data!#REF!,Data!#REF!,(IF(B28=Data!#REF!,Data!#REF!,(IF(B28=Data!#REF!,Data!#REF!,(IF(B28=Data!#REF!,Data!#REF!,Data!#REF!)))))))))</f>
        <v>#REF!</v>
      </c>
      <c r="V28" s="184" t="str">
        <f>IF(D28="","",VLOOKUP(B28,Data!$B$5:$J$404,9,FALSE)*D28)</f>
        <v/>
      </c>
    </row>
    <row r="29" spans="1:22" s="340" customFormat="1" ht="17" customHeight="1">
      <c r="A29" s="272"/>
      <c r="B29" s="419"/>
      <c r="C29" s="187" t="str">
        <f>IF(D29="","",VLOOKUP(B29,Data!$B$5:$L$404,2,FALSE))</f>
        <v/>
      </c>
      <c r="D29" s="274"/>
      <c r="E29" s="466"/>
      <c r="F29" s="185" t="str">
        <f>IF(D29="","",VLOOKUP(B29,Data!$B$5:$L$404,11,FALSE))</f>
        <v/>
      </c>
      <c r="G29" s="188" t="str">
        <f t="shared" si="0"/>
        <v>-</v>
      </c>
      <c r="H29" s="182" t="str">
        <f>IF(D29="","",VLOOKUP(B29,Data!$B$5:$D$404,3,FALSE))</f>
        <v/>
      </c>
      <c r="I29" s="182" t="str">
        <f>IF(D29="","",VLOOKUP(B29,Data!$B$5:$M$404,12,FALSE))</f>
        <v/>
      </c>
      <c r="J29" s="280"/>
      <c r="K29" s="183" t="str">
        <f>IF(D29="","",VLOOKUP(B29,Data!$B$5:$E$404,4,FALSE)*D29)</f>
        <v/>
      </c>
      <c r="L29" s="183" t="str">
        <f>IF(D29="","",VLOOKUP(B29,Data!$B$5:$F$404,5,FALSE)*D29)</f>
        <v/>
      </c>
      <c r="M29" s="189" t="e">
        <f>IF(B29=Data!B107,Data!G107,(IF(B29=Data!B113,Data!G113,(IF(B29=Data!B115,Data!G115,(IF(B29=Data!#REF!,Data!#REF!,(IF(B29=Data!#REF!,Data!#REF!,(IF(B29=Data!B98,Data!G98,(IF(B29=Data!#REF!,Data!#REF!,(IF(B29=Data!#REF!,Data!#REF!,Data!#REF!)))))))))))))))&amp;IF(B29=Data!B233,Data!G233,(IF(B29=Data!B234,Data!G234,(IF(B29=Data!#REF!,Data!#REF!,(IF(B29=Data!B229,Data!G229,(IF(B29=Data!B230,Data!G230,(IF(B29=Data!#REF!,Data!G925,(IF(B29=Data!#REF!,Data!#REF!,(IF(B29=Data!B285,Data!G285,Data!#REF!)))))))))))))))&amp;IF(B29=Data!#REF!,Data!#REF!,(IF(B29=Data!#REF!,Data!#REF!,(IF(B29=Data!#REF!,Data!#REF!,(IF(B29=Data!#REF!,Data!#REF!,(IF(B29=Data!#REF!,Data!#REF!,Data!#REF!)))))))))</f>
        <v>#REF!</v>
      </c>
      <c r="N29" s="377"/>
      <c r="O29" s="378"/>
      <c r="P29" s="186" t="e">
        <f>IF(B29=Data!B107,Data!H107,(IF(B29=Data!B113,Data!H113,(IF(B29=Data!B115,Data!H115,(IF(B29=Data!#REF!,Data!#REF!,(IF(B29=Data!#REF!,Data!#REF!,(IF(B29=Data!B98,Data!H98,(IF(B29=Data!#REF!,Data!#REF!,(IF(B29=Data!#REF!,Data!#REF!,Data!#REF!)))))))))))))))&amp;IF(B29=Data!B233,Data!H233,(IF(B29=Data!B234,Data!H234,(IF(B29=Data!#REF!,Data!#REF!,(IF(B29=Data!B229,Data!H229,(IF(B29=Data!B230,Data!H230,(IF(B29=Data!#REF!,Data!H925,(IF(B29=Data!#REF!,Data!#REF!,(IF(B29=Data!B285,Data!H285,Data!#REF!)))))))))))))))&amp;IF(B29=Data!#REF!,Data!#REF!,(IF(B29=Data!#REF!,Data!#REF!,(IF(B29=Data!#REF!,Data!#REF!,(IF(B29=Data!#REF!,Data!#REF!,(IF(B29=Data!#REF!,Data!#REF!,Data!#REF!)))))))))</f>
        <v>#REF!</v>
      </c>
      <c r="Q29" s="378"/>
      <c r="R29" s="378"/>
      <c r="S29" s="186" t="e">
        <f>IF(B29=Data!B107,Data!I107,(IF(B29=Data!B113,Data!I113,(IF(B29=Data!B115,Data!I115,(IF(B29=Data!#REF!,Data!#REF!,(IF(B29=Data!#REF!,Data!#REF!,(IF(B29=Data!B98,Data!I98,(IF(B29=Data!#REF!,Data!#REF!,(IF(B29=Data!#REF!,Data!#REF!,Data!#REF!)))))))))))))))&amp;IF(B29=Data!B233,Data!I233,(IF(B29=Data!B234,Data!I234,(IF(B29=Data!#REF!,Data!#REF!,(IF(B29=Data!B229,Data!I229,(IF(B29=Data!B230,Data!I230,(IF(B29=Data!#REF!,Data!I925,(IF(B29=Data!#REF!,Data!#REF!,(IF(B29=Data!B285,Data!I285,Data!#REF!)))))))))))))))&amp;IF(B29=Data!#REF!,Data!#REF!,(IF(B29=Data!#REF!,Data!#REF!,(IF(B29=Data!#REF!,Data!#REF!,(IF(B29=Data!#REF!,Data!#REF!,(IF(B29=Data!#REF!,Data!#REF!,Data!#REF!)))))))))</f>
        <v>#REF!</v>
      </c>
      <c r="T29" s="379"/>
      <c r="U29" s="186" t="e">
        <f>IF(B29=Data!B107,Data!J107,(IF(B29=Data!B113,Data!J113,(IF(B29=Data!B115,Data!J115,(IF(B29=Data!#REF!,Data!#REF!,(IF(B29=Data!#REF!,Data!#REF!,(IF(B29=Data!B98,Data!J98,(IF(B29=Data!#REF!,Data!#REF!,(IF(B29=Data!#REF!,Data!#REF!,Data!#REF!)))))))))))))))&amp;IF(B29=Data!B233,Data!J233,(IF(B29=Data!B234,Data!J234,(IF(B29=Data!#REF!,Data!#REF!,(IF(B29=Data!B229,Data!J229,(IF(B29=Data!B230,Data!J230,(IF(B29=Data!#REF!,Data!J925,(IF(B29=Data!#REF!,Data!#REF!,(IF(B29=Data!B285,Data!J285,Data!#REF!)))))))))))))))&amp;IF(B29=Data!#REF!,Data!#REF!,(IF(B29=Data!#REF!,Data!#REF!,(IF(B29=Data!#REF!,Data!#REF!,(IF(B29=Data!#REF!,Data!#REF!,(IF(B29=Data!#REF!,Data!#REF!,Data!#REF!)))))))))</f>
        <v>#REF!</v>
      </c>
      <c r="V29" s="184" t="str">
        <f>IF(D29="","",VLOOKUP(B29,Data!$B$5:$J$404,9,FALSE)*D29)</f>
        <v/>
      </c>
    </row>
    <row r="30" spans="1:22" s="340" customFormat="1" ht="17" customHeight="1">
      <c r="A30" s="272"/>
      <c r="B30" s="419"/>
      <c r="C30" s="187" t="str">
        <f>IF(D30="","",VLOOKUP(B30,Data!$B$5:$L$404,2,FALSE))</f>
        <v/>
      </c>
      <c r="D30" s="274"/>
      <c r="E30" s="341"/>
      <c r="F30" s="185" t="str">
        <f>IF(D30="","",VLOOKUP(B30,Data!$B$5:$L$404,11,FALSE))</f>
        <v/>
      </c>
      <c r="G30" s="188" t="str">
        <f t="shared" si="0"/>
        <v>-</v>
      </c>
      <c r="H30" s="182" t="str">
        <f>IF(D30="","",VLOOKUP(B30,Data!$B$5:$D$404,3,FALSE))</f>
        <v/>
      </c>
      <c r="I30" s="182" t="str">
        <f>IF(D30="","",VLOOKUP(B30,Data!$B$5:$M$404,12,FALSE))</f>
        <v/>
      </c>
      <c r="J30" s="280"/>
      <c r="K30" s="183" t="str">
        <f>IF(D30="","",VLOOKUP(B30,Data!$B$5:$E$404,4,FALSE)*D30)</f>
        <v/>
      </c>
      <c r="L30" s="183" t="str">
        <f>IF(D30="","",VLOOKUP(B30,Data!$B$5:$F$404,5,FALSE)*D30)</f>
        <v/>
      </c>
      <c r="M30" s="189" t="e">
        <f>IF(B30=Data!B118,Data!G118,(IF(B30=Data!B124,Data!G124,(IF(B30=Data!B126,Data!G126,(IF(B30=Data!#REF!,Data!#REF!,(IF(B30=Data!#REF!,Data!#REF!,(IF(B30=Data!B109,Data!G109,(IF(B30=Data!#REF!,Data!#REF!,(IF(B30=Data!#REF!,Data!#REF!,Data!#REF!)))))))))))))))&amp;IF(B30=Data!B244,Data!G244,(IF(B30=Data!B245,Data!G245,(IF(B30=Data!#REF!,Data!#REF!,(IF(B30=Data!B240,Data!G240,(IF(B30=Data!B241,Data!G241,(IF(B30=Data!#REF!,Data!G936,(IF(B30=Data!#REF!,Data!#REF!,(IF(B30=Data!B296,Data!G296,Data!#REF!)))))))))))))))&amp;IF(B30=Data!#REF!,Data!#REF!,(IF(B30=Data!#REF!,Data!#REF!,(IF(B30=Data!#REF!,Data!#REF!,(IF(B30=Data!#REF!,Data!#REF!,(IF(B30=Data!#REF!,Data!#REF!,Data!#REF!)))))))))</f>
        <v>#REF!</v>
      </c>
      <c r="N30" s="377"/>
      <c r="O30" s="378"/>
      <c r="P30" s="186" t="e">
        <f>IF(B30=Data!B118,Data!H118,(IF(B30=Data!B124,Data!H124,(IF(B30=Data!B126,Data!H126,(IF(B30=Data!#REF!,Data!#REF!,(IF(B30=Data!#REF!,Data!#REF!,(IF(B30=Data!B109,Data!H109,(IF(B30=Data!#REF!,Data!#REF!,(IF(B30=Data!#REF!,Data!#REF!,Data!#REF!)))))))))))))))&amp;IF(B30=Data!B244,Data!H244,(IF(B30=Data!B245,Data!H245,(IF(B30=Data!#REF!,Data!#REF!,(IF(B30=Data!B240,Data!H240,(IF(B30=Data!B241,Data!H241,(IF(B30=Data!#REF!,Data!H936,(IF(B30=Data!#REF!,Data!#REF!,(IF(B30=Data!B296,Data!H296,Data!#REF!)))))))))))))))&amp;IF(B30=Data!#REF!,Data!#REF!,(IF(B30=Data!#REF!,Data!#REF!,(IF(B30=Data!#REF!,Data!#REF!,(IF(B30=Data!#REF!,Data!#REF!,(IF(B30=Data!#REF!,Data!#REF!,Data!#REF!)))))))))</f>
        <v>#REF!</v>
      </c>
      <c r="Q30" s="378"/>
      <c r="R30" s="378"/>
      <c r="S30" s="186" t="e">
        <f>IF(B30=Data!B118,Data!I118,(IF(B30=Data!B124,Data!I124,(IF(B30=Data!B126,Data!I126,(IF(B30=Data!#REF!,Data!#REF!,(IF(B30=Data!#REF!,Data!#REF!,(IF(B30=Data!B109,Data!I109,(IF(B30=Data!#REF!,Data!#REF!,(IF(B30=Data!#REF!,Data!#REF!,Data!#REF!)))))))))))))))&amp;IF(B30=Data!B244,Data!I244,(IF(B30=Data!B245,Data!I245,(IF(B30=Data!#REF!,Data!#REF!,(IF(B30=Data!B240,Data!I240,(IF(B30=Data!B241,Data!I241,(IF(B30=Data!#REF!,Data!I936,(IF(B30=Data!#REF!,Data!#REF!,(IF(B30=Data!B296,Data!I296,Data!#REF!)))))))))))))))&amp;IF(B30=Data!#REF!,Data!#REF!,(IF(B30=Data!#REF!,Data!#REF!,(IF(B30=Data!#REF!,Data!#REF!,(IF(B30=Data!#REF!,Data!#REF!,(IF(B30=Data!#REF!,Data!#REF!,Data!#REF!)))))))))</f>
        <v>#REF!</v>
      </c>
      <c r="T30" s="379"/>
      <c r="U30" s="186" t="e">
        <f>IF(B30=Data!B118,Data!J118,(IF(B30=Data!B124,Data!J124,(IF(B30=Data!B126,Data!J126,(IF(B30=Data!#REF!,Data!#REF!,(IF(B30=Data!#REF!,Data!#REF!,(IF(B30=Data!B109,Data!J109,(IF(B30=Data!#REF!,Data!#REF!,(IF(B30=Data!#REF!,Data!#REF!,Data!#REF!)))))))))))))))&amp;IF(B30=Data!B244,Data!J244,(IF(B30=Data!B245,Data!J245,(IF(B30=Data!#REF!,Data!#REF!,(IF(B30=Data!B240,Data!J240,(IF(B30=Data!B241,Data!J241,(IF(B30=Data!#REF!,Data!J936,(IF(B30=Data!#REF!,Data!#REF!,(IF(B30=Data!B296,Data!J296,Data!#REF!)))))))))))))))&amp;IF(B30=Data!#REF!,Data!#REF!,(IF(B30=Data!#REF!,Data!#REF!,(IF(B30=Data!#REF!,Data!#REF!,(IF(B30=Data!#REF!,Data!#REF!,(IF(B30=Data!#REF!,Data!#REF!,Data!#REF!)))))))))</f>
        <v>#REF!</v>
      </c>
      <c r="V30" s="184" t="str">
        <f>IF(D30="","",VLOOKUP(B30,Data!$B$5:$J$404,9,FALSE)*D30)</f>
        <v/>
      </c>
    </row>
    <row r="31" spans="1:22" s="340" customFormat="1" ht="19.5" customHeight="1">
      <c r="A31" s="272"/>
      <c r="B31" s="695" t="s">
        <v>1235</v>
      </c>
      <c r="C31" s="696"/>
      <c r="D31" s="454">
        <f>SUM(D18:D29)</f>
        <v>32</v>
      </c>
      <c r="E31" s="191"/>
      <c r="F31" s="191"/>
      <c r="G31" s="455">
        <f>SUM(G18:G29)</f>
        <v>121969.57999999997</v>
      </c>
      <c r="H31" s="383"/>
      <c r="I31" s="191"/>
      <c r="J31" s="191"/>
      <c r="K31" s="455">
        <f>SUM(K18:K30)</f>
        <v>9202</v>
      </c>
      <c r="L31" s="455">
        <f>SUM(L18:L30)</f>
        <v>8157</v>
      </c>
      <c r="M31" s="190">
        <f>SUM(M16:M17)</f>
        <v>0</v>
      </c>
      <c r="N31" s="190"/>
      <c r="O31" s="190"/>
      <c r="P31" s="190"/>
      <c r="Q31" s="190"/>
      <c r="R31" s="190">
        <f>SUM(R16:R17)</f>
        <v>0</v>
      </c>
      <c r="S31" s="190">
        <f>SUM(S16:S17)</f>
        <v>0</v>
      </c>
      <c r="T31" s="190"/>
      <c r="U31" s="190">
        <f>SUM(U16:U17)</f>
        <v>0</v>
      </c>
      <c r="V31" s="456">
        <f>SUM(V18:V30)</f>
        <v>46.982999999999997</v>
      </c>
    </row>
    <row r="32" spans="1:22" ht="10.25" customHeight="1">
      <c r="A32" s="272"/>
      <c r="B32" s="697"/>
      <c r="C32" s="698"/>
      <c r="D32" s="395"/>
      <c r="E32" s="311"/>
      <c r="F32" s="160" t="s">
        <v>523</v>
      </c>
      <c r="G32" s="157"/>
      <c r="H32" s="344"/>
      <c r="I32" s="344"/>
      <c r="J32" s="344"/>
      <c r="K32" s="161"/>
      <c r="L32" s="151"/>
      <c r="M32" s="298"/>
      <c r="T32" s="298"/>
      <c r="U32" s="298"/>
      <c r="V32" s="155"/>
    </row>
    <row r="33" spans="1:22" ht="14">
      <c r="A33" s="290" t="s">
        <v>524</v>
      </c>
      <c r="B33" s="346"/>
      <c r="C33" s="347"/>
      <c r="D33" s="396" t="s">
        <v>81</v>
      </c>
      <c r="E33" s="305"/>
      <c r="F33" s="68" t="s">
        <v>82</v>
      </c>
      <c r="G33" s="72"/>
      <c r="H33" s="322" t="s">
        <v>83</v>
      </c>
      <c r="I33" s="349"/>
      <c r="J33" s="152" t="s">
        <v>84</v>
      </c>
      <c r="K33" s="152"/>
      <c r="L33" s="682" t="s">
        <v>85</v>
      </c>
      <c r="M33" s="683"/>
      <c r="N33" s="683"/>
      <c r="O33" s="683"/>
      <c r="P33" s="683"/>
      <c r="Q33" s="683"/>
      <c r="R33" s="683"/>
      <c r="S33" s="683"/>
      <c r="T33" s="683"/>
      <c r="U33" s="683"/>
      <c r="V33" s="684"/>
    </row>
    <row r="34" spans="1:22" ht="14">
      <c r="A34" s="297" t="s">
        <v>525</v>
      </c>
      <c r="B34" s="334"/>
      <c r="C34" s="308"/>
      <c r="D34" s="386" t="s">
        <v>87</v>
      </c>
      <c r="F34" s="685"/>
      <c r="G34" s="686"/>
      <c r="H34" s="297" t="s">
        <v>88</v>
      </c>
      <c r="I34" s="350"/>
      <c r="J34" s="154" t="s">
        <v>89</v>
      </c>
      <c r="K34" s="154"/>
      <c r="L34" s="150"/>
      <c r="V34" s="155"/>
    </row>
    <row r="35" spans="1:22">
      <c r="A35" s="297" t="s">
        <v>526</v>
      </c>
      <c r="B35" s="297"/>
      <c r="C35" s="298"/>
      <c r="F35" s="685"/>
      <c r="G35" s="686"/>
      <c r="H35" s="297"/>
      <c r="I35" s="350"/>
      <c r="J35" s="154" t="s">
        <v>93</v>
      </c>
      <c r="K35" s="154"/>
      <c r="L35" s="150"/>
      <c r="V35" s="155"/>
    </row>
    <row r="36" spans="1:22" ht="10.5" customHeight="1">
      <c r="A36" s="311"/>
      <c r="B36" s="351"/>
      <c r="C36" s="352"/>
      <c r="D36" s="386" t="s">
        <v>94</v>
      </c>
      <c r="F36" s="685"/>
      <c r="G36" s="686"/>
      <c r="H36" s="297" t="s">
        <v>95</v>
      </c>
      <c r="I36" s="350"/>
      <c r="J36" s="154"/>
      <c r="K36" s="154"/>
      <c r="L36" s="150"/>
      <c r="V36" s="155"/>
    </row>
    <row r="37" spans="1:22" ht="13">
      <c r="A37" s="290" t="s">
        <v>96</v>
      </c>
      <c r="C37" s="292"/>
      <c r="D37" s="386" t="s">
        <v>97</v>
      </c>
      <c r="F37" s="76" t="s">
        <v>98</v>
      </c>
      <c r="G37" s="73"/>
      <c r="H37" s="297" t="s">
        <v>88</v>
      </c>
      <c r="I37" s="350"/>
      <c r="J37" s="154" t="s">
        <v>99</v>
      </c>
      <c r="K37" s="154"/>
      <c r="L37" s="150"/>
      <c r="V37" s="155"/>
    </row>
    <row r="38" spans="1:22" ht="10.5" customHeight="1">
      <c r="A38" s="297" t="s">
        <v>527</v>
      </c>
      <c r="C38" s="298"/>
      <c r="D38" s="386"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97"/>
      <c r="E39" s="312"/>
      <c r="F39" s="673" t="s">
        <v>1233</v>
      </c>
      <c r="G39" s="674"/>
      <c r="H39" s="673" t="s">
        <v>1232</v>
      </c>
      <c r="I39" s="674"/>
      <c r="J39" s="158" t="s">
        <v>104</v>
      </c>
      <c r="K39" s="158"/>
      <c r="L39" s="675" t="s">
        <v>105</v>
      </c>
      <c r="M39" s="676"/>
      <c r="N39" s="676"/>
      <c r="O39" s="676"/>
      <c r="P39" s="676"/>
      <c r="Q39" s="676"/>
      <c r="R39" s="676"/>
      <c r="S39" s="676"/>
      <c r="T39" s="676"/>
      <c r="U39" s="676"/>
      <c r="V39" s="677"/>
    </row>
    <row r="40" spans="1:22">
      <c r="B40" s="305"/>
    </row>
    <row r="43" spans="1:22" ht="19.25" customHeight="1"/>
    <row r="44" spans="1:22" ht="19.25" customHeight="1"/>
    <row r="45" spans="1:22" s="354" customFormat="1" ht="17.75" customHeight="1">
      <c r="A45" s="163" t="s">
        <v>886</v>
      </c>
      <c r="B45" s="146"/>
      <c r="C45" s="163" t="s">
        <v>569</v>
      </c>
      <c r="D45" s="382"/>
      <c r="E45" s="363"/>
      <c r="F45" s="163" t="s">
        <v>880</v>
      </c>
      <c r="G45" s="146"/>
      <c r="H45" s="163" t="s">
        <v>569</v>
      </c>
      <c r="K45" s="265"/>
      <c r="L45" s="265"/>
      <c r="V45" s="264"/>
    </row>
    <row r="46" spans="1:22" s="354" customFormat="1" ht="17.75" customHeight="1">
      <c r="A46" s="163" t="s">
        <v>887</v>
      </c>
      <c r="B46" s="146"/>
      <c r="C46" s="163" t="s">
        <v>891</v>
      </c>
      <c r="D46" s="382"/>
      <c r="E46" s="363"/>
      <c r="F46" s="247" t="s">
        <v>881</v>
      </c>
      <c r="G46" s="381"/>
      <c r="H46" s="247" t="s">
        <v>891</v>
      </c>
      <c r="K46" s="265"/>
      <c r="L46" s="265"/>
      <c r="V46" s="264"/>
    </row>
    <row r="47" spans="1:22" s="354" customFormat="1" ht="17.75" customHeight="1">
      <c r="A47" s="163" t="s">
        <v>888</v>
      </c>
      <c r="B47" s="146"/>
      <c r="C47" s="163" t="s">
        <v>891</v>
      </c>
      <c r="D47" s="382"/>
      <c r="E47" s="363"/>
      <c r="F47" s="163" t="s">
        <v>882</v>
      </c>
      <c r="G47" s="146"/>
      <c r="H47" s="163" t="s">
        <v>569</v>
      </c>
      <c r="K47" s="265"/>
      <c r="L47" s="265"/>
      <c r="V47" s="264"/>
    </row>
    <row r="48" spans="1:22" s="354" customFormat="1" ht="17.75" customHeight="1">
      <c r="A48" s="163" t="s">
        <v>889</v>
      </c>
      <c r="B48" s="146"/>
      <c r="C48" s="163" t="s">
        <v>569</v>
      </c>
      <c r="D48" s="382"/>
      <c r="E48" s="363"/>
      <c r="F48" s="163" t="s">
        <v>883</v>
      </c>
      <c r="G48" s="146"/>
      <c r="H48" s="163" t="s">
        <v>569</v>
      </c>
      <c r="K48" s="265"/>
      <c r="L48" s="265"/>
      <c r="V48" s="264"/>
    </row>
    <row r="49" spans="1:22" s="354" customFormat="1" ht="17.75" customHeight="1">
      <c r="A49" s="163" t="s">
        <v>890</v>
      </c>
      <c r="B49" s="146"/>
      <c r="C49" s="163" t="s">
        <v>569</v>
      </c>
      <c r="D49" s="382"/>
      <c r="E49" s="363"/>
      <c r="F49" s="163" t="s">
        <v>885</v>
      </c>
      <c r="G49" s="146"/>
      <c r="H49" s="163" t="s">
        <v>569</v>
      </c>
      <c r="K49" s="265"/>
      <c r="L49" s="265"/>
      <c r="V49" s="264"/>
    </row>
    <row r="50" spans="1:22" ht="18.75" customHeight="1">
      <c r="A50" s="411"/>
      <c r="B50" s="411"/>
      <c r="C50" s="411"/>
      <c r="D50" s="384"/>
      <c r="E50" s="266"/>
      <c r="F50" s="163" t="s">
        <v>884</v>
      </c>
      <c r="H50" s="163" t="s">
        <v>569</v>
      </c>
    </row>
    <row r="51" spans="1:22" ht="17.5">
      <c r="A51" s="268"/>
      <c r="B51" s="411"/>
      <c r="C51" s="411"/>
      <c r="D51" s="384"/>
      <c r="E51" s="411"/>
      <c r="F51" s="267"/>
      <c r="G51" s="267"/>
      <c r="H51" s="411"/>
    </row>
    <row r="53" spans="1:22">
      <c r="D53" s="386" t="s">
        <v>872</v>
      </c>
    </row>
    <row r="54" spans="1:22">
      <c r="L54" s="355"/>
    </row>
    <row r="55" spans="1:22" ht="14">
      <c r="A55" s="356"/>
      <c r="C55" s="334"/>
      <c r="D55" s="398"/>
      <c r="L55" s="358"/>
    </row>
    <row r="56" spans="1:22" ht="14">
      <c r="A56" s="359"/>
      <c r="C56" s="334"/>
      <c r="D56" s="398"/>
      <c r="L56" s="358"/>
    </row>
    <row r="57" spans="1:22" ht="14">
      <c r="A57" s="359"/>
      <c r="C57" s="334"/>
      <c r="D57" s="398"/>
      <c r="L57" s="358"/>
    </row>
    <row r="58" spans="1:22" ht="14">
      <c r="A58" s="359"/>
      <c r="B58" s="334"/>
      <c r="C58" s="334"/>
      <c r="D58" s="398"/>
      <c r="L58" s="358"/>
    </row>
    <row r="59" spans="1:22" ht="14">
      <c r="A59" s="359"/>
      <c r="B59" s="334"/>
      <c r="C59" s="334"/>
      <c r="D59" s="398"/>
      <c r="L59" s="358"/>
    </row>
    <row r="60" spans="1:22" ht="14">
      <c r="A60" s="359"/>
      <c r="B60" s="334"/>
      <c r="C60" s="334"/>
      <c r="D60" s="398"/>
      <c r="L60" s="358"/>
    </row>
    <row r="61" spans="1:22" ht="14">
      <c r="A61" s="334"/>
      <c r="B61" s="334"/>
      <c r="C61" s="334"/>
      <c r="D61" s="398"/>
      <c r="L61" s="360"/>
    </row>
    <row r="62" spans="1:22" ht="14">
      <c r="A62" s="359"/>
      <c r="B62" s="334"/>
      <c r="C62" s="334"/>
      <c r="D62" s="398"/>
    </row>
    <row r="63" spans="1:22" ht="14">
      <c r="A63" s="334"/>
      <c r="B63" s="334"/>
      <c r="C63" s="334"/>
      <c r="D63" s="398"/>
    </row>
    <row r="64" spans="1:22" ht="14">
      <c r="A64" s="334"/>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34"/>
      <c r="B75" s="334"/>
      <c r="C75" s="334"/>
      <c r="D75" s="398"/>
    </row>
    <row r="76" spans="1:4" ht="14">
      <c r="B76" s="334"/>
    </row>
    <row r="77" spans="1:4" ht="14">
      <c r="B77" s="334"/>
    </row>
    <row r="78" spans="1:4" ht="14">
      <c r="B78" s="334"/>
    </row>
  </sheetData>
  <mergeCells count="9">
    <mergeCell ref="F39:G39"/>
    <mergeCell ref="H39:I39"/>
    <mergeCell ref="L39:V39"/>
    <mergeCell ref="B31:C32"/>
    <mergeCell ref="L33:V33"/>
    <mergeCell ref="F34:G34"/>
    <mergeCell ref="F35:G35"/>
    <mergeCell ref="F36:G36"/>
    <mergeCell ref="L38:V38"/>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39" max="21" man="1"/>
  </rowBreaks>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AE88F-A563-4566-8FA6-75AD86A34B59}">
  <sheetPr>
    <tabColor rgb="FF00FFFF"/>
    <pageSetUpPr fitToPage="1"/>
  </sheetPr>
  <dimension ref="A1:AD74"/>
  <sheetViews>
    <sheetView zoomScale="70" zoomScaleNormal="70" zoomScaleSheetLayoutView="85" workbookViewId="0">
      <selection activeCell="G16" sqref="G16"/>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25"/>
      <c r="I10" s="62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1207</v>
      </c>
      <c r="C18" s="187" t="str">
        <f>IF(D18="","",VLOOKUP(B18,Data!$B$5:$L$404,2,FALSE))</f>
        <v/>
      </c>
      <c r="D18" s="274"/>
      <c r="E18" s="276"/>
      <c r="F18" s="185" t="str">
        <f>IF(D18="","",VLOOKUP(B18,Data!$B$5:$L$404,11,FALSE))</f>
        <v/>
      </c>
      <c r="G18" s="188" t="str">
        <f>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8</v>
      </c>
      <c r="B19" s="419" t="s">
        <v>357</v>
      </c>
      <c r="C19" s="187" t="str">
        <f>IF(D19="","",VLOOKUP(B19,Data!$B$5:$L$404,2,FALSE))</f>
        <v>WQ78290</v>
      </c>
      <c r="D19" s="627">
        <v>2</v>
      </c>
      <c r="E19" s="466"/>
      <c r="F19" s="185">
        <f>IF(D19="","",VLOOKUP(B19,Data!$B$5:$L$404,11,FALSE))</f>
        <v>4283.7299999999996</v>
      </c>
      <c r="G19" s="188">
        <f t="shared" ref="G19:G24" si="0">IF(D19&gt;0,D19*F19,"-")</f>
        <v>8567.4599999999991</v>
      </c>
      <c r="H19" s="182" t="str">
        <f>IF(D19="","",VLOOKUP(B19,Data!$B$5:$D$404,3,FALSE))</f>
        <v>C/T</v>
      </c>
      <c r="I19" s="182" t="str">
        <f>IF(D19="","",VLOOKUP(B19,Data!$B$5:$M$404,12,FALSE))</f>
        <v>Indonesia</v>
      </c>
      <c r="J19" s="553" t="s">
        <v>1206</v>
      </c>
      <c r="K19" s="183">
        <f>IF(D19="","",VLOOKUP(B19,Data!$B$5:$E$404,4,FALSE)*D19)</f>
        <v>610</v>
      </c>
      <c r="L19" s="183">
        <f>IF(D19="","",VLOOKUP(B19,Data!$B$5:$F$404,5,FALSE)*D19)</f>
        <v>538</v>
      </c>
      <c r="M19" s="189" t="e">
        <f>IF(B19=Data!B82,Data!G82,(IF(B19=Data!B88,Data!G88,(IF(B19=Data!B90,Data!G90,(IF(B19=Data!#REF!,Data!#REF!,(IF(B19=Data!#REF!,Data!#REF!,(IF(B19=Data!B73,Data!G73,(IF(B19=Data!#REF!,Data!#REF!,(IF(B19=Data!#REF!,Data!#REF!,Data!#REF!)))))))))))))))&amp;IF(B19=Data!B207,Data!G207,(IF(B19=Data!B208,Data!G208,(IF(B19=Data!#REF!,Data!#REF!,(IF(B19=Data!B203,Data!G203,(IF(B19=Data!B204,Data!G204,(IF(B19=Data!#REF!,Data!G900,(IF(B19=Data!#REF!,Data!#REF!,(IF(B19=Data!B260,Data!G260,Data!#REF!)))))))))))))))&amp;IF(B19=Data!#REF!,Data!#REF!,(IF(B19=Data!#REF!,Data!#REF!,(IF(B19=Data!#REF!,Data!#REF!,(IF(B19=Data!#REF!,Data!#REF!,(IF(B19=Data!#REF!,Data!#REF!,Data!#REF!)))))))))</f>
        <v>#REF!</v>
      </c>
      <c r="N19" s="377"/>
      <c r="O19" s="378"/>
      <c r="P19" s="186" t="e">
        <f>IF(B19=Data!B82,Data!H82,(IF(B19=Data!B88,Data!H88,(IF(B19=Data!B90,Data!H90,(IF(B19=Data!#REF!,Data!#REF!,(IF(B19=Data!#REF!,Data!#REF!,(IF(B19=Data!B73,Data!H73,(IF(B19=Data!#REF!,Data!#REF!,(IF(B19=Data!#REF!,Data!#REF!,Data!#REF!)))))))))))))))&amp;IF(B19=Data!B207,Data!H207,(IF(B19=Data!B208,Data!H208,(IF(B19=Data!#REF!,Data!#REF!,(IF(B19=Data!B203,Data!H203,(IF(B19=Data!B204,Data!H204,(IF(B19=Data!#REF!,Data!H900,(IF(B19=Data!#REF!,Data!#REF!,(IF(B19=Data!B260,Data!H260,Data!#REF!)))))))))))))))&amp;IF(B19=Data!#REF!,Data!#REF!,(IF(B19=Data!#REF!,Data!#REF!,(IF(B19=Data!#REF!,Data!#REF!,(IF(B19=Data!#REF!,Data!#REF!,(IF(B19=Data!#REF!,Data!#REF!,Data!#REF!)))))))))</f>
        <v>#REF!</v>
      </c>
      <c r="Q19" s="378"/>
      <c r="R19" s="378"/>
      <c r="S19" s="186" t="e">
        <f>IF(B19=Data!B82,Data!I82,(IF(B19=Data!B88,Data!I88,(IF(B19=Data!B90,Data!I90,(IF(B19=Data!#REF!,Data!#REF!,(IF(B19=Data!#REF!,Data!#REF!,(IF(B19=Data!B73,Data!I73,(IF(B19=Data!#REF!,Data!#REF!,(IF(B19=Data!#REF!,Data!#REF!,Data!#REF!)))))))))))))))&amp;IF(B19=Data!B207,Data!I207,(IF(B19=Data!B208,Data!I208,(IF(B19=Data!#REF!,Data!#REF!,(IF(B19=Data!B203,Data!I203,(IF(B19=Data!B204,Data!I204,(IF(B19=Data!#REF!,Data!I900,(IF(B19=Data!#REF!,Data!#REF!,(IF(B19=Data!B260,Data!I260,Data!#REF!)))))))))))))))&amp;IF(B19=Data!#REF!,Data!#REF!,(IF(B19=Data!#REF!,Data!#REF!,(IF(B19=Data!#REF!,Data!#REF!,(IF(B19=Data!#REF!,Data!#REF!,(IF(B19=Data!#REF!,Data!#REF!,Data!#REF!)))))))))</f>
        <v>#REF!</v>
      </c>
      <c r="T19" s="379"/>
      <c r="U19" s="186" t="e">
        <f>IF(B19=Data!B82,Data!J82,(IF(B19=Data!B88,Data!J88,(IF(B19=Data!B90,Data!J90,(IF(B19=Data!#REF!,Data!#REF!,(IF(B19=Data!#REF!,Data!#REF!,(IF(B19=Data!B73,Data!J73,(IF(B19=Data!#REF!,Data!#REF!,(IF(B19=Data!#REF!,Data!#REF!,Data!#REF!)))))))))))))))&amp;IF(B19=Data!B207,Data!J207,(IF(B19=Data!B208,Data!J208,(IF(B19=Data!#REF!,Data!#REF!,(IF(B19=Data!B203,Data!J203,(IF(B19=Data!B204,Data!J204,(IF(B19=Data!#REF!,Data!J900,(IF(B19=Data!#REF!,Data!#REF!,(IF(B19=Data!B260,Data!J260,Data!#REF!)))))))))))))))&amp;IF(B19=Data!#REF!,Data!#REF!,(IF(B19=Data!#REF!,Data!#REF!,(IF(B19=Data!#REF!,Data!#REF!,(IF(B19=Data!#REF!,Data!#REF!,(IF(B19=Data!#REF!,Data!#REF!,Data!#REF!)))))))))</f>
        <v>#REF!</v>
      </c>
      <c r="V19" s="184">
        <f>IF(D19="","",VLOOKUP(B19,Data!$B$5:$J$404,9,FALSE)*D19)</f>
        <v>3.0680000000000001</v>
      </c>
    </row>
    <row r="20" spans="1:30" s="340" customFormat="1" ht="17" customHeight="1">
      <c r="A20" s="272">
        <v>9</v>
      </c>
      <c r="B20" s="419" t="s">
        <v>547</v>
      </c>
      <c r="C20" s="187" t="str">
        <f>IF(D20="","",VLOOKUP(B20,Data!$B$5:$L$404,2,FALSE))</f>
        <v>ZG04870</v>
      </c>
      <c r="D20" s="274">
        <v>1</v>
      </c>
      <c r="E20" s="466"/>
      <c r="F20" s="185">
        <f>IF(D20="","",VLOOKUP(B20,Data!$B$5:$L$404,11,FALSE))</f>
        <v>1870.76</v>
      </c>
      <c r="G20" s="188">
        <f t="shared" si="0"/>
        <v>1870.76</v>
      </c>
      <c r="H20" s="182" t="str">
        <f>IF(D20="","",VLOOKUP(B20,Data!$B$5:$D$404,3,FALSE))</f>
        <v>C/T</v>
      </c>
      <c r="I20" s="182" t="str">
        <f>IF(D20="","",VLOOKUP(B20,Data!$B$5:$M$404,12,FALSE))</f>
        <v>Indonesia</v>
      </c>
      <c r="J20" s="553" t="s">
        <v>1206</v>
      </c>
      <c r="K20" s="183">
        <f>IF(D20="","",VLOOKUP(B20,Data!$B$5:$E$404,4,FALSE)*D20)</f>
        <v>201</v>
      </c>
      <c r="L20" s="183">
        <f>IF(D20="","",VLOOKUP(B20,Data!$B$5:$F$404,5,FALSE)*D20)</f>
        <v>181</v>
      </c>
      <c r="M20" s="189" t="e">
        <f>IF(B20=Data!B83,Data!G83,(IF(B20=Data!B89,Data!G89,(IF(B20=Data!B91,Data!G91,(IF(B20=Data!#REF!,Data!#REF!,(IF(B20=Data!#REF!,Data!#REF!,(IF(B20=Data!B74,Data!G74,(IF(B20=Data!#REF!,Data!#REF!,(IF(B20=Data!#REF!,Data!#REF!,Data!#REF!)))))))))))))))&amp;IF(B20=Data!B208,Data!G208,(IF(B20=Data!B209,Data!G209,(IF(B20=Data!#REF!,Data!#REF!,(IF(B20=Data!B204,Data!G204,(IF(B20=Data!B205,Data!G205,(IF(B20=Data!#REF!,Data!G901,(IF(B20=Data!#REF!,Data!#REF!,(IF(B20=Data!B261,Data!G261,Data!#REF!)))))))))))))))&amp;IF(B20=Data!#REF!,Data!#REF!,(IF(B20=Data!#REF!,Data!#REF!,(IF(B20=Data!#REF!,Data!#REF!,(IF(B20=Data!#REF!,Data!#REF!,(IF(B20=Data!#REF!,Data!#REF!,Data!#REF!)))))))))</f>
        <v>#REF!</v>
      </c>
      <c r="N20" s="377"/>
      <c r="O20" s="378"/>
      <c r="P20" s="186" t="e">
        <f>IF(B20=Data!B83,Data!H83,(IF(B20=Data!B89,Data!H89,(IF(B20=Data!B91,Data!H91,(IF(B20=Data!#REF!,Data!#REF!,(IF(B20=Data!#REF!,Data!#REF!,(IF(B20=Data!B74,Data!H74,(IF(B20=Data!#REF!,Data!#REF!,(IF(B20=Data!#REF!,Data!#REF!,Data!#REF!)))))))))))))))&amp;IF(B20=Data!B208,Data!H208,(IF(B20=Data!B209,Data!H209,(IF(B20=Data!#REF!,Data!#REF!,(IF(B20=Data!B204,Data!H204,(IF(B20=Data!B205,Data!H205,(IF(B20=Data!#REF!,Data!H901,(IF(B20=Data!#REF!,Data!#REF!,(IF(B20=Data!B261,Data!H261,Data!#REF!)))))))))))))))&amp;IF(B20=Data!#REF!,Data!#REF!,(IF(B20=Data!#REF!,Data!#REF!,(IF(B20=Data!#REF!,Data!#REF!,(IF(B20=Data!#REF!,Data!#REF!,(IF(B20=Data!#REF!,Data!#REF!,Data!#REF!)))))))))</f>
        <v>#REF!</v>
      </c>
      <c r="Q20" s="378"/>
      <c r="R20" s="378"/>
      <c r="S20" s="186" t="e">
        <f>IF(B20=Data!B83,Data!I83,(IF(B20=Data!B89,Data!I89,(IF(B20=Data!B91,Data!I91,(IF(B20=Data!#REF!,Data!#REF!,(IF(B20=Data!#REF!,Data!#REF!,(IF(B20=Data!B74,Data!I74,(IF(B20=Data!#REF!,Data!#REF!,(IF(B20=Data!#REF!,Data!#REF!,Data!#REF!)))))))))))))))&amp;IF(B20=Data!B208,Data!I208,(IF(B20=Data!B209,Data!I209,(IF(B20=Data!#REF!,Data!#REF!,(IF(B20=Data!B204,Data!I204,(IF(B20=Data!B205,Data!I205,(IF(B20=Data!#REF!,Data!I901,(IF(B20=Data!#REF!,Data!#REF!,(IF(B20=Data!B261,Data!I261,Data!#REF!)))))))))))))))&amp;IF(B20=Data!#REF!,Data!#REF!,(IF(B20=Data!#REF!,Data!#REF!,(IF(B20=Data!#REF!,Data!#REF!,(IF(B20=Data!#REF!,Data!#REF!,(IF(B20=Data!#REF!,Data!#REF!,Data!#REF!)))))))))</f>
        <v>#REF!</v>
      </c>
      <c r="T20" s="379"/>
      <c r="U20" s="186" t="e">
        <f>IF(B20=Data!B83,Data!J83,(IF(B20=Data!B89,Data!J89,(IF(B20=Data!B91,Data!J91,(IF(B20=Data!#REF!,Data!#REF!,(IF(B20=Data!#REF!,Data!#REF!,(IF(B20=Data!B74,Data!J74,(IF(B20=Data!#REF!,Data!#REF!,(IF(B20=Data!#REF!,Data!#REF!,Data!#REF!)))))))))))))))&amp;IF(B20=Data!B208,Data!J208,(IF(B20=Data!B209,Data!J209,(IF(B20=Data!#REF!,Data!#REF!,(IF(B20=Data!B204,Data!J204,(IF(B20=Data!B205,Data!J205,(IF(B20=Data!#REF!,Data!J901,(IF(B20=Data!#REF!,Data!#REF!,(IF(B20=Data!B261,Data!J261,Data!#REF!)))))))))))))))&amp;IF(B20=Data!#REF!,Data!#REF!,(IF(B20=Data!#REF!,Data!#REF!,(IF(B20=Data!#REF!,Data!#REF!,(IF(B20=Data!#REF!,Data!#REF!,(IF(B20=Data!#REF!,Data!#REF!,Data!#REF!)))))))))</f>
        <v>#REF!</v>
      </c>
      <c r="V20" s="184">
        <f>IF(D20="","",VLOOKUP(B20,Data!$B$5:$J$404,9,FALSE)*D20)</f>
        <v>1.1499999999999999</v>
      </c>
    </row>
    <row r="21" spans="1:30" s="340" customFormat="1" ht="17" customHeight="1">
      <c r="A21" s="272">
        <v>10</v>
      </c>
      <c r="B21" s="419" t="s">
        <v>213</v>
      </c>
      <c r="C21" s="187" t="str">
        <f>IF(D21="","",VLOOKUP(B21,Data!$B$5:$L$404,2,FALSE))</f>
        <v>WH50410</v>
      </c>
      <c r="D21" s="274">
        <v>7</v>
      </c>
      <c r="E21" s="466"/>
      <c r="F21" s="185">
        <f>IF(D21="","",VLOOKUP(B21,Data!$B$5:$L$404,11,FALSE))</f>
        <v>1897.4</v>
      </c>
      <c r="G21" s="188">
        <f t="shared" si="0"/>
        <v>13281.800000000001</v>
      </c>
      <c r="H21" s="182" t="str">
        <f>IF(D21="","",VLOOKUP(B21,Data!$B$5:$D$404,3,FALSE))</f>
        <v>C/T</v>
      </c>
      <c r="I21" s="182" t="str">
        <f>IF(D21="","",VLOOKUP(B21,Data!$B$5:$M$404,12,FALSE))</f>
        <v>Indonesia</v>
      </c>
      <c r="J21" s="553" t="s">
        <v>1206</v>
      </c>
      <c r="K21" s="183">
        <f>IF(D21="","",VLOOKUP(B21,Data!$B$5:$E$404,4,FALSE)*D21)</f>
        <v>1554</v>
      </c>
      <c r="L21" s="183">
        <f>IF(D21="","",VLOOKUP(B21,Data!$B$5:$F$404,5,FALSE)*D21)</f>
        <v>1407</v>
      </c>
      <c r="M21" s="189" t="e">
        <f>IF(B21=Data!B84,Data!G84,(IF(B21=Data!B90,Data!G90,(IF(B21=Data!B92,Data!G92,(IF(B21=Data!#REF!,Data!#REF!,(IF(B21=Data!#REF!,Data!#REF!,(IF(B21=Data!B75,Data!G75,(IF(B21=Data!#REF!,Data!#REF!,(IF(B21=Data!#REF!,Data!#REF!,Data!#REF!)))))))))))))))&amp;IF(B21=Data!B209,Data!G209,(IF(B21=Data!B210,Data!G210,(IF(B21=Data!#REF!,Data!#REF!,(IF(B21=Data!B205,Data!G205,(IF(B21=Data!B206,Data!G206,(IF(B21=Data!#REF!,Data!G902,(IF(B21=Data!#REF!,Data!#REF!,(IF(B21=Data!B262,Data!G262,Data!#REF!)))))))))))))))&amp;IF(B21=Data!#REF!,Data!#REF!,(IF(B21=Data!#REF!,Data!#REF!,(IF(B21=Data!#REF!,Data!#REF!,(IF(B21=Data!#REF!,Data!#REF!,(IF(B21=Data!#REF!,Data!#REF!,Data!#REF!)))))))))</f>
        <v>#REF!</v>
      </c>
      <c r="N21" s="377"/>
      <c r="O21" s="378"/>
      <c r="P21" s="186" t="e">
        <f>IF(B21=Data!B84,Data!H84,(IF(B21=Data!B90,Data!H90,(IF(B21=Data!B92,Data!H92,(IF(B21=Data!#REF!,Data!#REF!,(IF(B21=Data!#REF!,Data!#REF!,(IF(B21=Data!B75,Data!H75,(IF(B21=Data!#REF!,Data!#REF!,(IF(B21=Data!#REF!,Data!#REF!,Data!#REF!)))))))))))))))&amp;IF(B21=Data!B209,Data!H209,(IF(B21=Data!B210,Data!H210,(IF(B21=Data!#REF!,Data!#REF!,(IF(B21=Data!B205,Data!H205,(IF(B21=Data!B206,Data!H206,(IF(B21=Data!#REF!,Data!H902,(IF(B21=Data!#REF!,Data!#REF!,(IF(B21=Data!B262,Data!H262,Data!#REF!)))))))))))))))&amp;IF(B21=Data!#REF!,Data!#REF!,(IF(B21=Data!#REF!,Data!#REF!,(IF(B21=Data!#REF!,Data!#REF!,(IF(B21=Data!#REF!,Data!#REF!,(IF(B21=Data!#REF!,Data!#REF!,Data!#REF!)))))))))</f>
        <v>#REF!</v>
      </c>
      <c r="Q21" s="378"/>
      <c r="R21" s="378"/>
      <c r="S21" s="186" t="e">
        <f>IF(B21=Data!B84,Data!I84,(IF(B21=Data!B90,Data!I90,(IF(B21=Data!B92,Data!I92,(IF(B21=Data!#REF!,Data!#REF!,(IF(B21=Data!#REF!,Data!#REF!,(IF(B21=Data!B75,Data!I75,(IF(B21=Data!#REF!,Data!#REF!,(IF(B21=Data!#REF!,Data!#REF!,Data!#REF!)))))))))))))))&amp;IF(B21=Data!B209,Data!I209,(IF(B21=Data!B210,Data!I210,(IF(B21=Data!#REF!,Data!#REF!,(IF(B21=Data!B205,Data!I205,(IF(B21=Data!B206,Data!I206,(IF(B21=Data!#REF!,Data!I902,(IF(B21=Data!#REF!,Data!#REF!,(IF(B21=Data!B262,Data!I262,Data!#REF!)))))))))))))))&amp;IF(B21=Data!#REF!,Data!#REF!,(IF(B21=Data!#REF!,Data!#REF!,(IF(B21=Data!#REF!,Data!#REF!,(IF(B21=Data!#REF!,Data!#REF!,(IF(B21=Data!#REF!,Data!#REF!,Data!#REF!)))))))))</f>
        <v>#REF!</v>
      </c>
      <c r="T21" s="379"/>
      <c r="U21" s="186" t="e">
        <f>IF(B21=Data!B84,Data!J84,(IF(B21=Data!B90,Data!J90,(IF(B21=Data!B92,Data!J92,(IF(B21=Data!#REF!,Data!#REF!,(IF(B21=Data!#REF!,Data!#REF!,(IF(B21=Data!B75,Data!J75,(IF(B21=Data!#REF!,Data!#REF!,(IF(B21=Data!#REF!,Data!#REF!,Data!#REF!)))))))))))))))&amp;IF(B21=Data!B209,Data!J209,(IF(B21=Data!B210,Data!J210,(IF(B21=Data!#REF!,Data!#REF!,(IF(B21=Data!B205,Data!J205,(IF(B21=Data!B206,Data!J206,(IF(B21=Data!#REF!,Data!J902,(IF(B21=Data!#REF!,Data!#REF!,(IF(B21=Data!B262,Data!J262,Data!#REF!)))))))))))))))&amp;IF(B21=Data!#REF!,Data!#REF!,(IF(B21=Data!#REF!,Data!#REF!,(IF(B21=Data!#REF!,Data!#REF!,(IF(B21=Data!#REF!,Data!#REF!,(IF(B21=Data!#REF!,Data!#REF!,Data!#REF!)))))))))</f>
        <v>#REF!</v>
      </c>
      <c r="V21" s="184">
        <f>IF(D21="","",VLOOKUP(B21,Data!$B$5:$J$404,9,FALSE)*D21)</f>
        <v>8.3930000000000007</v>
      </c>
    </row>
    <row r="22" spans="1:30" s="409" customFormat="1" ht="17" customHeight="1">
      <c r="A22" s="410"/>
      <c r="B22" s="368"/>
      <c r="C22" s="187" t="str">
        <f>IF(D22="","",VLOOKUP(B22,Data!$B$5:$L$404,2,FALSE))</f>
        <v/>
      </c>
      <c r="D22" s="274"/>
      <c r="E22" s="273"/>
      <c r="F22" s="376" t="str">
        <f>IF(D22="","",VLOOKUP(B22,Data!$B$5:$L$404,11,FALSE))</f>
        <v/>
      </c>
      <c r="G22" s="400" t="str">
        <f t="shared" si="0"/>
        <v>-</v>
      </c>
      <c r="H22" s="401" t="str">
        <f>IF(D22="","",VLOOKUP(B22,Data!$B$5:$D$404,3,FALSE))</f>
        <v/>
      </c>
      <c r="I22" s="401" t="str">
        <f>IF(D22="","",VLOOKUP(B22,Data!$B$5:$M$404,12,FALSE))</f>
        <v/>
      </c>
      <c r="J22" s="402"/>
      <c r="K22" s="187" t="str">
        <f>IF(D22="","",VLOOKUP(B22,Data!$B$5:$E$404,4,FALSE)*D22)</f>
        <v/>
      </c>
      <c r="L22" s="187" t="str">
        <f>IF(D22="","",VLOOKUP(B22,Data!$B$5:$F$404,5,FALSE)*D22)</f>
        <v/>
      </c>
      <c r="M22" s="403"/>
      <c r="N22" s="404"/>
      <c r="O22" s="405"/>
      <c r="P22" s="406"/>
      <c r="Q22" s="405"/>
      <c r="R22" s="405"/>
      <c r="S22" s="406"/>
      <c r="T22" s="407"/>
      <c r="U22" s="406"/>
      <c r="V22" s="408" t="str">
        <f>IF(D22="","",VLOOKUP(B22,Data!$B$5:$J$404,9,FALSE)*D22)</f>
        <v/>
      </c>
      <c r="W22" s="386"/>
      <c r="X22" s="386"/>
      <c r="Y22" s="386"/>
      <c r="Z22" s="386"/>
      <c r="AA22" s="386"/>
      <c r="AB22" s="386"/>
      <c r="AC22" s="386"/>
      <c r="AD22" s="386"/>
    </row>
    <row r="23" spans="1:30" s="340" customFormat="1" ht="17" customHeight="1">
      <c r="A23" s="410"/>
      <c r="B23" s="342"/>
      <c r="C23" s="187" t="str">
        <f>IF(D23="","",VLOOKUP(B23,Data!$B$5:$L$404,2,FALSE))</f>
        <v/>
      </c>
      <c r="D23" s="274"/>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399"/>
      <c r="B24" s="342" t="s">
        <v>871</v>
      </c>
      <c r="C24" s="187" t="str">
        <f>IF(D24="","",VLOOKUP(B24,Data!$B$5:$L$404,2,FALSE))</f>
        <v/>
      </c>
      <c r="D24" s="274"/>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410"/>
      <c r="B25" s="342" t="s">
        <v>1238</v>
      </c>
      <c r="C25" s="187"/>
      <c r="D25" s="274" t="s">
        <v>12</v>
      </c>
      <c r="E25" s="276"/>
      <c r="F25" s="185"/>
      <c r="G25" s="188"/>
      <c r="H25" s="182"/>
      <c r="I25" s="182"/>
      <c r="J25" s="246"/>
      <c r="K25" s="183"/>
      <c r="L25" s="183"/>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c r="W25" s="282"/>
      <c r="X25" s="282"/>
      <c r="Y25" s="282"/>
      <c r="Z25" s="282"/>
      <c r="AA25" s="282"/>
      <c r="AB25" s="282"/>
      <c r="AC25" s="282"/>
      <c r="AD25" s="282"/>
    </row>
    <row r="26" spans="1:30" s="340" customFormat="1" ht="19.5" customHeight="1">
      <c r="A26" s="272"/>
      <c r="B26" s="695" t="s">
        <v>1236</v>
      </c>
      <c r="C26" s="696"/>
      <c r="D26" s="269">
        <f>SUM(D16:D25)</f>
        <v>10</v>
      </c>
      <c r="E26" s="374"/>
      <c r="F26" s="380"/>
      <c r="G26" s="191">
        <f>SUM(G16:G25)</f>
        <v>23720.02</v>
      </c>
      <c r="H26" s="191"/>
      <c r="I26" s="383"/>
      <c r="J26" s="343"/>
      <c r="K26" s="191">
        <f>SUM(K16:K25)</f>
        <v>2365</v>
      </c>
      <c r="L26" s="191">
        <f>SUM(L16:L25)</f>
        <v>2126</v>
      </c>
      <c r="M26" s="191" t="e">
        <f>SUM(M16:M25)</f>
        <v>#REF!</v>
      </c>
      <c r="N26" s="190">
        <f>SUM(N14:N15)</f>
        <v>0</v>
      </c>
      <c r="O26" s="190" t="e">
        <f>SUM(#REF!)</f>
        <v>#REF!</v>
      </c>
      <c r="P26" s="190">
        <f>SUM(P14:P15)</f>
        <v>0</v>
      </c>
      <c r="Q26" s="190">
        <f>SUM(Q14:Q15)</f>
        <v>0</v>
      </c>
      <c r="R26" s="190" t="e">
        <f>SUM(#REF!)</f>
        <v>#REF!</v>
      </c>
      <c r="S26" s="190">
        <f>SUM(S14:S15)</f>
        <v>0</v>
      </c>
      <c r="T26" s="190">
        <f>SUM(T14:T15)</f>
        <v>0</v>
      </c>
      <c r="U26" s="190"/>
      <c r="V26" s="192">
        <f>SUM(V16:V25)</f>
        <v>12.611000000000001</v>
      </c>
      <c r="W26" s="282"/>
    </row>
    <row r="27" spans="1:30" ht="10.5" customHeight="1">
      <c r="A27" s="272"/>
      <c r="B27" s="697"/>
      <c r="C27" s="698"/>
      <c r="D27" s="395"/>
      <c r="E27" s="375"/>
      <c r="F27" s="311"/>
      <c r="G27" s="160" t="s">
        <v>523</v>
      </c>
      <c r="H27" s="157"/>
      <c r="I27" s="344"/>
      <c r="J27" s="344"/>
      <c r="K27" s="344"/>
      <c r="L27" s="161"/>
      <c r="M27" s="151"/>
      <c r="N27" s="298"/>
      <c r="U27" s="298"/>
      <c r="V27" s="298"/>
    </row>
    <row r="28" spans="1:30"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30" ht="14">
      <c r="A29" s="297" t="s">
        <v>525</v>
      </c>
      <c r="B29" s="334"/>
      <c r="C29" s="308"/>
      <c r="D29" s="386" t="s">
        <v>87</v>
      </c>
      <c r="F29" s="685"/>
      <c r="G29" s="686"/>
      <c r="H29" s="297" t="s">
        <v>88</v>
      </c>
      <c r="I29" s="350"/>
      <c r="J29" s="154" t="s">
        <v>89</v>
      </c>
      <c r="K29" s="154"/>
      <c r="L29" s="150"/>
      <c r="V29" s="155"/>
    </row>
    <row r="30" spans="1:30">
      <c r="A30" s="297" t="s">
        <v>526</v>
      </c>
      <c r="B30" s="297"/>
      <c r="C30" s="298"/>
      <c r="D30" s="386"/>
      <c r="F30" s="685"/>
      <c r="G30" s="686"/>
      <c r="H30" s="297"/>
      <c r="I30" s="350"/>
      <c r="J30" s="154" t="s">
        <v>93</v>
      </c>
      <c r="K30" s="154"/>
      <c r="L30" s="150"/>
      <c r="V30" s="155"/>
    </row>
    <row r="31" spans="1:30" ht="10.5" customHeight="1">
      <c r="A31" s="311"/>
      <c r="B31" s="351"/>
      <c r="C31" s="352"/>
      <c r="D31" s="386" t="s">
        <v>94</v>
      </c>
      <c r="F31" s="685"/>
      <c r="G31" s="686"/>
      <c r="H31" s="297" t="s">
        <v>95</v>
      </c>
      <c r="I31" s="350"/>
      <c r="J31" s="154"/>
      <c r="K31" s="154"/>
      <c r="L31" s="150"/>
      <c r="V31" s="155"/>
    </row>
    <row r="32" spans="1:30"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1233</v>
      </c>
      <c r="G34" s="674"/>
      <c r="H34" s="673" t="s">
        <v>1232</v>
      </c>
      <c r="I34" s="674"/>
      <c r="J34" s="158" t="s">
        <v>104</v>
      </c>
      <c r="K34" s="158"/>
      <c r="L34" s="675" t="s">
        <v>105</v>
      </c>
      <c r="M34" s="676"/>
      <c r="N34" s="676"/>
      <c r="O34" s="676"/>
      <c r="P34" s="676"/>
      <c r="Q34" s="676"/>
      <c r="R34" s="676"/>
      <c r="S34" s="676"/>
      <c r="T34" s="676"/>
      <c r="U34" s="676"/>
      <c r="V34" s="677"/>
    </row>
    <row r="35" spans="1:22">
      <c r="B35" s="305"/>
    </row>
    <row r="41" spans="1:22" s="354" customFormat="1" ht="26.25"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A50" s="282" t="s">
        <v>1223</v>
      </c>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00A-DE42-4FA0-AC71-9DF0E6A88C7A}">
  <sheetPr>
    <tabColor rgb="FF00FFFF"/>
    <pageSetUpPr fitToPage="1"/>
  </sheetPr>
  <dimension ref="A1:AD73"/>
  <sheetViews>
    <sheetView zoomScale="70" zoomScaleNormal="70" zoomScaleSheetLayoutView="85" workbookViewId="0">
      <selection activeCell="G16" sqref="G16"/>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TODAY()</f>
        <v>44763</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25"/>
      <c r="I10" s="626"/>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8"/>
      <c r="B18" s="369" t="s">
        <v>1177</v>
      </c>
      <c r="C18" s="187" t="str">
        <f>IF(D18="","",VLOOKUP(B18,Data!$B$5:$L$404,2,FALSE))</f>
        <v/>
      </c>
      <c r="D18" s="361"/>
      <c r="E18" s="276"/>
      <c r="F18" s="185" t="str">
        <f>IF(D18="","",VLOOKUP(B18,Data!$B$5:$L$404,11,FALSE))</f>
        <v/>
      </c>
      <c r="G18" s="188" t="str">
        <f t="shared" ref="G18:G26"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11</v>
      </c>
      <c r="B19" s="419" t="s">
        <v>239</v>
      </c>
      <c r="C19" s="187" t="str">
        <f>IF(D19="","",VLOOKUP(B19,Data!$B$5:$L$404,2,FALSE))</f>
        <v>AAC7366</v>
      </c>
      <c r="D19" s="361">
        <v>3</v>
      </c>
      <c r="E19" s="276"/>
      <c r="F19" s="185">
        <f>IF(D19="","",VLOOKUP(B19,Data!$B$5:$L$404,11,FALSE))</f>
        <v>2618.06</v>
      </c>
      <c r="G19" s="188">
        <f t="shared" si="0"/>
        <v>7854.18</v>
      </c>
      <c r="H19" s="182" t="str">
        <f>IF(D19="","",VLOOKUP(B19,Data!$B$5:$D$404,3,FALSE))</f>
        <v>C/T</v>
      </c>
      <c r="I19" s="182" t="str">
        <f>IF(D19="","",VLOOKUP(B19,Data!$B$5:$M$404,12,FALSE))</f>
        <v>Indonesia</v>
      </c>
      <c r="J19" s="280" t="s">
        <v>1178</v>
      </c>
      <c r="K19" s="183">
        <f>IF(D19="","",VLOOKUP(B19,Data!$B$5:$E$404,4,FALSE)*D19)</f>
        <v>798</v>
      </c>
      <c r="L19" s="183">
        <f>IF(D19="","",VLOOKUP(B19,Data!$B$5:$F$404,5,FALSE)*D19)</f>
        <v>738</v>
      </c>
      <c r="M19" s="189"/>
      <c r="N19" s="377"/>
      <c r="O19" s="378"/>
      <c r="P19" s="186"/>
      <c r="Q19" s="378"/>
      <c r="R19" s="378"/>
      <c r="S19" s="186"/>
      <c r="T19" s="379"/>
      <c r="U19" s="186"/>
      <c r="V19" s="184">
        <f>IF(D19="","",VLOOKUP(B19,Data!$B$5:$J$404,9,FALSE)*D19)</f>
        <v>4.4640000000000004</v>
      </c>
      <c r="W19" s="282"/>
      <c r="X19" s="282"/>
      <c r="Y19" s="282"/>
      <c r="Z19" s="282"/>
      <c r="AA19" s="282"/>
      <c r="AB19" s="282"/>
      <c r="AC19" s="282"/>
      <c r="AD19" s="282"/>
    </row>
    <row r="20" spans="1:30" s="340" customFormat="1" ht="17" customHeight="1">
      <c r="A20" s="488"/>
      <c r="B20" s="419"/>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1238</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95" t="s">
        <v>1237</v>
      </c>
      <c r="C27" s="696"/>
      <c r="D27" s="193">
        <f>SUM(D18:D26)</f>
        <v>3</v>
      </c>
      <c r="E27" s="380"/>
      <c r="F27" s="190"/>
      <c r="G27" s="191">
        <f>SUM(G18:G26)</f>
        <v>7854.18</v>
      </c>
      <c r="H27" s="343"/>
      <c r="I27" s="343"/>
      <c r="J27" s="343"/>
      <c r="K27" s="191">
        <f>SUM(K18:K26)</f>
        <v>798</v>
      </c>
      <c r="L27" s="191">
        <f>SUM(L18:L26)</f>
        <v>738</v>
      </c>
      <c r="M27" s="190">
        <f>SUM(M16:M17)</f>
        <v>0</v>
      </c>
      <c r="N27" s="190"/>
      <c r="O27" s="190"/>
      <c r="P27" s="190"/>
      <c r="Q27" s="190"/>
      <c r="R27" s="190">
        <f>SUM(R16:R17)</f>
        <v>0</v>
      </c>
      <c r="S27" s="190">
        <f>SUM(S16:S17)</f>
        <v>0</v>
      </c>
      <c r="T27" s="190"/>
      <c r="U27" s="190">
        <f>SUM(U16:U17)</f>
        <v>0</v>
      </c>
      <c r="V27" s="192">
        <f>SUM(V18:V26)</f>
        <v>4.4640000000000004</v>
      </c>
    </row>
    <row r="28" spans="1:30" ht="10.25" customHeight="1">
      <c r="A28" s="272"/>
      <c r="B28" s="697"/>
      <c r="C28" s="698"/>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1233</v>
      </c>
      <c r="G35" s="674"/>
      <c r="H35" s="673" t="s">
        <v>1232</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4D0FE-6CB8-493C-A395-08738475F3DF}">
  <sheetPr>
    <pageSetUpPr fitToPage="1"/>
  </sheetPr>
  <dimension ref="A1:V76"/>
  <sheetViews>
    <sheetView topLeftCell="A7" zoomScale="85" zoomScaleNormal="85" zoomScaleSheetLayoutView="75" workbookViewId="0">
      <selection activeCell="J24" sqref="J24"/>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2" width="14.3632812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28"/>
      <c r="I10" s="629"/>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1175</v>
      </c>
      <c r="C18" s="187" t="str">
        <f>IF(D18="","",VLOOKUP(B18,Data!$B$5:$L$404,2,FALSE))</f>
        <v/>
      </c>
      <c r="D18" s="274"/>
      <c r="E18" s="466"/>
      <c r="F18" s="185" t="str">
        <f>IF(D18="","",VLOOKUP(B18,Data!$B$5:$L$404,11,FALSE))</f>
        <v/>
      </c>
      <c r="G18" s="188" t="str">
        <f t="shared" ref="G18:G28"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195,Data!G195,(IF(B18=Data!B201,Data!G201,(IF(B18=Data!B203,Data!G203,(IF(B18=Data!#REF!,Data!#REF!,(IF(B18=Data!#REF!,Data!#REF!,(IF(B18=Data!B186,Data!G186,(IF(B18=Data!#REF!,Data!#REF!,(IF(B18=Data!#REF!,Data!#REF!,Data!#REF!)))))))))))))))&amp;IF(B18=Data!B321,Data!G321,(IF(B18=Data!B322,Data!G322,(IF(B18=Data!#REF!,Data!#REF!,(IF(B18=Data!B317,Data!G317,(IF(B18=Data!B318,Data!G318,(IF(B18=Data!#REF!,Data!G1013,(IF(B18=Data!#REF!,Data!#REF!,(IF(B18=Data!B373,Data!G373,Data!#REF!)))))))))))))))&amp;IF(B18=Data!#REF!,Data!#REF!,(IF(B18=Data!#REF!,Data!#REF!,(IF(B18=Data!#REF!,Data!#REF!,(IF(B18=Data!#REF!,Data!#REF!,(IF(B18=Data!#REF!,Data!#REF!,Data!#REF!)))))))))</f>
        <v>#REF!</v>
      </c>
      <c r="N18" s="377"/>
      <c r="O18" s="378"/>
      <c r="P18" s="186" t="e">
        <f>IF(B18=Data!B195,Data!H195,(IF(B18=Data!B201,Data!H201,(IF(B18=Data!B203,Data!H203,(IF(B18=Data!#REF!,Data!#REF!,(IF(B18=Data!#REF!,Data!#REF!,(IF(B18=Data!B186,Data!H186,(IF(B18=Data!#REF!,Data!#REF!,(IF(B18=Data!#REF!,Data!#REF!,Data!#REF!)))))))))))))))&amp;IF(B18=Data!B321,Data!H321,(IF(B18=Data!B322,Data!H322,(IF(B18=Data!#REF!,Data!#REF!,(IF(B18=Data!B317,Data!H317,(IF(B18=Data!B318,Data!H318,(IF(B18=Data!#REF!,Data!H1013,(IF(B18=Data!#REF!,Data!#REF!,(IF(B18=Data!B373,Data!H373,Data!#REF!)))))))))))))))&amp;IF(B18=Data!#REF!,Data!#REF!,(IF(B18=Data!#REF!,Data!#REF!,(IF(B18=Data!#REF!,Data!#REF!,(IF(B18=Data!#REF!,Data!#REF!,(IF(B18=Data!#REF!,Data!#REF!,Data!#REF!)))))))))</f>
        <v>#REF!</v>
      </c>
      <c r="Q18" s="378"/>
      <c r="R18" s="378"/>
      <c r="S18" s="186" t="e">
        <f>IF(B18=Data!B195,Data!I195,(IF(B18=Data!B201,Data!I201,(IF(B18=Data!B203,Data!I203,(IF(B18=Data!#REF!,Data!#REF!,(IF(B18=Data!#REF!,Data!#REF!,(IF(B18=Data!B186,Data!I186,(IF(B18=Data!#REF!,Data!#REF!,(IF(B18=Data!#REF!,Data!#REF!,Data!#REF!)))))))))))))))&amp;IF(B18=Data!B321,Data!I321,(IF(B18=Data!B322,Data!I322,(IF(B18=Data!#REF!,Data!#REF!,(IF(B18=Data!B317,Data!I317,(IF(B18=Data!B318,Data!I318,(IF(B18=Data!#REF!,Data!I1013,(IF(B18=Data!#REF!,Data!#REF!,(IF(B18=Data!B373,Data!I373,Data!#REF!)))))))))))))))&amp;IF(B18=Data!#REF!,Data!#REF!,(IF(B18=Data!#REF!,Data!#REF!,(IF(B18=Data!#REF!,Data!#REF!,(IF(B18=Data!#REF!,Data!#REF!,(IF(B18=Data!#REF!,Data!#REF!,Data!#REF!)))))))))</f>
        <v>#REF!</v>
      </c>
      <c r="T18" s="379"/>
      <c r="U18" s="186" t="e">
        <f>IF(B18=Data!B195,Data!J195,(IF(B18=Data!B201,Data!J201,(IF(B18=Data!B203,Data!J203,(IF(B18=Data!#REF!,Data!#REF!,(IF(B18=Data!#REF!,Data!#REF!,(IF(B18=Data!B186,Data!J186,(IF(B18=Data!#REF!,Data!#REF!,(IF(B18=Data!#REF!,Data!#REF!,Data!#REF!)))))))))))))))&amp;IF(B18=Data!B321,Data!J321,(IF(B18=Data!B322,Data!J322,(IF(B18=Data!#REF!,Data!#REF!,(IF(B18=Data!B317,Data!J317,(IF(B18=Data!B318,Data!J318,(IF(B18=Data!#REF!,Data!J1013,(IF(B18=Data!#REF!,Data!#REF!,(IF(B18=Data!B373,Data!J373,Data!#REF!)))))))))))))))&amp;IF(B18=Data!#REF!,Data!#REF!,(IF(B18=Data!#REF!,Data!#REF!,(IF(B18=Data!#REF!,Data!#REF!,(IF(B18=Data!#REF!,Data!#REF!,(IF(B18=Data!#REF!,Data!#REF!,Data!#REF!)))))))))</f>
        <v>#REF!</v>
      </c>
      <c r="V18" s="184" t="str">
        <f>IF(D18="","",VLOOKUP(B18,Data!$B$5:$J$404,9,FALSE)*D18)</f>
        <v/>
      </c>
    </row>
    <row r="19" spans="1:22" s="340" customFormat="1" ht="17" customHeight="1">
      <c r="A19" s="272">
        <v>1</v>
      </c>
      <c r="B19" s="368" t="s">
        <v>245</v>
      </c>
      <c r="C19" s="187" t="str">
        <f>IF(D19="","",VLOOKUP(B19,Data!$B$5:$L$404,2,FALSE))</f>
        <v>AAC7370</v>
      </c>
      <c r="D19" s="274">
        <v>1</v>
      </c>
      <c r="E19" s="466" t="s">
        <v>521</v>
      </c>
      <c r="F19" s="185">
        <f>IF(D19="","",VLOOKUP(B19,Data!$B$5:$L$404,11,FALSE))</f>
        <v>3015.47</v>
      </c>
      <c r="G19" s="188">
        <f t="shared" si="0"/>
        <v>3015.47</v>
      </c>
      <c r="H19" s="182" t="str">
        <f>IF(D19="","",VLOOKUP(B19,Data!$B$5:$D$404,3,FALSE))</f>
        <v>C/T</v>
      </c>
      <c r="I19" s="182" t="str">
        <f>IF(D19="","",VLOOKUP(B19,Data!$B$5:$M$404,12,FALSE))</f>
        <v>Indonesia</v>
      </c>
      <c r="J19" s="280" t="s">
        <v>1176</v>
      </c>
      <c r="K19" s="183">
        <f>IF(D19="","",VLOOKUP(B19,Data!$B$5:$E$404,4,FALSE)*D19)</f>
        <v>266</v>
      </c>
      <c r="L19" s="183">
        <f>IF(D19="","",VLOOKUP(B19,Data!$B$5:$F$404,5,FALSE)*D19)</f>
        <v>246</v>
      </c>
      <c r="M19" s="189" t="e">
        <f>IF(B19=Data!B114,Data!G114,(IF(B19=Data!B120,Data!G120,(IF(B19=Data!B122,Data!G122,(IF(B19=Data!#REF!,Data!#REF!,(IF(B19=Data!#REF!,Data!#REF!,(IF(B19=Data!B105,Data!G105,(IF(B19=Data!#REF!,Data!#REF!,(IF(B19=Data!#REF!,Data!#REF!,Data!#REF!)))))))))))))))&amp;IF(B19=Data!B240,Data!G240,(IF(B19=Data!B241,Data!G241,(IF(B19=Data!#REF!,Data!#REF!,(IF(B19=Data!B236,Data!G236,(IF(B19=Data!B237,Data!G237,(IF(B19=Data!#REF!,Data!G932,(IF(B19=Data!#REF!,Data!#REF!,(IF(B19=Data!B292,Data!G292,Data!#REF!)))))))))))))))&amp;IF(B19=Data!#REF!,Data!#REF!,(IF(B19=Data!#REF!,Data!#REF!,(IF(B19=Data!#REF!,Data!#REF!,(IF(B19=Data!#REF!,Data!#REF!,(IF(B19=Data!#REF!,Data!#REF!,Data!#REF!)))))))))</f>
        <v>#REF!</v>
      </c>
      <c r="N19" s="377"/>
      <c r="O19" s="378"/>
      <c r="P19" s="186" t="e">
        <f>IF(B19=Data!B114,Data!H114,(IF(B19=Data!B120,Data!H120,(IF(B19=Data!B122,Data!H122,(IF(B19=Data!#REF!,Data!#REF!,(IF(B19=Data!#REF!,Data!#REF!,(IF(B19=Data!B105,Data!H105,(IF(B19=Data!#REF!,Data!#REF!,(IF(B19=Data!#REF!,Data!#REF!,Data!#REF!)))))))))))))))&amp;IF(B19=Data!B240,Data!H240,(IF(B19=Data!B241,Data!H241,(IF(B19=Data!#REF!,Data!#REF!,(IF(B19=Data!B236,Data!H236,(IF(B19=Data!B237,Data!H237,(IF(B19=Data!#REF!,Data!H932,(IF(B19=Data!#REF!,Data!#REF!,(IF(B19=Data!B292,Data!H292,Data!#REF!)))))))))))))))&amp;IF(B19=Data!#REF!,Data!#REF!,(IF(B19=Data!#REF!,Data!#REF!,(IF(B19=Data!#REF!,Data!#REF!,(IF(B19=Data!#REF!,Data!#REF!,(IF(B19=Data!#REF!,Data!#REF!,Data!#REF!)))))))))</f>
        <v>#REF!</v>
      </c>
      <c r="Q19" s="378"/>
      <c r="R19" s="378"/>
      <c r="S19" s="186" t="e">
        <f>IF(B19=Data!B114,Data!I114,(IF(B19=Data!B120,Data!I120,(IF(B19=Data!B122,Data!I122,(IF(B19=Data!#REF!,Data!#REF!,(IF(B19=Data!#REF!,Data!#REF!,(IF(B19=Data!B105,Data!I105,(IF(B19=Data!#REF!,Data!#REF!,(IF(B19=Data!#REF!,Data!#REF!,Data!#REF!)))))))))))))))&amp;IF(B19=Data!B240,Data!I240,(IF(B19=Data!B241,Data!I241,(IF(B19=Data!#REF!,Data!#REF!,(IF(B19=Data!B236,Data!I236,(IF(B19=Data!B237,Data!I237,(IF(B19=Data!#REF!,Data!I932,(IF(B19=Data!#REF!,Data!#REF!,(IF(B19=Data!B292,Data!I292,Data!#REF!)))))))))))))))&amp;IF(B19=Data!#REF!,Data!#REF!,(IF(B19=Data!#REF!,Data!#REF!,(IF(B19=Data!#REF!,Data!#REF!,(IF(B19=Data!#REF!,Data!#REF!,(IF(B19=Data!#REF!,Data!#REF!,Data!#REF!)))))))))</f>
        <v>#REF!</v>
      </c>
      <c r="T19" s="379"/>
      <c r="U19" s="186" t="e">
        <f>IF(B19=Data!B114,Data!J114,(IF(B19=Data!B120,Data!J120,(IF(B19=Data!B122,Data!J122,(IF(B19=Data!#REF!,Data!#REF!,(IF(B19=Data!#REF!,Data!#REF!,(IF(B19=Data!B105,Data!J105,(IF(B19=Data!#REF!,Data!#REF!,(IF(B19=Data!#REF!,Data!#REF!,Data!#REF!)))))))))))))))&amp;IF(B19=Data!B240,Data!J240,(IF(B19=Data!B241,Data!J241,(IF(B19=Data!#REF!,Data!#REF!,(IF(B19=Data!B236,Data!J236,(IF(B19=Data!B237,Data!J237,(IF(B19=Data!#REF!,Data!J932,(IF(B19=Data!#REF!,Data!#REF!,(IF(B19=Data!B292,Data!J292,Data!#REF!)))))))))))))))&amp;IF(B19=Data!#REF!,Data!#REF!,(IF(B19=Data!#REF!,Data!#REF!,(IF(B19=Data!#REF!,Data!#REF!,(IF(B19=Data!#REF!,Data!#REF!,(IF(B19=Data!#REF!,Data!#REF!,Data!#REF!)))))))))</f>
        <v>#REF!</v>
      </c>
      <c r="V19" s="184">
        <f>IF(D19="","",VLOOKUP(B19,Data!$B$5:$J$404,9,FALSE)*D19)</f>
        <v>1.488</v>
      </c>
    </row>
    <row r="20" spans="1:22" s="340" customFormat="1" ht="17" customHeight="1">
      <c r="A20" s="272"/>
      <c r="B20" s="369" t="s">
        <v>1209</v>
      </c>
      <c r="C20" s="187" t="str">
        <f>IF(D20="","",VLOOKUP(B20,Data!$B$5:$L$404,2,FALSE))</f>
        <v/>
      </c>
      <c r="D20" s="274"/>
      <c r="E20" s="46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t="e">
        <f>IF(B20=Data!B195,Data!G195,(IF(B20=Data!B201,Data!G201,(IF(B20=Data!B203,Data!G203,(IF(B20=Data!#REF!,Data!#REF!,(IF(B20=Data!#REF!,Data!#REF!,(IF(B20=Data!B186,Data!G186,(IF(B20=Data!#REF!,Data!#REF!,(IF(B20=Data!#REF!,Data!#REF!,Data!#REF!)))))))))))))))&amp;IF(B20=Data!B321,Data!G321,(IF(B20=Data!B322,Data!G322,(IF(B20=Data!#REF!,Data!#REF!,(IF(B20=Data!B317,Data!G317,(IF(B20=Data!B318,Data!G318,(IF(B20=Data!#REF!,Data!G1013,(IF(B20=Data!#REF!,Data!#REF!,(IF(B20=Data!B373,Data!G373,Data!#REF!)))))))))))))))&amp;IF(B20=Data!#REF!,Data!#REF!,(IF(B20=Data!#REF!,Data!#REF!,(IF(B20=Data!#REF!,Data!#REF!,(IF(B20=Data!#REF!,Data!#REF!,(IF(B20=Data!#REF!,Data!#REF!,Data!#REF!)))))))))</f>
        <v>#REF!</v>
      </c>
      <c r="N20" s="377"/>
      <c r="O20" s="378"/>
      <c r="P20" s="186" t="e">
        <f>IF(B20=Data!B195,Data!H195,(IF(B20=Data!B201,Data!H201,(IF(B20=Data!B203,Data!H203,(IF(B20=Data!#REF!,Data!#REF!,(IF(B20=Data!#REF!,Data!#REF!,(IF(B20=Data!B186,Data!H186,(IF(B20=Data!#REF!,Data!#REF!,(IF(B20=Data!#REF!,Data!#REF!,Data!#REF!)))))))))))))))&amp;IF(B20=Data!B321,Data!H321,(IF(B20=Data!B322,Data!H322,(IF(B20=Data!#REF!,Data!#REF!,(IF(B20=Data!B317,Data!H317,(IF(B20=Data!B318,Data!H318,(IF(B20=Data!#REF!,Data!H1013,(IF(B20=Data!#REF!,Data!#REF!,(IF(B20=Data!B373,Data!H373,Data!#REF!)))))))))))))))&amp;IF(B20=Data!#REF!,Data!#REF!,(IF(B20=Data!#REF!,Data!#REF!,(IF(B20=Data!#REF!,Data!#REF!,(IF(B20=Data!#REF!,Data!#REF!,(IF(B20=Data!#REF!,Data!#REF!,Data!#REF!)))))))))</f>
        <v>#REF!</v>
      </c>
      <c r="Q20" s="378"/>
      <c r="R20" s="378"/>
      <c r="S20" s="186" t="e">
        <f>IF(B20=Data!B195,Data!I195,(IF(B20=Data!B201,Data!I201,(IF(B20=Data!B203,Data!I203,(IF(B20=Data!#REF!,Data!#REF!,(IF(B20=Data!#REF!,Data!#REF!,(IF(B20=Data!B186,Data!I186,(IF(B20=Data!#REF!,Data!#REF!,(IF(B20=Data!#REF!,Data!#REF!,Data!#REF!)))))))))))))))&amp;IF(B20=Data!B321,Data!I321,(IF(B20=Data!B322,Data!I322,(IF(B20=Data!#REF!,Data!#REF!,(IF(B20=Data!B317,Data!I317,(IF(B20=Data!B318,Data!I318,(IF(B20=Data!#REF!,Data!I1013,(IF(B20=Data!#REF!,Data!#REF!,(IF(B20=Data!B373,Data!I373,Data!#REF!)))))))))))))))&amp;IF(B20=Data!#REF!,Data!#REF!,(IF(B20=Data!#REF!,Data!#REF!,(IF(B20=Data!#REF!,Data!#REF!,(IF(B20=Data!#REF!,Data!#REF!,(IF(B20=Data!#REF!,Data!#REF!,Data!#REF!)))))))))</f>
        <v>#REF!</v>
      </c>
      <c r="T20" s="379"/>
      <c r="U20" s="186" t="e">
        <f>IF(B20=Data!B195,Data!J195,(IF(B20=Data!B201,Data!J201,(IF(B20=Data!B203,Data!J203,(IF(B20=Data!#REF!,Data!#REF!,(IF(B20=Data!#REF!,Data!#REF!,(IF(B20=Data!B186,Data!J186,(IF(B20=Data!#REF!,Data!#REF!,(IF(B20=Data!#REF!,Data!#REF!,Data!#REF!)))))))))))))))&amp;IF(B20=Data!B321,Data!J321,(IF(B20=Data!B322,Data!J322,(IF(B20=Data!#REF!,Data!#REF!,(IF(B20=Data!B317,Data!J317,(IF(B20=Data!B318,Data!J318,(IF(B20=Data!#REF!,Data!J1013,(IF(B20=Data!#REF!,Data!#REF!,(IF(B20=Data!B373,Data!J373,Data!#REF!)))))))))))))))&amp;IF(B20=Data!#REF!,Data!#REF!,(IF(B20=Data!#REF!,Data!#REF!,(IF(B20=Data!#REF!,Data!#REF!,(IF(B20=Data!#REF!,Data!#REF!,(IF(B20=Data!#REF!,Data!#REF!,Data!#REF!)))))))))</f>
        <v>#REF!</v>
      </c>
      <c r="V20" s="184" t="str">
        <f>IF(D20="","",VLOOKUP(B20,Data!$B$5:$J$404,9,FALSE)*D20)</f>
        <v/>
      </c>
    </row>
    <row r="21" spans="1:22" s="340" customFormat="1" ht="17" customHeight="1">
      <c r="A21" s="272">
        <v>2</v>
      </c>
      <c r="B21" s="368" t="s">
        <v>399</v>
      </c>
      <c r="C21" s="187" t="str">
        <f>IF(D21="","",VLOOKUP(B21,Data!$B$5:$L$404,2,FALSE))</f>
        <v>ZU62700</v>
      </c>
      <c r="D21" s="274">
        <v>1</v>
      </c>
      <c r="E21" s="466" t="s">
        <v>522</v>
      </c>
      <c r="F21" s="185">
        <f>IF(D21="","",VLOOKUP(B21,Data!$B$5:$L$404,11,FALSE))</f>
        <v>6636.37</v>
      </c>
      <c r="G21" s="188">
        <f t="shared" si="0"/>
        <v>6636.37</v>
      </c>
      <c r="H21" s="182" t="str">
        <f>IF(D21="","",VLOOKUP(B21,Data!$B$5:$D$404,3,FALSE))</f>
        <v>C/T</v>
      </c>
      <c r="I21" s="182" t="str">
        <f>IF(D21="","",VLOOKUP(B21,Data!$B$5:$M$404,12,FALSE))</f>
        <v>Indonesia</v>
      </c>
      <c r="J21" s="280" t="s">
        <v>1208</v>
      </c>
      <c r="K21" s="183">
        <f>IF(D21="","",VLOOKUP(B21,Data!$B$5:$E$404,4,FALSE)*D21)</f>
        <v>345</v>
      </c>
      <c r="L21" s="183">
        <f>IF(D21="","",VLOOKUP(B21,Data!$B$5:$F$404,5,FALSE)*D21)</f>
        <v>304</v>
      </c>
      <c r="M21" s="189" t="e">
        <f>IF(B21=Data!B117,Data!G117,(IF(B21=Data!B123,Data!G123,(IF(B21=Data!B125,Data!G125,(IF(B21=Data!#REF!,Data!#REF!,(IF(B21=Data!#REF!,Data!#REF!,(IF(B21=Data!B108,Data!G108,(IF(B21=Data!#REF!,Data!#REF!,(IF(B21=Data!#REF!,Data!#REF!,Data!#REF!)))))))))))))))&amp;IF(B21=Data!B243,Data!G243,(IF(B21=Data!B244,Data!G244,(IF(B21=Data!#REF!,Data!#REF!,(IF(B21=Data!B239,Data!G239,(IF(B21=Data!B240,Data!G240,(IF(B21=Data!#REF!,Data!G935,(IF(B21=Data!#REF!,Data!#REF!,(IF(B21=Data!B295,Data!G295,Data!#REF!)))))))))))))))&amp;IF(B21=Data!#REF!,Data!#REF!,(IF(B21=Data!#REF!,Data!#REF!,(IF(B21=Data!#REF!,Data!#REF!,(IF(B21=Data!#REF!,Data!#REF!,(IF(B21=Data!#REF!,Data!#REF!,Data!#REF!)))))))))</f>
        <v>#REF!</v>
      </c>
      <c r="N21" s="377"/>
      <c r="O21" s="378"/>
      <c r="P21" s="186" t="e">
        <f>IF(B21=Data!B117,Data!H117,(IF(B21=Data!B123,Data!H123,(IF(B21=Data!B125,Data!H125,(IF(B21=Data!#REF!,Data!#REF!,(IF(B21=Data!#REF!,Data!#REF!,(IF(B21=Data!B108,Data!H108,(IF(B21=Data!#REF!,Data!#REF!,(IF(B21=Data!#REF!,Data!#REF!,Data!#REF!)))))))))))))))&amp;IF(B21=Data!B243,Data!H243,(IF(B21=Data!B244,Data!H244,(IF(B21=Data!#REF!,Data!#REF!,(IF(B21=Data!B239,Data!H239,(IF(B21=Data!B240,Data!H240,(IF(B21=Data!#REF!,Data!H935,(IF(B21=Data!#REF!,Data!#REF!,(IF(B21=Data!B295,Data!H295,Data!#REF!)))))))))))))))&amp;IF(B21=Data!#REF!,Data!#REF!,(IF(B21=Data!#REF!,Data!#REF!,(IF(B21=Data!#REF!,Data!#REF!,(IF(B21=Data!#REF!,Data!#REF!,(IF(B21=Data!#REF!,Data!#REF!,Data!#REF!)))))))))</f>
        <v>#REF!</v>
      </c>
      <c r="Q21" s="378"/>
      <c r="R21" s="378"/>
      <c r="S21" s="186" t="e">
        <f>IF(B21=Data!B117,Data!I117,(IF(B21=Data!B123,Data!I123,(IF(B21=Data!B125,Data!I125,(IF(B21=Data!#REF!,Data!#REF!,(IF(B21=Data!#REF!,Data!#REF!,(IF(B21=Data!B108,Data!I108,(IF(B21=Data!#REF!,Data!#REF!,(IF(B21=Data!#REF!,Data!#REF!,Data!#REF!)))))))))))))))&amp;IF(B21=Data!B243,Data!I243,(IF(B21=Data!B244,Data!I244,(IF(B21=Data!#REF!,Data!#REF!,(IF(B21=Data!B239,Data!I239,(IF(B21=Data!B240,Data!I240,(IF(B21=Data!#REF!,Data!I935,(IF(B21=Data!#REF!,Data!#REF!,(IF(B21=Data!B295,Data!I295,Data!#REF!)))))))))))))))&amp;IF(B21=Data!#REF!,Data!#REF!,(IF(B21=Data!#REF!,Data!#REF!,(IF(B21=Data!#REF!,Data!#REF!,(IF(B21=Data!#REF!,Data!#REF!,(IF(B21=Data!#REF!,Data!#REF!,Data!#REF!)))))))))</f>
        <v>#REF!</v>
      </c>
      <c r="T21" s="379"/>
      <c r="U21" s="186" t="e">
        <f>IF(B21=Data!B117,Data!J117,(IF(B21=Data!B123,Data!J123,(IF(B21=Data!B125,Data!J125,(IF(B21=Data!#REF!,Data!#REF!,(IF(B21=Data!#REF!,Data!#REF!,(IF(B21=Data!B108,Data!J108,(IF(B21=Data!#REF!,Data!#REF!,(IF(B21=Data!#REF!,Data!#REF!,Data!#REF!)))))))))))))))&amp;IF(B21=Data!B243,Data!J243,(IF(B21=Data!B244,Data!J244,(IF(B21=Data!#REF!,Data!#REF!,(IF(B21=Data!B239,Data!J239,(IF(B21=Data!B240,Data!J240,(IF(B21=Data!#REF!,Data!J935,(IF(B21=Data!#REF!,Data!#REF!,(IF(B21=Data!B295,Data!J295,Data!#REF!)))))))))))))))&amp;IF(B21=Data!#REF!,Data!#REF!,(IF(B21=Data!#REF!,Data!#REF!,(IF(B21=Data!#REF!,Data!#REF!,(IF(B21=Data!#REF!,Data!#REF!,(IF(B21=Data!#REF!,Data!#REF!,Data!#REF!)))))))))</f>
        <v>#REF!</v>
      </c>
      <c r="V21" s="184">
        <f>IF(D21="","",VLOOKUP(B21,Data!$B$5:$J$404,9,FALSE)*D21)</f>
        <v>1.806</v>
      </c>
    </row>
    <row r="22" spans="1:22" s="340" customFormat="1" ht="17" customHeight="1">
      <c r="A22" s="272">
        <v>3</v>
      </c>
      <c r="B22" s="368" t="s">
        <v>201</v>
      </c>
      <c r="C22" s="187" t="str">
        <f>IF(D22="","",VLOOKUP(B22,Data!$B$5:$L$404,2,FALSE))</f>
        <v>WH50370</v>
      </c>
      <c r="D22" s="274">
        <v>1</v>
      </c>
      <c r="E22" s="466"/>
      <c r="F22" s="185">
        <f>IF(D22="","",VLOOKUP(B22,Data!$B$5:$L$404,11,FALSE))</f>
        <v>2134.0100000000002</v>
      </c>
      <c r="G22" s="188">
        <f t="shared" si="0"/>
        <v>2134.0100000000002</v>
      </c>
      <c r="H22" s="182" t="str">
        <f>IF(D22="","",VLOOKUP(B22,Data!$B$5:$D$404,3,FALSE))</f>
        <v>C/T</v>
      </c>
      <c r="I22" s="182" t="str">
        <f>IF(D22="","",VLOOKUP(B22,Data!$B$5:$M$404,12,FALSE))</f>
        <v>Indonesia</v>
      </c>
      <c r="J22" s="280" t="s">
        <v>1208</v>
      </c>
      <c r="K22" s="183">
        <f>IF(D22="","",VLOOKUP(B22,Data!$B$5:$E$404,4,FALSE)*D22)</f>
        <v>201</v>
      </c>
      <c r="L22" s="183">
        <f>IF(D22="","",VLOOKUP(B22,Data!$B$5:$F$404,5,FALSE)*D22)</f>
        <v>181</v>
      </c>
      <c r="M22" s="189" t="e">
        <f>IF(B22=Data!B105,Data!G105,(IF(B22=Data!B111,Data!G111,(IF(B22=Data!B113,Data!G113,(IF(B22=Data!#REF!,Data!#REF!,(IF(B22=Data!#REF!,Data!#REF!,(IF(B22=Data!B96,Data!G96,(IF(B22=Data!#REF!,Data!#REF!,(IF(B22=Data!#REF!,Data!#REF!,Data!#REF!)))))))))))))))&amp;IF(B22=Data!B231,Data!G231,(IF(B22=Data!B232,Data!G232,(IF(B22=Data!#REF!,Data!#REF!,(IF(B22=Data!B227,Data!G227,(IF(B22=Data!B228,Data!G228,(IF(B22=Data!#REF!,Data!G923,(IF(B22=Data!#REF!,Data!#REF!,(IF(B22=Data!B283,Data!G283,Data!#REF!)))))))))))))))&amp;IF(B22=Data!#REF!,Data!#REF!,(IF(B22=Data!#REF!,Data!#REF!,(IF(B22=Data!#REF!,Data!#REF!,(IF(B22=Data!#REF!,Data!#REF!,(IF(B22=Data!#REF!,Data!#REF!,Data!#REF!)))))))))</f>
        <v>#REF!</v>
      </c>
      <c r="N22" s="377"/>
      <c r="O22" s="378"/>
      <c r="P22" s="186" t="e">
        <f>IF(B22=Data!B105,Data!H105,(IF(B22=Data!B111,Data!H111,(IF(B22=Data!B113,Data!H113,(IF(B22=Data!#REF!,Data!#REF!,(IF(B22=Data!#REF!,Data!#REF!,(IF(B22=Data!B96,Data!H96,(IF(B22=Data!#REF!,Data!#REF!,(IF(B22=Data!#REF!,Data!#REF!,Data!#REF!)))))))))))))))&amp;IF(B22=Data!B231,Data!H231,(IF(B22=Data!B232,Data!H232,(IF(B22=Data!#REF!,Data!#REF!,(IF(B22=Data!B227,Data!H227,(IF(B22=Data!B228,Data!H228,(IF(B22=Data!#REF!,Data!H923,(IF(B22=Data!#REF!,Data!#REF!,(IF(B22=Data!B283,Data!H283,Data!#REF!)))))))))))))))&amp;IF(B22=Data!#REF!,Data!#REF!,(IF(B22=Data!#REF!,Data!#REF!,(IF(B22=Data!#REF!,Data!#REF!,(IF(B22=Data!#REF!,Data!#REF!,(IF(B22=Data!#REF!,Data!#REF!,Data!#REF!)))))))))</f>
        <v>#REF!</v>
      </c>
      <c r="Q22" s="378"/>
      <c r="R22" s="378"/>
      <c r="S22" s="186" t="e">
        <f>IF(B22=Data!B105,Data!I105,(IF(B22=Data!B111,Data!I111,(IF(B22=Data!B113,Data!I113,(IF(B22=Data!#REF!,Data!#REF!,(IF(B22=Data!#REF!,Data!#REF!,(IF(B22=Data!B96,Data!I96,(IF(B22=Data!#REF!,Data!#REF!,(IF(B22=Data!#REF!,Data!#REF!,Data!#REF!)))))))))))))))&amp;IF(B22=Data!B231,Data!I231,(IF(B22=Data!B232,Data!I232,(IF(B22=Data!#REF!,Data!#REF!,(IF(B22=Data!B227,Data!I227,(IF(B22=Data!B228,Data!I228,(IF(B22=Data!#REF!,Data!I923,(IF(B22=Data!#REF!,Data!#REF!,(IF(B22=Data!B283,Data!I283,Data!#REF!)))))))))))))))&amp;IF(B22=Data!#REF!,Data!#REF!,(IF(B22=Data!#REF!,Data!#REF!,(IF(B22=Data!#REF!,Data!#REF!,(IF(B22=Data!#REF!,Data!#REF!,(IF(B22=Data!#REF!,Data!#REF!,Data!#REF!)))))))))</f>
        <v>#REF!</v>
      </c>
      <c r="T22" s="379"/>
      <c r="U22" s="186" t="e">
        <f>IF(B22=Data!B105,Data!J105,(IF(B22=Data!B111,Data!J111,(IF(B22=Data!B113,Data!J113,(IF(B22=Data!#REF!,Data!#REF!,(IF(B22=Data!#REF!,Data!#REF!,(IF(B22=Data!B96,Data!J96,(IF(B22=Data!#REF!,Data!#REF!,(IF(B22=Data!#REF!,Data!#REF!,Data!#REF!)))))))))))))))&amp;IF(B22=Data!B231,Data!J231,(IF(B22=Data!B232,Data!J232,(IF(B22=Data!#REF!,Data!#REF!,(IF(B22=Data!B227,Data!J227,(IF(B22=Data!B228,Data!J228,(IF(B22=Data!#REF!,Data!J923,(IF(B22=Data!#REF!,Data!#REF!,(IF(B22=Data!B283,Data!J283,Data!#REF!)))))))))))))))&amp;IF(B22=Data!#REF!,Data!#REF!,(IF(B22=Data!#REF!,Data!#REF!,(IF(B22=Data!#REF!,Data!#REF!,(IF(B22=Data!#REF!,Data!#REF!,(IF(B22=Data!#REF!,Data!#REF!,Data!#REF!)))))))))</f>
        <v>#REF!</v>
      </c>
      <c r="V22" s="184">
        <f>IF(D22="","",VLOOKUP(B22,Data!$B$5:$J$404,9,FALSE)*D22)</f>
        <v>1.1499999999999999</v>
      </c>
    </row>
    <row r="23" spans="1:22" s="340" customFormat="1" ht="17" customHeight="1">
      <c r="A23" s="272">
        <v>4</v>
      </c>
      <c r="B23" s="368" t="s">
        <v>213</v>
      </c>
      <c r="C23" s="187" t="str">
        <f>IF(D23="","",VLOOKUP(B23,Data!$B$5:$L$404,2,FALSE))</f>
        <v>WH50410</v>
      </c>
      <c r="D23" s="274">
        <v>2</v>
      </c>
      <c r="E23" s="467" t="s">
        <v>1031</v>
      </c>
      <c r="F23" s="185">
        <f>IF(D23="","",VLOOKUP(B23,Data!$B$5:$L$404,11,FALSE))</f>
        <v>1897.4</v>
      </c>
      <c r="G23" s="188">
        <f t="shared" si="0"/>
        <v>3794.8</v>
      </c>
      <c r="H23" s="182" t="str">
        <f>IF(D23="","",VLOOKUP(B23,Data!$B$5:$D$404,3,FALSE))</f>
        <v>C/T</v>
      </c>
      <c r="I23" s="182" t="str">
        <f>IF(D23="","",VLOOKUP(B23,Data!$B$5:$M$404,12,FALSE))</f>
        <v>Indonesia</v>
      </c>
      <c r="J23" s="280" t="s">
        <v>1208</v>
      </c>
      <c r="K23" s="183">
        <f>IF(D23="","",VLOOKUP(B23,Data!$B$5:$E$404,4,FALSE)*D23)</f>
        <v>444</v>
      </c>
      <c r="L23" s="183">
        <f>IF(D23="","",VLOOKUP(B23,Data!$B$5:$F$404,5,FALSE)*D23)</f>
        <v>402</v>
      </c>
      <c r="M23" s="189" t="e">
        <f>IF(B23=Data!B106,Data!G106,(IF(B23=Data!B112,Data!G112,(IF(B23=Data!B114,Data!G114,(IF(B23=Data!#REF!,Data!#REF!,(IF(B23=Data!#REF!,Data!#REF!,(IF(B23=Data!B97,Data!G97,(IF(B23=Data!#REF!,Data!#REF!,(IF(B23=Data!#REF!,Data!#REF!,Data!#REF!)))))))))))))))&amp;IF(B23=Data!B232,Data!G232,(IF(B23=Data!B233,Data!G233,(IF(B23=Data!#REF!,Data!#REF!,(IF(B23=Data!B228,Data!G228,(IF(B23=Data!B229,Data!G229,(IF(B23=Data!#REF!,Data!G924,(IF(B23=Data!#REF!,Data!#REF!,(IF(B23=Data!B284,Data!G284,Data!#REF!)))))))))))))))&amp;IF(B23=Data!#REF!,Data!#REF!,(IF(B23=Data!#REF!,Data!#REF!,(IF(B23=Data!#REF!,Data!#REF!,(IF(B23=Data!#REF!,Data!#REF!,(IF(B23=Data!#REF!,Data!#REF!,Data!#REF!)))))))))</f>
        <v>#REF!</v>
      </c>
      <c r="N23" s="377"/>
      <c r="O23" s="378"/>
      <c r="P23" s="186" t="e">
        <f>IF(B23=Data!B106,Data!H106,(IF(B23=Data!B112,Data!H112,(IF(B23=Data!B114,Data!H114,(IF(B23=Data!#REF!,Data!#REF!,(IF(B23=Data!#REF!,Data!#REF!,(IF(B23=Data!B97,Data!H97,(IF(B23=Data!#REF!,Data!#REF!,(IF(B23=Data!#REF!,Data!#REF!,Data!#REF!)))))))))))))))&amp;IF(B23=Data!B232,Data!H232,(IF(B23=Data!B233,Data!H233,(IF(B23=Data!#REF!,Data!#REF!,(IF(B23=Data!B228,Data!H228,(IF(B23=Data!B229,Data!H229,(IF(B23=Data!#REF!,Data!H924,(IF(B23=Data!#REF!,Data!#REF!,(IF(B23=Data!B284,Data!H284,Data!#REF!)))))))))))))))&amp;IF(B23=Data!#REF!,Data!#REF!,(IF(B23=Data!#REF!,Data!#REF!,(IF(B23=Data!#REF!,Data!#REF!,(IF(B23=Data!#REF!,Data!#REF!,(IF(B23=Data!#REF!,Data!#REF!,Data!#REF!)))))))))</f>
        <v>#REF!</v>
      </c>
      <c r="Q23" s="378"/>
      <c r="R23" s="378"/>
      <c r="S23" s="186" t="e">
        <f>IF(B23=Data!B106,Data!I106,(IF(B23=Data!B112,Data!I112,(IF(B23=Data!B114,Data!I114,(IF(B23=Data!#REF!,Data!#REF!,(IF(B23=Data!#REF!,Data!#REF!,(IF(B23=Data!B97,Data!I97,(IF(B23=Data!#REF!,Data!#REF!,(IF(B23=Data!#REF!,Data!#REF!,Data!#REF!)))))))))))))))&amp;IF(B23=Data!B232,Data!I232,(IF(B23=Data!B233,Data!I233,(IF(B23=Data!#REF!,Data!#REF!,(IF(B23=Data!B228,Data!I228,(IF(B23=Data!B229,Data!I229,(IF(B23=Data!#REF!,Data!I924,(IF(B23=Data!#REF!,Data!#REF!,(IF(B23=Data!B284,Data!I284,Data!#REF!)))))))))))))))&amp;IF(B23=Data!#REF!,Data!#REF!,(IF(B23=Data!#REF!,Data!#REF!,(IF(B23=Data!#REF!,Data!#REF!,(IF(B23=Data!#REF!,Data!#REF!,(IF(B23=Data!#REF!,Data!#REF!,Data!#REF!)))))))))</f>
        <v>#REF!</v>
      </c>
      <c r="T23" s="379"/>
      <c r="U23" s="186" t="e">
        <f>IF(B23=Data!B106,Data!J106,(IF(B23=Data!B112,Data!J112,(IF(B23=Data!B114,Data!J114,(IF(B23=Data!#REF!,Data!#REF!,(IF(B23=Data!#REF!,Data!#REF!,(IF(B23=Data!B97,Data!J97,(IF(B23=Data!#REF!,Data!#REF!,(IF(B23=Data!#REF!,Data!#REF!,Data!#REF!)))))))))))))))&amp;IF(B23=Data!B232,Data!J232,(IF(B23=Data!B233,Data!J233,(IF(B23=Data!#REF!,Data!#REF!,(IF(B23=Data!B228,Data!J228,(IF(B23=Data!B229,Data!J229,(IF(B23=Data!#REF!,Data!J924,(IF(B23=Data!#REF!,Data!#REF!,(IF(B23=Data!B284,Data!J284,Data!#REF!)))))))))))))))&amp;IF(B23=Data!#REF!,Data!#REF!,(IF(B23=Data!#REF!,Data!#REF!,(IF(B23=Data!#REF!,Data!#REF!,(IF(B23=Data!#REF!,Data!#REF!,(IF(B23=Data!#REF!,Data!#REF!,Data!#REF!)))))))))</f>
        <v>#REF!</v>
      </c>
      <c r="V23" s="184">
        <f>IF(D23="","",VLOOKUP(B23,Data!$B$5:$J$404,9,FALSE)*D23)</f>
        <v>2.3980000000000001</v>
      </c>
    </row>
    <row r="24" spans="1:22" s="340" customFormat="1" ht="17" customHeight="1">
      <c r="A24" s="272"/>
      <c r="B24" s="419"/>
      <c r="C24" s="187" t="str">
        <f>IF(D24="","",VLOOKUP(B24,Data!$B$5:$L$404,2,FALSE))</f>
        <v/>
      </c>
      <c r="D24" s="274"/>
      <c r="E24" s="467"/>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107,Data!G107,(IF(B24=Data!B113,Data!G113,(IF(B24=Data!B115,Data!G115,(IF(B24=Data!#REF!,Data!#REF!,(IF(B24=Data!#REF!,Data!#REF!,(IF(B24=Data!B98,Data!G98,(IF(B24=Data!#REF!,Data!#REF!,(IF(B24=Data!#REF!,Data!#REF!,Data!#REF!)))))))))))))))&amp;IF(B24=Data!B233,Data!G233,(IF(B24=Data!B234,Data!G234,(IF(B24=Data!#REF!,Data!#REF!,(IF(B24=Data!B229,Data!G229,(IF(B24=Data!B230,Data!G230,(IF(B24=Data!#REF!,Data!G925,(IF(B24=Data!#REF!,Data!#REF!,(IF(B24=Data!B285,Data!G285,Data!#REF!)))))))))))))))&amp;IF(B24=Data!#REF!,Data!#REF!,(IF(B24=Data!#REF!,Data!#REF!,(IF(B24=Data!#REF!,Data!#REF!,(IF(B24=Data!#REF!,Data!#REF!,(IF(B24=Data!#REF!,Data!#REF!,Data!#REF!)))))))))</f>
        <v>#REF!</v>
      </c>
      <c r="N24" s="377"/>
      <c r="O24" s="378"/>
      <c r="P24" s="186" t="e">
        <f>IF(B24=Data!B107,Data!H107,(IF(B24=Data!B113,Data!H113,(IF(B24=Data!B115,Data!H115,(IF(B24=Data!#REF!,Data!#REF!,(IF(B24=Data!#REF!,Data!#REF!,(IF(B24=Data!B98,Data!H98,(IF(B24=Data!#REF!,Data!#REF!,(IF(B24=Data!#REF!,Data!#REF!,Data!#REF!)))))))))))))))&amp;IF(B24=Data!B233,Data!H233,(IF(B24=Data!B234,Data!H234,(IF(B24=Data!#REF!,Data!#REF!,(IF(B24=Data!B229,Data!H229,(IF(B24=Data!B230,Data!H230,(IF(B24=Data!#REF!,Data!H925,(IF(B24=Data!#REF!,Data!#REF!,(IF(B24=Data!B285,Data!H285,Data!#REF!)))))))))))))))&amp;IF(B24=Data!#REF!,Data!#REF!,(IF(B24=Data!#REF!,Data!#REF!,(IF(B24=Data!#REF!,Data!#REF!,(IF(B24=Data!#REF!,Data!#REF!,(IF(B24=Data!#REF!,Data!#REF!,Data!#REF!)))))))))</f>
        <v>#REF!</v>
      </c>
      <c r="Q24" s="378"/>
      <c r="R24" s="378"/>
      <c r="S24" s="186" t="e">
        <f>IF(B24=Data!B107,Data!I107,(IF(B24=Data!B113,Data!I113,(IF(B24=Data!B115,Data!I115,(IF(B24=Data!#REF!,Data!#REF!,(IF(B24=Data!#REF!,Data!#REF!,(IF(B24=Data!B98,Data!I98,(IF(B24=Data!#REF!,Data!#REF!,(IF(B24=Data!#REF!,Data!#REF!,Data!#REF!)))))))))))))))&amp;IF(B24=Data!B233,Data!I233,(IF(B24=Data!B234,Data!I234,(IF(B24=Data!#REF!,Data!#REF!,(IF(B24=Data!B229,Data!I229,(IF(B24=Data!B230,Data!I230,(IF(B24=Data!#REF!,Data!I925,(IF(B24=Data!#REF!,Data!#REF!,(IF(B24=Data!B285,Data!I285,Data!#REF!)))))))))))))))&amp;IF(B24=Data!#REF!,Data!#REF!,(IF(B24=Data!#REF!,Data!#REF!,(IF(B24=Data!#REF!,Data!#REF!,(IF(B24=Data!#REF!,Data!#REF!,(IF(B24=Data!#REF!,Data!#REF!,Data!#REF!)))))))))</f>
        <v>#REF!</v>
      </c>
      <c r="T24" s="379"/>
      <c r="U24" s="186" t="e">
        <f>IF(B24=Data!B107,Data!J107,(IF(B24=Data!B113,Data!J113,(IF(B24=Data!B115,Data!J115,(IF(B24=Data!#REF!,Data!#REF!,(IF(B24=Data!#REF!,Data!#REF!,(IF(B24=Data!B98,Data!J98,(IF(B24=Data!#REF!,Data!#REF!,(IF(B24=Data!#REF!,Data!#REF!,Data!#REF!)))))))))))))))&amp;IF(B24=Data!B233,Data!J233,(IF(B24=Data!B234,Data!J234,(IF(B24=Data!#REF!,Data!#REF!,(IF(B24=Data!B229,Data!J229,(IF(B24=Data!B230,Data!J230,(IF(B24=Data!#REF!,Data!J925,(IF(B24=Data!#REF!,Data!#REF!,(IF(B24=Data!B285,Data!J285,Data!#REF!)))))))))))))))&amp;IF(B24=Data!#REF!,Data!#REF!,(IF(B24=Data!#REF!,Data!#REF!,(IF(B24=Data!#REF!,Data!#REF!,(IF(B24=Data!#REF!,Data!#REF!,(IF(B24=Data!#REF!,Data!#REF!,Data!#REF!)))))))))</f>
        <v>#REF!</v>
      </c>
      <c r="V24" s="184" t="str">
        <f>IF(D24="","",VLOOKUP(B24,Data!$B$5:$J$404,9,FALSE)*D24)</f>
        <v/>
      </c>
    </row>
    <row r="25" spans="1:22" s="340" customFormat="1" ht="17" customHeight="1">
      <c r="A25" s="272"/>
      <c r="B25" s="368"/>
      <c r="C25" s="187" t="str">
        <f>IF(D25="","",VLOOKUP(B25,Data!$B$5:$L$404,2,FALSE))</f>
        <v/>
      </c>
      <c r="D25" s="274"/>
      <c r="E25" s="467"/>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108,Data!G108,(IF(B25=Data!B114,Data!G114,(IF(B25=Data!B116,Data!G116,(IF(B25=Data!#REF!,Data!#REF!,(IF(B25=Data!#REF!,Data!#REF!,(IF(B25=Data!B99,Data!G99,(IF(B25=Data!#REF!,Data!#REF!,(IF(B25=Data!#REF!,Data!#REF!,Data!#REF!)))))))))))))))&amp;IF(B25=Data!B234,Data!G234,(IF(B25=Data!B235,Data!G235,(IF(B25=Data!#REF!,Data!#REF!,(IF(B25=Data!B230,Data!G230,(IF(B25=Data!B231,Data!G231,(IF(B25=Data!#REF!,Data!G926,(IF(B25=Data!#REF!,Data!#REF!,(IF(B25=Data!B286,Data!G286,Data!#REF!)))))))))))))))&amp;IF(B25=Data!#REF!,Data!#REF!,(IF(B25=Data!#REF!,Data!#REF!,(IF(B25=Data!#REF!,Data!#REF!,(IF(B25=Data!#REF!,Data!#REF!,(IF(B25=Data!#REF!,Data!#REF!,Data!#REF!)))))))))</f>
        <v>#REF!</v>
      </c>
      <c r="N25" s="377"/>
      <c r="O25" s="378"/>
      <c r="P25" s="186" t="e">
        <f>IF(B25=Data!B108,Data!H108,(IF(B25=Data!B114,Data!H114,(IF(B25=Data!B116,Data!H116,(IF(B25=Data!#REF!,Data!#REF!,(IF(B25=Data!#REF!,Data!#REF!,(IF(B25=Data!B99,Data!H99,(IF(B25=Data!#REF!,Data!#REF!,(IF(B25=Data!#REF!,Data!#REF!,Data!#REF!)))))))))))))))&amp;IF(B25=Data!B234,Data!H234,(IF(B25=Data!B235,Data!H235,(IF(B25=Data!#REF!,Data!#REF!,(IF(B25=Data!B230,Data!H230,(IF(B25=Data!B231,Data!H231,(IF(B25=Data!#REF!,Data!H926,(IF(B25=Data!#REF!,Data!#REF!,(IF(B25=Data!B286,Data!H286,Data!#REF!)))))))))))))))&amp;IF(B25=Data!#REF!,Data!#REF!,(IF(B25=Data!#REF!,Data!#REF!,(IF(B25=Data!#REF!,Data!#REF!,(IF(B25=Data!#REF!,Data!#REF!,(IF(B25=Data!#REF!,Data!#REF!,Data!#REF!)))))))))</f>
        <v>#REF!</v>
      </c>
      <c r="Q25" s="378"/>
      <c r="R25" s="378"/>
      <c r="S25" s="186" t="e">
        <f>IF(B25=Data!B108,Data!I108,(IF(B25=Data!B114,Data!I114,(IF(B25=Data!B116,Data!I116,(IF(B25=Data!#REF!,Data!#REF!,(IF(B25=Data!#REF!,Data!#REF!,(IF(B25=Data!B99,Data!I99,(IF(B25=Data!#REF!,Data!#REF!,(IF(B25=Data!#REF!,Data!#REF!,Data!#REF!)))))))))))))))&amp;IF(B25=Data!B234,Data!I234,(IF(B25=Data!B235,Data!I235,(IF(B25=Data!#REF!,Data!#REF!,(IF(B25=Data!B230,Data!I230,(IF(B25=Data!B231,Data!I231,(IF(B25=Data!#REF!,Data!I926,(IF(B25=Data!#REF!,Data!#REF!,(IF(B25=Data!B286,Data!I286,Data!#REF!)))))))))))))))&amp;IF(B25=Data!#REF!,Data!#REF!,(IF(B25=Data!#REF!,Data!#REF!,(IF(B25=Data!#REF!,Data!#REF!,(IF(B25=Data!#REF!,Data!#REF!,(IF(B25=Data!#REF!,Data!#REF!,Data!#REF!)))))))))</f>
        <v>#REF!</v>
      </c>
      <c r="T25" s="379"/>
      <c r="U25" s="186" t="e">
        <f>IF(B25=Data!B108,Data!J108,(IF(B25=Data!B114,Data!J114,(IF(B25=Data!B116,Data!J116,(IF(B25=Data!#REF!,Data!#REF!,(IF(B25=Data!#REF!,Data!#REF!,(IF(B25=Data!B99,Data!J99,(IF(B25=Data!#REF!,Data!#REF!,(IF(B25=Data!#REF!,Data!#REF!,Data!#REF!)))))))))))))))&amp;IF(B25=Data!B234,Data!J234,(IF(B25=Data!B235,Data!J235,(IF(B25=Data!#REF!,Data!#REF!,(IF(B25=Data!B230,Data!J230,(IF(B25=Data!B231,Data!J231,(IF(B25=Data!#REF!,Data!J926,(IF(B25=Data!#REF!,Data!#REF!,(IF(B25=Data!B286,Data!J286,Data!#REF!)))))))))))))))&amp;IF(B25=Data!#REF!,Data!#REF!,(IF(B25=Data!#REF!,Data!#REF!,(IF(B25=Data!#REF!,Data!#REF!,(IF(B25=Data!#REF!,Data!#REF!,(IF(B25=Data!#REF!,Data!#REF!,Data!#REF!)))))))))</f>
        <v>#REF!</v>
      </c>
      <c r="V25" s="184" t="str">
        <f>IF(D25="","",VLOOKUP(B25,Data!$B$5:$J$404,9,FALSE)*D25)</f>
        <v/>
      </c>
    </row>
    <row r="26" spans="1:22" s="340" customFormat="1" ht="17" customHeight="1">
      <c r="A26" s="272"/>
      <c r="B26" s="368"/>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115,Data!G115,(IF(B26=Data!B121,Data!G121,(IF(B26=Data!B123,Data!G123,(IF(B26=Data!#REF!,Data!#REF!,(IF(B26=Data!#REF!,Data!#REF!,(IF(B26=Data!B106,Data!G106,(IF(B26=Data!#REF!,Data!#REF!,(IF(B26=Data!#REF!,Data!#REF!,Data!#REF!)))))))))))))))&amp;IF(B26=Data!B241,Data!G241,(IF(B26=Data!B242,Data!G242,(IF(B26=Data!#REF!,Data!#REF!,(IF(B26=Data!B237,Data!G237,(IF(B26=Data!B238,Data!G238,(IF(B26=Data!#REF!,Data!G933,(IF(B26=Data!#REF!,Data!#REF!,(IF(B26=Data!B293,Data!G293,Data!#REF!)))))))))))))))&amp;IF(B26=Data!#REF!,Data!#REF!,(IF(B26=Data!#REF!,Data!#REF!,(IF(B26=Data!#REF!,Data!#REF!,(IF(B26=Data!#REF!,Data!#REF!,(IF(B26=Data!#REF!,Data!#REF!,Data!#REF!)))))))))</f>
        <v>#REF!</v>
      </c>
      <c r="N26" s="377"/>
      <c r="O26" s="378"/>
      <c r="P26" s="186" t="e">
        <f>IF(B26=Data!B115,Data!H115,(IF(B26=Data!B121,Data!H121,(IF(B26=Data!B123,Data!H123,(IF(B26=Data!#REF!,Data!#REF!,(IF(B26=Data!#REF!,Data!#REF!,(IF(B26=Data!B106,Data!H106,(IF(B26=Data!#REF!,Data!#REF!,(IF(B26=Data!#REF!,Data!#REF!,Data!#REF!)))))))))))))))&amp;IF(B26=Data!B241,Data!H241,(IF(B26=Data!B242,Data!H242,(IF(B26=Data!#REF!,Data!#REF!,(IF(B26=Data!B237,Data!H237,(IF(B26=Data!B238,Data!H238,(IF(B26=Data!#REF!,Data!H933,(IF(B26=Data!#REF!,Data!#REF!,(IF(B26=Data!B293,Data!H293,Data!#REF!)))))))))))))))&amp;IF(B26=Data!#REF!,Data!#REF!,(IF(B26=Data!#REF!,Data!#REF!,(IF(B26=Data!#REF!,Data!#REF!,(IF(B26=Data!#REF!,Data!#REF!,(IF(B26=Data!#REF!,Data!#REF!,Data!#REF!)))))))))</f>
        <v>#REF!</v>
      </c>
      <c r="Q26" s="378"/>
      <c r="R26" s="378"/>
      <c r="S26" s="186" t="e">
        <f>IF(B26=Data!B115,Data!I115,(IF(B26=Data!B121,Data!I121,(IF(B26=Data!B123,Data!I123,(IF(B26=Data!#REF!,Data!#REF!,(IF(B26=Data!#REF!,Data!#REF!,(IF(B26=Data!B106,Data!I106,(IF(B26=Data!#REF!,Data!#REF!,(IF(B26=Data!#REF!,Data!#REF!,Data!#REF!)))))))))))))))&amp;IF(B26=Data!B241,Data!I241,(IF(B26=Data!B242,Data!I242,(IF(B26=Data!#REF!,Data!#REF!,(IF(B26=Data!B237,Data!I237,(IF(B26=Data!B238,Data!I238,(IF(B26=Data!#REF!,Data!I933,(IF(B26=Data!#REF!,Data!#REF!,(IF(B26=Data!B293,Data!I293,Data!#REF!)))))))))))))))&amp;IF(B26=Data!#REF!,Data!#REF!,(IF(B26=Data!#REF!,Data!#REF!,(IF(B26=Data!#REF!,Data!#REF!,(IF(B26=Data!#REF!,Data!#REF!,(IF(B26=Data!#REF!,Data!#REF!,Data!#REF!)))))))))</f>
        <v>#REF!</v>
      </c>
      <c r="T26" s="379"/>
      <c r="U26" s="186" t="e">
        <f>IF(B26=Data!B115,Data!J115,(IF(B26=Data!B121,Data!J121,(IF(B26=Data!B123,Data!J123,(IF(B26=Data!#REF!,Data!#REF!,(IF(B26=Data!#REF!,Data!#REF!,(IF(B26=Data!B106,Data!J106,(IF(B26=Data!#REF!,Data!#REF!,(IF(B26=Data!#REF!,Data!#REF!,Data!#REF!)))))))))))))))&amp;IF(B26=Data!B241,Data!J241,(IF(B26=Data!B242,Data!J242,(IF(B26=Data!#REF!,Data!#REF!,(IF(B26=Data!B237,Data!J237,(IF(B26=Data!B238,Data!J238,(IF(B26=Data!#REF!,Data!J933,(IF(B26=Data!#REF!,Data!#REF!,(IF(B26=Data!B293,Data!J293,Data!#REF!)))))))))))))))&amp;IF(B26=Data!#REF!,Data!#REF!,(IF(B26=Data!#REF!,Data!#REF!,(IF(B26=Data!#REF!,Data!#REF!,(IF(B26=Data!#REF!,Data!#REF!,(IF(B26=Data!#REF!,Data!#REF!,Data!#REF!)))))))))</f>
        <v>#REF!</v>
      </c>
      <c r="V26" s="184" t="str">
        <f>IF(D26="","",VLOOKUP(B26,Data!$B$5:$J$404,9,FALSE)*D26)</f>
        <v/>
      </c>
    </row>
    <row r="27" spans="1:22" s="340" customFormat="1" ht="17" customHeight="1">
      <c r="A27" s="272"/>
      <c r="B27" s="419"/>
      <c r="C27" s="187" t="str">
        <f>IF(D27="","",VLOOKUP(B27,Data!$B$5:$L$404,2,FALSE))</f>
        <v/>
      </c>
      <c r="D27" s="274"/>
      <c r="E27" s="466"/>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107,Data!G107,(IF(B27=Data!B113,Data!G113,(IF(B27=Data!B115,Data!G115,(IF(B27=Data!#REF!,Data!#REF!,(IF(B27=Data!#REF!,Data!#REF!,(IF(B27=Data!B98,Data!G98,(IF(B27=Data!#REF!,Data!#REF!,(IF(B27=Data!#REF!,Data!#REF!,Data!#REF!)))))))))))))))&amp;IF(B27=Data!B233,Data!G233,(IF(B27=Data!B234,Data!G234,(IF(B27=Data!#REF!,Data!#REF!,(IF(B27=Data!B229,Data!G229,(IF(B27=Data!B230,Data!G230,(IF(B27=Data!#REF!,Data!G925,(IF(B27=Data!#REF!,Data!#REF!,(IF(B27=Data!B285,Data!G285,Data!#REF!)))))))))))))))&amp;IF(B27=Data!#REF!,Data!#REF!,(IF(B27=Data!#REF!,Data!#REF!,(IF(B27=Data!#REF!,Data!#REF!,(IF(B27=Data!#REF!,Data!#REF!,(IF(B27=Data!#REF!,Data!#REF!,Data!#REF!)))))))))</f>
        <v>#REF!</v>
      </c>
      <c r="N27" s="377"/>
      <c r="O27" s="378"/>
      <c r="P27" s="186" t="e">
        <f>IF(B27=Data!B107,Data!H107,(IF(B27=Data!B113,Data!H113,(IF(B27=Data!B115,Data!H115,(IF(B27=Data!#REF!,Data!#REF!,(IF(B27=Data!#REF!,Data!#REF!,(IF(B27=Data!B98,Data!H98,(IF(B27=Data!#REF!,Data!#REF!,(IF(B27=Data!#REF!,Data!#REF!,Data!#REF!)))))))))))))))&amp;IF(B27=Data!B233,Data!H233,(IF(B27=Data!B234,Data!H234,(IF(B27=Data!#REF!,Data!#REF!,(IF(B27=Data!B229,Data!H229,(IF(B27=Data!B230,Data!H230,(IF(B27=Data!#REF!,Data!H925,(IF(B27=Data!#REF!,Data!#REF!,(IF(B27=Data!B285,Data!H285,Data!#REF!)))))))))))))))&amp;IF(B27=Data!#REF!,Data!#REF!,(IF(B27=Data!#REF!,Data!#REF!,(IF(B27=Data!#REF!,Data!#REF!,(IF(B27=Data!#REF!,Data!#REF!,(IF(B27=Data!#REF!,Data!#REF!,Data!#REF!)))))))))</f>
        <v>#REF!</v>
      </c>
      <c r="Q27" s="378"/>
      <c r="R27" s="378"/>
      <c r="S27" s="186" t="e">
        <f>IF(B27=Data!B107,Data!I107,(IF(B27=Data!B113,Data!I113,(IF(B27=Data!B115,Data!I115,(IF(B27=Data!#REF!,Data!#REF!,(IF(B27=Data!#REF!,Data!#REF!,(IF(B27=Data!B98,Data!I98,(IF(B27=Data!#REF!,Data!#REF!,(IF(B27=Data!#REF!,Data!#REF!,Data!#REF!)))))))))))))))&amp;IF(B27=Data!B233,Data!I233,(IF(B27=Data!B234,Data!I234,(IF(B27=Data!#REF!,Data!#REF!,(IF(B27=Data!B229,Data!I229,(IF(B27=Data!B230,Data!I230,(IF(B27=Data!#REF!,Data!I925,(IF(B27=Data!#REF!,Data!#REF!,(IF(B27=Data!B285,Data!I285,Data!#REF!)))))))))))))))&amp;IF(B27=Data!#REF!,Data!#REF!,(IF(B27=Data!#REF!,Data!#REF!,(IF(B27=Data!#REF!,Data!#REF!,(IF(B27=Data!#REF!,Data!#REF!,(IF(B27=Data!#REF!,Data!#REF!,Data!#REF!)))))))))</f>
        <v>#REF!</v>
      </c>
      <c r="T27" s="379"/>
      <c r="U27" s="186" t="e">
        <f>IF(B27=Data!B107,Data!J107,(IF(B27=Data!B113,Data!J113,(IF(B27=Data!B115,Data!J115,(IF(B27=Data!#REF!,Data!#REF!,(IF(B27=Data!#REF!,Data!#REF!,(IF(B27=Data!B98,Data!J98,(IF(B27=Data!#REF!,Data!#REF!,(IF(B27=Data!#REF!,Data!#REF!,Data!#REF!)))))))))))))))&amp;IF(B27=Data!B233,Data!J233,(IF(B27=Data!B234,Data!J234,(IF(B27=Data!#REF!,Data!#REF!,(IF(B27=Data!B229,Data!J229,(IF(B27=Data!B230,Data!J230,(IF(B27=Data!#REF!,Data!J925,(IF(B27=Data!#REF!,Data!#REF!,(IF(B27=Data!B285,Data!J285,Data!#REF!)))))))))))))))&amp;IF(B27=Data!#REF!,Data!#REF!,(IF(B27=Data!#REF!,Data!#REF!,(IF(B27=Data!#REF!,Data!#REF!,(IF(B27=Data!#REF!,Data!#REF!,(IF(B27=Data!#REF!,Data!#REF!,Data!#REF!)))))))))</f>
        <v>#REF!</v>
      </c>
      <c r="V27" s="184" t="str">
        <f>IF(D27="","",VLOOKUP(B27,Data!$B$5:$J$404,9,FALSE)*D27)</f>
        <v/>
      </c>
    </row>
    <row r="28" spans="1:22" s="340" customFormat="1" ht="17" customHeight="1">
      <c r="A28" s="272"/>
      <c r="B28" s="419"/>
      <c r="C28" s="187" t="str">
        <f>IF(D28="","",VLOOKUP(B28,Data!$B$5:$L$404,2,FALSE))</f>
        <v/>
      </c>
      <c r="D28" s="274"/>
      <c r="E28" s="341"/>
      <c r="F28" s="185" t="str">
        <f>IF(D28="","",VLOOKUP(B28,Data!$B$5:$L$404,11,FALSE))</f>
        <v/>
      </c>
      <c r="G28" s="188" t="str">
        <f t="shared" si="0"/>
        <v>-</v>
      </c>
      <c r="H28" s="182" t="str">
        <f>IF(D28="","",VLOOKUP(B28,Data!$B$5:$D$404,3,FALSE))</f>
        <v/>
      </c>
      <c r="I28" s="182" t="str">
        <f>IF(D28="","",VLOOKUP(B28,Data!$B$5:$M$404,12,FALSE))</f>
        <v/>
      </c>
      <c r="J28" s="280"/>
      <c r="K28" s="183" t="str">
        <f>IF(D28="","",VLOOKUP(B28,Data!$B$5:$E$404,4,FALSE)*D28)</f>
        <v/>
      </c>
      <c r="L28" s="183" t="str">
        <f>IF(D28="","",VLOOKUP(B28,Data!$B$5:$F$404,5,FALSE)*D28)</f>
        <v/>
      </c>
      <c r="M28" s="189" t="e">
        <f>IF(B28=Data!B118,Data!G118,(IF(B28=Data!B124,Data!G124,(IF(B28=Data!B126,Data!G126,(IF(B28=Data!#REF!,Data!#REF!,(IF(B28=Data!#REF!,Data!#REF!,(IF(B28=Data!B109,Data!G109,(IF(B28=Data!#REF!,Data!#REF!,(IF(B28=Data!#REF!,Data!#REF!,Data!#REF!)))))))))))))))&amp;IF(B28=Data!B244,Data!G244,(IF(B28=Data!B245,Data!G245,(IF(B28=Data!#REF!,Data!#REF!,(IF(B28=Data!B240,Data!G240,(IF(B28=Data!B241,Data!G241,(IF(B28=Data!#REF!,Data!G936,(IF(B28=Data!#REF!,Data!#REF!,(IF(B28=Data!B296,Data!G296,Data!#REF!)))))))))))))))&amp;IF(B28=Data!#REF!,Data!#REF!,(IF(B28=Data!#REF!,Data!#REF!,(IF(B28=Data!#REF!,Data!#REF!,(IF(B28=Data!#REF!,Data!#REF!,(IF(B28=Data!#REF!,Data!#REF!,Data!#REF!)))))))))</f>
        <v>#REF!</v>
      </c>
      <c r="N28" s="377"/>
      <c r="O28" s="378"/>
      <c r="P28" s="186" t="e">
        <f>IF(B28=Data!B118,Data!H118,(IF(B28=Data!B124,Data!H124,(IF(B28=Data!B126,Data!H126,(IF(B28=Data!#REF!,Data!#REF!,(IF(B28=Data!#REF!,Data!#REF!,(IF(B28=Data!B109,Data!H109,(IF(B28=Data!#REF!,Data!#REF!,(IF(B28=Data!#REF!,Data!#REF!,Data!#REF!)))))))))))))))&amp;IF(B28=Data!B244,Data!H244,(IF(B28=Data!B245,Data!H245,(IF(B28=Data!#REF!,Data!#REF!,(IF(B28=Data!B240,Data!H240,(IF(B28=Data!B241,Data!H241,(IF(B28=Data!#REF!,Data!H936,(IF(B28=Data!#REF!,Data!#REF!,(IF(B28=Data!B296,Data!H296,Data!#REF!)))))))))))))))&amp;IF(B28=Data!#REF!,Data!#REF!,(IF(B28=Data!#REF!,Data!#REF!,(IF(B28=Data!#REF!,Data!#REF!,(IF(B28=Data!#REF!,Data!#REF!,(IF(B28=Data!#REF!,Data!#REF!,Data!#REF!)))))))))</f>
        <v>#REF!</v>
      </c>
      <c r="Q28" s="378"/>
      <c r="R28" s="378"/>
      <c r="S28" s="186" t="e">
        <f>IF(B28=Data!B118,Data!I118,(IF(B28=Data!B124,Data!I124,(IF(B28=Data!B126,Data!I126,(IF(B28=Data!#REF!,Data!#REF!,(IF(B28=Data!#REF!,Data!#REF!,(IF(B28=Data!B109,Data!I109,(IF(B28=Data!#REF!,Data!#REF!,(IF(B28=Data!#REF!,Data!#REF!,Data!#REF!)))))))))))))))&amp;IF(B28=Data!B244,Data!I244,(IF(B28=Data!B245,Data!I245,(IF(B28=Data!#REF!,Data!#REF!,(IF(B28=Data!B240,Data!I240,(IF(B28=Data!B241,Data!I241,(IF(B28=Data!#REF!,Data!I936,(IF(B28=Data!#REF!,Data!#REF!,(IF(B28=Data!B296,Data!I296,Data!#REF!)))))))))))))))&amp;IF(B28=Data!#REF!,Data!#REF!,(IF(B28=Data!#REF!,Data!#REF!,(IF(B28=Data!#REF!,Data!#REF!,(IF(B28=Data!#REF!,Data!#REF!,(IF(B28=Data!#REF!,Data!#REF!,Data!#REF!)))))))))</f>
        <v>#REF!</v>
      </c>
      <c r="T28" s="379"/>
      <c r="U28" s="186" t="e">
        <f>IF(B28=Data!B118,Data!J118,(IF(B28=Data!B124,Data!J124,(IF(B28=Data!B126,Data!J126,(IF(B28=Data!#REF!,Data!#REF!,(IF(B28=Data!#REF!,Data!#REF!,(IF(B28=Data!B109,Data!J109,(IF(B28=Data!#REF!,Data!#REF!,(IF(B28=Data!#REF!,Data!#REF!,Data!#REF!)))))))))))))))&amp;IF(B28=Data!B244,Data!J244,(IF(B28=Data!B245,Data!J245,(IF(B28=Data!#REF!,Data!#REF!,(IF(B28=Data!B240,Data!J240,(IF(B28=Data!B241,Data!J241,(IF(B28=Data!#REF!,Data!J936,(IF(B28=Data!#REF!,Data!#REF!,(IF(B28=Data!B296,Data!J296,Data!#REF!)))))))))))))))&amp;IF(B28=Data!#REF!,Data!#REF!,(IF(B28=Data!#REF!,Data!#REF!,(IF(B28=Data!#REF!,Data!#REF!,(IF(B28=Data!#REF!,Data!#REF!,(IF(B28=Data!#REF!,Data!#REF!,Data!#REF!)))))))))</f>
        <v>#REF!</v>
      </c>
      <c r="V28" s="184" t="str">
        <f>IF(D28="","",VLOOKUP(B28,Data!$B$5:$J$404,9,FALSE)*D28)</f>
        <v/>
      </c>
    </row>
    <row r="29" spans="1:22" s="340" customFormat="1" ht="19.5" customHeight="1">
      <c r="A29" s="272"/>
      <c r="B29" s="695" t="s">
        <v>1242</v>
      </c>
      <c r="C29" s="696"/>
      <c r="D29" s="454">
        <f>SUM(D18:D27)</f>
        <v>5</v>
      </c>
      <c r="E29" s="191"/>
      <c r="F29" s="191"/>
      <c r="G29" s="455">
        <f>SUM(G18:G27)</f>
        <v>15580.650000000001</v>
      </c>
      <c r="H29" s="383"/>
      <c r="I29" s="191"/>
      <c r="J29" s="191"/>
      <c r="K29" s="455">
        <f>SUM(K18:K28)</f>
        <v>1256</v>
      </c>
      <c r="L29" s="455">
        <f>SUM(L18:L28)</f>
        <v>1133</v>
      </c>
      <c r="M29" s="190">
        <f>SUM(M16:M17)</f>
        <v>0</v>
      </c>
      <c r="N29" s="190"/>
      <c r="O29" s="190"/>
      <c r="P29" s="190"/>
      <c r="Q29" s="190"/>
      <c r="R29" s="190">
        <f>SUM(R16:R17)</f>
        <v>0</v>
      </c>
      <c r="S29" s="190">
        <f>SUM(S16:S17)</f>
        <v>0</v>
      </c>
      <c r="T29" s="190"/>
      <c r="U29" s="190">
        <f>SUM(U16:U17)</f>
        <v>0</v>
      </c>
      <c r="V29" s="456">
        <f>SUM(V18:V28)</f>
        <v>6.8420000000000005</v>
      </c>
    </row>
    <row r="30" spans="1:22" ht="10.25" customHeight="1">
      <c r="A30" s="272"/>
      <c r="B30" s="697"/>
      <c r="C30" s="698"/>
      <c r="D30" s="395"/>
      <c r="E30" s="311"/>
      <c r="F30" s="160" t="s">
        <v>523</v>
      </c>
      <c r="G30" s="157"/>
      <c r="H30" s="344"/>
      <c r="I30" s="344"/>
      <c r="J30" s="344"/>
      <c r="K30" s="161"/>
      <c r="L30" s="151"/>
      <c r="M30" s="298"/>
      <c r="T30" s="298"/>
      <c r="U30" s="298"/>
      <c r="V30" s="155"/>
    </row>
    <row r="31" spans="1:22" ht="14">
      <c r="A31" s="290" t="s">
        <v>524</v>
      </c>
      <c r="B31" s="346"/>
      <c r="C31" s="347"/>
      <c r="D31" s="396" t="s">
        <v>81</v>
      </c>
      <c r="E31" s="305"/>
      <c r="F31" s="68" t="s">
        <v>82</v>
      </c>
      <c r="G31" s="72"/>
      <c r="H31" s="322" t="s">
        <v>83</v>
      </c>
      <c r="I31" s="349"/>
      <c r="J31" s="152" t="s">
        <v>84</v>
      </c>
      <c r="K31" s="152"/>
      <c r="L31" s="682" t="s">
        <v>85</v>
      </c>
      <c r="M31" s="683"/>
      <c r="N31" s="683"/>
      <c r="O31" s="683"/>
      <c r="P31" s="683"/>
      <c r="Q31" s="683"/>
      <c r="R31" s="683"/>
      <c r="S31" s="683"/>
      <c r="T31" s="683"/>
      <c r="U31" s="683"/>
      <c r="V31" s="684"/>
    </row>
    <row r="32" spans="1:22" ht="14">
      <c r="A32" s="297" t="s">
        <v>525</v>
      </c>
      <c r="B32" s="334"/>
      <c r="C32" s="308"/>
      <c r="D32" s="386" t="s">
        <v>87</v>
      </c>
      <c r="F32" s="685"/>
      <c r="G32" s="686"/>
      <c r="H32" s="297" t="s">
        <v>88</v>
      </c>
      <c r="I32" s="350"/>
      <c r="J32" s="154" t="s">
        <v>89</v>
      </c>
      <c r="K32" s="154"/>
      <c r="L32" s="150"/>
      <c r="V32" s="155"/>
    </row>
    <row r="33" spans="1:22">
      <c r="A33" s="297" t="s">
        <v>526</v>
      </c>
      <c r="B33" s="297"/>
      <c r="C33" s="298"/>
      <c r="F33" s="685"/>
      <c r="G33" s="686"/>
      <c r="H33" s="297"/>
      <c r="I33" s="350"/>
      <c r="J33" s="154" t="s">
        <v>93</v>
      </c>
      <c r="K33" s="154"/>
      <c r="L33" s="150"/>
      <c r="V33" s="155"/>
    </row>
    <row r="34" spans="1:22" ht="10.5" customHeight="1">
      <c r="A34" s="311"/>
      <c r="B34" s="351"/>
      <c r="C34" s="352"/>
      <c r="D34" s="386" t="s">
        <v>94</v>
      </c>
      <c r="F34" s="685"/>
      <c r="G34" s="686"/>
      <c r="H34" s="297" t="s">
        <v>95</v>
      </c>
      <c r="I34" s="350"/>
      <c r="J34" s="154"/>
      <c r="K34" s="154"/>
      <c r="L34" s="150"/>
      <c r="V34" s="155"/>
    </row>
    <row r="35" spans="1:22" ht="13">
      <c r="A35" s="290" t="s">
        <v>96</v>
      </c>
      <c r="C35" s="292"/>
      <c r="D35" s="386" t="s">
        <v>97</v>
      </c>
      <c r="F35" s="76" t="s">
        <v>98</v>
      </c>
      <c r="G35" s="73"/>
      <c r="H35" s="297" t="s">
        <v>88</v>
      </c>
      <c r="I35" s="350"/>
      <c r="J35" s="154" t="s">
        <v>99</v>
      </c>
      <c r="K35" s="154"/>
      <c r="L35" s="150"/>
      <c r="V35" s="155"/>
    </row>
    <row r="36" spans="1:22" ht="10.5" customHeight="1">
      <c r="A36" s="297" t="s">
        <v>527</v>
      </c>
      <c r="C36" s="298"/>
      <c r="D36" s="386" t="s">
        <v>100</v>
      </c>
      <c r="F36" s="77"/>
      <c r="G36" s="162"/>
      <c r="H36" s="297" t="s">
        <v>101</v>
      </c>
      <c r="I36" s="350"/>
      <c r="J36" s="154" t="s">
        <v>528</v>
      </c>
      <c r="K36" s="154"/>
      <c r="L36" s="687" t="s">
        <v>103</v>
      </c>
      <c r="M36" s="688"/>
      <c r="N36" s="688"/>
      <c r="O36" s="688"/>
      <c r="P36" s="688"/>
      <c r="Q36" s="688"/>
      <c r="R36" s="688"/>
      <c r="S36" s="688"/>
      <c r="T36" s="688"/>
      <c r="U36" s="688"/>
      <c r="V36" s="689"/>
    </row>
    <row r="37" spans="1:22">
      <c r="A37" s="311"/>
      <c r="B37" s="312"/>
      <c r="C37" s="313"/>
      <c r="D37" s="397"/>
      <c r="E37" s="312"/>
      <c r="F37" s="673" t="s">
        <v>1233</v>
      </c>
      <c r="G37" s="674"/>
      <c r="H37" s="673" t="s">
        <v>1245</v>
      </c>
      <c r="I37" s="674"/>
      <c r="J37" s="158" t="s">
        <v>104</v>
      </c>
      <c r="K37" s="158"/>
      <c r="L37" s="675" t="s">
        <v>105</v>
      </c>
      <c r="M37" s="676"/>
      <c r="N37" s="676"/>
      <c r="O37" s="676"/>
      <c r="P37" s="676"/>
      <c r="Q37" s="676"/>
      <c r="R37" s="676"/>
      <c r="S37" s="676"/>
      <c r="T37" s="676"/>
      <c r="U37" s="676"/>
      <c r="V37" s="677"/>
    </row>
    <row r="38" spans="1:22">
      <c r="B38" s="305"/>
    </row>
    <row r="41" spans="1:22" ht="19.25" customHeight="1"/>
    <row r="42" spans="1:22" ht="19.25" customHeight="1"/>
    <row r="43" spans="1:22" s="354" customFormat="1" ht="17.75" customHeight="1">
      <c r="A43" s="163" t="s">
        <v>886</v>
      </c>
      <c r="B43" s="146"/>
      <c r="C43" s="163" t="s">
        <v>569</v>
      </c>
      <c r="D43" s="382"/>
      <c r="E43" s="363"/>
      <c r="F43" s="163" t="s">
        <v>880</v>
      </c>
      <c r="G43" s="146"/>
      <c r="H43" s="163" t="s">
        <v>569</v>
      </c>
      <c r="K43" s="265"/>
      <c r="L43" s="265"/>
      <c r="V43" s="264"/>
    </row>
    <row r="44" spans="1:22" s="354" customFormat="1" ht="17.75" customHeight="1">
      <c r="A44" s="163" t="s">
        <v>887</v>
      </c>
      <c r="B44" s="146"/>
      <c r="C44" s="163" t="s">
        <v>891</v>
      </c>
      <c r="D44" s="382"/>
      <c r="E44" s="363"/>
      <c r="F44" s="247" t="s">
        <v>881</v>
      </c>
      <c r="G44" s="381"/>
      <c r="H44" s="247" t="s">
        <v>891</v>
      </c>
      <c r="K44" s="265"/>
      <c r="L44" s="265"/>
      <c r="V44" s="264"/>
    </row>
    <row r="45" spans="1:22" s="354" customFormat="1" ht="17.75" customHeight="1">
      <c r="A45" s="163" t="s">
        <v>888</v>
      </c>
      <c r="B45" s="146"/>
      <c r="C45" s="163" t="s">
        <v>891</v>
      </c>
      <c r="D45" s="382"/>
      <c r="E45" s="363"/>
      <c r="F45" s="163" t="s">
        <v>882</v>
      </c>
      <c r="G45" s="146"/>
      <c r="H45" s="163" t="s">
        <v>569</v>
      </c>
      <c r="K45" s="265"/>
      <c r="L45" s="265"/>
      <c r="V45" s="264"/>
    </row>
    <row r="46" spans="1:22" s="354" customFormat="1" ht="17.75" customHeight="1">
      <c r="A46" s="163" t="s">
        <v>889</v>
      </c>
      <c r="B46" s="146"/>
      <c r="C46" s="163" t="s">
        <v>569</v>
      </c>
      <c r="D46" s="382"/>
      <c r="E46" s="363"/>
      <c r="F46" s="163" t="s">
        <v>883</v>
      </c>
      <c r="G46" s="146"/>
      <c r="H46" s="163" t="s">
        <v>569</v>
      </c>
      <c r="K46" s="265"/>
      <c r="L46" s="265"/>
      <c r="V46" s="264"/>
    </row>
    <row r="47" spans="1:22" s="354" customFormat="1" ht="17.75" customHeight="1">
      <c r="A47" s="163" t="s">
        <v>890</v>
      </c>
      <c r="B47" s="146"/>
      <c r="C47" s="163" t="s">
        <v>569</v>
      </c>
      <c r="D47" s="382"/>
      <c r="E47" s="363"/>
      <c r="F47" s="163" t="s">
        <v>885</v>
      </c>
      <c r="G47" s="146"/>
      <c r="H47" s="163" t="s">
        <v>569</v>
      </c>
      <c r="K47" s="265"/>
      <c r="L47" s="265"/>
      <c r="V47" s="264"/>
    </row>
    <row r="48" spans="1:22" ht="18.75" customHeight="1">
      <c r="A48" s="411"/>
      <c r="B48" s="411"/>
      <c r="C48" s="411"/>
      <c r="D48" s="384"/>
      <c r="E48" s="266"/>
      <c r="F48" s="163" t="s">
        <v>884</v>
      </c>
      <c r="H48" s="163" t="s">
        <v>569</v>
      </c>
    </row>
    <row r="49" spans="1:12" ht="17.5">
      <c r="A49" s="268"/>
      <c r="B49" s="411"/>
      <c r="C49" s="411"/>
      <c r="D49" s="384"/>
      <c r="E49" s="411"/>
      <c r="F49" s="267"/>
      <c r="G49" s="267"/>
      <c r="H49" s="411"/>
    </row>
    <row r="51" spans="1:12">
      <c r="D51" s="386" t="s">
        <v>872</v>
      </c>
    </row>
    <row r="52" spans="1:12">
      <c r="L52" s="355"/>
    </row>
    <row r="53" spans="1:12" ht="14">
      <c r="A53" s="356"/>
      <c r="C53" s="334"/>
      <c r="D53" s="398"/>
      <c r="L53" s="358"/>
    </row>
    <row r="54" spans="1:12" ht="14">
      <c r="A54" s="359"/>
      <c r="C54" s="334"/>
      <c r="D54" s="398"/>
      <c r="L54" s="358"/>
    </row>
    <row r="55" spans="1:12" ht="14">
      <c r="A55" s="359"/>
      <c r="C55" s="334"/>
      <c r="D55" s="398"/>
      <c r="L55" s="358"/>
    </row>
    <row r="56" spans="1:12" ht="14">
      <c r="A56" s="359"/>
      <c r="B56" s="334"/>
      <c r="C56" s="334"/>
      <c r="D56" s="398"/>
      <c r="L56" s="358"/>
    </row>
    <row r="57" spans="1:12" ht="14">
      <c r="A57" s="359"/>
      <c r="B57" s="334"/>
      <c r="C57" s="334"/>
      <c r="D57" s="398"/>
      <c r="L57" s="358"/>
    </row>
    <row r="58" spans="1:12" ht="14">
      <c r="A58" s="359"/>
      <c r="B58" s="334"/>
      <c r="C58" s="334"/>
      <c r="D58" s="398"/>
      <c r="L58" s="358"/>
    </row>
    <row r="59" spans="1:12" ht="14">
      <c r="A59" s="334"/>
      <c r="B59" s="334"/>
      <c r="C59" s="334"/>
      <c r="D59" s="398"/>
      <c r="L59" s="360"/>
    </row>
    <row r="60" spans="1:12" ht="14">
      <c r="A60" s="359"/>
      <c r="B60" s="334"/>
      <c r="C60" s="334"/>
      <c r="D60" s="398"/>
    </row>
    <row r="61" spans="1:12" ht="14">
      <c r="A61" s="334"/>
      <c r="B61" s="334"/>
      <c r="C61" s="334"/>
      <c r="D61" s="398"/>
    </row>
    <row r="62" spans="1:12" ht="14">
      <c r="A62" s="334"/>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34"/>
      <c r="B73" s="334"/>
      <c r="C73" s="334"/>
      <c r="D73" s="398"/>
    </row>
    <row r="74" spans="1:4" ht="14">
      <c r="B74" s="334"/>
    </row>
    <row r="75" spans="1:4" ht="14">
      <c r="B75" s="334"/>
    </row>
    <row r="76" spans="1:4" ht="14">
      <c r="B76" s="334"/>
    </row>
  </sheetData>
  <mergeCells count="9">
    <mergeCell ref="F37:G37"/>
    <mergeCell ref="H37:I37"/>
    <mergeCell ref="L37:V37"/>
    <mergeCell ref="B29:C30"/>
    <mergeCell ref="L31:V31"/>
    <mergeCell ref="F32:G32"/>
    <mergeCell ref="F33:G33"/>
    <mergeCell ref="F34:G34"/>
    <mergeCell ref="L36:V36"/>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37" max="21" man="1"/>
  </rowBreaks>
  <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3D008-9C6E-4BBA-8878-9BA210DEB2A2}">
  <sheetPr>
    <pageSetUpPr fitToPage="1"/>
  </sheetPr>
  <dimension ref="A1:AD80"/>
  <sheetViews>
    <sheetView topLeftCell="A13" zoomScale="70" zoomScaleNormal="70" zoomScaleSheetLayoutView="85" workbookViewId="0">
      <selection activeCell="J24" sqref="J24"/>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28"/>
      <c r="I10" s="629"/>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1173</v>
      </c>
      <c r="C18" s="187" t="str">
        <f>IF(D18="","",VLOOKUP(B18,Data!$B$5:$L$404,2,FALSE))</f>
        <v/>
      </c>
      <c r="D18" s="274"/>
      <c r="E18" s="276"/>
      <c r="F18" s="185" t="str">
        <f>IF(D18="","",VLOOKUP(B18,Data!$B$5:$L$404,11,FALSE))</f>
        <v/>
      </c>
      <c r="G18" s="188" t="str">
        <f t="shared" ref="G18:G23"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272">
        <v>5</v>
      </c>
      <c r="B19" s="419" t="s">
        <v>239</v>
      </c>
      <c r="C19" s="187" t="str">
        <f>IF(D19="","",VLOOKUP(B19,Data!$B$5:$L$404,2,FALSE))</f>
        <v>AAC7366</v>
      </c>
      <c r="D19" s="339">
        <v>10</v>
      </c>
      <c r="E19" s="273"/>
      <c r="F19" s="376">
        <f>IF(D19="","",VLOOKUP(B19,Data!$B$5:$L$404,11,FALSE))</f>
        <v>2618.06</v>
      </c>
      <c r="G19" s="400">
        <f t="shared" si="0"/>
        <v>26180.6</v>
      </c>
      <c r="H19" s="401" t="str">
        <f>IF(D19="","",VLOOKUP(B19,Data!$B$5:$D$404,3,FALSE))</f>
        <v>C/T</v>
      </c>
      <c r="I19" s="401" t="str">
        <f>IF(D19="","",VLOOKUP(B19,Data!$B$5:$M$404,12,FALSE))</f>
        <v>Indonesia</v>
      </c>
      <c r="J19" s="553" t="s">
        <v>1174</v>
      </c>
      <c r="K19" s="187">
        <f>IF(D19="","",VLOOKUP(B19,Data!$B$5:$E$404,4,FALSE)*D19)</f>
        <v>2660</v>
      </c>
      <c r="L19" s="187">
        <f>IF(D19="","",VLOOKUP(B19,Data!$B$5:$F$404,5,FALSE)*D19)</f>
        <v>2460</v>
      </c>
      <c r="M19" s="403"/>
      <c r="N19" s="404"/>
      <c r="O19" s="405"/>
      <c r="P19" s="406"/>
      <c r="Q19" s="405"/>
      <c r="R19" s="405"/>
      <c r="S19" s="406"/>
      <c r="T19" s="407"/>
      <c r="U19" s="406"/>
      <c r="V19" s="408">
        <f>IF(D19="","",VLOOKUP(B19,Data!$B$5:$J$404,9,FALSE)*D19)</f>
        <v>14.879999999999999</v>
      </c>
      <c r="W19" s="386"/>
      <c r="X19" s="386"/>
      <c r="Y19" s="386"/>
      <c r="Z19" s="386"/>
      <c r="AA19" s="386"/>
      <c r="AB19" s="386"/>
      <c r="AC19" s="386"/>
      <c r="AD19" s="386"/>
    </row>
    <row r="20" spans="1:30" s="409" customFormat="1" ht="17" customHeight="1">
      <c r="A20" s="272">
        <v>6</v>
      </c>
      <c r="B20" s="419" t="s">
        <v>298</v>
      </c>
      <c r="C20" s="187" t="str">
        <f>IF(D20="","",VLOOKUP(B20,Data!$B$5:$L$404,2,FALSE))</f>
        <v>WY32280</v>
      </c>
      <c r="D20" s="339">
        <v>1</v>
      </c>
      <c r="E20" s="273"/>
      <c r="F20" s="376">
        <f>IF(D20="","",VLOOKUP(B20,Data!$B$5:$L$404,11,FALSE))</f>
        <v>2846.44</v>
      </c>
      <c r="G20" s="400">
        <f t="shared" si="0"/>
        <v>2846.44</v>
      </c>
      <c r="H20" s="401" t="str">
        <f>IF(D20="","",VLOOKUP(B20,Data!$B$5:$D$404,3,FALSE))</f>
        <v>C/T</v>
      </c>
      <c r="I20" s="401" t="str">
        <f>IF(D20="","",VLOOKUP(B20,Data!$B$5:$M$404,12,FALSE))</f>
        <v>Indonesia</v>
      </c>
      <c r="J20" s="553" t="s">
        <v>1174</v>
      </c>
      <c r="K20" s="187">
        <f>IF(D20="","",VLOOKUP(B20,Data!$B$5:$E$404,4,FALSE)*D20)</f>
        <v>266</v>
      </c>
      <c r="L20" s="187">
        <f>IF(D20="","",VLOOKUP(B20,Data!$B$5:$F$404,5,FALSE)*D20)</f>
        <v>246</v>
      </c>
      <c r="M20" s="403"/>
      <c r="N20" s="404"/>
      <c r="O20" s="405"/>
      <c r="P20" s="406"/>
      <c r="Q20" s="405"/>
      <c r="R20" s="405"/>
      <c r="S20" s="406"/>
      <c r="T20" s="407"/>
      <c r="U20" s="406"/>
      <c r="V20" s="408">
        <f>IF(D20="","",VLOOKUP(B20,Data!$B$5:$J$404,9,FALSE)*D20)</f>
        <v>1.488</v>
      </c>
      <c r="W20" s="386"/>
      <c r="X20" s="386"/>
      <c r="Y20" s="386"/>
      <c r="Z20" s="386"/>
      <c r="AA20" s="386"/>
      <c r="AB20" s="386"/>
      <c r="AC20" s="386"/>
      <c r="AD20" s="386"/>
    </row>
    <row r="21" spans="1:30" s="340" customFormat="1" ht="17" customHeight="1">
      <c r="A21" s="271"/>
      <c r="B21" s="420" t="s">
        <v>1207</v>
      </c>
      <c r="C21" s="187" t="str">
        <f>IF(D21="","",VLOOKUP(B21,Data!$B$5:$L$404,2,FALSE))</f>
        <v/>
      </c>
      <c r="D21" s="274"/>
      <c r="E21" s="276"/>
      <c r="F21" s="185" t="str">
        <f>IF(D21="","",VLOOKUP(B21,Data!$B$5:$L$404,11,FALSE))</f>
        <v/>
      </c>
      <c r="G21" s="188" t="str">
        <f t="shared" si="0"/>
        <v>-</v>
      </c>
      <c r="H21" s="182" t="str">
        <f>IF(D21="","",VLOOKUP(B21,Data!$B$5:$D$404,3,FALSE))</f>
        <v/>
      </c>
      <c r="I21" s="182" t="str">
        <f>IF(D21="","",VLOOKUP(B21,Data!$B$5:$M$404,12,FALSE))</f>
        <v/>
      </c>
      <c r="J21" s="279"/>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v>7</v>
      </c>
      <c r="B22" s="419" t="s">
        <v>353</v>
      </c>
      <c r="C22" s="187" t="str">
        <f>IF(D22="","",VLOOKUP(B22,Data!$B$5:$L$404,2,FALSE))</f>
        <v>WQ78260</v>
      </c>
      <c r="D22" s="274">
        <v>3</v>
      </c>
      <c r="E22" s="466"/>
      <c r="F22" s="185">
        <f>IF(D22="","",VLOOKUP(B22,Data!$B$5:$L$404,11,FALSE))</f>
        <v>4283.6499999999996</v>
      </c>
      <c r="G22" s="188">
        <f t="shared" si="0"/>
        <v>12850.949999999999</v>
      </c>
      <c r="H22" s="182" t="str">
        <f>IF(D22="","",VLOOKUP(B22,Data!$B$5:$D$404,3,FALSE))</f>
        <v>C/T</v>
      </c>
      <c r="I22" s="182" t="str">
        <f>IF(D22="","",VLOOKUP(B22,Data!$B$5:$M$404,12,FALSE))</f>
        <v>Indonesia</v>
      </c>
      <c r="J22" s="553" t="s">
        <v>1206</v>
      </c>
      <c r="K22" s="183">
        <f>IF(D22="","",VLOOKUP(B22,Data!$B$5:$E$404,4,FALSE)*D22)</f>
        <v>915</v>
      </c>
      <c r="L22" s="183">
        <f>IF(D22="","",VLOOKUP(B22,Data!$B$5:$F$404,5,FALSE)*D22)</f>
        <v>807</v>
      </c>
      <c r="M22" s="189" t="e">
        <f>IF(B22=Data!B82,Data!G82,(IF(B22=Data!B88,Data!G88,(IF(B22=Data!B90,Data!G90,(IF(B22=Data!#REF!,Data!#REF!,(IF(B22=Data!#REF!,Data!#REF!,(IF(B22=Data!B73,Data!G73,(IF(B22=Data!#REF!,Data!#REF!,(IF(B22=Data!#REF!,Data!#REF!,Data!#REF!)))))))))))))))&amp;IF(B22=Data!B207,Data!G207,(IF(B22=Data!B208,Data!G208,(IF(B22=Data!#REF!,Data!#REF!,(IF(B22=Data!B203,Data!G203,(IF(B22=Data!B204,Data!G204,(IF(B22=Data!#REF!,Data!G900,(IF(B22=Data!#REF!,Data!#REF!,(IF(B22=Data!B260,Data!G260,Data!#REF!)))))))))))))))&amp;IF(B22=Data!#REF!,Data!#REF!,(IF(B22=Data!#REF!,Data!#REF!,(IF(B22=Data!#REF!,Data!#REF!,(IF(B22=Data!#REF!,Data!#REF!,(IF(B22=Data!#REF!,Data!#REF!,Data!#REF!)))))))))</f>
        <v>#REF!</v>
      </c>
      <c r="N22" s="377"/>
      <c r="O22" s="378"/>
      <c r="P22" s="186" t="e">
        <f>IF(B22=Data!B82,Data!H82,(IF(B22=Data!B88,Data!H88,(IF(B22=Data!B90,Data!H90,(IF(B22=Data!#REF!,Data!#REF!,(IF(B22=Data!#REF!,Data!#REF!,(IF(B22=Data!B73,Data!H73,(IF(B22=Data!#REF!,Data!#REF!,(IF(B22=Data!#REF!,Data!#REF!,Data!#REF!)))))))))))))))&amp;IF(B22=Data!B207,Data!H207,(IF(B22=Data!B208,Data!H208,(IF(B22=Data!#REF!,Data!#REF!,(IF(B22=Data!B203,Data!H203,(IF(B22=Data!B204,Data!H204,(IF(B22=Data!#REF!,Data!H900,(IF(B22=Data!#REF!,Data!#REF!,(IF(B22=Data!B260,Data!H260,Data!#REF!)))))))))))))))&amp;IF(B22=Data!#REF!,Data!#REF!,(IF(B22=Data!#REF!,Data!#REF!,(IF(B22=Data!#REF!,Data!#REF!,(IF(B22=Data!#REF!,Data!#REF!,(IF(B22=Data!#REF!,Data!#REF!,Data!#REF!)))))))))</f>
        <v>#REF!</v>
      </c>
      <c r="Q22" s="378"/>
      <c r="R22" s="378"/>
      <c r="S22" s="186" t="e">
        <f>IF(B22=Data!B82,Data!I82,(IF(B22=Data!B88,Data!I88,(IF(B22=Data!B90,Data!I90,(IF(B22=Data!#REF!,Data!#REF!,(IF(B22=Data!#REF!,Data!#REF!,(IF(B22=Data!B73,Data!I73,(IF(B22=Data!#REF!,Data!#REF!,(IF(B22=Data!#REF!,Data!#REF!,Data!#REF!)))))))))))))))&amp;IF(B22=Data!B207,Data!I207,(IF(B22=Data!B208,Data!I208,(IF(B22=Data!#REF!,Data!#REF!,(IF(B22=Data!B203,Data!I203,(IF(B22=Data!B204,Data!I204,(IF(B22=Data!#REF!,Data!I900,(IF(B22=Data!#REF!,Data!#REF!,(IF(B22=Data!B260,Data!I260,Data!#REF!)))))))))))))))&amp;IF(B22=Data!#REF!,Data!#REF!,(IF(B22=Data!#REF!,Data!#REF!,(IF(B22=Data!#REF!,Data!#REF!,(IF(B22=Data!#REF!,Data!#REF!,(IF(B22=Data!#REF!,Data!#REF!,Data!#REF!)))))))))</f>
        <v>#REF!</v>
      </c>
      <c r="T22" s="379"/>
      <c r="U22" s="186" t="e">
        <f>IF(B22=Data!B82,Data!J82,(IF(B22=Data!B88,Data!J88,(IF(B22=Data!B90,Data!J90,(IF(B22=Data!#REF!,Data!#REF!,(IF(B22=Data!#REF!,Data!#REF!,(IF(B22=Data!B73,Data!J73,(IF(B22=Data!#REF!,Data!#REF!,(IF(B22=Data!#REF!,Data!#REF!,Data!#REF!)))))))))))))))&amp;IF(B22=Data!B207,Data!J207,(IF(B22=Data!B208,Data!J208,(IF(B22=Data!#REF!,Data!#REF!,(IF(B22=Data!B203,Data!J203,(IF(B22=Data!B204,Data!J204,(IF(B22=Data!#REF!,Data!J900,(IF(B22=Data!#REF!,Data!#REF!,(IF(B22=Data!B260,Data!J260,Data!#REF!)))))))))))))))&amp;IF(B22=Data!#REF!,Data!#REF!,(IF(B22=Data!#REF!,Data!#REF!,(IF(B22=Data!#REF!,Data!#REF!,(IF(B22=Data!#REF!,Data!#REF!,(IF(B22=Data!#REF!,Data!#REF!,Data!#REF!)))))))))</f>
        <v>#REF!</v>
      </c>
      <c r="V22" s="184">
        <f>IF(D22="","",VLOOKUP(B22,Data!$B$5:$J$404,9,FALSE)*D22)</f>
        <v>4.6020000000000003</v>
      </c>
    </row>
    <row r="23" spans="1:30" s="340" customFormat="1" ht="17" customHeight="1">
      <c r="A23" s="272">
        <v>8</v>
      </c>
      <c r="B23" s="419" t="s">
        <v>357</v>
      </c>
      <c r="C23" s="187" t="str">
        <f>IF(D23="","",VLOOKUP(B23,Data!$B$5:$L$404,2,FALSE))</f>
        <v>WQ78290</v>
      </c>
      <c r="D23" s="274">
        <v>4</v>
      </c>
      <c r="E23" s="466"/>
      <c r="F23" s="185">
        <f>IF(D23="","",VLOOKUP(B23,Data!$B$5:$L$404,11,FALSE))</f>
        <v>4283.7299999999996</v>
      </c>
      <c r="G23" s="188">
        <f t="shared" si="0"/>
        <v>17134.919999999998</v>
      </c>
      <c r="H23" s="182" t="str">
        <f>IF(D23="","",VLOOKUP(B23,Data!$B$5:$D$404,3,FALSE))</f>
        <v>C/T</v>
      </c>
      <c r="I23" s="182" t="str">
        <f>IF(D23="","",VLOOKUP(B23,Data!$B$5:$M$404,12,FALSE))</f>
        <v>Indonesia</v>
      </c>
      <c r="J23" s="553" t="s">
        <v>1206</v>
      </c>
      <c r="K23" s="183">
        <f>IF(D23="","",VLOOKUP(B23,Data!$B$5:$E$404,4,FALSE)*D23)</f>
        <v>1220</v>
      </c>
      <c r="L23" s="183">
        <f>IF(D23="","",VLOOKUP(B23,Data!$B$5:$F$404,5,FALSE)*D23)</f>
        <v>1076</v>
      </c>
      <c r="M23" s="189" t="e">
        <f>IF(B23=Data!B83,Data!G83,(IF(B23=Data!B89,Data!G89,(IF(B23=Data!B91,Data!G91,(IF(B23=Data!#REF!,Data!#REF!,(IF(B23=Data!#REF!,Data!#REF!,(IF(B23=Data!B74,Data!G74,(IF(B23=Data!#REF!,Data!#REF!,(IF(B23=Data!#REF!,Data!#REF!,Data!#REF!)))))))))))))))&amp;IF(B23=Data!B208,Data!G208,(IF(B23=Data!B209,Data!G209,(IF(B23=Data!#REF!,Data!#REF!,(IF(B23=Data!B204,Data!G204,(IF(B23=Data!B205,Data!G205,(IF(B23=Data!#REF!,Data!G901,(IF(B23=Data!#REF!,Data!#REF!,(IF(B23=Data!B261,Data!G261,Data!#REF!)))))))))))))))&amp;IF(B23=Data!#REF!,Data!#REF!,(IF(B23=Data!#REF!,Data!#REF!,(IF(B23=Data!#REF!,Data!#REF!,(IF(B23=Data!#REF!,Data!#REF!,(IF(B23=Data!#REF!,Data!#REF!,Data!#REF!)))))))))</f>
        <v>#REF!</v>
      </c>
      <c r="N23" s="377"/>
      <c r="O23" s="378"/>
      <c r="P23" s="186" t="e">
        <f>IF(B23=Data!B83,Data!H83,(IF(B23=Data!B89,Data!H89,(IF(B23=Data!B91,Data!H91,(IF(B23=Data!#REF!,Data!#REF!,(IF(B23=Data!#REF!,Data!#REF!,(IF(B23=Data!B74,Data!H74,(IF(B23=Data!#REF!,Data!#REF!,(IF(B23=Data!#REF!,Data!#REF!,Data!#REF!)))))))))))))))&amp;IF(B23=Data!B208,Data!H208,(IF(B23=Data!B209,Data!H209,(IF(B23=Data!#REF!,Data!#REF!,(IF(B23=Data!B204,Data!H204,(IF(B23=Data!B205,Data!H205,(IF(B23=Data!#REF!,Data!H901,(IF(B23=Data!#REF!,Data!#REF!,(IF(B23=Data!B261,Data!H261,Data!#REF!)))))))))))))))&amp;IF(B23=Data!#REF!,Data!#REF!,(IF(B23=Data!#REF!,Data!#REF!,(IF(B23=Data!#REF!,Data!#REF!,(IF(B23=Data!#REF!,Data!#REF!,(IF(B23=Data!#REF!,Data!#REF!,Data!#REF!)))))))))</f>
        <v>#REF!</v>
      </c>
      <c r="Q23" s="378"/>
      <c r="R23" s="378"/>
      <c r="S23" s="186" t="e">
        <f>IF(B23=Data!B83,Data!I83,(IF(B23=Data!B89,Data!I89,(IF(B23=Data!B91,Data!I91,(IF(B23=Data!#REF!,Data!#REF!,(IF(B23=Data!#REF!,Data!#REF!,(IF(B23=Data!B74,Data!I74,(IF(B23=Data!#REF!,Data!#REF!,(IF(B23=Data!#REF!,Data!#REF!,Data!#REF!)))))))))))))))&amp;IF(B23=Data!B208,Data!I208,(IF(B23=Data!B209,Data!I209,(IF(B23=Data!#REF!,Data!#REF!,(IF(B23=Data!B204,Data!I204,(IF(B23=Data!B205,Data!I205,(IF(B23=Data!#REF!,Data!I901,(IF(B23=Data!#REF!,Data!#REF!,(IF(B23=Data!B261,Data!I261,Data!#REF!)))))))))))))))&amp;IF(B23=Data!#REF!,Data!#REF!,(IF(B23=Data!#REF!,Data!#REF!,(IF(B23=Data!#REF!,Data!#REF!,(IF(B23=Data!#REF!,Data!#REF!,(IF(B23=Data!#REF!,Data!#REF!,Data!#REF!)))))))))</f>
        <v>#REF!</v>
      </c>
      <c r="T23" s="379"/>
      <c r="U23" s="186" t="e">
        <f>IF(B23=Data!B83,Data!J83,(IF(B23=Data!B89,Data!J89,(IF(B23=Data!B91,Data!J91,(IF(B23=Data!#REF!,Data!#REF!,(IF(B23=Data!#REF!,Data!#REF!,(IF(B23=Data!B74,Data!J74,(IF(B23=Data!#REF!,Data!#REF!,(IF(B23=Data!#REF!,Data!#REF!,Data!#REF!)))))))))))))))&amp;IF(B23=Data!B208,Data!J208,(IF(B23=Data!B209,Data!J209,(IF(B23=Data!#REF!,Data!#REF!,(IF(B23=Data!B204,Data!J204,(IF(B23=Data!B205,Data!J205,(IF(B23=Data!#REF!,Data!J901,(IF(B23=Data!#REF!,Data!#REF!,(IF(B23=Data!B261,Data!J261,Data!#REF!)))))))))))))))&amp;IF(B23=Data!#REF!,Data!#REF!,(IF(B23=Data!#REF!,Data!#REF!,(IF(B23=Data!#REF!,Data!#REF!,(IF(B23=Data!#REF!,Data!#REF!,(IF(B23=Data!#REF!,Data!#REF!,Data!#REF!)))))))))</f>
        <v>#REF!</v>
      </c>
      <c r="V23" s="184">
        <f>IF(D23="","",VLOOKUP(B23,Data!$B$5:$J$404,9,FALSE)*D23)</f>
        <v>6.1360000000000001</v>
      </c>
    </row>
    <row r="24" spans="1:30" s="340" customFormat="1" ht="17" customHeight="1">
      <c r="A24" s="272">
        <v>9</v>
      </c>
      <c r="B24" s="419" t="s">
        <v>209</v>
      </c>
      <c r="C24" s="187" t="str">
        <f>IF(D24="","",VLOOKUP(B24,Data!$B$5:$L$404,2,FALSE))</f>
        <v>WN49700</v>
      </c>
      <c r="D24" s="274">
        <v>1</v>
      </c>
      <c r="E24" s="466"/>
      <c r="F24" s="185">
        <f>IF(D24="","",VLOOKUP(B24,Data!$B$5:$L$404,11,FALSE))</f>
        <v>1870.77</v>
      </c>
      <c r="G24" s="188">
        <f t="shared" ref="G24:G30" si="1">IF(D24&gt;0,D24*F24,"-")</f>
        <v>1870.77</v>
      </c>
      <c r="H24" s="182" t="str">
        <f>IF(D24="","",VLOOKUP(B24,Data!$B$5:$D$404,3,FALSE))</f>
        <v>C/T</v>
      </c>
      <c r="I24" s="182" t="str">
        <f>IF(D24="","",VLOOKUP(B24,Data!$B$5:$M$404,12,FALSE))</f>
        <v>Indonesia</v>
      </c>
      <c r="J24" s="553" t="s">
        <v>1206</v>
      </c>
      <c r="K24" s="183">
        <f>IF(D24="","",VLOOKUP(B24,Data!$B$5:$E$404,4,FALSE)*D24)</f>
        <v>201</v>
      </c>
      <c r="L24" s="183">
        <f>IF(D24="","",VLOOKUP(B24,Data!$B$5:$F$404,5,FALSE)*D24)</f>
        <v>181</v>
      </c>
      <c r="M24" s="189" t="e">
        <f>IF(B24=Data!B81,Data!G81,(IF(B24=Data!B87,Data!G87,(IF(B24=Data!B89,Data!G89,(IF(B24=Data!#REF!,Data!#REF!,(IF(B24=Data!#REF!,Data!#REF!,(IF(B24=Data!B72,Data!G72,(IF(B24=Data!#REF!,Data!#REF!,(IF(B24=Data!#REF!,Data!#REF!,Data!#REF!)))))))))))))))&amp;IF(B24=Data!B206,Data!G206,(IF(B24=Data!B207,Data!G207,(IF(B24=Data!#REF!,Data!#REF!,(IF(B24=Data!B202,Data!G202,(IF(B24=Data!B203,Data!G203,(IF(B24=Data!#REF!,Data!G899,(IF(B24=Data!#REF!,Data!#REF!,(IF(B24=Data!B259,Data!G259,Data!#REF!)))))))))))))))&amp;IF(B24=Data!#REF!,Data!#REF!,(IF(B24=Data!#REF!,Data!#REF!,(IF(B24=Data!#REF!,Data!#REF!,(IF(B24=Data!#REF!,Data!#REF!,(IF(B24=Data!#REF!,Data!#REF!,Data!#REF!)))))))))</f>
        <v>#REF!</v>
      </c>
      <c r="N24" s="377"/>
      <c r="O24" s="378"/>
      <c r="P24" s="186" t="e">
        <f>IF(B24=Data!B81,Data!H81,(IF(B24=Data!B87,Data!H87,(IF(B24=Data!B89,Data!H89,(IF(B24=Data!#REF!,Data!#REF!,(IF(B24=Data!#REF!,Data!#REF!,(IF(B24=Data!B72,Data!H72,(IF(B24=Data!#REF!,Data!#REF!,(IF(B24=Data!#REF!,Data!#REF!,Data!#REF!)))))))))))))))&amp;IF(B24=Data!B206,Data!H206,(IF(B24=Data!B207,Data!H207,(IF(B24=Data!#REF!,Data!#REF!,(IF(B24=Data!B202,Data!H202,(IF(B24=Data!B203,Data!H203,(IF(B24=Data!#REF!,Data!H899,(IF(B24=Data!#REF!,Data!#REF!,(IF(B24=Data!B259,Data!H259,Data!#REF!)))))))))))))))&amp;IF(B24=Data!#REF!,Data!#REF!,(IF(B24=Data!#REF!,Data!#REF!,(IF(B24=Data!#REF!,Data!#REF!,(IF(B24=Data!#REF!,Data!#REF!,(IF(B24=Data!#REF!,Data!#REF!,Data!#REF!)))))))))</f>
        <v>#REF!</v>
      </c>
      <c r="Q24" s="378"/>
      <c r="R24" s="378"/>
      <c r="S24" s="186" t="e">
        <f>IF(B24=Data!B81,Data!I81,(IF(B24=Data!B87,Data!I87,(IF(B24=Data!B89,Data!I89,(IF(B24=Data!#REF!,Data!#REF!,(IF(B24=Data!#REF!,Data!#REF!,(IF(B24=Data!B72,Data!I72,(IF(B24=Data!#REF!,Data!#REF!,(IF(B24=Data!#REF!,Data!#REF!,Data!#REF!)))))))))))))))&amp;IF(B24=Data!B206,Data!I206,(IF(B24=Data!B207,Data!I207,(IF(B24=Data!#REF!,Data!#REF!,(IF(B24=Data!B202,Data!I202,(IF(B24=Data!B203,Data!I203,(IF(B24=Data!#REF!,Data!I899,(IF(B24=Data!#REF!,Data!#REF!,(IF(B24=Data!B259,Data!I259,Data!#REF!)))))))))))))))&amp;IF(B24=Data!#REF!,Data!#REF!,(IF(B24=Data!#REF!,Data!#REF!,(IF(B24=Data!#REF!,Data!#REF!,(IF(B24=Data!#REF!,Data!#REF!,(IF(B24=Data!#REF!,Data!#REF!,Data!#REF!)))))))))</f>
        <v>#REF!</v>
      </c>
      <c r="T24" s="379"/>
      <c r="U24" s="186" t="e">
        <f>IF(B24=Data!B81,Data!J81,(IF(B24=Data!B87,Data!J87,(IF(B24=Data!B89,Data!J89,(IF(B24=Data!#REF!,Data!#REF!,(IF(B24=Data!#REF!,Data!#REF!,(IF(B24=Data!B72,Data!J72,(IF(B24=Data!#REF!,Data!#REF!,(IF(B24=Data!#REF!,Data!#REF!,Data!#REF!)))))))))))))))&amp;IF(B24=Data!B206,Data!J206,(IF(B24=Data!B207,Data!J207,(IF(B24=Data!#REF!,Data!#REF!,(IF(B24=Data!B202,Data!J202,(IF(B24=Data!B203,Data!J203,(IF(B24=Data!#REF!,Data!J899,(IF(B24=Data!#REF!,Data!#REF!,(IF(B24=Data!B259,Data!J259,Data!#REF!)))))))))))))))&amp;IF(B24=Data!#REF!,Data!#REF!,(IF(B24=Data!#REF!,Data!#REF!,(IF(B24=Data!#REF!,Data!#REF!,(IF(B24=Data!#REF!,Data!#REF!,(IF(B24=Data!#REF!,Data!#REF!,Data!#REF!)))))))))</f>
        <v>#REF!</v>
      </c>
      <c r="V24" s="184">
        <f>IF(D24="","",VLOOKUP(B24,Data!$B$5:$J$404,9,FALSE)*D24)</f>
        <v>1.1499999999999999</v>
      </c>
    </row>
    <row r="25" spans="1:30" s="340" customFormat="1" ht="17" customHeight="1">
      <c r="A25" s="272">
        <v>10</v>
      </c>
      <c r="B25" s="419" t="s">
        <v>213</v>
      </c>
      <c r="C25" s="187" t="str">
        <f>IF(D25="","",VLOOKUP(B25,Data!$B$5:$L$404,2,FALSE))</f>
        <v>WH50410</v>
      </c>
      <c r="D25" s="274">
        <v>1</v>
      </c>
      <c r="E25" s="466"/>
      <c r="F25" s="185">
        <f>IF(D25="","",VLOOKUP(B25,Data!$B$5:$L$404,11,FALSE))</f>
        <v>1897.4</v>
      </c>
      <c r="G25" s="188">
        <f t="shared" si="1"/>
        <v>1897.4</v>
      </c>
      <c r="H25" s="182" t="str">
        <f>IF(D25="","",VLOOKUP(B25,Data!$B$5:$D$404,3,FALSE))</f>
        <v>C/T</v>
      </c>
      <c r="I25" s="182" t="str">
        <f>IF(D25="","",VLOOKUP(B25,Data!$B$5:$M$404,12,FALSE))</f>
        <v>Indonesia</v>
      </c>
      <c r="J25" s="553" t="s">
        <v>1206</v>
      </c>
      <c r="K25" s="183">
        <f>IF(D25="","",VLOOKUP(B25,Data!$B$5:$E$404,4,FALSE)*D25)</f>
        <v>222</v>
      </c>
      <c r="L25" s="183">
        <f>IF(D25="","",VLOOKUP(B25,Data!$B$5:$F$404,5,FALSE)*D25)</f>
        <v>201</v>
      </c>
      <c r="M25" s="189" t="e">
        <f>IF(B25=Data!B82,Data!G82,(IF(B25=Data!B88,Data!G88,(IF(B25=Data!B90,Data!G90,(IF(B25=Data!#REF!,Data!#REF!,(IF(B25=Data!#REF!,Data!#REF!,(IF(B25=Data!B73,Data!G73,(IF(B25=Data!#REF!,Data!#REF!,(IF(B25=Data!#REF!,Data!#REF!,Data!#REF!)))))))))))))))&amp;IF(B25=Data!B207,Data!G207,(IF(B25=Data!B208,Data!G208,(IF(B25=Data!#REF!,Data!#REF!,(IF(B25=Data!B203,Data!G203,(IF(B25=Data!B204,Data!G204,(IF(B25=Data!#REF!,Data!G900,(IF(B25=Data!#REF!,Data!#REF!,(IF(B25=Data!B260,Data!G260,Data!#REF!)))))))))))))))&amp;IF(B25=Data!#REF!,Data!#REF!,(IF(B25=Data!#REF!,Data!#REF!,(IF(B25=Data!#REF!,Data!#REF!,(IF(B25=Data!#REF!,Data!#REF!,(IF(B25=Data!#REF!,Data!#REF!,Data!#REF!)))))))))</f>
        <v>#REF!</v>
      </c>
      <c r="N25" s="377"/>
      <c r="O25" s="378"/>
      <c r="P25" s="186" t="e">
        <f>IF(B25=Data!B82,Data!H82,(IF(B25=Data!B88,Data!H88,(IF(B25=Data!B90,Data!H90,(IF(B25=Data!#REF!,Data!#REF!,(IF(B25=Data!#REF!,Data!#REF!,(IF(B25=Data!B73,Data!H73,(IF(B25=Data!#REF!,Data!#REF!,(IF(B25=Data!#REF!,Data!#REF!,Data!#REF!)))))))))))))))&amp;IF(B25=Data!B207,Data!H207,(IF(B25=Data!B208,Data!H208,(IF(B25=Data!#REF!,Data!#REF!,(IF(B25=Data!B203,Data!H203,(IF(B25=Data!B204,Data!H204,(IF(B25=Data!#REF!,Data!H900,(IF(B25=Data!#REF!,Data!#REF!,(IF(B25=Data!B260,Data!H260,Data!#REF!)))))))))))))))&amp;IF(B25=Data!#REF!,Data!#REF!,(IF(B25=Data!#REF!,Data!#REF!,(IF(B25=Data!#REF!,Data!#REF!,(IF(B25=Data!#REF!,Data!#REF!,(IF(B25=Data!#REF!,Data!#REF!,Data!#REF!)))))))))</f>
        <v>#REF!</v>
      </c>
      <c r="Q25" s="378"/>
      <c r="R25" s="378"/>
      <c r="S25" s="186" t="e">
        <f>IF(B25=Data!B82,Data!I82,(IF(B25=Data!B88,Data!I88,(IF(B25=Data!B90,Data!I90,(IF(B25=Data!#REF!,Data!#REF!,(IF(B25=Data!#REF!,Data!#REF!,(IF(B25=Data!B73,Data!I73,(IF(B25=Data!#REF!,Data!#REF!,(IF(B25=Data!#REF!,Data!#REF!,Data!#REF!)))))))))))))))&amp;IF(B25=Data!B207,Data!I207,(IF(B25=Data!B208,Data!I208,(IF(B25=Data!#REF!,Data!#REF!,(IF(B25=Data!B203,Data!I203,(IF(B25=Data!B204,Data!I204,(IF(B25=Data!#REF!,Data!I900,(IF(B25=Data!#REF!,Data!#REF!,(IF(B25=Data!B260,Data!I260,Data!#REF!)))))))))))))))&amp;IF(B25=Data!#REF!,Data!#REF!,(IF(B25=Data!#REF!,Data!#REF!,(IF(B25=Data!#REF!,Data!#REF!,(IF(B25=Data!#REF!,Data!#REF!,(IF(B25=Data!#REF!,Data!#REF!,Data!#REF!)))))))))</f>
        <v>#REF!</v>
      </c>
      <c r="T25" s="379"/>
      <c r="U25" s="186" t="e">
        <f>IF(B25=Data!B82,Data!J82,(IF(B25=Data!B88,Data!J88,(IF(B25=Data!B90,Data!J90,(IF(B25=Data!#REF!,Data!#REF!,(IF(B25=Data!#REF!,Data!#REF!,(IF(B25=Data!B73,Data!J73,(IF(B25=Data!#REF!,Data!#REF!,(IF(B25=Data!#REF!,Data!#REF!,Data!#REF!)))))))))))))))&amp;IF(B25=Data!B207,Data!J207,(IF(B25=Data!B208,Data!J208,(IF(B25=Data!#REF!,Data!#REF!,(IF(B25=Data!B203,Data!J203,(IF(B25=Data!B204,Data!J204,(IF(B25=Data!#REF!,Data!J900,(IF(B25=Data!#REF!,Data!#REF!,(IF(B25=Data!B260,Data!J260,Data!#REF!)))))))))))))))&amp;IF(B25=Data!#REF!,Data!#REF!,(IF(B25=Data!#REF!,Data!#REF!,(IF(B25=Data!#REF!,Data!#REF!,(IF(B25=Data!#REF!,Data!#REF!,(IF(B25=Data!#REF!,Data!#REF!,Data!#REF!)))))))))</f>
        <v>#REF!</v>
      </c>
      <c r="V25" s="184">
        <f>IF(D25="","",VLOOKUP(B25,Data!$B$5:$J$404,9,FALSE)*D25)</f>
        <v>1.1990000000000001</v>
      </c>
    </row>
    <row r="26" spans="1:30" s="340" customFormat="1" ht="17" customHeight="1">
      <c r="A26" s="272"/>
      <c r="B26" s="419"/>
      <c r="C26" s="187" t="str">
        <f>IF(D26="","",VLOOKUP(B26,Data!$B$5:$L$404,2,FALSE))</f>
        <v/>
      </c>
      <c r="D26" s="274"/>
      <c r="E26" s="466"/>
      <c r="F26" s="185" t="str">
        <f>IF(D26="","",VLOOKUP(B26,Data!$B$5:$L$404,11,FALSE))</f>
        <v/>
      </c>
      <c r="G26" s="188" t="str">
        <f t="shared" si="1"/>
        <v>-</v>
      </c>
      <c r="H26" s="182" t="str">
        <f>IF(D26="","",VLOOKUP(B26,Data!$B$5:$D$404,3,FALSE))</f>
        <v/>
      </c>
      <c r="I26" s="182" t="str">
        <f>IF(D26="","",VLOOKUP(B26,Data!$B$5:$M$404,12,FALSE))</f>
        <v/>
      </c>
      <c r="J26" s="553"/>
      <c r="K26" s="183" t="str">
        <f>IF(D26="","",VLOOKUP(B26,Data!$B$5:$E$404,4,FALSE)*D26)</f>
        <v/>
      </c>
      <c r="L26" s="183" t="str">
        <f>IF(D26="","",VLOOKUP(B26,Data!$B$5:$F$404,5,FALSE)*D26)</f>
        <v/>
      </c>
      <c r="M26" s="189" t="e">
        <f>IF(B26=Data!B83,Data!G83,(IF(B26=Data!B89,Data!G89,(IF(B26=Data!B91,Data!G91,(IF(B26=Data!#REF!,Data!#REF!,(IF(B26=Data!#REF!,Data!#REF!,(IF(B26=Data!B74,Data!G74,(IF(B26=Data!#REF!,Data!#REF!,(IF(B26=Data!#REF!,Data!#REF!,Data!#REF!)))))))))))))))&amp;IF(B26=Data!B208,Data!G208,(IF(B26=Data!B209,Data!G209,(IF(B26=Data!#REF!,Data!#REF!,(IF(B26=Data!B204,Data!G204,(IF(B26=Data!B205,Data!G205,(IF(B26=Data!#REF!,Data!G901,(IF(B26=Data!#REF!,Data!#REF!,(IF(B26=Data!B261,Data!G261,Data!#REF!)))))))))))))))&amp;IF(B26=Data!#REF!,Data!#REF!,(IF(B26=Data!#REF!,Data!#REF!,(IF(B26=Data!#REF!,Data!#REF!,(IF(B26=Data!#REF!,Data!#REF!,(IF(B26=Data!#REF!,Data!#REF!,Data!#REF!)))))))))</f>
        <v>#REF!</v>
      </c>
      <c r="N26" s="377"/>
      <c r="O26" s="378"/>
      <c r="P26" s="186" t="e">
        <f>IF(B26=Data!B83,Data!H83,(IF(B26=Data!B89,Data!H89,(IF(B26=Data!B91,Data!H91,(IF(B26=Data!#REF!,Data!#REF!,(IF(B26=Data!#REF!,Data!#REF!,(IF(B26=Data!B74,Data!H74,(IF(B26=Data!#REF!,Data!#REF!,(IF(B26=Data!#REF!,Data!#REF!,Data!#REF!)))))))))))))))&amp;IF(B26=Data!B208,Data!H208,(IF(B26=Data!B209,Data!H209,(IF(B26=Data!#REF!,Data!#REF!,(IF(B26=Data!B204,Data!H204,(IF(B26=Data!B205,Data!H205,(IF(B26=Data!#REF!,Data!H901,(IF(B26=Data!#REF!,Data!#REF!,(IF(B26=Data!B261,Data!H261,Data!#REF!)))))))))))))))&amp;IF(B26=Data!#REF!,Data!#REF!,(IF(B26=Data!#REF!,Data!#REF!,(IF(B26=Data!#REF!,Data!#REF!,(IF(B26=Data!#REF!,Data!#REF!,(IF(B26=Data!#REF!,Data!#REF!,Data!#REF!)))))))))</f>
        <v>#REF!</v>
      </c>
      <c r="Q26" s="378"/>
      <c r="R26" s="378"/>
      <c r="S26" s="186" t="e">
        <f>IF(B26=Data!B83,Data!I83,(IF(B26=Data!B89,Data!I89,(IF(B26=Data!B91,Data!I91,(IF(B26=Data!#REF!,Data!#REF!,(IF(B26=Data!#REF!,Data!#REF!,(IF(B26=Data!B74,Data!I74,(IF(B26=Data!#REF!,Data!#REF!,(IF(B26=Data!#REF!,Data!#REF!,Data!#REF!)))))))))))))))&amp;IF(B26=Data!B208,Data!I208,(IF(B26=Data!B209,Data!I209,(IF(B26=Data!#REF!,Data!#REF!,(IF(B26=Data!B204,Data!I204,(IF(B26=Data!B205,Data!I205,(IF(B26=Data!#REF!,Data!I901,(IF(B26=Data!#REF!,Data!#REF!,(IF(B26=Data!B261,Data!I261,Data!#REF!)))))))))))))))&amp;IF(B26=Data!#REF!,Data!#REF!,(IF(B26=Data!#REF!,Data!#REF!,(IF(B26=Data!#REF!,Data!#REF!,(IF(B26=Data!#REF!,Data!#REF!,(IF(B26=Data!#REF!,Data!#REF!,Data!#REF!)))))))))</f>
        <v>#REF!</v>
      </c>
      <c r="T26" s="379"/>
      <c r="U26" s="186" t="e">
        <f>IF(B26=Data!B83,Data!J83,(IF(B26=Data!B89,Data!J89,(IF(B26=Data!B91,Data!J91,(IF(B26=Data!#REF!,Data!#REF!,(IF(B26=Data!#REF!,Data!#REF!,(IF(B26=Data!B74,Data!J74,(IF(B26=Data!#REF!,Data!#REF!,(IF(B26=Data!#REF!,Data!#REF!,Data!#REF!)))))))))))))))&amp;IF(B26=Data!B208,Data!J208,(IF(B26=Data!B209,Data!J209,(IF(B26=Data!#REF!,Data!#REF!,(IF(B26=Data!B204,Data!J204,(IF(B26=Data!B205,Data!J205,(IF(B26=Data!#REF!,Data!J901,(IF(B26=Data!#REF!,Data!#REF!,(IF(B26=Data!B261,Data!J261,Data!#REF!)))))))))))))))&amp;IF(B26=Data!#REF!,Data!#REF!,(IF(B26=Data!#REF!,Data!#REF!,(IF(B26=Data!#REF!,Data!#REF!,(IF(B26=Data!#REF!,Data!#REF!,(IF(B26=Data!#REF!,Data!#REF!,Data!#REF!)))))))))</f>
        <v>#REF!</v>
      </c>
      <c r="V26" s="184" t="str">
        <f>IF(D26="","",VLOOKUP(B26,Data!$B$5:$J$404,9,FALSE)*D26)</f>
        <v/>
      </c>
    </row>
    <row r="27" spans="1:30" s="340" customFormat="1" ht="17" customHeight="1">
      <c r="A27" s="272"/>
      <c r="B27" s="419"/>
      <c r="C27" s="187" t="str">
        <f>IF(D27="","",VLOOKUP(B27,Data!$B$5:$L$404,2,FALSE))</f>
        <v/>
      </c>
      <c r="D27" s="274"/>
      <c r="E27" s="466"/>
      <c r="F27" s="185" t="str">
        <f>IF(D27="","",VLOOKUP(B27,Data!$B$5:$L$404,11,FALSE))</f>
        <v/>
      </c>
      <c r="G27" s="188" t="str">
        <f t="shared" si="1"/>
        <v>-</v>
      </c>
      <c r="H27" s="182" t="str">
        <f>IF(D27="","",VLOOKUP(B27,Data!$B$5:$D$404,3,FALSE))</f>
        <v/>
      </c>
      <c r="I27" s="182" t="str">
        <f>IF(D27="","",VLOOKUP(B27,Data!$B$5:$M$404,12,FALSE))</f>
        <v/>
      </c>
      <c r="J27" s="553"/>
      <c r="K27" s="183" t="str">
        <f>IF(D27="","",VLOOKUP(B27,Data!$B$5:$E$404,4,FALSE)*D27)</f>
        <v/>
      </c>
      <c r="L27" s="183" t="str">
        <f>IF(D27="","",VLOOKUP(B27,Data!$B$5:$F$404,5,FALSE)*D27)</f>
        <v/>
      </c>
      <c r="M27" s="189" t="e">
        <f>IF(B27=Data!B84,Data!G84,(IF(B27=Data!B90,Data!G90,(IF(B27=Data!B92,Data!G92,(IF(B27=Data!#REF!,Data!#REF!,(IF(B27=Data!#REF!,Data!#REF!,(IF(B27=Data!B75,Data!G75,(IF(B27=Data!#REF!,Data!#REF!,(IF(B27=Data!#REF!,Data!#REF!,Data!#REF!)))))))))))))))&amp;IF(B27=Data!B209,Data!G209,(IF(B27=Data!B210,Data!G210,(IF(B27=Data!#REF!,Data!#REF!,(IF(B27=Data!B205,Data!G205,(IF(B27=Data!B206,Data!G206,(IF(B27=Data!#REF!,Data!G902,(IF(B27=Data!#REF!,Data!#REF!,(IF(B27=Data!B262,Data!G262,Data!#REF!)))))))))))))))&amp;IF(B27=Data!#REF!,Data!#REF!,(IF(B27=Data!#REF!,Data!#REF!,(IF(B27=Data!#REF!,Data!#REF!,(IF(B27=Data!#REF!,Data!#REF!,(IF(B27=Data!#REF!,Data!#REF!,Data!#REF!)))))))))</f>
        <v>#REF!</v>
      </c>
      <c r="N27" s="377"/>
      <c r="O27" s="378"/>
      <c r="P27" s="186" t="e">
        <f>IF(B27=Data!B84,Data!H84,(IF(B27=Data!B90,Data!H90,(IF(B27=Data!B92,Data!H92,(IF(B27=Data!#REF!,Data!#REF!,(IF(B27=Data!#REF!,Data!#REF!,(IF(B27=Data!B75,Data!H75,(IF(B27=Data!#REF!,Data!#REF!,(IF(B27=Data!#REF!,Data!#REF!,Data!#REF!)))))))))))))))&amp;IF(B27=Data!B209,Data!H209,(IF(B27=Data!B210,Data!H210,(IF(B27=Data!#REF!,Data!#REF!,(IF(B27=Data!B205,Data!H205,(IF(B27=Data!B206,Data!H206,(IF(B27=Data!#REF!,Data!H902,(IF(B27=Data!#REF!,Data!#REF!,(IF(B27=Data!B262,Data!H262,Data!#REF!)))))))))))))))&amp;IF(B27=Data!#REF!,Data!#REF!,(IF(B27=Data!#REF!,Data!#REF!,(IF(B27=Data!#REF!,Data!#REF!,(IF(B27=Data!#REF!,Data!#REF!,(IF(B27=Data!#REF!,Data!#REF!,Data!#REF!)))))))))</f>
        <v>#REF!</v>
      </c>
      <c r="Q27" s="378"/>
      <c r="R27" s="378"/>
      <c r="S27" s="186" t="e">
        <f>IF(B27=Data!B84,Data!I84,(IF(B27=Data!B90,Data!I90,(IF(B27=Data!B92,Data!I92,(IF(B27=Data!#REF!,Data!#REF!,(IF(B27=Data!#REF!,Data!#REF!,(IF(B27=Data!B75,Data!I75,(IF(B27=Data!#REF!,Data!#REF!,(IF(B27=Data!#REF!,Data!#REF!,Data!#REF!)))))))))))))))&amp;IF(B27=Data!B209,Data!I209,(IF(B27=Data!B210,Data!I210,(IF(B27=Data!#REF!,Data!#REF!,(IF(B27=Data!B205,Data!I205,(IF(B27=Data!B206,Data!I206,(IF(B27=Data!#REF!,Data!I902,(IF(B27=Data!#REF!,Data!#REF!,(IF(B27=Data!B262,Data!I262,Data!#REF!)))))))))))))))&amp;IF(B27=Data!#REF!,Data!#REF!,(IF(B27=Data!#REF!,Data!#REF!,(IF(B27=Data!#REF!,Data!#REF!,(IF(B27=Data!#REF!,Data!#REF!,(IF(B27=Data!#REF!,Data!#REF!,Data!#REF!)))))))))</f>
        <v>#REF!</v>
      </c>
      <c r="T27" s="379"/>
      <c r="U27" s="186" t="e">
        <f>IF(B27=Data!B84,Data!J84,(IF(B27=Data!B90,Data!J90,(IF(B27=Data!B92,Data!J92,(IF(B27=Data!#REF!,Data!#REF!,(IF(B27=Data!#REF!,Data!#REF!,(IF(B27=Data!B75,Data!J75,(IF(B27=Data!#REF!,Data!#REF!,(IF(B27=Data!#REF!,Data!#REF!,Data!#REF!)))))))))))))))&amp;IF(B27=Data!B209,Data!J209,(IF(B27=Data!B210,Data!J210,(IF(B27=Data!#REF!,Data!#REF!,(IF(B27=Data!B205,Data!J205,(IF(B27=Data!B206,Data!J206,(IF(B27=Data!#REF!,Data!J902,(IF(B27=Data!#REF!,Data!#REF!,(IF(B27=Data!B262,Data!J262,Data!#REF!)))))))))))))))&amp;IF(B27=Data!#REF!,Data!#REF!,(IF(B27=Data!#REF!,Data!#REF!,(IF(B27=Data!#REF!,Data!#REF!,(IF(B27=Data!#REF!,Data!#REF!,(IF(B27=Data!#REF!,Data!#REF!,Data!#REF!)))))))))</f>
        <v>#REF!</v>
      </c>
      <c r="V27" s="184" t="str">
        <f>IF(D27="","",VLOOKUP(B27,Data!$B$5:$J$404,9,FALSE)*D27)</f>
        <v/>
      </c>
    </row>
    <row r="28" spans="1:30" s="409" customFormat="1" ht="17" customHeight="1">
      <c r="A28" s="410"/>
      <c r="B28" s="368"/>
      <c r="C28" s="187" t="str">
        <f>IF(D28="","",VLOOKUP(B28,Data!$B$5:$L$404,2,FALSE))</f>
        <v/>
      </c>
      <c r="D28" s="274"/>
      <c r="E28" s="273"/>
      <c r="F28" s="376" t="str">
        <f>IF(D28="","",VLOOKUP(B28,Data!$B$5:$L$404,11,FALSE))</f>
        <v/>
      </c>
      <c r="G28" s="400" t="str">
        <f t="shared" si="1"/>
        <v>-</v>
      </c>
      <c r="H28" s="401" t="str">
        <f>IF(D28="","",VLOOKUP(B28,Data!$B$5:$D$404,3,FALSE))</f>
        <v/>
      </c>
      <c r="I28" s="401" t="str">
        <f>IF(D28="","",VLOOKUP(B28,Data!$B$5:$M$404,12,FALSE))</f>
        <v/>
      </c>
      <c r="J28" s="402"/>
      <c r="K28" s="187" t="str">
        <f>IF(D28="","",VLOOKUP(B28,Data!$B$5:$E$404,4,FALSE)*D28)</f>
        <v/>
      </c>
      <c r="L28" s="187" t="str">
        <f>IF(D28="","",VLOOKUP(B28,Data!$B$5:$F$404,5,FALSE)*D28)</f>
        <v/>
      </c>
      <c r="M28" s="403"/>
      <c r="N28" s="404"/>
      <c r="O28" s="405"/>
      <c r="P28" s="406"/>
      <c r="Q28" s="405"/>
      <c r="R28" s="405"/>
      <c r="S28" s="406"/>
      <c r="T28" s="407"/>
      <c r="U28" s="406"/>
      <c r="V28" s="408" t="str">
        <f>IF(D28="","",VLOOKUP(B28,Data!$B$5:$J$404,9,FALSE)*D28)</f>
        <v/>
      </c>
      <c r="W28" s="386"/>
      <c r="X28" s="386"/>
      <c r="Y28" s="386"/>
      <c r="Z28" s="386"/>
      <c r="AA28" s="386"/>
      <c r="AB28" s="386"/>
      <c r="AC28" s="386"/>
      <c r="AD28" s="386"/>
    </row>
    <row r="29" spans="1:30" s="340" customFormat="1" ht="17" customHeight="1">
      <c r="A29" s="410"/>
      <c r="B29" s="342"/>
      <c r="C29" s="187" t="str">
        <f>IF(D29="","",VLOOKUP(B29,Data!$B$5:$L$404,2,FALSE))</f>
        <v/>
      </c>
      <c r="D29" s="274"/>
      <c r="E29" s="276"/>
      <c r="F29" s="185" t="str">
        <f>IF(D29="","",VLOOKUP(B29,Data!$B$5:$L$404,11,FALSE))</f>
        <v/>
      </c>
      <c r="G29" s="188" t="str">
        <f t="shared" si="1"/>
        <v>-</v>
      </c>
      <c r="H29" s="182" t="str">
        <f>IF(D29="","",VLOOKUP(B29,Data!$B$5:$D$404,3,FALSE))</f>
        <v/>
      </c>
      <c r="I29" s="182" t="str">
        <f>IF(D29="","",VLOOKUP(B29,Data!$B$5:$M$404,12,FALSE))</f>
        <v/>
      </c>
      <c r="J29" s="246"/>
      <c r="K29" s="183" t="str">
        <f>IF(D29="","",VLOOKUP(B29,Data!$B$5:$E$404,4,FALSE)*D29)</f>
        <v/>
      </c>
      <c r="L29" s="183" t="str">
        <f>IF(D29="","",VLOOKUP(B29,Data!$B$5:$F$404,5,FALSE)*D29)</f>
        <v/>
      </c>
      <c r="M29" s="189"/>
      <c r="N29" s="377"/>
      <c r="O29" s="378"/>
      <c r="P29" s="186"/>
      <c r="Q29" s="378"/>
      <c r="R29" s="378"/>
      <c r="S29" s="186"/>
      <c r="T29" s="379"/>
      <c r="U29" s="186"/>
      <c r="V29" s="184" t="str">
        <f>IF(D29="","",VLOOKUP(B29,Data!$B$5:$J$404,9,FALSE)*D29)</f>
        <v/>
      </c>
      <c r="W29" s="282"/>
      <c r="X29" s="282"/>
      <c r="Y29" s="282"/>
      <c r="Z29" s="282"/>
      <c r="AA29" s="282"/>
      <c r="AB29" s="282"/>
      <c r="AC29" s="282"/>
      <c r="AD29" s="282"/>
    </row>
    <row r="30" spans="1:30" s="340" customFormat="1" ht="17" customHeight="1">
      <c r="A30" s="399"/>
      <c r="B30" s="342" t="s">
        <v>871</v>
      </c>
      <c r="C30" s="187" t="str">
        <f>IF(D30="","",VLOOKUP(B30,Data!$B$5:$L$404,2,FALSE))</f>
        <v/>
      </c>
      <c r="D30" s="274"/>
      <c r="E30" s="276"/>
      <c r="F30" s="185" t="str">
        <f>IF(D30="","",VLOOKUP(B30,Data!$B$5:$L$404,11,FALSE))</f>
        <v/>
      </c>
      <c r="G30" s="188" t="str">
        <f t="shared" si="1"/>
        <v>-</v>
      </c>
      <c r="H30" s="182" t="str">
        <f>IF(D30="","",VLOOKUP(B30,Data!$B$5:$D$404,3,FALSE))</f>
        <v/>
      </c>
      <c r="I30" s="182" t="str">
        <f>IF(D30="","",VLOOKUP(B30,Data!$B$5:$M$404,12,FALSE))</f>
        <v/>
      </c>
      <c r="J30" s="246"/>
      <c r="K30" s="183" t="str">
        <f>IF(D30="","",VLOOKUP(B30,Data!$B$5:$E$404,4,FALSE)*D30)</f>
        <v/>
      </c>
      <c r="L30" s="183" t="str">
        <f>IF(D30="","",VLOOKUP(B30,Data!$B$5:$F$404,5,FALSE)*D30)</f>
        <v/>
      </c>
      <c r="M30" s="189"/>
      <c r="N30" s="377"/>
      <c r="O30" s="378"/>
      <c r="P30" s="186"/>
      <c r="Q30" s="378"/>
      <c r="R30" s="378"/>
      <c r="S30" s="186"/>
      <c r="T30" s="379"/>
      <c r="U30" s="186"/>
      <c r="V30" s="184" t="str">
        <f>IF(D30="","",VLOOKUP(B30,Data!$B$5:$J$404,9,FALSE)*D30)</f>
        <v/>
      </c>
      <c r="W30" s="282"/>
      <c r="X30" s="282"/>
      <c r="Y30" s="282"/>
      <c r="Z30" s="282"/>
      <c r="AA30" s="282"/>
      <c r="AB30" s="282"/>
      <c r="AC30" s="282"/>
      <c r="AD30" s="282"/>
    </row>
    <row r="31" spans="1:30" s="340" customFormat="1" ht="17" customHeight="1">
      <c r="A31" s="410"/>
      <c r="B31" s="342" t="s">
        <v>1246</v>
      </c>
      <c r="C31" s="187"/>
      <c r="D31" s="274" t="s">
        <v>12</v>
      </c>
      <c r="E31" s="276"/>
      <c r="F31" s="185"/>
      <c r="G31" s="188"/>
      <c r="H31" s="182"/>
      <c r="I31" s="182"/>
      <c r="J31" s="246"/>
      <c r="K31" s="183"/>
      <c r="L31" s="183"/>
      <c r="M31" s="189" t="e">
        <f>IF(B31=Data!B87,Data!G87,(IF(B31=Data!B93,Data!G93,(IF(B31=Data!B95,Data!G95,(IF(B31=Data!#REF!,Data!#REF!,(IF(B31=Data!#REF!,Data!#REF!,(IF(B31=Data!B78,Data!G78,(IF(B31=Data!#REF!,Data!#REF!,(IF(B31=Data!#REF!,Data!#REF!,Data!#REF!)))))))))))))))&amp;IF(B31=Data!B212,Data!G212,(IF(B31=Data!B213,Data!G213,(IF(B31=Data!#REF!,Data!#REF!,(IF(B31=Data!B208,Data!G208,(IF(B31=Data!B209,Data!G209,(IF(B31=Data!#REF!,Data!G905,(IF(B31=Data!#REF!,Data!#REF!,(IF(B31=Data!B265,Data!G265,Data!#REF!)))))))))))))))&amp;IF(B31=Data!#REF!,Data!#REF!,(IF(B31=Data!#REF!,Data!#REF!,(IF(B31=Data!#REF!,Data!#REF!,(IF(B31=Data!#REF!,Data!#REF!,(IF(B31=Data!#REF!,Data!#REF!,Data!#REF!)))))))))</f>
        <v>#REF!</v>
      </c>
      <c r="N31" s="377"/>
      <c r="O31" s="378"/>
      <c r="P31" s="186" t="e">
        <f>IF(B31=Data!B87,Data!H87,(IF(B31=Data!B93,Data!H93,(IF(B31=Data!B95,Data!H95,(IF(B31=Data!#REF!,Data!#REF!,(IF(B31=Data!#REF!,Data!#REF!,(IF(B31=Data!B78,Data!H78,(IF(B31=Data!#REF!,Data!#REF!,(IF(B31=Data!#REF!,Data!#REF!,Data!#REF!)))))))))))))))&amp;IF(B31=Data!B212,Data!H212,(IF(B31=Data!B213,Data!H213,(IF(B31=Data!#REF!,Data!#REF!,(IF(B31=Data!B208,Data!H208,(IF(B31=Data!B209,Data!H209,(IF(B31=Data!#REF!,Data!H905,(IF(B31=Data!#REF!,Data!#REF!,(IF(B31=Data!B265,Data!H265,Data!#REF!)))))))))))))))&amp;IF(B31=Data!#REF!,Data!#REF!,(IF(B31=Data!#REF!,Data!#REF!,(IF(B31=Data!#REF!,Data!#REF!,(IF(B31=Data!#REF!,Data!#REF!,(IF(B31=Data!#REF!,Data!#REF!,Data!#REF!)))))))))</f>
        <v>#REF!</v>
      </c>
      <c r="Q31" s="378"/>
      <c r="R31" s="378"/>
      <c r="S31" s="186" t="e">
        <f>IF(B31=Data!B87,Data!I87,(IF(B31=Data!B93,Data!I93,(IF(B31=Data!B95,Data!I95,(IF(B31=Data!#REF!,Data!#REF!,(IF(B31=Data!#REF!,Data!#REF!,(IF(B31=Data!B78,Data!I78,(IF(B31=Data!#REF!,Data!#REF!,(IF(B31=Data!#REF!,Data!#REF!,Data!#REF!)))))))))))))))&amp;IF(B31=Data!B212,Data!I212,(IF(B31=Data!B213,Data!I213,(IF(B31=Data!#REF!,Data!#REF!,(IF(B31=Data!B208,Data!I208,(IF(B31=Data!B209,Data!I209,(IF(B31=Data!#REF!,Data!I905,(IF(B31=Data!#REF!,Data!#REF!,(IF(B31=Data!B265,Data!I265,Data!#REF!)))))))))))))))&amp;IF(B31=Data!#REF!,Data!#REF!,(IF(B31=Data!#REF!,Data!#REF!,(IF(B31=Data!#REF!,Data!#REF!,(IF(B31=Data!#REF!,Data!#REF!,(IF(B31=Data!#REF!,Data!#REF!,Data!#REF!)))))))))</f>
        <v>#REF!</v>
      </c>
      <c r="T31" s="379"/>
      <c r="U31" s="186" t="e">
        <f>IF(B31=Data!B87,Data!J87,(IF(B31=Data!B93,Data!J93,(IF(B31=Data!B95,Data!J95,(IF(B31=Data!#REF!,Data!#REF!,(IF(B31=Data!#REF!,Data!#REF!,(IF(B31=Data!B78,Data!J78,(IF(B31=Data!#REF!,Data!#REF!,(IF(B31=Data!#REF!,Data!#REF!,Data!#REF!)))))))))))))))&amp;IF(B31=Data!B212,Data!J212,(IF(B31=Data!B213,Data!J213,(IF(B31=Data!#REF!,Data!#REF!,(IF(B31=Data!B208,Data!J208,(IF(B31=Data!B209,Data!J209,(IF(B31=Data!#REF!,Data!J905,(IF(B31=Data!#REF!,Data!#REF!,(IF(B31=Data!B265,Data!J265,Data!#REF!)))))))))))))))&amp;IF(B31=Data!#REF!,Data!#REF!,(IF(B31=Data!#REF!,Data!#REF!,(IF(B31=Data!#REF!,Data!#REF!,(IF(B31=Data!#REF!,Data!#REF!,(IF(B31=Data!#REF!,Data!#REF!,Data!#REF!)))))))))</f>
        <v>#REF!</v>
      </c>
      <c r="V31" s="184"/>
      <c r="W31" s="282"/>
      <c r="X31" s="282"/>
      <c r="Y31" s="282"/>
      <c r="Z31" s="282"/>
      <c r="AA31" s="282"/>
      <c r="AB31" s="282"/>
      <c r="AC31" s="282"/>
      <c r="AD31" s="282"/>
    </row>
    <row r="32" spans="1:30" s="340" customFormat="1" ht="19.5" customHeight="1">
      <c r="A32" s="272"/>
      <c r="B32" s="695" t="s">
        <v>1243</v>
      </c>
      <c r="C32" s="696"/>
      <c r="D32" s="269">
        <f>SUM(D16:D31)</f>
        <v>20</v>
      </c>
      <c r="E32" s="374"/>
      <c r="F32" s="380"/>
      <c r="G32" s="191">
        <f>SUM(G16:G31)</f>
        <v>62781.079999999994</v>
      </c>
      <c r="H32" s="191"/>
      <c r="I32" s="383"/>
      <c r="J32" s="343"/>
      <c r="K32" s="191">
        <f>SUM(K16:K31)</f>
        <v>5484</v>
      </c>
      <c r="L32" s="191">
        <f>SUM(L16:L31)</f>
        <v>4971</v>
      </c>
      <c r="M32" s="191" t="e">
        <f>SUM(M16:M31)</f>
        <v>#REF!</v>
      </c>
      <c r="N32" s="190">
        <f>SUM(N14:N15)</f>
        <v>0</v>
      </c>
      <c r="O32" s="190" t="e">
        <f>SUM(#REF!)</f>
        <v>#REF!</v>
      </c>
      <c r="P32" s="190">
        <f>SUM(P14:P15)</f>
        <v>0</v>
      </c>
      <c r="Q32" s="190">
        <f>SUM(Q14:Q15)</f>
        <v>0</v>
      </c>
      <c r="R32" s="190" t="e">
        <f>SUM(#REF!)</f>
        <v>#REF!</v>
      </c>
      <c r="S32" s="190">
        <f>SUM(S14:S15)</f>
        <v>0</v>
      </c>
      <c r="T32" s="190">
        <f>SUM(T14:T15)</f>
        <v>0</v>
      </c>
      <c r="U32" s="190"/>
      <c r="V32" s="192">
        <f>SUM(V16:V31)</f>
        <v>29.454999999999998</v>
      </c>
      <c r="W32" s="282"/>
    </row>
    <row r="33" spans="1:22" ht="10.5" customHeight="1">
      <c r="A33" s="272"/>
      <c r="B33" s="697"/>
      <c r="C33" s="698"/>
      <c r="D33" s="395"/>
      <c r="E33" s="375"/>
      <c r="F33" s="311"/>
      <c r="G33" s="160" t="s">
        <v>523</v>
      </c>
      <c r="H33" s="157"/>
      <c r="I33" s="344"/>
      <c r="J33" s="344"/>
      <c r="K33" s="344"/>
      <c r="L33" s="161"/>
      <c r="M33" s="151"/>
      <c r="N33" s="298"/>
      <c r="U33" s="298"/>
      <c r="V33" s="298"/>
    </row>
    <row r="34" spans="1:22" ht="14">
      <c r="A34" s="290" t="s">
        <v>524</v>
      </c>
      <c r="B34" s="346"/>
      <c r="C34" s="347"/>
      <c r="D34" s="396" t="s">
        <v>81</v>
      </c>
      <c r="E34" s="305"/>
      <c r="F34" s="68" t="s">
        <v>82</v>
      </c>
      <c r="G34" s="72"/>
      <c r="H34" s="322" t="s">
        <v>83</v>
      </c>
      <c r="I34" s="349"/>
      <c r="J34" s="152" t="s">
        <v>84</v>
      </c>
      <c r="K34" s="152"/>
      <c r="L34" s="682" t="s">
        <v>85</v>
      </c>
      <c r="M34" s="683"/>
      <c r="N34" s="683"/>
      <c r="O34" s="683"/>
      <c r="P34" s="683"/>
      <c r="Q34" s="683"/>
      <c r="R34" s="683"/>
      <c r="S34" s="683"/>
      <c r="T34" s="683"/>
      <c r="U34" s="683"/>
      <c r="V34" s="684"/>
    </row>
    <row r="35" spans="1:22" ht="14">
      <c r="A35" s="297" t="s">
        <v>525</v>
      </c>
      <c r="B35" s="334"/>
      <c r="C35" s="308"/>
      <c r="D35" s="386" t="s">
        <v>87</v>
      </c>
      <c r="F35" s="685"/>
      <c r="G35" s="686"/>
      <c r="H35" s="297" t="s">
        <v>88</v>
      </c>
      <c r="I35" s="350"/>
      <c r="J35" s="154" t="s">
        <v>89</v>
      </c>
      <c r="K35" s="154"/>
      <c r="L35" s="150"/>
      <c r="V35" s="155"/>
    </row>
    <row r="36" spans="1:22">
      <c r="A36" s="297" t="s">
        <v>526</v>
      </c>
      <c r="B36" s="297"/>
      <c r="C36" s="298"/>
      <c r="D36" s="386"/>
      <c r="F36" s="685"/>
      <c r="G36" s="686"/>
      <c r="H36" s="297"/>
      <c r="I36" s="350"/>
      <c r="J36" s="154" t="s">
        <v>93</v>
      </c>
      <c r="K36" s="154"/>
      <c r="L36" s="150"/>
      <c r="V36" s="155"/>
    </row>
    <row r="37" spans="1:22" ht="10.5" customHeight="1">
      <c r="A37" s="311"/>
      <c r="B37" s="351"/>
      <c r="C37" s="352"/>
      <c r="D37" s="386" t="s">
        <v>94</v>
      </c>
      <c r="F37" s="685"/>
      <c r="G37" s="686"/>
      <c r="H37" s="297" t="s">
        <v>95</v>
      </c>
      <c r="I37" s="350"/>
      <c r="J37" s="154"/>
      <c r="K37" s="154"/>
      <c r="L37" s="150"/>
      <c r="V37" s="155"/>
    </row>
    <row r="38" spans="1:22" ht="13">
      <c r="A38" s="290" t="s">
        <v>96</v>
      </c>
      <c r="C38" s="292"/>
      <c r="D38" s="386" t="s">
        <v>97</v>
      </c>
      <c r="F38" s="76" t="s">
        <v>98</v>
      </c>
      <c r="G38" s="73"/>
      <c r="H38" s="297" t="s">
        <v>88</v>
      </c>
      <c r="I38" s="350"/>
      <c r="J38" s="154" t="s">
        <v>99</v>
      </c>
      <c r="K38" s="154"/>
      <c r="L38" s="150"/>
      <c r="V38" s="155"/>
    </row>
    <row r="39" spans="1:22" ht="10.5" customHeight="1">
      <c r="A39" s="297" t="s">
        <v>527</v>
      </c>
      <c r="C39" s="298"/>
      <c r="D39" s="386" t="s">
        <v>100</v>
      </c>
      <c r="F39" s="77"/>
      <c r="G39" s="162"/>
      <c r="H39" s="297" t="s">
        <v>101</v>
      </c>
      <c r="I39" s="350"/>
      <c r="J39" s="154" t="s">
        <v>528</v>
      </c>
      <c r="K39" s="154"/>
      <c r="L39" s="687" t="s">
        <v>103</v>
      </c>
      <c r="M39" s="688"/>
      <c r="N39" s="688"/>
      <c r="O39" s="688"/>
      <c r="P39" s="688"/>
      <c r="Q39" s="688"/>
      <c r="R39" s="688"/>
      <c r="S39" s="688"/>
      <c r="T39" s="688"/>
      <c r="U39" s="688"/>
      <c r="V39" s="689"/>
    </row>
    <row r="40" spans="1:22">
      <c r="A40" s="311"/>
      <c r="B40" s="312"/>
      <c r="C40" s="313"/>
      <c r="D40" s="397"/>
      <c r="E40" s="312"/>
      <c r="F40" s="673" t="s">
        <v>1233</v>
      </c>
      <c r="G40" s="674"/>
      <c r="H40" s="673" t="s">
        <v>1245</v>
      </c>
      <c r="I40" s="674"/>
      <c r="J40" s="158" t="s">
        <v>104</v>
      </c>
      <c r="K40" s="158"/>
      <c r="L40" s="675" t="s">
        <v>105</v>
      </c>
      <c r="M40" s="676"/>
      <c r="N40" s="676"/>
      <c r="O40" s="676"/>
      <c r="P40" s="676"/>
      <c r="Q40" s="676"/>
      <c r="R40" s="676"/>
      <c r="S40" s="676"/>
      <c r="T40" s="676"/>
      <c r="U40" s="676"/>
      <c r="V40" s="677"/>
    </row>
    <row r="41" spans="1:22">
      <c r="B41" s="305"/>
    </row>
    <row r="47" spans="1:22" s="354" customFormat="1" ht="26.25" customHeight="1">
      <c r="A47" s="163" t="s">
        <v>886</v>
      </c>
      <c r="B47" s="146"/>
      <c r="C47" s="163" t="s">
        <v>569</v>
      </c>
      <c r="D47" s="362"/>
      <c r="E47" s="362"/>
      <c r="F47" s="363"/>
      <c r="G47" s="163" t="s">
        <v>880</v>
      </c>
      <c r="H47" s="146"/>
      <c r="I47" s="163" t="s">
        <v>569</v>
      </c>
      <c r="K47" s="265"/>
      <c r="L47" s="265"/>
      <c r="V47" s="264"/>
    </row>
    <row r="48" spans="1:22" s="354" customFormat="1" ht="19.25" customHeight="1">
      <c r="A48" s="163" t="s">
        <v>887</v>
      </c>
      <c r="B48" s="146"/>
      <c r="C48" s="163" t="s">
        <v>891</v>
      </c>
      <c r="D48" s="362"/>
      <c r="E48" s="362"/>
      <c r="F48" s="363"/>
      <c r="G48" s="247" t="s">
        <v>881</v>
      </c>
      <c r="H48" s="381"/>
      <c r="I48" s="247" t="s">
        <v>891</v>
      </c>
      <c r="K48" s="265"/>
      <c r="L48" s="265"/>
      <c r="V48" s="264"/>
    </row>
    <row r="49" spans="1:22" s="354" customFormat="1" ht="19.25" customHeight="1">
      <c r="A49" s="163" t="s">
        <v>888</v>
      </c>
      <c r="B49" s="146"/>
      <c r="C49" s="163" t="s">
        <v>891</v>
      </c>
      <c r="D49" s="362"/>
      <c r="E49" s="362"/>
      <c r="F49" s="363"/>
      <c r="G49" s="163" t="s">
        <v>882</v>
      </c>
      <c r="H49" s="146"/>
      <c r="I49" s="163" t="s">
        <v>569</v>
      </c>
      <c r="K49" s="265"/>
      <c r="L49" s="265"/>
      <c r="V49" s="264"/>
    </row>
    <row r="50" spans="1:22" s="354" customFormat="1" ht="19.25" customHeight="1">
      <c r="A50" s="163" t="s">
        <v>889</v>
      </c>
      <c r="B50" s="146"/>
      <c r="C50" s="163" t="s">
        <v>569</v>
      </c>
      <c r="D50" s="362"/>
      <c r="E50" s="362"/>
      <c r="F50" s="363"/>
      <c r="G50" s="163" t="s">
        <v>883</v>
      </c>
      <c r="H50" s="146"/>
      <c r="I50" s="163" t="s">
        <v>569</v>
      </c>
      <c r="K50" s="265"/>
      <c r="L50" s="265"/>
      <c r="V50" s="264"/>
    </row>
    <row r="51" spans="1:22" s="354" customFormat="1" ht="19.25" customHeight="1">
      <c r="A51" s="163" t="s">
        <v>890</v>
      </c>
      <c r="B51" s="146"/>
      <c r="C51" s="163" t="s">
        <v>569</v>
      </c>
      <c r="D51" s="362"/>
      <c r="E51" s="362"/>
      <c r="F51" s="363"/>
      <c r="G51" s="163" t="s">
        <v>885</v>
      </c>
      <c r="H51" s="146"/>
      <c r="I51" s="163" t="s">
        <v>569</v>
      </c>
      <c r="K51" s="265"/>
      <c r="L51" s="265"/>
      <c r="V51" s="264"/>
    </row>
    <row r="52" spans="1:22" ht="18.75" customHeight="1">
      <c r="A52" s="411"/>
      <c r="B52" s="411"/>
      <c r="C52" s="411"/>
      <c r="D52" s="411"/>
      <c r="E52" s="411"/>
      <c r="F52" s="266"/>
      <c r="G52" s="163" t="s">
        <v>884</v>
      </c>
      <c r="H52" s="146"/>
      <c r="I52" s="163" t="s">
        <v>569</v>
      </c>
    </row>
    <row r="56" spans="1:22">
      <c r="A56" s="282" t="s">
        <v>1223</v>
      </c>
      <c r="L56" s="355"/>
    </row>
    <row r="57" spans="1:22" ht="14">
      <c r="A57" s="356"/>
      <c r="C57" s="334"/>
      <c r="D57" s="357"/>
      <c r="L57" s="358"/>
    </row>
    <row r="58" spans="1:22" ht="14">
      <c r="A58" s="359"/>
      <c r="C58" s="334"/>
      <c r="D58" s="357"/>
      <c r="L58" s="358"/>
    </row>
    <row r="59" spans="1:22" ht="14">
      <c r="A59" s="359"/>
      <c r="C59" s="334"/>
      <c r="D59" s="357"/>
      <c r="L59" s="358"/>
    </row>
    <row r="60" spans="1:22" ht="14">
      <c r="A60" s="359"/>
      <c r="B60" s="334"/>
      <c r="C60" s="334"/>
      <c r="D60" s="357"/>
      <c r="L60" s="358"/>
    </row>
    <row r="61" spans="1:22" ht="14">
      <c r="A61" s="359"/>
      <c r="B61" s="334"/>
      <c r="C61" s="334"/>
      <c r="D61" s="357"/>
      <c r="L61" s="358"/>
    </row>
    <row r="62" spans="1:22" ht="14">
      <c r="A62" s="359"/>
      <c r="B62" s="334"/>
      <c r="C62" s="334"/>
      <c r="D62" s="357"/>
      <c r="L62" s="358"/>
    </row>
    <row r="63" spans="1:22" ht="14">
      <c r="A63" s="334"/>
      <c r="B63" s="334"/>
      <c r="C63" s="334"/>
      <c r="D63" s="357"/>
      <c r="L63" s="360"/>
    </row>
    <row r="64" spans="1:22" ht="14">
      <c r="A64" s="359"/>
      <c r="B64" s="334"/>
      <c r="C64" s="334"/>
      <c r="D64" s="357"/>
    </row>
    <row r="65" spans="1:4" ht="14">
      <c r="A65" s="334"/>
      <c r="B65" s="334"/>
      <c r="C65" s="334"/>
      <c r="D65" s="357"/>
    </row>
    <row r="66" spans="1:4" ht="14">
      <c r="A66" s="334"/>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59"/>
      <c r="B75" s="334"/>
      <c r="C75" s="334"/>
      <c r="D75" s="357"/>
    </row>
    <row r="76" spans="1:4" ht="14">
      <c r="A76" s="359"/>
      <c r="B76" s="334"/>
      <c r="C76" s="334"/>
      <c r="D76" s="357"/>
    </row>
    <row r="77" spans="1:4" ht="14">
      <c r="A77" s="334"/>
      <c r="B77" s="334"/>
      <c r="C77" s="334"/>
      <c r="D77" s="357"/>
    </row>
    <row r="78" spans="1:4" ht="14">
      <c r="B78" s="334"/>
    </row>
    <row r="79" spans="1:4" ht="14">
      <c r="B79" s="334"/>
    </row>
    <row r="80" spans="1:4" ht="14">
      <c r="B80" s="334"/>
    </row>
  </sheetData>
  <mergeCells count="9">
    <mergeCell ref="F40:G40"/>
    <mergeCell ref="H40:I40"/>
    <mergeCell ref="L40:V40"/>
    <mergeCell ref="B32:C33"/>
    <mergeCell ref="L34:V34"/>
    <mergeCell ref="F35:G35"/>
    <mergeCell ref="F36:G36"/>
    <mergeCell ref="F37:G37"/>
    <mergeCell ref="L39:V39"/>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F7D39-618D-4C73-8355-7087C36AB54D}">
  <sheetPr>
    <pageSetUpPr fitToPage="1"/>
  </sheetPr>
  <dimension ref="A1:AD75"/>
  <sheetViews>
    <sheetView topLeftCell="A16" zoomScale="70" zoomScaleNormal="70" zoomScaleSheetLayoutView="85" workbookViewId="0">
      <selection activeCell="J24" sqref="J24"/>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28"/>
      <c r="I10" s="629"/>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8"/>
      <c r="B18" s="369" t="s">
        <v>1177</v>
      </c>
      <c r="C18" s="187" t="str">
        <f>IF(D18="","",VLOOKUP(B18,Data!$B$5:$L$404,2,FALSE))</f>
        <v/>
      </c>
      <c r="D18" s="361"/>
      <c r="E18" s="276"/>
      <c r="F18" s="185" t="str">
        <f>IF(D18="","",VLOOKUP(B18,Data!$B$5:$L$404,11,FALSE))</f>
        <v/>
      </c>
      <c r="G18" s="188" t="str">
        <f t="shared" ref="G18:G28"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11</v>
      </c>
      <c r="B19" s="419" t="s">
        <v>239</v>
      </c>
      <c r="C19" s="187" t="str">
        <f>IF(D19="","",VLOOKUP(B19,Data!$B$5:$L$404,2,FALSE))</f>
        <v>AAC7366</v>
      </c>
      <c r="D19" s="361">
        <v>6</v>
      </c>
      <c r="E19" s="276"/>
      <c r="F19" s="185">
        <f>IF(D19="","",VLOOKUP(B19,Data!$B$5:$L$404,11,FALSE))</f>
        <v>2618.06</v>
      </c>
      <c r="G19" s="188">
        <f t="shared" si="0"/>
        <v>15708.36</v>
      </c>
      <c r="H19" s="182" t="str">
        <f>IF(D19="","",VLOOKUP(B19,Data!$B$5:$D$404,3,FALSE))</f>
        <v>C/T</v>
      </c>
      <c r="I19" s="182" t="str">
        <f>IF(D19="","",VLOOKUP(B19,Data!$B$5:$M$404,12,FALSE))</f>
        <v>Indonesia</v>
      </c>
      <c r="J19" s="280" t="s">
        <v>1178</v>
      </c>
      <c r="K19" s="183">
        <f>IF(D19="","",VLOOKUP(B19,Data!$B$5:$E$404,4,FALSE)*D19)</f>
        <v>1596</v>
      </c>
      <c r="L19" s="183">
        <f>IF(D19="","",VLOOKUP(B19,Data!$B$5:$F$404,5,FALSE)*D19)</f>
        <v>1476</v>
      </c>
      <c r="M19" s="189"/>
      <c r="N19" s="377"/>
      <c r="O19" s="378"/>
      <c r="P19" s="186"/>
      <c r="Q19" s="378"/>
      <c r="R19" s="378"/>
      <c r="S19" s="186"/>
      <c r="T19" s="379"/>
      <c r="U19" s="186"/>
      <c r="V19" s="184">
        <f>IF(D19="","",VLOOKUP(B19,Data!$B$5:$J$404,9,FALSE)*D19)</f>
        <v>8.9280000000000008</v>
      </c>
      <c r="W19" s="282"/>
      <c r="X19" s="282"/>
      <c r="Y19" s="282"/>
      <c r="Z19" s="282"/>
      <c r="AA19" s="282"/>
      <c r="AB19" s="282"/>
      <c r="AC19" s="282"/>
      <c r="AD19" s="282"/>
    </row>
    <row r="20" spans="1:30" s="340" customFormat="1" ht="17" customHeight="1">
      <c r="A20" s="485"/>
      <c r="B20" s="369" t="s">
        <v>1204</v>
      </c>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553"/>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488">
        <v>12</v>
      </c>
      <c r="B21" s="419" t="s">
        <v>353</v>
      </c>
      <c r="C21" s="187" t="str">
        <f>IF(D21="","",VLOOKUP(B21,Data!$B$5:$L$404,2,FALSE))</f>
        <v>WQ78260</v>
      </c>
      <c r="D21" s="361">
        <v>2</v>
      </c>
      <c r="E21" s="276"/>
      <c r="F21" s="185">
        <f>IF(D21="","",VLOOKUP(B21,Data!$B$5:$L$404,11,FALSE))</f>
        <v>4283.6499999999996</v>
      </c>
      <c r="G21" s="188">
        <f t="shared" si="0"/>
        <v>8567.2999999999993</v>
      </c>
      <c r="H21" s="182" t="str">
        <f>IF(D21="","",VLOOKUP(B21,Data!$B$5:$D$404,3,FALSE))</f>
        <v>C/T</v>
      </c>
      <c r="I21" s="182" t="str">
        <f>IF(D21="","",VLOOKUP(B21,Data!$B$5:$M$404,12,FALSE))</f>
        <v>Indonesia</v>
      </c>
      <c r="J21" s="280" t="s">
        <v>1205</v>
      </c>
      <c r="K21" s="183">
        <f>IF(D21="","",VLOOKUP(B21,Data!$B$5:$E$404,4,FALSE)*D21)</f>
        <v>610</v>
      </c>
      <c r="L21" s="183">
        <f>IF(D21="","",VLOOKUP(B21,Data!$B$5:$F$404,5,FALSE)*D21)</f>
        <v>538</v>
      </c>
      <c r="M21" s="189"/>
      <c r="N21" s="377"/>
      <c r="O21" s="378"/>
      <c r="P21" s="186"/>
      <c r="Q21" s="378"/>
      <c r="R21" s="378"/>
      <c r="S21" s="186"/>
      <c r="T21" s="379"/>
      <c r="U21" s="186"/>
      <c r="V21" s="184">
        <f>IF(D21="","",VLOOKUP(B21,Data!$B$5:$J$404,9,FALSE)*D21)</f>
        <v>3.0680000000000001</v>
      </c>
      <c r="W21" s="282"/>
      <c r="X21" s="282"/>
      <c r="Y21" s="282"/>
      <c r="Z21" s="282"/>
      <c r="AA21" s="282"/>
      <c r="AB21" s="282"/>
      <c r="AC21" s="282"/>
      <c r="AD21" s="282"/>
    </row>
    <row r="22" spans="1:30" s="340" customFormat="1" ht="17" customHeight="1">
      <c r="A22" s="488"/>
      <c r="B22" s="419"/>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c r="C25" s="187" t="str">
        <f>IF(D25="","",VLOOKUP(B25,Data!$B$5:$L$404,2,FALSE))</f>
        <v/>
      </c>
      <c r="D25" s="361"/>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c r="C26" s="187" t="str">
        <f>IF(D26="","",VLOOKUP(B26,Data!$B$5:$L$404,2,FALSE))</f>
        <v/>
      </c>
      <c r="D26" s="361"/>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272"/>
      <c r="B27" s="342" t="s">
        <v>871</v>
      </c>
      <c r="C27" s="187" t="str">
        <f>IF(D27="","",VLOOKUP(B27,Data!$B$5:$L$404,2,FALSE))</f>
        <v/>
      </c>
      <c r="D27" s="339"/>
      <c r="E27" s="412"/>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272"/>
      <c r="B28" s="342" t="s">
        <v>1246</v>
      </c>
      <c r="C28" s="187" t="str">
        <f>IF(D28="","",VLOOKUP(B28,Data!$B$5:$L$404,2,FALSE))</f>
        <v/>
      </c>
      <c r="D28" s="339"/>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t="e">
        <f>IF(B28=Data!B87,Data!G87,(IF(B28=Data!B93,Data!G93,(IF(B28=Data!B95,Data!G95,(IF(B28=Data!#REF!,Data!#REF!,(IF(B28=Data!#REF!,Data!#REF!,(IF(B28=Data!B78,Data!G78,(IF(B28=Data!#REF!,Data!#REF!,(IF(B28=Data!#REF!,Data!#REF!,Data!#REF!)))))))))))))))&amp;IF(B28=Data!B212,Data!G212,(IF(B28=Data!B213,Data!G213,(IF(B28=Data!#REF!,Data!#REF!,(IF(B28=Data!B208,Data!G208,(IF(B28=Data!B209,Data!G209,(IF(B28=Data!#REF!,Data!G905,(IF(B28=Data!#REF!,Data!#REF!,(IF(B28=Data!B265,Data!G265,Data!#REF!)))))))))))))))&amp;IF(B28=Data!#REF!,Data!#REF!,(IF(B28=Data!#REF!,Data!#REF!,(IF(B28=Data!#REF!,Data!#REF!,(IF(B28=Data!#REF!,Data!#REF!,(IF(B28=Data!#REF!,Data!#REF!,Data!#REF!)))))))))</f>
        <v>#REF!</v>
      </c>
      <c r="N28" s="377"/>
      <c r="O28" s="378"/>
      <c r="P28" s="186" t="e">
        <f>IF(B28=Data!B87,Data!H87,(IF(B28=Data!B93,Data!H93,(IF(B28=Data!B95,Data!H95,(IF(B28=Data!#REF!,Data!#REF!,(IF(B28=Data!#REF!,Data!#REF!,(IF(B28=Data!B78,Data!H78,(IF(B28=Data!#REF!,Data!#REF!,(IF(B28=Data!#REF!,Data!#REF!,Data!#REF!)))))))))))))))&amp;IF(B28=Data!B212,Data!H212,(IF(B28=Data!B213,Data!H213,(IF(B28=Data!#REF!,Data!#REF!,(IF(B28=Data!B208,Data!H208,(IF(B28=Data!B209,Data!H209,(IF(B28=Data!#REF!,Data!H905,(IF(B28=Data!#REF!,Data!#REF!,(IF(B28=Data!B265,Data!H265,Data!#REF!)))))))))))))))&amp;IF(B28=Data!#REF!,Data!#REF!,(IF(B28=Data!#REF!,Data!#REF!,(IF(B28=Data!#REF!,Data!#REF!,(IF(B28=Data!#REF!,Data!#REF!,(IF(B28=Data!#REF!,Data!#REF!,Data!#REF!)))))))))</f>
        <v>#REF!</v>
      </c>
      <c r="Q28" s="378"/>
      <c r="R28" s="378"/>
      <c r="S28" s="186" t="e">
        <f>IF(B28=Data!B87,Data!I87,(IF(B28=Data!B93,Data!I93,(IF(B28=Data!B95,Data!I95,(IF(B28=Data!#REF!,Data!#REF!,(IF(B28=Data!#REF!,Data!#REF!,(IF(B28=Data!B78,Data!I78,(IF(B28=Data!#REF!,Data!#REF!,(IF(B28=Data!#REF!,Data!#REF!,Data!#REF!)))))))))))))))&amp;IF(B28=Data!B212,Data!I212,(IF(B28=Data!B213,Data!I213,(IF(B28=Data!#REF!,Data!#REF!,(IF(B28=Data!B208,Data!I208,(IF(B28=Data!B209,Data!I209,(IF(B28=Data!#REF!,Data!I905,(IF(B28=Data!#REF!,Data!#REF!,(IF(B28=Data!B265,Data!I265,Data!#REF!)))))))))))))))&amp;IF(B28=Data!#REF!,Data!#REF!,(IF(B28=Data!#REF!,Data!#REF!,(IF(B28=Data!#REF!,Data!#REF!,(IF(B28=Data!#REF!,Data!#REF!,(IF(B28=Data!#REF!,Data!#REF!,Data!#REF!)))))))))</f>
        <v>#REF!</v>
      </c>
      <c r="T28" s="379"/>
      <c r="U28" s="186" t="e">
        <f>IF(B28=Data!B87,Data!J87,(IF(B28=Data!B93,Data!J93,(IF(B28=Data!B95,Data!J95,(IF(B28=Data!#REF!,Data!#REF!,(IF(B28=Data!#REF!,Data!#REF!,(IF(B28=Data!B78,Data!J78,(IF(B28=Data!#REF!,Data!#REF!,(IF(B28=Data!#REF!,Data!#REF!,Data!#REF!)))))))))))))))&amp;IF(B28=Data!B212,Data!J212,(IF(B28=Data!B213,Data!J213,(IF(B28=Data!#REF!,Data!#REF!,(IF(B28=Data!B208,Data!J208,(IF(B28=Data!B209,Data!J209,(IF(B28=Data!#REF!,Data!J905,(IF(B28=Data!#REF!,Data!#REF!,(IF(B28=Data!B265,Data!J265,Data!#REF!)))))))))))))))&amp;IF(B28=Data!#REF!,Data!#REF!,(IF(B28=Data!#REF!,Data!#REF!,(IF(B28=Data!#REF!,Data!#REF!,(IF(B28=Data!#REF!,Data!#REF!,(IF(B28=Data!#REF!,Data!#REF!,Data!#REF!)))))))))</f>
        <v>#REF!</v>
      </c>
      <c r="V28" s="184" t="str">
        <f>IF(D28="","",VLOOKUP(B28,Data!$B$5:$J$404,9,FALSE)*D28)</f>
        <v/>
      </c>
      <c r="W28" s="282"/>
      <c r="X28" s="282"/>
      <c r="Y28" s="282"/>
      <c r="Z28" s="282"/>
      <c r="AA28" s="282"/>
      <c r="AB28" s="282"/>
      <c r="AC28" s="282"/>
      <c r="AD28" s="282"/>
    </row>
    <row r="29" spans="1:30" s="340" customFormat="1" ht="16.5" customHeight="1">
      <c r="A29" s="272"/>
      <c r="B29" s="695" t="s">
        <v>1244</v>
      </c>
      <c r="C29" s="696"/>
      <c r="D29" s="193">
        <f>SUM(D18:D28)</f>
        <v>8</v>
      </c>
      <c r="E29" s="380"/>
      <c r="F29" s="190"/>
      <c r="G29" s="191">
        <f>SUM(G18:G28)</f>
        <v>24275.66</v>
      </c>
      <c r="H29" s="343"/>
      <c r="I29" s="343"/>
      <c r="J29" s="343"/>
      <c r="K29" s="191">
        <f>SUM(K18:K28)</f>
        <v>2206</v>
      </c>
      <c r="L29" s="191">
        <f>SUM(L18:L28)</f>
        <v>2014</v>
      </c>
      <c r="M29" s="190">
        <f>SUM(M16:M17)</f>
        <v>0</v>
      </c>
      <c r="N29" s="190"/>
      <c r="O29" s="190"/>
      <c r="P29" s="190"/>
      <c r="Q29" s="190"/>
      <c r="R29" s="190">
        <f>SUM(R16:R17)</f>
        <v>0</v>
      </c>
      <c r="S29" s="190">
        <f>SUM(S16:S17)</f>
        <v>0</v>
      </c>
      <c r="T29" s="190"/>
      <c r="U29" s="190">
        <f>SUM(U16:U17)</f>
        <v>0</v>
      </c>
      <c r="V29" s="192">
        <f>SUM(V18:V28)</f>
        <v>11.996</v>
      </c>
    </row>
    <row r="30" spans="1:30" ht="10.25" customHeight="1">
      <c r="A30" s="272"/>
      <c r="B30" s="697"/>
      <c r="C30" s="698"/>
      <c r="D30" s="345"/>
      <c r="E30" s="311"/>
      <c r="F30" s="160" t="s">
        <v>523</v>
      </c>
      <c r="G30" s="157"/>
      <c r="H30" s="344"/>
      <c r="I30" s="344"/>
      <c r="J30" s="344"/>
      <c r="K30" s="161"/>
      <c r="L30" s="151"/>
      <c r="M30" s="298"/>
      <c r="T30" s="298"/>
      <c r="U30" s="298"/>
      <c r="V30" s="155"/>
    </row>
    <row r="31" spans="1:30" ht="14">
      <c r="A31" s="290" t="s">
        <v>524</v>
      </c>
      <c r="B31" s="346"/>
      <c r="C31" s="347"/>
      <c r="D31" s="396" t="s">
        <v>81</v>
      </c>
      <c r="E31" s="305"/>
      <c r="F31" s="68" t="s">
        <v>82</v>
      </c>
      <c r="G31" s="72"/>
      <c r="H31" s="322" t="s">
        <v>83</v>
      </c>
      <c r="I31" s="349"/>
      <c r="J31" s="152" t="s">
        <v>84</v>
      </c>
      <c r="K31" s="152"/>
      <c r="L31" s="682" t="s">
        <v>85</v>
      </c>
      <c r="M31" s="683"/>
      <c r="N31" s="683"/>
      <c r="O31" s="683"/>
      <c r="P31" s="683"/>
      <c r="Q31" s="683"/>
      <c r="R31" s="683"/>
      <c r="S31" s="683"/>
      <c r="T31" s="683"/>
      <c r="U31" s="683"/>
      <c r="V31" s="684"/>
    </row>
    <row r="32" spans="1:30" ht="14">
      <c r="A32" s="297" t="s">
        <v>525</v>
      </c>
      <c r="B32" s="334"/>
      <c r="C32" s="308"/>
      <c r="D32" s="386" t="s">
        <v>87</v>
      </c>
      <c r="F32" s="685"/>
      <c r="G32" s="686"/>
      <c r="H32" s="297" t="s">
        <v>88</v>
      </c>
      <c r="I32" s="350"/>
      <c r="J32" s="154" t="s">
        <v>89</v>
      </c>
      <c r="K32" s="154"/>
      <c r="L32" s="150"/>
      <c r="V32" s="155"/>
    </row>
    <row r="33" spans="1:22">
      <c r="A33" s="297" t="s">
        <v>526</v>
      </c>
      <c r="B33" s="297"/>
      <c r="C33" s="298"/>
      <c r="D33" s="386"/>
      <c r="F33" s="685"/>
      <c r="G33" s="686"/>
      <c r="H33" s="297"/>
      <c r="I33" s="350"/>
      <c r="J33" s="154" t="s">
        <v>93</v>
      </c>
      <c r="K33" s="154"/>
      <c r="L33" s="150"/>
      <c r="V33" s="155"/>
    </row>
    <row r="34" spans="1:22" ht="10.5" customHeight="1">
      <c r="A34" s="311"/>
      <c r="B34" s="351"/>
      <c r="C34" s="352"/>
      <c r="D34" s="386" t="s">
        <v>94</v>
      </c>
      <c r="F34" s="685"/>
      <c r="G34" s="686"/>
      <c r="H34" s="297" t="s">
        <v>95</v>
      </c>
      <c r="I34" s="350"/>
      <c r="J34" s="154"/>
      <c r="K34" s="154"/>
      <c r="L34" s="150"/>
      <c r="V34" s="155"/>
    </row>
    <row r="35" spans="1:22" ht="13">
      <c r="A35" s="290" t="s">
        <v>96</v>
      </c>
      <c r="C35" s="292"/>
      <c r="D35" s="386" t="s">
        <v>97</v>
      </c>
      <c r="F35" s="76" t="s">
        <v>98</v>
      </c>
      <c r="G35" s="73"/>
      <c r="H35" s="297" t="s">
        <v>88</v>
      </c>
      <c r="I35" s="350"/>
      <c r="J35" s="154" t="s">
        <v>99</v>
      </c>
      <c r="K35" s="154"/>
      <c r="L35" s="150"/>
      <c r="V35" s="155"/>
    </row>
    <row r="36" spans="1:22" ht="10.5" customHeight="1">
      <c r="A36" s="297" t="s">
        <v>527</v>
      </c>
      <c r="C36" s="298"/>
      <c r="D36" s="386" t="s">
        <v>100</v>
      </c>
      <c r="F36" s="77"/>
      <c r="G36" s="162"/>
      <c r="H36" s="297" t="s">
        <v>101</v>
      </c>
      <c r="I36" s="350"/>
      <c r="J36" s="154" t="s">
        <v>528</v>
      </c>
      <c r="K36" s="154"/>
      <c r="L36" s="687" t="s">
        <v>103</v>
      </c>
      <c r="M36" s="688"/>
      <c r="N36" s="688"/>
      <c r="O36" s="688"/>
      <c r="P36" s="688"/>
      <c r="Q36" s="688"/>
      <c r="R36" s="688"/>
      <c r="S36" s="688"/>
      <c r="T36" s="688"/>
      <c r="U36" s="688"/>
      <c r="V36" s="689"/>
    </row>
    <row r="37" spans="1:22">
      <c r="A37" s="311"/>
      <c r="B37" s="312"/>
      <c r="C37" s="313"/>
      <c r="D37" s="397"/>
      <c r="E37" s="312"/>
      <c r="F37" s="673" t="s">
        <v>1233</v>
      </c>
      <c r="G37" s="674"/>
      <c r="H37" s="673" t="s">
        <v>1245</v>
      </c>
      <c r="I37" s="674"/>
      <c r="J37" s="158" t="s">
        <v>104</v>
      </c>
      <c r="K37" s="158"/>
      <c r="L37" s="675" t="s">
        <v>105</v>
      </c>
      <c r="M37" s="676"/>
      <c r="N37" s="676"/>
      <c r="O37" s="676"/>
      <c r="P37" s="676"/>
      <c r="Q37" s="676"/>
      <c r="R37" s="676"/>
      <c r="S37" s="676"/>
      <c r="T37" s="676"/>
      <c r="U37" s="676"/>
      <c r="V37" s="677"/>
    </row>
    <row r="38" spans="1:22">
      <c r="B38" s="305"/>
    </row>
    <row r="42" spans="1:22" s="354" customFormat="1" ht="21" customHeight="1">
      <c r="A42" s="163" t="s">
        <v>886</v>
      </c>
      <c r="B42" s="146"/>
      <c r="C42" s="163" t="s">
        <v>569</v>
      </c>
      <c r="D42" s="362"/>
      <c r="E42" s="362"/>
      <c r="F42" s="363"/>
      <c r="G42" s="163" t="s">
        <v>880</v>
      </c>
      <c r="H42" s="146"/>
      <c r="I42" s="163" t="s">
        <v>569</v>
      </c>
      <c r="K42" s="265"/>
      <c r="L42" s="265"/>
      <c r="V42" s="264"/>
    </row>
    <row r="43" spans="1:22" s="354" customFormat="1" ht="19.25" customHeight="1">
      <c r="A43" s="163" t="s">
        <v>887</v>
      </c>
      <c r="B43" s="146"/>
      <c r="C43" s="163" t="s">
        <v>891</v>
      </c>
      <c r="D43" s="362"/>
      <c r="E43" s="362"/>
      <c r="F43" s="363"/>
      <c r="G43" s="247" t="s">
        <v>881</v>
      </c>
      <c r="H43" s="381"/>
      <c r="I43" s="247" t="s">
        <v>891</v>
      </c>
      <c r="K43" s="265"/>
      <c r="L43" s="265"/>
      <c r="V43" s="264"/>
    </row>
    <row r="44" spans="1:22" s="354" customFormat="1" ht="19.25" customHeight="1">
      <c r="A44" s="163" t="s">
        <v>888</v>
      </c>
      <c r="B44" s="146"/>
      <c r="C44" s="163" t="s">
        <v>891</v>
      </c>
      <c r="D44" s="362"/>
      <c r="E44" s="362"/>
      <c r="F44" s="363"/>
      <c r="G44" s="163" t="s">
        <v>882</v>
      </c>
      <c r="H44" s="146"/>
      <c r="I44" s="163" t="s">
        <v>569</v>
      </c>
      <c r="K44" s="265"/>
      <c r="L44" s="265"/>
      <c r="V44" s="264"/>
    </row>
    <row r="45" spans="1:22" s="354" customFormat="1" ht="19.25" customHeight="1">
      <c r="A45" s="163" t="s">
        <v>889</v>
      </c>
      <c r="B45" s="146"/>
      <c r="C45" s="163" t="s">
        <v>569</v>
      </c>
      <c r="D45" s="362"/>
      <c r="E45" s="362"/>
      <c r="F45" s="363"/>
      <c r="G45" s="163" t="s">
        <v>883</v>
      </c>
      <c r="H45" s="146"/>
      <c r="I45" s="163" t="s">
        <v>569</v>
      </c>
      <c r="K45" s="265"/>
      <c r="L45" s="265"/>
      <c r="V45" s="264"/>
    </row>
    <row r="46" spans="1:22" s="354" customFormat="1" ht="19.25" customHeight="1">
      <c r="A46" s="163" t="s">
        <v>890</v>
      </c>
      <c r="B46" s="146"/>
      <c r="C46" s="163" t="s">
        <v>569</v>
      </c>
      <c r="D46" s="362"/>
      <c r="E46" s="362"/>
      <c r="F46" s="363"/>
      <c r="G46" s="163" t="s">
        <v>885</v>
      </c>
      <c r="H46" s="146"/>
      <c r="I46" s="163" t="s">
        <v>569</v>
      </c>
      <c r="K46" s="265"/>
      <c r="L46" s="265"/>
      <c r="V46" s="264"/>
    </row>
    <row r="47" spans="1:22" ht="18.75" customHeight="1">
      <c r="A47" s="411"/>
      <c r="B47" s="411"/>
      <c r="C47" s="411"/>
      <c r="D47" s="411"/>
      <c r="E47" s="411"/>
      <c r="F47" s="266"/>
      <c r="G47" s="163" t="s">
        <v>884</v>
      </c>
      <c r="H47" s="146"/>
      <c r="I47" s="163" t="s">
        <v>569</v>
      </c>
    </row>
    <row r="51" spans="1:12">
      <c r="L51" s="355"/>
    </row>
    <row r="52" spans="1:12" ht="14">
      <c r="A52" s="356"/>
      <c r="C52" s="334"/>
      <c r="D52" s="357"/>
      <c r="L52" s="358"/>
    </row>
    <row r="53" spans="1:12" ht="14">
      <c r="A53" s="359"/>
      <c r="C53" s="334"/>
      <c r="D53" s="357"/>
      <c r="L53" s="358"/>
    </row>
    <row r="54" spans="1:12" ht="14">
      <c r="A54" s="359"/>
      <c r="C54" s="334"/>
      <c r="D54" s="357"/>
      <c r="L54" s="358"/>
    </row>
    <row r="55" spans="1:12" ht="14">
      <c r="A55" s="359"/>
      <c r="B55" s="334"/>
      <c r="C55" s="334"/>
      <c r="D55" s="357"/>
      <c r="L55" s="358"/>
    </row>
    <row r="56" spans="1:12" ht="14">
      <c r="A56" s="359"/>
      <c r="B56" s="334"/>
      <c r="C56" s="334"/>
      <c r="D56" s="357"/>
      <c r="L56" s="358"/>
    </row>
    <row r="57" spans="1:12" ht="14">
      <c r="A57" s="359"/>
      <c r="B57" s="334"/>
      <c r="C57" s="334"/>
      <c r="D57" s="357"/>
      <c r="L57" s="358"/>
    </row>
    <row r="58" spans="1:12" ht="14">
      <c r="A58" s="334"/>
      <c r="B58" s="334"/>
      <c r="C58" s="334"/>
      <c r="D58" s="357"/>
      <c r="L58" s="360"/>
    </row>
    <row r="59" spans="1:12" ht="14">
      <c r="A59" s="359"/>
      <c r="B59" s="334"/>
      <c r="C59" s="334"/>
      <c r="D59" s="357"/>
    </row>
    <row r="60" spans="1:12" ht="14">
      <c r="A60" s="334"/>
      <c r="B60" s="334"/>
      <c r="C60" s="334"/>
      <c r="D60" s="357"/>
    </row>
    <row r="61" spans="1:12" ht="14">
      <c r="A61" s="334"/>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34"/>
      <c r="B72" s="334"/>
      <c r="C72" s="334"/>
      <c r="D72" s="357"/>
    </row>
    <row r="73" spans="1:4" ht="14">
      <c r="B73" s="334"/>
    </row>
    <row r="74" spans="1:4" ht="14">
      <c r="B74" s="334"/>
    </row>
    <row r="75" spans="1:4" ht="14">
      <c r="B75" s="334"/>
    </row>
  </sheetData>
  <mergeCells count="9">
    <mergeCell ref="F37:G37"/>
    <mergeCell ref="H37:I37"/>
    <mergeCell ref="L37:V37"/>
    <mergeCell ref="B29:C30"/>
    <mergeCell ref="L31:V31"/>
    <mergeCell ref="F32:G32"/>
    <mergeCell ref="F33:G33"/>
    <mergeCell ref="F34:G34"/>
    <mergeCell ref="L36:V36"/>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1D754-EE0D-4E2D-8A58-D56419D2B127}">
  <sheetPr>
    <pageSetUpPr fitToPage="1"/>
  </sheetPr>
  <dimension ref="A1:V78"/>
  <sheetViews>
    <sheetView topLeftCell="B13" zoomScale="85" zoomScaleNormal="85" zoomScaleSheetLayoutView="75" workbookViewId="0">
      <selection activeCell="K29" sqref="K29"/>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2" width="14.3632812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30"/>
      <c r="I10" s="631"/>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1175</v>
      </c>
      <c r="C18" s="187" t="str">
        <f>IF(D18="","",VLOOKUP(B18,Data!$B$5:$L$404,2,FALSE))</f>
        <v/>
      </c>
      <c r="D18" s="274"/>
      <c r="E18" s="466"/>
      <c r="F18" s="185" t="str">
        <f>IF(D18="","",VLOOKUP(B18,Data!$B$5:$L$404,11,FALSE))</f>
        <v/>
      </c>
      <c r="G18" s="188" t="str">
        <f t="shared" ref="G18:G30"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195,Data!G195,(IF(B18=Data!B201,Data!G201,(IF(B18=Data!B203,Data!G203,(IF(B18=Data!#REF!,Data!#REF!,(IF(B18=Data!#REF!,Data!#REF!,(IF(B18=Data!B186,Data!G186,(IF(B18=Data!#REF!,Data!#REF!,(IF(B18=Data!#REF!,Data!#REF!,Data!#REF!)))))))))))))))&amp;IF(B18=Data!B321,Data!G321,(IF(B18=Data!B322,Data!G322,(IF(B18=Data!#REF!,Data!#REF!,(IF(B18=Data!B317,Data!G317,(IF(B18=Data!B318,Data!G318,(IF(B18=Data!#REF!,Data!G1013,(IF(B18=Data!#REF!,Data!#REF!,(IF(B18=Data!B373,Data!G373,Data!#REF!)))))))))))))))&amp;IF(B18=Data!#REF!,Data!#REF!,(IF(B18=Data!#REF!,Data!#REF!,(IF(B18=Data!#REF!,Data!#REF!,(IF(B18=Data!#REF!,Data!#REF!,(IF(B18=Data!#REF!,Data!#REF!,Data!#REF!)))))))))</f>
        <v>#REF!</v>
      </c>
      <c r="N18" s="377"/>
      <c r="O18" s="378"/>
      <c r="P18" s="186" t="e">
        <f>IF(B18=Data!B195,Data!H195,(IF(B18=Data!B201,Data!H201,(IF(B18=Data!B203,Data!H203,(IF(B18=Data!#REF!,Data!#REF!,(IF(B18=Data!#REF!,Data!#REF!,(IF(B18=Data!B186,Data!H186,(IF(B18=Data!#REF!,Data!#REF!,(IF(B18=Data!#REF!,Data!#REF!,Data!#REF!)))))))))))))))&amp;IF(B18=Data!B321,Data!H321,(IF(B18=Data!B322,Data!H322,(IF(B18=Data!#REF!,Data!#REF!,(IF(B18=Data!B317,Data!H317,(IF(B18=Data!B318,Data!H318,(IF(B18=Data!#REF!,Data!H1013,(IF(B18=Data!#REF!,Data!#REF!,(IF(B18=Data!B373,Data!H373,Data!#REF!)))))))))))))))&amp;IF(B18=Data!#REF!,Data!#REF!,(IF(B18=Data!#REF!,Data!#REF!,(IF(B18=Data!#REF!,Data!#REF!,(IF(B18=Data!#REF!,Data!#REF!,(IF(B18=Data!#REF!,Data!#REF!,Data!#REF!)))))))))</f>
        <v>#REF!</v>
      </c>
      <c r="Q18" s="378"/>
      <c r="R18" s="378"/>
      <c r="S18" s="186" t="e">
        <f>IF(B18=Data!B195,Data!I195,(IF(B18=Data!B201,Data!I201,(IF(B18=Data!B203,Data!I203,(IF(B18=Data!#REF!,Data!#REF!,(IF(B18=Data!#REF!,Data!#REF!,(IF(B18=Data!B186,Data!I186,(IF(B18=Data!#REF!,Data!#REF!,(IF(B18=Data!#REF!,Data!#REF!,Data!#REF!)))))))))))))))&amp;IF(B18=Data!B321,Data!I321,(IF(B18=Data!B322,Data!I322,(IF(B18=Data!#REF!,Data!#REF!,(IF(B18=Data!B317,Data!I317,(IF(B18=Data!B318,Data!I318,(IF(B18=Data!#REF!,Data!I1013,(IF(B18=Data!#REF!,Data!#REF!,(IF(B18=Data!B373,Data!I373,Data!#REF!)))))))))))))))&amp;IF(B18=Data!#REF!,Data!#REF!,(IF(B18=Data!#REF!,Data!#REF!,(IF(B18=Data!#REF!,Data!#REF!,(IF(B18=Data!#REF!,Data!#REF!,(IF(B18=Data!#REF!,Data!#REF!,Data!#REF!)))))))))</f>
        <v>#REF!</v>
      </c>
      <c r="T18" s="379"/>
      <c r="U18" s="186" t="e">
        <f>IF(B18=Data!B195,Data!J195,(IF(B18=Data!B201,Data!J201,(IF(B18=Data!B203,Data!J203,(IF(B18=Data!#REF!,Data!#REF!,(IF(B18=Data!#REF!,Data!#REF!,(IF(B18=Data!B186,Data!J186,(IF(B18=Data!#REF!,Data!#REF!,(IF(B18=Data!#REF!,Data!#REF!,Data!#REF!)))))))))))))))&amp;IF(B18=Data!B321,Data!J321,(IF(B18=Data!B322,Data!J322,(IF(B18=Data!#REF!,Data!#REF!,(IF(B18=Data!B317,Data!J317,(IF(B18=Data!B318,Data!J318,(IF(B18=Data!#REF!,Data!J1013,(IF(B18=Data!#REF!,Data!#REF!,(IF(B18=Data!B373,Data!J373,Data!#REF!)))))))))))))))&amp;IF(B18=Data!#REF!,Data!#REF!,(IF(B18=Data!#REF!,Data!#REF!,(IF(B18=Data!#REF!,Data!#REF!,(IF(B18=Data!#REF!,Data!#REF!,(IF(B18=Data!#REF!,Data!#REF!,Data!#REF!)))))))))</f>
        <v>#REF!</v>
      </c>
      <c r="V18" s="184" t="str">
        <f>IF(D18="","",VLOOKUP(B18,Data!$B$5:$J$404,9,FALSE)*D18)</f>
        <v/>
      </c>
    </row>
    <row r="19" spans="1:22" s="340" customFormat="1" ht="17" customHeight="1">
      <c r="A19" s="272">
        <v>1</v>
      </c>
      <c r="B19" s="368" t="s">
        <v>239</v>
      </c>
      <c r="C19" s="187" t="str">
        <f>IF(D19="","",VLOOKUP(B19,Data!$B$5:$L$404,2,FALSE))</f>
        <v>AAC7366</v>
      </c>
      <c r="D19" s="274">
        <v>10</v>
      </c>
      <c r="E19" s="466" t="s">
        <v>521</v>
      </c>
      <c r="F19" s="185">
        <f>IF(D19="","",VLOOKUP(B19,Data!$B$5:$L$404,11,FALSE))</f>
        <v>2618.06</v>
      </c>
      <c r="G19" s="188">
        <f t="shared" si="0"/>
        <v>26180.6</v>
      </c>
      <c r="H19" s="182" t="str">
        <f>IF(D19="","",VLOOKUP(B19,Data!$B$5:$D$404,3,FALSE))</f>
        <v>C/T</v>
      </c>
      <c r="I19" s="182" t="str">
        <f>IF(D19="","",VLOOKUP(B19,Data!$B$5:$M$404,12,FALSE))</f>
        <v>Indonesia</v>
      </c>
      <c r="J19" s="280" t="s">
        <v>1176</v>
      </c>
      <c r="K19" s="183">
        <f>IF(D19="","",VLOOKUP(B19,Data!$B$5:$E$404,4,FALSE)*D19)</f>
        <v>2660</v>
      </c>
      <c r="L19" s="183">
        <f>IF(D19="","",VLOOKUP(B19,Data!$B$5:$F$404,5,FALSE)*D19)</f>
        <v>2460</v>
      </c>
      <c r="M19" s="189" t="e">
        <f>IF(B19=Data!B114,Data!G114,(IF(B19=Data!B120,Data!G120,(IF(B19=Data!B122,Data!G122,(IF(B19=Data!#REF!,Data!#REF!,(IF(B19=Data!#REF!,Data!#REF!,(IF(B19=Data!B105,Data!G105,(IF(B19=Data!#REF!,Data!#REF!,(IF(B19=Data!#REF!,Data!#REF!,Data!#REF!)))))))))))))))&amp;IF(B19=Data!B240,Data!G240,(IF(B19=Data!B241,Data!G241,(IF(B19=Data!#REF!,Data!#REF!,(IF(B19=Data!B236,Data!G236,(IF(B19=Data!B237,Data!G237,(IF(B19=Data!#REF!,Data!G932,(IF(B19=Data!#REF!,Data!#REF!,(IF(B19=Data!B292,Data!G292,Data!#REF!)))))))))))))))&amp;IF(B19=Data!#REF!,Data!#REF!,(IF(B19=Data!#REF!,Data!#REF!,(IF(B19=Data!#REF!,Data!#REF!,(IF(B19=Data!#REF!,Data!#REF!,(IF(B19=Data!#REF!,Data!#REF!,Data!#REF!)))))))))</f>
        <v>#REF!</v>
      </c>
      <c r="N19" s="377"/>
      <c r="O19" s="378"/>
      <c r="P19" s="186" t="e">
        <f>IF(B19=Data!B114,Data!H114,(IF(B19=Data!B120,Data!H120,(IF(B19=Data!B122,Data!H122,(IF(B19=Data!#REF!,Data!#REF!,(IF(B19=Data!#REF!,Data!#REF!,(IF(B19=Data!B105,Data!H105,(IF(B19=Data!#REF!,Data!#REF!,(IF(B19=Data!#REF!,Data!#REF!,Data!#REF!)))))))))))))))&amp;IF(B19=Data!B240,Data!H240,(IF(B19=Data!B241,Data!H241,(IF(B19=Data!#REF!,Data!#REF!,(IF(B19=Data!B236,Data!H236,(IF(B19=Data!B237,Data!H237,(IF(B19=Data!#REF!,Data!H932,(IF(B19=Data!#REF!,Data!#REF!,(IF(B19=Data!B292,Data!H292,Data!#REF!)))))))))))))))&amp;IF(B19=Data!#REF!,Data!#REF!,(IF(B19=Data!#REF!,Data!#REF!,(IF(B19=Data!#REF!,Data!#REF!,(IF(B19=Data!#REF!,Data!#REF!,(IF(B19=Data!#REF!,Data!#REF!,Data!#REF!)))))))))</f>
        <v>#REF!</v>
      </c>
      <c r="Q19" s="378"/>
      <c r="R19" s="378"/>
      <c r="S19" s="186" t="e">
        <f>IF(B19=Data!B114,Data!I114,(IF(B19=Data!B120,Data!I120,(IF(B19=Data!B122,Data!I122,(IF(B19=Data!#REF!,Data!#REF!,(IF(B19=Data!#REF!,Data!#REF!,(IF(B19=Data!B105,Data!I105,(IF(B19=Data!#REF!,Data!#REF!,(IF(B19=Data!#REF!,Data!#REF!,Data!#REF!)))))))))))))))&amp;IF(B19=Data!B240,Data!I240,(IF(B19=Data!B241,Data!I241,(IF(B19=Data!#REF!,Data!#REF!,(IF(B19=Data!B236,Data!I236,(IF(B19=Data!B237,Data!I237,(IF(B19=Data!#REF!,Data!I932,(IF(B19=Data!#REF!,Data!#REF!,(IF(B19=Data!B292,Data!I292,Data!#REF!)))))))))))))))&amp;IF(B19=Data!#REF!,Data!#REF!,(IF(B19=Data!#REF!,Data!#REF!,(IF(B19=Data!#REF!,Data!#REF!,(IF(B19=Data!#REF!,Data!#REF!,(IF(B19=Data!#REF!,Data!#REF!,Data!#REF!)))))))))</f>
        <v>#REF!</v>
      </c>
      <c r="T19" s="379"/>
      <c r="U19" s="186" t="e">
        <f>IF(B19=Data!B114,Data!J114,(IF(B19=Data!B120,Data!J120,(IF(B19=Data!B122,Data!J122,(IF(B19=Data!#REF!,Data!#REF!,(IF(B19=Data!#REF!,Data!#REF!,(IF(B19=Data!B105,Data!J105,(IF(B19=Data!#REF!,Data!#REF!,(IF(B19=Data!#REF!,Data!#REF!,Data!#REF!)))))))))))))))&amp;IF(B19=Data!B240,Data!J240,(IF(B19=Data!B241,Data!J241,(IF(B19=Data!#REF!,Data!#REF!,(IF(B19=Data!B236,Data!J236,(IF(B19=Data!B237,Data!J237,(IF(B19=Data!#REF!,Data!J932,(IF(B19=Data!#REF!,Data!#REF!,(IF(B19=Data!B292,Data!J292,Data!#REF!)))))))))))))))&amp;IF(B19=Data!#REF!,Data!#REF!,(IF(B19=Data!#REF!,Data!#REF!,(IF(B19=Data!#REF!,Data!#REF!,(IF(B19=Data!#REF!,Data!#REF!,(IF(B19=Data!#REF!,Data!#REF!,Data!#REF!)))))))))</f>
        <v>#REF!</v>
      </c>
      <c r="V19" s="184">
        <f>IF(D19="","",VLOOKUP(B19,Data!$B$5:$J$404,9,FALSE)*D19)</f>
        <v>14.879999999999999</v>
      </c>
    </row>
    <row r="20" spans="1:22" s="340" customFormat="1" ht="17" customHeight="1">
      <c r="A20" s="272"/>
      <c r="B20" s="369" t="s">
        <v>1209</v>
      </c>
      <c r="C20" s="187" t="str">
        <f>IF(D20="","",VLOOKUP(B20,Data!$B$5:$L$404,2,FALSE))</f>
        <v/>
      </c>
      <c r="D20" s="274"/>
      <c r="E20" s="46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t="e">
        <f>IF(B20=Data!B195,Data!G195,(IF(B20=Data!B201,Data!G201,(IF(B20=Data!B203,Data!G203,(IF(B20=Data!#REF!,Data!#REF!,(IF(B20=Data!#REF!,Data!#REF!,(IF(B20=Data!B186,Data!G186,(IF(B20=Data!#REF!,Data!#REF!,(IF(B20=Data!#REF!,Data!#REF!,Data!#REF!)))))))))))))))&amp;IF(B20=Data!B321,Data!G321,(IF(B20=Data!B322,Data!G322,(IF(B20=Data!#REF!,Data!#REF!,(IF(B20=Data!B317,Data!G317,(IF(B20=Data!B318,Data!G318,(IF(B20=Data!#REF!,Data!G1013,(IF(B20=Data!#REF!,Data!#REF!,(IF(B20=Data!B373,Data!G373,Data!#REF!)))))))))))))))&amp;IF(B20=Data!#REF!,Data!#REF!,(IF(B20=Data!#REF!,Data!#REF!,(IF(B20=Data!#REF!,Data!#REF!,(IF(B20=Data!#REF!,Data!#REF!,(IF(B20=Data!#REF!,Data!#REF!,Data!#REF!)))))))))</f>
        <v>#REF!</v>
      </c>
      <c r="N20" s="377"/>
      <c r="O20" s="378"/>
      <c r="P20" s="186" t="e">
        <f>IF(B20=Data!B195,Data!H195,(IF(B20=Data!B201,Data!H201,(IF(B20=Data!B203,Data!H203,(IF(B20=Data!#REF!,Data!#REF!,(IF(B20=Data!#REF!,Data!#REF!,(IF(B20=Data!B186,Data!H186,(IF(B20=Data!#REF!,Data!#REF!,(IF(B20=Data!#REF!,Data!#REF!,Data!#REF!)))))))))))))))&amp;IF(B20=Data!B321,Data!H321,(IF(B20=Data!B322,Data!H322,(IF(B20=Data!#REF!,Data!#REF!,(IF(B20=Data!B317,Data!H317,(IF(B20=Data!B318,Data!H318,(IF(B20=Data!#REF!,Data!H1013,(IF(B20=Data!#REF!,Data!#REF!,(IF(B20=Data!B373,Data!H373,Data!#REF!)))))))))))))))&amp;IF(B20=Data!#REF!,Data!#REF!,(IF(B20=Data!#REF!,Data!#REF!,(IF(B20=Data!#REF!,Data!#REF!,(IF(B20=Data!#REF!,Data!#REF!,(IF(B20=Data!#REF!,Data!#REF!,Data!#REF!)))))))))</f>
        <v>#REF!</v>
      </c>
      <c r="Q20" s="378"/>
      <c r="R20" s="378"/>
      <c r="S20" s="186" t="e">
        <f>IF(B20=Data!B195,Data!I195,(IF(B20=Data!B201,Data!I201,(IF(B20=Data!B203,Data!I203,(IF(B20=Data!#REF!,Data!#REF!,(IF(B20=Data!#REF!,Data!#REF!,(IF(B20=Data!B186,Data!I186,(IF(B20=Data!#REF!,Data!#REF!,(IF(B20=Data!#REF!,Data!#REF!,Data!#REF!)))))))))))))))&amp;IF(B20=Data!B321,Data!I321,(IF(B20=Data!B322,Data!I322,(IF(B20=Data!#REF!,Data!#REF!,(IF(B20=Data!B317,Data!I317,(IF(B20=Data!B318,Data!I318,(IF(B20=Data!#REF!,Data!I1013,(IF(B20=Data!#REF!,Data!#REF!,(IF(B20=Data!B373,Data!I373,Data!#REF!)))))))))))))))&amp;IF(B20=Data!#REF!,Data!#REF!,(IF(B20=Data!#REF!,Data!#REF!,(IF(B20=Data!#REF!,Data!#REF!,(IF(B20=Data!#REF!,Data!#REF!,(IF(B20=Data!#REF!,Data!#REF!,Data!#REF!)))))))))</f>
        <v>#REF!</v>
      </c>
      <c r="T20" s="379"/>
      <c r="U20" s="186" t="e">
        <f>IF(B20=Data!B195,Data!J195,(IF(B20=Data!B201,Data!J201,(IF(B20=Data!B203,Data!J203,(IF(B20=Data!#REF!,Data!#REF!,(IF(B20=Data!#REF!,Data!#REF!,(IF(B20=Data!B186,Data!J186,(IF(B20=Data!#REF!,Data!#REF!,(IF(B20=Data!#REF!,Data!#REF!,Data!#REF!)))))))))))))))&amp;IF(B20=Data!B321,Data!J321,(IF(B20=Data!B322,Data!J322,(IF(B20=Data!#REF!,Data!#REF!,(IF(B20=Data!B317,Data!J317,(IF(B20=Data!B318,Data!J318,(IF(B20=Data!#REF!,Data!J1013,(IF(B20=Data!#REF!,Data!#REF!,(IF(B20=Data!B373,Data!J373,Data!#REF!)))))))))))))))&amp;IF(B20=Data!#REF!,Data!#REF!,(IF(B20=Data!#REF!,Data!#REF!,(IF(B20=Data!#REF!,Data!#REF!,(IF(B20=Data!#REF!,Data!#REF!,(IF(B20=Data!#REF!,Data!#REF!,Data!#REF!)))))))))</f>
        <v>#REF!</v>
      </c>
      <c r="V20" s="184" t="str">
        <f>IF(D20="","",VLOOKUP(B20,Data!$B$5:$J$404,9,FALSE)*D20)</f>
        <v/>
      </c>
    </row>
    <row r="21" spans="1:22" s="340" customFormat="1" ht="17" customHeight="1">
      <c r="A21" s="272">
        <v>2</v>
      </c>
      <c r="B21" s="368" t="s">
        <v>353</v>
      </c>
      <c r="C21" s="187" t="str">
        <f>IF(D21="","",VLOOKUP(B21,Data!$B$5:$L$404,2,FALSE))</f>
        <v>WQ78260</v>
      </c>
      <c r="D21" s="274">
        <v>7</v>
      </c>
      <c r="E21" s="466" t="s">
        <v>522</v>
      </c>
      <c r="F21" s="185">
        <f>IF(D21="","",VLOOKUP(B21,Data!$B$5:$L$404,11,FALSE))</f>
        <v>4283.6499999999996</v>
      </c>
      <c r="G21" s="188">
        <f t="shared" si="0"/>
        <v>29985.549999999996</v>
      </c>
      <c r="H21" s="182" t="str">
        <f>IF(D21="","",VLOOKUP(B21,Data!$B$5:$D$404,3,FALSE))</f>
        <v>C/T</v>
      </c>
      <c r="I21" s="182" t="str">
        <f>IF(D21="","",VLOOKUP(B21,Data!$B$5:$M$404,12,FALSE))</f>
        <v>Indonesia</v>
      </c>
      <c r="J21" s="280" t="s">
        <v>1208</v>
      </c>
      <c r="K21" s="183">
        <f>IF(D21="","",VLOOKUP(B21,Data!$B$5:$E$404,4,FALSE)*D21)</f>
        <v>2135</v>
      </c>
      <c r="L21" s="183">
        <f>IF(D21="","",VLOOKUP(B21,Data!$B$5:$F$404,5,FALSE)*D21)</f>
        <v>1883</v>
      </c>
      <c r="M21" s="189" t="e">
        <f>IF(B21=Data!B117,Data!G117,(IF(B21=Data!B123,Data!G123,(IF(B21=Data!B125,Data!G125,(IF(B21=Data!#REF!,Data!#REF!,(IF(B21=Data!#REF!,Data!#REF!,(IF(B21=Data!B108,Data!G108,(IF(B21=Data!#REF!,Data!#REF!,(IF(B21=Data!#REF!,Data!#REF!,Data!#REF!)))))))))))))))&amp;IF(B21=Data!B243,Data!G243,(IF(B21=Data!B244,Data!G244,(IF(B21=Data!#REF!,Data!#REF!,(IF(B21=Data!B239,Data!G239,(IF(B21=Data!B240,Data!G240,(IF(B21=Data!#REF!,Data!G935,(IF(B21=Data!#REF!,Data!#REF!,(IF(B21=Data!B295,Data!G295,Data!#REF!)))))))))))))))&amp;IF(B21=Data!#REF!,Data!#REF!,(IF(B21=Data!#REF!,Data!#REF!,(IF(B21=Data!#REF!,Data!#REF!,(IF(B21=Data!#REF!,Data!#REF!,(IF(B21=Data!#REF!,Data!#REF!,Data!#REF!)))))))))</f>
        <v>#REF!</v>
      </c>
      <c r="N21" s="377"/>
      <c r="O21" s="378"/>
      <c r="P21" s="186" t="e">
        <f>IF(B21=Data!B117,Data!H117,(IF(B21=Data!B123,Data!H123,(IF(B21=Data!B125,Data!H125,(IF(B21=Data!#REF!,Data!#REF!,(IF(B21=Data!#REF!,Data!#REF!,(IF(B21=Data!B108,Data!H108,(IF(B21=Data!#REF!,Data!#REF!,(IF(B21=Data!#REF!,Data!#REF!,Data!#REF!)))))))))))))))&amp;IF(B21=Data!B243,Data!H243,(IF(B21=Data!B244,Data!H244,(IF(B21=Data!#REF!,Data!#REF!,(IF(B21=Data!B239,Data!H239,(IF(B21=Data!B240,Data!H240,(IF(B21=Data!#REF!,Data!H935,(IF(B21=Data!#REF!,Data!#REF!,(IF(B21=Data!B295,Data!H295,Data!#REF!)))))))))))))))&amp;IF(B21=Data!#REF!,Data!#REF!,(IF(B21=Data!#REF!,Data!#REF!,(IF(B21=Data!#REF!,Data!#REF!,(IF(B21=Data!#REF!,Data!#REF!,(IF(B21=Data!#REF!,Data!#REF!,Data!#REF!)))))))))</f>
        <v>#REF!</v>
      </c>
      <c r="Q21" s="378"/>
      <c r="R21" s="378"/>
      <c r="S21" s="186" t="e">
        <f>IF(B21=Data!B117,Data!I117,(IF(B21=Data!B123,Data!I123,(IF(B21=Data!B125,Data!I125,(IF(B21=Data!#REF!,Data!#REF!,(IF(B21=Data!#REF!,Data!#REF!,(IF(B21=Data!B108,Data!I108,(IF(B21=Data!#REF!,Data!#REF!,(IF(B21=Data!#REF!,Data!#REF!,Data!#REF!)))))))))))))))&amp;IF(B21=Data!B243,Data!I243,(IF(B21=Data!B244,Data!I244,(IF(B21=Data!#REF!,Data!#REF!,(IF(B21=Data!B239,Data!I239,(IF(B21=Data!B240,Data!I240,(IF(B21=Data!#REF!,Data!I935,(IF(B21=Data!#REF!,Data!#REF!,(IF(B21=Data!B295,Data!I295,Data!#REF!)))))))))))))))&amp;IF(B21=Data!#REF!,Data!#REF!,(IF(B21=Data!#REF!,Data!#REF!,(IF(B21=Data!#REF!,Data!#REF!,(IF(B21=Data!#REF!,Data!#REF!,(IF(B21=Data!#REF!,Data!#REF!,Data!#REF!)))))))))</f>
        <v>#REF!</v>
      </c>
      <c r="T21" s="379"/>
      <c r="U21" s="186" t="e">
        <f>IF(B21=Data!B117,Data!J117,(IF(B21=Data!B123,Data!J123,(IF(B21=Data!B125,Data!J125,(IF(B21=Data!#REF!,Data!#REF!,(IF(B21=Data!#REF!,Data!#REF!,(IF(B21=Data!B108,Data!J108,(IF(B21=Data!#REF!,Data!#REF!,(IF(B21=Data!#REF!,Data!#REF!,Data!#REF!)))))))))))))))&amp;IF(B21=Data!B243,Data!J243,(IF(B21=Data!B244,Data!J244,(IF(B21=Data!#REF!,Data!#REF!,(IF(B21=Data!B239,Data!J239,(IF(B21=Data!B240,Data!J240,(IF(B21=Data!#REF!,Data!J935,(IF(B21=Data!#REF!,Data!#REF!,(IF(B21=Data!B295,Data!J295,Data!#REF!)))))))))))))))&amp;IF(B21=Data!#REF!,Data!#REF!,(IF(B21=Data!#REF!,Data!#REF!,(IF(B21=Data!#REF!,Data!#REF!,(IF(B21=Data!#REF!,Data!#REF!,(IF(B21=Data!#REF!,Data!#REF!,Data!#REF!)))))))))</f>
        <v>#REF!</v>
      </c>
      <c r="V21" s="184">
        <f>IF(D21="","",VLOOKUP(B21,Data!$B$5:$J$404,9,FALSE)*D21)</f>
        <v>10.738</v>
      </c>
    </row>
    <row r="22" spans="1:22" s="340" customFormat="1" ht="17" customHeight="1">
      <c r="A22" s="272">
        <v>3</v>
      </c>
      <c r="B22" s="368" t="s">
        <v>357</v>
      </c>
      <c r="C22" s="187" t="str">
        <f>IF(D22="","",VLOOKUP(B22,Data!$B$5:$L$404,2,FALSE))</f>
        <v>WQ78290</v>
      </c>
      <c r="D22" s="274">
        <v>14</v>
      </c>
      <c r="E22" s="466"/>
      <c r="F22" s="185">
        <f>IF(D22="","",VLOOKUP(B22,Data!$B$5:$L$404,11,FALSE))</f>
        <v>4283.7299999999996</v>
      </c>
      <c r="G22" s="188">
        <f t="shared" si="0"/>
        <v>59972.219999999994</v>
      </c>
      <c r="H22" s="182" t="str">
        <f>IF(D22="","",VLOOKUP(B22,Data!$B$5:$D$404,3,FALSE))</f>
        <v>C/T</v>
      </c>
      <c r="I22" s="182" t="str">
        <f>IF(D22="","",VLOOKUP(B22,Data!$B$5:$M$404,12,FALSE))</f>
        <v>Indonesia</v>
      </c>
      <c r="J22" s="280" t="s">
        <v>1208</v>
      </c>
      <c r="K22" s="183">
        <f>IF(D22="","",VLOOKUP(B22,Data!$B$5:$E$404,4,FALSE)*D22)</f>
        <v>4270</v>
      </c>
      <c r="L22" s="183">
        <f>IF(D22="","",VLOOKUP(B22,Data!$B$5:$F$404,5,FALSE)*D22)</f>
        <v>3766</v>
      </c>
      <c r="M22" s="189" t="e">
        <f>IF(B22=Data!B105,Data!G105,(IF(B22=Data!B111,Data!G111,(IF(B22=Data!B113,Data!G113,(IF(B22=Data!#REF!,Data!#REF!,(IF(B22=Data!#REF!,Data!#REF!,(IF(B22=Data!B96,Data!G96,(IF(B22=Data!#REF!,Data!#REF!,(IF(B22=Data!#REF!,Data!#REF!,Data!#REF!)))))))))))))))&amp;IF(B22=Data!B231,Data!G231,(IF(B22=Data!B232,Data!G232,(IF(B22=Data!#REF!,Data!#REF!,(IF(B22=Data!B227,Data!G227,(IF(B22=Data!B228,Data!G228,(IF(B22=Data!#REF!,Data!G923,(IF(B22=Data!#REF!,Data!#REF!,(IF(B22=Data!B283,Data!G283,Data!#REF!)))))))))))))))&amp;IF(B22=Data!#REF!,Data!#REF!,(IF(B22=Data!#REF!,Data!#REF!,(IF(B22=Data!#REF!,Data!#REF!,(IF(B22=Data!#REF!,Data!#REF!,(IF(B22=Data!#REF!,Data!#REF!,Data!#REF!)))))))))</f>
        <v>#REF!</v>
      </c>
      <c r="N22" s="377"/>
      <c r="O22" s="378"/>
      <c r="P22" s="186" t="e">
        <f>IF(B22=Data!B105,Data!H105,(IF(B22=Data!B111,Data!H111,(IF(B22=Data!B113,Data!H113,(IF(B22=Data!#REF!,Data!#REF!,(IF(B22=Data!#REF!,Data!#REF!,(IF(B22=Data!B96,Data!H96,(IF(B22=Data!#REF!,Data!#REF!,(IF(B22=Data!#REF!,Data!#REF!,Data!#REF!)))))))))))))))&amp;IF(B22=Data!B231,Data!H231,(IF(B22=Data!B232,Data!H232,(IF(B22=Data!#REF!,Data!#REF!,(IF(B22=Data!B227,Data!H227,(IF(B22=Data!B228,Data!H228,(IF(B22=Data!#REF!,Data!H923,(IF(B22=Data!#REF!,Data!#REF!,(IF(B22=Data!B283,Data!H283,Data!#REF!)))))))))))))))&amp;IF(B22=Data!#REF!,Data!#REF!,(IF(B22=Data!#REF!,Data!#REF!,(IF(B22=Data!#REF!,Data!#REF!,(IF(B22=Data!#REF!,Data!#REF!,(IF(B22=Data!#REF!,Data!#REF!,Data!#REF!)))))))))</f>
        <v>#REF!</v>
      </c>
      <c r="Q22" s="378"/>
      <c r="R22" s="378"/>
      <c r="S22" s="186" t="e">
        <f>IF(B22=Data!B105,Data!I105,(IF(B22=Data!B111,Data!I111,(IF(B22=Data!B113,Data!I113,(IF(B22=Data!#REF!,Data!#REF!,(IF(B22=Data!#REF!,Data!#REF!,(IF(B22=Data!B96,Data!I96,(IF(B22=Data!#REF!,Data!#REF!,(IF(B22=Data!#REF!,Data!#REF!,Data!#REF!)))))))))))))))&amp;IF(B22=Data!B231,Data!I231,(IF(B22=Data!B232,Data!I232,(IF(B22=Data!#REF!,Data!#REF!,(IF(B22=Data!B227,Data!I227,(IF(B22=Data!B228,Data!I228,(IF(B22=Data!#REF!,Data!I923,(IF(B22=Data!#REF!,Data!#REF!,(IF(B22=Data!B283,Data!I283,Data!#REF!)))))))))))))))&amp;IF(B22=Data!#REF!,Data!#REF!,(IF(B22=Data!#REF!,Data!#REF!,(IF(B22=Data!#REF!,Data!#REF!,(IF(B22=Data!#REF!,Data!#REF!,(IF(B22=Data!#REF!,Data!#REF!,Data!#REF!)))))))))</f>
        <v>#REF!</v>
      </c>
      <c r="T22" s="379"/>
      <c r="U22" s="186" t="e">
        <f>IF(B22=Data!B105,Data!J105,(IF(B22=Data!B111,Data!J111,(IF(B22=Data!B113,Data!J113,(IF(B22=Data!#REF!,Data!#REF!,(IF(B22=Data!#REF!,Data!#REF!,(IF(B22=Data!B96,Data!J96,(IF(B22=Data!#REF!,Data!#REF!,(IF(B22=Data!#REF!,Data!#REF!,Data!#REF!)))))))))))))))&amp;IF(B22=Data!B231,Data!J231,(IF(B22=Data!B232,Data!J232,(IF(B22=Data!#REF!,Data!#REF!,(IF(B22=Data!B227,Data!J227,(IF(B22=Data!B228,Data!J228,(IF(B22=Data!#REF!,Data!J923,(IF(B22=Data!#REF!,Data!#REF!,(IF(B22=Data!B283,Data!J283,Data!#REF!)))))))))))))))&amp;IF(B22=Data!#REF!,Data!#REF!,(IF(B22=Data!#REF!,Data!#REF!,(IF(B22=Data!#REF!,Data!#REF!,(IF(B22=Data!#REF!,Data!#REF!,(IF(B22=Data!#REF!,Data!#REF!,Data!#REF!)))))))))</f>
        <v>#REF!</v>
      </c>
      <c r="V22" s="184">
        <f>IF(D22="","",VLOOKUP(B22,Data!$B$5:$J$404,9,FALSE)*D22)</f>
        <v>21.475999999999999</v>
      </c>
    </row>
    <row r="23" spans="1:22" s="340" customFormat="1" ht="17" customHeight="1">
      <c r="A23" s="272">
        <v>4</v>
      </c>
      <c r="B23" s="368" t="s">
        <v>529</v>
      </c>
      <c r="C23" s="187" t="str">
        <f>IF(D23="","",VLOOKUP(B23,Data!$B$5:$L$404,2,FALSE))</f>
        <v>ZJ54420</v>
      </c>
      <c r="D23" s="274">
        <v>3</v>
      </c>
      <c r="E23" s="467" t="s">
        <v>1035</v>
      </c>
      <c r="F23" s="185">
        <f>IF(D23="","",VLOOKUP(B23,Data!$B$5:$L$404,11,FALSE))</f>
        <v>4658.5600000000004</v>
      </c>
      <c r="G23" s="188">
        <f t="shared" si="0"/>
        <v>13975.68</v>
      </c>
      <c r="H23" s="182" t="str">
        <f>IF(D23="","",VLOOKUP(B23,Data!$B$5:$D$404,3,FALSE))</f>
        <v>C/T</v>
      </c>
      <c r="I23" s="182" t="str">
        <f>IF(D23="","",VLOOKUP(B23,Data!$B$5:$M$404,12,FALSE))</f>
        <v>Indonesia</v>
      </c>
      <c r="J23" s="280" t="s">
        <v>1208</v>
      </c>
      <c r="K23" s="183">
        <f>IF(D23="","",VLOOKUP(B23,Data!$B$5:$E$404,4,FALSE)*D23)</f>
        <v>915</v>
      </c>
      <c r="L23" s="183">
        <f>IF(D23="","",VLOOKUP(B23,Data!$B$5:$F$404,5,FALSE)*D23)</f>
        <v>807</v>
      </c>
      <c r="M23" s="189" t="e">
        <f>IF(B23=Data!B106,Data!G106,(IF(B23=Data!B112,Data!G112,(IF(B23=Data!B114,Data!G114,(IF(B23=Data!#REF!,Data!#REF!,(IF(B23=Data!#REF!,Data!#REF!,(IF(B23=Data!B97,Data!G97,(IF(B23=Data!#REF!,Data!#REF!,(IF(B23=Data!#REF!,Data!#REF!,Data!#REF!)))))))))))))))&amp;IF(B23=Data!B232,Data!G232,(IF(B23=Data!B233,Data!G233,(IF(B23=Data!#REF!,Data!#REF!,(IF(B23=Data!B228,Data!G228,(IF(B23=Data!B229,Data!G229,(IF(B23=Data!#REF!,Data!G924,(IF(B23=Data!#REF!,Data!#REF!,(IF(B23=Data!B284,Data!G284,Data!#REF!)))))))))))))))&amp;IF(B23=Data!#REF!,Data!#REF!,(IF(B23=Data!#REF!,Data!#REF!,(IF(B23=Data!#REF!,Data!#REF!,(IF(B23=Data!#REF!,Data!#REF!,(IF(B23=Data!#REF!,Data!#REF!,Data!#REF!)))))))))</f>
        <v>#REF!</v>
      </c>
      <c r="N23" s="377"/>
      <c r="O23" s="378"/>
      <c r="P23" s="186" t="e">
        <f>IF(B23=Data!B106,Data!H106,(IF(B23=Data!B112,Data!H112,(IF(B23=Data!B114,Data!H114,(IF(B23=Data!#REF!,Data!#REF!,(IF(B23=Data!#REF!,Data!#REF!,(IF(B23=Data!B97,Data!H97,(IF(B23=Data!#REF!,Data!#REF!,(IF(B23=Data!#REF!,Data!#REF!,Data!#REF!)))))))))))))))&amp;IF(B23=Data!B232,Data!H232,(IF(B23=Data!B233,Data!H233,(IF(B23=Data!#REF!,Data!#REF!,(IF(B23=Data!B228,Data!H228,(IF(B23=Data!B229,Data!H229,(IF(B23=Data!#REF!,Data!H924,(IF(B23=Data!#REF!,Data!#REF!,(IF(B23=Data!B284,Data!H284,Data!#REF!)))))))))))))))&amp;IF(B23=Data!#REF!,Data!#REF!,(IF(B23=Data!#REF!,Data!#REF!,(IF(B23=Data!#REF!,Data!#REF!,(IF(B23=Data!#REF!,Data!#REF!,(IF(B23=Data!#REF!,Data!#REF!,Data!#REF!)))))))))</f>
        <v>#REF!</v>
      </c>
      <c r="Q23" s="378"/>
      <c r="R23" s="378"/>
      <c r="S23" s="186" t="e">
        <f>IF(B23=Data!B106,Data!I106,(IF(B23=Data!B112,Data!I112,(IF(B23=Data!B114,Data!I114,(IF(B23=Data!#REF!,Data!#REF!,(IF(B23=Data!#REF!,Data!#REF!,(IF(B23=Data!B97,Data!I97,(IF(B23=Data!#REF!,Data!#REF!,(IF(B23=Data!#REF!,Data!#REF!,Data!#REF!)))))))))))))))&amp;IF(B23=Data!B232,Data!I232,(IF(B23=Data!B233,Data!I233,(IF(B23=Data!#REF!,Data!#REF!,(IF(B23=Data!B228,Data!I228,(IF(B23=Data!B229,Data!I229,(IF(B23=Data!#REF!,Data!I924,(IF(B23=Data!#REF!,Data!#REF!,(IF(B23=Data!B284,Data!I284,Data!#REF!)))))))))))))))&amp;IF(B23=Data!#REF!,Data!#REF!,(IF(B23=Data!#REF!,Data!#REF!,(IF(B23=Data!#REF!,Data!#REF!,(IF(B23=Data!#REF!,Data!#REF!,(IF(B23=Data!#REF!,Data!#REF!,Data!#REF!)))))))))</f>
        <v>#REF!</v>
      </c>
      <c r="T23" s="379"/>
      <c r="U23" s="186" t="e">
        <f>IF(B23=Data!B106,Data!J106,(IF(B23=Data!B112,Data!J112,(IF(B23=Data!B114,Data!J114,(IF(B23=Data!#REF!,Data!#REF!,(IF(B23=Data!#REF!,Data!#REF!,(IF(B23=Data!B97,Data!J97,(IF(B23=Data!#REF!,Data!#REF!,(IF(B23=Data!#REF!,Data!#REF!,Data!#REF!)))))))))))))))&amp;IF(B23=Data!B232,Data!J232,(IF(B23=Data!B233,Data!J233,(IF(B23=Data!#REF!,Data!#REF!,(IF(B23=Data!B228,Data!J228,(IF(B23=Data!B229,Data!J229,(IF(B23=Data!#REF!,Data!J924,(IF(B23=Data!#REF!,Data!#REF!,(IF(B23=Data!B284,Data!J284,Data!#REF!)))))))))))))))&amp;IF(B23=Data!#REF!,Data!#REF!,(IF(B23=Data!#REF!,Data!#REF!,(IF(B23=Data!#REF!,Data!#REF!,(IF(B23=Data!#REF!,Data!#REF!,(IF(B23=Data!#REF!,Data!#REF!,Data!#REF!)))))))))</f>
        <v>#REF!</v>
      </c>
      <c r="V23" s="184">
        <f>IF(D23="","",VLOOKUP(B23,Data!$B$5:$J$404,9,FALSE)*D23)</f>
        <v>4.6020000000000003</v>
      </c>
    </row>
    <row r="24" spans="1:22" s="340" customFormat="1" ht="17" customHeight="1">
      <c r="A24" s="272">
        <v>5</v>
      </c>
      <c r="B24" s="419" t="s">
        <v>547</v>
      </c>
      <c r="C24" s="187" t="str">
        <f>IF(D24="","",VLOOKUP(B24,Data!$B$5:$L$404,2,FALSE))</f>
        <v>ZG04870</v>
      </c>
      <c r="D24" s="274">
        <v>1</v>
      </c>
      <c r="E24" s="467"/>
      <c r="F24" s="185">
        <f>IF(D24="","",VLOOKUP(B24,Data!$B$5:$L$404,11,FALSE))</f>
        <v>1870.76</v>
      </c>
      <c r="G24" s="188">
        <f t="shared" si="0"/>
        <v>1870.76</v>
      </c>
      <c r="H24" s="182" t="str">
        <f>IF(D24="","",VLOOKUP(B24,Data!$B$5:$D$404,3,FALSE))</f>
        <v>C/T</v>
      </c>
      <c r="I24" s="182" t="str">
        <f>IF(D24="","",VLOOKUP(B24,Data!$B$5:$M$404,12,FALSE))</f>
        <v>Indonesia</v>
      </c>
      <c r="J24" s="280" t="s">
        <v>1208</v>
      </c>
      <c r="K24" s="183">
        <f>IF(D24="","",VLOOKUP(B24,Data!$B$5:$E$404,4,FALSE)*D24)</f>
        <v>201</v>
      </c>
      <c r="L24" s="183">
        <f>IF(D24="","",VLOOKUP(B24,Data!$B$5:$F$404,5,FALSE)*D24)</f>
        <v>181</v>
      </c>
      <c r="M24" s="189" t="e">
        <f>IF(B24=Data!B107,Data!G107,(IF(B24=Data!B113,Data!G113,(IF(B24=Data!B115,Data!G115,(IF(B24=Data!#REF!,Data!#REF!,(IF(B24=Data!#REF!,Data!#REF!,(IF(B24=Data!B98,Data!G98,(IF(B24=Data!#REF!,Data!#REF!,(IF(B24=Data!#REF!,Data!#REF!,Data!#REF!)))))))))))))))&amp;IF(B24=Data!B233,Data!G233,(IF(B24=Data!B234,Data!G234,(IF(B24=Data!#REF!,Data!#REF!,(IF(B24=Data!B229,Data!G229,(IF(B24=Data!B230,Data!G230,(IF(B24=Data!#REF!,Data!G925,(IF(B24=Data!#REF!,Data!#REF!,(IF(B24=Data!B285,Data!G285,Data!#REF!)))))))))))))))&amp;IF(B24=Data!#REF!,Data!#REF!,(IF(B24=Data!#REF!,Data!#REF!,(IF(B24=Data!#REF!,Data!#REF!,(IF(B24=Data!#REF!,Data!#REF!,(IF(B24=Data!#REF!,Data!#REF!,Data!#REF!)))))))))</f>
        <v>#REF!</v>
      </c>
      <c r="N24" s="377"/>
      <c r="O24" s="378"/>
      <c r="P24" s="186" t="e">
        <f>IF(B24=Data!B107,Data!H107,(IF(B24=Data!B113,Data!H113,(IF(B24=Data!B115,Data!H115,(IF(B24=Data!#REF!,Data!#REF!,(IF(B24=Data!#REF!,Data!#REF!,(IF(B24=Data!B98,Data!H98,(IF(B24=Data!#REF!,Data!#REF!,(IF(B24=Data!#REF!,Data!#REF!,Data!#REF!)))))))))))))))&amp;IF(B24=Data!B233,Data!H233,(IF(B24=Data!B234,Data!H234,(IF(B24=Data!#REF!,Data!#REF!,(IF(B24=Data!B229,Data!H229,(IF(B24=Data!B230,Data!H230,(IF(B24=Data!#REF!,Data!H925,(IF(B24=Data!#REF!,Data!#REF!,(IF(B24=Data!B285,Data!H285,Data!#REF!)))))))))))))))&amp;IF(B24=Data!#REF!,Data!#REF!,(IF(B24=Data!#REF!,Data!#REF!,(IF(B24=Data!#REF!,Data!#REF!,(IF(B24=Data!#REF!,Data!#REF!,(IF(B24=Data!#REF!,Data!#REF!,Data!#REF!)))))))))</f>
        <v>#REF!</v>
      </c>
      <c r="Q24" s="378"/>
      <c r="R24" s="378"/>
      <c r="S24" s="186" t="e">
        <f>IF(B24=Data!B107,Data!I107,(IF(B24=Data!B113,Data!I113,(IF(B24=Data!B115,Data!I115,(IF(B24=Data!#REF!,Data!#REF!,(IF(B24=Data!#REF!,Data!#REF!,(IF(B24=Data!B98,Data!I98,(IF(B24=Data!#REF!,Data!#REF!,(IF(B24=Data!#REF!,Data!#REF!,Data!#REF!)))))))))))))))&amp;IF(B24=Data!B233,Data!I233,(IF(B24=Data!B234,Data!I234,(IF(B24=Data!#REF!,Data!#REF!,(IF(B24=Data!B229,Data!I229,(IF(B24=Data!B230,Data!I230,(IF(B24=Data!#REF!,Data!I925,(IF(B24=Data!#REF!,Data!#REF!,(IF(B24=Data!B285,Data!I285,Data!#REF!)))))))))))))))&amp;IF(B24=Data!#REF!,Data!#REF!,(IF(B24=Data!#REF!,Data!#REF!,(IF(B24=Data!#REF!,Data!#REF!,(IF(B24=Data!#REF!,Data!#REF!,(IF(B24=Data!#REF!,Data!#REF!,Data!#REF!)))))))))</f>
        <v>#REF!</v>
      </c>
      <c r="T24" s="379"/>
      <c r="U24" s="186" t="e">
        <f>IF(B24=Data!B107,Data!J107,(IF(B24=Data!B113,Data!J113,(IF(B24=Data!B115,Data!J115,(IF(B24=Data!#REF!,Data!#REF!,(IF(B24=Data!#REF!,Data!#REF!,(IF(B24=Data!B98,Data!J98,(IF(B24=Data!#REF!,Data!#REF!,(IF(B24=Data!#REF!,Data!#REF!,Data!#REF!)))))))))))))))&amp;IF(B24=Data!B233,Data!J233,(IF(B24=Data!B234,Data!J234,(IF(B24=Data!#REF!,Data!#REF!,(IF(B24=Data!B229,Data!J229,(IF(B24=Data!B230,Data!J230,(IF(B24=Data!#REF!,Data!J925,(IF(B24=Data!#REF!,Data!#REF!,(IF(B24=Data!B285,Data!J285,Data!#REF!)))))))))))))))&amp;IF(B24=Data!#REF!,Data!#REF!,(IF(B24=Data!#REF!,Data!#REF!,(IF(B24=Data!#REF!,Data!#REF!,(IF(B24=Data!#REF!,Data!#REF!,(IF(B24=Data!#REF!,Data!#REF!,Data!#REF!)))))))))</f>
        <v>#REF!</v>
      </c>
      <c r="V24" s="184">
        <f>IF(D24="","",VLOOKUP(B24,Data!$B$5:$J$404,9,FALSE)*D24)</f>
        <v>1.1499999999999999</v>
      </c>
    </row>
    <row r="25" spans="1:22" s="340" customFormat="1" ht="17" customHeight="1">
      <c r="A25" s="272">
        <v>6</v>
      </c>
      <c r="B25" s="368" t="s">
        <v>219</v>
      </c>
      <c r="C25" s="187" t="str">
        <f>IF(D25="","",VLOOKUP(B25,Data!$B$5:$L$404,2,FALSE))</f>
        <v>WH50440</v>
      </c>
      <c r="D25" s="274">
        <v>2</v>
      </c>
      <c r="E25" s="467"/>
      <c r="F25" s="185">
        <f>IF(D25="","",VLOOKUP(B25,Data!$B$5:$L$404,11,FALSE))</f>
        <v>2347.6799999999998</v>
      </c>
      <c r="G25" s="188">
        <f t="shared" si="0"/>
        <v>4695.3599999999997</v>
      </c>
      <c r="H25" s="182" t="str">
        <f>IF(D25="","",VLOOKUP(B25,Data!$B$5:$D$404,3,FALSE))</f>
        <v>C/T</v>
      </c>
      <c r="I25" s="182" t="str">
        <f>IF(D25="","",VLOOKUP(B25,Data!$B$5:$M$404,12,FALSE))</f>
        <v>Indonesia</v>
      </c>
      <c r="J25" s="280" t="s">
        <v>1208</v>
      </c>
      <c r="K25" s="183">
        <f>IF(D25="","",VLOOKUP(B25,Data!$B$5:$E$404,4,FALSE)*D25)</f>
        <v>444</v>
      </c>
      <c r="L25" s="183">
        <f>IF(D25="","",VLOOKUP(B25,Data!$B$5:$F$404,5,FALSE)*D25)</f>
        <v>402</v>
      </c>
      <c r="M25" s="189" t="e">
        <f>IF(B25=Data!B108,Data!G108,(IF(B25=Data!B114,Data!G114,(IF(B25=Data!B116,Data!G116,(IF(B25=Data!#REF!,Data!#REF!,(IF(B25=Data!#REF!,Data!#REF!,(IF(B25=Data!B99,Data!G99,(IF(B25=Data!#REF!,Data!#REF!,(IF(B25=Data!#REF!,Data!#REF!,Data!#REF!)))))))))))))))&amp;IF(B25=Data!B234,Data!G234,(IF(B25=Data!B235,Data!G235,(IF(B25=Data!#REF!,Data!#REF!,(IF(B25=Data!B230,Data!G230,(IF(B25=Data!B231,Data!G231,(IF(B25=Data!#REF!,Data!G926,(IF(B25=Data!#REF!,Data!#REF!,(IF(B25=Data!B286,Data!G286,Data!#REF!)))))))))))))))&amp;IF(B25=Data!#REF!,Data!#REF!,(IF(B25=Data!#REF!,Data!#REF!,(IF(B25=Data!#REF!,Data!#REF!,(IF(B25=Data!#REF!,Data!#REF!,(IF(B25=Data!#REF!,Data!#REF!,Data!#REF!)))))))))</f>
        <v>#REF!</v>
      </c>
      <c r="N25" s="377"/>
      <c r="O25" s="378"/>
      <c r="P25" s="186" t="e">
        <f>IF(B25=Data!B108,Data!H108,(IF(B25=Data!B114,Data!H114,(IF(B25=Data!B116,Data!H116,(IF(B25=Data!#REF!,Data!#REF!,(IF(B25=Data!#REF!,Data!#REF!,(IF(B25=Data!B99,Data!H99,(IF(B25=Data!#REF!,Data!#REF!,(IF(B25=Data!#REF!,Data!#REF!,Data!#REF!)))))))))))))))&amp;IF(B25=Data!B234,Data!H234,(IF(B25=Data!B235,Data!H235,(IF(B25=Data!#REF!,Data!#REF!,(IF(B25=Data!B230,Data!H230,(IF(B25=Data!B231,Data!H231,(IF(B25=Data!#REF!,Data!H926,(IF(B25=Data!#REF!,Data!#REF!,(IF(B25=Data!B286,Data!H286,Data!#REF!)))))))))))))))&amp;IF(B25=Data!#REF!,Data!#REF!,(IF(B25=Data!#REF!,Data!#REF!,(IF(B25=Data!#REF!,Data!#REF!,(IF(B25=Data!#REF!,Data!#REF!,(IF(B25=Data!#REF!,Data!#REF!,Data!#REF!)))))))))</f>
        <v>#REF!</v>
      </c>
      <c r="Q25" s="378"/>
      <c r="R25" s="378"/>
      <c r="S25" s="186" t="e">
        <f>IF(B25=Data!B108,Data!I108,(IF(B25=Data!B114,Data!I114,(IF(B25=Data!B116,Data!I116,(IF(B25=Data!#REF!,Data!#REF!,(IF(B25=Data!#REF!,Data!#REF!,(IF(B25=Data!B99,Data!I99,(IF(B25=Data!#REF!,Data!#REF!,(IF(B25=Data!#REF!,Data!#REF!,Data!#REF!)))))))))))))))&amp;IF(B25=Data!B234,Data!I234,(IF(B25=Data!B235,Data!I235,(IF(B25=Data!#REF!,Data!#REF!,(IF(B25=Data!B230,Data!I230,(IF(B25=Data!B231,Data!I231,(IF(B25=Data!#REF!,Data!I926,(IF(B25=Data!#REF!,Data!#REF!,(IF(B25=Data!B286,Data!I286,Data!#REF!)))))))))))))))&amp;IF(B25=Data!#REF!,Data!#REF!,(IF(B25=Data!#REF!,Data!#REF!,(IF(B25=Data!#REF!,Data!#REF!,(IF(B25=Data!#REF!,Data!#REF!,(IF(B25=Data!#REF!,Data!#REF!,Data!#REF!)))))))))</f>
        <v>#REF!</v>
      </c>
      <c r="T25" s="379"/>
      <c r="U25" s="186" t="e">
        <f>IF(B25=Data!B108,Data!J108,(IF(B25=Data!B114,Data!J114,(IF(B25=Data!B116,Data!J116,(IF(B25=Data!#REF!,Data!#REF!,(IF(B25=Data!#REF!,Data!#REF!,(IF(B25=Data!B99,Data!J99,(IF(B25=Data!#REF!,Data!#REF!,(IF(B25=Data!#REF!,Data!#REF!,Data!#REF!)))))))))))))))&amp;IF(B25=Data!B234,Data!J234,(IF(B25=Data!B235,Data!J235,(IF(B25=Data!#REF!,Data!#REF!,(IF(B25=Data!B230,Data!J230,(IF(B25=Data!B231,Data!J231,(IF(B25=Data!#REF!,Data!J926,(IF(B25=Data!#REF!,Data!#REF!,(IF(B25=Data!B286,Data!J286,Data!#REF!)))))))))))))))&amp;IF(B25=Data!#REF!,Data!#REF!,(IF(B25=Data!#REF!,Data!#REF!,(IF(B25=Data!#REF!,Data!#REF!,(IF(B25=Data!#REF!,Data!#REF!,(IF(B25=Data!#REF!,Data!#REF!,Data!#REF!)))))))))</f>
        <v>#REF!</v>
      </c>
      <c r="V25" s="184">
        <f>IF(D25="","",VLOOKUP(B25,Data!$B$5:$J$404,9,FALSE)*D25)</f>
        <v>2.3980000000000001</v>
      </c>
    </row>
    <row r="26" spans="1:22" s="340" customFormat="1" ht="17" customHeight="1">
      <c r="A26" s="272">
        <v>7</v>
      </c>
      <c r="B26" s="368" t="s">
        <v>213</v>
      </c>
      <c r="C26" s="187" t="str">
        <f>IF(D26="","",VLOOKUP(B26,Data!$B$5:$L$404,2,FALSE))</f>
        <v>WH50410</v>
      </c>
      <c r="D26" s="274">
        <v>3</v>
      </c>
      <c r="E26" s="466"/>
      <c r="F26" s="185">
        <f>IF(D26="","",VLOOKUP(B26,Data!$B$5:$L$404,11,FALSE))</f>
        <v>1897.4</v>
      </c>
      <c r="G26" s="188">
        <f t="shared" si="0"/>
        <v>5692.2000000000007</v>
      </c>
      <c r="H26" s="182" t="str">
        <f>IF(D26="","",VLOOKUP(B26,Data!$B$5:$D$404,3,FALSE))</f>
        <v>C/T</v>
      </c>
      <c r="I26" s="182" t="str">
        <f>IF(D26="","",VLOOKUP(B26,Data!$B$5:$M$404,12,FALSE))</f>
        <v>Indonesia</v>
      </c>
      <c r="J26" s="280" t="s">
        <v>1208</v>
      </c>
      <c r="K26" s="183">
        <f>IF(D26="","",VLOOKUP(B26,Data!$B$5:$E$404,4,FALSE)*D26)</f>
        <v>666</v>
      </c>
      <c r="L26" s="183">
        <f>IF(D26="","",VLOOKUP(B26,Data!$B$5:$F$404,5,FALSE)*D26)</f>
        <v>603</v>
      </c>
      <c r="M26" s="189" t="e">
        <f>IF(B26=Data!B115,Data!G115,(IF(B26=Data!B121,Data!G121,(IF(B26=Data!B123,Data!G123,(IF(B26=Data!#REF!,Data!#REF!,(IF(B26=Data!#REF!,Data!#REF!,(IF(B26=Data!B106,Data!G106,(IF(B26=Data!#REF!,Data!#REF!,(IF(B26=Data!#REF!,Data!#REF!,Data!#REF!)))))))))))))))&amp;IF(B26=Data!B241,Data!G241,(IF(B26=Data!B242,Data!G242,(IF(B26=Data!#REF!,Data!#REF!,(IF(B26=Data!B237,Data!G237,(IF(B26=Data!B238,Data!G238,(IF(B26=Data!#REF!,Data!G933,(IF(B26=Data!#REF!,Data!#REF!,(IF(B26=Data!B293,Data!G293,Data!#REF!)))))))))))))))&amp;IF(B26=Data!#REF!,Data!#REF!,(IF(B26=Data!#REF!,Data!#REF!,(IF(B26=Data!#REF!,Data!#REF!,(IF(B26=Data!#REF!,Data!#REF!,(IF(B26=Data!#REF!,Data!#REF!,Data!#REF!)))))))))</f>
        <v>#REF!</v>
      </c>
      <c r="N26" s="377"/>
      <c r="O26" s="378"/>
      <c r="P26" s="186" t="e">
        <f>IF(B26=Data!B115,Data!H115,(IF(B26=Data!B121,Data!H121,(IF(B26=Data!B123,Data!H123,(IF(B26=Data!#REF!,Data!#REF!,(IF(B26=Data!#REF!,Data!#REF!,(IF(B26=Data!B106,Data!H106,(IF(B26=Data!#REF!,Data!#REF!,(IF(B26=Data!#REF!,Data!#REF!,Data!#REF!)))))))))))))))&amp;IF(B26=Data!B241,Data!H241,(IF(B26=Data!B242,Data!H242,(IF(B26=Data!#REF!,Data!#REF!,(IF(B26=Data!B237,Data!H237,(IF(B26=Data!B238,Data!H238,(IF(B26=Data!#REF!,Data!H933,(IF(B26=Data!#REF!,Data!#REF!,(IF(B26=Data!B293,Data!H293,Data!#REF!)))))))))))))))&amp;IF(B26=Data!#REF!,Data!#REF!,(IF(B26=Data!#REF!,Data!#REF!,(IF(B26=Data!#REF!,Data!#REF!,(IF(B26=Data!#REF!,Data!#REF!,(IF(B26=Data!#REF!,Data!#REF!,Data!#REF!)))))))))</f>
        <v>#REF!</v>
      </c>
      <c r="Q26" s="378"/>
      <c r="R26" s="378"/>
      <c r="S26" s="186" t="e">
        <f>IF(B26=Data!B115,Data!I115,(IF(B26=Data!B121,Data!I121,(IF(B26=Data!B123,Data!I123,(IF(B26=Data!#REF!,Data!#REF!,(IF(B26=Data!#REF!,Data!#REF!,(IF(B26=Data!B106,Data!I106,(IF(B26=Data!#REF!,Data!#REF!,(IF(B26=Data!#REF!,Data!#REF!,Data!#REF!)))))))))))))))&amp;IF(B26=Data!B241,Data!I241,(IF(B26=Data!B242,Data!I242,(IF(B26=Data!#REF!,Data!#REF!,(IF(B26=Data!B237,Data!I237,(IF(B26=Data!B238,Data!I238,(IF(B26=Data!#REF!,Data!I933,(IF(B26=Data!#REF!,Data!#REF!,(IF(B26=Data!B293,Data!I293,Data!#REF!)))))))))))))))&amp;IF(B26=Data!#REF!,Data!#REF!,(IF(B26=Data!#REF!,Data!#REF!,(IF(B26=Data!#REF!,Data!#REF!,(IF(B26=Data!#REF!,Data!#REF!,(IF(B26=Data!#REF!,Data!#REF!,Data!#REF!)))))))))</f>
        <v>#REF!</v>
      </c>
      <c r="T26" s="379"/>
      <c r="U26" s="186" t="e">
        <f>IF(B26=Data!B115,Data!J115,(IF(B26=Data!B121,Data!J121,(IF(B26=Data!B123,Data!J123,(IF(B26=Data!#REF!,Data!#REF!,(IF(B26=Data!#REF!,Data!#REF!,(IF(B26=Data!B106,Data!J106,(IF(B26=Data!#REF!,Data!#REF!,(IF(B26=Data!#REF!,Data!#REF!,Data!#REF!)))))))))))))))&amp;IF(B26=Data!B241,Data!J241,(IF(B26=Data!B242,Data!J242,(IF(B26=Data!#REF!,Data!#REF!,(IF(B26=Data!B237,Data!J237,(IF(B26=Data!B238,Data!J238,(IF(B26=Data!#REF!,Data!J933,(IF(B26=Data!#REF!,Data!#REF!,(IF(B26=Data!B293,Data!J293,Data!#REF!)))))))))))))))&amp;IF(B26=Data!#REF!,Data!#REF!,(IF(B26=Data!#REF!,Data!#REF!,(IF(B26=Data!#REF!,Data!#REF!,(IF(B26=Data!#REF!,Data!#REF!,(IF(B26=Data!#REF!,Data!#REF!,Data!#REF!)))))))))</f>
        <v>#REF!</v>
      </c>
      <c r="V26" s="184">
        <f>IF(D26="","",VLOOKUP(B26,Data!$B$5:$J$404,9,FALSE)*D26)</f>
        <v>3.5970000000000004</v>
      </c>
    </row>
    <row r="27" spans="1:22" s="340" customFormat="1" ht="17" customHeight="1">
      <c r="A27" s="272"/>
      <c r="B27" s="369" t="s">
        <v>1254</v>
      </c>
      <c r="C27" s="187" t="str">
        <f>IF(D27="","",VLOOKUP(B27,Data!$B$5:$L$404,2,FALSE))</f>
        <v/>
      </c>
      <c r="D27" s="274"/>
      <c r="E27" s="466"/>
      <c r="F27" s="185" t="str">
        <f>IF(D27="","",VLOOKUP(B27,Data!$B$5:$L$404,11,FALSE))</f>
        <v/>
      </c>
      <c r="G27" s="188" t="str">
        <f t="shared" ref="G27:G28" si="1">IF(D27&gt;0,D27*F27,"-")</f>
        <v>-</v>
      </c>
      <c r="H27" s="182" t="str">
        <f>IF(D27="","",VLOOKUP(B27,Data!$B$5:$D$404,3,FALSE))</f>
        <v/>
      </c>
      <c r="I27" s="182" t="str">
        <f>IF(D27="","",VLOOKUP(B27,Data!$B$5:$M$404,12,FALSE))</f>
        <v/>
      </c>
      <c r="J27" s="280"/>
      <c r="K27" s="183" t="str">
        <f>IF(D27="","",VLOOKUP(B27,Data!$B$5:$E$404,4,FALSE)*D27)</f>
        <v/>
      </c>
      <c r="L27" s="183" t="str">
        <f>IF(D27="","",VLOOKUP(B27,Data!$B$5:$F$404,5,FALSE)*D27)</f>
        <v/>
      </c>
      <c r="M27" s="189" t="e">
        <f>IF(B27=Data!B202,Data!G202,(IF(B27=Data!B208,Data!G208,(IF(B27=Data!B210,Data!G210,(IF(B27=Data!#REF!,Data!#REF!,(IF(B27=Data!#REF!,Data!#REF!,(IF(B27=Data!B193,Data!G193,(IF(B27=Data!#REF!,Data!#REF!,(IF(B27=Data!#REF!,Data!#REF!,Data!#REF!)))))))))))))))&amp;IF(B27=Data!B328,Data!G328,(IF(B27=Data!B329,Data!G329,(IF(B27=Data!#REF!,Data!#REF!,(IF(B27=Data!B324,Data!G324,(IF(B27=Data!B325,Data!G325,(IF(B27=Data!#REF!,Data!G1020,(IF(B27=Data!#REF!,Data!#REF!,(IF(B27=Data!B380,Data!G380,Data!#REF!)))))))))))))))&amp;IF(B27=Data!#REF!,Data!#REF!,(IF(B27=Data!#REF!,Data!#REF!,(IF(B27=Data!#REF!,Data!#REF!,(IF(B27=Data!#REF!,Data!#REF!,(IF(B27=Data!#REF!,Data!#REF!,Data!#REF!)))))))))</f>
        <v>#REF!</v>
      </c>
      <c r="N27" s="377"/>
      <c r="O27" s="378"/>
      <c r="P27" s="186" t="e">
        <f>IF(B27=Data!B202,Data!H202,(IF(B27=Data!B208,Data!H208,(IF(B27=Data!B210,Data!H210,(IF(B27=Data!#REF!,Data!#REF!,(IF(B27=Data!#REF!,Data!#REF!,(IF(B27=Data!B193,Data!H193,(IF(B27=Data!#REF!,Data!#REF!,(IF(B27=Data!#REF!,Data!#REF!,Data!#REF!)))))))))))))))&amp;IF(B27=Data!B328,Data!H328,(IF(B27=Data!B329,Data!H329,(IF(B27=Data!#REF!,Data!#REF!,(IF(B27=Data!B324,Data!H324,(IF(B27=Data!B325,Data!H325,(IF(B27=Data!#REF!,Data!H1020,(IF(B27=Data!#REF!,Data!#REF!,(IF(B27=Data!B380,Data!H380,Data!#REF!)))))))))))))))&amp;IF(B27=Data!#REF!,Data!#REF!,(IF(B27=Data!#REF!,Data!#REF!,(IF(B27=Data!#REF!,Data!#REF!,(IF(B27=Data!#REF!,Data!#REF!,(IF(B27=Data!#REF!,Data!#REF!,Data!#REF!)))))))))</f>
        <v>#REF!</v>
      </c>
      <c r="Q27" s="378"/>
      <c r="R27" s="378"/>
      <c r="S27" s="186" t="e">
        <f>IF(B27=Data!B202,Data!I202,(IF(B27=Data!B208,Data!I208,(IF(B27=Data!B210,Data!I210,(IF(B27=Data!#REF!,Data!#REF!,(IF(B27=Data!#REF!,Data!#REF!,(IF(B27=Data!B193,Data!I193,(IF(B27=Data!#REF!,Data!#REF!,(IF(B27=Data!#REF!,Data!#REF!,Data!#REF!)))))))))))))))&amp;IF(B27=Data!B328,Data!I328,(IF(B27=Data!B329,Data!I329,(IF(B27=Data!#REF!,Data!#REF!,(IF(B27=Data!B324,Data!I324,(IF(B27=Data!B325,Data!I325,(IF(B27=Data!#REF!,Data!I1020,(IF(B27=Data!#REF!,Data!#REF!,(IF(B27=Data!B380,Data!I380,Data!#REF!)))))))))))))))&amp;IF(B27=Data!#REF!,Data!#REF!,(IF(B27=Data!#REF!,Data!#REF!,(IF(B27=Data!#REF!,Data!#REF!,(IF(B27=Data!#REF!,Data!#REF!,(IF(B27=Data!#REF!,Data!#REF!,Data!#REF!)))))))))</f>
        <v>#REF!</v>
      </c>
      <c r="T27" s="379"/>
      <c r="U27" s="186" t="e">
        <f>IF(B27=Data!B202,Data!J202,(IF(B27=Data!B208,Data!J208,(IF(B27=Data!B210,Data!J210,(IF(B27=Data!#REF!,Data!#REF!,(IF(B27=Data!#REF!,Data!#REF!,(IF(B27=Data!B193,Data!J193,(IF(B27=Data!#REF!,Data!#REF!,(IF(B27=Data!#REF!,Data!#REF!,Data!#REF!)))))))))))))))&amp;IF(B27=Data!B328,Data!J328,(IF(B27=Data!B329,Data!J329,(IF(B27=Data!#REF!,Data!#REF!,(IF(B27=Data!B324,Data!J324,(IF(B27=Data!B325,Data!J325,(IF(B27=Data!#REF!,Data!J1020,(IF(B27=Data!#REF!,Data!#REF!,(IF(B27=Data!B380,Data!J380,Data!#REF!)))))))))))))))&amp;IF(B27=Data!#REF!,Data!#REF!,(IF(B27=Data!#REF!,Data!#REF!,(IF(B27=Data!#REF!,Data!#REF!,(IF(B27=Data!#REF!,Data!#REF!,(IF(B27=Data!#REF!,Data!#REF!,Data!#REF!)))))))))</f>
        <v>#REF!</v>
      </c>
      <c r="V27" s="184" t="str">
        <f>IF(D27="","",VLOOKUP(B27,Data!$B$5:$J$404,9,FALSE)*D27)</f>
        <v/>
      </c>
    </row>
    <row r="28" spans="1:22" s="340" customFormat="1" ht="17" customHeight="1">
      <c r="A28" s="272">
        <v>8</v>
      </c>
      <c r="B28" s="368" t="s">
        <v>215</v>
      </c>
      <c r="C28" s="187" t="str">
        <f>IF(D28="","",VLOOKUP(B28,Data!$B$5:$L$404,2,FALSE))</f>
        <v>WH50420</v>
      </c>
      <c r="D28" s="274">
        <v>7</v>
      </c>
      <c r="E28" s="466"/>
      <c r="F28" s="185">
        <f>IF(D28="","",VLOOKUP(B28,Data!$B$5:$L$404,11,FALSE))</f>
        <v>1897.4</v>
      </c>
      <c r="G28" s="188">
        <f t="shared" si="1"/>
        <v>13281.800000000001</v>
      </c>
      <c r="H28" s="182" t="str">
        <f>IF(D28="","",VLOOKUP(B28,Data!$B$5:$D$404,3,FALSE))</f>
        <v>C/T</v>
      </c>
      <c r="I28" s="182" t="str">
        <f>IF(D28="","",VLOOKUP(B28,Data!$B$5:$M$404,12,FALSE))</f>
        <v>Indonesia</v>
      </c>
      <c r="J28" s="280" t="s">
        <v>1255</v>
      </c>
      <c r="K28" s="183">
        <f>IF(D28="","",VLOOKUP(B28,Data!$B$5:$E$404,4,FALSE)*D28)</f>
        <v>1554</v>
      </c>
      <c r="L28" s="183">
        <f>IF(D28="","",VLOOKUP(B28,Data!$B$5:$F$404,5,FALSE)*D28)</f>
        <v>1407</v>
      </c>
      <c r="M28" s="189" t="e">
        <f>IF(B28=Data!B124,Data!G124,(IF(B28=Data!B130,Data!G130,(IF(B28=Data!B132,Data!G132,(IF(B28=Data!#REF!,Data!#REF!,(IF(B28=Data!#REF!,Data!#REF!,(IF(B28=Data!B115,Data!G115,(IF(B28=Data!#REF!,Data!#REF!,(IF(B28=Data!#REF!,Data!#REF!,Data!#REF!)))))))))))))))&amp;IF(B28=Data!B250,Data!G250,(IF(B28=Data!B251,Data!G251,(IF(B28=Data!#REF!,Data!#REF!,(IF(B28=Data!B246,Data!G246,(IF(B28=Data!B247,Data!G247,(IF(B28=Data!#REF!,Data!G942,(IF(B28=Data!#REF!,Data!#REF!,(IF(B28=Data!B302,Data!G302,Data!#REF!)))))))))))))))&amp;IF(B28=Data!#REF!,Data!#REF!,(IF(B28=Data!#REF!,Data!#REF!,(IF(B28=Data!#REF!,Data!#REF!,(IF(B28=Data!#REF!,Data!#REF!,(IF(B28=Data!#REF!,Data!#REF!,Data!#REF!)))))))))</f>
        <v>#REF!</v>
      </c>
      <c r="N28" s="377"/>
      <c r="O28" s="378"/>
      <c r="P28" s="186" t="e">
        <f>IF(B28=Data!B124,Data!H124,(IF(B28=Data!B130,Data!H130,(IF(B28=Data!B132,Data!H132,(IF(B28=Data!#REF!,Data!#REF!,(IF(B28=Data!#REF!,Data!#REF!,(IF(B28=Data!B115,Data!H115,(IF(B28=Data!#REF!,Data!#REF!,(IF(B28=Data!#REF!,Data!#REF!,Data!#REF!)))))))))))))))&amp;IF(B28=Data!B250,Data!H250,(IF(B28=Data!B251,Data!H251,(IF(B28=Data!#REF!,Data!#REF!,(IF(B28=Data!B246,Data!H246,(IF(B28=Data!B247,Data!H247,(IF(B28=Data!#REF!,Data!H942,(IF(B28=Data!#REF!,Data!#REF!,(IF(B28=Data!B302,Data!H302,Data!#REF!)))))))))))))))&amp;IF(B28=Data!#REF!,Data!#REF!,(IF(B28=Data!#REF!,Data!#REF!,(IF(B28=Data!#REF!,Data!#REF!,(IF(B28=Data!#REF!,Data!#REF!,(IF(B28=Data!#REF!,Data!#REF!,Data!#REF!)))))))))</f>
        <v>#REF!</v>
      </c>
      <c r="Q28" s="378"/>
      <c r="R28" s="378"/>
      <c r="S28" s="186" t="e">
        <f>IF(B28=Data!B124,Data!I124,(IF(B28=Data!B130,Data!I130,(IF(B28=Data!B132,Data!I132,(IF(B28=Data!#REF!,Data!#REF!,(IF(B28=Data!#REF!,Data!#REF!,(IF(B28=Data!B115,Data!I115,(IF(B28=Data!#REF!,Data!#REF!,(IF(B28=Data!#REF!,Data!#REF!,Data!#REF!)))))))))))))))&amp;IF(B28=Data!B250,Data!I250,(IF(B28=Data!B251,Data!I251,(IF(B28=Data!#REF!,Data!#REF!,(IF(B28=Data!B246,Data!I246,(IF(B28=Data!B247,Data!I247,(IF(B28=Data!#REF!,Data!I942,(IF(B28=Data!#REF!,Data!#REF!,(IF(B28=Data!B302,Data!I302,Data!#REF!)))))))))))))))&amp;IF(B28=Data!#REF!,Data!#REF!,(IF(B28=Data!#REF!,Data!#REF!,(IF(B28=Data!#REF!,Data!#REF!,(IF(B28=Data!#REF!,Data!#REF!,(IF(B28=Data!#REF!,Data!#REF!,Data!#REF!)))))))))</f>
        <v>#REF!</v>
      </c>
      <c r="T28" s="379"/>
      <c r="U28" s="186" t="e">
        <f>IF(B28=Data!B124,Data!J124,(IF(B28=Data!B130,Data!J130,(IF(B28=Data!B132,Data!J132,(IF(B28=Data!#REF!,Data!#REF!,(IF(B28=Data!#REF!,Data!#REF!,(IF(B28=Data!B115,Data!J115,(IF(B28=Data!#REF!,Data!#REF!,(IF(B28=Data!#REF!,Data!#REF!,Data!#REF!)))))))))))))))&amp;IF(B28=Data!B250,Data!J250,(IF(B28=Data!B251,Data!J251,(IF(B28=Data!#REF!,Data!#REF!,(IF(B28=Data!B246,Data!J246,(IF(B28=Data!B247,Data!J247,(IF(B28=Data!#REF!,Data!J942,(IF(B28=Data!#REF!,Data!#REF!,(IF(B28=Data!B302,Data!J302,Data!#REF!)))))))))))))))&amp;IF(B28=Data!#REF!,Data!#REF!,(IF(B28=Data!#REF!,Data!#REF!,(IF(B28=Data!#REF!,Data!#REF!,(IF(B28=Data!#REF!,Data!#REF!,(IF(B28=Data!#REF!,Data!#REF!,Data!#REF!)))))))))</f>
        <v>#REF!</v>
      </c>
      <c r="V28" s="184">
        <f>IF(D28="","",VLOOKUP(B28,Data!$B$5:$J$404,9,FALSE)*D28)</f>
        <v>8.3930000000000007</v>
      </c>
    </row>
    <row r="29" spans="1:22" s="340" customFormat="1" ht="17" customHeight="1">
      <c r="A29" s="272"/>
      <c r="B29" s="419"/>
      <c r="C29" s="187" t="str">
        <f>IF(D29="","",VLOOKUP(B29,Data!$B$5:$L$404,2,FALSE))</f>
        <v/>
      </c>
      <c r="D29" s="274"/>
      <c r="E29" s="466"/>
      <c r="F29" s="185" t="str">
        <f>IF(D29="","",VLOOKUP(B29,Data!$B$5:$L$404,11,FALSE))</f>
        <v/>
      </c>
      <c r="G29" s="188" t="str">
        <f t="shared" si="0"/>
        <v>-</v>
      </c>
      <c r="H29" s="182" t="str">
        <f>IF(D29="","",VLOOKUP(B29,Data!$B$5:$D$404,3,FALSE))</f>
        <v/>
      </c>
      <c r="I29" s="182" t="str">
        <f>IF(D29="","",VLOOKUP(B29,Data!$B$5:$M$404,12,FALSE))</f>
        <v/>
      </c>
      <c r="J29" s="280"/>
      <c r="K29" s="183" t="str">
        <f>IF(D29="","",VLOOKUP(B29,Data!$B$5:$E$404,4,FALSE)*D29)</f>
        <v/>
      </c>
      <c r="L29" s="183" t="str">
        <f>IF(D29="","",VLOOKUP(B29,Data!$B$5:$F$404,5,FALSE)*D29)</f>
        <v/>
      </c>
      <c r="M29" s="189" t="e">
        <f>IF(B29=Data!B107,Data!G107,(IF(B29=Data!B113,Data!G113,(IF(B29=Data!B115,Data!G115,(IF(B29=Data!#REF!,Data!#REF!,(IF(B29=Data!#REF!,Data!#REF!,(IF(B29=Data!B98,Data!G98,(IF(B29=Data!#REF!,Data!#REF!,(IF(B29=Data!#REF!,Data!#REF!,Data!#REF!)))))))))))))))&amp;IF(B29=Data!B233,Data!G233,(IF(B29=Data!B234,Data!G234,(IF(B29=Data!#REF!,Data!#REF!,(IF(B29=Data!B229,Data!G229,(IF(B29=Data!B230,Data!G230,(IF(B29=Data!#REF!,Data!G925,(IF(B29=Data!#REF!,Data!#REF!,(IF(B29=Data!B285,Data!G285,Data!#REF!)))))))))))))))&amp;IF(B29=Data!#REF!,Data!#REF!,(IF(B29=Data!#REF!,Data!#REF!,(IF(B29=Data!#REF!,Data!#REF!,(IF(B29=Data!#REF!,Data!#REF!,(IF(B29=Data!#REF!,Data!#REF!,Data!#REF!)))))))))</f>
        <v>#REF!</v>
      </c>
      <c r="N29" s="377"/>
      <c r="O29" s="378"/>
      <c r="P29" s="186" t="e">
        <f>IF(B29=Data!B107,Data!H107,(IF(B29=Data!B113,Data!H113,(IF(B29=Data!B115,Data!H115,(IF(B29=Data!#REF!,Data!#REF!,(IF(B29=Data!#REF!,Data!#REF!,(IF(B29=Data!B98,Data!H98,(IF(B29=Data!#REF!,Data!#REF!,(IF(B29=Data!#REF!,Data!#REF!,Data!#REF!)))))))))))))))&amp;IF(B29=Data!B233,Data!H233,(IF(B29=Data!B234,Data!H234,(IF(B29=Data!#REF!,Data!#REF!,(IF(B29=Data!B229,Data!H229,(IF(B29=Data!B230,Data!H230,(IF(B29=Data!#REF!,Data!H925,(IF(B29=Data!#REF!,Data!#REF!,(IF(B29=Data!B285,Data!H285,Data!#REF!)))))))))))))))&amp;IF(B29=Data!#REF!,Data!#REF!,(IF(B29=Data!#REF!,Data!#REF!,(IF(B29=Data!#REF!,Data!#REF!,(IF(B29=Data!#REF!,Data!#REF!,(IF(B29=Data!#REF!,Data!#REF!,Data!#REF!)))))))))</f>
        <v>#REF!</v>
      </c>
      <c r="Q29" s="378"/>
      <c r="R29" s="378"/>
      <c r="S29" s="186" t="e">
        <f>IF(B29=Data!B107,Data!I107,(IF(B29=Data!B113,Data!I113,(IF(B29=Data!B115,Data!I115,(IF(B29=Data!#REF!,Data!#REF!,(IF(B29=Data!#REF!,Data!#REF!,(IF(B29=Data!B98,Data!I98,(IF(B29=Data!#REF!,Data!#REF!,(IF(B29=Data!#REF!,Data!#REF!,Data!#REF!)))))))))))))))&amp;IF(B29=Data!B233,Data!I233,(IF(B29=Data!B234,Data!I234,(IF(B29=Data!#REF!,Data!#REF!,(IF(B29=Data!B229,Data!I229,(IF(B29=Data!B230,Data!I230,(IF(B29=Data!#REF!,Data!I925,(IF(B29=Data!#REF!,Data!#REF!,(IF(B29=Data!B285,Data!I285,Data!#REF!)))))))))))))))&amp;IF(B29=Data!#REF!,Data!#REF!,(IF(B29=Data!#REF!,Data!#REF!,(IF(B29=Data!#REF!,Data!#REF!,(IF(B29=Data!#REF!,Data!#REF!,(IF(B29=Data!#REF!,Data!#REF!,Data!#REF!)))))))))</f>
        <v>#REF!</v>
      </c>
      <c r="T29" s="379"/>
      <c r="U29" s="186" t="e">
        <f>IF(B29=Data!B107,Data!J107,(IF(B29=Data!B113,Data!J113,(IF(B29=Data!B115,Data!J115,(IF(B29=Data!#REF!,Data!#REF!,(IF(B29=Data!#REF!,Data!#REF!,(IF(B29=Data!B98,Data!J98,(IF(B29=Data!#REF!,Data!#REF!,(IF(B29=Data!#REF!,Data!#REF!,Data!#REF!)))))))))))))))&amp;IF(B29=Data!B233,Data!J233,(IF(B29=Data!B234,Data!J234,(IF(B29=Data!#REF!,Data!#REF!,(IF(B29=Data!B229,Data!J229,(IF(B29=Data!B230,Data!J230,(IF(B29=Data!#REF!,Data!J925,(IF(B29=Data!#REF!,Data!#REF!,(IF(B29=Data!B285,Data!J285,Data!#REF!)))))))))))))))&amp;IF(B29=Data!#REF!,Data!#REF!,(IF(B29=Data!#REF!,Data!#REF!,(IF(B29=Data!#REF!,Data!#REF!,(IF(B29=Data!#REF!,Data!#REF!,(IF(B29=Data!#REF!,Data!#REF!,Data!#REF!)))))))))</f>
        <v>#REF!</v>
      </c>
      <c r="V29" s="184" t="str">
        <f>IF(D29="","",VLOOKUP(B29,Data!$B$5:$J$404,9,FALSE)*D29)</f>
        <v/>
      </c>
    </row>
    <row r="30" spans="1:22" s="340" customFormat="1" ht="17" customHeight="1">
      <c r="A30" s="272"/>
      <c r="B30" s="419"/>
      <c r="C30" s="187" t="str">
        <f>IF(D30="","",VLOOKUP(B30,Data!$B$5:$L$404,2,FALSE))</f>
        <v/>
      </c>
      <c r="D30" s="274"/>
      <c r="E30" s="341"/>
      <c r="F30" s="185" t="str">
        <f>IF(D30="","",VLOOKUP(B30,Data!$B$5:$L$404,11,FALSE))</f>
        <v/>
      </c>
      <c r="G30" s="188" t="str">
        <f t="shared" si="0"/>
        <v>-</v>
      </c>
      <c r="H30" s="182" t="str">
        <f>IF(D30="","",VLOOKUP(B30,Data!$B$5:$D$404,3,FALSE))</f>
        <v/>
      </c>
      <c r="I30" s="182" t="str">
        <f>IF(D30="","",VLOOKUP(B30,Data!$B$5:$M$404,12,FALSE))</f>
        <v/>
      </c>
      <c r="J30" s="280"/>
      <c r="K30" s="183" t="str">
        <f>IF(D30="","",VLOOKUP(B30,Data!$B$5:$E$404,4,FALSE)*D30)</f>
        <v/>
      </c>
      <c r="L30" s="183" t="str">
        <f>IF(D30="","",VLOOKUP(B30,Data!$B$5:$F$404,5,FALSE)*D30)</f>
        <v/>
      </c>
      <c r="M30" s="189" t="e">
        <f>IF(B30=Data!B118,Data!G118,(IF(B30=Data!B124,Data!G124,(IF(B30=Data!B126,Data!G126,(IF(B30=Data!#REF!,Data!#REF!,(IF(B30=Data!#REF!,Data!#REF!,(IF(B30=Data!B109,Data!G109,(IF(B30=Data!#REF!,Data!#REF!,(IF(B30=Data!#REF!,Data!#REF!,Data!#REF!)))))))))))))))&amp;IF(B30=Data!B244,Data!G244,(IF(B30=Data!B245,Data!G245,(IF(B30=Data!#REF!,Data!#REF!,(IF(B30=Data!B240,Data!G240,(IF(B30=Data!B241,Data!G241,(IF(B30=Data!#REF!,Data!G936,(IF(B30=Data!#REF!,Data!#REF!,(IF(B30=Data!B296,Data!G296,Data!#REF!)))))))))))))))&amp;IF(B30=Data!#REF!,Data!#REF!,(IF(B30=Data!#REF!,Data!#REF!,(IF(B30=Data!#REF!,Data!#REF!,(IF(B30=Data!#REF!,Data!#REF!,(IF(B30=Data!#REF!,Data!#REF!,Data!#REF!)))))))))</f>
        <v>#REF!</v>
      </c>
      <c r="N30" s="377"/>
      <c r="O30" s="378"/>
      <c r="P30" s="186" t="e">
        <f>IF(B30=Data!B118,Data!H118,(IF(B30=Data!B124,Data!H124,(IF(B30=Data!B126,Data!H126,(IF(B30=Data!#REF!,Data!#REF!,(IF(B30=Data!#REF!,Data!#REF!,(IF(B30=Data!B109,Data!H109,(IF(B30=Data!#REF!,Data!#REF!,(IF(B30=Data!#REF!,Data!#REF!,Data!#REF!)))))))))))))))&amp;IF(B30=Data!B244,Data!H244,(IF(B30=Data!B245,Data!H245,(IF(B30=Data!#REF!,Data!#REF!,(IF(B30=Data!B240,Data!H240,(IF(B30=Data!B241,Data!H241,(IF(B30=Data!#REF!,Data!H936,(IF(B30=Data!#REF!,Data!#REF!,(IF(B30=Data!B296,Data!H296,Data!#REF!)))))))))))))))&amp;IF(B30=Data!#REF!,Data!#REF!,(IF(B30=Data!#REF!,Data!#REF!,(IF(B30=Data!#REF!,Data!#REF!,(IF(B30=Data!#REF!,Data!#REF!,(IF(B30=Data!#REF!,Data!#REF!,Data!#REF!)))))))))</f>
        <v>#REF!</v>
      </c>
      <c r="Q30" s="378"/>
      <c r="R30" s="378"/>
      <c r="S30" s="186" t="e">
        <f>IF(B30=Data!B118,Data!I118,(IF(B30=Data!B124,Data!I124,(IF(B30=Data!B126,Data!I126,(IF(B30=Data!#REF!,Data!#REF!,(IF(B30=Data!#REF!,Data!#REF!,(IF(B30=Data!B109,Data!I109,(IF(B30=Data!#REF!,Data!#REF!,(IF(B30=Data!#REF!,Data!#REF!,Data!#REF!)))))))))))))))&amp;IF(B30=Data!B244,Data!I244,(IF(B30=Data!B245,Data!I245,(IF(B30=Data!#REF!,Data!#REF!,(IF(B30=Data!B240,Data!I240,(IF(B30=Data!B241,Data!I241,(IF(B30=Data!#REF!,Data!I936,(IF(B30=Data!#REF!,Data!#REF!,(IF(B30=Data!B296,Data!I296,Data!#REF!)))))))))))))))&amp;IF(B30=Data!#REF!,Data!#REF!,(IF(B30=Data!#REF!,Data!#REF!,(IF(B30=Data!#REF!,Data!#REF!,(IF(B30=Data!#REF!,Data!#REF!,(IF(B30=Data!#REF!,Data!#REF!,Data!#REF!)))))))))</f>
        <v>#REF!</v>
      </c>
      <c r="T30" s="379"/>
      <c r="U30" s="186" t="e">
        <f>IF(B30=Data!B118,Data!J118,(IF(B30=Data!B124,Data!J124,(IF(B30=Data!B126,Data!J126,(IF(B30=Data!#REF!,Data!#REF!,(IF(B30=Data!#REF!,Data!#REF!,(IF(B30=Data!B109,Data!J109,(IF(B30=Data!#REF!,Data!#REF!,(IF(B30=Data!#REF!,Data!#REF!,Data!#REF!)))))))))))))))&amp;IF(B30=Data!B244,Data!J244,(IF(B30=Data!B245,Data!J245,(IF(B30=Data!#REF!,Data!#REF!,(IF(B30=Data!B240,Data!J240,(IF(B30=Data!B241,Data!J241,(IF(B30=Data!#REF!,Data!J936,(IF(B30=Data!#REF!,Data!#REF!,(IF(B30=Data!B296,Data!J296,Data!#REF!)))))))))))))))&amp;IF(B30=Data!#REF!,Data!#REF!,(IF(B30=Data!#REF!,Data!#REF!,(IF(B30=Data!#REF!,Data!#REF!,(IF(B30=Data!#REF!,Data!#REF!,(IF(B30=Data!#REF!,Data!#REF!,Data!#REF!)))))))))</f>
        <v>#REF!</v>
      </c>
      <c r="V30" s="184" t="str">
        <f>IF(D30="","",VLOOKUP(B30,Data!$B$5:$J$404,9,FALSE)*D30)</f>
        <v/>
      </c>
    </row>
    <row r="31" spans="1:22" s="340" customFormat="1" ht="19.5" customHeight="1">
      <c r="A31" s="272"/>
      <c r="B31" s="695" t="s">
        <v>1247</v>
      </c>
      <c r="C31" s="696"/>
      <c r="D31" s="454">
        <f>SUM(D18:D29)</f>
        <v>47</v>
      </c>
      <c r="E31" s="191"/>
      <c r="F31" s="191"/>
      <c r="G31" s="455">
        <f>SUM(G18:G29)</f>
        <v>155654.16999999998</v>
      </c>
      <c r="H31" s="383"/>
      <c r="I31" s="191"/>
      <c r="J31" s="191"/>
      <c r="K31" s="455">
        <f>SUM(K18:K30)</f>
        <v>12845</v>
      </c>
      <c r="L31" s="455">
        <f>SUM(L18:L30)</f>
        <v>11509</v>
      </c>
      <c r="M31" s="190">
        <f>SUM(M16:M17)</f>
        <v>0</v>
      </c>
      <c r="N31" s="190"/>
      <c r="O31" s="190"/>
      <c r="P31" s="190"/>
      <c r="Q31" s="190"/>
      <c r="R31" s="190">
        <f>SUM(R16:R17)</f>
        <v>0</v>
      </c>
      <c r="S31" s="190">
        <f>SUM(S16:S17)</f>
        <v>0</v>
      </c>
      <c r="T31" s="190"/>
      <c r="U31" s="190">
        <f>SUM(U16:U17)</f>
        <v>0</v>
      </c>
      <c r="V31" s="456">
        <f>SUM(V18:V30)</f>
        <v>67.234000000000009</v>
      </c>
    </row>
    <row r="32" spans="1:22" ht="10.25" customHeight="1">
      <c r="A32" s="272"/>
      <c r="B32" s="697"/>
      <c r="C32" s="698"/>
      <c r="D32" s="395"/>
      <c r="E32" s="311"/>
      <c r="F32" s="160" t="s">
        <v>523</v>
      </c>
      <c r="G32" s="157"/>
      <c r="H32" s="344"/>
      <c r="I32" s="344"/>
      <c r="J32" s="344"/>
      <c r="K32" s="161"/>
      <c r="L32" s="151"/>
      <c r="M32" s="298"/>
      <c r="T32" s="298"/>
      <c r="U32" s="298"/>
      <c r="V32" s="155"/>
    </row>
    <row r="33" spans="1:22" ht="14">
      <c r="A33" s="290" t="s">
        <v>524</v>
      </c>
      <c r="B33" s="346"/>
      <c r="C33" s="347"/>
      <c r="D33" s="396" t="s">
        <v>81</v>
      </c>
      <c r="E33" s="305"/>
      <c r="F33" s="68" t="s">
        <v>82</v>
      </c>
      <c r="G33" s="72"/>
      <c r="H33" s="322" t="s">
        <v>83</v>
      </c>
      <c r="I33" s="349"/>
      <c r="J33" s="152" t="s">
        <v>84</v>
      </c>
      <c r="K33" s="152"/>
      <c r="L33" s="682" t="s">
        <v>85</v>
      </c>
      <c r="M33" s="683"/>
      <c r="N33" s="683"/>
      <c r="O33" s="683"/>
      <c r="P33" s="683"/>
      <c r="Q33" s="683"/>
      <c r="R33" s="683"/>
      <c r="S33" s="683"/>
      <c r="T33" s="683"/>
      <c r="U33" s="683"/>
      <c r="V33" s="684"/>
    </row>
    <row r="34" spans="1:22" ht="14">
      <c r="A34" s="297" t="s">
        <v>525</v>
      </c>
      <c r="B34" s="334"/>
      <c r="C34" s="308"/>
      <c r="D34" s="386" t="s">
        <v>87</v>
      </c>
      <c r="F34" s="685"/>
      <c r="G34" s="686"/>
      <c r="H34" s="297" t="s">
        <v>88</v>
      </c>
      <c r="I34" s="350"/>
      <c r="J34" s="154" t="s">
        <v>89</v>
      </c>
      <c r="K34" s="154"/>
      <c r="L34" s="150"/>
      <c r="V34" s="155"/>
    </row>
    <row r="35" spans="1:22">
      <c r="A35" s="297" t="s">
        <v>526</v>
      </c>
      <c r="B35" s="297"/>
      <c r="C35" s="298"/>
      <c r="F35" s="685"/>
      <c r="G35" s="686"/>
      <c r="H35" s="297"/>
      <c r="I35" s="350"/>
      <c r="J35" s="154" t="s">
        <v>93</v>
      </c>
      <c r="K35" s="154"/>
      <c r="L35" s="150"/>
      <c r="V35" s="155"/>
    </row>
    <row r="36" spans="1:22" ht="10.5" customHeight="1">
      <c r="A36" s="311"/>
      <c r="B36" s="351"/>
      <c r="C36" s="352"/>
      <c r="D36" s="386" t="s">
        <v>94</v>
      </c>
      <c r="F36" s="685"/>
      <c r="G36" s="686"/>
      <c r="H36" s="297" t="s">
        <v>95</v>
      </c>
      <c r="I36" s="350"/>
      <c r="J36" s="154"/>
      <c r="K36" s="154"/>
      <c r="L36" s="150"/>
      <c r="V36" s="155"/>
    </row>
    <row r="37" spans="1:22" ht="13">
      <c r="A37" s="290" t="s">
        <v>96</v>
      </c>
      <c r="C37" s="292"/>
      <c r="D37" s="386" t="s">
        <v>97</v>
      </c>
      <c r="F37" s="76" t="s">
        <v>98</v>
      </c>
      <c r="G37" s="73"/>
      <c r="H37" s="297" t="s">
        <v>88</v>
      </c>
      <c r="I37" s="350"/>
      <c r="J37" s="154" t="s">
        <v>99</v>
      </c>
      <c r="K37" s="154"/>
      <c r="L37" s="150"/>
      <c r="V37" s="155"/>
    </row>
    <row r="38" spans="1:22" ht="10.5" customHeight="1">
      <c r="A38" s="297" t="s">
        <v>527</v>
      </c>
      <c r="C38" s="298"/>
      <c r="D38" s="386"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97"/>
      <c r="E39" s="312"/>
      <c r="F39" s="673" t="s">
        <v>1251</v>
      </c>
      <c r="G39" s="674"/>
      <c r="H39" s="673" t="s">
        <v>1250</v>
      </c>
      <c r="I39" s="674"/>
      <c r="J39" s="158" t="s">
        <v>104</v>
      </c>
      <c r="K39" s="158"/>
      <c r="L39" s="675" t="s">
        <v>105</v>
      </c>
      <c r="M39" s="676"/>
      <c r="N39" s="676"/>
      <c r="O39" s="676"/>
      <c r="P39" s="676"/>
      <c r="Q39" s="676"/>
      <c r="R39" s="676"/>
      <c r="S39" s="676"/>
      <c r="T39" s="676"/>
      <c r="U39" s="676"/>
      <c r="V39" s="677"/>
    </row>
    <row r="40" spans="1:22">
      <c r="B40" s="305"/>
    </row>
    <row r="43" spans="1:22" ht="19.25" customHeight="1"/>
    <row r="44" spans="1:22" ht="19.25" customHeight="1"/>
    <row r="45" spans="1:22" s="354" customFormat="1" ht="17.75" customHeight="1">
      <c r="A45" s="163" t="s">
        <v>886</v>
      </c>
      <c r="B45" s="146"/>
      <c r="C45" s="163" t="s">
        <v>569</v>
      </c>
      <c r="D45" s="382"/>
      <c r="E45" s="363"/>
      <c r="F45" s="163" t="s">
        <v>880</v>
      </c>
      <c r="G45" s="146"/>
      <c r="H45" s="163" t="s">
        <v>569</v>
      </c>
      <c r="K45" s="265"/>
      <c r="L45" s="265"/>
      <c r="V45" s="264"/>
    </row>
    <row r="46" spans="1:22" s="354" customFormat="1" ht="17.75" customHeight="1">
      <c r="A46" s="163" t="s">
        <v>887</v>
      </c>
      <c r="B46" s="146"/>
      <c r="C46" s="163" t="s">
        <v>891</v>
      </c>
      <c r="D46" s="382"/>
      <c r="E46" s="363"/>
      <c r="F46" s="247" t="s">
        <v>881</v>
      </c>
      <c r="G46" s="381"/>
      <c r="H46" s="247" t="s">
        <v>891</v>
      </c>
      <c r="K46" s="265"/>
      <c r="L46" s="265"/>
      <c r="V46" s="264"/>
    </row>
    <row r="47" spans="1:22" s="354" customFormat="1" ht="17.75" customHeight="1">
      <c r="A47" s="163" t="s">
        <v>888</v>
      </c>
      <c r="B47" s="146"/>
      <c r="C47" s="163" t="s">
        <v>891</v>
      </c>
      <c r="D47" s="382"/>
      <c r="E47" s="363"/>
      <c r="F47" s="163" t="s">
        <v>882</v>
      </c>
      <c r="G47" s="146"/>
      <c r="H47" s="163" t="s">
        <v>569</v>
      </c>
      <c r="K47" s="265"/>
      <c r="L47" s="265"/>
      <c r="V47" s="264"/>
    </row>
    <row r="48" spans="1:22" s="354" customFormat="1" ht="17.75" customHeight="1">
      <c r="A48" s="163" t="s">
        <v>889</v>
      </c>
      <c r="B48" s="146"/>
      <c r="C48" s="163" t="s">
        <v>569</v>
      </c>
      <c r="D48" s="382"/>
      <c r="E48" s="363"/>
      <c r="F48" s="163" t="s">
        <v>883</v>
      </c>
      <c r="G48" s="146"/>
      <c r="H48" s="163" t="s">
        <v>569</v>
      </c>
      <c r="K48" s="265"/>
      <c r="L48" s="265"/>
      <c r="V48" s="264"/>
    </row>
    <row r="49" spans="1:22" s="354" customFormat="1" ht="17.75" customHeight="1">
      <c r="A49" s="163" t="s">
        <v>890</v>
      </c>
      <c r="B49" s="146"/>
      <c r="C49" s="163" t="s">
        <v>569</v>
      </c>
      <c r="D49" s="382"/>
      <c r="E49" s="363"/>
      <c r="F49" s="163" t="s">
        <v>885</v>
      </c>
      <c r="G49" s="146"/>
      <c r="H49" s="163" t="s">
        <v>569</v>
      </c>
      <c r="K49" s="265"/>
      <c r="L49" s="265"/>
      <c r="V49" s="264"/>
    </row>
    <row r="50" spans="1:22" ht="18.75" customHeight="1">
      <c r="A50" s="411"/>
      <c r="B50" s="411"/>
      <c r="C50" s="411"/>
      <c r="D50" s="384"/>
      <c r="E50" s="266"/>
      <c r="F50" s="163" t="s">
        <v>884</v>
      </c>
      <c r="H50" s="163" t="s">
        <v>569</v>
      </c>
    </row>
    <row r="51" spans="1:22" ht="17.5">
      <c r="A51" s="268"/>
      <c r="B51" s="411"/>
      <c r="C51" s="411"/>
      <c r="D51" s="384"/>
      <c r="E51" s="411"/>
      <c r="F51" s="267"/>
      <c r="G51" s="267"/>
      <c r="H51" s="411"/>
    </row>
    <row r="53" spans="1:22">
      <c r="D53" s="386" t="s">
        <v>872</v>
      </c>
    </row>
    <row r="54" spans="1:22">
      <c r="L54" s="355"/>
    </row>
    <row r="55" spans="1:22" ht="14">
      <c r="A55" s="356"/>
      <c r="C55" s="334"/>
      <c r="D55" s="398"/>
      <c r="L55" s="358"/>
    </row>
    <row r="56" spans="1:22" ht="14">
      <c r="A56" s="359"/>
      <c r="C56" s="334"/>
      <c r="D56" s="398"/>
      <c r="L56" s="358"/>
    </row>
    <row r="57" spans="1:22" ht="14">
      <c r="A57" s="359"/>
      <c r="C57" s="334"/>
      <c r="D57" s="398"/>
      <c r="L57" s="358"/>
    </row>
    <row r="58" spans="1:22" ht="14">
      <c r="A58" s="359"/>
      <c r="B58" s="334"/>
      <c r="C58" s="334"/>
      <c r="D58" s="398"/>
      <c r="L58" s="358"/>
    </row>
    <row r="59" spans="1:22" ht="14">
      <c r="A59" s="359"/>
      <c r="B59" s="334"/>
      <c r="C59" s="334"/>
      <c r="D59" s="398"/>
      <c r="L59" s="358"/>
    </row>
    <row r="60" spans="1:22" ht="14">
      <c r="A60" s="359"/>
      <c r="B60" s="334"/>
      <c r="C60" s="334"/>
      <c r="D60" s="398"/>
      <c r="L60" s="358"/>
    </row>
    <row r="61" spans="1:22" ht="14">
      <c r="A61" s="334"/>
      <c r="B61" s="334"/>
      <c r="C61" s="334"/>
      <c r="D61" s="398"/>
      <c r="L61" s="360"/>
    </row>
    <row r="62" spans="1:22" ht="14">
      <c r="A62" s="359"/>
      <c r="B62" s="334"/>
      <c r="C62" s="334"/>
      <c r="D62" s="398"/>
    </row>
    <row r="63" spans="1:22" ht="14">
      <c r="A63" s="334"/>
      <c r="B63" s="334"/>
      <c r="C63" s="334"/>
      <c r="D63" s="398"/>
    </row>
    <row r="64" spans="1:22" ht="14">
      <c r="A64" s="334"/>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34"/>
      <c r="B75" s="334"/>
      <c r="C75" s="334"/>
      <c r="D75" s="398"/>
    </row>
    <row r="76" spans="1:4" ht="14">
      <c r="B76" s="334"/>
    </row>
    <row r="77" spans="1:4" ht="14">
      <c r="B77" s="334"/>
    </row>
    <row r="78" spans="1:4" ht="14">
      <c r="B78" s="334"/>
    </row>
  </sheetData>
  <mergeCells count="9">
    <mergeCell ref="F39:G39"/>
    <mergeCell ref="H39:I39"/>
    <mergeCell ref="L39:V39"/>
    <mergeCell ref="B31:C32"/>
    <mergeCell ref="L33:V33"/>
    <mergeCell ref="F34:G34"/>
    <mergeCell ref="F35:G35"/>
    <mergeCell ref="F36:G36"/>
    <mergeCell ref="L38:V38"/>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39" max="21" man="1"/>
  </rowBreaks>
  <drawing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285CA-A26C-4E32-BF7B-FF6C9FB3C881}">
  <sheetPr>
    <pageSetUpPr fitToPage="1"/>
  </sheetPr>
  <dimension ref="A1:AD79"/>
  <sheetViews>
    <sheetView topLeftCell="A13" zoomScale="70" zoomScaleNormal="70" zoomScaleSheetLayoutView="85" workbookViewId="0">
      <selection activeCell="K29" sqref="K2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30"/>
      <c r="I10" s="631"/>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1173</v>
      </c>
      <c r="C18" s="187" t="str">
        <f>IF(D18="","",VLOOKUP(B18,Data!$B$5:$L$404,2,FALSE))</f>
        <v/>
      </c>
      <c r="D18" s="274"/>
      <c r="E18" s="276"/>
      <c r="F18" s="185" t="str">
        <f>IF(D18="","",VLOOKUP(B18,Data!$B$5:$L$404,11,FALSE))</f>
        <v/>
      </c>
      <c r="G18" s="188" t="str">
        <f t="shared" ref="G18:G29"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409" customFormat="1" ht="17" customHeight="1">
      <c r="A19" s="272">
        <v>9</v>
      </c>
      <c r="B19" s="419" t="s">
        <v>239</v>
      </c>
      <c r="C19" s="187" t="str">
        <f>IF(D19="","",VLOOKUP(B19,Data!$B$5:$L$404,2,FALSE))</f>
        <v>AAC7366</v>
      </c>
      <c r="D19" s="339">
        <v>1</v>
      </c>
      <c r="E19" s="273"/>
      <c r="F19" s="376">
        <f>IF(D19="","",VLOOKUP(B19,Data!$B$5:$L$404,11,FALSE))</f>
        <v>2618.06</v>
      </c>
      <c r="G19" s="400">
        <f t="shared" si="0"/>
        <v>2618.06</v>
      </c>
      <c r="H19" s="401" t="str">
        <f>IF(D19="","",VLOOKUP(B19,Data!$B$5:$D$404,3,FALSE))</f>
        <v>C/T</v>
      </c>
      <c r="I19" s="401" t="str">
        <f>IF(D19="","",VLOOKUP(B19,Data!$B$5:$M$404,12,FALSE))</f>
        <v>Indonesia</v>
      </c>
      <c r="J19" s="553" t="s">
        <v>1174</v>
      </c>
      <c r="K19" s="187">
        <f>IF(D19="","",VLOOKUP(B19,Data!$B$5:$E$404,4,FALSE)*D19)</f>
        <v>266</v>
      </c>
      <c r="L19" s="187">
        <f>IF(D19="","",VLOOKUP(B19,Data!$B$5:$F$404,5,FALSE)*D19)</f>
        <v>246</v>
      </c>
      <c r="M19" s="403"/>
      <c r="N19" s="404"/>
      <c r="O19" s="405"/>
      <c r="P19" s="406"/>
      <c r="Q19" s="405"/>
      <c r="R19" s="405"/>
      <c r="S19" s="406"/>
      <c r="T19" s="407"/>
      <c r="U19" s="406"/>
      <c r="V19" s="408">
        <f>IF(D19="","",VLOOKUP(B19,Data!$B$5:$J$404,9,FALSE)*D19)</f>
        <v>1.488</v>
      </c>
      <c r="W19" s="386"/>
      <c r="X19" s="386"/>
      <c r="Y19" s="386"/>
      <c r="Z19" s="386"/>
      <c r="AA19" s="386"/>
      <c r="AB19" s="386"/>
      <c r="AC19" s="386"/>
      <c r="AD19" s="386"/>
    </row>
    <row r="20" spans="1:30" s="409" customFormat="1" ht="17" customHeight="1">
      <c r="A20" s="272">
        <v>10</v>
      </c>
      <c r="B20" s="419" t="s">
        <v>243</v>
      </c>
      <c r="C20" s="187" t="str">
        <f>IF(D20="","",VLOOKUP(B20,Data!$B$5:$L$404,2,FALSE))</f>
        <v>AAC7369</v>
      </c>
      <c r="D20" s="339">
        <v>1</v>
      </c>
      <c r="E20" s="273"/>
      <c r="F20" s="376">
        <f>IF(D20="","",VLOOKUP(B20,Data!$B$5:$L$404,11,FALSE))</f>
        <v>3015.47</v>
      </c>
      <c r="G20" s="400">
        <f t="shared" si="0"/>
        <v>3015.47</v>
      </c>
      <c r="H20" s="401" t="str">
        <f>IF(D20="","",VLOOKUP(B20,Data!$B$5:$D$404,3,FALSE))</f>
        <v>C/T</v>
      </c>
      <c r="I20" s="401" t="str">
        <f>IF(D20="","",VLOOKUP(B20,Data!$B$5:$M$404,12,FALSE))</f>
        <v>Indonesia</v>
      </c>
      <c r="J20" s="553" t="s">
        <v>1174</v>
      </c>
      <c r="K20" s="187">
        <f>IF(D20="","",VLOOKUP(B20,Data!$B$5:$E$404,4,FALSE)*D20)</f>
        <v>266</v>
      </c>
      <c r="L20" s="187">
        <f>IF(D20="","",VLOOKUP(B20,Data!$B$5:$F$404,5,FALSE)*D20)</f>
        <v>246</v>
      </c>
      <c r="M20" s="403"/>
      <c r="N20" s="404"/>
      <c r="O20" s="405"/>
      <c r="P20" s="406"/>
      <c r="Q20" s="405"/>
      <c r="R20" s="405"/>
      <c r="S20" s="406"/>
      <c r="T20" s="407"/>
      <c r="U20" s="406"/>
      <c r="V20" s="408">
        <f>IF(D20="","",VLOOKUP(B20,Data!$B$5:$J$404,9,FALSE)*D20)</f>
        <v>1.488</v>
      </c>
      <c r="W20" s="386"/>
      <c r="X20" s="386"/>
      <c r="Y20" s="386"/>
      <c r="Z20" s="386"/>
      <c r="AA20" s="386"/>
      <c r="AB20" s="386"/>
      <c r="AC20" s="386"/>
      <c r="AD20" s="386"/>
    </row>
    <row r="21" spans="1:30" s="340" customFormat="1" ht="17" customHeight="1">
      <c r="A21" s="271"/>
      <c r="B21" s="420" t="s">
        <v>1207</v>
      </c>
      <c r="C21" s="187" t="str">
        <f>IF(D21="","",VLOOKUP(B21,Data!$B$5:$L$404,2,FALSE))</f>
        <v/>
      </c>
      <c r="D21" s="274"/>
      <c r="E21" s="276"/>
      <c r="F21" s="185" t="str">
        <f>IF(D21="","",VLOOKUP(B21,Data!$B$5:$L$404,11,FALSE))</f>
        <v/>
      </c>
      <c r="G21" s="188" t="str">
        <f t="shared" si="0"/>
        <v>-</v>
      </c>
      <c r="H21" s="182" t="str">
        <f>IF(D21="","",VLOOKUP(B21,Data!$B$5:$D$404,3,FALSE))</f>
        <v/>
      </c>
      <c r="I21" s="182" t="str">
        <f>IF(D21="","",VLOOKUP(B21,Data!$B$5:$M$404,12,FALSE))</f>
        <v/>
      </c>
      <c r="J21" s="279"/>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v>11</v>
      </c>
      <c r="B22" s="419" t="s">
        <v>241</v>
      </c>
      <c r="C22" s="187" t="str">
        <f>IF(D22="","",VLOOKUP(B22,Data!$B$5:$L$404,2,FALSE))</f>
        <v>AAC7368</v>
      </c>
      <c r="D22" s="274">
        <v>1</v>
      </c>
      <c r="E22" s="466"/>
      <c r="F22" s="185">
        <f>IF(D22="","",VLOOKUP(B22,Data!$B$5:$L$404,11,FALSE))</f>
        <v>2618.06</v>
      </c>
      <c r="G22" s="188">
        <f t="shared" si="0"/>
        <v>2618.06</v>
      </c>
      <c r="H22" s="182" t="str">
        <f>IF(D22="","",VLOOKUP(B22,Data!$B$5:$D$404,3,FALSE))</f>
        <v>C/T</v>
      </c>
      <c r="I22" s="182" t="str">
        <f>IF(D22="","",VLOOKUP(B22,Data!$B$5:$M$404,12,FALSE))</f>
        <v>Indonesia</v>
      </c>
      <c r="J22" s="553" t="s">
        <v>1206</v>
      </c>
      <c r="K22" s="183">
        <f>IF(D22="","",VLOOKUP(B22,Data!$B$5:$E$404,4,FALSE)*D22)</f>
        <v>266</v>
      </c>
      <c r="L22" s="183">
        <f>IF(D22="","",VLOOKUP(B22,Data!$B$5:$F$404,5,FALSE)*D22)</f>
        <v>246</v>
      </c>
      <c r="M22" s="189" t="e">
        <f>IF(B22=Data!B82,Data!G82,(IF(B22=Data!B88,Data!G88,(IF(B22=Data!B90,Data!G90,(IF(B22=Data!#REF!,Data!#REF!,(IF(B22=Data!#REF!,Data!#REF!,(IF(B22=Data!B73,Data!G73,(IF(B22=Data!#REF!,Data!#REF!,(IF(B22=Data!#REF!,Data!#REF!,Data!#REF!)))))))))))))))&amp;IF(B22=Data!B207,Data!G207,(IF(B22=Data!B208,Data!G208,(IF(B22=Data!#REF!,Data!#REF!,(IF(B22=Data!B203,Data!G203,(IF(B22=Data!B204,Data!G204,(IF(B22=Data!#REF!,Data!G900,(IF(B22=Data!#REF!,Data!#REF!,(IF(B22=Data!B260,Data!G260,Data!#REF!)))))))))))))))&amp;IF(B22=Data!#REF!,Data!#REF!,(IF(B22=Data!#REF!,Data!#REF!,(IF(B22=Data!#REF!,Data!#REF!,(IF(B22=Data!#REF!,Data!#REF!,(IF(B22=Data!#REF!,Data!#REF!,Data!#REF!)))))))))</f>
        <v>#REF!</v>
      </c>
      <c r="N22" s="377"/>
      <c r="O22" s="378"/>
      <c r="P22" s="186" t="e">
        <f>IF(B22=Data!B82,Data!H82,(IF(B22=Data!B88,Data!H88,(IF(B22=Data!B90,Data!H90,(IF(B22=Data!#REF!,Data!#REF!,(IF(B22=Data!#REF!,Data!#REF!,(IF(B22=Data!B73,Data!H73,(IF(B22=Data!#REF!,Data!#REF!,(IF(B22=Data!#REF!,Data!#REF!,Data!#REF!)))))))))))))))&amp;IF(B22=Data!B207,Data!H207,(IF(B22=Data!B208,Data!H208,(IF(B22=Data!#REF!,Data!#REF!,(IF(B22=Data!B203,Data!H203,(IF(B22=Data!B204,Data!H204,(IF(B22=Data!#REF!,Data!H900,(IF(B22=Data!#REF!,Data!#REF!,(IF(B22=Data!B260,Data!H260,Data!#REF!)))))))))))))))&amp;IF(B22=Data!#REF!,Data!#REF!,(IF(B22=Data!#REF!,Data!#REF!,(IF(B22=Data!#REF!,Data!#REF!,(IF(B22=Data!#REF!,Data!#REF!,(IF(B22=Data!#REF!,Data!#REF!,Data!#REF!)))))))))</f>
        <v>#REF!</v>
      </c>
      <c r="Q22" s="378"/>
      <c r="R22" s="378"/>
      <c r="S22" s="186" t="e">
        <f>IF(B22=Data!B82,Data!I82,(IF(B22=Data!B88,Data!I88,(IF(B22=Data!B90,Data!I90,(IF(B22=Data!#REF!,Data!#REF!,(IF(B22=Data!#REF!,Data!#REF!,(IF(B22=Data!B73,Data!I73,(IF(B22=Data!#REF!,Data!#REF!,(IF(B22=Data!#REF!,Data!#REF!,Data!#REF!)))))))))))))))&amp;IF(B22=Data!B207,Data!I207,(IF(B22=Data!B208,Data!I208,(IF(B22=Data!#REF!,Data!#REF!,(IF(B22=Data!B203,Data!I203,(IF(B22=Data!B204,Data!I204,(IF(B22=Data!#REF!,Data!I900,(IF(B22=Data!#REF!,Data!#REF!,(IF(B22=Data!B260,Data!I260,Data!#REF!)))))))))))))))&amp;IF(B22=Data!#REF!,Data!#REF!,(IF(B22=Data!#REF!,Data!#REF!,(IF(B22=Data!#REF!,Data!#REF!,(IF(B22=Data!#REF!,Data!#REF!,(IF(B22=Data!#REF!,Data!#REF!,Data!#REF!)))))))))</f>
        <v>#REF!</v>
      </c>
      <c r="T22" s="379"/>
      <c r="U22" s="186" t="e">
        <f>IF(B22=Data!B82,Data!J82,(IF(B22=Data!B88,Data!J88,(IF(B22=Data!B90,Data!J90,(IF(B22=Data!#REF!,Data!#REF!,(IF(B22=Data!#REF!,Data!#REF!,(IF(B22=Data!B73,Data!J73,(IF(B22=Data!#REF!,Data!#REF!,(IF(B22=Data!#REF!,Data!#REF!,Data!#REF!)))))))))))))))&amp;IF(B22=Data!B207,Data!J207,(IF(B22=Data!B208,Data!J208,(IF(B22=Data!#REF!,Data!#REF!,(IF(B22=Data!B203,Data!J203,(IF(B22=Data!B204,Data!J204,(IF(B22=Data!#REF!,Data!J900,(IF(B22=Data!#REF!,Data!#REF!,(IF(B22=Data!B260,Data!J260,Data!#REF!)))))))))))))))&amp;IF(B22=Data!#REF!,Data!#REF!,(IF(B22=Data!#REF!,Data!#REF!,(IF(B22=Data!#REF!,Data!#REF!,(IF(B22=Data!#REF!,Data!#REF!,(IF(B22=Data!#REF!,Data!#REF!,Data!#REF!)))))))))</f>
        <v>#REF!</v>
      </c>
      <c r="V22" s="184">
        <f>IF(D22="","",VLOOKUP(B22,Data!$B$5:$J$404,9,FALSE)*D22)</f>
        <v>1.488</v>
      </c>
    </row>
    <row r="23" spans="1:30" s="340" customFormat="1" ht="17" customHeight="1">
      <c r="A23" s="272">
        <v>12</v>
      </c>
      <c r="B23" s="419" t="s">
        <v>294</v>
      </c>
      <c r="C23" s="187" t="str">
        <f>IF(D23="","",VLOOKUP(B23,Data!$B$5:$L$404,2,FALSE))</f>
        <v>WY44110</v>
      </c>
      <c r="D23" s="274">
        <v>1</v>
      </c>
      <c r="E23" s="466"/>
      <c r="F23" s="185">
        <f>IF(D23="","",VLOOKUP(B23,Data!$B$5:$L$404,11,FALSE))</f>
        <v>2895.95</v>
      </c>
      <c r="G23" s="188">
        <f t="shared" si="0"/>
        <v>2895.95</v>
      </c>
      <c r="H23" s="182" t="str">
        <f>IF(D23="","",VLOOKUP(B23,Data!$B$5:$D$404,3,FALSE))</f>
        <v>C/T</v>
      </c>
      <c r="I23" s="182" t="str">
        <f>IF(D23="","",VLOOKUP(B23,Data!$B$5:$M$404,12,FALSE))</f>
        <v>Indonesia</v>
      </c>
      <c r="J23" s="553" t="s">
        <v>1206</v>
      </c>
      <c r="K23" s="183">
        <f>IF(D23="","",VLOOKUP(B23,Data!$B$5:$E$404,4,FALSE)*D23)</f>
        <v>266</v>
      </c>
      <c r="L23" s="183">
        <f>IF(D23="","",VLOOKUP(B23,Data!$B$5:$F$404,5,FALSE)*D23)</f>
        <v>246</v>
      </c>
      <c r="M23" s="189" t="e">
        <f>IF(B23=Data!B83,Data!G83,(IF(B23=Data!B89,Data!G89,(IF(B23=Data!B91,Data!G91,(IF(B23=Data!#REF!,Data!#REF!,(IF(B23=Data!#REF!,Data!#REF!,(IF(B23=Data!B74,Data!G74,(IF(B23=Data!#REF!,Data!#REF!,(IF(B23=Data!#REF!,Data!#REF!,Data!#REF!)))))))))))))))&amp;IF(B23=Data!B208,Data!G208,(IF(B23=Data!B209,Data!G209,(IF(B23=Data!#REF!,Data!#REF!,(IF(B23=Data!B204,Data!G204,(IF(B23=Data!B205,Data!G205,(IF(B23=Data!#REF!,Data!G901,(IF(B23=Data!#REF!,Data!#REF!,(IF(B23=Data!B261,Data!G261,Data!#REF!)))))))))))))))&amp;IF(B23=Data!#REF!,Data!#REF!,(IF(B23=Data!#REF!,Data!#REF!,(IF(B23=Data!#REF!,Data!#REF!,(IF(B23=Data!#REF!,Data!#REF!,(IF(B23=Data!#REF!,Data!#REF!,Data!#REF!)))))))))</f>
        <v>#REF!</v>
      </c>
      <c r="N23" s="377"/>
      <c r="O23" s="378"/>
      <c r="P23" s="186" t="e">
        <f>IF(B23=Data!B83,Data!H83,(IF(B23=Data!B89,Data!H89,(IF(B23=Data!B91,Data!H91,(IF(B23=Data!#REF!,Data!#REF!,(IF(B23=Data!#REF!,Data!#REF!,(IF(B23=Data!B74,Data!H74,(IF(B23=Data!#REF!,Data!#REF!,(IF(B23=Data!#REF!,Data!#REF!,Data!#REF!)))))))))))))))&amp;IF(B23=Data!B208,Data!H208,(IF(B23=Data!B209,Data!H209,(IF(B23=Data!#REF!,Data!#REF!,(IF(B23=Data!B204,Data!H204,(IF(B23=Data!B205,Data!H205,(IF(B23=Data!#REF!,Data!H901,(IF(B23=Data!#REF!,Data!#REF!,(IF(B23=Data!B261,Data!H261,Data!#REF!)))))))))))))))&amp;IF(B23=Data!#REF!,Data!#REF!,(IF(B23=Data!#REF!,Data!#REF!,(IF(B23=Data!#REF!,Data!#REF!,(IF(B23=Data!#REF!,Data!#REF!,(IF(B23=Data!#REF!,Data!#REF!,Data!#REF!)))))))))</f>
        <v>#REF!</v>
      </c>
      <c r="Q23" s="378"/>
      <c r="R23" s="378"/>
      <c r="S23" s="186" t="e">
        <f>IF(B23=Data!B83,Data!I83,(IF(B23=Data!B89,Data!I89,(IF(B23=Data!B91,Data!I91,(IF(B23=Data!#REF!,Data!#REF!,(IF(B23=Data!#REF!,Data!#REF!,(IF(B23=Data!B74,Data!I74,(IF(B23=Data!#REF!,Data!#REF!,(IF(B23=Data!#REF!,Data!#REF!,Data!#REF!)))))))))))))))&amp;IF(B23=Data!B208,Data!I208,(IF(B23=Data!B209,Data!I209,(IF(B23=Data!#REF!,Data!#REF!,(IF(B23=Data!B204,Data!I204,(IF(B23=Data!B205,Data!I205,(IF(B23=Data!#REF!,Data!I901,(IF(B23=Data!#REF!,Data!#REF!,(IF(B23=Data!B261,Data!I261,Data!#REF!)))))))))))))))&amp;IF(B23=Data!#REF!,Data!#REF!,(IF(B23=Data!#REF!,Data!#REF!,(IF(B23=Data!#REF!,Data!#REF!,(IF(B23=Data!#REF!,Data!#REF!,(IF(B23=Data!#REF!,Data!#REF!,Data!#REF!)))))))))</f>
        <v>#REF!</v>
      </c>
      <c r="T23" s="379"/>
      <c r="U23" s="186" t="e">
        <f>IF(B23=Data!B83,Data!J83,(IF(B23=Data!B89,Data!J89,(IF(B23=Data!B91,Data!J91,(IF(B23=Data!#REF!,Data!#REF!,(IF(B23=Data!#REF!,Data!#REF!,(IF(B23=Data!B74,Data!J74,(IF(B23=Data!#REF!,Data!#REF!,(IF(B23=Data!#REF!,Data!#REF!,Data!#REF!)))))))))))))))&amp;IF(B23=Data!B208,Data!J208,(IF(B23=Data!B209,Data!J209,(IF(B23=Data!#REF!,Data!#REF!,(IF(B23=Data!B204,Data!J204,(IF(B23=Data!B205,Data!J205,(IF(B23=Data!#REF!,Data!J901,(IF(B23=Data!#REF!,Data!#REF!,(IF(B23=Data!B261,Data!J261,Data!#REF!)))))))))))))))&amp;IF(B23=Data!#REF!,Data!#REF!,(IF(B23=Data!#REF!,Data!#REF!,(IF(B23=Data!#REF!,Data!#REF!,(IF(B23=Data!#REF!,Data!#REF!,(IF(B23=Data!#REF!,Data!#REF!,Data!#REF!)))))))))</f>
        <v>#REF!</v>
      </c>
      <c r="V23" s="184">
        <f>IF(D23="","",VLOOKUP(B23,Data!$B$5:$J$404,9,FALSE)*D23)</f>
        <v>1.488</v>
      </c>
    </row>
    <row r="24" spans="1:30" s="340" customFormat="1" ht="17" customHeight="1">
      <c r="A24" s="271"/>
      <c r="B24" s="420" t="s">
        <v>1253</v>
      </c>
      <c r="C24" s="187" t="str">
        <f>IF(D24="","",VLOOKUP(B24,Data!$B$5:$L$404,2,FALSE))</f>
        <v/>
      </c>
      <c r="D24" s="274"/>
      <c r="E24" s="276"/>
      <c r="F24" s="185" t="str">
        <f>IF(D24="","",VLOOKUP(B24,Data!$B$5:$L$404,11,FALSE))</f>
        <v/>
      </c>
      <c r="G24" s="188" t="str">
        <f t="shared" ref="G24:G25" si="1">IF(D24&gt;0,D24*F24,"-")</f>
        <v>-</v>
      </c>
      <c r="H24" s="182" t="str">
        <f>IF(D24="","",VLOOKUP(B24,Data!$B$5:$D$404,3,FALSE))</f>
        <v/>
      </c>
      <c r="I24" s="182" t="str">
        <f>IF(D24="","",VLOOKUP(B24,Data!$B$5:$M$404,12,FALSE))</f>
        <v/>
      </c>
      <c r="J24" s="279"/>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v>13</v>
      </c>
      <c r="B25" s="419" t="s">
        <v>209</v>
      </c>
      <c r="C25" s="187" t="str">
        <f>IF(D25="","",VLOOKUP(B25,Data!$B$5:$L$404,2,FALSE))</f>
        <v>WN49700</v>
      </c>
      <c r="D25" s="274">
        <v>1</v>
      </c>
      <c r="E25" s="466"/>
      <c r="F25" s="185">
        <f>IF(D25="","",VLOOKUP(B25,Data!$B$5:$L$404,11,FALSE))</f>
        <v>1870.77</v>
      </c>
      <c r="G25" s="188">
        <f t="shared" si="1"/>
        <v>1870.77</v>
      </c>
      <c r="H25" s="182" t="str">
        <f>IF(D25="","",VLOOKUP(B25,Data!$B$5:$D$404,3,FALSE))</f>
        <v>C/T</v>
      </c>
      <c r="I25" s="182" t="str">
        <f>IF(D25="","",VLOOKUP(B25,Data!$B$5:$M$404,12,FALSE))</f>
        <v>Indonesia</v>
      </c>
      <c r="J25" s="553" t="s">
        <v>1252</v>
      </c>
      <c r="K25" s="183">
        <f>IF(D25="","",VLOOKUP(B25,Data!$B$5:$E$404,4,FALSE)*D25)</f>
        <v>201</v>
      </c>
      <c r="L25" s="183">
        <f>IF(D25="","",VLOOKUP(B25,Data!$B$5:$F$404,5,FALSE)*D25)</f>
        <v>181</v>
      </c>
      <c r="M25" s="189" t="e">
        <f>IF(B25=Data!B85,Data!G85,(IF(B25=Data!B91,Data!G91,(IF(B25=Data!B93,Data!G93,(IF(B25=Data!#REF!,Data!#REF!,(IF(B25=Data!#REF!,Data!#REF!,(IF(B25=Data!B76,Data!G76,(IF(B25=Data!#REF!,Data!#REF!,(IF(B25=Data!#REF!,Data!#REF!,Data!#REF!)))))))))))))))&amp;IF(B25=Data!B210,Data!G210,(IF(B25=Data!B211,Data!G211,(IF(B25=Data!#REF!,Data!#REF!,(IF(B25=Data!B206,Data!G206,(IF(B25=Data!B207,Data!G207,(IF(B25=Data!#REF!,Data!G903,(IF(B25=Data!#REF!,Data!#REF!,(IF(B25=Data!B263,Data!G263,Data!#REF!)))))))))))))))&amp;IF(B25=Data!#REF!,Data!#REF!,(IF(B25=Data!#REF!,Data!#REF!,(IF(B25=Data!#REF!,Data!#REF!,(IF(B25=Data!#REF!,Data!#REF!,(IF(B25=Data!#REF!,Data!#REF!,Data!#REF!)))))))))</f>
        <v>#REF!</v>
      </c>
      <c r="N25" s="377"/>
      <c r="O25" s="378"/>
      <c r="P25" s="186" t="e">
        <f>IF(B25=Data!B85,Data!H85,(IF(B25=Data!B91,Data!H91,(IF(B25=Data!B93,Data!H93,(IF(B25=Data!#REF!,Data!#REF!,(IF(B25=Data!#REF!,Data!#REF!,(IF(B25=Data!B76,Data!H76,(IF(B25=Data!#REF!,Data!#REF!,(IF(B25=Data!#REF!,Data!#REF!,Data!#REF!)))))))))))))))&amp;IF(B25=Data!B210,Data!H210,(IF(B25=Data!B211,Data!H211,(IF(B25=Data!#REF!,Data!#REF!,(IF(B25=Data!B206,Data!H206,(IF(B25=Data!B207,Data!H207,(IF(B25=Data!#REF!,Data!H903,(IF(B25=Data!#REF!,Data!#REF!,(IF(B25=Data!B263,Data!H263,Data!#REF!)))))))))))))))&amp;IF(B25=Data!#REF!,Data!#REF!,(IF(B25=Data!#REF!,Data!#REF!,(IF(B25=Data!#REF!,Data!#REF!,(IF(B25=Data!#REF!,Data!#REF!,(IF(B25=Data!#REF!,Data!#REF!,Data!#REF!)))))))))</f>
        <v>#REF!</v>
      </c>
      <c r="Q25" s="378"/>
      <c r="R25" s="378"/>
      <c r="S25" s="186" t="e">
        <f>IF(B25=Data!B85,Data!I85,(IF(B25=Data!B91,Data!I91,(IF(B25=Data!B93,Data!I93,(IF(B25=Data!#REF!,Data!#REF!,(IF(B25=Data!#REF!,Data!#REF!,(IF(B25=Data!B76,Data!I76,(IF(B25=Data!#REF!,Data!#REF!,(IF(B25=Data!#REF!,Data!#REF!,Data!#REF!)))))))))))))))&amp;IF(B25=Data!B210,Data!I210,(IF(B25=Data!B211,Data!I211,(IF(B25=Data!#REF!,Data!#REF!,(IF(B25=Data!B206,Data!I206,(IF(B25=Data!B207,Data!I207,(IF(B25=Data!#REF!,Data!I903,(IF(B25=Data!#REF!,Data!#REF!,(IF(B25=Data!B263,Data!I263,Data!#REF!)))))))))))))))&amp;IF(B25=Data!#REF!,Data!#REF!,(IF(B25=Data!#REF!,Data!#REF!,(IF(B25=Data!#REF!,Data!#REF!,(IF(B25=Data!#REF!,Data!#REF!,(IF(B25=Data!#REF!,Data!#REF!,Data!#REF!)))))))))</f>
        <v>#REF!</v>
      </c>
      <c r="T25" s="379"/>
      <c r="U25" s="186" t="e">
        <f>IF(B25=Data!B85,Data!J85,(IF(B25=Data!B91,Data!J91,(IF(B25=Data!B93,Data!J93,(IF(B25=Data!#REF!,Data!#REF!,(IF(B25=Data!#REF!,Data!#REF!,(IF(B25=Data!B76,Data!J76,(IF(B25=Data!#REF!,Data!#REF!,(IF(B25=Data!#REF!,Data!#REF!,Data!#REF!)))))))))))))))&amp;IF(B25=Data!B210,Data!J210,(IF(B25=Data!B211,Data!J211,(IF(B25=Data!#REF!,Data!#REF!,(IF(B25=Data!B206,Data!J206,(IF(B25=Data!B207,Data!J207,(IF(B25=Data!#REF!,Data!J903,(IF(B25=Data!#REF!,Data!#REF!,(IF(B25=Data!B263,Data!J263,Data!#REF!)))))))))))))))&amp;IF(B25=Data!#REF!,Data!#REF!,(IF(B25=Data!#REF!,Data!#REF!,(IF(B25=Data!#REF!,Data!#REF!,(IF(B25=Data!#REF!,Data!#REF!,(IF(B25=Data!#REF!,Data!#REF!,Data!#REF!)))))))))</f>
        <v>#REF!</v>
      </c>
      <c r="V25" s="184">
        <f>IF(D25="","",VLOOKUP(B25,Data!$B$5:$J$404,9,FALSE)*D25)</f>
        <v>1.1499999999999999</v>
      </c>
    </row>
    <row r="26" spans="1:30" s="340" customFormat="1" ht="17" customHeight="1">
      <c r="A26" s="272"/>
      <c r="B26" s="419"/>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553"/>
      <c r="K26" s="183" t="str">
        <f>IF(D26="","",VLOOKUP(B26,Data!$B$5:$E$404,4,FALSE)*D26)</f>
        <v/>
      </c>
      <c r="L26" s="183" t="str">
        <f>IF(D26="","",VLOOKUP(B26,Data!$B$5:$F$404,5,FALSE)*D26)</f>
        <v/>
      </c>
      <c r="M26" s="189" t="e">
        <f>IF(B26=Data!B81,Data!G81,(IF(B26=Data!B87,Data!G87,(IF(B26=Data!B89,Data!G89,(IF(B26=Data!#REF!,Data!#REF!,(IF(B26=Data!#REF!,Data!#REF!,(IF(B26=Data!B72,Data!G72,(IF(B26=Data!#REF!,Data!#REF!,(IF(B26=Data!#REF!,Data!#REF!,Data!#REF!)))))))))))))))&amp;IF(B26=Data!B206,Data!G206,(IF(B26=Data!B207,Data!G207,(IF(B26=Data!#REF!,Data!#REF!,(IF(B26=Data!B202,Data!G202,(IF(B26=Data!B203,Data!G203,(IF(B26=Data!#REF!,Data!G899,(IF(B26=Data!#REF!,Data!#REF!,(IF(B26=Data!B259,Data!G259,Data!#REF!)))))))))))))))&amp;IF(B26=Data!#REF!,Data!#REF!,(IF(B26=Data!#REF!,Data!#REF!,(IF(B26=Data!#REF!,Data!#REF!,(IF(B26=Data!#REF!,Data!#REF!,(IF(B26=Data!#REF!,Data!#REF!,Data!#REF!)))))))))</f>
        <v>#REF!</v>
      </c>
      <c r="N26" s="377"/>
      <c r="O26" s="378"/>
      <c r="P26" s="186" t="e">
        <f>IF(B26=Data!B81,Data!H81,(IF(B26=Data!B87,Data!H87,(IF(B26=Data!B89,Data!H89,(IF(B26=Data!#REF!,Data!#REF!,(IF(B26=Data!#REF!,Data!#REF!,(IF(B26=Data!B72,Data!H72,(IF(B26=Data!#REF!,Data!#REF!,(IF(B26=Data!#REF!,Data!#REF!,Data!#REF!)))))))))))))))&amp;IF(B26=Data!B206,Data!H206,(IF(B26=Data!B207,Data!H207,(IF(B26=Data!#REF!,Data!#REF!,(IF(B26=Data!B202,Data!H202,(IF(B26=Data!B203,Data!H203,(IF(B26=Data!#REF!,Data!H899,(IF(B26=Data!#REF!,Data!#REF!,(IF(B26=Data!B259,Data!H259,Data!#REF!)))))))))))))))&amp;IF(B26=Data!#REF!,Data!#REF!,(IF(B26=Data!#REF!,Data!#REF!,(IF(B26=Data!#REF!,Data!#REF!,(IF(B26=Data!#REF!,Data!#REF!,(IF(B26=Data!#REF!,Data!#REF!,Data!#REF!)))))))))</f>
        <v>#REF!</v>
      </c>
      <c r="Q26" s="378"/>
      <c r="R26" s="378"/>
      <c r="S26" s="186" t="e">
        <f>IF(B26=Data!B81,Data!I81,(IF(B26=Data!B87,Data!I87,(IF(B26=Data!B89,Data!I89,(IF(B26=Data!#REF!,Data!#REF!,(IF(B26=Data!#REF!,Data!#REF!,(IF(B26=Data!B72,Data!I72,(IF(B26=Data!#REF!,Data!#REF!,(IF(B26=Data!#REF!,Data!#REF!,Data!#REF!)))))))))))))))&amp;IF(B26=Data!B206,Data!I206,(IF(B26=Data!B207,Data!I207,(IF(B26=Data!#REF!,Data!#REF!,(IF(B26=Data!B202,Data!I202,(IF(B26=Data!B203,Data!I203,(IF(B26=Data!#REF!,Data!I899,(IF(B26=Data!#REF!,Data!#REF!,(IF(B26=Data!B259,Data!I259,Data!#REF!)))))))))))))))&amp;IF(B26=Data!#REF!,Data!#REF!,(IF(B26=Data!#REF!,Data!#REF!,(IF(B26=Data!#REF!,Data!#REF!,(IF(B26=Data!#REF!,Data!#REF!,(IF(B26=Data!#REF!,Data!#REF!,Data!#REF!)))))))))</f>
        <v>#REF!</v>
      </c>
      <c r="T26" s="379"/>
      <c r="U26" s="186" t="e">
        <f>IF(B26=Data!B81,Data!J81,(IF(B26=Data!B87,Data!J87,(IF(B26=Data!B89,Data!J89,(IF(B26=Data!#REF!,Data!#REF!,(IF(B26=Data!#REF!,Data!#REF!,(IF(B26=Data!B72,Data!J72,(IF(B26=Data!#REF!,Data!#REF!,(IF(B26=Data!#REF!,Data!#REF!,Data!#REF!)))))))))))))))&amp;IF(B26=Data!B206,Data!J206,(IF(B26=Data!B207,Data!J207,(IF(B26=Data!#REF!,Data!#REF!,(IF(B26=Data!B202,Data!J202,(IF(B26=Data!B203,Data!J203,(IF(B26=Data!#REF!,Data!J899,(IF(B26=Data!#REF!,Data!#REF!,(IF(B26=Data!B259,Data!J259,Data!#REF!)))))))))))))))&amp;IF(B26=Data!#REF!,Data!#REF!,(IF(B26=Data!#REF!,Data!#REF!,(IF(B26=Data!#REF!,Data!#REF!,(IF(B26=Data!#REF!,Data!#REF!,(IF(B26=Data!#REF!,Data!#REF!,Data!#REF!)))))))))</f>
        <v>#REF!</v>
      </c>
      <c r="V26" s="184" t="str">
        <f>IF(D26="","",VLOOKUP(B26,Data!$B$5:$J$404,9,FALSE)*D26)</f>
        <v/>
      </c>
    </row>
    <row r="27" spans="1:30" s="409" customFormat="1" ht="17" customHeight="1">
      <c r="A27" s="410"/>
      <c r="B27" s="368"/>
      <c r="C27" s="187" t="str">
        <f>IF(D27="","",VLOOKUP(B27,Data!$B$5:$L$404,2,FALSE))</f>
        <v/>
      </c>
      <c r="D27" s="274"/>
      <c r="E27" s="273"/>
      <c r="F27" s="376" t="str">
        <f>IF(D27="","",VLOOKUP(B27,Data!$B$5:$L$404,11,FALSE))</f>
        <v/>
      </c>
      <c r="G27" s="400" t="str">
        <f t="shared" si="0"/>
        <v>-</v>
      </c>
      <c r="H27" s="401" t="str">
        <f>IF(D27="","",VLOOKUP(B27,Data!$B$5:$D$404,3,FALSE))</f>
        <v/>
      </c>
      <c r="I27" s="401" t="str">
        <f>IF(D27="","",VLOOKUP(B27,Data!$B$5:$M$404,12,FALSE))</f>
        <v/>
      </c>
      <c r="J27" s="402"/>
      <c r="K27" s="187" t="str">
        <f>IF(D27="","",VLOOKUP(B27,Data!$B$5:$E$404,4,FALSE)*D27)</f>
        <v/>
      </c>
      <c r="L27" s="187" t="str">
        <f>IF(D27="","",VLOOKUP(B27,Data!$B$5:$F$404,5,FALSE)*D27)</f>
        <v/>
      </c>
      <c r="M27" s="403"/>
      <c r="N27" s="404"/>
      <c r="O27" s="405"/>
      <c r="P27" s="406"/>
      <c r="Q27" s="405"/>
      <c r="R27" s="405"/>
      <c r="S27" s="406"/>
      <c r="T27" s="407"/>
      <c r="U27" s="406"/>
      <c r="V27" s="408" t="str">
        <f>IF(D27="","",VLOOKUP(B27,Data!$B$5:$J$404,9,FALSE)*D27)</f>
        <v/>
      </c>
      <c r="W27" s="386"/>
      <c r="X27" s="386"/>
      <c r="Y27" s="386"/>
      <c r="Z27" s="386"/>
      <c r="AA27" s="386"/>
      <c r="AB27" s="386"/>
      <c r="AC27" s="386"/>
      <c r="AD27" s="386"/>
    </row>
    <row r="28" spans="1:30" s="340" customFormat="1" ht="17" customHeight="1">
      <c r="A28" s="410"/>
      <c r="B28" s="342"/>
      <c r="C28" s="187" t="str">
        <f>IF(D28="","",VLOOKUP(B28,Data!$B$5:$L$404,2,FALSE))</f>
        <v/>
      </c>
      <c r="D28" s="274"/>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399"/>
      <c r="B29" s="342" t="s">
        <v>871</v>
      </c>
      <c r="C29" s="187" t="str">
        <f>IF(D29="","",VLOOKUP(B29,Data!$B$5:$L$404,2,FALSE))</f>
        <v/>
      </c>
      <c r="D29" s="274"/>
      <c r="E29" s="276"/>
      <c r="F29" s="185" t="str">
        <f>IF(D29="","",VLOOKUP(B29,Data!$B$5:$L$404,11,FALSE))</f>
        <v/>
      </c>
      <c r="G29" s="188" t="str">
        <f t="shared" si="0"/>
        <v>-</v>
      </c>
      <c r="H29" s="182" t="str">
        <f>IF(D29="","",VLOOKUP(B29,Data!$B$5:$D$404,3,FALSE))</f>
        <v/>
      </c>
      <c r="I29" s="182" t="str">
        <f>IF(D29="","",VLOOKUP(B29,Data!$B$5:$M$404,12,FALSE))</f>
        <v/>
      </c>
      <c r="J29" s="246"/>
      <c r="K29" s="183" t="str">
        <f>IF(D29="","",VLOOKUP(B29,Data!$B$5:$E$404,4,FALSE)*D29)</f>
        <v/>
      </c>
      <c r="L29" s="183" t="str">
        <f>IF(D29="","",VLOOKUP(B29,Data!$B$5:$F$404,5,FALSE)*D29)</f>
        <v/>
      </c>
      <c r="M29" s="189"/>
      <c r="N29" s="377"/>
      <c r="O29" s="378"/>
      <c r="P29" s="186"/>
      <c r="Q29" s="378"/>
      <c r="R29" s="378"/>
      <c r="S29" s="186"/>
      <c r="T29" s="379"/>
      <c r="U29" s="186"/>
      <c r="V29" s="184" t="str">
        <f>IF(D29="","",VLOOKUP(B29,Data!$B$5:$J$404,9,FALSE)*D29)</f>
        <v/>
      </c>
      <c r="W29" s="282"/>
      <c r="X29" s="282"/>
      <c r="Y29" s="282"/>
      <c r="Z29" s="282"/>
      <c r="AA29" s="282"/>
      <c r="AB29" s="282"/>
      <c r="AC29" s="282"/>
      <c r="AD29" s="282"/>
    </row>
    <row r="30" spans="1:30" s="340" customFormat="1" ht="17" customHeight="1">
      <c r="A30" s="410"/>
      <c r="B30" s="342" t="s">
        <v>1256</v>
      </c>
      <c r="C30" s="187"/>
      <c r="D30" s="274" t="s">
        <v>12</v>
      </c>
      <c r="E30" s="276"/>
      <c r="F30" s="185"/>
      <c r="G30" s="188"/>
      <c r="H30" s="182"/>
      <c r="I30" s="182"/>
      <c r="J30" s="246"/>
      <c r="K30" s="183"/>
      <c r="L30" s="183"/>
      <c r="M30" s="189" t="e">
        <f>IF(B30=Data!B87,Data!G87,(IF(B30=Data!B93,Data!G93,(IF(B30=Data!B95,Data!G95,(IF(B30=Data!#REF!,Data!#REF!,(IF(B30=Data!#REF!,Data!#REF!,(IF(B30=Data!B78,Data!G78,(IF(B30=Data!#REF!,Data!#REF!,(IF(B30=Data!#REF!,Data!#REF!,Data!#REF!)))))))))))))))&amp;IF(B30=Data!B212,Data!G212,(IF(B30=Data!B213,Data!G213,(IF(B30=Data!#REF!,Data!#REF!,(IF(B30=Data!B208,Data!G208,(IF(B30=Data!B209,Data!G209,(IF(B30=Data!#REF!,Data!G905,(IF(B30=Data!#REF!,Data!#REF!,(IF(B30=Data!B265,Data!G265,Data!#REF!)))))))))))))))&amp;IF(B30=Data!#REF!,Data!#REF!,(IF(B30=Data!#REF!,Data!#REF!,(IF(B30=Data!#REF!,Data!#REF!,(IF(B30=Data!#REF!,Data!#REF!,(IF(B30=Data!#REF!,Data!#REF!,Data!#REF!)))))))))</f>
        <v>#REF!</v>
      </c>
      <c r="N30" s="377"/>
      <c r="O30" s="378"/>
      <c r="P30" s="186" t="e">
        <f>IF(B30=Data!B87,Data!H87,(IF(B30=Data!B93,Data!H93,(IF(B30=Data!B95,Data!H95,(IF(B30=Data!#REF!,Data!#REF!,(IF(B30=Data!#REF!,Data!#REF!,(IF(B30=Data!B78,Data!H78,(IF(B30=Data!#REF!,Data!#REF!,(IF(B30=Data!#REF!,Data!#REF!,Data!#REF!)))))))))))))))&amp;IF(B30=Data!B212,Data!H212,(IF(B30=Data!B213,Data!H213,(IF(B30=Data!#REF!,Data!#REF!,(IF(B30=Data!B208,Data!H208,(IF(B30=Data!B209,Data!H209,(IF(B30=Data!#REF!,Data!H905,(IF(B30=Data!#REF!,Data!#REF!,(IF(B30=Data!B265,Data!H265,Data!#REF!)))))))))))))))&amp;IF(B30=Data!#REF!,Data!#REF!,(IF(B30=Data!#REF!,Data!#REF!,(IF(B30=Data!#REF!,Data!#REF!,(IF(B30=Data!#REF!,Data!#REF!,(IF(B30=Data!#REF!,Data!#REF!,Data!#REF!)))))))))</f>
        <v>#REF!</v>
      </c>
      <c r="Q30" s="378"/>
      <c r="R30" s="378"/>
      <c r="S30" s="186" t="e">
        <f>IF(B30=Data!B87,Data!I87,(IF(B30=Data!B93,Data!I93,(IF(B30=Data!B95,Data!I95,(IF(B30=Data!#REF!,Data!#REF!,(IF(B30=Data!#REF!,Data!#REF!,(IF(B30=Data!B78,Data!I78,(IF(B30=Data!#REF!,Data!#REF!,(IF(B30=Data!#REF!,Data!#REF!,Data!#REF!)))))))))))))))&amp;IF(B30=Data!B212,Data!I212,(IF(B30=Data!B213,Data!I213,(IF(B30=Data!#REF!,Data!#REF!,(IF(B30=Data!B208,Data!I208,(IF(B30=Data!B209,Data!I209,(IF(B30=Data!#REF!,Data!I905,(IF(B30=Data!#REF!,Data!#REF!,(IF(B30=Data!B265,Data!I265,Data!#REF!)))))))))))))))&amp;IF(B30=Data!#REF!,Data!#REF!,(IF(B30=Data!#REF!,Data!#REF!,(IF(B30=Data!#REF!,Data!#REF!,(IF(B30=Data!#REF!,Data!#REF!,(IF(B30=Data!#REF!,Data!#REF!,Data!#REF!)))))))))</f>
        <v>#REF!</v>
      </c>
      <c r="T30" s="379"/>
      <c r="U30" s="186" t="e">
        <f>IF(B30=Data!B87,Data!J87,(IF(B30=Data!B93,Data!J93,(IF(B30=Data!B95,Data!J95,(IF(B30=Data!#REF!,Data!#REF!,(IF(B30=Data!#REF!,Data!#REF!,(IF(B30=Data!B78,Data!J78,(IF(B30=Data!#REF!,Data!#REF!,(IF(B30=Data!#REF!,Data!#REF!,Data!#REF!)))))))))))))))&amp;IF(B30=Data!B212,Data!J212,(IF(B30=Data!B213,Data!J213,(IF(B30=Data!#REF!,Data!#REF!,(IF(B30=Data!B208,Data!J208,(IF(B30=Data!B209,Data!J209,(IF(B30=Data!#REF!,Data!J905,(IF(B30=Data!#REF!,Data!#REF!,(IF(B30=Data!B265,Data!J265,Data!#REF!)))))))))))))))&amp;IF(B30=Data!#REF!,Data!#REF!,(IF(B30=Data!#REF!,Data!#REF!,(IF(B30=Data!#REF!,Data!#REF!,(IF(B30=Data!#REF!,Data!#REF!,(IF(B30=Data!#REF!,Data!#REF!,Data!#REF!)))))))))</f>
        <v>#REF!</v>
      </c>
      <c r="V30" s="184"/>
      <c r="W30" s="282"/>
      <c r="X30" s="282"/>
      <c r="Y30" s="282"/>
      <c r="Z30" s="282"/>
      <c r="AA30" s="282"/>
      <c r="AB30" s="282"/>
      <c r="AC30" s="282"/>
      <c r="AD30" s="282"/>
    </row>
    <row r="31" spans="1:30" s="340" customFormat="1" ht="19.5" customHeight="1">
      <c r="A31" s="272"/>
      <c r="B31" s="695" t="s">
        <v>1248</v>
      </c>
      <c r="C31" s="696"/>
      <c r="D31" s="269">
        <f>SUM(D16:D30)</f>
        <v>5</v>
      </c>
      <c r="E31" s="374"/>
      <c r="F31" s="380"/>
      <c r="G31" s="191">
        <f>SUM(G16:G30)</f>
        <v>13018.310000000001</v>
      </c>
      <c r="H31" s="191"/>
      <c r="I31" s="383"/>
      <c r="J31" s="343"/>
      <c r="K31" s="191">
        <f>SUM(K16:K30)</f>
        <v>1265</v>
      </c>
      <c r="L31" s="191">
        <f>SUM(L16:L30)</f>
        <v>1165</v>
      </c>
      <c r="M31" s="191" t="e">
        <f>SUM(M16:M30)</f>
        <v>#REF!</v>
      </c>
      <c r="N31" s="190">
        <f>SUM(N14:N15)</f>
        <v>0</v>
      </c>
      <c r="O31" s="190" t="e">
        <f>SUM(#REF!)</f>
        <v>#REF!</v>
      </c>
      <c r="P31" s="190">
        <f>SUM(P14:P15)</f>
        <v>0</v>
      </c>
      <c r="Q31" s="190">
        <f>SUM(Q14:Q15)</f>
        <v>0</v>
      </c>
      <c r="R31" s="190" t="e">
        <f>SUM(#REF!)</f>
        <v>#REF!</v>
      </c>
      <c r="S31" s="190">
        <f>SUM(S14:S15)</f>
        <v>0</v>
      </c>
      <c r="T31" s="190">
        <f>SUM(T14:T15)</f>
        <v>0</v>
      </c>
      <c r="U31" s="190"/>
      <c r="V31" s="192">
        <f>SUM(V16:V30)</f>
        <v>7.1020000000000003</v>
      </c>
      <c r="W31" s="282"/>
    </row>
    <row r="32" spans="1:30" ht="10.5" customHeight="1">
      <c r="A32" s="272"/>
      <c r="B32" s="697"/>
      <c r="C32" s="698"/>
      <c r="D32" s="395"/>
      <c r="E32" s="375"/>
      <c r="F32" s="311"/>
      <c r="G32" s="160" t="s">
        <v>523</v>
      </c>
      <c r="H32" s="157"/>
      <c r="I32" s="344"/>
      <c r="J32" s="344"/>
      <c r="K32" s="344"/>
      <c r="L32" s="161"/>
      <c r="M32" s="151"/>
      <c r="N32" s="298"/>
      <c r="U32" s="298"/>
      <c r="V32" s="298"/>
    </row>
    <row r="33" spans="1:22" ht="14">
      <c r="A33" s="290" t="s">
        <v>524</v>
      </c>
      <c r="B33" s="346"/>
      <c r="C33" s="347"/>
      <c r="D33" s="396" t="s">
        <v>81</v>
      </c>
      <c r="E33" s="305"/>
      <c r="F33" s="68" t="s">
        <v>82</v>
      </c>
      <c r="G33" s="72"/>
      <c r="H33" s="322" t="s">
        <v>83</v>
      </c>
      <c r="I33" s="349"/>
      <c r="J33" s="152" t="s">
        <v>84</v>
      </c>
      <c r="K33" s="152"/>
      <c r="L33" s="682" t="s">
        <v>85</v>
      </c>
      <c r="M33" s="683"/>
      <c r="N33" s="683"/>
      <c r="O33" s="683"/>
      <c r="P33" s="683"/>
      <c r="Q33" s="683"/>
      <c r="R33" s="683"/>
      <c r="S33" s="683"/>
      <c r="T33" s="683"/>
      <c r="U33" s="683"/>
      <c r="V33" s="684"/>
    </row>
    <row r="34" spans="1:22" ht="14">
      <c r="A34" s="297" t="s">
        <v>525</v>
      </c>
      <c r="B34" s="334"/>
      <c r="C34" s="308"/>
      <c r="D34" s="386" t="s">
        <v>87</v>
      </c>
      <c r="F34" s="685"/>
      <c r="G34" s="686"/>
      <c r="H34" s="297" t="s">
        <v>88</v>
      </c>
      <c r="I34" s="350"/>
      <c r="J34" s="154" t="s">
        <v>89</v>
      </c>
      <c r="K34" s="154"/>
      <c r="L34" s="150"/>
      <c r="V34" s="155"/>
    </row>
    <row r="35" spans="1:22">
      <c r="A35" s="297" t="s">
        <v>526</v>
      </c>
      <c r="B35" s="297"/>
      <c r="C35" s="298"/>
      <c r="D35" s="386"/>
      <c r="F35" s="685"/>
      <c r="G35" s="686"/>
      <c r="H35" s="297"/>
      <c r="I35" s="350"/>
      <c r="J35" s="154" t="s">
        <v>93</v>
      </c>
      <c r="K35" s="154"/>
      <c r="L35" s="150"/>
      <c r="V35" s="155"/>
    </row>
    <row r="36" spans="1:22" ht="10.5" customHeight="1">
      <c r="A36" s="311"/>
      <c r="B36" s="351"/>
      <c r="C36" s="352"/>
      <c r="D36" s="386" t="s">
        <v>94</v>
      </c>
      <c r="F36" s="685"/>
      <c r="G36" s="686"/>
      <c r="H36" s="297" t="s">
        <v>95</v>
      </c>
      <c r="I36" s="350"/>
      <c r="J36" s="154"/>
      <c r="K36" s="154"/>
      <c r="L36" s="150"/>
      <c r="V36" s="155"/>
    </row>
    <row r="37" spans="1:22" ht="13">
      <c r="A37" s="290" t="s">
        <v>96</v>
      </c>
      <c r="C37" s="292"/>
      <c r="D37" s="386" t="s">
        <v>97</v>
      </c>
      <c r="F37" s="76" t="s">
        <v>98</v>
      </c>
      <c r="G37" s="73"/>
      <c r="H37" s="297" t="s">
        <v>88</v>
      </c>
      <c r="I37" s="350"/>
      <c r="J37" s="154" t="s">
        <v>99</v>
      </c>
      <c r="K37" s="154"/>
      <c r="L37" s="150"/>
      <c r="V37" s="155"/>
    </row>
    <row r="38" spans="1:22" ht="10.5" customHeight="1">
      <c r="A38" s="297" t="s">
        <v>527</v>
      </c>
      <c r="C38" s="298"/>
      <c r="D38" s="386"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97"/>
      <c r="E39" s="312"/>
      <c r="F39" s="673" t="s">
        <v>1251</v>
      </c>
      <c r="G39" s="674"/>
      <c r="H39" s="673" t="s">
        <v>1250</v>
      </c>
      <c r="I39" s="674"/>
      <c r="J39" s="158" t="s">
        <v>104</v>
      </c>
      <c r="K39" s="158"/>
      <c r="L39" s="675" t="s">
        <v>105</v>
      </c>
      <c r="M39" s="676"/>
      <c r="N39" s="676"/>
      <c r="O39" s="676"/>
      <c r="P39" s="676"/>
      <c r="Q39" s="676"/>
      <c r="R39" s="676"/>
      <c r="S39" s="676"/>
      <c r="T39" s="676"/>
      <c r="U39" s="676"/>
      <c r="V39" s="677"/>
    </row>
    <row r="40" spans="1:22">
      <c r="B40" s="305"/>
    </row>
    <row r="46" spans="1:22" s="354" customFormat="1" ht="26.25" customHeight="1">
      <c r="A46" s="163" t="s">
        <v>886</v>
      </c>
      <c r="B46" s="146"/>
      <c r="C46" s="163" t="s">
        <v>569</v>
      </c>
      <c r="D46" s="362"/>
      <c r="E46" s="362"/>
      <c r="F46" s="363"/>
      <c r="G46" s="163" t="s">
        <v>880</v>
      </c>
      <c r="H46" s="146"/>
      <c r="I46" s="163" t="s">
        <v>569</v>
      </c>
      <c r="K46" s="265"/>
      <c r="L46" s="265"/>
      <c r="V46" s="264"/>
    </row>
    <row r="47" spans="1:22" s="354" customFormat="1" ht="19.25" customHeight="1">
      <c r="A47" s="163" t="s">
        <v>887</v>
      </c>
      <c r="B47" s="146"/>
      <c r="C47" s="163" t="s">
        <v>891</v>
      </c>
      <c r="D47" s="362"/>
      <c r="E47" s="362"/>
      <c r="F47" s="363"/>
      <c r="G47" s="247" t="s">
        <v>881</v>
      </c>
      <c r="H47" s="381"/>
      <c r="I47" s="247" t="s">
        <v>891</v>
      </c>
      <c r="K47" s="265"/>
      <c r="L47" s="265"/>
      <c r="V47" s="264"/>
    </row>
    <row r="48" spans="1:22" s="354" customFormat="1" ht="19.25" customHeight="1">
      <c r="A48" s="163" t="s">
        <v>888</v>
      </c>
      <c r="B48" s="146"/>
      <c r="C48" s="163" t="s">
        <v>891</v>
      </c>
      <c r="D48" s="362"/>
      <c r="E48" s="362"/>
      <c r="F48" s="363"/>
      <c r="G48" s="163" t="s">
        <v>882</v>
      </c>
      <c r="H48" s="146"/>
      <c r="I48" s="163" t="s">
        <v>569</v>
      </c>
      <c r="K48" s="265"/>
      <c r="L48" s="265"/>
      <c r="V48" s="264"/>
    </row>
    <row r="49" spans="1:22" s="354" customFormat="1" ht="19.25" customHeight="1">
      <c r="A49" s="163" t="s">
        <v>889</v>
      </c>
      <c r="B49" s="146"/>
      <c r="C49" s="163" t="s">
        <v>569</v>
      </c>
      <c r="D49" s="362"/>
      <c r="E49" s="362"/>
      <c r="F49" s="363"/>
      <c r="G49" s="163" t="s">
        <v>883</v>
      </c>
      <c r="H49" s="146"/>
      <c r="I49" s="163" t="s">
        <v>569</v>
      </c>
      <c r="K49" s="265"/>
      <c r="L49" s="265"/>
      <c r="V49" s="264"/>
    </row>
    <row r="50" spans="1:22" s="354" customFormat="1" ht="19.25" customHeight="1">
      <c r="A50" s="163" t="s">
        <v>890</v>
      </c>
      <c r="B50" s="146"/>
      <c r="C50" s="163" t="s">
        <v>569</v>
      </c>
      <c r="D50" s="362"/>
      <c r="E50" s="362"/>
      <c r="F50" s="363"/>
      <c r="G50" s="163" t="s">
        <v>885</v>
      </c>
      <c r="H50" s="146"/>
      <c r="I50" s="163" t="s">
        <v>569</v>
      </c>
      <c r="K50" s="265"/>
      <c r="L50" s="265"/>
      <c r="V50" s="264"/>
    </row>
    <row r="51" spans="1:22" ht="18.75" customHeight="1">
      <c r="A51" s="411"/>
      <c r="B51" s="411"/>
      <c r="C51" s="411"/>
      <c r="D51" s="411"/>
      <c r="E51" s="411"/>
      <c r="F51" s="266"/>
      <c r="G51" s="163" t="s">
        <v>884</v>
      </c>
      <c r="H51" s="146"/>
      <c r="I51" s="163" t="s">
        <v>569</v>
      </c>
    </row>
    <row r="55" spans="1:22">
      <c r="A55" s="282" t="s">
        <v>1223</v>
      </c>
      <c r="L55" s="355"/>
    </row>
    <row r="56" spans="1:22" ht="14">
      <c r="A56" s="356"/>
      <c r="C56" s="334"/>
      <c r="D56" s="357"/>
      <c r="L56" s="358"/>
    </row>
    <row r="57" spans="1:22" ht="14">
      <c r="A57" s="359"/>
      <c r="C57" s="334"/>
      <c r="D57" s="357"/>
      <c r="L57" s="358"/>
    </row>
    <row r="58" spans="1:22" ht="14">
      <c r="A58" s="359"/>
      <c r="C58" s="334"/>
      <c r="D58" s="357"/>
      <c r="L58" s="358"/>
    </row>
    <row r="59" spans="1:22" ht="14">
      <c r="A59" s="359"/>
      <c r="B59" s="334"/>
      <c r="C59" s="334"/>
      <c r="D59" s="357"/>
      <c r="L59" s="358"/>
    </row>
    <row r="60" spans="1:22" ht="14">
      <c r="A60" s="359"/>
      <c r="B60" s="334"/>
      <c r="C60" s="334"/>
      <c r="D60" s="357"/>
      <c r="L60" s="358"/>
    </row>
    <row r="61" spans="1:22" ht="14">
      <c r="A61" s="359"/>
      <c r="B61" s="334"/>
      <c r="C61" s="334"/>
      <c r="D61" s="357"/>
      <c r="L61" s="358"/>
    </row>
    <row r="62" spans="1:22" ht="14">
      <c r="A62" s="334"/>
      <c r="B62" s="334"/>
      <c r="C62" s="334"/>
      <c r="D62" s="357"/>
      <c r="L62" s="360"/>
    </row>
    <row r="63" spans="1:22" ht="14">
      <c r="A63" s="359"/>
      <c r="B63" s="334"/>
      <c r="C63" s="334"/>
      <c r="D63" s="357"/>
    </row>
    <row r="64" spans="1:22" ht="14">
      <c r="A64" s="334"/>
      <c r="B64" s="334"/>
      <c r="C64" s="334"/>
      <c r="D64" s="357"/>
    </row>
    <row r="65" spans="1:4" ht="14">
      <c r="A65" s="334"/>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59"/>
      <c r="B75" s="334"/>
      <c r="C75" s="334"/>
      <c r="D75" s="357"/>
    </row>
    <row r="76" spans="1:4" ht="14">
      <c r="A76" s="334"/>
      <c r="B76" s="334"/>
      <c r="C76" s="334"/>
      <c r="D76" s="357"/>
    </row>
    <row r="77" spans="1:4" ht="14">
      <c r="B77" s="334"/>
    </row>
    <row r="78" spans="1:4" ht="14">
      <c r="B78" s="334"/>
    </row>
    <row r="79" spans="1:4" ht="14">
      <c r="B79" s="334"/>
    </row>
  </sheetData>
  <mergeCells count="9">
    <mergeCell ref="F39:G39"/>
    <mergeCell ref="H39:I39"/>
    <mergeCell ref="L39:V39"/>
    <mergeCell ref="B31:C32"/>
    <mergeCell ref="L33:V33"/>
    <mergeCell ref="F34:G34"/>
    <mergeCell ref="F35:G35"/>
    <mergeCell ref="F36:G36"/>
    <mergeCell ref="L38:V38"/>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DCA5F-973B-49E4-9CEE-E83B3A8FC8DF}">
  <sheetPr>
    <pageSetUpPr fitToPage="1"/>
  </sheetPr>
  <dimension ref="A1:AD73"/>
  <sheetViews>
    <sheetView zoomScale="70" zoomScaleNormal="70" zoomScaleSheetLayoutView="85" workbookViewId="0">
      <selection activeCell="K29" sqref="K29"/>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30"/>
      <c r="I10" s="631"/>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1204</v>
      </c>
      <c r="C18" s="187" t="str">
        <f>IF(D18="","",VLOOKUP(B18,Data!$B$5:$L$404,2,FALSE))</f>
        <v/>
      </c>
      <c r="D18" s="361"/>
      <c r="E18" s="276"/>
      <c r="F18" s="185" t="str">
        <f>IF(D18="","",VLOOKUP(B18,Data!$B$5:$L$404,11,FALSE))</f>
        <v/>
      </c>
      <c r="G18" s="188" t="str">
        <f t="shared" ref="G18:G26"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15</v>
      </c>
      <c r="B19" s="419" t="s">
        <v>213</v>
      </c>
      <c r="C19" s="187" t="str">
        <f>IF(D19="","",VLOOKUP(B19,Data!$B$5:$L$404,2,FALSE))</f>
        <v>WH50410</v>
      </c>
      <c r="D19" s="361">
        <v>3</v>
      </c>
      <c r="E19" s="276"/>
      <c r="F19" s="185">
        <f>IF(D19="","",VLOOKUP(B19,Data!$B$5:$L$404,11,FALSE))</f>
        <v>1897.4</v>
      </c>
      <c r="G19" s="188">
        <f t="shared" si="0"/>
        <v>5692.2000000000007</v>
      </c>
      <c r="H19" s="182" t="str">
        <f>IF(D19="","",VLOOKUP(B19,Data!$B$5:$D$404,3,FALSE))</f>
        <v>C/T</v>
      </c>
      <c r="I19" s="182" t="str">
        <f>IF(D19="","",VLOOKUP(B19,Data!$B$5:$M$404,12,FALSE))</f>
        <v>Indonesia</v>
      </c>
      <c r="J19" s="280" t="s">
        <v>1205</v>
      </c>
      <c r="K19" s="183">
        <f>IF(D19="","",VLOOKUP(B19,Data!$B$5:$E$404,4,FALSE)*D19)</f>
        <v>666</v>
      </c>
      <c r="L19" s="183">
        <f>IF(D19="","",VLOOKUP(B19,Data!$B$5:$F$404,5,FALSE)*D19)</f>
        <v>603</v>
      </c>
      <c r="M19" s="189"/>
      <c r="N19" s="377"/>
      <c r="O19" s="378"/>
      <c r="P19" s="186"/>
      <c r="Q19" s="378"/>
      <c r="R19" s="378"/>
      <c r="S19" s="186"/>
      <c r="T19" s="379"/>
      <c r="U19" s="186"/>
      <c r="V19" s="184">
        <f>IF(D19="","",VLOOKUP(B19,Data!$B$5:$J$404,9,FALSE)*D19)</f>
        <v>3.5970000000000004</v>
      </c>
      <c r="W19" s="282"/>
      <c r="X19" s="282"/>
      <c r="Y19" s="282"/>
      <c r="Z19" s="282"/>
      <c r="AA19" s="282"/>
      <c r="AB19" s="282"/>
      <c r="AC19" s="282"/>
      <c r="AD19" s="282"/>
    </row>
    <row r="20" spans="1:30" s="340" customFormat="1" ht="17" customHeight="1">
      <c r="A20" s="488"/>
      <c r="B20" s="419"/>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1256</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95" t="s">
        <v>1249</v>
      </c>
      <c r="C27" s="696"/>
      <c r="D27" s="193">
        <f>SUM(D18:D26)</f>
        <v>3</v>
      </c>
      <c r="E27" s="380"/>
      <c r="F27" s="190"/>
      <c r="G27" s="191">
        <f>SUM(G18:G26)</f>
        <v>5692.2000000000007</v>
      </c>
      <c r="H27" s="343"/>
      <c r="I27" s="343"/>
      <c r="J27" s="343"/>
      <c r="K27" s="191">
        <f>SUM(K18:K26)</f>
        <v>666</v>
      </c>
      <c r="L27" s="191">
        <f>SUM(L18:L26)</f>
        <v>603</v>
      </c>
      <c r="M27" s="190">
        <f>SUM(M16:M17)</f>
        <v>0</v>
      </c>
      <c r="N27" s="190"/>
      <c r="O27" s="190"/>
      <c r="P27" s="190"/>
      <c r="Q27" s="190"/>
      <c r="R27" s="190">
        <f>SUM(R16:R17)</f>
        <v>0</v>
      </c>
      <c r="S27" s="190">
        <f>SUM(S16:S17)</f>
        <v>0</v>
      </c>
      <c r="T27" s="190"/>
      <c r="U27" s="190">
        <f>SUM(U16:U17)</f>
        <v>0</v>
      </c>
      <c r="V27" s="192">
        <f>SUM(V18:V26)</f>
        <v>3.5970000000000004</v>
      </c>
    </row>
    <row r="28" spans="1:30" ht="10.25" customHeight="1">
      <c r="A28" s="272"/>
      <c r="B28" s="697"/>
      <c r="C28" s="698"/>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1251</v>
      </c>
      <c r="G35" s="674"/>
      <c r="H35" s="673" t="s">
        <v>1250</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9597F-A788-4DC6-917C-C060FBD25D03}">
  <sheetPr>
    <pageSetUpPr fitToPage="1"/>
  </sheetPr>
  <dimension ref="A1:V75"/>
  <sheetViews>
    <sheetView topLeftCell="A12" zoomScale="85" zoomScaleNormal="85" zoomScaleSheetLayoutView="75" workbookViewId="0">
      <selection activeCell="B25" sqref="B25"/>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2" width="14.3632812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32"/>
      <c r="I10" s="633"/>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1175</v>
      </c>
      <c r="C18" s="187" t="str">
        <f>IF(D18="","",VLOOKUP(B18,Data!$B$5:$L$404,2,FALSE))</f>
        <v/>
      </c>
      <c r="D18" s="274"/>
      <c r="E18" s="466"/>
      <c r="F18" s="185" t="str">
        <f>IF(D18="","",VLOOKUP(B18,Data!$B$5:$L$404,11,FALSE))</f>
        <v/>
      </c>
      <c r="G18" s="188" t="str">
        <f t="shared" ref="G18:G27"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195,Data!G195,(IF(B18=Data!B201,Data!G201,(IF(B18=Data!B203,Data!G203,(IF(B18=Data!#REF!,Data!#REF!,(IF(B18=Data!#REF!,Data!#REF!,(IF(B18=Data!B186,Data!G186,(IF(B18=Data!#REF!,Data!#REF!,(IF(B18=Data!#REF!,Data!#REF!,Data!#REF!)))))))))))))))&amp;IF(B18=Data!B321,Data!G321,(IF(B18=Data!B322,Data!G322,(IF(B18=Data!#REF!,Data!#REF!,(IF(B18=Data!B317,Data!G317,(IF(B18=Data!B318,Data!G318,(IF(B18=Data!#REF!,Data!G1013,(IF(B18=Data!#REF!,Data!#REF!,(IF(B18=Data!B373,Data!G373,Data!#REF!)))))))))))))))&amp;IF(B18=Data!#REF!,Data!#REF!,(IF(B18=Data!#REF!,Data!#REF!,(IF(B18=Data!#REF!,Data!#REF!,(IF(B18=Data!#REF!,Data!#REF!,(IF(B18=Data!#REF!,Data!#REF!,Data!#REF!)))))))))</f>
        <v>#REF!</v>
      </c>
      <c r="N18" s="377"/>
      <c r="O18" s="378"/>
      <c r="P18" s="186" t="e">
        <f>IF(B18=Data!B195,Data!H195,(IF(B18=Data!B201,Data!H201,(IF(B18=Data!B203,Data!H203,(IF(B18=Data!#REF!,Data!#REF!,(IF(B18=Data!#REF!,Data!#REF!,(IF(B18=Data!B186,Data!H186,(IF(B18=Data!#REF!,Data!#REF!,(IF(B18=Data!#REF!,Data!#REF!,Data!#REF!)))))))))))))))&amp;IF(B18=Data!B321,Data!H321,(IF(B18=Data!B322,Data!H322,(IF(B18=Data!#REF!,Data!#REF!,(IF(B18=Data!B317,Data!H317,(IF(B18=Data!B318,Data!H318,(IF(B18=Data!#REF!,Data!H1013,(IF(B18=Data!#REF!,Data!#REF!,(IF(B18=Data!B373,Data!H373,Data!#REF!)))))))))))))))&amp;IF(B18=Data!#REF!,Data!#REF!,(IF(B18=Data!#REF!,Data!#REF!,(IF(B18=Data!#REF!,Data!#REF!,(IF(B18=Data!#REF!,Data!#REF!,(IF(B18=Data!#REF!,Data!#REF!,Data!#REF!)))))))))</f>
        <v>#REF!</v>
      </c>
      <c r="Q18" s="378"/>
      <c r="R18" s="378"/>
      <c r="S18" s="186" t="e">
        <f>IF(B18=Data!B195,Data!I195,(IF(B18=Data!B201,Data!I201,(IF(B18=Data!B203,Data!I203,(IF(B18=Data!#REF!,Data!#REF!,(IF(B18=Data!#REF!,Data!#REF!,(IF(B18=Data!B186,Data!I186,(IF(B18=Data!#REF!,Data!#REF!,(IF(B18=Data!#REF!,Data!#REF!,Data!#REF!)))))))))))))))&amp;IF(B18=Data!B321,Data!I321,(IF(B18=Data!B322,Data!I322,(IF(B18=Data!#REF!,Data!#REF!,(IF(B18=Data!B317,Data!I317,(IF(B18=Data!B318,Data!I318,(IF(B18=Data!#REF!,Data!I1013,(IF(B18=Data!#REF!,Data!#REF!,(IF(B18=Data!B373,Data!I373,Data!#REF!)))))))))))))))&amp;IF(B18=Data!#REF!,Data!#REF!,(IF(B18=Data!#REF!,Data!#REF!,(IF(B18=Data!#REF!,Data!#REF!,(IF(B18=Data!#REF!,Data!#REF!,(IF(B18=Data!#REF!,Data!#REF!,Data!#REF!)))))))))</f>
        <v>#REF!</v>
      </c>
      <c r="T18" s="379"/>
      <c r="U18" s="186" t="e">
        <f>IF(B18=Data!B195,Data!J195,(IF(B18=Data!B201,Data!J201,(IF(B18=Data!B203,Data!J203,(IF(B18=Data!#REF!,Data!#REF!,(IF(B18=Data!#REF!,Data!#REF!,(IF(B18=Data!B186,Data!J186,(IF(B18=Data!#REF!,Data!#REF!,(IF(B18=Data!#REF!,Data!#REF!,Data!#REF!)))))))))))))))&amp;IF(B18=Data!B321,Data!J321,(IF(B18=Data!B322,Data!J322,(IF(B18=Data!#REF!,Data!#REF!,(IF(B18=Data!B317,Data!J317,(IF(B18=Data!B318,Data!J318,(IF(B18=Data!#REF!,Data!J1013,(IF(B18=Data!#REF!,Data!#REF!,(IF(B18=Data!B373,Data!J373,Data!#REF!)))))))))))))))&amp;IF(B18=Data!#REF!,Data!#REF!,(IF(B18=Data!#REF!,Data!#REF!,(IF(B18=Data!#REF!,Data!#REF!,(IF(B18=Data!#REF!,Data!#REF!,(IF(B18=Data!#REF!,Data!#REF!,Data!#REF!)))))))))</f>
        <v>#REF!</v>
      </c>
      <c r="V18" s="184" t="str">
        <f>IF(D18="","",VLOOKUP(B18,Data!$B$5:$J$404,9,FALSE)*D18)</f>
        <v/>
      </c>
    </row>
    <row r="19" spans="1:22" s="340" customFormat="1" ht="17" customHeight="1">
      <c r="A19" s="272"/>
      <c r="B19" s="368" t="s">
        <v>332</v>
      </c>
      <c r="C19" s="187" t="str">
        <f>IF(D19="","",VLOOKUP(B19,Data!$B$5:$L$404,2,FALSE))</f>
        <v>ZV78150</v>
      </c>
      <c r="D19" s="274">
        <v>1</v>
      </c>
      <c r="E19" s="466" t="s">
        <v>521</v>
      </c>
      <c r="F19" s="185">
        <f>IF(D19="","",VLOOKUP(B19,Data!$B$5:$L$404,11,FALSE))</f>
        <v>7791.97</v>
      </c>
      <c r="G19" s="188">
        <f t="shared" ref="G19" si="1">IF(D19&gt;0,D19*F19,"-")</f>
        <v>7791.97</v>
      </c>
      <c r="H19" s="182" t="str">
        <f>IF(D19="","",VLOOKUP(B19,Data!$B$5:$D$404,3,FALSE))</f>
        <v>C/T</v>
      </c>
      <c r="I19" s="182" t="str">
        <f>IF(D19="","",VLOOKUP(B19,Data!$B$5:$M$404,12,FALSE))</f>
        <v>Indonesia</v>
      </c>
      <c r="J19" s="280" t="s">
        <v>1176</v>
      </c>
      <c r="K19" s="183">
        <f>IF(D19="","",VLOOKUP(B19,Data!$B$5:$E$404,4,FALSE)*D19)</f>
        <v>345</v>
      </c>
      <c r="L19" s="183">
        <f>IF(D19="","",VLOOKUP(B19,Data!$B$5:$F$404,5,FALSE)*D19)</f>
        <v>304</v>
      </c>
      <c r="M19" s="189" t="e">
        <f>IF(B19=Data!B113,Data!G113,(IF(B19=Data!B119,Data!G119,(IF(B19=Data!B121,Data!G121,(IF(B19=Data!#REF!,Data!#REF!,(IF(B19=Data!#REF!,Data!#REF!,(IF(B19=Data!B104,Data!G104,(IF(B19=Data!#REF!,Data!#REF!,(IF(B19=Data!#REF!,Data!#REF!,Data!#REF!)))))))))))))))&amp;IF(B19=Data!B239,Data!G239,(IF(B19=Data!B240,Data!G240,(IF(B19=Data!#REF!,Data!#REF!,(IF(B19=Data!B235,Data!G235,(IF(B19=Data!B236,Data!G236,(IF(B19=Data!#REF!,Data!G931,(IF(B19=Data!#REF!,Data!#REF!,(IF(B19=Data!B291,Data!G291,Data!#REF!)))))))))))))))&amp;IF(B19=Data!#REF!,Data!#REF!,(IF(B19=Data!#REF!,Data!#REF!,(IF(B19=Data!#REF!,Data!#REF!,(IF(B19=Data!#REF!,Data!#REF!,(IF(B19=Data!#REF!,Data!#REF!,Data!#REF!)))))))))</f>
        <v>#REF!</v>
      </c>
      <c r="N19" s="377"/>
      <c r="O19" s="378"/>
      <c r="P19" s="186" t="e">
        <f>IF(B19=Data!B113,Data!H113,(IF(B19=Data!B119,Data!H119,(IF(B19=Data!B121,Data!H121,(IF(B19=Data!#REF!,Data!#REF!,(IF(B19=Data!#REF!,Data!#REF!,(IF(B19=Data!B104,Data!H104,(IF(B19=Data!#REF!,Data!#REF!,(IF(B19=Data!#REF!,Data!#REF!,Data!#REF!)))))))))))))))&amp;IF(B19=Data!B239,Data!H239,(IF(B19=Data!B240,Data!H240,(IF(B19=Data!#REF!,Data!#REF!,(IF(B19=Data!B235,Data!H235,(IF(B19=Data!B236,Data!H236,(IF(B19=Data!#REF!,Data!H931,(IF(B19=Data!#REF!,Data!#REF!,(IF(B19=Data!B291,Data!H291,Data!#REF!)))))))))))))))&amp;IF(B19=Data!#REF!,Data!#REF!,(IF(B19=Data!#REF!,Data!#REF!,(IF(B19=Data!#REF!,Data!#REF!,(IF(B19=Data!#REF!,Data!#REF!,(IF(B19=Data!#REF!,Data!#REF!,Data!#REF!)))))))))</f>
        <v>#REF!</v>
      </c>
      <c r="Q19" s="378"/>
      <c r="R19" s="378"/>
      <c r="S19" s="186" t="e">
        <f>IF(B19=Data!B113,Data!I113,(IF(B19=Data!B119,Data!I119,(IF(B19=Data!B121,Data!I121,(IF(B19=Data!#REF!,Data!#REF!,(IF(B19=Data!#REF!,Data!#REF!,(IF(B19=Data!B104,Data!I104,(IF(B19=Data!#REF!,Data!#REF!,(IF(B19=Data!#REF!,Data!#REF!,Data!#REF!)))))))))))))))&amp;IF(B19=Data!B239,Data!I239,(IF(B19=Data!B240,Data!I240,(IF(B19=Data!#REF!,Data!#REF!,(IF(B19=Data!B235,Data!I235,(IF(B19=Data!B236,Data!I236,(IF(B19=Data!#REF!,Data!I931,(IF(B19=Data!#REF!,Data!#REF!,(IF(B19=Data!B291,Data!I291,Data!#REF!)))))))))))))))&amp;IF(B19=Data!#REF!,Data!#REF!,(IF(B19=Data!#REF!,Data!#REF!,(IF(B19=Data!#REF!,Data!#REF!,(IF(B19=Data!#REF!,Data!#REF!,(IF(B19=Data!#REF!,Data!#REF!,Data!#REF!)))))))))</f>
        <v>#REF!</v>
      </c>
      <c r="T19" s="379"/>
      <c r="U19" s="186" t="e">
        <f>IF(B19=Data!B113,Data!J113,(IF(B19=Data!B119,Data!J119,(IF(B19=Data!B121,Data!J121,(IF(B19=Data!#REF!,Data!#REF!,(IF(B19=Data!#REF!,Data!#REF!,(IF(B19=Data!B104,Data!J104,(IF(B19=Data!#REF!,Data!#REF!,(IF(B19=Data!#REF!,Data!#REF!,Data!#REF!)))))))))))))))&amp;IF(B19=Data!B239,Data!J239,(IF(B19=Data!B240,Data!J240,(IF(B19=Data!#REF!,Data!#REF!,(IF(B19=Data!B235,Data!J235,(IF(B19=Data!B236,Data!J236,(IF(B19=Data!#REF!,Data!J931,(IF(B19=Data!#REF!,Data!#REF!,(IF(B19=Data!B291,Data!J291,Data!#REF!)))))))))))))))&amp;IF(B19=Data!#REF!,Data!#REF!,(IF(B19=Data!#REF!,Data!#REF!,(IF(B19=Data!#REF!,Data!#REF!,(IF(B19=Data!#REF!,Data!#REF!,(IF(B19=Data!#REF!,Data!#REF!,Data!#REF!)))))))))</f>
        <v>#REF!</v>
      </c>
      <c r="V19" s="184">
        <f>IF(D19="","",VLOOKUP(B19,Data!$B$5:$J$404,9,FALSE)*D19)</f>
        <v>1.806</v>
      </c>
    </row>
    <row r="20" spans="1:22" s="340" customFormat="1" ht="17" customHeight="1">
      <c r="A20" s="272"/>
      <c r="B20" s="368" t="s">
        <v>529</v>
      </c>
      <c r="C20" s="187" t="str">
        <f>IF(D20="","",VLOOKUP(B20,Data!$B$5:$L$404,2,FALSE))</f>
        <v>ZJ54420</v>
      </c>
      <c r="D20" s="274">
        <v>1</v>
      </c>
      <c r="E20" s="466"/>
      <c r="F20" s="185">
        <f>IF(D20="","",VLOOKUP(B20,Data!$B$5:$L$404,11,FALSE))</f>
        <v>4658.5600000000004</v>
      </c>
      <c r="G20" s="188">
        <f t="shared" si="0"/>
        <v>4658.5600000000004</v>
      </c>
      <c r="H20" s="182" t="str">
        <f>IF(D20="","",VLOOKUP(B20,Data!$B$5:$D$404,3,FALSE))</f>
        <v>C/T</v>
      </c>
      <c r="I20" s="182" t="str">
        <f>IF(D20="","",VLOOKUP(B20,Data!$B$5:$M$404,12,FALSE))</f>
        <v>Indonesia</v>
      </c>
      <c r="J20" s="280" t="s">
        <v>1176</v>
      </c>
      <c r="K20" s="183">
        <f>IF(D20="","",VLOOKUP(B20,Data!$B$5:$E$404,4,FALSE)*D20)</f>
        <v>305</v>
      </c>
      <c r="L20" s="183">
        <f>IF(D20="","",VLOOKUP(B20,Data!$B$5:$F$404,5,FALSE)*D20)</f>
        <v>269</v>
      </c>
      <c r="M20" s="189" t="e">
        <f>IF(B20=Data!B114,Data!G114,(IF(B20=Data!B120,Data!G120,(IF(B20=Data!B122,Data!G122,(IF(B20=Data!#REF!,Data!#REF!,(IF(B20=Data!#REF!,Data!#REF!,(IF(B20=Data!B105,Data!G105,(IF(B20=Data!#REF!,Data!#REF!,(IF(B20=Data!#REF!,Data!#REF!,Data!#REF!)))))))))))))))&amp;IF(B20=Data!B240,Data!G240,(IF(B20=Data!B241,Data!G241,(IF(B20=Data!#REF!,Data!#REF!,(IF(B20=Data!B236,Data!G236,(IF(B20=Data!B237,Data!G237,(IF(B20=Data!#REF!,Data!G932,(IF(B20=Data!#REF!,Data!#REF!,(IF(B20=Data!B292,Data!G292,Data!#REF!)))))))))))))))&amp;IF(B20=Data!#REF!,Data!#REF!,(IF(B20=Data!#REF!,Data!#REF!,(IF(B20=Data!#REF!,Data!#REF!,(IF(B20=Data!#REF!,Data!#REF!,(IF(B20=Data!#REF!,Data!#REF!,Data!#REF!)))))))))</f>
        <v>#REF!</v>
      </c>
      <c r="N20" s="377"/>
      <c r="O20" s="378"/>
      <c r="P20" s="186" t="e">
        <f>IF(B20=Data!B114,Data!H114,(IF(B20=Data!B120,Data!H120,(IF(B20=Data!B122,Data!H122,(IF(B20=Data!#REF!,Data!#REF!,(IF(B20=Data!#REF!,Data!#REF!,(IF(B20=Data!B105,Data!H105,(IF(B20=Data!#REF!,Data!#REF!,(IF(B20=Data!#REF!,Data!#REF!,Data!#REF!)))))))))))))))&amp;IF(B20=Data!B240,Data!H240,(IF(B20=Data!B241,Data!H241,(IF(B20=Data!#REF!,Data!#REF!,(IF(B20=Data!B236,Data!H236,(IF(B20=Data!B237,Data!H237,(IF(B20=Data!#REF!,Data!H932,(IF(B20=Data!#REF!,Data!#REF!,(IF(B20=Data!B292,Data!H292,Data!#REF!)))))))))))))))&amp;IF(B20=Data!#REF!,Data!#REF!,(IF(B20=Data!#REF!,Data!#REF!,(IF(B20=Data!#REF!,Data!#REF!,(IF(B20=Data!#REF!,Data!#REF!,(IF(B20=Data!#REF!,Data!#REF!,Data!#REF!)))))))))</f>
        <v>#REF!</v>
      </c>
      <c r="Q20" s="378"/>
      <c r="R20" s="378"/>
      <c r="S20" s="186" t="e">
        <f>IF(B20=Data!B114,Data!I114,(IF(B20=Data!B120,Data!I120,(IF(B20=Data!B122,Data!I122,(IF(B20=Data!#REF!,Data!#REF!,(IF(B20=Data!#REF!,Data!#REF!,(IF(B20=Data!B105,Data!I105,(IF(B20=Data!#REF!,Data!#REF!,(IF(B20=Data!#REF!,Data!#REF!,Data!#REF!)))))))))))))))&amp;IF(B20=Data!B240,Data!I240,(IF(B20=Data!B241,Data!I241,(IF(B20=Data!#REF!,Data!#REF!,(IF(B20=Data!B236,Data!I236,(IF(B20=Data!B237,Data!I237,(IF(B20=Data!#REF!,Data!I932,(IF(B20=Data!#REF!,Data!#REF!,(IF(B20=Data!B292,Data!I292,Data!#REF!)))))))))))))))&amp;IF(B20=Data!#REF!,Data!#REF!,(IF(B20=Data!#REF!,Data!#REF!,(IF(B20=Data!#REF!,Data!#REF!,(IF(B20=Data!#REF!,Data!#REF!,(IF(B20=Data!#REF!,Data!#REF!,Data!#REF!)))))))))</f>
        <v>#REF!</v>
      </c>
      <c r="T20" s="379"/>
      <c r="U20" s="186" t="e">
        <f>IF(B20=Data!B114,Data!J114,(IF(B20=Data!B120,Data!J120,(IF(B20=Data!B122,Data!J122,(IF(B20=Data!#REF!,Data!#REF!,(IF(B20=Data!#REF!,Data!#REF!,(IF(B20=Data!B105,Data!J105,(IF(B20=Data!#REF!,Data!#REF!,(IF(B20=Data!#REF!,Data!#REF!,Data!#REF!)))))))))))))))&amp;IF(B20=Data!B240,Data!J240,(IF(B20=Data!B241,Data!J241,(IF(B20=Data!#REF!,Data!#REF!,(IF(B20=Data!B236,Data!J236,(IF(B20=Data!B237,Data!J237,(IF(B20=Data!#REF!,Data!J932,(IF(B20=Data!#REF!,Data!#REF!,(IF(B20=Data!B292,Data!J292,Data!#REF!)))))))))))))))&amp;IF(B20=Data!#REF!,Data!#REF!,(IF(B20=Data!#REF!,Data!#REF!,(IF(B20=Data!#REF!,Data!#REF!,(IF(B20=Data!#REF!,Data!#REF!,(IF(B20=Data!#REF!,Data!#REF!,Data!#REF!)))))))))</f>
        <v>#REF!</v>
      </c>
      <c r="V20" s="184">
        <f>IF(D20="","",VLOOKUP(B20,Data!$B$5:$J$404,9,FALSE)*D20)</f>
        <v>1.534</v>
      </c>
    </row>
    <row r="21" spans="1:22" s="340" customFormat="1" ht="17" customHeight="1">
      <c r="A21" s="272"/>
      <c r="B21" s="369" t="s">
        <v>1209</v>
      </c>
      <c r="C21" s="187" t="str">
        <f>IF(D21="","",VLOOKUP(B21,Data!$B$5:$L$404,2,FALSE))</f>
        <v/>
      </c>
      <c r="D21" s="274"/>
      <c r="E21" s="466" t="s">
        <v>522</v>
      </c>
      <c r="F21" s="185" t="str">
        <f>IF(D21="","",VLOOKUP(B21,Data!$B$5:$L$404,11,FALSE))</f>
        <v/>
      </c>
      <c r="G21" s="188" t="str">
        <f t="shared" si="0"/>
        <v>-</v>
      </c>
      <c r="H21" s="182" t="str">
        <f>IF(D21="","",VLOOKUP(B21,Data!$B$5:$D$404,3,FALSE))</f>
        <v/>
      </c>
      <c r="I21" s="182" t="str">
        <f>IF(D21="","",VLOOKUP(B21,Data!$B$5:$M$404,12,FALSE))</f>
        <v/>
      </c>
      <c r="J21" s="280"/>
      <c r="K21" s="183" t="str">
        <f>IF(D21="","",VLOOKUP(B21,Data!$B$5:$E$404,4,FALSE)*D21)</f>
        <v/>
      </c>
      <c r="L21" s="183" t="str">
        <f>IF(D21="","",VLOOKUP(B21,Data!$B$5:$F$404,5,FALSE)*D21)</f>
        <v/>
      </c>
      <c r="M21" s="189" t="e">
        <f>IF(B21=Data!B195,Data!G195,(IF(B21=Data!B201,Data!G201,(IF(B21=Data!B203,Data!G203,(IF(B21=Data!#REF!,Data!#REF!,(IF(B21=Data!#REF!,Data!#REF!,(IF(B21=Data!B186,Data!G186,(IF(B21=Data!#REF!,Data!#REF!,(IF(B21=Data!#REF!,Data!#REF!,Data!#REF!)))))))))))))))&amp;IF(B21=Data!B321,Data!G321,(IF(B21=Data!B322,Data!G322,(IF(B21=Data!#REF!,Data!#REF!,(IF(B21=Data!B317,Data!G317,(IF(B21=Data!B318,Data!G318,(IF(B21=Data!#REF!,Data!G1013,(IF(B21=Data!#REF!,Data!#REF!,(IF(B21=Data!B373,Data!G373,Data!#REF!)))))))))))))))&amp;IF(B21=Data!#REF!,Data!#REF!,(IF(B21=Data!#REF!,Data!#REF!,(IF(B21=Data!#REF!,Data!#REF!,(IF(B21=Data!#REF!,Data!#REF!,(IF(B21=Data!#REF!,Data!#REF!,Data!#REF!)))))))))</f>
        <v>#REF!</v>
      </c>
      <c r="N21" s="377"/>
      <c r="O21" s="378"/>
      <c r="P21" s="186" t="e">
        <f>IF(B21=Data!B195,Data!H195,(IF(B21=Data!B201,Data!H201,(IF(B21=Data!B203,Data!H203,(IF(B21=Data!#REF!,Data!#REF!,(IF(B21=Data!#REF!,Data!#REF!,(IF(B21=Data!B186,Data!H186,(IF(B21=Data!#REF!,Data!#REF!,(IF(B21=Data!#REF!,Data!#REF!,Data!#REF!)))))))))))))))&amp;IF(B21=Data!B321,Data!H321,(IF(B21=Data!B322,Data!H322,(IF(B21=Data!#REF!,Data!#REF!,(IF(B21=Data!B317,Data!H317,(IF(B21=Data!B318,Data!H318,(IF(B21=Data!#REF!,Data!H1013,(IF(B21=Data!#REF!,Data!#REF!,(IF(B21=Data!B373,Data!H373,Data!#REF!)))))))))))))))&amp;IF(B21=Data!#REF!,Data!#REF!,(IF(B21=Data!#REF!,Data!#REF!,(IF(B21=Data!#REF!,Data!#REF!,(IF(B21=Data!#REF!,Data!#REF!,(IF(B21=Data!#REF!,Data!#REF!,Data!#REF!)))))))))</f>
        <v>#REF!</v>
      </c>
      <c r="Q21" s="378"/>
      <c r="R21" s="378"/>
      <c r="S21" s="186" t="e">
        <f>IF(B21=Data!B195,Data!I195,(IF(B21=Data!B201,Data!I201,(IF(B21=Data!B203,Data!I203,(IF(B21=Data!#REF!,Data!#REF!,(IF(B21=Data!#REF!,Data!#REF!,(IF(B21=Data!B186,Data!I186,(IF(B21=Data!#REF!,Data!#REF!,(IF(B21=Data!#REF!,Data!#REF!,Data!#REF!)))))))))))))))&amp;IF(B21=Data!B321,Data!I321,(IF(B21=Data!B322,Data!I322,(IF(B21=Data!#REF!,Data!#REF!,(IF(B21=Data!B317,Data!I317,(IF(B21=Data!B318,Data!I318,(IF(B21=Data!#REF!,Data!I1013,(IF(B21=Data!#REF!,Data!#REF!,(IF(B21=Data!B373,Data!I373,Data!#REF!)))))))))))))))&amp;IF(B21=Data!#REF!,Data!#REF!,(IF(B21=Data!#REF!,Data!#REF!,(IF(B21=Data!#REF!,Data!#REF!,(IF(B21=Data!#REF!,Data!#REF!,(IF(B21=Data!#REF!,Data!#REF!,Data!#REF!)))))))))</f>
        <v>#REF!</v>
      </c>
      <c r="T21" s="379"/>
      <c r="U21" s="186" t="e">
        <f>IF(B21=Data!B195,Data!J195,(IF(B21=Data!B201,Data!J201,(IF(B21=Data!B203,Data!J203,(IF(B21=Data!#REF!,Data!#REF!,(IF(B21=Data!#REF!,Data!#REF!,(IF(B21=Data!B186,Data!J186,(IF(B21=Data!#REF!,Data!#REF!,(IF(B21=Data!#REF!,Data!#REF!,Data!#REF!)))))))))))))))&amp;IF(B21=Data!B321,Data!J321,(IF(B21=Data!B322,Data!J322,(IF(B21=Data!#REF!,Data!#REF!,(IF(B21=Data!B317,Data!J317,(IF(B21=Data!B318,Data!J318,(IF(B21=Data!#REF!,Data!J1013,(IF(B21=Data!#REF!,Data!#REF!,(IF(B21=Data!B373,Data!J373,Data!#REF!)))))))))))))))&amp;IF(B21=Data!#REF!,Data!#REF!,(IF(B21=Data!#REF!,Data!#REF!,(IF(B21=Data!#REF!,Data!#REF!,(IF(B21=Data!#REF!,Data!#REF!,(IF(B21=Data!#REF!,Data!#REF!,Data!#REF!)))))))))</f>
        <v>#REF!</v>
      </c>
      <c r="V21" s="184" t="str">
        <f>IF(D21="","",VLOOKUP(B21,Data!$B$5:$J$404,9,FALSE)*D21)</f>
        <v/>
      </c>
    </row>
    <row r="22" spans="1:22" s="340" customFormat="1" ht="17" customHeight="1">
      <c r="A22" s="272"/>
      <c r="B22" s="368" t="s">
        <v>401</v>
      </c>
      <c r="C22" s="187" t="str">
        <f>IF(D22="","",VLOOKUP(B22,Data!$B$5:$L$404,2,FALSE))</f>
        <v>ZX32670</v>
      </c>
      <c r="D22" s="274">
        <v>1</v>
      </c>
      <c r="E22" s="466"/>
      <c r="F22" s="185">
        <f>IF(D22="","",VLOOKUP(B22,Data!$B$5:$L$404,11,FALSE))</f>
        <v>7123.12</v>
      </c>
      <c r="G22" s="188">
        <f t="shared" si="0"/>
        <v>7123.12</v>
      </c>
      <c r="H22" s="182" t="str">
        <f>IF(D22="","",VLOOKUP(B22,Data!$B$5:$D$404,3,FALSE))</f>
        <v>C/T</v>
      </c>
      <c r="I22" s="182" t="str">
        <f>IF(D22="","",VLOOKUP(B22,Data!$B$5:$M$404,12,FALSE))</f>
        <v>Indonesia</v>
      </c>
      <c r="J22" s="280" t="s">
        <v>1208</v>
      </c>
      <c r="K22" s="183">
        <f>IF(D22="","",VLOOKUP(B22,Data!$B$5:$E$404,4,FALSE)*D22)</f>
        <v>345</v>
      </c>
      <c r="L22" s="183">
        <f>IF(D22="","",VLOOKUP(B22,Data!$B$5:$F$404,5,FALSE)*D22)</f>
        <v>304</v>
      </c>
      <c r="M22" s="189" t="e">
        <f>IF(B22=Data!B117,Data!G117,(IF(B22=Data!B123,Data!G123,(IF(B22=Data!B125,Data!G125,(IF(B22=Data!#REF!,Data!#REF!,(IF(B22=Data!#REF!,Data!#REF!,(IF(B22=Data!B108,Data!G108,(IF(B22=Data!#REF!,Data!#REF!,(IF(B22=Data!#REF!,Data!#REF!,Data!#REF!)))))))))))))))&amp;IF(B22=Data!B243,Data!G243,(IF(B22=Data!B244,Data!G244,(IF(B22=Data!#REF!,Data!#REF!,(IF(B22=Data!B239,Data!G239,(IF(B22=Data!B240,Data!G240,(IF(B22=Data!#REF!,Data!G935,(IF(B22=Data!#REF!,Data!#REF!,(IF(B22=Data!B295,Data!G295,Data!#REF!)))))))))))))))&amp;IF(B22=Data!#REF!,Data!#REF!,(IF(B22=Data!#REF!,Data!#REF!,(IF(B22=Data!#REF!,Data!#REF!,(IF(B22=Data!#REF!,Data!#REF!,(IF(B22=Data!#REF!,Data!#REF!,Data!#REF!)))))))))</f>
        <v>#REF!</v>
      </c>
      <c r="N22" s="377"/>
      <c r="O22" s="378"/>
      <c r="P22" s="186" t="e">
        <f>IF(B22=Data!B117,Data!H117,(IF(B22=Data!B123,Data!H123,(IF(B22=Data!B125,Data!H125,(IF(B22=Data!#REF!,Data!#REF!,(IF(B22=Data!#REF!,Data!#REF!,(IF(B22=Data!B108,Data!H108,(IF(B22=Data!#REF!,Data!#REF!,(IF(B22=Data!#REF!,Data!#REF!,Data!#REF!)))))))))))))))&amp;IF(B22=Data!B243,Data!H243,(IF(B22=Data!B244,Data!H244,(IF(B22=Data!#REF!,Data!#REF!,(IF(B22=Data!B239,Data!H239,(IF(B22=Data!B240,Data!H240,(IF(B22=Data!#REF!,Data!H935,(IF(B22=Data!#REF!,Data!#REF!,(IF(B22=Data!B295,Data!H295,Data!#REF!)))))))))))))))&amp;IF(B22=Data!#REF!,Data!#REF!,(IF(B22=Data!#REF!,Data!#REF!,(IF(B22=Data!#REF!,Data!#REF!,(IF(B22=Data!#REF!,Data!#REF!,(IF(B22=Data!#REF!,Data!#REF!,Data!#REF!)))))))))</f>
        <v>#REF!</v>
      </c>
      <c r="Q22" s="378"/>
      <c r="R22" s="378"/>
      <c r="S22" s="186" t="e">
        <f>IF(B22=Data!B117,Data!I117,(IF(B22=Data!B123,Data!I123,(IF(B22=Data!B125,Data!I125,(IF(B22=Data!#REF!,Data!#REF!,(IF(B22=Data!#REF!,Data!#REF!,(IF(B22=Data!B108,Data!I108,(IF(B22=Data!#REF!,Data!#REF!,(IF(B22=Data!#REF!,Data!#REF!,Data!#REF!)))))))))))))))&amp;IF(B22=Data!B243,Data!I243,(IF(B22=Data!B244,Data!I244,(IF(B22=Data!#REF!,Data!#REF!,(IF(B22=Data!B239,Data!I239,(IF(B22=Data!B240,Data!I240,(IF(B22=Data!#REF!,Data!I935,(IF(B22=Data!#REF!,Data!#REF!,(IF(B22=Data!B295,Data!I295,Data!#REF!)))))))))))))))&amp;IF(B22=Data!#REF!,Data!#REF!,(IF(B22=Data!#REF!,Data!#REF!,(IF(B22=Data!#REF!,Data!#REF!,(IF(B22=Data!#REF!,Data!#REF!,(IF(B22=Data!#REF!,Data!#REF!,Data!#REF!)))))))))</f>
        <v>#REF!</v>
      </c>
      <c r="T22" s="379"/>
      <c r="U22" s="186" t="e">
        <f>IF(B22=Data!B117,Data!J117,(IF(B22=Data!B123,Data!J123,(IF(B22=Data!B125,Data!J125,(IF(B22=Data!#REF!,Data!#REF!,(IF(B22=Data!#REF!,Data!#REF!,(IF(B22=Data!B108,Data!J108,(IF(B22=Data!#REF!,Data!#REF!,(IF(B22=Data!#REF!,Data!#REF!,Data!#REF!)))))))))))))))&amp;IF(B22=Data!B243,Data!J243,(IF(B22=Data!B244,Data!J244,(IF(B22=Data!#REF!,Data!#REF!,(IF(B22=Data!B239,Data!J239,(IF(B22=Data!B240,Data!J240,(IF(B22=Data!#REF!,Data!J935,(IF(B22=Data!#REF!,Data!#REF!,(IF(B22=Data!B295,Data!J295,Data!#REF!)))))))))))))))&amp;IF(B22=Data!#REF!,Data!#REF!,(IF(B22=Data!#REF!,Data!#REF!,(IF(B22=Data!#REF!,Data!#REF!,(IF(B22=Data!#REF!,Data!#REF!,(IF(B22=Data!#REF!,Data!#REF!,Data!#REF!)))))))))</f>
        <v>#REF!</v>
      </c>
      <c r="V22" s="184">
        <f>IF(D22="","",VLOOKUP(B22,Data!$B$5:$J$404,9,FALSE)*D22)</f>
        <v>1.806</v>
      </c>
    </row>
    <row r="23" spans="1:22" s="340" customFormat="1" ht="17" customHeight="1">
      <c r="A23" s="272"/>
      <c r="B23" s="368" t="s">
        <v>353</v>
      </c>
      <c r="C23" s="187" t="str">
        <f>IF(D23="","",VLOOKUP(B23,Data!$B$5:$L$404,2,FALSE))</f>
        <v>WQ78260</v>
      </c>
      <c r="D23" s="274">
        <v>7</v>
      </c>
      <c r="E23" s="467" t="s">
        <v>1031</v>
      </c>
      <c r="F23" s="185">
        <f>IF(D23="","",VLOOKUP(B23,Data!$B$5:$L$404,11,FALSE))</f>
        <v>4283.6499999999996</v>
      </c>
      <c r="G23" s="188">
        <f t="shared" si="0"/>
        <v>29985.549999999996</v>
      </c>
      <c r="H23" s="182" t="str">
        <f>IF(D23="","",VLOOKUP(B23,Data!$B$5:$D$404,3,FALSE))</f>
        <v>C/T</v>
      </c>
      <c r="I23" s="182" t="str">
        <f>IF(D23="","",VLOOKUP(B23,Data!$B$5:$M$404,12,FALSE))</f>
        <v>Indonesia</v>
      </c>
      <c r="J23" s="280" t="s">
        <v>1208</v>
      </c>
      <c r="K23" s="183">
        <f>IF(D23="","",VLOOKUP(B23,Data!$B$5:$E$404,4,FALSE)*D23)</f>
        <v>2135</v>
      </c>
      <c r="L23" s="183">
        <f>IF(D23="","",VLOOKUP(B23,Data!$B$5:$F$404,5,FALSE)*D23)</f>
        <v>1883</v>
      </c>
      <c r="M23" s="189" t="e">
        <f>IF(B23=Data!B105,Data!G105,(IF(B23=Data!B111,Data!G111,(IF(B23=Data!B113,Data!G113,(IF(B23=Data!#REF!,Data!#REF!,(IF(B23=Data!#REF!,Data!#REF!,(IF(B23=Data!B96,Data!G96,(IF(B23=Data!#REF!,Data!#REF!,(IF(B23=Data!#REF!,Data!#REF!,Data!#REF!)))))))))))))))&amp;IF(B23=Data!B231,Data!G231,(IF(B23=Data!B232,Data!G232,(IF(B23=Data!#REF!,Data!#REF!,(IF(B23=Data!B227,Data!G227,(IF(B23=Data!B228,Data!G228,(IF(B23=Data!#REF!,Data!G923,(IF(B23=Data!#REF!,Data!#REF!,(IF(B23=Data!B283,Data!G283,Data!#REF!)))))))))))))))&amp;IF(B23=Data!#REF!,Data!#REF!,(IF(B23=Data!#REF!,Data!#REF!,(IF(B23=Data!#REF!,Data!#REF!,(IF(B23=Data!#REF!,Data!#REF!,(IF(B23=Data!#REF!,Data!#REF!,Data!#REF!)))))))))</f>
        <v>#REF!</v>
      </c>
      <c r="N23" s="377"/>
      <c r="O23" s="378"/>
      <c r="P23" s="186" t="e">
        <f>IF(B23=Data!B105,Data!H105,(IF(B23=Data!B111,Data!H111,(IF(B23=Data!B113,Data!H113,(IF(B23=Data!#REF!,Data!#REF!,(IF(B23=Data!#REF!,Data!#REF!,(IF(B23=Data!B96,Data!H96,(IF(B23=Data!#REF!,Data!#REF!,(IF(B23=Data!#REF!,Data!#REF!,Data!#REF!)))))))))))))))&amp;IF(B23=Data!B231,Data!H231,(IF(B23=Data!B232,Data!H232,(IF(B23=Data!#REF!,Data!#REF!,(IF(B23=Data!B227,Data!H227,(IF(B23=Data!B228,Data!H228,(IF(B23=Data!#REF!,Data!H923,(IF(B23=Data!#REF!,Data!#REF!,(IF(B23=Data!B283,Data!H283,Data!#REF!)))))))))))))))&amp;IF(B23=Data!#REF!,Data!#REF!,(IF(B23=Data!#REF!,Data!#REF!,(IF(B23=Data!#REF!,Data!#REF!,(IF(B23=Data!#REF!,Data!#REF!,(IF(B23=Data!#REF!,Data!#REF!,Data!#REF!)))))))))</f>
        <v>#REF!</v>
      </c>
      <c r="Q23" s="378"/>
      <c r="R23" s="378"/>
      <c r="S23" s="186" t="e">
        <f>IF(B23=Data!B105,Data!I105,(IF(B23=Data!B111,Data!I111,(IF(B23=Data!B113,Data!I113,(IF(B23=Data!#REF!,Data!#REF!,(IF(B23=Data!#REF!,Data!#REF!,(IF(B23=Data!B96,Data!I96,(IF(B23=Data!#REF!,Data!#REF!,(IF(B23=Data!#REF!,Data!#REF!,Data!#REF!)))))))))))))))&amp;IF(B23=Data!B231,Data!I231,(IF(B23=Data!B232,Data!I232,(IF(B23=Data!#REF!,Data!#REF!,(IF(B23=Data!B227,Data!I227,(IF(B23=Data!B228,Data!I228,(IF(B23=Data!#REF!,Data!I923,(IF(B23=Data!#REF!,Data!#REF!,(IF(B23=Data!B283,Data!I283,Data!#REF!)))))))))))))))&amp;IF(B23=Data!#REF!,Data!#REF!,(IF(B23=Data!#REF!,Data!#REF!,(IF(B23=Data!#REF!,Data!#REF!,(IF(B23=Data!#REF!,Data!#REF!,(IF(B23=Data!#REF!,Data!#REF!,Data!#REF!)))))))))</f>
        <v>#REF!</v>
      </c>
      <c r="T23" s="379"/>
      <c r="U23" s="186" t="e">
        <f>IF(B23=Data!B105,Data!J105,(IF(B23=Data!B111,Data!J111,(IF(B23=Data!B113,Data!J113,(IF(B23=Data!#REF!,Data!#REF!,(IF(B23=Data!#REF!,Data!#REF!,(IF(B23=Data!B96,Data!J96,(IF(B23=Data!#REF!,Data!#REF!,(IF(B23=Data!#REF!,Data!#REF!,Data!#REF!)))))))))))))))&amp;IF(B23=Data!B231,Data!J231,(IF(B23=Data!B232,Data!J232,(IF(B23=Data!#REF!,Data!#REF!,(IF(B23=Data!B227,Data!J227,(IF(B23=Data!B228,Data!J228,(IF(B23=Data!#REF!,Data!J923,(IF(B23=Data!#REF!,Data!#REF!,(IF(B23=Data!B283,Data!J283,Data!#REF!)))))))))))))))&amp;IF(B23=Data!#REF!,Data!#REF!,(IF(B23=Data!#REF!,Data!#REF!,(IF(B23=Data!#REF!,Data!#REF!,(IF(B23=Data!#REF!,Data!#REF!,(IF(B23=Data!#REF!,Data!#REF!,Data!#REF!)))))))))</f>
        <v>#REF!</v>
      </c>
      <c r="V23" s="184">
        <f>IF(D23="","",VLOOKUP(B23,Data!$B$5:$J$404,9,FALSE)*D23)</f>
        <v>10.738</v>
      </c>
    </row>
    <row r="24" spans="1:22" s="340" customFormat="1" ht="17" customHeight="1">
      <c r="A24" s="272"/>
      <c r="B24" s="368"/>
      <c r="C24" s="187" t="str">
        <f>IF(D24="","",VLOOKUP(B24,Data!$B$5:$L$404,2,FALSE))</f>
        <v/>
      </c>
      <c r="D24" s="274"/>
      <c r="E24" s="467"/>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106,Data!G106,(IF(B24=Data!B112,Data!G112,(IF(B24=Data!B114,Data!G114,(IF(B24=Data!#REF!,Data!#REF!,(IF(B24=Data!#REF!,Data!#REF!,(IF(B24=Data!B97,Data!G97,(IF(B24=Data!#REF!,Data!#REF!,(IF(B24=Data!#REF!,Data!#REF!,Data!#REF!)))))))))))))))&amp;IF(B24=Data!B232,Data!G232,(IF(B24=Data!B233,Data!G233,(IF(B24=Data!#REF!,Data!#REF!,(IF(B24=Data!B228,Data!G228,(IF(B24=Data!B229,Data!G229,(IF(B24=Data!#REF!,Data!G924,(IF(B24=Data!#REF!,Data!#REF!,(IF(B24=Data!B284,Data!G284,Data!#REF!)))))))))))))))&amp;IF(B24=Data!#REF!,Data!#REF!,(IF(B24=Data!#REF!,Data!#REF!,(IF(B24=Data!#REF!,Data!#REF!,(IF(B24=Data!#REF!,Data!#REF!,(IF(B24=Data!#REF!,Data!#REF!,Data!#REF!)))))))))</f>
        <v>#REF!</v>
      </c>
      <c r="N24" s="377"/>
      <c r="O24" s="378"/>
      <c r="P24" s="186" t="e">
        <f>IF(B24=Data!B106,Data!H106,(IF(B24=Data!B112,Data!H112,(IF(B24=Data!B114,Data!H114,(IF(B24=Data!#REF!,Data!#REF!,(IF(B24=Data!#REF!,Data!#REF!,(IF(B24=Data!B97,Data!H97,(IF(B24=Data!#REF!,Data!#REF!,(IF(B24=Data!#REF!,Data!#REF!,Data!#REF!)))))))))))))))&amp;IF(B24=Data!B232,Data!H232,(IF(B24=Data!B233,Data!H233,(IF(B24=Data!#REF!,Data!#REF!,(IF(B24=Data!B228,Data!H228,(IF(B24=Data!B229,Data!H229,(IF(B24=Data!#REF!,Data!H924,(IF(B24=Data!#REF!,Data!#REF!,(IF(B24=Data!B284,Data!H284,Data!#REF!)))))))))))))))&amp;IF(B24=Data!#REF!,Data!#REF!,(IF(B24=Data!#REF!,Data!#REF!,(IF(B24=Data!#REF!,Data!#REF!,(IF(B24=Data!#REF!,Data!#REF!,(IF(B24=Data!#REF!,Data!#REF!,Data!#REF!)))))))))</f>
        <v>#REF!</v>
      </c>
      <c r="Q24" s="378"/>
      <c r="R24" s="378"/>
      <c r="S24" s="186" t="e">
        <f>IF(B24=Data!B106,Data!I106,(IF(B24=Data!B112,Data!I112,(IF(B24=Data!B114,Data!I114,(IF(B24=Data!#REF!,Data!#REF!,(IF(B24=Data!#REF!,Data!#REF!,(IF(B24=Data!B97,Data!I97,(IF(B24=Data!#REF!,Data!#REF!,(IF(B24=Data!#REF!,Data!#REF!,Data!#REF!)))))))))))))))&amp;IF(B24=Data!B232,Data!I232,(IF(B24=Data!B233,Data!I233,(IF(B24=Data!#REF!,Data!#REF!,(IF(B24=Data!B228,Data!I228,(IF(B24=Data!B229,Data!I229,(IF(B24=Data!#REF!,Data!I924,(IF(B24=Data!#REF!,Data!#REF!,(IF(B24=Data!B284,Data!I284,Data!#REF!)))))))))))))))&amp;IF(B24=Data!#REF!,Data!#REF!,(IF(B24=Data!#REF!,Data!#REF!,(IF(B24=Data!#REF!,Data!#REF!,(IF(B24=Data!#REF!,Data!#REF!,(IF(B24=Data!#REF!,Data!#REF!,Data!#REF!)))))))))</f>
        <v>#REF!</v>
      </c>
      <c r="T24" s="379"/>
      <c r="U24" s="186" t="e">
        <f>IF(B24=Data!B106,Data!J106,(IF(B24=Data!B112,Data!J112,(IF(B24=Data!B114,Data!J114,(IF(B24=Data!#REF!,Data!#REF!,(IF(B24=Data!#REF!,Data!#REF!,(IF(B24=Data!B97,Data!J97,(IF(B24=Data!#REF!,Data!#REF!,(IF(B24=Data!#REF!,Data!#REF!,Data!#REF!)))))))))))))))&amp;IF(B24=Data!B232,Data!J232,(IF(B24=Data!B233,Data!J233,(IF(B24=Data!#REF!,Data!#REF!,(IF(B24=Data!B228,Data!J228,(IF(B24=Data!B229,Data!J229,(IF(B24=Data!#REF!,Data!J924,(IF(B24=Data!#REF!,Data!#REF!,(IF(B24=Data!B284,Data!J284,Data!#REF!)))))))))))))))&amp;IF(B24=Data!#REF!,Data!#REF!,(IF(B24=Data!#REF!,Data!#REF!,(IF(B24=Data!#REF!,Data!#REF!,(IF(B24=Data!#REF!,Data!#REF!,(IF(B24=Data!#REF!,Data!#REF!,Data!#REF!)))))))))</f>
        <v>#REF!</v>
      </c>
      <c r="V24" s="184" t="str">
        <f>IF(D24="","",VLOOKUP(B24,Data!$B$5:$J$404,9,FALSE)*D24)</f>
        <v/>
      </c>
    </row>
    <row r="25" spans="1:22" s="340" customFormat="1" ht="17" customHeight="1">
      <c r="A25" s="272"/>
      <c r="B25" s="419"/>
      <c r="C25" s="187" t="str">
        <f>IF(D25="","",VLOOKUP(B25,Data!$B$5:$L$404,2,FALSE))</f>
        <v/>
      </c>
      <c r="D25" s="274"/>
      <c r="E25" s="467"/>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107,Data!G107,(IF(B25=Data!B113,Data!G113,(IF(B25=Data!B115,Data!G115,(IF(B25=Data!#REF!,Data!#REF!,(IF(B25=Data!#REF!,Data!#REF!,(IF(B25=Data!B98,Data!G98,(IF(B25=Data!#REF!,Data!#REF!,(IF(B25=Data!#REF!,Data!#REF!,Data!#REF!)))))))))))))))&amp;IF(B25=Data!B233,Data!G233,(IF(B25=Data!B234,Data!G234,(IF(B25=Data!#REF!,Data!#REF!,(IF(B25=Data!B229,Data!G229,(IF(B25=Data!B230,Data!G230,(IF(B25=Data!#REF!,Data!G925,(IF(B25=Data!#REF!,Data!#REF!,(IF(B25=Data!B285,Data!G285,Data!#REF!)))))))))))))))&amp;IF(B25=Data!#REF!,Data!#REF!,(IF(B25=Data!#REF!,Data!#REF!,(IF(B25=Data!#REF!,Data!#REF!,(IF(B25=Data!#REF!,Data!#REF!,(IF(B25=Data!#REF!,Data!#REF!,Data!#REF!)))))))))</f>
        <v>#REF!</v>
      </c>
      <c r="N25" s="377"/>
      <c r="O25" s="378"/>
      <c r="P25" s="186" t="e">
        <f>IF(B25=Data!B107,Data!H107,(IF(B25=Data!B113,Data!H113,(IF(B25=Data!B115,Data!H115,(IF(B25=Data!#REF!,Data!#REF!,(IF(B25=Data!#REF!,Data!#REF!,(IF(B25=Data!B98,Data!H98,(IF(B25=Data!#REF!,Data!#REF!,(IF(B25=Data!#REF!,Data!#REF!,Data!#REF!)))))))))))))))&amp;IF(B25=Data!B233,Data!H233,(IF(B25=Data!B234,Data!H234,(IF(B25=Data!#REF!,Data!#REF!,(IF(B25=Data!B229,Data!H229,(IF(B25=Data!B230,Data!H230,(IF(B25=Data!#REF!,Data!H925,(IF(B25=Data!#REF!,Data!#REF!,(IF(B25=Data!B285,Data!H285,Data!#REF!)))))))))))))))&amp;IF(B25=Data!#REF!,Data!#REF!,(IF(B25=Data!#REF!,Data!#REF!,(IF(B25=Data!#REF!,Data!#REF!,(IF(B25=Data!#REF!,Data!#REF!,(IF(B25=Data!#REF!,Data!#REF!,Data!#REF!)))))))))</f>
        <v>#REF!</v>
      </c>
      <c r="Q25" s="378"/>
      <c r="R25" s="378"/>
      <c r="S25" s="186" t="e">
        <f>IF(B25=Data!B107,Data!I107,(IF(B25=Data!B113,Data!I113,(IF(B25=Data!B115,Data!I115,(IF(B25=Data!#REF!,Data!#REF!,(IF(B25=Data!#REF!,Data!#REF!,(IF(B25=Data!B98,Data!I98,(IF(B25=Data!#REF!,Data!#REF!,(IF(B25=Data!#REF!,Data!#REF!,Data!#REF!)))))))))))))))&amp;IF(B25=Data!B233,Data!I233,(IF(B25=Data!B234,Data!I234,(IF(B25=Data!#REF!,Data!#REF!,(IF(B25=Data!B229,Data!I229,(IF(B25=Data!B230,Data!I230,(IF(B25=Data!#REF!,Data!I925,(IF(B25=Data!#REF!,Data!#REF!,(IF(B25=Data!B285,Data!I285,Data!#REF!)))))))))))))))&amp;IF(B25=Data!#REF!,Data!#REF!,(IF(B25=Data!#REF!,Data!#REF!,(IF(B25=Data!#REF!,Data!#REF!,(IF(B25=Data!#REF!,Data!#REF!,(IF(B25=Data!#REF!,Data!#REF!,Data!#REF!)))))))))</f>
        <v>#REF!</v>
      </c>
      <c r="T25" s="379"/>
      <c r="U25" s="186" t="e">
        <f>IF(B25=Data!B107,Data!J107,(IF(B25=Data!B113,Data!J113,(IF(B25=Data!B115,Data!J115,(IF(B25=Data!#REF!,Data!#REF!,(IF(B25=Data!#REF!,Data!#REF!,(IF(B25=Data!B98,Data!J98,(IF(B25=Data!#REF!,Data!#REF!,(IF(B25=Data!#REF!,Data!#REF!,Data!#REF!)))))))))))))))&amp;IF(B25=Data!B233,Data!J233,(IF(B25=Data!B234,Data!J234,(IF(B25=Data!#REF!,Data!#REF!,(IF(B25=Data!B229,Data!J229,(IF(B25=Data!B230,Data!J230,(IF(B25=Data!#REF!,Data!J925,(IF(B25=Data!#REF!,Data!#REF!,(IF(B25=Data!B285,Data!J285,Data!#REF!)))))))))))))))&amp;IF(B25=Data!#REF!,Data!#REF!,(IF(B25=Data!#REF!,Data!#REF!,(IF(B25=Data!#REF!,Data!#REF!,(IF(B25=Data!#REF!,Data!#REF!,(IF(B25=Data!#REF!,Data!#REF!,Data!#REF!)))))))))</f>
        <v>#REF!</v>
      </c>
      <c r="V25" s="184" t="str">
        <f>IF(D25="","",VLOOKUP(B25,Data!$B$5:$J$404,9,FALSE)*D25)</f>
        <v/>
      </c>
    </row>
    <row r="26" spans="1:22" s="340" customFormat="1" ht="17" customHeight="1">
      <c r="A26" s="272"/>
      <c r="B26" s="419"/>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107,Data!G107,(IF(B26=Data!B113,Data!G113,(IF(B26=Data!B115,Data!G115,(IF(B26=Data!#REF!,Data!#REF!,(IF(B26=Data!#REF!,Data!#REF!,(IF(B26=Data!B98,Data!G98,(IF(B26=Data!#REF!,Data!#REF!,(IF(B26=Data!#REF!,Data!#REF!,Data!#REF!)))))))))))))))&amp;IF(B26=Data!B233,Data!G233,(IF(B26=Data!B234,Data!G234,(IF(B26=Data!#REF!,Data!#REF!,(IF(B26=Data!B229,Data!G229,(IF(B26=Data!B230,Data!G230,(IF(B26=Data!#REF!,Data!G925,(IF(B26=Data!#REF!,Data!#REF!,(IF(B26=Data!B285,Data!G285,Data!#REF!)))))))))))))))&amp;IF(B26=Data!#REF!,Data!#REF!,(IF(B26=Data!#REF!,Data!#REF!,(IF(B26=Data!#REF!,Data!#REF!,(IF(B26=Data!#REF!,Data!#REF!,(IF(B26=Data!#REF!,Data!#REF!,Data!#REF!)))))))))</f>
        <v>#REF!</v>
      </c>
      <c r="N26" s="377"/>
      <c r="O26" s="378"/>
      <c r="P26" s="186" t="e">
        <f>IF(B26=Data!B107,Data!H107,(IF(B26=Data!B113,Data!H113,(IF(B26=Data!B115,Data!H115,(IF(B26=Data!#REF!,Data!#REF!,(IF(B26=Data!#REF!,Data!#REF!,(IF(B26=Data!B98,Data!H98,(IF(B26=Data!#REF!,Data!#REF!,(IF(B26=Data!#REF!,Data!#REF!,Data!#REF!)))))))))))))))&amp;IF(B26=Data!B233,Data!H233,(IF(B26=Data!B234,Data!H234,(IF(B26=Data!#REF!,Data!#REF!,(IF(B26=Data!B229,Data!H229,(IF(B26=Data!B230,Data!H230,(IF(B26=Data!#REF!,Data!H925,(IF(B26=Data!#REF!,Data!#REF!,(IF(B26=Data!B285,Data!H285,Data!#REF!)))))))))))))))&amp;IF(B26=Data!#REF!,Data!#REF!,(IF(B26=Data!#REF!,Data!#REF!,(IF(B26=Data!#REF!,Data!#REF!,(IF(B26=Data!#REF!,Data!#REF!,(IF(B26=Data!#REF!,Data!#REF!,Data!#REF!)))))))))</f>
        <v>#REF!</v>
      </c>
      <c r="Q26" s="378"/>
      <c r="R26" s="378"/>
      <c r="S26" s="186" t="e">
        <f>IF(B26=Data!B107,Data!I107,(IF(B26=Data!B113,Data!I113,(IF(B26=Data!B115,Data!I115,(IF(B26=Data!#REF!,Data!#REF!,(IF(B26=Data!#REF!,Data!#REF!,(IF(B26=Data!B98,Data!I98,(IF(B26=Data!#REF!,Data!#REF!,(IF(B26=Data!#REF!,Data!#REF!,Data!#REF!)))))))))))))))&amp;IF(B26=Data!B233,Data!I233,(IF(B26=Data!B234,Data!I234,(IF(B26=Data!#REF!,Data!#REF!,(IF(B26=Data!B229,Data!I229,(IF(B26=Data!B230,Data!I230,(IF(B26=Data!#REF!,Data!I925,(IF(B26=Data!#REF!,Data!#REF!,(IF(B26=Data!B285,Data!I285,Data!#REF!)))))))))))))))&amp;IF(B26=Data!#REF!,Data!#REF!,(IF(B26=Data!#REF!,Data!#REF!,(IF(B26=Data!#REF!,Data!#REF!,(IF(B26=Data!#REF!,Data!#REF!,(IF(B26=Data!#REF!,Data!#REF!,Data!#REF!)))))))))</f>
        <v>#REF!</v>
      </c>
      <c r="T26" s="379"/>
      <c r="U26" s="186" t="e">
        <f>IF(B26=Data!B107,Data!J107,(IF(B26=Data!B113,Data!J113,(IF(B26=Data!B115,Data!J115,(IF(B26=Data!#REF!,Data!#REF!,(IF(B26=Data!#REF!,Data!#REF!,(IF(B26=Data!B98,Data!J98,(IF(B26=Data!#REF!,Data!#REF!,(IF(B26=Data!#REF!,Data!#REF!,Data!#REF!)))))))))))))))&amp;IF(B26=Data!B233,Data!J233,(IF(B26=Data!B234,Data!J234,(IF(B26=Data!#REF!,Data!#REF!,(IF(B26=Data!B229,Data!J229,(IF(B26=Data!B230,Data!J230,(IF(B26=Data!#REF!,Data!J925,(IF(B26=Data!#REF!,Data!#REF!,(IF(B26=Data!B285,Data!J285,Data!#REF!)))))))))))))))&amp;IF(B26=Data!#REF!,Data!#REF!,(IF(B26=Data!#REF!,Data!#REF!,(IF(B26=Data!#REF!,Data!#REF!,(IF(B26=Data!#REF!,Data!#REF!,(IF(B26=Data!#REF!,Data!#REF!,Data!#REF!)))))))))</f>
        <v>#REF!</v>
      </c>
      <c r="V26" s="184" t="str">
        <f>IF(D26="","",VLOOKUP(B26,Data!$B$5:$J$404,9,FALSE)*D26)</f>
        <v/>
      </c>
    </row>
    <row r="27" spans="1:22" s="340" customFormat="1" ht="17" customHeight="1">
      <c r="A27" s="272"/>
      <c r="B27" s="419"/>
      <c r="C27" s="187" t="str">
        <f>IF(D27="","",VLOOKUP(B27,Data!$B$5:$L$404,2,FALSE))</f>
        <v/>
      </c>
      <c r="D27" s="274"/>
      <c r="E27" s="341"/>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118,Data!G118,(IF(B27=Data!B124,Data!G124,(IF(B27=Data!B126,Data!G126,(IF(B27=Data!#REF!,Data!#REF!,(IF(B27=Data!#REF!,Data!#REF!,(IF(B27=Data!B109,Data!G109,(IF(B27=Data!#REF!,Data!#REF!,(IF(B27=Data!#REF!,Data!#REF!,Data!#REF!)))))))))))))))&amp;IF(B27=Data!B244,Data!G244,(IF(B27=Data!B245,Data!G245,(IF(B27=Data!#REF!,Data!#REF!,(IF(B27=Data!B240,Data!G240,(IF(B27=Data!B241,Data!G241,(IF(B27=Data!#REF!,Data!G936,(IF(B27=Data!#REF!,Data!#REF!,(IF(B27=Data!B296,Data!G296,Data!#REF!)))))))))))))))&amp;IF(B27=Data!#REF!,Data!#REF!,(IF(B27=Data!#REF!,Data!#REF!,(IF(B27=Data!#REF!,Data!#REF!,(IF(B27=Data!#REF!,Data!#REF!,(IF(B27=Data!#REF!,Data!#REF!,Data!#REF!)))))))))</f>
        <v>#REF!</v>
      </c>
      <c r="N27" s="377"/>
      <c r="O27" s="378"/>
      <c r="P27" s="186" t="e">
        <f>IF(B27=Data!B118,Data!H118,(IF(B27=Data!B124,Data!H124,(IF(B27=Data!B126,Data!H126,(IF(B27=Data!#REF!,Data!#REF!,(IF(B27=Data!#REF!,Data!#REF!,(IF(B27=Data!B109,Data!H109,(IF(B27=Data!#REF!,Data!#REF!,(IF(B27=Data!#REF!,Data!#REF!,Data!#REF!)))))))))))))))&amp;IF(B27=Data!B244,Data!H244,(IF(B27=Data!B245,Data!H245,(IF(B27=Data!#REF!,Data!#REF!,(IF(B27=Data!B240,Data!H240,(IF(B27=Data!B241,Data!H241,(IF(B27=Data!#REF!,Data!H936,(IF(B27=Data!#REF!,Data!#REF!,(IF(B27=Data!B296,Data!H296,Data!#REF!)))))))))))))))&amp;IF(B27=Data!#REF!,Data!#REF!,(IF(B27=Data!#REF!,Data!#REF!,(IF(B27=Data!#REF!,Data!#REF!,(IF(B27=Data!#REF!,Data!#REF!,(IF(B27=Data!#REF!,Data!#REF!,Data!#REF!)))))))))</f>
        <v>#REF!</v>
      </c>
      <c r="Q27" s="378"/>
      <c r="R27" s="378"/>
      <c r="S27" s="186" t="e">
        <f>IF(B27=Data!B118,Data!I118,(IF(B27=Data!B124,Data!I124,(IF(B27=Data!B126,Data!I126,(IF(B27=Data!#REF!,Data!#REF!,(IF(B27=Data!#REF!,Data!#REF!,(IF(B27=Data!B109,Data!I109,(IF(B27=Data!#REF!,Data!#REF!,(IF(B27=Data!#REF!,Data!#REF!,Data!#REF!)))))))))))))))&amp;IF(B27=Data!B244,Data!I244,(IF(B27=Data!B245,Data!I245,(IF(B27=Data!#REF!,Data!#REF!,(IF(B27=Data!B240,Data!I240,(IF(B27=Data!B241,Data!I241,(IF(B27=Data!#REF!,Data!I936,(IF(B27=Data!#REF!,Data!#REF!,(IF(B27=Data!B296,Data!I296,Data!#REF!)))))))))))))))&amp;IF(B27=Data!#REF!,Data!#REF!,(IF(B27=Data!#REF!,Data!#REF!,(IF(B27=Data!#REF!,Data!#REF!,(IF(B27=Data!#REF!,Data!#REF!,(IF(B27=Data!#REF!,Data!#REF!,Data!#REF!)))))))))</f>
        <v>#REF!</v>
      </c>
      <c r="T27" s="379"/>
      <c r="U27" s="186" t="e">
        <f>IF(B27=Data!B118,Data!J118,(IF(B27=Data!B124,Data!J124,(IF(B27=Data!B126,Data!J126,(IF(B27=Data!#REF!,Data!#REF!,(IF(B27=Data!#REF!,Data!#REF!,(IF(B27=Data!B109,Data!J109,(IF(B27=Data!#REF!,Data!#REF!,(IF(B27=Data!#REF!,Data!#REF!,Data!#REF!)))))))))))))))&amp;IF(B27=Data!B244,Data!J244,(IF(B27=Data!B245,Data!J245,(IF(B27=Data!#REF!,Data!#REF!,(IF(B27=Data!B240,Data!J240,(IF(B27=Data!B241,Data!J241,(IF(B27=Data!#REF!,Data!J936,(IF(B27=Data!#REF!,Data!#REF!,(IF(B27=Data!B296,Data!J296,Data!#REF!)))))))))))))))&amp;IF(B27=Data!#REF!,Data!#REF!,(IF(B27=Data!#REF!,Data!#REF!,(IF(B27=Data!#REF!,Data!#REF!,(IF(B27=Data!#REF!,Data!#REF!,(IF(B27=Data!#REF!,Data!#REF!,Data!#REF!)))))))))</f>
        <v>#REF!</v>
      </c>
      <c r="V27" s="184" t="str">
        <f>IF(D27="","",VLOOKUP(B27,Data!$B$5:$J$404,9,FALSE)*D27)</f>
        <v/>
      </c>
    </row>
    <row r="28" spans="1:22" s="340" customFormat="1" ht="19.5" customHeight="1">
      <c r="A28" s="272"/>
      <c r="B28" s="695" t="s">
        <v>1257</v>
      </c>
      <c r="C28" s="696"/>
      <c r="D28" s="454">
        <f>SUM(D18:D26)</f>
        <v>10</v>
      </c>
      <c r="E28" s="191"/>
      <c r="F28" s="191"/>
      <c r="G28" s="455">
        <f>SUM(G18:G26)</f>
        <v>49559.199999999997</v>
      </c>
      <c r="H28" s="383"/>
      <c r="I28" s="191"/>
      <c r="J28" s="191"/>
      <c r="K28" s="455">
        <f>SUM(K18:K27)</f>
        <v>3130</v>
      </c>
      <c r="L28" s="455">
        <f>SUM(L18:L27)</f>
        <v>2760</v>
      </c>
      <c r="M28" s="190">
        <f>SUM(M16:M17)</f>
        <v>0</v>
      </c>
      <c r="N28" s="190"/>
      <c r="O28" s="190"/>
      <c r="P28" s="190"/>
      <c r="Q28" s="190"/>
      <c r="R28" s="190">
        <f>SUM(R16:R17)</f>
        <v>0</v>
      </c>
      <c r="S28" s="190">
        <f>SUM(S16:S17)</f>
        <v>0</v>
      </c>
      <c r="T28" s="190"/>
      <c r="U28" s="190">
        <f>SUM(U16:U17)</f>
        <v>0</v>
      </c>
      <c r="V28" s="456">
        <f>SUM(V18:V27)</f>
        <v>15.884</v>
      </c>
    </row>
    <row r="29" spans="1:22" ht="10.25" customHeight="1">
      <c r="A29" s="272"/>
      <c r="B29" s="697"/>
      <c r="C29" s="698"/>
      <c r="D29" s="395"/>
      <c r="E29" s="311"/>
      <c r="F29" s="160" t="s">
        <v>523</v>
      </c>
      <c r="G29" s="157"/>
      <c r="H29" s="344"/>
      <c r="I29" s="344"/>
      <c r="J29" s="344"/>
      <c r="K29" s="161"/>
      <c r="L29" s="151"/>
      <c r="M29" s="298"/>
      <c r="T29" s="298"/>
      <c r="U29" s="298"/>
      <c r="V29" s="155"/>
    </row>
    <row r="30" spans="1:22"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22" ht="14">
      <c r="A31" s="297" t="s">
        <v>525</v>
      </c>
      <c r="B31" s="334"/>
      <c r="C31" s="308"/>
      <c r="D31" s="386" t="s">
        <v>87</v>
      </c>
      <c r="F31" s="685"/>
      <c r="G31" s="686"/>
      <c r="H31" s="297" t="s">
        <v>88</v>
      </c>
      <c r="I31" s="350"/>
      <c r="J31" s="154" t="s">
        <v>89</v>
      </c>
      <c r="K31" s="154"/>
      <c r="L31" s="150"/>
      <c r="V31" s="155"/>
    </row>
    <row r="32" spans="1:22">
      <c r="A32" s="297" t="s">
        <v>526</v>
      </c>
      <c r="B32" s="297"/>
      <c r="C32" s="298"/>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1261</v>
      </c>
      <c r="G36" s="674"/>
      <c r="H36" s="673" t="s">
        <v>1251</v>
      </c>
      <c r="I36" s="674"/>
      <c r="J36" s="158" t="s">
        <v>104</v>
      </c>
      <c r="K36" s="158"/>
      <c r="L36" s="675" t="s">
        <v>105</v>
      </c>
      <c r="M36" s="676"/>
      <c r="N36" s="676"/>
      <c r="O36" s="676"/>
      <c r="P36" s="676"/>
      <c r="Q36" s="676"/>
      <c r="R36" s="676"/>
      <c r="S36" s="676"/>
      <c r="T36" s="676"/>
      <c r="U36" s="676"/>
      <c r="V36" s="677"/>
    </row>
    <row r="37" spans="1:22">
      <c r="B37" s="305"/>
    </row>
    <row r="40" spans="1:22" ht="19.25" customHeight="1"/>
    <row r="41" spans="1:22" ht="19.25" customHeight="1"/>
    <row r="42" spans="1:22" s="354" customFormat="1" ht="17.75" customHeight="1">
      <c r="A42" s="163" t="s">
        <v>886</v>
      </c>
      <c r="B42" s="146"/>
      <c r="C42" s="163" t="s">
        <v>569</v>
      </c>
      <c r="D42" s="382"/>
      <c r="E42" s="363"/>
      <c r="F42" s="163" t="s">
        <v>880</v>
      </c>
      <c r="G42" s="146"/>
      <c r="H42" s="163" t="s">
        <v>569</v>
      </c>
      <c r="K42" s="265"/>
      <c r="L42" s="265"/>
      <c r="V42" s="264"/>
    </row>
    <row r="43" spans="1:22" s="354" customFormat="1" ht="17.75" customHeight="1">
      <c r="A43" s="163" t="s">
        <v>887</v>
      </c>
      <c r="B43" s="146"/>
      <c r="C43" s="163" t="s">
        <v>891</v>
      </c>
      <c r="D43" s="382"/>
      <c r="E43" s="363"/>
      <c r="F43" s="247" t="s">
        <v>881</v>
      </c>
      <c r="G43" s="381"/>
      <c r="H43" s="247" t="s">
        <v>891</v>
      </c>
      <c r="K43" s="265"/>
      <c r="L43" s="265"/>
      <c r="V43" s="264"/>
    </row>
    <row r="44" spans="1:22" s="354" customFormat="1" ht="17.75" customHeight="1">
      <c r="A44" s="163" t="s">
        <v>888</v>
      </c>
      <c r="B44" s="146"/>
      <c r="C44" s="163" t="s">
        <v>891</v>
      </c>
      <c r="D44" s="382"/>
      <c r="E44" s="363"/>
      <c r="F44" s="163" t="s">
        <v>882</v>
      </c>
      <c r="G44" s="146"/>
      <c r="H44" s="163" t="s">
        <v>569</v>
      </c>
      <c r="K44" s="265"/>
      <c r="L44" s="265"/>
      <c r="V44" s="264"/>
    </row>
    <row r="45" spans="1:22" s="354" customFormat="1" ht="17.75" customHeight="1">
      <c r="A45" s="163" t="s">
        <v>889</v>
      </c>
      <c r="B45" s="146"/>
      <c r="C45" s="163" t="s">
        <v>569</v>
      </c>
      <c r="D45" s="382"/>
      <c r="E45" s="363"/>
      <c r="F45" s="163" t="s">
        <v>883</v>
      </c>
      <c r="G45" s="146"/>
      <c r="H45" s="163" t="s">
        <v>569</v>
      </c>
      <c r="K45" s="265"/>
      <c r="L45" s="265"/>
      <c r="V45" s="264"/>
    </row>
    <row r="46" spans="1:22" s="354" customFormat="1" ht="17.75" customHeight="1">
      <c r="A46" s="163" t="s">
        <v>890</v>
      </c>
      <c r="B46" s="146"/>
      <c r="C46" s="163" t="s">
        <v>569</v>
      </c>
      <c r="D46" s="382"/>
      <c r="E46" s="363"/>
      <c r="F46" s="163" t="s">
        <v>885</v>
      </c>
      <c r="G46" s="146"/>
      <c r="H46" s="163" t="s">
        <v>569</v>
      </c>
      <c r="K46" s="265"/>
      <c r="L46" s="265"/>
      <c r="V46" s="264"/>
    </row>
    <row r="47" spans="1:22" ht="18.75" customHeight="1">
      <c r="A47" s="411"/>
      <c r="B47" s="411"/>
      <c r="C47" s="411"/>
      <c r="D47" s="384"/>
      <c r="E47" s="266"/>
      <c r="F47" s="163" t="s">
        <v>884</v>
      </c>
      <c r="H47" s="163" t="s">
        <v>569</v>
      </c>
    </row>
    <row r="48" spans="1:22" ht="17.5">
      <c r="A48" s="268"/>
      <c r="B48" s="411"/>
      <c r="C48" s="411"/>
      <c r="D48" s="384"/>
      <c r="E48" s="411"/>
      <c r="F48" s="267"/>
      <c r="G48" s="267"/>
      <c r="H48" s="411"/>
    </row>
    <row r="50" spans="1:12">
      <c r="D50" s="386" t="s">
        <v>872</v>
      </c>
    </row>
    <row r="51" spans="1:12">
      <c r="L51" s="355"/>
    </row>
    <row r="52" spans="1:12" ht="14">
      <c r="A52" s="356"/>
      <c r="C52" s="334"/>
      <c r="D52" s="398"/>
      <c r="L52" s="358"/>
    </row>
    <row r="53" spans="1:12" ht="14">
      <c r="A53" s="359"/>
      <c r="C53" s="334"/>
      <c r="D53" s="398"/>
      <c r="L53" s="358"/>
    </row>
    <row r="54" spans="1:12" ht="14">
      <c r="A54" s="359"/>
      <c r="C54" s="334"/>
      <c r="D54" s="398"/>
      <c r="L54" s="358"/>
    </row>
    <row r="55" spans="1:12" ht="14">
      <c r="A55" s="359"/>
      <c r="B55" s="334"/>
      <c r="C55" s="334"/>
      <c r="D55" s="398"/>
      <c r="L55" s="358"/>
    </row>
    <row r="56" spans="1:12" ht="14">
      <c r="A56" s="359"/>
      <c r="B56" s="334"/>
      <c r="C56" s="334"/>
      <c r="D56" s="398"/>
      <c r="L56" s="358"/>
    </row>
    <row r="57" spans="1:12" ht="14">
      <c r="A57" s="359"/>
      <c r="B57" s="334"/>
      <c r="C57" s="334"/>
      <c r="D57" s="398"/>
      <c r="L57" s="358"/>
    </row>
    <row r="58" spans="1:12" ht="14">
      <c r="A58" s="334"/>
      <c r="B58" s="334"/>
      <c r="C58" s="334"/>
      <c r="D58" s="398"/>
      <c r="L58" s="360"/>
    </row>
    <row r="59" spans="1:12" ht="14">
      <c r="A59" s="359"/>
      <c r="B59" s="334"/>
      <c r="C59" s="334"/>
      <c r="D59" s="398"/>
    </row>
    <row r="60" spans="1:12" ht="14">
      <c r="A60" s="334"/>
      <c r="B60" s="334"/>
      <c r="C60" s="334"/>
      <c r="D60" s="398"/>
    </row>
    <row r="61" spans="1:12" ht="14">
      <c r="A61" s="334"/>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34"/>
      <c r="B72" s="334"/>
      <c r="C72" s="334"/>
      <c r="D72" s="398"/>
    </row>
    <row r="73" spans="1:4" ht="14">
      <c r="B73" s="334"/>
    </row>
    <row r="74" spans="1:4" ht="14">
      <c r="B74" s="334"/>
    </row>
    <row r="75" spans="1:4" ht="14">
      <c r="B75"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36" max="21" man="1"/>
  </rowBreaks>
  <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71841-40C2-46F3-BF99-E9F258589C22}">
  <sheetPr>
    <pageSetUpPr fitToPage="1"/>
  </sheetPr>
  <dimension ref="A1:AD76"/>
  <sheetViews>
    <sheetView topLeftCell="A12" zoomScale="70" zoomScaleNormal="70" zoomScaleSheetLayoutView="85" workbookViewId="0">
      <selection activeCell="B25" sqref="B25"/>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32"/>
      <c r="I10" s="633"/>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1207</v>
      </c>
      <c r="C18" s="187" t="str">
        <f>IF(D18="","",VLOOKUP(B18,Data!$B$5:$L$404,2,FALSE))</f>
        <v/>
      </c>
      <c r="D18" s="274"/>
      <c r="E18" s="276"/>
      <c r="F18" s="185" t="str">
        <f>IF(D18="","",VLOOKUP(B18,Data!$B$5:$L$404,11,FALSE))</f>
        <v/>
      </c>
      <c r="G18" s="188" t="str">
        <f t="shared" ref="G18:G26"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c r="B19" s="419" t="s">
        <v>353</v>
      </c>
      <c r="C19" s="187" t="str">
        <f>IF(D19="","",VLOOKUP(B19,Data!$B$5:$L$404,2,FALSE))</f>
        <v>WQ78260</v>
      </c>
      <c r="D19" s="274">
        <v>10</v>
      </c>
      <c r="E19" s="466"/>
      <c r="F19" s="185">
        <f>IF(D19="","",VLOOKUP(B19,Data!$B$5:$L$404,11,FALSE))</f>
        <v>4283.6499999999996</v>
      </c>
      <c r="G19" s="188">
        <f t="shared" si="0"/>
        <v>42836.5</v>
      </c>
      <c r="H19" s="182" t="str">
        <f>IF(D19="","",VLOOKUP(B19,Data!$B$5:$D$404,3,FALSE))</f>
        <v>C/T</v>
      </c>
      <c r="I19" s="182" t="str">
        <f>IF(D19="","",VLOOKUP(B19,Data!$B$5:$M$404,12,FALSE))</f>
        <v>Indonesia</v>
      </c>
      <c r="J19" s="553" t="s">
        <v>1206</v>
      </c>
      <c r="K19" s="183">
        <f>IF(D19="","",VLOOKUP(B19,Data!$B$5:$E$404,4,FALSE)*D19)</f>
        <v>3050</v>
      </c>
      <c r="L19" s="183">
        <f>IF(D19="","",VLOOKUP(B19,Data!$B$5:$F$404,5,FALSE)*D19)</f>
        <v>2690</v>
      </c>
      <c r="M19" s="189" t="e">
        <f>IF(B19=Data!B82,Data!G82,(IF(B19=Data!B88,Data!G88,(IF(B19=Data!B90,Data!G90,(IF(B19=Data!#REF!,Data!#REF!,(IF(B19=Data!#REF!,Data!#REF!,(IF(B19=Data!B73,Data!G73,(IF(B19=Data!#REF!,Data!#REF!,(IF(B19=Data!#REF!,Data!#REF!,Data!#REF!)))))))))))))))&amp;IF(B19=Data!B207,Data!G207,(IF(B19=Data!B208,Data!G208,(IF(B19=Data!#REF!,Data!#REF!,(IF(B19=Data!B203,Data!G203,(IF(B19=Data!B204,Data!G204,(IF(B19=Data!#REF!,Data!G900,(IF(B19=Data!#REF!,Data!#REF!,(IF(B19=Data!B260,Data!G260,Data!#REF!)))))))))))))))&amp;IF(B19=Data!#REF!,Data!#REF!,(IF(B19=Data!#REF!,Data!#REF!,(IF(B19=Data!#REF!,Data!#REF!,(IF(B19=Data!#REF!,Data!#REF!,(IF(B19=Data!#REF!,Data!#REF!,Data!#REF!)))))))))</f>
        <v>#REF!</v>
      </c>
      <c r="N19" s="377"/>
      <c r="O19" s="378"/>
      <c r="P19" s="186" t="e">
        <f>IF(B19=Data!B82,Data!H82,(IF(B19=Data!B88,Data!H88,(IF(B19=Data!B90,Data!H90,(IF(B19=Data!#REF!,Data!#REF!,(IF(B19=Data!#REF!,Data!#REF!,(IF(B19=Data!B73,Data!H73,(IF(B19=Data!#REF!,Data!#REF!,(IF(B19=Data!#REF!,Data!#REF!,Data!#REF!)))))))))))))))&amp;IF(B19=Data!B207,Data!H207,(IF(B19=Data!B208,Data!H208,(IF(B19=Data!#REF!,Data!#REF!,(IF(B19=Data!B203,Data!H203,(IF(B19=Data!B204,Data!H204,(IF(B19=Data!#REF!,Data!H900,(IF(B19=Data!#REF!,Data!#REF!,(IF(B19=Data!B260,Data!H260,Data!#REF!)))))))))))))))&amp;IF(B19=Data!#REF!,Data!#REF!,(IF(B19=Data!#REF!,Data!#REF!,(IF(B19=Data!#REF!,Data!#REF!,(IF(B19=Data!#REF!,Data!#REF!,(IF(B19=Data!#REF!,Data!#REF!,Data!#REF!)))))))))</f>
        <v>#REF!</v>
      </c>
      <c r="Q19" s="378"/>
      <c r="R19" s="378"/>
      <c r="S19" s="186" t="e">
        <f>IF(B19=Data!B82,Data!I82,(IF(B19=Data!B88,Data!I88,(IF(B19=Data!B90,Data!I90,(IF(B19=Data!#REF!,Data!#REF!,(IF(B19=Data!#REF!,Data!#REF!,(IF(B19=Data!B73,Data!I73,(IF(B19=Data!#REF!,Data!#REF!,(IF(B19=Data!#REF!,Data!#REF!,Data!#REF!)))))))))))))))&amp;IF(B19=Data!B207,Data!I207,(IF(B19=Data!B208,Data!I208,(IF(B19=Data!#REF!,Data!#REF!,(IF(B19=Data!B203,Data!I203,(IF(B19=Data!B204,Data!I204,(IF(B19=Data!#REF!,Data!I900,(IF(B19=Data!#REF!,Data!#REF!,(IF(B19=Data!B260,Data!I260,Data!#REF!)))))))))))))))&amp;IF(B19=Data!#REF!,Data!#REF!,(IF(B19=Data!#REF!,Data!#REF!,(IF(B19=Data!#REF!,Data!#REF!,(IF(B19=Data!#REF!,Data!#REF!,(IF(B19=Data!#REF!,Data!#REF!,Data!#REF!)))))))))</f>
        <v>#REF!</v>
      </c>
      <c r="T19" s="379"/>
      <c r="U19" s="186" t="e">
        <f>IF(B19=Data!B82,Data!J82,(IF(B19=Data!B88,Data!J88,(IF(B19=Data!B90,Data!J90,(IF(B19=Data!#REF!,Data!#REF!,(IF(B19=Data!#REF!,Data!#REF!,(IF(B19=Data!B73,Data!J73,(IF(B19=Data!#REF!,Data!#REF!,(IF(B19=Data!#REF!,Data!#REF!,Data!#REF!)))))))))))))))&amp;IF(B19=Data!B207,Data!J207,(IF(B19=Data!B208,Data!J208,(IF(B19=Data!#REF!,Data!#REF!,(IF(B19=Data!B203,Data!J203,(IF(B19=Data!B204,Data!J204,(IF(B19=Data!#REF!,Data!J900,(IF(B19=Data!#REF!,Data!#REF!,(IF(B19=Data!B260,Data!J260,Data!#REF!)))))))))))))))&amp;IF(B19=Data!#REF!,Data!#REF!,(IF(B19=Data!#REF!,Data!#REF!,(IF(B19=Data!#REF!,Data!#REF!,(IF(B19=Data!#REF!,Data!#REF!,(IF(B19=Data!#REF!,Data!#REF!,Data!#REF!)))))))))</f>
        <v>#REF!</v>
      </c>
      <c r="V19" s="184">
        <f>IF(D19="","",VLOOKUP(B19,Data!$B$5:$J$404,9,FALSE)*D19)</f>
        <v>15.34</v>
      </c>
    </row>
    <row r="20" spans="1:30" s="340" customFormat="1" ht="17" customHeight="1">
      <c r="A20" s="272"/>
      <c r="B20" s="419"/>
      <c r="C20" s="187" t="str">
        <f>IF(D20="","",VLOOKUP(B20,Data!$B$5:$L$404,2,FALSE))</f>
        <v/>
      </c>
      <c r="D20" s="274"/>
      <c r="E20" s="466"/>
      <c r="F20" s="185" t="str">
        <f>IF(D20="","",VLOOKUP(B20,Data!$B$5:$L$404,11,FALSE))</f>
        <v/>
      </c>
      <c r="G20" s="188" t="str">
        <f t="shared" si="0"/>
        <v>-</v>
      </c>
      <c r="H20" s="182" t="str">
        <f>IF(D20="","",VLOOKUP(B20,Data!$B$5:$D$404,3,FALSE))</f>
        <v/>
      </c>
      <c r="I20" s="182" t="str">
        <f>IF(D20="","",VLOOKUP(B20,Data!$B$5:$M$404,12,FALSE))</f>
        <v/>
      </c>
      <c r="J20" s="553"/>
      <c r="K20" s="183" t="str">
        <f>IF(D20="","",VLOOKUP(B20,Data!$B$5:$E$404,4,FALSE)*D20)</f>
        <v/>
      </c>
      <c r="L20" s="183" t="str">
        <f>IF(D20="","",VLOOKUP(B20,Data!$B$5:$F$404,5,FALSE)*D20)</f>
        <v/>
      </c>
      <c r="M20" s="189" t="e">
        <f>IF(B20=Data!B83,Data!G83,(IF(B20=Data!B89,Data!G89,(IF(B20=Data!B91,Data!G91,(IF(B20=Data!#REF!,Data!#REF!,(IF(B20=Data!#REF!,Data!#REF!,(IF(B20=Data!B74,Data!G74,(IF(B20=Data!#REF!,Data!#REF!,(IF(B20=Data!#REF!,Data!#REF!,Data!#REF!)))))))))))))))&amp;IF(B20=Data!B208,Data!G208,(IF(B20=Data!B209,Data!G209,(IF(B20=Data!#REF!,Data!#REF!,(IF(B20=Data!B204,Data!G204,(IF(B20=Data!B205,Data!G205,(IF(B20=Data!#REF!,Data!G901,(IF(B20=Data!#REF!,Data!#REF!,(IF(B20=Data!B261,Data!G261,Data!#REF!)))))))))))))))&amp;IF(B20=Data!#REF!,Data!#REF!,(IF(B20=Data!#REF!,Data!#REF!,(IF(B20=Data!#REF!,Data!#REF!,(IF(B20=Data!#REF!,Data!#REF!,(IF(B20=Data!#REF!,Data!#REF!,Data!#REF!)))))))))</f>
        <v>#REF!</v>
      </c>
      <c r="N20" s="377"/>
      <c r="O20" s="378"/>
      <c r="P20" s="186" t="e">
        <f>IF(B20=Data!B83,Data!H83,(IF(B20=Data!B89,Data!H89,(IF(B20=Data!B91,Data!H91,(IF(B20=Data!#REF!,Data!#REF!,(IF(B20=Data!#REF!,Data!#REF!,(IF(B20=Data!B74,Data!H74,(IF(B20=Data!#REF!,Data!#REF!,(IF(B20=Data!#REF!,Data!#REF!,Data!#REF!)))))))))))))))&amp;IF(B20=Data!B208,Data!H208,(IF(B20=Data!B209,Data!H209,(IF(B20=Data!#REF!,Data!#REF!,(IF(B20=Data!B204,Data!H204,(IF(B20=Data!B205,Data!H205,(IF(B20=Data!#REF!,Data!H901,(IF(B20=Data!#REF!,Data!#REF!,(IF(B20=Data!B261,Data!H261,Data!#REF!)))))))))))))))&amp;IF(B20=Data!#REF!,Data!#REF!,(IF(B20=Data!#REF!,Data!#REF!,(IF(B20=Data!#REF!,Data!#REF!,(IF(B20=Data!#REF!,Data!#REF!,(IF(B20=Data!#REF!,Data!#REF!,Data!#REF!)))))))))</f>
        <v>#REF!</v>
      </c>
      <c r="Q20" s="378"/>
      <c r="R20" s="378"/>
      <c r="S20" s="186" t="e">
        <f>IF(B20=Data!B83,Data!I83,(IF(B20=Data!B89,Data!I89,(IF(B20=Data!B91,Data!I91,(IF(B20=Data!#REF!,Data!#REF!,(IF(B20=Data!#REF!,Data!#REF!,(IF(B20=Data!B74,Data!I74,(IF(B20=Data!#REF!,Data!#REF!,(IF(B20=Data!#REF!,Data!#REF!,Data!#REF!)))))))))))))))&amp;IF(B20=Data!B208,Data!I208,(IF(B20=Data!B209,Data!I209,(IF(B20=Data!#REF!,Data!#REF!,(IF(B20=Data!B204,Data!I204,(IF(B20=Data!B205,Data!I205,(IF(B20=Data!#REF!,Data!I901,(IF(B20=Data!#REF!,Data!#REF!,(IF(B20=Data!B261,Data!I261,Data!#REF!)))))))))))))))&amp;IF(B20=Data!#REF!,Data!#REF!,(IF(B20=Data!#REF!,Data!#REF!,(IF(B20=Data!#REF!,Data!#REF!,(IF(B20=Data!#REF!,Data!#REF!,(IF(B20=Data!#REF!,Data!#REF!,Data!#REF!)))))))))</f>
        <v>#REF!</v>
      </c>
      <c r="T20" s="379"/>
      <c r="U20" s="186" t="e">
        <f>IF(B20=Data!B83,Data!J83,(IF(B20=Data!B89,Data!J89,(IF(B20=Data!B91,Data!J91,(IF(B20=Data!#REF!,Data!#REF!,(IF(B20=Data!#REF!,Data!#REF!,(IF(B20=Data!B74,Data!J74,(IF(B20=Data!#REF!,Data!#REF!,(IF(B20=Data!#REF!,Data!#REF!,Data!#REF!)))))))))))))))&amp;IF(B20=Data!B208,Data!J208,(IF(B20=Data!B209,Data!J209,(IF(B20=Data!#REF!,Data!#REF!,(IF(B20=Data!B204,Data!J204,(IF(B20=Data!B205,Data!J205,(IF(B20=Data!#REF!,Data!J901,(IF(B20=Data!#REF!,Data!#REF!,(IF(B20=Data!B261,Data!J261,Data!#REF!)))))))))))))))&amp;IF(B20=Data!#REF!,Data!#REF!,(IF(B20=Data!#REF!,Data!#REF!,(IF(B20=Data!#REF!,Data!#REF!,(IF(B20=Data!#REF!,Data!#REF!,(IF(B20=Data!#REF!,Data!#REF!,Data!#REF!)))))))))</f>
        <v>#REF!</v>
      </c>
      <c r="V20" s="184" t="str">
        <f>IF(D20="","",VLOOKUP(B20,Data!$B$5:$J$404,9,FALSE)*D20)</f>
        <v/>
      </c>
    </row>
    <row r="21" spans="1:30" s="340" customFormat="1" ht="17" customHeight="1">
      <c r="A21" s="271"/>
      <c r="B21" s="420"/>
      <c r="C21" s="187" t="str">
        <f>IF(D21="","",VLOOKUP(B21,Data!$B$5:$L$404,2,FALSE))</f>
        <v/>
      </c>
      <c r="D21" s="274"/>
      <c r="E21" s="276"/>
      <c r="F21" s="185" t="str">
        <f>IF(D21="","",VLOOKUP(B21,Data!$B$5:$L$404,11,FALSE))</f>
        <v/>
      </c>
      <c r="G21" s="188" t="str">
        <f t="shared" si="0"/>
        <v>-</v>
      </c>
      <c r="H21" s="182" t="str">
        <f>IF(D21="","",VLOOKUP(B21,Data!$B$5:$D$404,3,FALSE))</f>
        <v/>
      </c>
      <c r="I21" s="182" t="str">
        <f>IF(D21="","",VLOOKUP(B21,Data!$B$5:$M$404,12,FALSE))</f>
        <v/>
      </c>
      <c r="J21" s="279"/>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419"/>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553"/>
      <c r="K22" s="183" t="str">
        <f>IF(D22="","",VLOOKUP(B22,Data!$B$5:$E$404,4,FALSE)*D22)</f>
        <v/>
      </c>
      <c r="L22" s="183" t="str">
        <f>IF(D22="","",VLOOKUP(B22,Data!$B$5:$F$404,5,FALSE)*D22)</f>
        <v/>
      </c>
      <c r="M22" s="189" t="e">
        <f>IF(B22=Data!B85,Data!G85,(IF(B22=Data!B91,Data!G91,(IF(B22=Data!B93,Data!G93,(IF(B22=Data!#REF!,Data!#REF!,(IF(B22=Data!#REF!,Data!#REF!,(IF(B22=Data!B76,Data!G76,(IF(B22=Data!#REF!,Data!#REF!,(IF(B22=Data!#REF!,Data!#REF!,Data!#REF!)))))))))))))))&amp;IF(B22=Data!B210,Data!G210,(IF(B22=Data!B211,Data!G211,(IF(B22=Data!#REF!,Data!#REF!,(IF(B22=Data!B206,Data!G206,(IF(B22=Data!B207,Data!G207,(IF(B22=Data!#REF!,Data!G903,(IF(B22=Data!#REF!,Data!#REF!,(IF(B22=Data!B263,Data!G263,Data!#REF!)))))))))))))))&amp;IF(B22=Data!#REF!,Data!#REF!,(IF(B22=Data!#REF!,Data!#REF!,(IF(B22=Data!#REF!,Data!#REF!,(IF(B22=Data!#REF!,Data!#REF!,(IF(B22=Data!#REF!,Data!#REF!,Data!#REF!)))))))))</f>
        <v>#REF!</v>
      </c>
      <c r="N22" s="377"/>
      <c r="O22" s="378"/>
      <c r="P22" s="186" t="e">
        <f>IF(B22=Data!B85,Data!H85,(IF(B22=Data!B91,Data!H91,(IF(B22=Data!B93,Data!H93,(IF(B22=Data!#REF!,Data!#REF!,(IF(B22=Data!#REF!,Data!#REF!,(IF(B22=Data!B76,Data!H76,(IF(B22=Data!#REF!,Data!#REF!,(IF(B22=Data!#REF!,Data!#REF!,Data!#REF!)))))))))))))))&amp;IF(B22=Data!B210,Data!H210,(IF(B22=Data!B211,Data!H211,(IF(B22=Data!#REF!,Data!#REF!,(IF(B22=Data!B206,Data!H206,(IF(B22=Data!B207,Data!H207,(IF(B22=Data!#REF!,Data!H903,(IF(B22=Data!#REF!,Data!#REF!,(IF(B22=Data!B263,Data!H263,Data!#REF!)))))))))))))))&amp;IF(B22=Data!#REF!,Data!#REF!,(IF(B22=Data!#REF!,Data!#REF!,(IF(B22=Data!#REF!,Data!#REF!,(IF(B22=Data!#REF!,Data!#REF!,(IF(B22=Data!#REF!,Data!#REF!,Data!#REF!)))))))))</f>
        <v>#REF!</v>
      </c>
      <c r="Q22" s="378"/>
      <c r="R22" s="378"/>
      <c r="S22" s="186" t="e">
        <f>IF(B22=Data!B85,Data!I85,(IF(B22=Data!B91,Data!I91,(IF(B22=Data!B93,Data!I93,(IF(B22=Data!#REF!,Data!#REF!,(IF(B22=Data!#REF!,Data!#REF!,(IF(B22=Data!B76,Data!I76,(IF(B22=Data!#REF!,Data!#REF!,(IF(B22=Data!#REF!,Data!#REF!,Data!#REF!)))))))))))))))&amp;IF(B22=Data!B210,Data!I210,(IF(B22=Data!B211,Data!I211,(IF(B22=Data!#REF!,Data!#REF!,(IF(B22=Data!B206,Data!I206,(IF(B22=Data!B207,Data!I207,(IF(B22=Data!#REF!,Data!I903,(IF(B22=Data!#REF!,Data!#REF!,(IF(B22=Data!B263,Data!I263,Data!#REF!)))))))))))))))&amp;IF(B22=Data!#REF!,Data!#REF!,(IF(B22=Data!#REF!,Data!#REF!,(IF(B22=Data!#REF!,Data!#REF!,(IF(B22=Data!#REF!,Data!#REF!,(IF(B22=Data!#REF!,Data!#REF!,Data!#REF!)))))))))</f>
        <v>#REF!</v>
      </c>
      <c r="T22" s="379"/>
      <c r="U22" s="186" t="e">
        <f>IF(B22=Data!B85,Data!J85,(IF(B22=Data!B91,Data!J91,(IF(B22=Data!B93,Data!J93,(IF(B22=Data!#REF!,Data!#REF!,(IF(B22=Data!#REF!,Data!#REF!,(IF(B22=Data!B76,Data!J76,(IF(B22=Data!#REF!,Data!#REF!,(IF(B22=Data!#REF!,Data!#REF!,Data!#REF!)))))))))))))))&amp;IF(B22=Data!B210,Data!J210,(IF(B22=Data!B211,Data!J211,(IF(B22=Data!#REF!,Data!#REF!,(IF(B22=Data!B206,Data!J206,(IF(B22=Data!B207,Data!J207,(IF(B22=Data!#REF!,Data!J903,(IF(B22=Data!#REF!,Data!#REF!,(IF(B22=Data!B263,Data!J263,Data!#REF!)))))))))))))))&amp;IF(B22=Data!#REF!,Data!#REF!,(IF(B22=Data!#REF!,Data!#REF!,(IF(B22=Data!#REF!,Data!#REF!,(IF(B22=Data!#REF!,Data!#REF!,(IF(B22=Data!#REF!,Data!#REF!,Data!#REF!)))))))))</f>
        <v>#REF!</v>
      </c>
      <c r="V22" s="184" t="str">
        <f>IF(D22="","",VLOOKUP(B22,Data!$B$5:$J$404,9,FALSE)*D22)</f>
        <v/>
      </c>
    </row>
    <row r="23" spans="1:30" s="340" customFormat="1" ht="17" customHeight="1">
      <c r="A23" s="272"/>
      <c r="B23" s="419"/>
      <c r="C23" s="187" t="str">
        <f>IF(D23="","",VLOOKUP(B23,Data!$B$5:$L$404,2,FALSE))</f>
        <v/>
      </c>
      <c r="D23" s="274"/>
      <c r="E23" s="466"/>
      <c r="F23" s="185" t="str">
        <f>IF(D23="","",VLOOKUP(B23,Data!$B$5:$L$404,11,FALSE))</f>
        <v/>
      </c>
      <c r="G23" s="188" t="str">
        <f t="shared" si="0"/>
        <v>-</v>
      </c>
      <c r="H23" s="182" t="str">
        <f>IF(D23="","",VLOOKUP(B23,Data!$B$5:$D$404,3,FALSE))</f>
        <v/>
      </c>
      <c r="I23" s="182" t="str">
        <f>IF(D23="","",VLOOKUP(B23,Data!$B$5:$M$404,12,FALSE))</f>
        <v/>
      </c>
      <c r="J23" s="553"/>
      <c r="K23" s="183" t="str">
        <f>IF(D23="","",VLOOKUP(B23,Data!$B$5:$E$404,4,FALSE)*D23)</f>
        <v/>
      </c>
      <c r="L23" s="183" t="str">
        <f>IF(D23="","",VLOOKUP(B23,Data!$B$5:$F$404,5,FALSE)*D23)</f>
        <v/>
      </c>
      <c r="M23" s="189" t="e">
        <f>IF(B23=Data!B81,Data!G81,(IF(B23=Data!B87,Data!G87,(IF(B23=Data!B89,Data!G89,(IF(B23=Data!#REF!,Data!#REF!,(IF(B23=Data!#REF!,Data!#REF!,(IF(B23=Data!B72,Data!G72,(IF(B23=Data!#REF!,Data!#REF!,(IF(B23=Data!#REF!,Data!#REF!,Data!#REF!)))))))))))))))&amp;IF(B23=Data!B206,Data!G206,(IF(B23=Data!B207,Data!G207,(IF(B23=Data!#REF!,Data!#REF!,(IF(B23=Data!B202,Data!G202,(IF(B23=Data!B203,Data!G203,(IF(B23=Data!#REF!,Data!G899,(IF(B23=Data!#REF!,Data!#REF!,(IF(B23=Data!B259,Data!G259,Data!#REF!)))))))))))))))&amp;IF(B23=Data!#REF!,Data!#REF!,(IF(B23=Data!#REF!,Data!#REF!,(IF(B23=Data!#REF!,Data!#REF!,(IF(B23=Data!#REF!,Data!#REF!,(IF(B23=Data!#REF!,Data!#REF!,Data!#REF!)))))))))</f>
        <v>#REF!</v>
      </c>
      <c r="N23" s="377"/>
      <c r="O23" s="378"/>
      <c r="P23" s="186" t="e">
        <f>IF(B23=Data!B81,Data!H81,(IF(B23=Data!B87,Data!H87,(IF(B23=Data!B89,Data!H89,(IF(B23=Data!#REF!,Data!#REF!,(IF(B23=Data!#REF!,Data!#REF!,(IF(B23=Data!B72,Data!H72,(IF(B23=Data!#REF!,Data!#REF!,(IF(B23=Data!#REF!,Data!#REF!,Data!#REF!)))))))))))))))&amp;IF(B23=Data!B206,Data!H206,(IF(B23=Data!B207,Data!H207,(IF(B23=Data!#REF!,Data!#REF!,(IF(B23=Data!B202,Data!H202,(IF(B23=Data!B203,Data!H203,(IF(B23=Data!#REF!,Data!H899,(IF(B23=Data!#REF!,Data!#REF!,(IF(B23=Data!B259,Data!H259,Data!#REF!)))))))))))))))&amp;IF(B23=Data!#REF!,Data!#REF!,(IF(B23=Data!#REF!,Data!#REF!,(IF(B23=Data!#REF!,Data!#REF!,(IF(B23=Data!#REF!,Data!#REF!,(IF(B23=Data!#REF!,Data!#REF!,Data!#REF!)))))))))</f>
        <v>#REF!</v>
      </c>
      <c r="Q23" s="378"/>
      <c r="R23" s="378"/>
      <c r="S23" s="186" t="e">
        <f>IF(B23=Data!B81,Data!I81,(IF(B23=Data!B87,Data!I87,(IF(B23=Data!B89,Data!I89,(IF(B23=Data!#REF!,Data!#REF!,(IF(B23=Data!#REF!,Data!#REF!,(IF(B23=Data!B72,Data!I72,(IF(B23=Data!#REF!,Data!#REF!,(IF(B23=Data!#REF!,Data!#REF!,Data!#REF!)))))))))))))))&amp;IF(B23=Data!B206,Data!I206,(IF(B23=Data!B207,Data!I207,(IF(B23=Data!#REF!,Data!#REF!,(IF(B23=Data!B202,Data!I202,(IF(B23=Data!B203,Data!I203,(IF(B23=Data!#REF!,Data!I899,(IF(B23=Data!#REF!,Data!#REF!,(IF(B23=Data!B259,Data!I259,Data!#REF!)))))))))))))))&amp;IF(B23=Data!#REF!,Data!#REF!,(IF(B23=Data!#REF!,Data!#REF!,(IF(B23=Data!#REF!,Data!#REF!,(IF(B23=Data!#REF!,Data!#REF!,(IF(B23=Data!#REF!,Data!#REF!,Data!#REF!)))))))))</f>
        <v>#REF!</v>
      </c>
      <c r="T23" s="379"/>
      <c r="U23" s="186" t="e">
        <f>IF(B23=Data!B81,Data!J81,(IF(B23=Data!B87,Data!J87,(IF(B23=Data!B89,Data!J89,(IF(B23=Data!#REF!,Data!#REF!,(IF(B23=Data!#REF!,Data!#REF!,(IF(B23=Data!B72,Data!J72,(IF(B23=Data!#REF!,Data!#REF!,(IF(B23=Data!#REF!,Data!#REF!,Data!#REF!)))))))))))))))&amp;IF(B23=Data!B206,Data!J206,(IF(B23=Data!B207,Data!J207,(IF(B23=Data!#REF!,Data!#REF!,(IF(B23=Data!B202,Data!J202,(IF(B23=Data!B203,Data!J203,(IF(B23=Data!#REF!,Data!J899,(IF(B23=Data!#REF!,Data!#REF!,(IF(B23=Data!B259,Data!J259,Data!#REF!)))))))))))))))&amp;IF(B23=Data!#REF!,Data!#REF!,(IF(B23=Data!#REF!,Data!#REF!,(IF(B23=Data!#REF!,Data!#REF!,(IF(B23=Data!#REF!,Data!#REF!,(IF(B23=Data!#REF!,Data!#REF!,Data!#REF!)))))))))</f>
        <v>#REF!</v>
      </c>
      <c r="V23" s="184" t="str">
        <f>IF(D23="","",VLOOKUP(B23,Data!$B$5:$J$404,9,FALSE)*D23)</f>
        <v/>
      </c>
    </row>
    <row r="24" spans="1:30" s="409" customFormat="1" ht="17" customHeight="1">
      <c r="A24" s="410"/>
      <c r="B24" s="368"/>
      <c r="C24" s="187" t="str">
        <f>IF(D24="","",VLOOKUP(B24,Data!$B$5:$L$404,2,FALSE))</f>
        <v/>
      </c>
      <c r="D24" s="274"/>
      <c r="E24" s="273"/>
      <c r="F24" s="376" t="str">
        <f>IF(D24="","",VLOOKUP(B24,Data!$B$5:$L$404,11,FALSE))</f>
        <v/>
      </c>
      <c r="G24" s="400" t="str">
        <f t="shared" si="0"/>
        <v>-</v>
      </c>
      <c r="H24" s="401" t="str">
        <f>IF(D24="","",VLOOKUP(B24,Data!$B$5:$D$404,3,FALSE))</f>
        <v/>
      </c>
      <c r="I24" s="401" t="str">
        <f>IF(D24="","",VLOOKUP(B24,Data!$B$5:$M$404,12,FALSE))</f>
        <v/>
      </c>
      <c r="J24" s="402"/>
      <c r="K24" s="187" t="str">
        <f>IF(D24="","",VLOOKUP(B24,Data!$B$5:$E$404,4,FALSE)*D24)</f>
        <v/>
      </c>
      <c r="L24" s="187" t="str">
        <f>IF(D24="","",VLOOKUP(B24,Data!$B$5:$F$404,5,FALSE)*D24)</f>
        <v/>
      </c>
      <c r="M24" s="403"/>
      <c r="N24" s="404"/>
      <c r="O24" s="405"/>
      <c r="P24" s="406"/>
      <c r="Q24" s="405"/>
      <c r="R24" s="405"/>
      <c r="S24" s="406"/>
      <c r="T24" s="407"/>
      <c r="U24" s="406"/>
      <c r="V24" s="408" t="str">
        <f>IF(D24="","",VLOOKUP(B24,Data!$B$5:$J$404,9,FALSE)*D24)</f>
        <v/>
      </c>
      <c r="W24" s="386"/>
      <c r="X24" s="386"/>
      <c r="Y24" s="386"/>
      <c r="Z24" s="386"/>
      <c r="AA24" s="386"/>
      <c r="AB24" s="386"/>
      <c r="AC24" s="386"/>
      <c r="AD24" s="386"/>
    </row>
    <row r="25" spans="1:30" s="340" customFormat="1" ht="17" customHeight="1">
      <c r="A25" s="410"/>
      <c r="B25" s="342"/>
      <c r="C25" s="187" t="str">
        <f>IF(D25="","",VLOOKUP(B25,Data!$B$5:$L$404,2,FALSE))</f>
        <v/>
      </c>
      <c r="D25" s="274"/>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399"/>
      <c r="B26" s="342" t="s">
        <v>871</v>
      </c>
      <c r="C26" s="187" t="str">
        <f>IF(D26="","",VLOOKUP(B26,Data!$B$5:$L$404,2,FALSE))</f>
        <v/>
      </c>
      <c r="D26" s="274"/>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410"/>
      <c r="B27" s="342" t="s">
        <v>1260</v>
      </c>
      <c r="C27" s="187"/>
      <c r="D27" s="274" t="s">
        <v>12</v>
      </c>
      <c r="E27" s="276"/>
      <c r="F27" s="185"/>
      <c r="G27" s="188"/>
      <c r="H27" s="182"/>
      <c r="I27" s="182"/>
      <c r="J27" s="246"/>
      <c r="K27" s="183"/>
      <c r="L27" s="183"/>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c r="W27" s="282"/>
      <c r="X27" s="282"/>
      <c r="Y27" s="282"/>
      <c r="Z27" s="282"/>
      <c r="AA27" s="282"/>
      <c r="AB27" s="282"/>
      <c r="AC27" s="282"/>
      <c r="AD27" s="282"/>
    </row>
    <row r="28" spans="1:30" s="340" customFormat="1" ht="19.5" customHeight="1">
      <c r="A28" s="272"/>
      <c r="B28" s="695" t="s">
        <v>1258</v>
      </c>
      <c r="C28" s="696"/>
      <c r="D28" s="269">
        <f>SUM(D16:D27)</f>
        <v>10</v>
      </c>
      <c r="E28" s="374"/>
      <c r="F28" s="380"/>
      <c r="G28" s="191">
        <f>SUM(G16:G27)</f>
        <v>42836.5</v>
      </c>
      <c r="H28" s="191"/>
      <c r="I28" s="383"/>
      <c r="J28" s="343"/>
      <c r="K28" s="191">
        <f>SUM(K16:K27)</f>
        <v>3050</v>
      </c>
      <c r="L28" s="191">
        <f>SUM(L16:L27)</f>
        <v>2690</v>
      </c>
      <c r="M28" s="191" t="e">
        <f>SUM(M16:M27)</f>
        <v>#REF!</v>
      </c>
      <c r="N28" s="190">
        <f>SUM(N14:N15)</f>
        <v>0</v>
      </c>
      <c r="O28" s="190" t="e">
        <f>SUM(#REF!)</f>
        <v>#REF!</v>
      </c>
      <c r="P28" s="190">
        <f>SUM(P14:P15)</f>
        <v>0</v>
      </c>
      <c r="Q28" s="190">
        <f>SUM(Q14:Q15)</f>
        <v>0</v>
      </c>
      <c r="R28" s="190" t="e">
        <f>SUM(#REF!)</f>
        <v>#REF!</v>
      </c>
      <c r="S28" s="190">
        <f>SUM(S14:S15)</f>
        <v>0</v>
      </c>
      <c r="T28" s="190">
        <f>SUM(T14:T15)</f>
        <v>0</v>
      </c>
      <c r="U28" s="190"/>
      <c r="V28" s="192">
        <f>SUM(V16:V27)</f>
        <v>15.34</v>
      </c>
      <c r="W28" s="282"/>
    </row>
    <row r="29" spans="1:30" ht="10.5" customHeight="1">
      <c r="A29" s="272"/>
      <c r="B29" s="697"/>
      <c r="C29" s="698"/>
      <c r="D29" s="395"/>
      <c r="E29" s="375"/>
      <c r="F29" s="311"/>
      <c r="G29" s="160" t="s">
        <v>523</v>
      </c>
      <c r="H29" s="157"/>
      <c r="I29" s="344"/>
      <c r="J29" s="344"/>
      <c r="K29" s="344"/>
      <c r="L29" s="161"/>
      <c r="M29" s="151"/>
      <c r="N29" s="298"/>
      <c r="U29" s="298"/>
      <c r="V29" s="298"/>
    </row>
    <row r="30" spans="1:30"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386" t="s">
        <v>87</v>
      </c>
      <c r="F31" s="685"/>
      <c r="G31" s="686"/>
      <c r="H31" s="297" t="s">
        <v>88</v>
      </c>
      <c r="I31" s="350"/>
      <c r="J31" s="154" t="s">
        <v>89</v>
      </c>
      <c r="K31" s="154"/>
      <c r="L31" s="150"/>
      <c r="V31" s="155"/>
    </row>
    <row r="32" spans="1:30">
      <c r="A32" s="297" t="s">
        <v>526</v>
      </c>
      <c r="B32" s="297"/>
      <c r="C32" s="298"/>
      <c r="D32" s="386"/>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1261</v>
      </c>
      <c r="G36" s="674"/>
      <c r="H36" s="673" t="s">
        <v>1251</v>
      </c>
      <c r="I36" s="674"/>
      <c r="J36" s="158" t="s">
        <v>104</v>
      </c>
      <c r="K36" s="158"/>
      <c r="L36" s="675" t="s">
        <v>105</v>
      </c>
      <c r="M36" s="676"/>
      <c r="N36" s="676"/>
      <c r="O36" s="676"/>
      <c r="P36" s="676"/>
      <c r="Q36" s="676"/>
      <c r="R36" s="676"/>
      <c r="S36" s="676"/>
      <c r="T36" s="676"/>
      <c r="U36" s="676"/>
      <c r="V36" s="677"/>
    </row>
    <row r="37" spans="1:22">
      <c r="B37" s="305"/>
    </row>
    <row r="43" spans="1:22" s="354" customFormat="1" ht="26.25" customHeight="1">
      <c r="A43" s="163" t="s">
        <v>886</v>
      </c>
      <c r="B43" s="146"/>
      <c r="C43" s="163" t="s">
        <v>569</v>
      </c>
      <c r="D43" s="362"/>
      <c r="E43" s="362"/>
      <c r="F43" s="363"/>
      <c r="G43" s="163" t="s">
        <v>880</v>
      </c>
      <c r="H43" s="146"/>
      <c r="I43" s="163" t="s">
        <v>569</v>
      </c>
      <c r="K43" s="265"/>
      <c r="L43" s="265"/>
      <c r="V43" s="264"/>
    </row>
    <row r="44" spans="1:22" s="354" customFormat="1" ht="19.25" customHeight="1">
      <c r="A44" s="163" t="s">
        <v>887</v>
      </c>
      <c r="B44" s="146"/>
      <c r="C44" s="163" t="s">
        <v>891</v>
      </c>
      <c r="D44" s="362"/>
      <c r="E44" s="362"/>
      <c r="F44" s="363"/>
      <c r="G44" s="247" t="s">
        <v>881</v>
      </c>
      <c r="H44" s="381"/>
      <c r="I44" s="247" t="s">
        <v>891</v>
      </c>
      <c r="K44" s="265"/>
      <c r="L44" s="265"/>
      <c r="V44" s="264"/>
    </row>
    <row r="45" spans="1:22" s="354" customFormat="1" ht="19.25" customHeight="1">
      <c r="A45" s="163" t="s">
        <v>888</v>
      </c>
      <c r="B45" s="146"/>
      <c r="C45" s="163" t="s">
        <v>891</v>
      </c>
      <c r="D45" s="362"/>
      <c r="E45" s="362"/>
      <c r="F45" s="363"/>
      <c r="G45" s="163" t="s">
        <v>882</v>
      </c>
      <c r="H45" s="146"/>
      <c r="I45" s="163" t="s">
        <v>569</v>
      </c>
      <c r="K45" s="265"/>
      <c r="L45" s="265"/>
      <c r="V45" s="264"/>
    </row>
    <row r="46" spans="1:22" s="354" customFormat="1" ht="19.25" customHeight="1">
      <c r="A46" s="163" t="s">
        <v>889</v>
      </c>
      <c r="B46" s="146"/>
      <c r="C46" s="163" t="s">
        <v>569</v>
      </c>
      <c r="D46" s="362"/>
      <c r="E46" s="362"/>
      <c r="F46" s="363"/>
      <c r="G46" s="163" t="s">
        <v>883</v>
      </c>
      <c r="H46" s="146"/>
      <c r="I46" s="163" t="s">
        <v>569</v>
      </c>
      <c r="K46" s="265"/>
      <c r="L46" s="265"/>
      <c r="V46" s="264"/>
    </row>
    <row r="47" spans="1:22" s="354" customFormat="1" ht="19.25" customHeight="1">
      <c r="A47" s="163" t="s">
        <v>890</v>
      </c>
      <c r="B47" s="146"/>
      <c r="C47" s="163" t="s">
        <v>569</v>
      </c>
      <c r="D47" s="362"/>
      <c r="E47" s="362"/>
      <c r="F47" s="363"/>
      <c r="G47" s="163" t="s">
        <v>885</v>
      </c>
      <c r="H47" s="146"/>
      <c r="I47" s="163" t="s">
        <v>569</v>
      </c>
      <c r="K47" s="265"/>
      <c r="L47" s="265"/>
      <c r="V47" s="264"/>
    </row>
    <row r="48" spans="1:22" ht="18.75" customHeight="1">
      <c r="A48" s="411"/>
      <c r="B48" s="411"/>
      <c r="C48" s="411"/>
      <c r="D48" s="411"/>
      <c r="E48" s="411"/>
      <c r="F48" s="266"/>
      <c r="G48" s="163" t="s">
        <v>884</v>
      </c>
      <c r="H48" s="146"/>
      <c r="I48" s="163" t="s">
        <v>569</v>
      </c>
    </row>
    <row r="52" spans="1:12">
      <c r="A52" s="282" t="s">
        <v>1223</v>
      </c>
      <c r="L52" s="355"/>
    </row>
    <row r="53" spans="1:12" ht="14">
      <c r="A53" s="356"/>
      <c r="C53" s="334"/>
      <c r="D53" s="357"/>
      <c r="L53" s="358"/>
    </row>
    <row r="54" spans="1:12" ht="14">
      <c r="A54" s="359"/>
      <c r="C54" s="334"/>
      <c r="D54" s="357"/>
      <c r="L54" s="358"/>
    </row>
    <row r="55" spans="1:12" ht="14">
      <c r="A55" s="359"/>
      <c r="C55" s="334"/>
      <c r="D55" s="357"/>
      <c r="L55" s="358"/>
    </row>
    <row r="56" spans="1:12" ht="14">
      <c r="A56" s="359"/>
      <c r="B56" s="334"/>
      <c r="C56" s="334"/>
      <c r="D56" s="357"/>
      <c r="L56" s="358"/>
    </row>
    <row r="57" spans="1:12" ht="14">
      <c r="A57" s="359"/>
      <c r="B57" s="334"/>
      <c r="C57" s="334"/>
      <c r="D57" s="357"/>
      <c r="L57" s="358"/>
    </row>
    <row r="58" spans="1:12" ht="14">
      <c r="A58" s="359"/>
      <c r="B58" s="334"/>
      <c r="C58" s="334"/>
      <c r="D58" s="357"/>
      <c r="L58" s="358"/>
    </row>
    <row r="59" spans="1:12" ht="14">
      <c r="A59" s="334"/>
      <c r="B59" s="334"/>
      <c r="C59" s="334"/>
      <c r="D59" s="357"/>
      <c r="L59" s="360"/>
    </row>
    <row r="60" spans="1:12" ht="14">
      <c r="A60" s="359"/>
      <c r="B60" s="334"/>
      <c r="C60" s="334"/>
      <c r="D60" s="357"/>
    </row>
    <row r="61" spans="1:12" ht="14">
      <c r="A61" s="334"/>
      <c r="B61" s="334"/>
      <c r="C61" s="334"/>
      <c r="D61" s="357"/>
    </row>
    <row r="62" spans="1:12" ht="14">
      <c r="A62" s="334"/>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34"/>
      <c r="B73" s="334"/>
      <c r="C73" s="334"/>
      <c r="D73" s="357"/>
    </row>
    <row r="74" spans="1:4" ht="14">
      <c r="B74" s="334"/>
    </row>
    <row r="75" spans="1:4" ht="14">
      <c r="B75" s="334"/>
    </row>
    <row r="76" spans="1:4" ht="14">
      <c r="B76"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24796-E1D9-4BCE-9B51-95309969147D}">
  <sheetPr>
    <pageSetUpPr fitToPage="1"/>
  </sheetPr>
  <dimension ref="A1:AD73"/>
  <sheetViews>
    <sheetView zoomScale="70" zoomScaleNormal="70" zoomScaleSheetLayoutView="85" workbookViewId="0">
      <selection activeCell="B19" sqref="B19"/>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32"/>
      <c r="I10" s="633"/>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1204</v>
      </c>
      <c r="C18" s="187" t="str">
        <f>IF(D18="","",VLOOKUP(B18,Data!$B$5:$L$404,2,FALSE))</f>
        <v/>
      </c>
      <c r="D18" s="361"/>
      <c r="E18" s="276"/>
      <c r="F18" s="185" t="str">
        <f>IF(D18="","",VLOOKUP(B18,Data!$B$5:$L$404,11,FALSE))</f>
        <v/>
      </c>
      <c r="G18" s="188" t="str">
        <f t="shared" ref="G18:G26"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c r="B19" s="419" t="s">
        <v>411</v>
      </c>
      <c r="C19" s="187" t="str">
        <f>IF(D19="","",VLOOKUP(B19,Data!$B$5:$L$404,2,FALSE))</f>
        <v>ZU62720</v>
      </c>
      <c r="D19" s="361">
        <v>1</v>
      </c>
      <c r="E19" s="276"/>
      <c r="F19" s="185">
        <f>IF(D19="","",VLOOKUP(B19,Data!$B$5:$L$404,11,FALSE))</f>
        <v>6630.5</v>
      </c>
      <c r="G19" s="188">
        <f t="shared" si="0"/>
        <v>6630.5</v>
      </c>
      <c r="H19" s="182" t="str">
        <f>IF(D19="","",VLOOKUP(B19,Data!$B$5:$D$404,3,FALSE))</f>
        <v>C/T</v>
      </c>
      <c r="I19" s="182" t="str">
        <f>IF(D19="","",VLOOKUP(B19,Data!$B$5:$M$404,12,FALSE))</f>
        <v>Indonesia</v>
      </c>
      <c r="J19" s="280" t="s">
        <v>1205</v>
      </c>
      <c r="K19" s="183">
        <f>IF(D19="","",VLOOKUP(B19,Data!$B$5:$E$404,4,FALSE)*D19)</f>
        <v>345</v>
      </c>
      <c r="L19" s="183">
        <f>IF(D19="","",VLOOKUP(B19,Data!$B$5:$F$404,5,FALSE)*D19)</f>
        <v>304</v>
      </c>
      <c r="M19" s="189"/>
      <c r="N19" s="377"/>
      <c r="O19" s="378"/>
      <c r="P19" s="186"/>
      <c r="Q19" s="378"/>
      <c r="R19" s="378"/>
      <c r="S19" s="186"/>
      <c r="T19" s="379"/>
      <c r="U19" s="186"/>
      <c r="V19" s="184">
        <f>IF(D19="","",VLOOKUP(B19,Data!$B$5:$J$404,9,FALSE)*D19)</f>
        <v>1.806</v>
      </c>
      <c r="W19" s="282"/>
      <c r="X19" s="282"/>
      <c r="Y19" s="282"/>
      <c r="Z19" s="282"/>
      <c r="AA19" s="282"/>
      <c r="AB19" s="282"/>
      <c r="AC19" s="282"/>
      <c r="AD19" s="282"/>
    </row>
    <row r="20" spans="1:30" s="340" customFormat="1" ht="17" customHeight="1">
      <c r="A20" s="488"/>
      <c r="B20" s="419"/>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1260</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95" t="s">
        <v>1259</v>
      </c>
      <c r="C27" s="696"/>
      <c r="D27" s="193">
        <f>SUM(D18:D26)</f>
        <v>1</v>
      </c>
      <c r="E27" s="380"/>
      <c r="F27" s="190"/>
      <c r="G27" s="191">
        <f>SUM(G18:G26)</f>
        <v>6630.5</v>
      </c>
      <c r="H27" s="343"/>
      <c r="I27" s="343"/>
      <c r="J27" s="343"/>
      <c r="K27" s="191">
        <f>SUM(K18:K26)</f>
        <v>345</v>
      </c>
      <c r="L27" s="191">
        <f>SUM(L18:L26)</f>
        <v>304</v>
      </c>
      <c r="M27" s="190">
        <f>SUM(M16:M17)</f>
        <v>0</v>
      </c>
      <c r="N27" s="190"/>
      <c r="O27" s="190"/>
      <c r="P27" s="190"/>
      <c r="Q27" s="190"/>
      <c r="R27" s="190">
        <f>SUM(R16:R17)</f>
        <v>0</v>
      </c>
      <c r="S27" s="190">
        <f>SUM(S16:S17)</f>
        <v>0</v>
      </c>
      <c r="T27" s="190"/>
      <c r="U27" s="190">
        <f>SUM(U16:U17)</f>
        <v>0</v>
      </c>
      <c r="V27" s="192">
        <f>SUM(V18:V26)</f>
        <v>1.806</v>
      </c>
    </row>
    <row r="28" spans="1:30" ht="10.25" customHeight="1">
      <c r="A28" s="272"/>
      <c r="B28" s="697"/>
      <c r="C28" s="698"/>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1261</v>
      </c>
      <c r="G35" s="674"/>
      <c r="H35" s="673" t="s">
        <v>1251</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3BEAA-50EB-456E-B90F-148CC3A1CDA4}">
  <sheetPr>
    <pageSetUpPr fitToPage="1"/>
  </sheetPr>
  <dimension ref="A1:V75"/>
  <sheetViews>
    <sheetView zoomScale="85" zoomScaleNormal="85" zoomScaleSheetLayoutView="75" workbookViewId="0">
      <selection activeCell="D4" sqref="D4"/>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2" width="14.3632812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34"/>
      <c r="I10" s="635"/>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1209</v>
      </c>
      <c r="C18" s="187" t="str">
        <f>IF(D18="","",VLOOKUP(B18,Data!$B$5:$L$404,2,FALSE))</f>
        <v/>
      </c>
      <c r="D18" s="274"/>
      <c r="E18" s="466"/>
      <c r="F18" s="185" t="str">
        <f>IF(D18="","",VLOOKUP(B18,Data!$B$5:$L$404,11,FALSE))</f>
        <v/>
      </c>
      <c r="G18" s="188" t="str">
        <f t="shared" ref="G18:G27"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195,Data!G195,(IF(B18=Data!B201,Data!G201,(IF(B18=Data!B203,Data!G203,(IF(B18=Data!#REF!,Data!#REF!,(IF(B18=Data!#REF!,Data!#REF!,(IF(B18=Data!B186,Data!G186,(IF(B18=Data!#REF!,Data!#REF!,(IF(B18=Data!#REF!,Data!#REF!,Data!#REF!)))))))))))))))&amp;IF(B18=Data!B321,Data!G321,(IF(B18=Data!B322,Data!G322,(IF(B18=Data!#REF!,Data!#REF!,(IF(B18=Data!B317,Data!G317,(IF(B18=Data!B318,Data!G318,(IF(B18=Data!#REF!,Data!G1013,(IF(B18=Data!#REF!,Data!#REF!,(IF(B18=Data!B373,Data!G373,Data!#REF!)))))))))))))))&amp;IF(B18=Data!#REF!,Data!#REF!,(IF(B18=Data!#REF!,Data!#REF!,(IF(B18=Data!#REF!,Data!#REF!,(IF(B18=Data!#REF!,Data!#REF!,(IF(B18=Data!#REF!,Data!#REF!,Data!#REF!)))))))))</f>
        <v>#REF!</v>
      </c>
      <c r="N18" s="377"/>
      <c r="O18" s="378"/>
      <c r="P18" s="186" t="e">
        <f>IF(B18=Data!B195,Data!H195,(IF(B18=Data!B201,Data!H201,(IF(B18=Data!B203,Data!H203,(IF(B18=Data!#REF!,Data!#REF!,(IF(B18=Data!#REF!,Data!#REF!,(IF(B18=Data!B186,Data!H186,(IF(B18=Data!#REF!,Data!#REF!,(IF(B18=Data!#REF!,Data!#REF!,Data!#REF!)))))))))))))))&amp;IF(B18=Data!B321,Data!H321,(IF(B18=Data!B322,Data!H322,(IF(B18=Data!#REF!,Data!#REF!,(IF(B18=Data!B317,Data!H317,(IF(B18=Data!B318,Data!H318,(IF(B18=Data!#REF!,Data!H1013,(IF(B18=Data!#REF!,Data!#REF!,(IF(B18=Data!B373,Data!H373,Data!#REF!)))))))))))))))&amp;IF(B18=Data!#REF!,Data!#REF!,(IF(B18=Data!#REF!,Data!#REF!,(IF(B18=Data!#REF!,Data!#REF!,(IF(B18=Data!#REF!,Data!#REF!,(IF(B18=Data!#REF!,Data!#REF!,Data!#REF!)))))))))</f>
        <v>#REF!</v>
      </c>
      <c r="Q18" s="378"/>
      <c r="R18" s="378"/>
      <c r="S18" s="186" t="e">
        <f>IF(B18=Data!B195,Data!I195,(IF(B18=Data!B201,Data!I201,(IF(B18=Data!B203,Data!I203,(IF(B18=Data!#REF!,Data!#REF!,(IF(B18=Data!#REF!,Data!#REF!,(IF(B18=Data!B186,Data!I186,(IF(B18=Data!#REF!,Data!#REF!,(IF(B18=Data!#REF!,Data!#REF!,Data!#REF!)))))))))))))))&amp;IF(B18=Data!B321,Data!I321,(IF(B18=Data!B322,Data!I322,(IF(B18=Data!#REF!,Data!#REF!,(IF(B18=Data!B317,Data!I317,(IF(B18=Data!B318,Data!I318,(IF(B18=Data!#REF!,Data!I1013,(IF(B18=Data!#REF!,Data!#REF!,(IF(B18=Data!B373,Data!I373,Data!#REF!)))))))))))))))&amp;IF(B18=Data!#REF!,Data!#REF!,(IF(B18=Data!#REF!,Data!#REF!,(IF(B18=Data!#REF!,Data!#REF!,(IF(B18=Data!#REF!,Data!#REF!,(IF(B18=Data!#REF!,Data!#REF!,Data!#REF!)))))))))</f>
        <v>#REF!</v>
      </c>
      <c r="T18" s="379"/>
      <c r="U18" s="186" t="e">
        <f>IF(B18=Data!B195,Data!J195,(IF(B18=Data!B201,Data!J201,(IF(B18=Data!B203,Data!J203,(IF(B18=Data!#REF!,Data!#REF!,(IF(B18=Data!#REF!,Data!#REF!,(IF(B18=Data!B186,Data!J186,(IF(B18=Data!#REF!,Data!#REF!,(IF(B18=Data!#REF!,Data!#REF!,Data!#REF!)))))))))))))))&amp;IF(B18=Data!B321,Data!J321,(IF(B18=Data!B322,Data!J322,(IF(B18=Data!#REF!,Data!#REF!,(IF(B18=Data!B317,Data!J317,(IF(B18=Data!B318,Data!J318,(IF(B18=Data!#REF!,Data!J1013,(IF(B18=Data!#REF!,Data!#REF!,(IF(B18=Data!B373,Data!J373,Data!#REF!)))))))))))))))&amp;IF(B18=Data!#REF!,Data!#REF!,(IF(B18=Data!#REF!,Data!#REF!,(IF(B18=Data!#REF!,Data!#REF!,(IF(B18=Data!#REF!,Data!#REF!,(IF(B18=Data!#REF!,Data!#REF!,Data!#REF!)))))))))</f>
        <v>#REF!</v>
      </c>
      <c r="V18" s="184" t="str">
        <f>IF(D18="","",VLOOKUP(B18,Data!$B$5:$J$404,9,FALSE)*D18)</f>
        <v/>
      </c>
    </row>
    <row r="19" spans="1:22" s="340" customFormat="1" ht="17" customHeight="1">
      <c r="A19" s="272"/>
      <c r="B19" s="368" t="s">
        <v>357</v>
      </c>
      <c r="C19" s="187" t="str">
        <f>IF(D19="","",VLOOKUP(B19,Data!$B$5:$L$404,2,FALSE))</f>
        <v>WQ78290</v>
      </c>
      <c r="D19" s="274">
        <v>21</v>
      </c>
      <c r="E19" s="466" t="s">
        <v>521</v>
      </c>
      <c r="F19" s="185">
        <f>IF(D19="","",VLOOKUP(B19,Data!$B$5:$L$404,11,FALSE))</f>
        <v>4283.7299999999996</v>
      </c>
      <c r="G19" s="188">
        <f t="shared" si="0"/>
        <v>89958.329999999987</v>
      </c>
      <c r="H19" s="182" t="str">
        <f>IF(D19="","",VLOOKUP(B19,Data!$B$5:$D$404,3,FALSE))</f>
        <v>C/T</v>
      </c>
      <c r="I19" s="182" t="str">
        <f>IF(D19="","",VLOOKUP(B19,Data!$B$5:$M$404,12,FALSE))</f>
        <v>Indonesia</v>
      </c>
      <c r="J19" s="280" t="s">
        <v>1208</v>
      </c>
      <c r="K19" s="183">
        <f>IF(D19="","",VLOOKUP(B19,Data!$B$5:$E$404,4,FALSE)*D19)</f>
        <v>6405</v>
      </c>
      <c r="L19" s="183">
        <f>IF(D19="","",VLOOKUP(B19,Data!$B$5:$F$404,5,FALSE)*D19)</f>
        <v>5649</v>
      </c>
      <c r="M19" s="189" t="e">
        <f>IF(B19=Data!B113,Data!G113,(IF(B19=Data!B119,Data!G119,(IF(B19=Data!B121,Data!G121,(IF(B19=Data!#REF!,Data!#REF!,(IF(B19=Data!#REF!,Data!#REF!,(IF(B19=Data!B104,Data!G104,(IF(B19=Data!#REF!,Data!#REF!,(IF(B19=Data!#REF!,Data!#REF!,Data!#REF!)))))))))))))))&amp;IF(B19=Data!B239,Data!G239,(IF(B19=Data!B240,Data!G240,(IF(B19=Data!#REF!,Data!#REF!,(IF(B19=Data!B235,Data!G235,(IF(B19=Data!B236,Data!G236,(IF(B19=Data!#REF!,Data!G931,(IF(B19=Data!#REF!,Data!#REF!,(IF(B19=Data!B291,Data!G291,Data!#REF!)))))))))))))))&amp;IF(B19=Data!#REF!,Data!#REF!,(IF(B19=Data!#REF!,Data!#REF!,(IF(B19=Data!#REF!,Data!#REF!,(IF(B19=Data!#REF!,Data!#REF!,(IF(B19=Data!#REF!,Data!#REF!,Data!#REF!)))))))))</f>
        <v>#REF!</v>
      </c>
      <c r="N19" s="377"/>
      <c r="O19" s="378"/>
      <c r="P19" s="186" t="e">
        <f>IF(B19=Data!B113,Data!H113,(IF(B19=Data!B119,Data!H119,(IF(B19=Data!B121,Data!H121,(IF(B19=Data!#REF!,Data!#REF!,(IF(B19=Data!#REF!,Data!#REF!,(IF(B19=Data!B104,Data!H104,(IF(B19=Data!#REF!,Data!#REF!,(IF(B19=Data!#REF!,Data!#REF!,Data!#REF!)))))))))))))))&amp;IF(B19=Data!B239,Data!H239,(IF(B19=Data!B240,Data!H240,(IF(B19=Data!#REF!,Data!#REF!,(IF(B19=Data!B235,Data!H235,(IF(B19=Data!B236,Data!H236,(IF(B19=Data!#REF!,Data!H931,(IF(B19=Data!#REF!,Data!#REF!,(IF(B19=Data!B291,Data!H291,Data!#REF!)))))))))))))))&amp;IF(B19=Data!#REF!,Data!#REF!,(IF(B19=Data!#REF!,Data!#REF!,(IF(B19=Data!#REF!,Data!#REF!,(IF(B19=Data!#REF!,Data!#REF!,(IF(B19=Data!#REF!,Data!#REF!,Data!#REF!)))))))))</f>
        <v>#REF!</v>
      </c>
      <c r="Q19" s="378"/>
      <c r="R19" s="378"/>
      <c r="S19" s="186" t="e">
        <f>IF(B19=Data!B113,Data!I113,(IF(B19=Data!B119,Data!I119,(IF(B19=Data!B121,Data!I121,(IF(B19=Data!#REF!,Data!#REF!,(IF(B19=Data!#REF!,Data!#REF!,(IF(B19=Data!B104,Data!I104,(IF(B19=Data!#REF!,Data!#REF!,(IF(B19=Data!#REF!,Data!#REF!,Data!#REF!)))))))))))))))&amp;IF(B19=Data!B239,Data!I239,(IF(B19=Data!B240,Data!I240,(IF(B19=Data!#REF!,Data!#REF!,(IF(B19=Data!B235,Data!I235,(IF(B19=Data!B236,Data!I236,(IF(B19=Data!#REF!,Data!I931,(IF(B19=Data!#REF!,Data!#REF!,(IF(B19=Data!B291,Data!I291,Data!#REF!)))))))))))))))&amp;IF(B19=Data!#REF!,Data!#REF!,(IF(B19=Data!#REF!,Data!#REF!,(IF(B19=Data!#REF!,Data!#REF!,(IF(B19=Data!#REF!,Data!#REF!,(IF(B19=Data!#REF!,Data!#REF!,Data!#REF!)))))))))</f>
        <v>#REF!</v>
      </c>
      <c r="T19" s="379"/>
      <c r="U19" s="186" t="e">
        <f>IF(B19=Data!B113,Data!J113,(IF(B19=Data!B119,Data!J119,(IF(B19=Data!B121,Data!J121,(IF(B19=Data!#REF!,Data!#REF!,(IF(B19=Data!#REF!,Data!#REF!,(IF(B19=Data!B104,Data!J104,(IF(B19=Data!#REF!,Data!#REF!,(IF(B19=Data!#REF!,Data!#REF!,Data!#REF!)))))))))))))))&amp;IF(B19=Data!B239,Data!J239,(IF(B19=Data!B240,Data!J240,(IF(B19=Data!#REF!,Data!#REF!,(IF(B19=Data!B235,Data!J235,(IF(B19=Data!B236,Data!J236,(IF(B19=Data!#REF!,Data!J931,(IF(B19=Data!#REF!,Data!#REF!,(IF(B19=Data!B291,Data!J291,Data!#REF!)))))))))))))))&amp;IF(B19=Data!#REF!,Data!#REF!,(IF(B19=Data!#REF!,Data!#REF!,(IF(B19=Data!#REF!,Data!#REF!,(IF(B19=Data!#REF!,Data!#REF!,(IF(B19=Data!#REF!,Data!#REF!,Data!#REF!)))))))))</f>
        <v>#REF!</v>
      </c>
      <c r="V19" s="184">
        <f>IF(D19="","",VLOOKUP(B19,Data!$B$5:$J$404,9,FALSE)*D19)</f>
        <v>32.213999999999999</v>
      </c>
    </row>
    <row r="20" spans="1:22" s="340" customFormat="1" ht="17" customHeight="1">
      <c r="A20" s="272"/>
      <c r="B20" s="368"/>
      <c r="C20" s="187" t="str">
        <f>IF(D20="","",VLOOKUP(B20,Data!$B$5:$L$404,2,FALSE))</f>
        <v/>
      </c>
      <c r="D20" s="274"/>
      <c r="E20" s="46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t="e">
        <f>IF(B20=Data!B114,Data!G114,(IF(B20=Data!B120,Data!G120,(IF(B20=Data!B122,Data!G122,(IF(B20=Data!#REF!,Data!#REF!,(IF(B20=Data!#REF!,Data!#REF!,(IF(B20=Data!B105,Data!G105,(IF(B20=Data!#REF!,Data!#REF!,(IF(B20=Data!#REF!,Data!#REF!,Data!#REF!)))))))))))))))&amp;IF(B20=Data!B240,Data!G240,(IF(B20=Data!B241,Data!G241,(IF(B20=Data!#REF!,Data!#REF!,(IF(B20=Data!B236,Data!G236,(IF(B20=Data!B237,Data!G237,(IF(B20=Data!#REF!,Data!G932,(IF(B20=Data!#REF!,Data!#REF!,(IF(B20=Data!B292,Data!G292,Data!#REF!)))))))))))))))&amp;IF(B20=Data!#REF!,Data!#REF!,(IF(B20=Data!#REF!,Data!#REF!,(IF(B20=Data!#REF!,Data!#REF!,(IF(B20=Data!#REF!,Data!#REF!,(IF(B20=Data!#REF!,Data!#REF!,Data!#REF!)))))))))</f>
        <v>#REF!</v>
      </c>
      <c r="N20" s="377"/>
      <c r="O20" s="378"/>
      <c r="P20" s="186" t="e">
        <f>IF(B20=Data!B114,Data!H114,(IF(B20=Data!B120,Data!H120,(IF(B20=Data!B122,Data!H122,(IF(B20=Data!#REF!,Data!#REF!,(IF(B20=Data!#REF!,Data!#REF!,(IF(B20=Data!B105,Data!H105,(IF(B20=Data!#REF!,Data!#REF!,(IF(B20=Data!#REF!,Data!#REF!,Data!#REF!)))))))))))))))&amp;IF(B20=Data!B240,Data!H240,(IF(B20=Data!B241,Data!H241,(IF(B20=Data!#REF!,Data!#REF!,(IF(B20=Data!B236,Data!H236,(IF(B20=Data!B237,Data!H237,(IF(B20=Data!#REF!,Data!H932,(IF(B20=Data!#REF!,Data!#REF!,(IF(B20=Data!B292,Data!H292,Data!#REF!)))))))))))))))&amp;IF(B20=Data!#REF!,Data!#REF!,(IF(B20=Data!#REF!,Data!#REF!,(IF(B20=Data!#REF!,Data!#REF!,(IF(B20=Data!#REF!,Data!#REF!,(IF(B20=Data!#REF!,Data!#REF!,Data!#REF!)))))))))</f>
        <v>#REF!</v>
      </c>
      <c r="Q20" s="378"/>
      <c r="R20" s="378"/>
      <c r="S20" s="186" t="e">
        <f>IF(B20=Data!B114,Data!I114,(IF(B20=Data!B120,Data!I120,(IF(B20=Data!B122,Data!I122,(IF(B20=Data!#REF!,Data!#REF!,(IF(B20=Data!#REF!,Data!#REF!,(IF(B20=Data!B105,Data!I105,(IF(B20=Data!#REF!,Data!#REF!,(IF(B20=Data!#REF!,Data!#REF!,Data!#REF!)))))))))))))))&amp;IF(B20=Data!B240,Data!I240,(IF(B20=Data!B241,Data!I241,(IF(B20=Data!#REF!,Data!#REF!,(IF(B20=Data!B236,Data!I236,(IF(B20=Data!B237,Data!I237,(IF(B20=Data!#REF!,Data!I932,(IF(B20=Data!#REF!,Data!#REF!,(IF(B20=Data!B292,Data!I292,Data!#REF!)))))))))))))))&amp;IF(B20=Data!#REF!,Data!#REF!,(IF(B20=Data!#REF!,Data!#REF!,(IF(B20=Data!#REF!,Data!#REF!,(IF(B20=Data!#REF!,Data!#REF!,(IF(B20=Data!#REF!,Data!#REF!,Data!#REF!)))))))))</f>
        <v>#REF!</v>
      </c>
      <c r="T20" s="379"/>
      <c r="U20" s="186" t="e">
        <f>IF(B20=Data!B114,Data!J114,(IF(B20=Data!B120,Data!J120,(IF(B20=Data!B122,Data!J122,(IF(B20=Data!#REF!,Data!#REF!,(IF(B20=Data!#REF!,Data!#REF!,(IF(B20=Data!B105,Data!J105,(IF(B20=Data!#REF!,Data!#REF!,(IF(B20=Data!#REF!,Data!#REF!,Data!#REF!)))))))))))))))&amp;IF(B20=Data!B240,Data!J240,(IF(B20=Data!B241,Data!J241,(IF(B20=Data!#REF!,Data!#REF!,(IF(B20=Data!B236,Data!J236,(IF(B20=Data!B237,Data!J237,(IF(B20=Data!#REF!,Data!J932,(IF(B20=Data!#REF!,Data!#REF!,(IF(B20=Data!B292,Data!J292,Data!#REF!)))))))))))))))&amp;IF(B20=Data!#REF!,Data!#REF!,(IF(B20=Data!#REF!,Data!#REF!,(IF(B20=Data!#REF!,Data!#REF!,(IF(B20=Data!#REF!,Data!#REF!,(IF(B20=Data!#REF!,Data!#REF!,Data!#REF!)))))))))</f>
        <v>#REF!</v>
      </c>
      <c r="V20" s="184" t="str">
        <f>IF(D20="","",VLOOKUP(B20,Data!$B$5:$J$404,9,FALSE)*D20)</f>
        <v/>
      </c>
    </row>
    <row r="21" spans="1:22" s="340" customFormat="1" ht="17" customHeight="1">
      <c r="A21" s="272"/>
      <c r="B21" s="369"/>
      <c r="C21" s="187" t="str">
        <f>IF(D21="","",VLOOKUP(B21,Data!$B$5:$L$404,2,FALSE))</f>
        <v/>
      </c>
      <c r="D21" s="274"/>
      <c r="E21" s="466" t="s">
        <v>522</v>
      </c>
      <c r="F21" s="185" t="str">
        <f>IF(D21="","",VLOOKUP(B21,Data!$B$5:$L$404,11,FALSE))</f>
        <v/>
      </c>
      <c r="G21" s="188" t="str">
        <f t="shared" si="0"/>
        <v>-</v>
      </c>
      <c r="H21" s="182" t="str">
        <f>IF(D21="","",VLOOKUP(B21,Data!$B$5:$D$404,3,FALSE))</f>
        <v/>
      </c>
      <c r="I21" s="182" t="str">
        <f>IF(D21="","",VLOOKUP(B21,Data!$B$5:$M$404,12,FALSE))</f>
        <v/>
      </c>
      <c r="J21" s="280"/>
      <c r="K21" s="183" t="str">
        <f>IF(D21="","",VLOOKUP(B21,Data!$B$5:$E$404,4,FALSE)*D21)</f>
        <v/>
      </c>
      <c r="L21" s="183" t="str">
        <f>IF(D21="","",VLOOKUP(B21,Data!$B$5:$F$404,5,FALSE)*D21)</f>
        <v/>
      </c>
      <c r="M21" s="189" t="e">
        <f>IF(B21=Data!B195,Data!G195,(IF(B21=Data!B201,Data!G201,(IF(B21=Data!B203,Data!G203,(IF(B21=Data!#REF!,Data!#REF!,(IF(B21=Data!#REF!,Data!#REF!,(IF(B21=Data!B186,Data!G186,(IF(B21=Data!#REF!,Data!#REF!,(IF(B21=Data!#REF!,Data!#REF!,Data!#REF!)))))))))))))))&amp;IF(B21=Data!B321,Data!G321,(IF(B21=Data!B322,Data!G322,(IF(B21=Data!#REF!,Data!#REF!,(IF(B21=Data!B317,Data!G317,(IF(B21=Data!B318,Data!G318,(IF(B21=Data!#REF!,Data!G1013,(IF(B21=Data!#REF!,Data!#REF!,(IF(B21=Data!B373,Data!G373,Data!#REF!)))))))))))))))&amp;IF(B21=Data!#REF!,Data!#REF!,(IF(B21=Data!#REF!,Data!#REF!,(IF(B21=Data!#REF!,Data!#REF!,(IF(B21=Data!#REF!,Data!#REF!,(IF(B21=Data!#REF!,Data!#REF!,Data!#REF!)))))))))</f>
        <v>#REF!</v>
      </c>
      <c r="N21" s="377"/>
      <c r="O21" s="378"/>
      <c r="P21" s="186" t="e">
        <f>IF(B21=Data!B195,Data!H195,(IF(B21=Data!B201,Data!H201,(IF(B21=Data!B203,Data!H203,(IF(B21=Data!#REF!,Data!#REF!,(IF(B21=Data!#REF!,Data!#REF!,(IF(B21=Data!B186,Data!H186,(IF(B21=Data!#REF!,Data!#REF!,(IF(B21=Data!#REF!,Data!#REF!,Data!#REF!)))))))))))))))&amp;IF(B21=Data!B321,Data!H321,(IF(B21=Data!B322,Data!H322,(IF(B21=Data!#REF!,Data!#REF!,(IF(B21=Data!B317,Data!H317,(IF(B21=Data!B318,Data!H318,(IF(B21=Data!#REF!,Data!H1013,(IF(B21=Data!#REF!,Data!#REF!,(IF(B21=Data!B373,Data!H373,Data!#REF!)))))))))))))))&amp;IF(B21=Data!#REF!,Data!#REF!,(IF(B21=Data!#REF!,Data!#REF!,(IF(B21=Data!#REF!,Data!#REF!,(IF(B21=Data!#REF!,Data!#REF!,(IF(B21=Data!#REF!,Data!#REF!,Data!#REF!)))))))))</f>
        <v>#REF!</v>
      </c>
      <c r="Q21" s="378"/>
      <c r="R21" s="378"/>
      <c r="S21" s="186" t="e">
        <f>IF(B21=Data!B195,Data!I195,(IF(B21=Data!B201,Data!I201,(IF(B21=Data!B203,Data!I203,(IF(B21=Data!#REF!,Data!#REF!,(IF(B21=Data!#REF!,Data!#REF!,(IF(B21=Data!B186,Data!I186,(IF(B21=Data!#REF!,Data!#REF!,(IF(B21=Data!#REF!,Data!#REF!,Data!#REF!)))))))))))))))&amp;IF(B21=Data!B321,Data!I321,(IF(B21=Data!B322,Data!I322,(IF(B21=Data!#REF!,Data!#REF!,(IF(B21=Data!B317,Data!I317,(IF(B21=Data!B318,Data!I318,(IF(B21=Data!#REF!,Data!I1013,(IF(B21=Data!#REF!,Data!#REF!,(IF(B21=Data!B373,Data!I373,Data!#REF!)))))))))))))))&amp;IF(B21=Data!#REF!,Data!#REF!,(IF(B21=Data!#REF!,Data!#REF!,(IF(B21=Data!#REF!,Data!#REF!,(IF(B21=Data!#REF!,Data!#REF!,(IF(B21=Data!#REF!,Data!#REF!,Data!#REF!)))))))))</f>
        <v>#REF!</v>
      </c>
      <c r="T21" s="379"/>
      <c r="U21" s="186" t="e">
        <f>IF(B21=Data!B195,Data!J195,(IF(B21=Data!B201,Data!J201,(IF(B21=Data!B203,Data!J203,(IF(B21=Data!#REF!,Data!#REF!,(IF(B21=Data!#REF!,Data!#REF!,(IF(B21=Data!B186,Data!J186,(IF(B21=Data!#REF!,Data!#REF!,(IF(B21=Data!#REF!,Data!#REF!,Data!#REF!)))))))))))))))&amp;IF(B21=Data!B321,Data!J321,(IF(B21=Data!B322,Data!J322,(IF(B21=Data!#REF!,Data!#REF!,(IF(B21=Data!B317,Data!J317,(IF(B21=Data!B318,Data!J318,(IF(B21=Data!#REF!,Data!J1013,(IF(B21=Data!#REF!,Data!#REF!,(IF(B21=Data!B373,Data!J373,Data!#REF!)))))))))))))))&amp;IF(B21=Data!#REF!,Data!#REF!,(IF(B21=Data!#REF!,Data!#REF!,(IF(B21=Data!#REF!,Data!#REF!,(IF(B21=Data!#REF!,Data!#REF!,(IF(B21=Data!#REF!,Data!#REF!,Data!#REF!)))))))))</f>
        <v>#REF!</v>
      </c>
      <c r="V21" s="184" t="str">
        <f>IF(D21="","",VLOOKUP(B21,Data!$B$5:$J$404,9,FALSE)*D21)</f>
        <v/>
      </c>
    </row>
    <row r="22" spans="1:22" s="340" customFormat="1" ht="17" customHeight="1">
      <c r="A22" s="272"/>
      <c r="B22" s="368"/>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t="e">
        <f>IF(B22=Data!B117,Data!G117,(IF(B22=Data!B123,Data!G123,(IF(B22=Data!B125,Data!G125,(IF(B22=Data!#REF!,Data!#REF!,(IF(B22=Data!#REF!,Data!#REF!,(IF(B22=Data!B108,Data!G108,(IF(B22=Data!#REF!,Data!#REF!,(IF(B22=Data!#REF!,Data!#REF!,Data!#REF!)))))))))))))))&amp;IF(B22=Data!B243,Data!G243,(IF(B22=Data!B244,Data!G244,(IF(B22=Data!#REF!,Data!#REF!,(IF(B22=Data!B239,Data!G239,(IF(B22=Data!B240,Data!G240,(IF(B22=Data!#REF!,Data!G935,(IF(B22=Data!#REF!,Data!#REF!,(IF(B22=Data!B295,Data!G295,Data!#REF!)))))))))))))))&amp;IF(B22=Data!#REF!,Data!#REF!,(IF(B22=Data!#REF!,Data!#REF!,(IF(B22=Data!#REF!,Data!#REF!,(IF(B22=Data!#REF!,Data!#REF!,(IF(B22=Data!#REF!,Data!#REF!,Data!#REF!)))))))))</f>
        <v>#REF!</v>
      </c>
      <c r="N22" s="377"/>
      <c r="O22" s="378"/>
      <c r="P22" s="186" t="e">
        <f>IF(B22=Data!B117,Data!H117,(IF(B22=Data!B123,Data!H123,(IF(B22=Data!B125,Data!H125,(IF(B22=Data!#REF!,Data!#REF!,(IF(B22=Data!#REF!,Data!#REF!,(IF(B22=Data!B108,Data!H108,(IF(B22=Data!#REF!,Data!#REF!,(IF(B22=Data!#REF!,Data!#REF!,Data!#REF!)))))))))))))))&amp;IF(B22=Data!B243,Data!H243,(IF(B22=Data!B244,Data!H244,(IF(B22=Data!#REF!,Data!#REF!,(IF(B22=Data!B239,Data!H239,(IF(B22=Data!B240,Data!H240,(IF(B22=Data!#REF!,Data!H935,(IF(B22=Data!#REF!,Data!#REF!,(IF(B22=Data!B295,Data!H295,Data!#REF!)))))))))))))))&amp;IF(B22=Data!#REF!,Data!#REF!,(IF(B22=Data!#REF!,Data!#REF!,(IF(B22=Data!#REF!,Data!#REF!,(IF(B22=Data!#REF!,Data!#REF!,(IF(B22=Data!#REF!,Data!#REF!,Data!#REF!)))))))))</f>
        <v>#REF!</v>
      </c>
      <c r="Q22" s="378"/>
      <c r="R22" s="378"/>
      <c r="S22" s="186" t="e">
        <f>IF(B22=Data!B117,Data!I117,(IF(B22=Data!B123,Data!I123,(IF(B22=Data!B125,Data!I125,(IF(B22=Data!#REF!,Data!#REF!,(IF(B22=Data!#REF!,Data!#REF!,(IF(B22=Data!B108,Data!I108,(IF(B22=Data!#REF!,Data!#REF!,(IF(B22=Data!#REF!,Data!#REF!,Data!#REF!)))))))))))))))&amp;IF(B22=Data!B243,Data!I243,(IF(B22=Data!B244,Data!I244,(IF(B22=Data!#REF!,Data!#REF!,(IF(B22=Data!B239,Data!I239,(IF(B22=Data!B240,Data!I240,(IF(B22=Data!#REF!,Data!I935,(IF(B22=Data!#REF!,Data!#REF!,(IF(B22=Data!B295,Data!I295,Data!#REF!)))))))))))))))&amp;IF(B22=Data!#REF!,Data!#REF!,(IF(B22=Data!#REF!,Data!#REF!,(IF(B22=Data!#REF!,Data!#REF!,(IF(B22=Data!#REF!,Data!#REF!,(IF(B22=Data!#REF!,Data!#REF!,Data!#REF!)))))))))</f>
        <v>#REF!</v>
      </c>
      <c r="T22" s="379"/>
      <c r="U22" s="186" t="e">
        <f>IF(B22=Data!B117,Data!J117,(IF(B22=Data!B123,Data!J123,(IF(B22=Data!B125,Data!J125,(IF(B22=Data!#REF!,Data!#REF!,(IF(B22=Data!#REF!,Data!#REF!,(IF(B22=Data!B108,Data!J108,(IF(B22=Data!#REF!,Data!#REF!,(IF(B22=Data!#REF!,Data!#REF!,Data!#REF!)))))))))))))))&amp;IF(B22=Data!B243,Data!J243,(IF(B22=Data!B244,Data!J244,(IF(B22=Data!#REF!,Data!#REF!,(IF(B22=Data!B239,Data!J239,(IF(B22=Data!B240,Data!J240,(IF(B22=Data!#REF!,Data!J935,(IF(B22=Data!#REF!,Data!#REF!,(IF(B22=Data!B295,Data!J295,Data!#REF!)))))))))))))))&amp;IF(B22=Data!#REF!,Data!#REF!,(IF(B22=Data!#REF!,Data!#REF!,(IF(B22=Data!#REF!,Data!#REF!,(IF(B22=Data!#REF!,Data!#REF!,(IF(B22=Data!#REF!,Data!#REF!,Data!#REF!)))))))))</f>
        <v>#REF!</v>
      </c>
      <c r="V22" s="184" t="str">
        <f>IF(D22="","",VLOOKUP(B22,Data!$B$5:$J$404,9,FALSE)*D22)</f>
        <v/>
      </c>
    </row>
    <row r="23" spans="1:22" s="340" customFormat="1" ht="17" customHeight="1">
      <c r="A23" s="272"/>
      <c r="B23" s="368"/>
      <c r="C23" s="187" t="str">
        <f>IF(D23="","",VLOOKUP(B23,Data!$B$5:$L$404,2,FALSE))</f>
        <v/>
      </c>
      <c r="D23" s="274"/>
      <c r="E23" s="467" t="s">
        <v>1031</v>
      </c>
      <c r="F23" s="185" t="str">
        <f>IF(D23="","",VLOOKUP(B23,Data!$B$5:$L$404,11,FALSE))</f>
        <v/>
      </c>
      <c r="G23" s="188" t="str">
        <f t="shared" si="0"/>
        <v>-</v>
      </c>
      <c r="H23" s="182" t="str">
        <f>IF(D23="","",VLOOKUP(B23,Data!$B$5:$D$404,3,FALSE))</f>
        <v/>
      </c>
      <c r="I23" s="182" t="str">
        <f>IF(D23="","",VLOOKUP(B23,Data!$B$5:$M$404,12,FALSE))</f>
        <v/>
      </c>
      <c r="J23" s="280"/>
      <c r="K23" s="183" t="str">
        <f>IF(D23="","",VLOOKUP(B23,Data!$B$5:$E$404,4,FALSE)*D23)</f>
        <v/>
      </c>
      <c r="L23" s="183" t="str">
        <f>IF(D23="","",VLOOKUP(B23,Data!$B$5:$F$404,5,FALSE)*D23)</f>
        <v/>
      </c>
      <c r="M23" s="189" t="e">
        <f>IF(B23=Data!B105,Data!G105,(IF(B23=Data!B111,Data!G111,(IF(B23=Data!B113,Data!G113,(IF(B23=Data!#REF!,Data!#REF!,(IF(B23=Data!#REF!,Data!#REF!,(IF(B23=Data!B96,Data!G96,(IF(B23=Data!#REF!,Data!#REF!,(IF(B23=Data!#REF!,Data!#REF!,Data!#REF!)))))))))))))))&amp;IF(B23=Data!B231,Data!G231,(IF(B23=Data!B232,Data!G232,(IF(B23=Data!#REF!,Data!#REF!,(IF(B23=Data!B227,Data!G227,(IF(B23=Data!B228,Data!G228,(IF(B23=Data!#REF!,Data!G923,(IF(B23=Data!#REF!,Data!#REF!,(IF(B23=Data!B283,Data!G283,Data!#REF!)))))))))))))))&amp;IF(B23=Data!#REF!,Data!#REF!,(IF(B23=Data!#REF!,Data!#REF!,(IF(B23=Data!#REF!,Data!#REF!,(IF(B23=Data!#REF!,Data!#REF!,(IF(B23=Data!#REF!,Data!#REF!,Data!#REF!)))))))))</f>
        <v>#REF!</v>
      </c>
      <c r="N23" s="377"/>
      <c r="O23" s="378"/>
      <c r="P23" s="186" t="e">
        <f>IF(B23=Data!B105,Data!H105,(IF(B23=Data!B111,Data!H111,(IF(B23=Data!B113,Data!H113,(IF(B23=Data!#REF!,Data!#REF!,(IF(B23=Data!#REF!,Data!#REF!,(IF(B23=Data!B96,Data!H96,(IF(B23=Data!#REF!,Data!#REF!,(IF(B23=Data!#REF!,Data!#REF!,Data!#REF!)))))))))))))))&amp;IF(B23=Data!B231,Data!H231,(IF(B23=Data!B232,Data!H232,(IF(B23=Data!#REF!,Data!#REF!,(IF(B23=Data!B227,Data!H227,(IF(B23=Data!B228,Data!H228,(IF(B23=Data!#REF!,Data!H923,(IF(B23=Data!#REF!,Data!#REF!,(IF(B23=Data!B283,Data!H283,Data!#REF!)))))))))))))))&amp;IF(B23=Data!#REF!,Data!#REF!,(IF(B23=Data!#REF!,Data!#REF!,(IF(B23=Data!#REF!,Data!#REF!,(IF(B23=Data!#REF!,Data!#REF!,(IF(B23=Data!#REF!,Data!#REF!,Data!#REF!)))))))))</f>
        <v>#REF!</v>
      </c>
      <c r="Q23" s="378"/>
      <c r="R23" s="378"/>
      <c r="S23" s="186" t="e">
        <f>IF(B23=Data!B105,Data!I105,(IF(B23=Data!B111,Data!I111,(IF(B23=Data!B113,Data!I113,(IF(B23=Data!#REF!,Data!#REF!,(IF(B23=Data!#REF!,Data!#REF!,(IF(B23=Data!B96,Data!I96,(IF(B23=Data!#REF!,Data!#REF!,(IF(B23=Data!#REF!,Data!#REF!,Data!#REF!)))))))))))))))&amp;IF(B23=Data!B231,Data!I231,(IF(B23=Data!B232,Data!I232,(IF(B23=Data!#REF!,Data!#REF!,(IF(B23=Data!B227,Data!I227,(IF(B23=Data!B228,Data!I228,(IF(B23=Data!#REF!,Data!I923,(IF(B23=Data!#REF!,Data!#REF!,(IF(B23=Data!B283,Data!I283,Data!#REF!)))))))))))))))&amp;IF(B23=Data!#REF!,Data!#REF!,(IF(B23=Data!#REF!,Data!#REF!,(IF(B23=Data!#REF!,Data!#REF!,(IF(B23=Data!#REF!,Data!#REF!,(IF(B23=Data!#REF!,Data!#REF!,Data!#REF!)))))))))</f>
        <v>#REF!</v>
      </c>
      <c r="T23" s="379"/>
      <c r="U23" s="186" t="e">
        <f>IF(B23=Data!B105,Data!J105,(IF(B23=Data!B111,Data!J111,(IF(B23=Data!B113,Data!J113,(IF(B23=Data!#REF!,Data!#REF!,(IF(B23=Data!#REF!,Data!#REF!,(IF(B23=Data!B96,Data!J96,(IF(B23=Data!#REF!,Data!#REF!,(IF(B23=Data!#REF!,Data!#REF!,Data!#REF!)))))))))))))))&amp;IF(B23=Data!B231,Data!J231,(IF(B23=Data!B232,Data!J232,(IF(B23=Data!#REF!,Data!#REF!,(IF(B23=Data!B227,Data!J227,(IF(B23=Data!B228,Data!J228,(IF(B23=Data!#REF!,Data!J923,(IF(B23=Data!#REF!,Data!#REF!,(IF(B23=Data!B283,Data!J283,Data!#REF!)))))))))))))))&amp;IF(B23=Data!#REF!,Data!#REF!,(IF(B23=Data!#REF!,Data!#REF!,(IF(B23=Data!#REF!,Data!#REF!,(IF(B23=Data!#REF!,Data!#REF!,(IF(B23=Data!#REF!,Data!#REF!,Data!#REF!)))))))))</f>
        <v>#REF!</v>
      </c>
      <c r="V23" s="184" t="str">
        <f>IF(D23="","",VLOOKUP(B23,Data!$B$5:$J$404,9,FALSE)*D23)</f>
        <v/>
      </c>
    </row>
    <row r="24" spans="1:22" s="340" customFormat="1" ht="17" customHeight="1">
      <c r="A24" s="272"/>
      <c r="B24" s="368"/>
      <c r="C24" s="187" t="str">
        <f>IF(D24="","",VLOOKUP(B24,Data!$B$5:$L$404,2,FALSE))</f>
        <v/>
      </c>
      <c r="D24" s="274"/>
      <c r="E24" s="467"/>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106,Data!G106,(IF(B24=Data!B112,Data!G112,(IF(B24=Data!B114,Data!G114,(IF(B24=Data!#REF!,Data!#REF!,(IF(B24=Data!#REF!,Data!#REF!,(IF(B24=Data!B97,Data!G97,(IF(B24=Data!#REF!,Data!#REF!,(IF(B24=Data!#REF!,Data!#REF!,Data!#REF!)))))))))))))))&amp;IF(B24=Data!B232,Data!G232,(IF(B24=Data!B233,Data!G233,(IF(B24=Data!#REF!,Data!#REF!,(IF(B24=Data!B228,Data!G228,(IF(B24=Data!B229,Data!G229,(IF(B24=Data!#REF!,Data!G924,(IF(B24=Data!#REF!,Data!#REF!,(IF(B24=Data!B284,Data!G284,Data!#REF!)))))))))))))))&amp;IF(B24=Data!#REF!,Data!#REF!,(IF(B24=Data!#REF!,Data!#REF!,(IF(B24=Data!#REF!,Data!#REF!,(IF(B24=Data!#REF!,Data!#REF!,(IF(B24=Data!#REF!,Data!#REF!,Data!#REF!)))))))))</f>
        <v>#REF!</v>
      </c>
      <c r="N24" s="377"/>
      <c r="O24" s="378"/>
      <c r="P24" s="186" t="e">
        <f>IF(B24=Data!B106,Data!H106,(IF(B24=Data!B112,Data!H112,(IF(B24=Data!B114,Data!H114,(IF(B24=Data!#REF!,Data!#REF!,(IF(B24=Data!#REF!,Data!#REF!,(IF(B24=Data!B97,Data!H97,(IF(B24=Data!#REF!,Data!#REF!,(IF(B24=Data!#REF!,Data!#REF!,Data!#REF!)))))))))))))))&amp;IF(B24=Data!B232,Data!H232,(IF(B24=Data!B233,Data!H233,(IF(B24=Data!#REF!,Data!#REF!,(IF(B24=Data!B228,Data!H228,(IF(B24=Data!B229,Data!H229,(IF(B24=Data!#REF!,Data!H924,(IF(B24=Data!#REF!,Data!#REF!,(IF(B24=Data!B284,Data!H284,Data!#REF!)))))))))))))))&amp;IF(B24=Data!#REF!,Data!#REF!,(IF(B24=Data!#REF!,Data!#REF!,(IF(B24=Data!#REF!,Data!#REF!,(IF(B24=Data!#REF!,Data!#REF!,(IF(B24=Data!#REF!,Data!#REF!,Data!#REF!)))))))))</f>
        <v>#REF!</v>
      </c>
      <c r="Q24" s="378"/>
      <c r="R24" s="378"/>
      <c r="S24" s="186" t="e">
        <f>IF(B24=Data!B106,Data!I106,(IF(B24=Data!B112,Data!I112,(IF(B24=Data!B114,Data!I114,(IF(B24=Data!#REF!,Data!#REF!,(IF(B24=Data!#REF!,Data!#REF!,(IF(B24=Data!B97,Data!I97,(IF(B24=Data!#REF!,Data!#REF!,(IF(B24=Data!#REF!,Data!#REF!,Data!#REF!)))))))))))))))&amp;IF(B24=Data!B232,Data!I232,(IF(B24=Data!B233,Data!I233,(IF(B24=Data!#REF!,Data!#REF!,(IF(B24=Data!B228,Data!I228,(IF(B24=Data!B229,Data!I229,(IF(B24=Data!#REF!,Data!I924,(IF(B24=Data!#REF!,Data!#REF!,(IF(B24=Data!B284,Data!I284,Data!#REF!)))))))))))))))&amp;IF(B24=Data!#REF!,Data!#REF!,(IF(B24=Data!#REF!,Data!#REF!,(IF(B24=Data!#REF!,Data!#REF!,(IF(B24=Data!#REF!,Data!#REF!,(IF(B24=Data!#REF!,Data!#REF!,Data!#REF!)))))))))</f>
        <v>#REF!</v>
      </c>
      <c r="T24" s="379"/>
      <c r="U24" s="186" t="e">
        <f>IF(B24=Data!B106,Data!J106,(IF(B24=Data!B112,Data!J112,(IF(B24=Data!B114,Data!J114,(IF(B24=Data!#REF!,Data!#REF!,(IF(B24=Data!#REF!,Data!#REF!,(IF(B24=Data!B97,Data!J97,(IF(B24=Data!#REF!,Data!#REF!,(IF(B24=Data!#REF!,Data!#REF!,Data!#REF!)))))))))))))))&amp;IF(B24=Data!B232,Data!J232,(IF(B24=Data!B233,Data!J233,(IF(B24=Data!#REF!,Data!#REF!,(IF(B24=Data!B228,Data!J228,(IF(B24=Data!B229,Data!J229,(IF(B24=Data!#REF!,Data!J924,(IF(B24=Data!#REF!,Data!#REF!,(IF(B24=Data!B284,Data!J284,Data!#REF!)))))))))))))))&amp;IF(B24=Data!#REF!,Data!#REF!,(IF(B24=Data!#REF!,Data!#REF!,(IF(B24=Data!#REF!,Data!#REF!,(IF(B24=Data!#REF!,Data!#REF!,(IF(B24=Data!#REF!,Data!#REF!,Data!#REF!)))))))))</f>
        <v>#REF!</v>
      </c>
      <c r="V24" s="184" t="str">
        <f>IF(D24="","",VLOOKUP(B24,Data!$B$5:$J$404,9,FALSE)*D24)</f>
        <v/>
      </c>
    </row>
    <row r="25" spans="1:22" s="340" customFormat="1" ht="17" customHeight="1">
      <c r="A25" s="272"/>
      <c r="B25" s="419"/>
      <c r="C25" s="187" t="str">
        <f>IF(D25="","",VLOOKUP(B25,Data!$B$5:$L$404,2,FALSE))</f>
        <v/>
      </c>
      <c r="D25" s="274"/>
      <c r="E25" s="467"/>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107,Data!G107,(IF(B25=Data!B113,Data!G113,(IF(B25=Data!B115,Data!G115,(IF(B25=Data!#REF!,Data!#REF!,(IF(B25=Data!#REF!,Data!#REF!,(IF(B25=Data!B98,Data!G98,(IF(B25=Data!#REF!,Data!#REF!,(IF(B25=Data!#REF!,Data!#REF!,Data!#REF!)))))))))))))))&amp;IF(B25=Data!B233,Data!G233,(IF(B25=Data!B234,Data!G234,(IF(B25=Data!#REF!,Data!#REF!,(IF(B25=Data!B229,Data!G229,(IF(B25=Data!B230,Data!G230,(IF(B25=Data!#REF!,Data!G925,(IF(B25=Data!#REF!,Data!#REF!,(IF(B25=Data!B285,Data!G285,Data!#REF!)))))))))))))))&amp;IF(B25=Data!#REF!,Data!#REF!,(IF(B25=Data!#REF!,Data!#REF!,(IF(B25=Data!#REF!,Data!#REF!,(IF(B25=Data!#REF!,Data!#REF!,(IF(B25=Data!#REF!,Data!#REF!,Data!#REF!)))))))))</f>
        <v>#REF!</v>
      </c>
      <c r="N25" s="377"/>
      <c r="O25" s="378"/>
      <c r="P25" s="186" t="e">
        <f>IF(B25=Data!B107,Data!H107,(IF(B25=Data!B113,Data!H113,(IF(B25=Data!B115,Data!H115,(IF(B25=Data!#REF!,Data!#REF!,(IF(B25=Data!#REF!,Data!#REF!,(IF(B25=Data!B98,Data!H98,(IF(B25=Data!#REF!,Data!#REF!,(IF(B25=Data!#REF!,Data!#REF!,Data!#REF!)))))))))))))))&amp;IF(B25=Data!B233,Data!H233,(IF(B25=Data!B234,Data!H234,(IF(B25=Data!#REF!,Data!#REF!,(IF(B25=Data!B229,Data!H229,(IF(B25=Data!B230,Data!H230,(IF(B25=Data!#REF!,Data!H925,(IF(B25=Data!#REF!,Data!#REF!,(IF(B25=Data!B285,Data!H285,Data!#REF!)))))))))))))))&amp;IF(B25=Data!#REF!,Data!#REF!,(IF(B25=Data!#REF!,Data!#REF!,(IF(B25=Data!#REF!,Data!#REF!,(IF(B25=Data!#REF!,Data!#REF!,(IF(B25=Data!#REF!,Data!#REF!,Data!#REF!)))))))))</f>
        <v>#REF!</v>
      </c>
      <c r="Q25" s="378"/>
      <c r="R25" s="378"/>
      <c r="S25" s="186" t="e">
        <f>IF(B25=Data!B107,Data!I107,(IF(B25=Data!B113,Data!I113,(IF(B25=Data!B115,Data!I115,(IF(B25=Data!#REF!,Data!#REF!,(IF(B25=Data!#REF!,Data!#REF!,(IF(B25=Data!B98,Data!I98,(IF(B25=Data!#REF!,Data!#REF!,(IF(B25=Data!#REF!,Data!#REF!,Data!#REF!)))))))))))))))&amp;IF(B25=Data!B233,Data!I233,(IF(B25=Data!B234,Data!I234,(IF(B25=Data!#REF!,Data!#REF!,(IF(B25=Data!B229,Data!I229,(IF(B25=Data!B230,Data!I230,(IF(B25=Data!#REF!,Data!I925,(IF(B25=Data!#REF!,Data!#REF!,(IF(B25=Data!B285,Data!I285,Data!#REF!)))))))))))))))&amp;IF(B25=Data!#REF!,Data!#REF!,(IF(B25=Data!#REF!,Data!#REF!,(IF(B25=Data!#REF!,Data!#REF!,(IF(B25=Data!#REF!,Data!#REF!,(IF(B25=Data!#REF!,Data!#REF!,Data!#REF!)))))))))</f>
        <v>#REF!</v>
      </c>
      <c r="T25" s="379"/>
      <c r="U25" s="186" t="e">
        <f>IF(B25=Data!B107,Data!J107,(IF(B25=Data!B113,Data!J113,(IF(B25=Data!B115,Data!J115,(IF(B25=Data!#REF!,Data!#REF!,(IF(B25=Data!#REF!,Data!#REF!,(IF(B25=Data!B98,Data!J98,(IF(B25=Data!#REF!,Data!#REF!,(IF(B25=Data!#REF!,Data!#REF!,Data!#REF!)))))))))))))))&amp;IF(B25=Data!B233,Data!J233,(IF(B25=Data!B234,Data!J234,(IF(B25=Data!#REF!,Data!#REF!,(IF(B25=Data!B229,Data!J229,(IF(B25=Data!B230,Data!J230,(IF(B25=Data!#REF!,Data!J925,(IF(B25=Data!#REF!,Data!#REF!,(IF(B25=Data!B285,Data!J285,Data!#REF!)))))))))))))))&amp;IF(B25=Data!#REF!,Data!#REF!,(IF(B25=Data!#REF!,Data!#REF!,(IF(B25=Data!#REF!,Data!#REF!,(IF(B25=Data!#REF!,Data!#REF!,(IF(B25=Data!#REF!,Data!#REF!,Data!#REF!)))))))))</f>
        <v>#REF!</v>
      </c>
      <c r="V25" s="184" t="str">
        <f>IF(D25="","",VLOOKUP(B25,Data!$B$5:$J$404,9,FALSE)*D25)</f>
        <v/>
      </c>
    </row>
    <row r="26" spans="1:22" s="340" customFormat="1" ht="17" customHeight="1">
      <c r="A26" s="272"/>
      <c r="B26" s="419"/>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107,Data!G107,(IF(B26=Data!B113,Data!G113,(IF(B26=Data!B115,Data!G115,(IF(B26=Data!#REF!,Data!#REF!,(IF(B26=Data!#REF!,Data!#REF!,(IF(B26=Data!B98,Data!G98,(IF(B26=Data!#REF!,Data!#REF!,(IF(B26=Data!#REF!,Data!#REF!,Data!#REF!)))))))))))))))&amp;IF(B26=Data!B233,Data!G233,(IF(B26=Data!B234,Data!G234,(IF(B26=Data!#REF!,Data!#REF!,(IF(B26=Data!B229,Data!G229,(IF(B26=Data!B230,Data!G230,(IF(B26=Data!#REF!,Data!G925,(IF(B26=Data!#REF!,Data!#REF!,(IF(B26=Data!B285,Data!G285,Data!#REF!)))))))))))))))&amp;IF(B26=Data!#REF!,Data!#REF!,(IF(B26=Data!#REF!,Data!#REF!,(IF(B26=Data!#REF!,Data!#REF!,(IF(B26=Data!#REF!,Data!#REF!,(IF(B26=Data!#REF!,Data!#REF!,Data!#REF!)))))))))</f>
        <v>#REF!</v>
      </c>
      <c r="N26" s="377"/>
      <c r="O26" s="378"/>
      <c r="P26" s="186" t="e">
        <f>IF(B26=Data!B107,Data!H107,(IF(B26=Data!B113,Data!H113,(IF(B26=Data!B115,Data!H115,(IF(B26=Data!#REF!,Data!#REF!,(IF(B26=Data!#REF!,Data!#REF!,(IF(B26=Data!B98,Data!H98,(IF(B26=Data!#REF!,Data!#REF!,(IF(B26=Data!#REF!,Data!#REF!,Data!#REF!)))))))))))))))&amp;IF(B26=Data!B233,Data!H233,(IF(B26=Data!B234,Data!H234,(IF(B26=Data!#REF!,Data!#REF!,(IF(B26=Data!B229,Data!H229,(IF(B26=Data!B230,Data!H230,(IF(B26=Data!#REF!,Data!H925,(IF(B26=Data!#REF!,Data!#REF!,(IF(B26=Data!B285,Data!H285,Data!#REF!)))))))))))))))&amp;IF(B26=Data!#REF!,Data!#REF!,(IF(B26=Data!#REF!,Data!#REF!,(IF(B26=Data!#REF!,Data!#REF!,(IF(B26=Data!#REF!,Data!#REF!,(IF(B26=Data!#REF!,Data!#REF!,Data!#REF!)))))))))</f>
        <v>#REF!</v>
      </c>
      <c r="Q26" s="378"/>
      <c r="R26" s="378"/>
      <c r="S26" s="186" t="e">
        <f>IF(B26=Data!B107,Data!I107,(IF(B26=Data!B113,Data!I113,(IF(B26=Data!B115,Data!I115,(IF(B26=Data!#REF!,Data!#REF!,(IF(B26=Data!#REF!,Data!#REF!,(IF(B26=Data!B98,Data!I98,(IF(B26=Data!#REF!,Data!#REF!,(IF(B26=Data!#REF!,Data!#REF!,Data!#REF!)))))))))))))))&amp;IF(B26=Data!B233,Data!I233,(IF(B26=Data!B234,Data!I234,(IF(B26=Data!#REF!,Data!#REF!,(IF(B26=Data!B229,Data!I229,(IF(B26=Data!B230,Data!I230,(IF(B26=Data!#REF!,Data!I925,(IF(B26=Data!#REF!,Data!#REF!,(IF(B26=Data!B285,Data!I285,Data!#REF!)))))))))))))))&amp;IF(B26=Data!#REF!,Data!#REF!,(IF(B26=Data!#REF!,Data!#REF!,(IF(B26=Data!#REF!,Data!#REF!,(IF(B26=Data!#REF!,Data!#REF!,(IF(B26=Data!#REF!,Data!#REF!,Data!#REF!)))))))))</f>
        <v>#REF!</v>
      </c>
      <c r="T26" s="379"/>
      <c r="U26" s="186" t="e">
        <f>IF(B26=Data!B107,Data!J107,(IF(B26=Data!B113,Data!J113,(IF(B26=Data!B115,Data!J115,(IF(B26=Data!#REF!,Data!#REF!,(IF(B26=Data!#REF!,Data!#REF!,(IF(B26=Data!B98,Data!J98,(IF(B26=Data!#REF!,Data!#REF!,(IF(B26=Data!#REF!,Data!#REF!,Data!#REF!)))))))))))))))&amp;IF(B26=Data!B233,Data!J233,(IF(B26=Data!B234,Data!J234,(IF(B26=Data!#REF!,Data!#REF!,(IF(B26=Data!B229,Data!J229,(IF(B26=Data!B230,Data!J230,(IF(B26=Data!#REF!,Data!J925,(IF(B26=Data!#REF!,Data!#REF!,(IF(B26=Data!B285,Data!J285,Data!#REF!)))))))))))))))&amp;IF(B26=Data!#REF!,Data!#REF!,(IF(B26=Data!#REF!,Data!#REF!,(IF(B26=Data!#REF!,Data!#REF!,(IF(B26=Data!#REF!,Data!#REF!,(IF(B26=Data!#REF!,Data!#REF!,Data!#REF!)))))))))</f>
        <v>#REF!</v>
      </c>
      <c r="V26" s="184" t="str">
        <f>IF(D26="","",VLOOKUP(B26,Data!$B$5:$J$404,9,FALSE)*D26)</f>
        <v/>
      </c>
    </row>
    <row r="27" spans="1:22" s="340" customFormat="1" ht="17" customHeight="1">
      <c r="A27" s="272"/>
      <c r="B27" s="419"/>
      <c r="C27" s="187" t="str">
        <f>IF(D27="","",VLOOKUP(B27,Data!$B$5:$L$404,2,FALSE))</f>
        <v/>
      </c>
      <c r="D27" s="274"/>
      <c r="E27" s="341"/>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118,Data!G118,(IF(B27=Data!B124,Data!G124,(IF(B27=Data!B126,Data!G126,(IF(B27=Data!#REF!,Data!#REF!,(IF(B27=Data!#REF!,Data!#REF!,(IF(B27=Data!B109,Data!G109,(IF(B27=Data!#REF!,Data!#REF!,(IF(B27=Data!#REF!,Data!#REF!,Data!#REF!)))))))))))))))&amp;IF(B27=Data!B244,Data!G244,(IF(B27=Data!B245,Data!G245,(IF(B27=Data!#REF!,Data!#REF!,(IF(B27=Data!B240,Data!G240,(IF(B27=Data!B241,Data!G241,(IF(B27=Data!#REF!,Data!G936,(IF(B27=Data!#REF!,Data!#REF!,(IF(B27=Data!B296,Data!G296,Data!#REF!)))))))))))))))&amp;IF(B27=Data!#REF!,Data!#REF!,(IF(B27=Data!#REF!,Data!#REF!,(IF(B27=Data!#REF!,Data!#REF!,(IF(B27=Data!#REF!,Data!#REF!,(IF(B27=Data!#REF!,Data!#REF!,Data!#REF!)))))))))</f>
        <v>#REF!</v>
      </c>
      <c r="N27" s="377"/>
      <c r="O27" s="378"/>
      <c r="P27" s="186" t="e">
        <f>IF(B27=Data!B118,Data!H118,(IF(B27=Data!B124,Data!H124,(IF(B27=Data!B126,Data!H126,(IF(B27=Data!#REF!,Data!#REF!,(IF(B27=Data!#REF!,Data!#REF!,(IF(B27=Data!B109,Data!H109,(IF(B27=Data!#REF!,Data!#REF!,(IF(B27=Data!#REF!,Data!#REF!,Data!#REF!)))))))))))))))&amp;IF(B27=Data!B244,Data!H244,(IF(B27=Data!B245,Data!H245,(IF(B27=Data!#REF!,Data!#REF!,(IF(B27=Data!B240,Data!H240,(IF(B27=Data!B241,Data!H241,(IF(B27=Data!#REF!,Data!H936,(IF(B27=Data!#REF!,Data!#REF!,(IF(B27=Data!B296,Data!H296,Data!#REF!)))))))))))))))&amp;IF(B27=Data!#REF!,Data!#REF!,(IF(B27=Data!#REF!,Data!#REF!,(IF(B27=Data!#REF!,Data!#REF!,(IF(B27=Data!#REF!,Data!#REF!,(IF(B27=Data!#REF!,Data!#REF!,Data!#REF!)))))))))</f>
        <v>#REF!</v>
      </c>
      <c r="Q27" s="378"/>
      <c r="R27" s="378"/>
      <c r="S27" s="186" t="e">
        <f>IF(B27=Data!B118,Data!I118,(IF(B27=Data!B124,Data!I124,(IF(B27=Data!B126,Data!I126,(IF(B27=Data!#REF!,Data!#REF!,(IF(B27=Data!#REF!,Data!#REF!,(IF(B27=Data!B109,Data!I109,(IF(B27=Data!#REF!,Data!#REF!,(IF(B27=Data!#REF!,Data!#REF!,Data!#REF!)))))))))))))))&amp;IF(B27=Data!B244,Data!I244,(IF(B27=Data!B245,Data!I245,(IF(B27=Data!#REF!,Data!#REF!,(IF(B27=Data!B240,Data!I240,(IF(B27=Data!B241,Data!I241,(IF(B27=Data!#REF!,Data!I936,(IF(B27=Data!#REF!,Data!#REF!,(IF(B27=Data!B296,Data!I296,Data!#REF!)))))))))))))))&amp;IF(B27=Data!#REF!,Data!#REF!,(IF(B27=Data!#REF!,Data!#REF!,(IF(B27=Data!#REF!,Data!#REF!,(IF(B27=Data!#REF!,Data!#REF!,(IF(B27=Data!#REF!,Data!#REF!,Data!#REF!)))))))))</f>
        <v>#REF!</v>
      </c>
      <c r="T27" s="379"/>
      <c r="U27" s="186" t="e">
        <f>IF(B27=Data!B118,Data!J118,(IF(B27=Data!B124,Data!J124,(IF(B27=Data!B126,Data!J126,(IF(B27=Data!#REF!,Data!#REF!,(IF(B27=Data!#REF!,Data!#REF!,(IF(B27=Data!B109,Data!J109,(IF(B27=Data!#REF!,Data!#REF!,(IF(B27=Data!#REF!,Data!#REF!,Data!#REF!)))))))))))))))&amp;IF(B27=Data!B244,Data!J244,(IF(B27=Data!B245,Data!J245,(IF(B27=Data!#REF!,Data!#REF!,(IF(B27=Data!B240,Data!J240,(IF(B27=Data!B241,Data!J241,(IF(B27=Data!#REF!,Data!J936,(IF(B27=Data!#REF!,Data!#REF!,(IF(B27=Data!B296,Data!J296,Data!#REF!)))))))))))))))&amp;IF(B27=Data!#REF!,Data!#REF!,(IF(B27=Data!#REF!,Data!#REF!,(IF(B27=Data!#REF!,Data!#REF!,(IF(B27=Data!#REF!,Data!#REF!,(IF(B27=Data!#REF!,Data!#REF!,Data!#REF!)))))))))</f>
        <v>#REF!</v>
      </c>
      <c r="V27" s="184" t="str">
        <f>IF(D27="","",VLOOKUP(B27,Data!$B$5:$J$404,9,FALSE)*D27)</f>
        <v/>
      </c>
    </row>
    <row r="28" spans="1:22" s="340" customFormat="1" ht="19.5" customHeight="1">
      <c r="A28" s="272"/>
      <c r="B28" s="695" t="s">
        <v>1262</v>
      </c>
      <c r="C28" s="696"/>
      <c r="D28" s="454">
        <f>SUM(D18:D26)</f>
        <v>21</v>
      </c>
      <c r="E28" s="191"/>
      <c r="F28" s="191"/>
      <c r="G28" s="455">
        <f>SUM(G18:G26)</f>
        <v>89958.329999999987</v>
      </c>
      <c r="H28" s="383"/>
      <c r="I28" s="191"/>
      <c r="J28" s="191"/>
      <c r="K28" s="455">
        <f>SUM(K18:K27)</f>
        <v>6405</v>
      </c>
      <c r="L28" s="455">
        <f>SUM(L18:L27)</f>
        <v>5649</v>
      </c>
      <c r="M28" s="190">
        <f>SUM(M16:M17)</f>
        <v>0</v>
      </c>
      <c r="N28" s="190"/>
      <c r="O28" s="190"/>
      <c r="P28" s="190"/>
      <c r="Q28" s="190"/>
      <c r="R28" s="190">
        <f>SUM(R16:R17)</f>
        <v>0</v>
      </c>
      <c r="S28" s="190">
        <f>SUM(S16:S17)</f>
        <v>0</v>
      </c>
      <c r="T28" s="190"/>
      <c r="U28" s="190">
        <f>SUM(U16:U17)</f>
        <v>0</v>
      </c>
      <c r="V28" s="456">
        <f>SUM(V18:V27)</f>
        <v>32.213999999999999</v>
      </c>
    </row>
    <row r="29" spans="1:22" ht="10.25" customHeight="1">
      <c r="A29" s="272"/>
      <c r="B29" s="697"/>
      <c r="C29" s="698"/>
      <c r="D29" s="395"/>
      <c r="E29" s="311"/>
      <c r="F29" s="160" t="s">
        <v>523</v>
      </c>
      <c r="G29" s="157"/>
      <c r="H29" s="344"/>
      <c r="I29" s="344"/>
      <c r="J29" s="344"/>
      <c r="K29" s="161"/>
      <c r="L29" s="151"/>
      <c r="M29" s="298"/>
      <c r="T29" s="298"/>
      <c r="U29" s="298"/>
      <c r="V29" s="155"/>
    </row>
    <row r="30" spans="1:22"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22" ht="14">
      <c r="A31" s="297" t="s">
        <v>525</v>
      </c>
      <c r="B31" s="334"/>
      <c r="C31" s="308"/>
      <c r="D31" s="386" t="s">
        <v>87</v>
      </c>
      <c r="F31" s="685"/>
      <c r="G31" s="686"/>
      <c r="H31" s="297" t="s">
        <v>88</v>
      </c>
      <c r="I31" s="350"/>
      <c r="J31" s="154" t="s">
        <v>89</v>
      </c>
      <c r="K31" s="154"/>
      <c r="L31" s="150"/>
      <c r="V31" s="155"/>
    </row>
    <row r="32" spans="1:22">
      <c r="A32" s="297" t="s">
        <v>526</v>
      </c>
      <c r="B32" s="297"/>
      <c r="C32" s="298"/>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1261</v>
      </c>
      <c r="G36" s="674"/>
      <c r="H36" s="673" t="s">
        <v>1263</v>
      </c>
      <c r="I36" s="674"/>
      <c r="J36" s="158" t="s">
        <v>104</v>
      </c>
      <c r="K36" s="158"/>
      <c r="L36" s="675" t="s">
        <v>105</v>
      </c>
      <c r="M36" s="676"/>
      <c r="N36" s="676"/>
      <c r="O36" s="676"/>
      <c r="P36" s="676"/>
      <c r="Q36" s="676"/>
      <c r="R36" s="676"/>
      <c r="S36" s="676"/>
      <c r="T36" s="676"/>
      <c r="U36" s="676"/>
      <c r="V36" s="677"/>
    </row>
    <row r="37" spans="1:22">
      <c r="B37" s="305"/>
    </row>
    <row r="40" spans="1:22" ht="19.25" customHeight="1"/>
    <row r="41" spans="1:22" ht="19.25" customHeight="1"/>
    <row r="42" spans="1:22" s="354" customFormat="1" ht="17.75" customHeight="1">
      <c r="A42" s="163" t="s">
        <v>886</v>
      </c>
      <c r="B42" s="146"/>
      <c r="C42" s="163" t="s">
        <v>569</v>
      </c>
      <c r="D42" s="382"/>
      <c r="E42" s="363"/>
      <c r="F42" s="163" t="s">
        <v>880</v>
      </c>
      <c r="G42" s="146"/>
      <c r="H42" s="163" t="s">
        <v>569</v>
      </c>
      <c r="K42" s="265"/>
      <c r="L42" s="265"/>
      <c r="V42" s="264"/>
    </row>
    <row r="43" spans="1:22" s="354" customFormat="1" ht="17.75" customHeight="1">
      <c r="A43" s="163" t="s">
        <v>887</v>
      </c>
      <c r="B43" s="146"/>
      <c r="C43" s="163" t="s">
        <v>891</v>
      </c>
      <c r="D43" s="382"/>
      <c r="E43" s="363"/>
      <c r="F43" s="247" t="s">
        <v>881</v>
      </c>
      <c r="G43" s="381"/>
      <c r="H43" s="247" t="s">
        <v>891</v>
      </c>
      <c r="K43" s="265"/>
      <c r="L43" s="265"/>
      <c r="V43" s="264"/>
    </row>
    <row r="44" spans="1:22" s="354" customFormat="1" ht="17.75" customHeight="1">
      <c r="A44" s="163" t="s">
        <v>888</v>
      </c>
      <c r="B44" s="146"/>
      <c r="C44" s="163" t="s">
        <v>891</v>
      </c>
      <c r="D44" s="382"/>
      <c r="E44" s="363"/>
      <c r="F44" s="163" t="s">
        <v>882</v>
      </c>
      <c r="G44" s="146"/>
      <c r="H44" s="163" t="s">
        <v>569</v>
      </c>
      <c r="K44" s="265"/>
      <c r="L44" s="265"/>
      <c r="V44" s="264"/>
    </row>
    <row r="45" spans="1:22" s="354" customFormat="1" ht="17.75" customHeight="1">
      <c r="A45" s="163" t="s">
        <v>889</v>
      </c>
      <c r="B45" s="146"/>
      <c r="C45" s="163" t="s">
        <v>569</v>
      </c>
      <c r="D45" s="382"/>
      <c r="E45" s="363"/>
      <c r="F45" s="163" t="s">
        <v>883</v>
      </c>
      <c r="G45" s="146"/>
      <c r="H45" s="163" t="s">
        <v>569</v>
      </c>
      <c r="K45" s="265"/>
      <c r="L45" s="265"/>
      <c r="V45" s="264"/>
    </row>
    <row r="46" spans="1:22" s="354" customFormat="1" ht="17.75" customHeight="1">
      <c r="A46" s="163" t="s">
        <v>890</v>
      </c>
      <c r="B46" s="146"/>
      <c r="C46" s="163" t="s">
        <v>569</v>
      </c>
      <c r="D46" s="382"/>
      <c r="E46" s="363"/>
      <c r="F46" s="163" t="s">
        <v>885</v>
      </c>
      <c r="G46" s="146"/>
      <c r="H46" s="163" t="s">
        <v>569</v>
      </c>
      <c r="K46" s="265"/>
      <c r="L46" s="265"/>
      <c r="V46" s="264"/>
    </row>
    <row r="47" spans="1:22" ht="18.75" customHeight="1">
      <c r="A47" s="411"/>
      <c r="B47" s="411"/>
      <c r="C47" s="411"/>
      <c r="D47" s="384"/>
      <c r="E47" s="266"/>
      <c r="F47" s="163" t="s">
        <v>884</v>
      </c>
      <c r="H47" s="163" t="s">
        <v>569</v>
      </c>
    </row>
    <row r="48" spans="1:22" ht="17.5">
      <c r="A48" s="268"/>
      <c r="B48" s="411"/>
      <c r="C48" s="411"/>
      <c r="D48" s="384"/>
      <c r="E48" s="411"/>
      <c r="F48" s="267"/>
      <c r="G48" s="267"/>
      <c r="H48" s="411"/>
    </row>
    <row r="50" spans="1:12">
      <c r="D50" s="386" t="s">
        <v>872</v>
      </c>
    </row>
    <row r="51" spans="1:12">
      <c r="L51" s="355"/>
    </row>
    <row r="52" spans="1:12" ht="14">
      <c r="A52" s="356"/>
      <c r="C52" s="334"/>
      <c r="D52" s="398"/>
      <c r="L52" s="358"/>
    </row>
    <row r="53" spans="1:12" ht="14">
      <c r="A53" s="359"/>
      <c r="C53" s="334"/>
      <c r="D53" s="398"/>
      <c r="L53" s="358"/>
    </row>
    <row r="54" spans="1:12" ht="14">
      <c r="A54" s="359"/>
      <c r="C54" s="334"/>
      <c r="D54" s="398"/>
      <c r="L54" s="358"/>
    </row>
    <row r="55" spans="1:12" ht="14">
      <c r="A55" s="359"/>
      <c r="B55" s="334"/>
      <c r="C55" s="334"/>
      <c r="D55" s="398"/>
      <c r="L55" s="358"/>
    </row>
    <row r="56" spans="1:12" ht="14">
      <c r="A56" s="359"/>
      <c r="B56" s="334"/>
      <c r="C56" s="334"/>
      <c r="D56" s="398"/>
      <c r="L56" s="358"/>
    </row>
    <row r="57" spans="1:12" ht="14">
      <c r="A57" s="359"/>
      <c r="B57" s="334"/>
      <c r="C57" s="334"/>
      <c r="D57" s="398"/>
      <c r="L57" s="358"/>
    </row>
    <row r="58" spans="1:12" ht="14">
      <c r="A58" s="334"/>
      <c r="B58" s="334"/>
      <c r="C58" s="334"/>
      <c r="D58" s="398"/>
      <c r="L58" s="360"/>
    </row>
    <row r="59" spans="1:12" ht="14">
      <c r="A59" s="359"/>
      <c r="B59" s="334"/>
      <c r="C59" s="334"/>
      <c r="D59" s="398"/>
    </row>
    <row r="60" spans="1:12" ht="14">
      <c r="A60" s="334"/>
      <c r="B60" s="334"/>
      <c r="C60" s="334"/>
      <c r="D60" s="398"/>
    </row>
    <row r="61" spans="1:12" ht="14">
      <c r="A61" s="334"/>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34"/>
      <c r="B72" s="334"/>
      <c r="C72" s="334"/>
      <c r="D72" s="398"/>
    </row>
    <row r="73" spans="1:4" ht="14">
      <c r="B73" s="334"/>
    </row>
    <row r="74" spans="1:4" ht="14">
      <c r="B74" s="334"/>
    </row>
    <row r="75" spans="1:4" ht="14">
      <c r="B75"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4" firstPageNumber="4294963191" fitToHeight="2" orientation="landscape" r:id="rId1"/>
  <headerFooter alignWithMargins="0">
    <oddHeader>&amp;R&amp;"Calibri"&amp;10&amp;K000000 Confidential&amp;1#_x000D_</oddHeader>
  </headerFooter>
  <rowBreaks count="1" manualBreakCount="1">
    <brk id="36" max="21" man="1"/>
  </rowBreaks>
  <drawing r:id="rId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4532B-FF39-48CB-AE64-975D8138A3A2}">
  <sheetPr>
    <pageSetUpPr fitToPage="1"/>
  </sheetPr>
  <dimension ref="A1:V75"/>
  <sheetViews>
    <sheetView topLeftCell="A13" zoomScale="85" zoomScaleNormal="85" zoomScaleSheetLayoutView="75" workbookViewId="0">
      <selection activeCell="A18" sqref="A18:XFD20"/>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2" width="14.3632812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36"/>
      <c r="I10" s="637"/>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1175</v>
      </c>
      <c r="C18" s="187" t="str">
        <f>IF(D18="","",VLOOKUP(B18,Data!$B$5:$L$404,2,FALSE))</f>
        <v/>
      </c>
      <c r="D18" s="274"/>
      <c r="E18" s="466"/>
      <c r="F18" s="185" t="str">
        <f>IF(D18="","",VLOOKUP(B18,Data!$B$5:$L$404,11,FALSE))</f>
        <v/>
      </c>
      <c r="G18" s="188" t="str">
        <f t="shared" ref="G18:G27"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195,Data!G195,(IF(B18=Data!B201,Data!G201,(IF(B18=Data!B203,Data!G203,(IF(B18=Data!#REF!,Data!#REF!,(IF(B18=Data!#REF!,Data!#REF!,(IF(B18=Data!B186,Data!G186,(IF(B18=Data!#REF!,Data!#REF!,(IF(B18=Data!#REF!,Data!#REF!,Data!#REF!)))))))))))))))&amp;IF(B18=Data!B321,Data!G321,(IF(B18=Data!B322,Data!G322,(IF(B18=Data!#REF!,Data!#REF!,(IF(B18=Data!B317,Data!G317,(IF(B18=Data!B318,Data!G318,(IF(B18=Data!#REF!,Data!G1013,(IF(B18=Data!#REF!,Data!#REF!,(IF(B18=Data!B373,Data!G373,Data!#REF!)))))))))))))))&amp;IF(B18=Data!#REF!,Data!#REF!,(IF(B18=Data!#REF!,Data!#REF!,(IF(B18=Data!#REF!,Data!#REF!,(IF(B18=Data!#REF!,Data!#REF!,(IF(B18=Data!#REF!,Data!#REF!,Data!#REF!)))))))))</f>
        <v>#REF!</v>
      </c>
      <c r="N18" s="377"/>
      <c r="O18" s="378"/>
      <c r="P18" s="186" t="e">
        <f>IF(B18=Data!B195,Data!H195,(IF(B18=Data!B201,Data!H201,(IF(B18=Data!B203,Data!H203,(IF(B18=Data!#REF!,Data!#REF!,(IF(B18=Data!#REF!,Data!#REF!,(IF(B18=Data!B186,Data!H186,(IF(B18=Data!#REF!,Data!#REF!,(IF(B18=Data!#REF!,Data!#REF!,Data!#REF!)))))))))))))))&amp;IF(B18=Data!B321,Data!H321,(IF(B18=Data!B322,Data!H322,(IF(B18=Data!#REF!,Data!#REF!,(IF(B18=Data!B317,Data!H317,(IF(B18=Data!B318,Data!H318,(IF(B18=Data!#REF!,Data!H1013,(IF(B18=Data!#REF!,Data!#REF!,(IF(B18=Data!B373,Data!H373,Data!#REF!)))))))))))))))&amp;IF(B18=Data!#REF!,Data!#REF!,(IF(B18=Data!#REF!,Data!#REF!,(IF(B18=Data!#REF!,Data!#REF!,(IF(B18=Data!#REF!,Data!#REF!,(IF(B18=Data!#REF!,Data!#REF!,Data!#REF!)))))))))</f>
        <v>#REF!</v>
      </c>
      <c r="Q18" s="378"/>
      <c r="R18" s="378"/>
      <c r="S18" s="186" t="e">
        <f>IF(B18=Data!B195,Data!I195,(IF(B18=Data!B201,Data!I201,(IF(B18=Data!B203,Data!I203,(IF(B18=Data!#REF!,Data!#REF!,(IF(B18=Data!#REF!,Data!#REF!,(IF(B18=Data!B186,Data!I186,(IF(B18=Data!#REF!,Data!#REF!,(IF(B18=Data!#REF!,Data!#REF!,Data!#REF!)))))))))))))))&amp;IF(B18=Data!B321,Data!I321,(IF(B18=Data!B322,Data!I322,(IF(B18=Data!#REF!,Data!#REF!,(IF(B18=Data!B317,Data!I317,(IF(B18=Data!B318,Data!I318,(IF(B18=Data!#REF!,Data!I1013,(IF(B18=Data!#REF!,Data!#REF!,(IF(B18=Data!B373,Data!I373,Data!#REF!)))))))))))))))&amp;IF(B18=Data!#REF!,Data!#REF!,(IF(B18=Data!#REF!,Data!#REF!,(IF(B18=Data!#REF!,Data!#REF!,(IF(B18=Data!#REF!,Data!#REF!,(IF(B18=Data!#REF!,Data!#REF!,Data!#REF!)))))))))</f>
        <v>#REF!</v>
      </c>
      <c r="T18" s="379"/>
      <c r="U18" s="186" t="e">
        <f>IF(B18=Data!B195,Data!J195,(IF(B18=Data!B201,Data!J201,(IF(B18=Data!B203,Data!J203,(IF(B18=Data!#REF!,Data!#REF!,(IF(B18=Data!#REF!,Data!#REF!,(IF(B18=Data!B186,Data!J186,(IF(B18=Data!#REF!,Data!#REF!,(IF(B18=Data!#REF!,Data!#REF!,Data!#REF!)))))))))))))))&amp;IF(B18=Data!B321,Data!J321,(IF(B18=Data!B322,Data!J322,(IF(B18=Data!#REF!,Data!#REF!,(IF(B18=Data!B317,Data!J317,(IF(B18=Data!B318,Data!J318,(IF(B18=Data!#REF!,Data!J1013,(IF(B18=Data!#REF!,Data!#REF!,(IF(B18=Data!B373,Data!J373,Data!#REF!)))))))))))))))&amp;IF(B18=Data!#REF!,Data!#REF!,(IF(B18=Data!#REF!,Data!#REF!,(IF(B18=Data!#REF!,Data!#REF!,(IF(B18=Data!#REF!,Data!#REF!,(IF(B18=Data!#REF!,Data!#REF!,Data!#REF!)))))))))</f>
        <v>#REF!</v>
      </c>
      <c r="V18" s="184" t="str">
        <f>IF(D18="","",VLOOKUP(B18,Data!$B$5:$J$404,9,FALSE)*D18)</f>
        <v/>
      </c>
    </row>
    <row r="19" spans="1:22" s="340" customFormat="1" ht="17" customHeight="1">
      <c r="A19" s="272">
        <v>1</v>
      </c>
      <c r="B19" s="368" t="s">
        <v>239</v>
      </c>
      <c r="C19" s="187" t="str">
        <f>IF(D19="","",VLOOKUP(B19,Data!$B$5:$L$404,2,FALSE))</f>
        <v>AAC7366</v>
      </c>
      <c r="D19" s="274">
        <v>1</v>
      </c>
      <c r="E19" s="466" t="s">
        <v>521</v>
      </c>
      <c r="F19" s="185">
        <f>IF(D19="","",VLOOKUP(B19,Data!$B$5:$L$404,11,FALSE))</f>
        <v>2618.06</v>
      </c>
      <c r="G19" s="188">
        <f t="shared" si="0"/>
        <v>2618.06</v>
      </c>
      <c r="H19" s="182" t="str">
        <f>IF(D19="","",VLOOKUP(B19,Data!$B$5:$D$404,3,FALSE))</f>
        <v>C/T</v>
      </c>
      <c r="I19" s="182" t="str">
        <f>IF(D19="","",VLOOKUP(B19,Data!$B$5:$M$404,12,FALSE))</f>
        <v>Indonesia</v>
      </c>
      <c r="J19" s="280" t="s">
        <v>1176</v>
      </c>
      <c r="K19" s="183">
        <f>IF(D19="","",VLOOKUP(B19,Data!$B$5:$E$404,4,FALSE)*D19)</f>
        <v>266</v>
      </c>
      <c r="L19" s="183">
        <f>IF(D19="","",VLOOKUP(B19,Data!$B$5:$F$404,5,FALSE)*D19)</f>
        <v>246</v>
      </c>
      <c r="M19" s="189" t="e">
        <f>IF(B19=Data!B113,Data!G113,(IF(B19=Data!B119,Data!G119,(IF(B19=Data!B121,Data!G121,(IF(B19=Data!#REF!,Data!#REF!,(IF(B19=Data!#REF!,Data!#REF!,(IF(B19=Data!B104,Data!G104,(IF(B19=Data!#REF!,Data!#REF!,(IF(B19=Data!#REF!,Data!#REF!,Data!#REF!)))))))))))))))&amp;IF(B19=Data!B239,Data!G239,(IF(B19=Data!B240,Data!G240,(IF(B19=Data!#REF!,Data!#REF!,(IF(B19=Data!B235,Data!G235,(IF(B19=Data!B236,Data!G236,(IF(B19=Data!#REF!,Data!G931,(IF(B19=Data!#REF!,Data!#REF!,(IF(B19=Data!B291,Data!G291,Data!#REF!)))))))))))))))&amp;IF(B19=Data!#REF!,Data!#REF!,(IF(B19=Data!#REF!,Data!#REF!,(IF(B19=Data!#REF!,Data!#REF!,(IF(B19=Data!#REF!,Data!#REF!,(IF(B19=Data!#REF!,Data!#REF!,Data!#REF!)))))))))</f>
        <v>#REF!</v>
      </c>
      <c r="N19" s="377"/>
      <c r="O19" s="378"/>
      <c r="P19" s="186" t="e">
        <f>IF(B19=Data!B113,Data!H113,(IF(B19=Data!B119,Data!H119,(IF(B19=Data!B121,Data!H121,(IF(B19=Data!#REF!,Data!#REF!,(IF(B19=Data!#REF!,Data!#REF!,(IF(B19=Data!B104,Data!H104,(IF(B19=Data!#REF!,Data!#REF!,(IF(B19=Data!#REF!,Data!#REF!,Data!#REF!)))))))))))))))&amp;IF(B19=Data!B239,Data!H239,(IF(B19=Data!B240,Data!H240,(IF(B19=Data!#REF!,Data!#REF!,(IF(B19=Data!B235,Data!H235,(IF(B19=Data!B236,Data!H236,(IF(B19=Data!#REF!,Data!H931,(IF(B19=Data!#REF!,Data!#REF!,(IF(B19=Data!B291,Data!H291,Data!#REF!)))))))))))))))&amp;IF(B19=Data!#REF!,Data!#REF!,(IF(B19=Data!#REF!,Data!#REF!,(IF(B19=Data!#REF!,Data!#REF!,(IF(B19=Data!#REF!,Data!#REF!,(IF(B19=Data!#REF!,Data!#REF!,Data!#REF!)))))))))</f>
        <v>#REF!</v>
      </c>
      <c r="Q19" s="378"/>
      <c r="R19" s="378"/>
      <c r="S19" s="186" t="e">
        <f>IF(B19=Data!B113,Data!I113,(IF(B19=Data!B119,Data!I119,(IF(B19=Data!B121,Data!I121,(IF(B19=Data!#REF!,Data!#REF!,(IF(B19=Data!#REF!,Data!#REF!,(IF(B19=Data!B104,Data!I104,(IF(B19=Data!#REF!,Data!#REF!,(IF(B19=Data!#REF!,Data!#REF!,Data!#REF!)))))))))))))))&amp;IF(B19=Data!B239,Data!I239,(IF(B19=Data!B240,Data!I240,(IF(B19=Data!#REF!,Data!#REF!,(IF(B19=Data!B235,Data!I235,(IF(B19=Data!B236,Data!I236,(IF(B19=Data!#REF!,Data!I931,(IF(B19=Data!#REF!,Data!#REF!,(IF(B19=Data!B291,Data!I291,Data!#REF!)))))))))))))))&amp;IF(B19=Data!#REF!,Data!#REF!,(IF(B19=Data!#REF!,Data!#REF!,(IF(B19=Data!#REF!,Data!#REF!,(IF(B19=Data!#REF!,Data!#REF!,(IF(B19=Data!#REF!,Data!#REF!,Data!#REF!)))))))))</f>
        <v>#REF!</v>
      </c>
      <c r="T19" s="379"/>
      <c r="U19" s="186" t="e">
        <f>IF(B19=Data!B113,Data!J113,(IF(B19=Data!B119,Data!J119,(IF(B19=Data!B121,Data!J121,(IF(B19=Data!#REF!,Data!#REF!,(IF(B19=Data!#REF!,Data!#REF!,(IF(B19=Data!B104,Data!J104,(IF(B19=Data!#REF!,Data!#REF!,(IF(B19=Data!#REF!,Data!#REF!,Data!#REF!)))))))))))))))&amp;IF(B19=Data!B239,Data!J239,(IF(B19=Data!B240,Data!J240,(IF(B19=Data!#REF!,Data!#REF!,(IF(B19=Data!B235,Data!J235,(IF(B19=Data!B236,Data!J236,(IF(B19=Data!#REF!,Data!J931,(IF(B19=Data!#REF!,Data!#REF!,(IF(B19=Data!B291,Data!J291,Data!#REF!)))))))))))))))&amp;IF(B19=Data!#REF!,Data!#REF!,(IF(B19=Data!#REF!,Data!#REF!,(IF(B19=Data!#REF!,Data!#REF!,(IF(B19=Data!#REF!,Data!#REF!,(IF(B19=Data!#REF!,Data!#REF!,Data!#REF!)))))))))</f>
        <v>#REF!</v>
      </c>
      <c r="V19" s="184">
        <f>IF(D19="","",VLOOKUP(B19,Data!$B$5:$J$404,9,FALSE)*D19)</f>
        <v>1.488</v>
      </c>
    </row>
    <row r="20" spans="1:22" s="340" customFormat="1" ht="17" customHeight="1">
      <c r="A20" s="272">
        <v>2</v>
      </c>
      <c r="B20" s="368" t="s">
        <v>245</v>
      </c>
      <c r="C20" s="187" t="str">
        <f>IF(D20="","",VLOOKUP(B20,Data!$B$5:$L$404,2,FALSE))</f>
        <v>AAC7370</v>
      </c>
      <c r="D20" s="274">
        <v>1</v>
      </c>
      <c r="E20" s="466"/>
      <c r="F20" s="185">
        <f>IF(D20="","",VLOOKUP(B20,Data!$B$5:$L$404,11,FALSE))</f>
        <v>3015.47</v>
      </c>
      <c r="G20" s="188">
        <f t="shared" si="0"/>
        <v>3015.47</v>
      </c>
      <c r="H20" s="182" t="str">
        <f>IF(D20="","",VLOOKUP(B20,Data!$B$5:$D$404,3,FALSE))</f>
        <v>C/T</v>
      </c>
      <c r="I20" s="182" t="str">
        <f>IF(D20="","",VLOOKUP(B20,Data!$B$5:$M$404,12,FALSE))</f>
        <v>Indonesia</v>
      </c>
      <c r="J20" s="280" t="s">
        <v>1176</v>
      </c>
      <c r="K20" s="183">
        <f>IF(D20="","",VLOOKUP(B20,Data!$B$5:$E$404,4,FALSE)*D20)</f>
        <v>266</v>
      </c>
      <c r="L20" s="183">
        <f>IF(D20="","",VLOOKUP(B20,Data!$B$5:$F$404,5,FALSE)*D20)</f>
        <v>246</v>
      </c>
      <c r="M20" s="189" t="e">
        <f>IF(B20=Data!B114,Data!G114,(IF(B20=Data!B120,Data!G120,(IF(B20=Data!B122,Data!G122,(IF(B20=Data!#REF!,Data!#REF!,(IF(B20=Data!#REF!,Data!#REF!,(IF(B20=Data!B105,Data!G105,(IF(B20=Data!#REF!,Data!#REF!,(IF(B20=Data!#REF!,Data!#REF!,Data!#REF!)))))))))))))))&amp;IF(B20=Data!B240,Data!G240,(IF(B20=Data!B241,Data!G241,(IF(B20=Data!#REF!,Data!#REF!,(IF(B20=Data!B236,Data!G236,(IF(B20=Data!B237,Data!G237,(IF(B20=Data!#REF!,Data!G932,(IF(B20=Data!#REF!,Data!#REF!,(IF(B20=Data!B292,Data!G292,Data!#REF!)))))))))))))))&amp;IF(B20=Data!#REF!,Data!#REF!,(IF(B20=Data!#REF!,Data!#REF!,(IF(B20=Data!#REF!,Data!#REF!,(IF(B20=Data!#REF!,Data!#REF!,(IF(B20=Data!#REF!,Data!#REF!,Data!#REF!)))))))))</f>
        <v>#REF!</v>
      </c>
      <c r="N20" s="377"/>
      <c r="O20" s="378"/>
      <c r="P20" s="186" t="e">
        <f>IF(B20=Data!B114,Data!H114,(IF(B20=Data!B120,Data!H120,(IF(B20=Data!B122,Data!H122,(IF(B20=Data!#REF!,Data!#REF!,(IF(B20=Data!#REF!,Data!#REF!,(IF(B20=Data!B105,Data!H105,(IF(B20=Data!#REF!,Data!#REF!,(IF(B20=Data!#REF!,Data!#REF!,Data!#REF!)))))))))))))))&amp;IF(B20=Data!B240,Data!H240,(IF(B20=Data!B241,Data!H241,(IF(B20=Data!#REF!,Data!#REF!,(IF(B20=Data!B236,Data!H236,(IF(B20=Data!B237,Data!H237,(IF(B20=Data!#REF!,Data!H932,(IF(B20=Data!#REF!,Data!#REF!,(IF(B20=Data!B292,Data!H292,Data!#REF!)))))))))))))))&amp;IF(B20=Data!#REF!,Data!#REF!,(IF(B20=Data!#REF!,Data!#REF!,(IF(B20=Data!#REF!,Data!#REF!,(IF(B20=Data!#REF!,Data!#REF!,(IF(B20=Data!#REF!,Data!#REF!,Data!#REF!)))))))))</f>
        <v>#REF!</v>
      </c>
      <c r="Q20" s="378"/>
      <c r="R20" s="378"/>
      <c r="S20" s="186" t="e">
        <f>IF(B20=Data!B114,Data!I114,(IF(B20=Data!B120,Data!I120,(IF(B20=Data!B122,Data!I122,(IF(B20=Data!#REF!,Data!#REF!,(IF(B20=Data!#REF!,Data!#REF!,(IF(B20=Data!B105,Data!I105,(IF(B20=Data!#REF!,Data!#REF!,(IF(B20=Data!#REF!,Data!#REF!,Data!#REF!)))))))))))))))&amp;IF(B20=Data!B240,Data!I240,(IF(B20=Data!B241,Data!I241,(IF(B20=Data!#REF!,Data!#REF!,(IF(B20=Data!B236,Data!I236,(IF(B20=Data!B237,Data!I237,(IF(B20=Data!#REF!,Data!I932,(IF(B20=Data!#REF!,Data!#REF!,(IF(B20=Data!B292,Data!I292,Data!#REF!)))))))))))))))&amp;IF(B20=Data!#REF!,Data!#REF!,(IF(B20=Data!#REF!,Data!#REF!,(IF(B20=Data!#REF!,Data!#REF!,(IF(B20=Data!#REF!,Data!#REF!,(IF(B20=Data!#REF!,Data!#REF!,Data!#REF!)))))))))</f>
        <v>#REF!</v>
      </c>
      <c r="T20" s="379"/>
      <c r="U20" s="186" t="e">
        <f>IF(B20=Data!B114,Data!J114,(IF(B20=Data!B120,Data!J120,(IF(B20=Data!B122,Data!J122,(IF(B20=Data!#REF!,Data!#REF!,(IF(B20=Data!#REF!,Data!#REF!,(IF(B20=Data!B105,Data!J105,(IF(B20=Data!#REF!,Data!#REF!,(IF(B20=Data!#REF!,Data!#REF!,Data!#REF!)))))))))))))))&amp;IF(B20=Data!B240,Data!J240,(IF(B20=Data!B241,Data!J241,(IF(B20=Data!#REF!,Data!#REF!,(IF(B20=Data!B236,Data!J236,(IF(B20=Data!B237,Data!J237,(IF(B20=Data!#REF!,Data!J932,(IF(B20=Data!#REF!,Data!#REF!,(IF(B20=Data!B292,Data!J292,Data!#REF!)))))))))))))))&amp;IF(B20=Data!#REF!,Data!#REF!,(IF(B20=Data!#REF!,Data!#REF!,(IF(B20=Data!#REF!,Data!#REF!,(IF(B20=Data!#REF!,Data!#REF!,(IF(B20=Data!#REF!,Data!#REF!,Data!#REF!)))))))))</f>
        <v>#REF!</v>
      </c>
      <c r="V20" s="184">
        <f>IF(D20="","",VLOOKUP(B20,Data!$B$5:$J$404,9,FALSE)*D20)</f>
        <v>1.488</v>
      </c>
    </row>
    <row r="21" spans="1:22" s="340" customFormat="1" ht="17" customHeight="1">
      <c r="A21" s="272"/>
      <c r="B21" s="369" t="s">
        <v>1209</v>
      </c>
      <c r="C21" s="187" t="str">
        <f>IF(D21="","",VLOOKUP(B21,Data!$B$5:$L$404,2,FALSE))</f>
        <v/>
      </c>
      <c r="D21" s="274"/>
      <c r="E21" s="466" t="s">
        <v>522</v>
      </c>
      <c r="F21" s="185" t="str">
        <f>IF(D21="","",VLOOKUP(B21,Data!$B$5:$L$404,11,FALSE))</f>
        <v/>
      </c>
      <c r="G21" s="188" t="str">
        <f t="shared" si="0"/>
        <v>-</v>
      </c>
      <c r="H21" s="182" t="str">
        <f>IF(D21="","",VLOOKUP(B21,Data!$B$5:$D$404,3,FALSE))</f>
        <v/>
      </c>
      <c r="I21" s="182" t="str">
        <f>IF(D21="","",VLOOKUP(B21,Data!$B$5:$M$404,12,FALSE))</f>
        <v/>
      </c>
      <c r="J21" s="280"/>
      <c r="K21" s="183" t="str">
        <f>IF(D21="","",VLOOKUP(B21,Data!$B$5:$E$404,4,FALSE)*D21)</f>
        <v/>
      </c>
      <c r="L21" s="183" t="str">
        <f>IF(D21="","",VLOOKUP(B21,Data!$B$5:$F$404,5,FALSE)*D21)</f>
        <v/>
      </c>
      <c r="M21" s="189" t="e">
        <f>IF(B21=Data!B195,Data!G195,(IF(B21=Data!B201,Data!G201,(IF(B21=Data!B203,Data!G203,(IF(B21=Data!#REF!,Data!#REF!,(IF(B21=Data!#REF!,Data!#REF!,(IF(B21=Data!B186,Data!G186,(IF(B21=Data!#REF!,Data!#REF!,(IF(B21=Data!#REF!,Data!#REF!,Data!#REF!)))))))))))))))&amp;IF(B21=Data!B321,Data!G321,(IF(B21=Data!B322,Data!G322,(IF(B21=Data!#REF!,Data!#REF!,(IF(B21=Data!B317,Data!G317,(IF(B21=Data!B318,Data!G318,(IF(B21=Data!#REF!,Data!G1013,(IF(B21=Data!#REF!,Data!#REF!,(IF(B21=Data!B373,Data!G373,Data!#REF!)))))))))))))))&amp;IF(B21=Data!#REF!,Data!#REF!,(IF(B21=Data!#REF!,Data!#REF!,(IF(B21=Data!#REF!,Data!#REF!,(IF(B21=Data!#REF!,Data!#REF!,(IF(B21=Data!#REF!,Data!#REF!,Data!#REF!)))))))))</f>
        <v>#REF!</v>
      </c>
      <c r="N21" s="377"/>
      <c r="O21" s="378"/>
      <c r="P21" s="186" t="e">
        <f>IF(B21=Data!B195,Data!H195,(IF(B21=Data!B201,Data!H201,(IF(B21=Data!B203,Data!H203,(IF(B21=Data!#REF!,Data!#REF!,(IF(B21=Data!#REF!,Data!#REF!,(IF(B21=Data!B186,Data!H186,(IF(B21=Data!#REF!,Data!#REF!,(IF(B21=Data!#REF!,Data!#REF!,Data!#REF!)))))))))))))))&amp;IF(B21=Data!B321,Data!H321,(IF(B21=Data!B322,Data!H322,(IF(B21=Data!#REF!,Data!#REF!,(IF(B21=Data!B317,Data!H317,(IF(B21=Data!B318,Data!H318,(IF(B21=Data!#REF!,Data!H1013,(IF(B21=Data!#REF!,Data!#REF!,(IF(B21=Data!B373,Data!H373,Data!#REF!)))))))))))))))&amp;IF(B21=Data!#REF!,Data!#REF!,(IF(B21=Data!#REF!,Data!#REF!,(IF(B21=Data!#REF!,Data!#REF!,(IF(B21=Data!#REF!,Data!#REF!,(IF(B21=Data!#REF!,Data!#REF!,Data!#REF!)))))))))</f>
        <v>#REF!</v>
      </c>
      <c r="Q21" s="378"/>
      <c r="R21" s="378"/>
      <c r="S21" s="186" t="e">
        <f>IF(B21=Data!B195,Data!I195,(IF(B21=Data!B201,Data!I201,(IF(B21=Data!B203,Data!I203,(IF(B21=Data!#REF!,Data!#REF!,(IF(B21=Data!#REF!,Data!#REF!,(IF(B21=Data!B186,Data!I186,(IF(B21=Data!#REF!,Data!#REF!,(IF(B21=Data!#REF!,Data!#REF!,Data!#REF!)))))))))))))))&amp;IF(B21=Data!B321,Data!I321,(IF(B21=Data!B322,Data!I322,(IF(B21=Data!#REF!,Data!#REF!,(IF(B21=Data!B317,Data!I317,(IF(B21=Data!B318,Data!I318,(IF(B21=Data!#REF!,Data!I1013,(IF(B21=Data!#REF!,Data!#REF!,(IF(B21=Data!B373,Data!I373,Data!#REF!)))))))))))))))&amp;IF(B21=Data!#REF!,Data!#REF!,(IF(B21=Data!#REF!,Data!#REF!,(IF(B21=Data!#REF!,Data!#REF!,(IF(B21=Data!#REF!,Data!#REF!,(IF(B21=Data!#REF!,Data!#REF!,Data!#REF!)))))))))</f>
        <v>#REF!</v>
      </c>
      <c r="T21" s="379"/>
      <c r="U21" s="186" t="e">
        <f>IF(B21=Data!B195,Data!J195,(IF(B21=Data!B201,Data!J201,(IF(B21=Data!B203,Data!J203,(IF(B21=Data!#REF!,Data!#REF!,(IF(B21=Data!#REF!,Data!#REF!,(IF(B21=Data!B186,Data!J186,(IF(B21=Data!#REF!,Data!#REF!,(IF(B21=Data!#REF!,Data!#REF!,Data!#REF!)))))))))))))))&amp;IF(B21=Data!B321,Data!J321,(IF(B21=Data!B322,Data!J322,(IF(B21=Data!#REF!,Data!#REF!,(IF(B21=Data!B317,Data!J317,(IF(B21=Data!B318,Data!J318,(IF(B21=Data!#REF!,Data!J1013,(IF(B21=Data!#REF!,Data!#REF!,(IF(B21=Data!B373,Data!J373,Data!#REF!)))))))))))))))&amp;IF(B21=Data!#REF!,Data!#REF!,(IF(B21=Data!#REF!,Data!#REF!,(IF(B21=Data!#REF!,Data!#REF!,(IF(B21=Data!#REF!,Data!#REF!,(IF(B21=Data!#REF!,Data!#REF!,Data!#REF!)))))))))</f>
        <v>#REF!</v>
      </c>
      <c r="V21" s="184" t="str">
        <f>IF(D21="","",VLOOKUP(B21,Data!$B$5:$J$404,9,FALSE)*D21)</f>
        <v/>
      </c>
    </row>
    <row r="22" spans="1:22" s="340" customFormat="1" ht="17" customHeight="1">
      <c r="A22" s="272">
        <v>3</v>
      </c>
      <c r="B22" s="368" t="s">
        <v>409</v>
      </c>
      <c r="C22" s="187" t="str">
        <f>IF(D22="","",VLOOKUP(B22,Data!$B$5:$L$404,2,FALSE))</f>
        <v>ZU62690</v>
      </c>
      <c r="D22" s="274">
        <v>1</v>
      </c>
      <c r="E22" s="466"/>
      <c r="F22" s="185">
        <f>IF(D22="","",VLOOKUP(B22,Data!$B$5:$L$404,11,FALSE))</f>
        <v>6633.93</v>
      </c>
      <c r="G22" s="188">
        <f t="shared" si="0"/>
        <v>6633.93</v>
      </c>
      <c r="H22" s="182" t="str">
        <f>IF(D22="","",VLOOKUP(B22,Data!$B$5:$D$404,3,FALSE))</f>
        <v>C/T</v>
      </c>
      <c r="I22" s="182" t="str">
        <f>IF(D22="","",VLOOKUP(B22,Data!$B$5:$M$404,12,FALSE))</f>
        <v>Indonesia</v>
      </c>
      <c r="J22" s="280" t="s">
        <v>1208</v>
      </c>
      <c r="K22" s="183">
        <f>IF(D22="","",VLOOKUP(B22,Data!$B$5:$E$404,4,FALSE)*D22)</f>
        <v>345</v>
      </c>
      <c r="L22" s="183">
        <f>IF(D22="","",VLOOKUP(B22,Data!$B$5:$F$404,5,FALSE)*D22)</f>
        <v>304</v>
      </c>
      <c r="M22" s="189" t="e">
        <f>IF(B22=Data!B117,Data!G117,(IF(B22=Data!B123,Data!G123,(IF(B22=Data!B125,Data!G125,(IF(B22=Data!#REF!,Data!#REF!,(IF(B22=Data!#REF!,Data!#REF!,(IF(B22=Data!B108,Data!G108,(IF(B22=Data!#REF!,Data!#REF!,(IF(B22=Data!#REF!,Data!#REF!,Data!#REF!)))))))))))))))&amp;IF(B22=Data!B243,Data!G243,(IF(B22=Data!B244,Data!G244,(IF(B22=Data!#REF!,Data!#REF!,(IF(B22=Data!B239,Data!G239,(IF(B22=Data!B240,Data!G240,(IF(B22=Data!#REF!,Data!G935,(IF(B22=Data!#REF!,Data!#REF!,(IF(B22=Data!B295,Data!G295,Data!#REF!)))))))))))))))&amp;IF(B22=Data!#REF!,Data!#REF!,(IF(B22=Data!#REF!,Data!#REF!,(IF(B22=Data!#REF!,Data!#REF!,(IF(B22=Data!#REF!,Data!#REF!,(IF(B22=Data!#REF!,Data!#REF!,Data!#REF!)))))))))</f>
        <v>#REF!</v>
      </c>
      <c r="N22" s="377"/>
      <c r="O22" s="378"/>
      <c r="P22" s="186" t="e">
        <f>IF(B22=Data!B117,Data!H117,(IF(B22=Data!B123,Data!H123,(IF(B22=Data!B125,Data!H125,(IF(B22=Data!#REF!,Data!#REF!,(IF(B22=Data!#REF!,Data!#REF!,(IF(B22=Data!B108,Data!H108,(IF(B22=Data!#REF!,Data!#REF!,(IF(B22=Data!#REF!,Data!#REF!,Data!#REF!)))))))))))))))&amp;IF(B22=Data!B243,Data!H243,(IF(B22=Data!B244,Data!H244,(IF(B22=Data!#REF!,Data!#REF!,(IF(B22=Data!B239,Data!H239,(IF(B22=Data!B240,Data!H240,(IF(B22=Data!#REF!,Data!H935,(IF(B22=Data!#REF!,Data!#REF!,(IF(B22=Data!B295,Data!H295,Data!#REF!)))))))))))))))&amp;IF(B22=Data!#REF!,Data!#REF!,(IF(B22=Data!#REF!,Data!#REF!,(IF(B22=Data!#REF!,Data!#REF!,(IF(B22=Data!#REF!,Data!#REF!,(IF(B22=Data!#REF!,Data!#REF!,Data!#REF!)))))))))</f>
        <v>#REF!</v>
      </c>
      <c r="Q22" s="378"/>
      <c r="R22" s="378"/>
      <c r="S22" s="186" t="e">
        <f>IF(B22=Data!B117,Data!I117,(IF(B22=Data!B123,Data!I123,(IF(B22=Data!B125,Data!I125,(IF(B22=Data!#REF!,Data!#REF!,(IF(B22=Data!#REF!,Data!#REF!,(IF(B22=Data!B108,Data!I108,(IF(B22=Data!#REF!,Data!#REF!,(IF(B22=Data!#REF!,Data!#REF!,Data!#REF!)))))))))))))))&amp;IF(B22=Data!B243,Data!I243,(IF(B22=Data!B244,Data!I244,(IF(B22=Data!#REF!,Data!#REF!,(IF(B22=Data!B239,Data!I239,(IF(B22=Data!B240,Data!I240,(IF(B22=Data!#REF!,Data!I935,(IF(B22=Data!#REF!,Data!#REF!,(IF(B22=Data!B295,Data!I295,Data!#REF!)))))))))))))))&amp;IF(B22=Data!#REF!,Data!#REF!,(IF(B22=Data!#REF!,Data!#REF!,(IF(B22=Data!#REF!,Data!#REF!,(IF(B22=Data!#REF!,Data!#REF!,(IF(B22=Data!#REF!,Data!#REF!,Data!#REF!)))))))))</f>
        <v>#REF!</v>
      </c>
      <c r="T22" s="379"/>
      <c r="U22" s="186" t="e">
        <f>IF(B22=Data!B117,Data!J117,(IF(B22=Data!B123,Data!J123,(IF(B22=Data!B125,Data!J125,(IF(B22=Data!#REF!,Data!#REF!,(IF(B22=Data!#REF!,Data!#REF!,(IF(B22=Data!B108,Data!J108,(IF(B22=Data!#REF!,Data!#REF!,(IF(B22=Data!#REF!,Data!#REF!,Data!#REF!)))))))))))))))&amp;IF(B22=Data!B243,Data!J243,(IF(B22=Data!B244,Data!J244,(IF(B22=Data!#REF!,Data!#REF!,(IF(B22=Data!B239,Data!J239,(IF(B22=Data!B240,Data!J240,(IF(B22=Data!#REF!,Data!J935,(IF(B22=Data!#REF!,Data!#REF!,(IF(B22=Data!B295,Data!J295,Data!#REF!)))))))))))))))&amp;IF(B22=Data!#REF!,Data!#REF!,(IF(B22=Data!#REF!,Data!#REF!,(IF(B22=Data!#REF!,Data!#REF!,(IF(B22=Data!#REF!,Data!#REF!,(IF(B22=Data!#REF!,Data!#REF!,Data!#REF!)))))))))</f>
        <v>#REF!</v>
      </c>
      <c r="V22" s="184">
        <f>IF(D22="","",VLOOKUP(B22,Data!$B$5:$J$404,9,FALSE)*D22)</f>
        <v>1.806</v>
      </c>
    </row>
    <row r="23" spans="1:22" s="340" customFormat="1" ht="17" customHeight="1">
      <c r="A23" s="272">
        <v>4</v>
      </c>
      <c r="B23" s="368" t="s">
        <v>401</v>
      </c>
      <c r="C23" s="187" t="str">
        <f>IF(D23="","",VLOOKUP(B23,Data!$B$5:$L$404,2,FALSE))</f>
        <v>ZX32670</v>
      </c>
      <c r="D23" s="274">
        <v>1</v>
      </c>
      <c r="E23" s="467" t="s">
        <v>1031</v>
      </c>
      <c r="F23" s="185">
        <f>IF(D23="","",VLOOKUP(B23,Data!$B$5:$L$404,11,FALSE))</f>
        <v>7123.12</v>
      </c>
      <c r="G23" s="188">
        <f t="shared" si="0"/>
        <v>7123.12</v>
      </c>
      <c r="H23" s="182" t="str">
        <f>IF(D23="","",VLOOKUP(B23,Data!$B$5:$D$404,3,FALSE))</f>
        <v>C/T</v>
      </c>
      <c r="I23" s="182" t="str">
        <f>IF(D23="","",VLOOKUP(B23,Data!$B$5:$M$404,12,FALSE))</f>
        <v>Indonesia</v>
      </c>
      <c r="J23" s="280" t="s">
        <v>1208</v>
      </c>
      <c r="K23" s="183">
        <f>IF(D23="","",VLOOKUP(B23,Data!$B$5:$E$404,4,FALSE)*D23)</f>
        <v>345</v>
      </c>
      <c r="L23" s="183">
        <f>IF(D23="","",VLOOKUP(B23,Data!$B$5:$F$404,5,FALSE)*D23)</f>
        <v>304</v>
      </c>
      <c r="M23" s="189" t="e">
        <f>IF(B23=Data!B105,Data!G105,(IF(B23=Data!B111,Data!G111,(IF(B23=Data!B113,Data!G113,(IF(B23=Data!#REF!,Data!#REF!,(IF(B23=Data!#REF!,Data!#REF!,(IF(B23=Data!B96,Data!G96,(IF(B23=Data!#REF!,Data!#REF!,(IF(B23=Data!#REF!,Data!#REF!,Data!#REF!)))))))))))))))&amp;IF(B23=Data!B231,Data!G231,(IF(B23=Data!B232,Data!G232,(IF(B23=Data!#REF!,Data!#REF!,(IF(B23=Data!B227,Data!G227,(IF(B23=Data!B228,Data!G228,(IF(B23=Data!#REF!,Data!G923,(IF(B23=Data!#REF!,Data!#REF!,(IF(B23=Data!B283,Data!G283,Data!#REF!)))))))))))))))&amp;IF(B23=Data!#REF!,Data!#REF!,(IF(B23=Data!#REF!,Data!#REF!,(IF(B23=Data!#REF!,Data!#REF!,(IF(B23=Data!#REF!,Data!#REF!,(IF(B23=Data!#REF!,Data!#REF!,Data!#REF!)))))))))</f>
        <v>#REF!</v>
      </c>
      <c r="N23" s="377"/>
      <c r="O23" s="378"/>
      <c r="P23" s="186" t="e">
        <f>IF(B23=Data!B105,Data!H105,(IF(B23=Data!B111,Data!H111,(IF(B23=Data!B113,Data!H113,(IF(B23=Data!#REF!,Data!#REF!,(IF(B23=Data!#REF!,Data!#REF!,(IF(B23=Data!B96,Data!H96,(IF(B23=Data!#REF!,Data!#REF!,(IF(B23=Data!#REF!,Data!#REF!,Data!#REF!)))))))))))))))&amp;IF(B23=Data!B231,Data!H231,(IF(B23=Data!B232,Data!H232,(IF(B23=Data!#REF!,Data!#REF!,(IF(B23=Data!B227,Data!H227,(IF(B23=Data!B228,Data!H228,(IF(B23=Data!#REF!,Data!H923,(IF(B23=Data!#REF!,Data!#REF!,(IF(B23=Data!B283,Data!H283,Data!#REF!)))))))))))))))&amp;IF(B23=Data!#REF!,Data!#REF!,(IF(B23=Data!#REF!,Data!#REF!,(IF(B23=Data!#REF!,Data!#REF!,(IF(B23=Data!#REF!,Data!#REF!,(IF(B23=Data!#REF!,Data!#REF!,Data!#REF!)))))))))</f>
        <v>#REF!</v>
      </c>
      <c r="Q23" s="378"/>
      <c r="R23" s="378"/>
      <c r="S23" s="186" t="e">
        <f>IF(B23=Data!B105,Data!I105,(IF(B23=Data!B111,Data!I111,(IF(B23=Data!B113,Data!I113,(IF(B23=Data!#REF!,Data!#REF!,(IF(B23=Data!#REF!,Data!#REF!,(IF(B23=Data!B96,Data!I96,(IF(B23=Data!#REF!,Data!#REF!,(IF(B23=Data!#REF!,Data!#REF!,Data!#REF!)))))))))))))))&amp;IF(B23=Data!B231,Data!I231,(IF(B23=Data!B232,Data!I232,(IF(B23=Data!#REF!,Data!#REF!,(IF(B23=Data!B227,Data!I227,(IF(B23=Data!B228,Data!I228,(IF(B23=Data!#REF!,Data!I923,(IF(B23=Data!#REF!,Data!#REF!,(IF(B23=Data!B283,Data!I283,Data!#REF!)))))))))))))))&amp;IF(B23=Data!#REF!,Data!#REF!,(IF(B23=Data!#REF!,Data!#REF!,(IF(B23=Data!#REF!,Data!#REF!,(IF(B23=Data!#REF!,Data!#REF!,(IF(B23=Data!#REF!,Data!#REF!,Data!#REF!)))))))))</f>
        <v>#REF!</v>
      </c>
      <c r="T23" s="379"/>
      <c r="U23" s="186" t="e">
        <f>IF(B23=Data!B105,Data!J105,(IF(B23=Data!B111,Data!J111,(IF(B23=Data!B113,Data!J113,(IF(B23=Data!#REF!,Data!#REF!,(IF(B23=Data!#REF!,Data!#REF!,(IF(B23=Data!B96,Data!J96,(IF(B23=Data!#REF!,Data!#REF!,(IF(B23=Data!#REF!,Data!#REF!,Data!#REF!)))))))))))))))&amp;IF(B23=Data!B231,Data!J231,(IF(B23=Data!B232,Data!J232,(IF(B23=Data!#REF!,Data!#REF!,(IF(B23=Data!B227,Data!J227,(IF(B23=Data!B228,Data!J228,(IF(B23=Data!#REF!,Data!J923,(IF(B23=Data!#REF!,Data!#REF!,(IF(B23=Data!B283,Data!J283,Data!#REF!)))))))))))))))&amp;IF(B23=Data!#REF!,Data!#REF!,(IF(B23=Data!#REF!,Data!#REF!,(IF(B23=Data!#REF!,Data!#REF!,(IF(B23=Data!#REF!,Data!#REF!,(IF(B23=Data!#REF!,Data!#REF!,Data!#REF!)))))))))</f>
        <v>#REF!</v>
      </c>
      <c r="V23" s="184">
        <f>IF(D23="","",VLOOKUP(B23,Data!$B$5:$J$404,9,FALSE)*D23)</f>
        <v>1.806</v>
      </c>
    </row>
    <row r="24" spans="1:22" s="340" customFormat="1" ht="17" customHeight="1">
      <c r="A24" s="272">
        <v>5</v>
      </c>
      <c r="B24" s="368" t="s">
        <v>353</v>
      </c>
      <c r="C24" s="187" t="str">
        <f>IF(D24="","",VLOOKUP(B24,Data!$B$5:$L$404,2,FALSE))</f>
        <v>WQ78260</v>
      </c>
      <c r="D24" s="274">
        <v>6</v>
      </c>
      <c r="E24" s="467"/>
      <c r="F24" s="185">
        <f>IF(D24="","",VLOOKUP(B24,Data!$B$5:$L$404,11,FALSE))</f>
        <v>4283.6499999999996</v>
      </c>
      <c r="G24" s="188">
        <f t="shared" si="0"/>
        <v>25701.899999999998</v>
      </c>
      <c r="H24" s="182" t="str">
        <f>IF(D24="","",VLOOKUP(B24,Data!$B$5:$D$404,3,FALSE))</f>
        <v>C/T</v>
      </c>
      <c r="I24" s="182" t="str">
        <f>IF(D24="","",VLOOKUP(B24,Data!$B$5:$M$404,12,FALSE))</f>
        <v>Indonesia</v>
      </c>
      <c r="J24" s="280" t="s">
        <v>1208</v>
      </c>
      <c r="K24" s="183">
        <f>IF(D24="","",VLOOKUP(B24,Data!$B$5:$E$404,4,FALSE)*D24)</f>
        <v>1830</v>
      </c>
      <c r="L24" s="183">
        <f>IF(D24="","",VLOOKUP(B24,Data!$B$5:$F$404,5,FALSE)*D24)</f>
        <v>1614</v>
      </c>
      <c r="M24" s="189" t="e">
        <f>IF(B24=Data!B106,Data!G106,(IF(B24=Data!B112,Data!G112,(IF(B24=Data!B114,Data!G114,(IF(B24=Data!#REF!,Data!#REF!,(IF(B24=Data!#REF!,Data!#REF!,(IF(B24=Data!B97,Data!G97,(IF(B24=Data!#REF!,Data!#REF!,(IF(B24=Data!#REF!,Data!#REF!,Data!#REF!)))))))))))))))&amp;IF(B24=Data!B232,Data!G232,(IF(B24=Data!B233,Data!G233,(IF(B24=Data!#REF!,Data!#REF!,(IF(B24=Data!B228,Data!G228,(IF(B24=Data!B229,Data!G229,(IF(B24=Data!#REF!,Data!G924,(IF(B24=Data!#REF!,Data!#REF!,(IF(B24=Data!B284,Data!G284,Data!#REF!)))))))))))))))&amp;IF(B24=Data!#REF!,Data!#REF!,(IF(B24=Data!#REF!,Data!#REF!,(IF(B24=Data!#REF!,Data!#REF!,(IF(B24=Data!#REF!,Data!#REF!,(IF(B24=Data!#REF!,Data!#REF!,Data!#REF!)))))))))</f>
        <v>#REF!</v>
      </c>
      <c r="N24" s="377"/>
      <c r="O24" s="378"/>
      <c r="P24" s="186" t="e">
        <f>IF(B24=Data!B106,Data!H106,(IF(B24=Data!B112,Data!H112,(IF(B24=Data!B114,Data!H114,(IF(B24=Data!#REF!,Data!#REF!,(IF(B24=Data!#REF!,Data!#REF!,(IF(B24=Data!B97,Data!H97,(IF(B24=Data!#REF!,Data!#REF!,(IF(B24=Data!#REF!,Data!#REF!,Data!#REF!)))))))))))))))&amp;IF(B24=Data!B232,Data!H232,(IF(B24=Data!B233,Data!H233,(IF(B24=Data!#REF!,Data!#REF!,(IF(B24=Data!B228,Data!H228,(IF(B24=Data!B229,Data!H229,(IF(B24=Data!#REF!,Data!H924,(IF(B24=Data!#REF!,Data!#REF!,(IF(B24=Data!B284,Data!H284,Data!#REF!)))))))))))))))&amp;IF(B24=Data!#REF!,Data!#REF!,(IF(B24=Data!#REF!,Data!#REF!,(IF(B24=Data!#REF!,Data!#REF!,(IF(B24=Data!#REF!,Data!#REF!,(IF(B24=Data!#REF!,Data!#REF!,Data!#REF!)))))))))</f>
        <v>#REF!</v>
      </c>
      <c r="Q24" s="378"/>
      <c r="R24" s="378"/>
      <c r="S24" s="186" t="e">
        <f>IF(B24=Data!B106,Data!I106,(IF(B24=Data!B112,Data!I112,(IF(B24=Data!B114,Data!I114,(IF(B24=Data!#REF!,Data!#REF!,(IF(B24=Data!#REF!,Data!#REF!,(IF(B24=Data!B97,Data!I97,(IF(B24=Data!#REF!,Data!#REF!,(IF(B24=Data!#REF!,Data!#REF!,Data!#REF!)))))))))))))))&amp;IF(B24=Data!B232,Data!I232,(IF(B24=Data!B233,Data!I233,(IF(B24=Data!#REF!,Data!#REF!,(IF(B24=Data!B228,Data!I228,(IF(B24=Data!B229,Data!I229,(IF(B24=Data!#REF!,Data!I924,(IF(B24=Data!#REF!,Data!#REF!,(IF(B24=Data!B284,Data!I284,Data!#REF!)))))))))))))))&amp;IF(B24=Data!#REF!,Data!#REF!,(IF(B24=Data!#REF!,Data!#REF!,(IF(B24=Data!#REF!,Data!#REF!,(IF(B24=Data!#REF!,Data!#REF!,(IF(B24=Data!#REF!,Data!#REF!,Data!#REF!)))))))))</f>
        <v>#REF!</v>
      </c>
      <c r="T24" s="379"/>
      <c r="U24" s="186" t="e">
        <f>IF(B24=Data!B106,Data!J106,(IF(B24=Data!B112,Data!J112,(IF(B24=Data!B114,Data!J114,(IF(B24=Data!#REF!,Data!#REF!,(IF(B24=Data!#REF!,Data!#REF!,(IF(B24=Data!B97,Data!J97,(IF(B24=Data!#REF!,Data!#REF!,(IF(B24=Data!#REF!,Data!#REF!,Data!#REF!)))))))))))))))&amp;IF(B24=Data!B232,Data!J232,(IF(B24=Data!B233,Data!J233,(IF(B24=Data!#REF!,Data!#REF!,(IF(B24=Data!B228,Data!J228,(IF(B24=Data!B229,Data!J229,(IF(B24=Data!#REF!,Data!J924,(IF(B24=Data!#REF!,Data!#REF!,(IF(B24=Data!B284,Data!J284,Data!#REF!)))))))))))))))&amp;IF(B24=Data!#REF!,Data!#REF!,(IF(B24=Data!#REF!,Data!#REF!,(IF(B24=Data!#REF!,Data!#REF!,(IF(B24=Data!#REF!,Data!#REF!,(IF(B24=Data!#REF!,Data!#REF!,Data!#REF!)))))))))</f>
        <v>#REF!</v>
      </c>
      <c r="V24" s="184">
        <f>IF(D24="","",VLOOKUP(B24,Data!$B$5:$J$404,9,FALSE)*D24)</f>
        <v>9.2040000000000006</v>
      </c>
    </row>
    <row r="25" spans="1:22" s="340" customFormat="1" ht="17" customHeight="1">
      <c r="A25" s="272">
        <v>6</v>
      </c>
      <c r="B25" s="419" t="s">
        <v>357</v>
      </c>
      <c r="C25" s="187" t="str">
        <f>IF(D25="","",VLOOKUP(B25,Data!$B$5:$L$404,2,FALSE))</f>
        <v>WQ78290</v>
      </c>
      <c r="D25" s="274">
        <v>8</v>
      </c>
      <c r="E25" s="467"/>
      <c r="F25" s="185">
        <f>IF(D25="","",VLOOKUP(B25,Data!$B$5:$L$404,11,FALSE))</f>
        <v>4283.7299999999996</v>
      </c>
      <c r="G25" s="188">
        <f t="shared" si="0"/>
        <v>34269.839999999997</v>
      </c>
      <c r="H25" s="182" t="str">
        <f>IF(D25="","",VLOOKUP(B25,Data!$B$5:$D$404,3,FALSE))</f>
        <v>C/T</v>
      </c>
      <c r="I25" s="182" t="str">
        <f>IF(D25="","",VLOOKUP(B25,Data!$B$5:$M$404,12,FALSE))</f>
        <v>Indonesia</v>
      </c>
      <c r="J25" s="280" t="s">
        <v>1208</v>
      </c>
      <c r="K25" s="183">
        <f>IF(D25="","",VLOOKUP(B25,Data!$B$5:$E$404,4,FALSE)*D25)</f>
        <v>2440</v>
      </c>
      <c r="L25" s="183">
        <f>IF(D25="","",VLOOKUP(B25,Data!$B$5:$F$404,5,FALSE)*D25)</f>
        <v>2152</v>
      </c>
      <c r="M25" s="189" t="e">
        <f>IF(B25=Data!B107,Data!G107,(IF(B25=Data!B113,Data!G113,(IF(B25=Data!B115,Data!G115,(IF(B25=Data!#REF!,Data!#REF!,(IF(B25=Data!#REF!,Data!#REF!,(IF(B25=Data!B98,Data!G98,(IF(B25=Data!#REF!,Data!#REF!,(IF(B25=Data!#REF!,Data!#REF!,Data!#REF!)))))))))))))))&amp;IF(B25=Data!B233,Data!G233,(IF(B25=Data!B234,Data!G234,(IF(B25=Data!#REF!,Data!#REF!,(IF(B25=Data!B229,Data!G229,(IF(B25=Data!B230,Data!G230,(IF(B25=Data!#REF!,Data!G925,(IF(B25=Data!#REF!,Data!#REF!,(IF(B25=Data!B285,Data!G285,Data!#REF!)))))))))))))))&amp;IF(B25=Data!#REF!,Data!#REF!,(IF(B25=Data!#REF!,Data!#REF!,(IF(B25=Data!#REF!,Data!#REF!,(IF(B25=Data!#REF!,Data!#REF!,(IF(B25=Data!#REF!,Data!#REF!,Data!#REF!)))))))))</f>
        <v>#REF!</v>
      </c>
      <c r="N25" s="377"/>
      <c r="O25" s="378"/>
      <c r="P25" s="186" t="e">
        <f>IF(B25=Data!B107,Data!H107,(IF(B25=Data!B113,Data!H113,(IF(B25=Data!B115,Data!H115,(IF(B25=Data!#REF!,Data!#REF!,(IF(B25=Data!#REF!,Data!#REF!,(IF(B25=Data!B98,Data!H98,(IF(B25=Data!#REF!,Data!#REF!,(IF(B25=Data!#REF!,Data!#REF!,Data!#REF!)))))))))))))))&amp;IF(B25=Data!B233,Data!H233,(IF(B25=Data!B234,Data!H234,(IF(B25=Data!#REF!,Data!#REF!,(IF(B25=Data!B229,Data!H229,(IF(B25=Data!B230,Data!H230,(IF(B25=Data!#REF!,Data!H925,(IF(B25=Data!#REF!,Data!#REF!,(IF(B25=Data!B285,Data!H285,Data!#REF!)))))))))))))))&amp;IF(B25=Data!#REF!,Data!#REF!,(IF(B25=Data!#REF!,Data!#REF!,(IF(B25=Data!#REF!,Data!#REF!,(IF(B25=Data!#REF!,Data!#REF!,(IF(B25=Data!#REF!,Data!#REF!,Data!#REF!)))))))))</f>
        <v>#REF!</v>
      </c>
      <c r="Q25" s="378"/>
      <c r="R25" s="378"/>
      <c r="S25" s="186" t="e">
        <f>IF(B25=Data!B107,Data!I107,(IF(B25=Data!B113,Data!I113,(IF(B25=Data!B115,Data!I115,(IF(B25=Data!#REF!,Data!#REF!,(IF(B25=Data!#REF!,Data!#REF!,(IF(B25=Data!B98,Data!I98,(IF(B25=Data!#REF!,Data!#REF!,(IF(B25=Data!#REF!,Data!#REF!,Data!#REF!)))))))))))))))&amp;IF(B25=Data!B233,Data!I233,(IF(B25=Data!B234,Data!I234,(IF(B25=Data!#REF!,Data!#REF!,(IF(B25=Data!B229,Data!I229,(IF(B25=Data!B230,Data!I230,(IF(B25=Data!#REF!,Data!I925,(IF(B25=Data!#REF!,Data!#REF!,(IF(B25=Data!B285,Data!I285,Data!#REF!)))))))))))))))&amp;IF(B25=Data!#REF!,Data!#REF!,(IF(B25=Data!#REF!,Data!#REF!,(IF(B25=Data!#REF!,Data!#REF!,(IF(B25=Data!#REF!,Data!#REF!,(IF(B25=Data!#REF!,Data!#REF!,Data!#REF!)))))))))</f>
        <v>#REF!</v>
      </c>
      <c r="T25" s="379"/>
      <c r="U25" s="186" t="e">
        <f>IF(B25=Data!B107,Data!J107,(IF(B25=Data!B113,Data!J113,(IF(B25=Data!B115,Data!J115,(IF(B25=Data!#REF!,Data!#REF!,(IF(B25=Data!#REF!,Data!#REF!,(IF(B25=Data!B98,Data!J98,(IF(B25=Data!#REF!,Data!#REF!,(IF(B25=Data!#REF!,Data!#REF!,Data!#REF!)))))))))))))))&amp;IF(B25=Data!B233,Data!J233,(IF(B25=Data!B234,Data!J234,(IF(B25=Data!#REF!,Data!#REF!,(IF(B25=Data!B229,Data!J229,(IF(B25=Data!B230,Data!J230,(IF(B25=Data!#REF!,Data!J925,(IF(B25=Data!#REF!,Data!#REF!,(IF(B25=Data!B285,Data!J285,Data!#REF!)))))))))))))))&amp;IF(B25=Data!#REF!,Data!#REF!,(IF(B25=Data!#REF!,Data!#REF!,(IF(B25=Data!#REF!,Data!#REF!,(IF(B25=Data!#REF!,Data!#REF!,(IF(B25=Data!#REF!,Data!#REF!,Data!#REF!)))))))))</f>
        <v>#REF!</v>
      </c>
      <c r="V25" s="184">
        <f>IF(D25="","",VLOOKUP(B25,Data!$B$5:$J$404,9,FALSE)*D25)</f>
        <v>12.272</v>
      </c>
    </row>
    <row r="26" spans="1:22" s="340" customFormat="1" ht="17" customHeight="1">
      <c r="A26" s="272">
        <v>7</v>
      </c>
      <c r="B26" s="419" t="s">
        <v>241</v>
      </c>
      <c r="C26" s="187" t="str">
        <f>IF(D26="","",VLOOKUP(B26,Data!$B$5:$L$404,2,FALSE))</f>
        <v>AAC7368</v>
      </c>
      <c r="D26" s="274">
        <v>6</v>
      </c>
      <c r="E26" s="466"/>
      <c r="F26" s="185">
        <f>IF(D26="","",VLOOKUP(B26,Data!$B$5:$L$404,11,FALSE))</f>
        <v>2618.06</v>
      </c>
      <c r="G26" s="188">
        <f t="shared" si="0"/>
        <v>15708.36</v>
      </c>
      <c r="H26" s="182" t="str">
        <f>IF(D26="","",VLOOKUP(B26,Data!$B$5:$D$404,3,FALSE))</f>
        <v>C/T</v>
      </c>
      <c r="I26" s="182" t="str">
        <f>IF(D26="","",VLOOKUP(B26,Data!$B$5:$M$404,12,FALSE))</f>
        <v>Indonesia</v>
      </c>
      <c r="J26" s="280" t="s">
        <v>1208</v>
      </c>
      <c r="K26" s="183">
        <f>IF(D26="","",VLOOKUP(B26,Data!$B$5:$E$404,4,FALSE)*D26)</f>
        <v>1596</v>
      </c>
      <c r="L26" s="183">
        <f>IF(D26="","",VLOOKUP(B26,Data!$B$5:$F$404,5,FALSE)*D26)</f>
        <v>1476</v>
      </c>
      <c r="M26" s="189" t="e">
        <f>IF(B26=Data!B107,Data!G107,(IF(B26=Data!B113,Data!G113,(IF(B26=Data!B115,Data!G115,(IF(B26=Data!#REF!,Data!#REF!,(IF(B26=Data!#REF!,Data!#REF!,(IF(B26=Data!B98,Data!G98,(IF(B26=Data!#REF!,Data!#REF!,(IF(B26=Data!#REF!,Data!#REF!,Data!#REF!)))))))))))))))&amp;IF(B26=Data!B233,Data!G233,(IF(B26=Data!B234,Data!G234,(IF(B26=Data!#REF!,Data!#REF!,(IF(B26=Data!B229,Data!G229,(IF(B26=Data!B230,Data!G230,(IF(B26=Data!#REF!,Data!G925,(IF(B26=Data!#REF!,Data!#REF!,(IF(B26=Data!B285,Data!G285,Data!#REF!)))))))))))))))&amp;IF(B26=Data!#REF!,Data!#REF!,(IF(B26=Data!#REF!,Data!#REF!,(IF(B26=Data!#REF!,Data!#REF!,(IF(B26=Data!#REF!,Data!#REF!,(IF(B26=Data!#REF!,Data!#REF!,Data!#REF!)))))))))</f>
        <v>#REF!</v>
      </c>
      <c r="N26" s="377"/>
      <c r="O26" s="378"/>
      <c r="P26" s="186" t="e">
        <f>IF(B26=Data!B107,Data!H107,(IF(B26=Data!B113,Data!H113,(IF(B26=Data!B115,Data!H115,(IF(B26=Data!#REF!,Data!#REF!,(IF(B26=Data!#REF!,Data!#REF!,(IF(B26=Data!B98,Data!H98,(IF(B26=Data!#REF!,Data!#REF!,(IF(B26=Data!#REF!,Data!#REF!,Data!#REF!)))))))))))))))&amp;IF(B26=Data!B233,Data!H233,(IF(B26=Data!B234,Data!H234,(IF(B26=Data!#REF!,Data!#REF!,(IF(B26=Data!B229,Data!H229,(IF(B26=Data!B230,Data!H230,(IF(B26=Data!#REF!,Data!H925,(IF(B26=Data!#REF!,Data!#REF!,(IF(B26=Data!B285,Data!H285,Data!#REF!)))))))))))))))&amp;IF(B26=Data!#REF!,Data!#REF!,(IF(B26=Data!#REF!,Data!#REF!,(IF(B26=Data!#REF!,Data!#REF!,(IF(B26=Data!#REF!,Data!#REF!,(IF(B26=Data!#REF!,Data!#REF!,Data!#REF!)))))))))</f>
        <v>#REF!</v>
      </c>
      <c r="Q26" s="378"/>
      <c r="R26" s="378"/>
      <c r="S26" s="186" t="e">
        <f>IF(B26=Data!B107,Data!I107,(IF(B26=Data!B113,Data!I113,(IF(B26=Data!B115,Data!I115,(IF(B26=Data!#REF!,Data!#REF!,(IF(B26=Data!#REF!,Data!#REF!,(IF(B26=Data!B98,Data!I98,(IF(B26=Data!#REF!,Data!#REF!,(IF(B26=Data!#REF!,Data!#REF!,Data!#REF!)))))))))))))))&amp;IF(B26=Data!B233,Data!I233,(IF(B26=Data!B234,Data!I234,(IF(B26=Data!#REF!,Data!#REF!,(IF(B26=Data!B229,Data!I229,(IF(B26=Data!B230,Data!I230,(IF(B26=Data!#REF!,Data!I925,(IF(B26=Data!#REF!,Data!#REF!,(IF(B26=Data!B285,Data!I285,Data!#REF!)))))))))))))))&amp;IF(B26=Data!#REF!,Data!#REF!,(IF(B26=Data!#REF!,Data!#REF!,(IF(B26=Data!#REF!,Data!#REF!,(IF(B26=Data!#REF!,Data!#REF!,(IF(B26=Data!#REF!,Data!#REF!,Data!#REF!)))))))))</f>
        <v>#REF!</v>
      </c>
      <c r="T26" s="379"/>
      <c r="U26" s="186" t="e">
        <f>IF(B26=Data!B107,Data!J107,(IF(B26=Data!B113,Data!J113,(IF(B26=Data!B115,Data!J115,(IF(B26=Data!#REF!,Data!#REF!,(IF(B26=Data!#REF!,Data!#REF!,(IF(B26=Data!B98,Data!J98,(IF(B26=Data!#REF!,Data!#REF!,(IF(B26=Data!#REF!,Data!#REF!,Data!#REF!)))))))))))))))&amp;IF(B26=Data!B233,Data!J233,(IF(B26=Data!B234,Data!J234,(IF(B26=Data!#REF!,Data!#REF!,(IF(B26=Data!B229,Data!J229,(IF(B26=Data!B230,Data!J230,(IF(B26=Data!#REF!,Data!J925,(IF(B26=Data!#REF!,Data!#REF!,(IF(B26=Data!B285,Data!J285,Data!#REF!)))))))))))))))&amp;IF(B26=Data!#REF!,Data!#REF!,(IF(B26=Data!#REF!,Data!#REF!,(IF(B26=Data!#REF!,Data!#REF!,(IF(B26=Data!#REF!,Data!#REF!,(IF(B26=Data!#REF!,Data!#REF!,Data!#REF!)))))))))</f>
        <v>#REF!</v>
      </c>
      <c r="V26" s="184">
        <f>IF(D26="","",VLOOKUP(B26,Data!$B$5:$J$404,9,FALSE)*D26)</f>
        <v>8.9280000000000008</v>
      </c>
    </row>
    <row r="27" spans="1:22" s="340" customFormat="1" ht="17" customHeight="1">
      <c r="A27" s="272"/>
      <c r="B27" s="419"/>
      <c r="C27" s="187" t="str">
        <f>IF(D27="","",VLOOKUP(B27,Data!$B$5:$L$404,2,FALSE))</f>
        <v/>
      </c>
      <c r="D27" s="274"/>
      <c r="E27" s="341"/>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118,Data!G118,(IF(B27=Data!B124,Data!G124,(IF(B27=Data!B126,Data!G126,(IF(B27=Data!#REF!,Data!#REF!,(IF(B27=Data!#REF!,Data!#REF!,(IF(B27=Data!B109,Data!G109,(IF(B27=Data!#REF!,Data!#REF!,(IF(B27=Data!#REF!,Data!#REF!,Data!#REF!)))))))))))))))&amp;IF(B27=Data!B244,Data!G244,(IF(B27=Data!B245,Data!G245,(IF(B27=Data!#REF!,Data!#REF!,(IF(B27=Data!B240,Data!G240,(IF(B27=Data!B241,Data!G241,(IF(B27=Data!#REF!,Data!G936,(IF(B27=Data!#REF!,Data!#REF!,(IF(B27=Data!B296,Data!G296,Data!#REF!)))))))))))))))&amp;IF(B27=Data!#REF!,Data!#REF!,(IF(B27=Data!#REF!,Data!#REF!,(IF(B27=Data!#REF!,Data!#REF!,(IF(B27=Data!#REF!,Data!#REF!,(IF(B27=Data!#REF!,Data!#REF!,Data!#REF!)))))))))</f>
        <v>#REF!</v>
      </c>
      <c r="N27" s="377"/>
      <c r="O27" s="378"/>
      <c r="P27" s="186" t="e">
        <f>IF(B27=Data!B118,Data!H118,(IF(B27=Data!B124,Data!H124,(IF(B27=Data!B126,Data!H126,(IF(B27=Data!#REF!,Data!#REF!,(IF(B27=Data!#REF!,Data!#REF!,(IF(B27=Data!B109,Data!H109,(IF(B27=Data!#REF!,Data!#REF!,(IF(B27=Data!#REF!,Data!#REF!,Data!#REF!)))))))))))))))&amp;IF(B27=Data!B244,Data!H244,(IF(B27=Data!B245,Data!H245,(IF(B27=Data!#REF!,Data!#REF!,(IF(B27=Data!B240,Data!H240,(IF(B27=Data!B241,Data!H241,(IF(B27=Data!#REF!,Data!H936,(IF(B27=Data!#REF!,Data!#REF!,(IF(B27=Data!B296,Data!H296,Data!#REF!)))))))))))))))&amp;IF(B27=Data!#REF!,Data!#REF!,(IF(B27=Data!#REF!,Data!#REF!,(IF(B27=Data!#REF!,Data!#REF!,(IF(B27=Data!#REF!,Data!#REF!,(IF(B27=Data!#REF!,Data!#REF!,Data!#REF!)))))))))</f>
        <v>#REF!</v>
      </c>
      <c r="Q27" s="378"/>
      <c r="R27" s="378"/>
      <c r="S27" s="186" t="e">
        <f>IF(B27=Data!B118,Data!I118,(IF(B27=Data!B124,Data!I124,(IF(B27=Data!B126,Data!I126,(IF(B27=Data!#REF!,Data!#REF!,(IF(B27=Data!#REF!,Data!#REF!,(IF(B27=Data!B109,Data!I109,(IF(B27=Data!#REF!,Data!#REF!,(IF(B27=Data!#REF!,Data!#REF!,Data!#REF!)))))))))))))))&amp;IF(B27=Data!B244,Data!I244,(IF(B27=Data!B245,Data!I245,(IF(B27=Data!#REF!,Data!#REF!,(IF(B27=Data!B240,Data!I240,(IF(B27=Data!B241,Data!I241,(IF(B27=Data!#REF!,Data!I936,(IF(B27=Data!#REF!,Data!#REF!,(IF(B27=Data!B296,Data!I296,Data!#REF!)))))))))))))))&amp;IF(B27=Data!#REF!,Data!#REF!,(IF(B27=Data!#REF!,Data!#REF!,(IF(B27=Data!#REF!,Data!#REF!,(IF(B27=Data!#REF!,Data!#REF!,(IF(B27=Data!#REF!,Data!#REF!,Data!#REF!)))))))))</f>
        <v>#REF!</v>
      </c>
      <c r="T27" s="379"/>
      <c r="U27" s="186" t="e">
        <f>IF(B27=Data!B118,Data!J118,(IF(B27=Data!B124,Data!J124,(IF(B27=Data!B126,Data!J126,(IF(B27=Data!#REF!,Data!#REF!,(IF(B27=Data!#REF!,Data!#REF!,(IF(B27=Data!B109,Data!J109,(IF(B27=Data!#REF!,Data!#REF!,(IF(B27=Data!#REF!,Data!#REF!,Data!#REF!)))))))))))))))&amp;IF(B27=Data!B244,Data!J244,(IF(B27=Data!B245,Data!J245,(IF(B27=Data!#REF!,Data!#REF!,(IF(B27=Data!B240,Data!J240,(IF(B27=Data!B241,Data!J241,(IF(B27=Data!#REF!,Data!J936,(IF(B27=Data!#REF!,Data!#REF!,(IF(B27=Data!B296,Data!J296,Data!#REF!)))))))))))))))&amp;IF(B27=Data!#REF!,Data!#REF!,(IF(B27=Data!#REF!,Data!#REF!,(IF(B27=Data!#REF!,Data!#REF!,(IF(B27=Data!#REF!,Data!#REF!,(IF(B27=Data!#REF!,Data!#REF!,Data!#REF!)))))))))</f>
        <v>#REF!</v>
      </c>
      <c r="V27" s="184" t="str">
        <f>IF(D27="","",VLOOKUP(B27,Data!$B$5:$J$404,9,FALSE)*D27)</f>
        <v/>
      </c>
    </row>
    <row r="28" spans="1:22" s="340" customFormat="1" ht="19.5" customHeight="1">
      <c r="A28" s="272"/>
      <c r="B28" s="695" t="s">
        <v>1264</v>
      </c>
      <c r="C28" s="696"/>
      <c r="D28" s="454">
        <f>SUM(D18:D26)</f>
        <v>24</v>
      </c>
      <c r="E28" s="191"/>
      <c r="F28" s="191"/>
      <c r="G28" s="455">
        <f>SUM(G18:G26)</f>
        <v>95070.68</v>
      </c>
      <c r="H28" s="383"/>
      <c r="I28" s="191"/>
      <c r="J28" s="191"/>
      <c r="K28" s="455">
        <f>SUM(K18:K27)</f>
        <v>7088</v>
      </c>
      <c r="L28" s="455">
        <f>SUM(L18:L27)</f>
        <v>6342</v>
      </c>
      <c r="M28" s="190">
        <f>SUM(M16:M17)</f>
        <v>0</v>
      </c>
      <c r="N28" s="190"/>
      <c r="O28" s="190"/>
      <c r="P28" s="190"/>
      <c r="Q28" s="190"/>
      <c r="R28" s="190">
        <f>SUM(R16:R17)</f>
        <v>0</v>
      </c>
      <c r="S28" s="190">
        <f>SUM(S16:S17)</f>
        <v>0</v>
      </c>
      <c r="T28" s="190"/>
      <c r="U28" s="190">
        <f>SUM(U16:U17)</f>
        <v>0</v>
      </c>
      <c r="V28" s="456">
        <f>SUM(V18:V27)</f>
        <v>36.992000000000004</v>
      </c>
    </row>
    <row r="29" spans="1:22" ht="10.25" customHeight="1">
      <c r="A29" s="272"/>
      <c r="B29" s="697"/>
      <c r="C29" s="698"/>
      <c r="D29" s="395"/>
      <c r="E29" s="311"/>
      <c r="F29" s="160" t="s">
        <v>523</v>
      </c>
      <c r="G29" s="157"/>
      <c r="H29" s="344"/>
      <c r="I29" s="344"/>
      <c r="J29" s="344"/>
      <c r="K29" s="161"/>
      <c r="L29" s="151"/>
      <c r="M29" s="298"/>
      <c r="T29" s="298"/>
      <c r="U29" s="298"/>
      <c r="V29" s="155"/>
    </row>
    <row r="30" spans="1:22"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22" ht="14">
      <c r="A31" s="297" t="s">
        <v>525</v>
      </c>
      <c r="B31" s="334"/>
      <c r="C31" s="308"/>
      <c r="D31" s="386" t="s">
        <v>87</v>
      </c>
      <c r="F31" s="685"/>
      <c r="G31" s="686"/>
      <c r="H31" s="297" t="s">
        <v>88</v>
      </c>
      <c r="I31" s="350"/>
      <c r="J31" s="154" t="s">
        <v>89</v>
      </c>
      <c r="K31" s="154"/>
      <c r="L31" s="150"/>
      <c r="V31" s="155"/>
    </row>
    <row r="32" spans="1:22">
      <c r="A32" s="297" t="s">
        <v>526</v>
      </c>
      <c r="B32" s="297"/>
      <c r="C32" s="298"/>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1261</v>
      </c>
      <c r="G36" s="674"/>
      <c r="H36" s="673" t="s">
        <v>1265</v>
      </c>
      <c r="I36" s="674"/>
      <c r="J36" s="158" t="s">
        <v>104</v>
      </c>
      <c r="K36" s="158"/>
      <c r="L36" s="675" t="s">
        <v>105</v>
      </c>
      <c r="M36" s="676"/>
      <c r="N36" s="676"/>
      <c r="O36" s="676"/>
      <c r="P36" s="676"/>
      <c r="Q36" s="676"/>
      <c r="R36" s="676"/>
      <c r="S36" s="676"/>
      <c r="T36" s="676"/>
      <c r="U36" s="676"/>
      <c r="V36" s="677"/>
    </row>
    <row r="37" spans="1:22">
      <c r="B37" s="305"/>
    </row>
    <row r="40" spans="1:22" ht="19.25" customHeight="1"/>
    <row r="41" spans="1:22" ht="19.25" customHeight="1"/>
    <row r="42" spans="1:22" s="354" customFormat="1" ht="17.75" customHeight="1">
      <c r="A42" s="163" t="s">
        <v>886</v>
      </c>
      <c r="B42" s="146"/>
      <c r="C42" s="163" t="s">
        <v>569</v>
      </c>
      <c r="D42" s="382"/>
      <c r="E42" s="363"/>
      <c r="F42" s="163" t="s">
        <v>880</v>
      </c>
      <c r="G42" s="146"/>
      <c r="H42" s="163" t="s">
        <v>569</v>
      </c>
      <c r="K42" s="265"/>
      <c r="L42" s="265"/>
      <c r="V42" s="264"/>
    </row>
    <row r="43" spans="1:22" s="354" customFormat="1" ht="17.75" customHeight="1">
      <c r="A43" s="163" t="s">
        <v>887</v>
      </c>
      <c r="B43" s="146"/>
      <c r="C43" s="163" t="s">
        <v>891</v>
      </c>
      <c r="D43" s="382"/>
      <c r="E43" s="363"/>
      <c r="F43" s="247" t="s">
        <v>881</v>
      </c>
      <c r="G43" s="381"/>
      <c r="H43" s="247" t="s">
        <v>891</v>
      </c>
      <c r="K43" s="265"/>
      <c r="L43" s="265"/>
      <c r="V43" s="264"/>
    </row>
    <row r="44" spans="1:22" s="354" customFormat="1" ht="17.75" customHeight="1">
      <c r="A44" s="163" t="s">
        <v>888</v>
      </c>
      <c r="B44" s="146"/>
      <c r="C44" s="163" t="s">
        <v>891</v>
      </c>
      <c r="D44" s="382"/>
      <c r="E44" s="363"/>
      <c r="F44" s="163" t="s">
        <v>882</v>
      </c>
      <c r="G44" s="146"/>
      <c r="H44" s="163" t="s">
        <v>569</v>
      </c>
      <c r="K44" s="265"/>
      <c r="L44" s="265"/>
      <c r="V44" s="264"/>
    </row>
    <row r="45" spans="1:22" s="354" customFormat="1" ht="17.75" customHeight="1">
      <c r="A45" s="163" t="s">
        <v>889</v>
      </c>
      <c r="B45" s="146"/>
      <c r="C45" s="163" t="s">
        <v>569</v>
      </c>
      <c r="D45" s="382"/>
      <c r="E45" s="363"/>
      <c r="F45" s="163" t="s">
        <v>883</v>
      </c>
      <c r="G45" s="146"/>
      <c r="H45" s="163" t="s">
        <v>569</v>
      </c>
      <c r="K45" s="265"/>
      <c r="L45" s="265"/>
      <c r="V45" s="264"/>
    </row>
    <row r="46" spans="1:22" s="354" customFormat="1" ht="17.75" customHeight="1">
      <c r="A46" s="163" t="s">
        <v>890</v>
      </c>
      <c r="B46" s="146"/>
      <c r="C46" s="163" t="s">
        <v>569</v>
      </c>
      <c r="D46" s="382"/>
      <c r="E46" s="363"/>
      <c r="F46" s="163" t="s">
        <v>885</v>
      </c>
      <c r="G46" s="146"/>
      <c r="H46" s="163" t="s">
        <v>569</v>
      </c>
      <c r="K46" s="265"/>
      <c r="L46" s="265"/>
      <c r="V46" s="264"/>
    </row>
    <row r="47" spans="1:22" ht="18.75" customHeight="1">
      <c r="A47" s="411"/>
      <c r="B47" s="411"/>
      <c r="C47" s="411"/>
      <c r="D47" s="384"/>
      <c r="E47" s="266"/>
      <c r="F47" s="163" t="s">
        <v>884</v>
      </c>
      <c r="H47" s="163" t="s">
        <v>569</v>
      </c>
    </row>
    <row r="48" spans="1:22" ht="17.5">
      <c r="A48" s="268"/>
      <c r="B48" s="411"/>
      <c r="C48" s="411"/>
      <c r="D48" s="384"/>
      <c r="E48" s="411"/>
      <c r="F48" s="267"/>
      <c r="G48" s="267"/>
      <c r="H48" s="411"/>
    </row>
    <row r="50" spans="1:12">
      <c r="D50" s="386" t="s">
        <v>872</v>
      </c>
    </row>
    <row r="51" spans="1:12">
      <c r="L51" s="355"/>
    </row>
    <row r="52" spans="1:12" ht="14">
      <c r="A52" s="356"/>
      <c r="C52" s="334"/>
      <c r="D52" s="398"/>
      <c r="L52" s="358"/>
    </row>
    <row r="53" spans="1:12" ht="14">
      <c r="A53" s="359"/>
      <c r="C53" s="334"/>
      <c r="D53" s="398"/>
      <c r="L53" s="358"/>
    </row>
    <row r="54" spans="1:12" ht="14">
      <c r="A54" s="359"/>
      <c r="C54" s="334"/>
      <c r="D54" s="398"/>
      <c r="L54" s="358"/>
    </row>
    <row r="55" spans="1:12" ht="14">
      <c r="A55" s="359"/>
      <c r="B55" s="334"/>
      <c r="C55" s="334"/>
      <c r="D55" s="398"/>
      <c r="L55" s="358"/>
    </row>
    <row r="56" spans="1:12" ht="14">
      <c r="A56" s="359"/>
      <c r="B56" s="334"/>
      <c r="C56" s="334"/>
      <c r="D56" s="398"/>
      <c r="L56" s="358"/>
    </row>
    <row r="57" spans="1:12" ht="14">
      <c r="A57" s="359"/>
      <c r="B57" s="334"/>
      <c r="C57" s="334"/>
      <c r="D57" s="398"/>
      <c r="L57" s="358"/>
    </row>
    <row r="58" spans="1:12" ht="14">
      <c r="A58" s="334"/>
      <c r="B58" s="334"/>
      <c r="C58" s="334"/>
      <c r="D58" s="398"/>
      <c r="L58" s="360"/>
    </row>
    <row r="59" spans="1:12" ht="14">
      <c r="A59" s="359"/>
      <c r="B59" s="334"/>
      <c r="C59" s="334"/>
      <c r="D59" s="398"/>
    </row>
    <row r="60" spans="1:12" ht="14">
      <c r="A60" s="334"/>
      <c r="B60" s="334"/>
      <c r="C60" s="334"/>
      <c r="D60" s="398"/>
    </row>
    <row r="61" spans="1:12" ht="14">
      <c r="A61" s="334"/>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34"/>
      <c r="B72" s="334"/>
      <c r="C72" s="334"/>
      <c r="D72" s="398"/>
    </row>
    <row r="73" spans="1:4" ht="14">
      <c r="B73" s="334"/>
    </row>
    <row r="74" spans="1:4" ht="14">
      <c r="B74" s="334"/>
    </row>
    <row r="75" spans="1:4" ht="14">
      <c r="B75"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36" max="21" man="1"/>
  </rowBreaks>
  <drawing r:id="rId2"/>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A579B-CF1F-4571-B235-C341D4BB3DD4}">
  <sheetPr>
    <pageSetUpPr fitToPage="1"/>
  </sheetPr>
  <dimension ref="A1:AD76"/>
  <sheetViews>
    <sheetView topLeftCell="A13" zoomScale="70" zoomScaleNormal="70" zoomScaleSheetLayoutView="85" workbookViewId="0">
      <selection activeCell="A18" sqref="A18:XFD20"/>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36"/>
      <c r="I10" s="637"/>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1207</v>
      </c>
      <c r="C18" s="187" t="str">
        <f>IF(D18="","",VLOOKUP(B18,Data!$B$5:$L$404,2,FALSE))</f>
        <v/>
      </c>
      <c r="D18" s="274"/>
      <c r="E18" s="276"/>
      <c r="F18" s="185" t="str">
        <f>IF(D18="","",VLOOKUP(B18,Data!$B$5:$L$404,11,FALSE))</f>
        <v/>
      </c>
      <c r="G18" s="188" t="str">
        <f t="shared" ref="G18:G26"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8</v>
      </c>
      <c r="B19" s="419" t="s">
        <v>241</v>
      </c>
      <c r="C19" s="187" t="str">
        <f>IF(D19="","",VLOOKUP(B19,Data!$B$5:$L$404,2,FALSE))</f>
        <v>AAC7368</v>
      </c>
      <c r="D19" s="274">
        <v>1</v>
      </c>
      <c r="E19" s="466"/>
      <c r="F19" s="185">
        <f>IF(D19="","",VLOOKUP(B19,Data!$B$5:$L$404,11,FALSE))</f>
        <v>2618.06</v>
      </c>
      <c r="G19" s="188">
        <f t="shared" si="0"/>
        <v>2618.06</v>
      </c>
      <c r="H19" s="182" t="str">
        <f>IF(D19="","",VLOOKUP(B19,Data!$B$5:$D$404,3,FALSE))</f>
        <v>C/T</v>
      </c>
      <c r="I19" s="182" t="str">
        <f>IF(D19="","",VLOOKUP(B19,Data!$B$5:$M$404,12,FALSE))</f>
        <v>Indonesia</v>
      </c>
      <c r="J19" s="553" t="s">
        <v>1206</v>
      </c>
      <c r="K19" s="183">
        <f>IF(D19="","",VLOOKUP(B19,Data!$B$5:$E$404,4,FALSE)*D19)</f>
        <v>266</v>
      </c>
      <c r="L19" s="183">
        <f>IF(D19="","",VLOOKUP(B19,Data!$B$5:$F$404,5,FALSE)*D19)</f>
        <v>246</v>
      </c>
      <c r="M19" s="189" t="e">
        <f>IF(B19=Data!B82,Data!G82,(IF(B19=Data!B88,Data!G88,(IF(B19=Data!B90,Data!G90,(IF(B19=Data!#REF!,Data!#REF!,(IF(B19=Data!#REF!,Data!#REF!,(IF(B19=Data!B73,Data!G73,(IF(B19=Data!#REF!,Data!#REF!,(IF(B19=Data!#REF!,Data!#REF!,Data!#REF!)))))))))))))))&amp;IF(B19=Data!B207,Data!G207,(IF(B19=Data!B208,Data!G208,(IF(B19=Data!#REF!,Data!#REF!,(IF(B19=Data!B203,Data!G203,(IF(B19=Data!B204,Data!G204,(IF(B19=Data!#REF!,Data!G900,(IF(B19=Data!#REF!,Data!#REF!,(IF(B19=Data!B260,Data!G260,Data!#REF!)))))))))))))))&amp;IF(B19=Data!#REF!,Data!#REF!,(IF(B19=Data!#REF!,Data!#REF!,(IF(B19=Data!#REF!,Data!#REF!,(IF(B19=Data!#REF!,Data!#REF!,(IF(B19=Data!#REF!,Data!#REF!,Data!#REF!)))))))))</f>
        <v>#REF!</v>
      </c>
      <c r="N19" s="377"/>
      <c r="O19" s="378"/>
      <c r="P19" s="186" t="e">
        <f>IF(B19=Data!B82,Data!H82,(IF(B19=Data!B88,Data!H88,(IF(B19=Data!B90,Data!H90,(IF(B19=Data!#REF!,Data!#REF!,(IF(B19=Data!#REF!,Data!#REF!,(IF(B19=Data!B73,Data!H73,(IF(B19=Data!#REF!,Data!#REF!,(IF(B19=Data!#REF!,Data!#REF!,Data!#REF!)))))))))))))))&amp;IF(B19=Data!B207,Data!H207,(IF(B19=Data!B208,Data!H208,(IF(B19=Data!#REF!,Data!#REF!,(IF(B19=Data!B203,Data!H203,(IF(B19=Data!B204,Data!H204,(IF(B19=Data!#REF!,Data!H900,(IF(B19=Data!#REF!,Data!#REF!,(IF(B19=Data!B260,Data!H260,Data!#REF!)))))))))))))))&amp;IF(B19=Data!#REF!,Data!#REF!,(IF(B19=Data!#REF!,Data!#REF!,(IF(B19=Data!#REF!,Data!#REF!,(IF(B19=Data!#REF!,Data!#REF!,(IF(B19=Data!#REF!,Data!#REF!,Data!#REF!)))))))))</f>
        <v>#REF!</v>
      </c>
      <c r="Q19" s="378"/>
      <c r="R19" s="378"/>
      <c r="S19" s="186" t="e">
        <f>IF(B19=Data!B82,Data!I82,(IF(B19=Data!B88,Data!I88,(IF(B19=Data!B90,Data!I90,(IF(B19=Data!#REF!,Data!#REF!,(IF(B19=Data!#REF!,Data!#REF!,(IF(B19=Data!B73,Data!I73,(IF(B19=Data!#REF!,Data!#REF!,(IF(B19=Data!#REF!,Data!#REF!,Data!#REF!)))))))))))))))&amp;IF(B19=Data!B207,Data!I207,(IF(B19=Data!B208,Data!I208,(IF(B19=Data!#REF!,Data!#REF!,(IF(B19=Data!B203,Data!I203,(IF(B19=Data!B204,Data!I204,(IF(B19=Data!#REF!,Data!I900,(IF(B19=Data!#REF!,Data!#REF!,(IF(B19=Data!B260,Data!I260,Data!#REF!)))))))))))))))&amp;IF(B19=Data!#REF!,Data!#REF!,(IF(B19=Data!#REF!,Data!#REF!,(IF(B19=Data!#REF!,Data!#REF!,(IF(B19=Data!#REF!,Data!#REF!,(IF(B19=Data!#REF!,Data!#REF!,Data!#REF!)))))))))</f>
        <v>#REF!</v>
      </c>
      <c r="T19" s="379"/>
      <c r="U19" s="186" t="e">
        <f>IF(B19=Data!B82,Data!J82,(IF(B19=Data!B88,Data!J88,(IF(B19=Data!B90,Data!J90,(IF(B19=Data!#REF!,Data!#REF!,(IF(B19=Data!#REF!,Data!#REF!,(IF(B19=Data!B73,Data!J73,(IF(B19=Data!#REF!,Data!#REF!,(IF(B19=Data!#REF!,Data!#REF!,Data!#REF!)))))))))))))))&amp;IF(B19=Data!B207,Data!J207,(IF(B19=Data!B208,Data!J208,(IF(B19=Data!#REF!,Data!#REF!,(IF(B19=Data!B203,Data!J203,(IF(B19=Data!B204,Data!J204,(IF(B19=Data!#REF!,Data!J900,(IF(B19=Data!#REF!,Data!#REF!,(IF(B19=Data!B260,Data!J260,Data!#REF!)))))))))))))))&amp;IF(B19=Data!#REF!,Data!#REF!,(IF(B19=Data!#REF!,Data!#REF!,(IF(B19=Data!#REF!,Data!#REF!,(IF(B19=Data!#REF!,Data!#REF!,(IF(B19=Data!#REF!,Data!#REF!,Data!#REF!)))))))))</f>
        <v>#REF!</v>
      </c>
      <c r="V19" s="184">
        <f>IF(D19="","",VLOOKUP(B19,Data!$B$5:$J$404,9,FALSE)*D19)</f>
        <v>1.488</v>
      </c>
    </row>
    <row r="20" spans="1:30" s="340" customFormat="1" ht="17" customHeight="1">
      <c r="A20" s="272"/>
      <c r="B20" s="419"/>
      <c r="C20" s="187" t="str">
        <f>IF(D20="","",VLOOKUP(B20,Data!$B$5:$L$404,2,FALSE))</f>
        <v/>
      </c>
      <c r="D20" s="274"/>
      <c r="E20" s="466"/>
      <c r="F20" s="185" t="str">
        <f>IF(D20="","",VLOOKUP(B20,Data!$B$5:$L$404,11,FALSE))</f>
        <v/>
      </c>
      <c r="G20" s="188" t="str">
        <f t="shared" si="0"/>
        <v>-</v>
      </c>
      <c r="H20" s="182" t="str">
        <f>IF(D20="","",VLOOKUP(B20,Data!$B$5:$D$404,3,FALSE))</f>
        <v/>
      </c>
      <c r="I20" s="182" t="str">
        <f>IF(D20="","",VLOOKUP(B20,Data!$B$5:$M$404,12,FALSE))</f>
        <v/>
      </c>
      <c r="J20" s="553"/>
      <c r="K20" s="183" t="str">
        <f>IF(D20="","",VLOOKUP(B20,Data!$B$5:$E$404,4,FALSE)*D20)</f>
        <v/>
      </c>
      <c r="L20" s="183" t="str">
        <f>IF(D20="","",VLOOKUP(B20,Data!$B$5:$F$404,5,FALSE)*D20)</f>
        <v/>
      </c>
      <c r="M20" s="189" t="e">
        <f>IF(B20=Data!B83,Data!G83,(IF(B20=Data!B89,Data!G89,(IF(B20=Data!B91,Data!G91,(IF(B20=Data!#REF!,Data!#REF!,(IF(B20=Data!#REF!,Data!#REF!,(IF(B20=Data!B74,Data!G74,(IF(B20=Data!#REF!,Data!#REF!,(IF(B20=Data!#REF!,Data!#REF!,Data!#REF!)))))))))))))))&amp;IF(B20=Data!B208,Data!G208,(IF(B20=Data!B209,Data!G209,(IF(B20=Data!#REF!,Data!#REF!,(IF(B20=Data!B204,Data!G204,(IF(B20=Data!B205,Data!G205,(IF(B20=Data!#REF!,Data!G901,(IF(B20=Data!#REF!,Data!#REF!,(IF(B20=Data!B261,Data!G261,Data!#REF!)))))))))))))))&amp;IF(B20=Data!#REF!,Data!#REF!,(IF(B20=Data!#REF!,Data!#REF!,(IF(B20=Data!#REF!,Data!#REF!,(IF(B20=Data!#REF!,Data!#REF!,(IF(B20=Data!#REF!,Data!#REF!,Data!#REF!)))))))))</f>
        <v>#REF!</v>
      </c>
      <c r="N20" s="377"/>
      <c r="O20" s="378"/>
      <c r="P20" s="186" t="e">
        <f>IF(B20=Data!B83,Data!H83,(IF(B20=Data!B89,Data!H89,(IF(B20=Data!B91,Data!H91,(IF(B20=Data!#REF!,Data!#REF!,(IF(B20=Data!#REF!,Data!#REF!,(IF(B20=Data!B74,Data!H74,(IF(B20=Data!#REF!,Data!#REF!,(IF(B20=Data!#REF!,Data!#REF!,Data!#REF!)))))))))))))))&amp;IF(B20=Data!B208,Data!H208,(IF(B20=Data!B209,Data!H209,(IF(B20=Data!#REF!,Data!#REF!,(IF(B20=Data!B204,Data!H204,(IF(B20=Data!B205,Data!H205,(IF(B20=Data!#REF!,Data!H901,(IF(B20=Data!#REF!,Data!#REF!,(IF(B20=Data!B261,Data!H261,Data!#REF!)))))))))))))))&amp;IF(B20=Data!#REF!,Data!#REF!,(IF(B20=Data!#REF!,Data!#REF!,(IF(B20=Data!#REF!,Data!#REF!,(IF(B20=Data!#REF!,Data!#REF!,(IF(B20=Data!#REF!,Data!#REF!,Data!#REF!)))))))))</f>
        <v>#REF!</v>
      </c>
      <c r="Q20" s="378"/>
      <c r="R20" s="378"/>
      <c r="S20" s="186" t="e">
        <f>IF(B20=Data!B83,Data!I83,(IF(B20=Data!B89,Data!I89,(IF(B20=Data!B91,Data!I91,(IF(B20=Data!#REF!,Data!#REF!,(IF(B20=Data!#REF!,Data!#REF!,(IF(B20=Data!B74,Data!I74,(IF(B20=Data!#REF!,Data!#REF!,(IF(B20=Data!#REF!,Data!#REF!,Data!#REF!)))))))))))))))&amp;IF(B20=Data!B208,Data!I208,(IF(B20=Data!B209,Data!I209,(IF(B20=Data!#REF!,Data!#REF!,(IF(B20=Data!B204,Data!I204,(IF(B20=Data!B205,Data!I205,(IF(B20=Data!#REF!,Data!I901,(IF(B20=Data!#REF!,Data!#REF!,(IF(B20=Data!B261,Data!I261,Data!#REF!)))))))))))))))&amp;IF(B20=Data!#REF!,Data!#REF!,(IF(B20=Data!#REF!,Data!#REF!,(IF(B20=Data!#REF!,Data!#REF!,(IF(B20=Data!#REF!,Data!#REF!,(IF(B20=Data!#REF!,Data!#REF!,Data!#REF!)))))))))</f>
        <v>#REF!</v>
      </c>
      <c r="T20" s="379"/>
      <c r="U20" s="186" t="e">
        <f>IF(B20=Data!B83,Data!J83,(IF(B20=Data!B89,Data!J89,(IF(B20=Data!B91,Data!J91,(IF(B20=Data!#REF!,Data!#REF!,(IF(B20=Data!#REF!,Data!#REF!,(IF(B20=Data!B74,Data!J74,(IF(B20=Data!#REF!,Data!#REF!,(IF(B20=Data!#REF!,Data!#REF!,Data!#REF!)))))))))))))))&amp;IF(B20=Data!B208,Data!J208,(IF(B20=Data!B209,Data!J209,(IF(B20=Data!#REF!,Data!#REF!,(IF(B20=Data!B204,Data!J204,(IF(B20=Data!B205,Data!J205,(IF(B20=Data!#REF!,Data!J901,(IF(B20=Data!#REF!,Data!#REF!,(IF(B20=Data!B261,Data!J261,Data!#REF!)))))))))))))))&amp;IF(B20=Data!#REF!,Data!#REF!,(IF(B20=Data!#REF!,Data!#REF!,(IF(B20=Data!#REF!,Data!#REF!,(IF(B20=Data!#REF!,Data!#REF!,(IF(B20=Data!#REF!,Data!#REF!,Data!#REF!)))))))))</f>
        <v>#REF!</v>
      </c>
      <c r="V20" s="184" t="str">
        <f>IF(D20="","",VLOOKUP(B20,Data!$B$5:$J$404,9,FALSE)*D20)</f>
        <v/>
      </c>
    </row>
    <row r="21" spans="1:30" s="340" customFormat="1" ht="17" customHeight="1">
      <c r="A21" s="271"/>
      <c r="B21" s="420"/>
      <c r="C21" s="187" t="str">
        <f>IF(D21="","",VLOOKUP(B21,Data!$B$5:$L$404,2,FALSE))</f>
        <v/>
      </c>
      <c r="D21" s="274"/>
      <c r="E21" s="276"/>
      <c r="F21" s="185" t="str">
        <f>IF(D21="","",VLOOKUP(B21,Data!$B$5:$L$404,11,FALSE))</f>
        <v/>
      </c>
      <c r="G21" s="188" t="str">
        <f t="shared" si="0"/>
        <v>-</v>
      </c>
      <c r="H21" s="182" t="str">
        <f>IF(D21="","",VLOOKUP(B21,Data!$B$5:$D$404,3,FALSE))</f>
        <v/>
      </c>
      <c r="I21" s="182" t="str">
        <f>IF(D21="","",VLOOKUP(B21,Data!$B$5:$M$404,12,FALSE))</f>
        <v/>
      </c>
      <c r="J21" s="279"/>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419"/>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553"/>
      <c r="K22" s="183" t="str">
        <f>IF(D22="","",VLOOKUP(B22,Data!$B$5:$E$404,4,FALSE)*D22)</f>
        <v/>
      </c>
      <c r="L22" s="183" t="str">
        <f>IF(D22="","",VLOOKUP(B22,Data!$B$5:$F$404,5,FALSE)*D22)</f>
        <v/>
      </c>
      <c r="M22" s="189" t="e">
        <f>IF(B22=Data!B85,Data!G85,(IF(B22=Data!B91,Data!G91,(IF(B22=Data!B93,Data!G93,(IF(B22=Data!#REF!,Data!#REF!,(IF(B22=Data!#REF!,Data!#REF!,(IF(B22=Data!B76,Data!G76,(IF(B22=Data!#REF!,Data!#REF!,(IF(B22=Data!#REF!,Data!#REF!,Data!#REF!)))))))))))))))&amp;IF(B22=Data!B210,Data!G210,(IF(B22=Data!B211,Data!G211,(IF(B22=Data!#REF!,Data!#REF!,(IF(B22=Data!B206,Data!G206,(IF(B22=Data!B207,Data!G207,(IF(B22=Data!#REF!,Data!G903,(IF(B22=Data!#REF!,Data!#REF!,(IF(B22=Data!B263,Data!G263,Data!#REF!)))))))))))))))&amp;IF(B22=Data!#REF!,Data!#REF!,(IF(B22=Data!#REF!,Data!#REF!,(IF(B22=Data!#REF!,Data!#REF!,(IF(B22=Data!#REF!,Data!#REF!,(IF(B22=Data!#REF!,Data!#REF!,Data!#REF!)))))))))</f>
        <v>#REF!</v>
      </c>
      <c r="N22" s="377"/>
      <c r="O22" s="378"/>
      <c r="P22" s="186" t="e">
        <f>IF(B22=Data!B85,Data!H85,(IF(B22=Data!B91,Data!H91,(IF(B22=Data!B93,Data!H93,(IF(B22=Data!#REF!,Data!#REF!,(IF(B22=Data!#REF!,Data!#REF!,(IF(B22=Data!B76,Data!H76,(IF(B22=Data!#REF!,Data!#REF!,(IF(B22=Data!#REF!,Data!#REF!,Data!#REF!)))))))))))))))&amp;IF(B22=Data!B210,Data!H210,(IF(B22=Data!B211,Data!H211,(IF(B22=Data!#REF!,Data!#REF!,(IF(B22=Data!B206,Data!H206,(IF(B22=Data!B207,Data!H207,(IF(B22=Data!#REF!,Data!H903,(IF(B22=Data!#REF!,Data!#REF!,(IF(B22=Data!B263,Data!H263,Data!#REF!)))))))))))))))&amp;IF(B22=Data!#REF!,Data!#REF!,(IF(B22=Data!#REF!,Data!#REF!,(IF(B22=Data!#REF!,Data!#REF!,(IF(B22=Data!#REF!,Data!#REF!,(IF(B22=Data!#REF!,Data!#REF!,Data!#REF!)))))))))</f>
        <v>#REF!</v>
      </c>
      <c r="Q22" s="378"/>
      <c r="R22" s="378"/>
      <c r="S22" s="186" t="e">
        <f>IF(B22=Data!B85,Data!I85,(IF(B22=Data!B91,Data!I91,(IF(B22=Data!B93,Data!I93,(IF(B22=Data!#REF!,Data!#REF!,(IF(B22=Data!#REF!,Data!#REF!,(IF(B22=Data!B76,Data!I76,(IF(B22=Data!#REF!,Data!#REF!,(IF(B22=Data!#REF!,Data!#REF!,Data!#REF!)))))))))))))))&amp;IF(B22=Data!B210,Data!I210,(IF(B22=Data!B211,Data!I211,(IF(B22=Data!#REF!,Data!#REF!,(IF(B22=Data!B206,Data!I206,(IF(B22=Data!B207,Data!I207,(IF(B22=Data!#REF!,Data!I903,(IF(B22=Data!#REF!,Data!#REF!,(IF(B22=Data!B263,Data!I263,Data!#REF!)))))))))))))))&amp;IF(B22=Data!#REF!,Data!#REF!,(IF(B22=Data!#REF!,Data!#REF!,(IF(B22=Data!#REF!,Data!#REF!,(IF(B22=Data!#REF!,Data!#REF!,(IF(B22=Data!#REF!,Data!#REF!,Data!#REF!)))))))))</f>
        <v>#REF!</v>
      </c>
      <c r="T22" s="379"/>
      <c r="U22" s="186" t="e">
        <f>IF(B22=Data!B85,Data!J85,(IF(B22=Data!B91,Data!J91,(IF(B22=Data!B93,Data!J93,(IF(B22=Data!#REF!,Data!#REF!,(IF(B22=Data!#REF!,Data!#REF!,(IF(B22=Data!B76,Data!J76,(IF(B22=Data!#REF!,Data!#REF!,(IF(B22=Data!#REF!,Data!#REF!,Data!#REF!)))))))))))))))&amp;IF(B22=Data!B210,Data!J210,(IF(B22=Data!B211,Data!J211,(IF(B22=Data!#REF!,Data!#REF!,(IF(B22=Data!B206,Data!J206,(IF(B22=Data!B207,Data!J207,(IF(B22=Data!#REF!,Data!J903,(IF(B22=Data!#REF!,Data!#REF!,(IF(B22=Data!B263,Data!J263,Data!#REF!)))))))))))))))&amp;IF(B22=Data!#REF!,Data!#REF!,(IF(B22=Data!#REF!,Data!#REF!,(IF(B22=Data!#REF!,Data!#REF!,(IF(B22=Data!#REF!,Data!#REF!,(IF(B22=Data!#REF!,Data!#REF!,Data!#REF!)))))))))</f>
        <v>#REF!</v>
      </c>
      <c r="V22" s="184" t="str">
        <f>IF(D22="","",VLOOKUP(B22,Data!$B$5:$J$404,9,FALSE)*D22)</f>
        <v/>
      </c>
    </row>
    <row r="23" spans="1:30" s="340" customFormat="1" ht="17" customHeight="1">
      <c r="A23" s="272"/>
      <c r="B23" s="419"/>
      <c r="C23" s="187" t="str">
        <f>IF(D23="","",VLOOKUP(B23,Data!$B$5:$L$404,2,FALSE))</f>
        <v/>
      </c>
      <c r="D23" s="274"/>
      <c r="E23" s="466"/>
      <c r="F23" s="185" t="str">
        <f>IF(D23="","",VLOOKUP(B23,Data!$B$5:$L$404,11,FALSE))</f>
        <v/>
      </c>
      <c r="G23" s="188" t="str">
        <f t="shared" si="0"/>
        <v>-</v>
      </c>
      <c r="H23" s="182" t="str">
        <f>IF(D23="","",VLOOKUP(B23,Data!$B$5:$D$404,3,FALSE))</f>
        <v/>
      </c>
      <c r="I23" s="182" t="str">
        <f>IF(D23="","",VLOOKUP(B23,Data!$B$5:$M$404,12,FALSE))</f>
        <v/>
      </c>
      <c r="J23" s="553"/>
      <c r="K23" s="183" t="str">
        <f>IF(D23="","",VLOOKUP(B23,Data!$B$5:$E$404,4,FALSE)*D23)</f>
        <v/>
      </c>
      <c r="L23" s="183" t="str">
        <f>IF(D23="","",VLOOKUP(B23,Data!$B$5:$F$404,5,FALSE)*D23)</f>
        <v/>
      </c>
      <c r="M23" s="189" t="e">
        <f>IF(B23=Data!B81,Data!G81,(IF(B23=Data!B87,Data!G87,(IF(B23=Data!B89,Data!G89,(IF(B23=Data!#REF!,Data!#REF!,(IF(B23=Data!#REF!,Data!#REF!,(IF(B23=Data!B72,Data!G72,(IF(B23=Data!#REF!,Data!#REF!,(IF(B23=Data!#REF!,Data!#REF!,Data!#REF!)))))))))))))))&amp;IF(B23=Data!B206,Data!G206,(IF(B23=Data!B207,Data!G207,(IF(B23=Data!#REF!,Data!#REF!,(IF(B23=Data!B202,Data!G202,(IF(B23=Data!B203,Data!G203,(IF(B23=Data!#REF!,Data!G899,(IF(B23=Data!#REF!,Data!#REF!,(IF(B23=Data!B259,Data!G259,Data!#REF!)))))))))))))))&amp;IF(B23=Data!#REF!,Data!#REF!,(IF(B23=Data!#REF!,Data!#REF!,(IF(B23=Data!#REF!,Data!#REF!,(IF(B23=Data!#REF!,Data!#REF!,(IF(B23=Data!#REF!,Data!#REF!,Data!#REF!)))))))))</f>
        <v>#REF!</v>
      </c>
      <c r="N23" s="377"/>
      <c r="O23" s="378"/>
      <c r="P23" s="186" t="e">
        <f>IF(B23=Data!B81,Data!H81,(IF(B23=Data!B87,Data!H87,(IF(B23=Data!B89,Data!H89,(IF(B23=Data!#REF!,Data!#REF!,(IF(B23=Data!#REF!,Data!#REF!,(IF(B23=Data!B72,Data!H72,(IF(B23=Data!#REF!,Data!#REF!,(IF(B23=Data!#REF!,Data!#REF!,Data!#REF!)))))))))))))))&amp;IF(B23=Data!B206,Data!H206,(IF(B23=Data!B207,Data!H207,(IF(B23=Data!#REF!,Data!#REF!,(IF(B23=Data!B202,Data!H202,(IF(B23=Data!B203,Data!H203,(IF(B23=Data!#REF!,Data!H899,(IF(B23=Data!#REF!,Data!#REF!,(IF(B23=Data!B259,Data!H259,Data!#REF!)))))))))))))))&amp;IF(B23=Data!#REF!,Data!#REF!,(IF(B23=Data!#REF!,Data!#REF!,(IF(B23=Data!#REF!,Data!#REF!,(IF(B23=Data!#REF!,Data!#REF!,(IF(B23=Data!#REF!,Data!#REF!,Data!#REF!)))))))))</f>
        <v>#REF!</v>
      </c>
      <c r="Q23" s="378"/>
      <c r="R23" s="378"/>
      <c r="S23" s="186" t="e">
        <f>IF(B23=Data!B81,Data!I81,(IF(B23=Data!B87,Data!I87,(IF(B23=Data!B89,Data!I89,(IF(B23=Data!#REF!,Data!#REF!,(IF(B23=Data!#REF!,Data!#REF!,(IF(B23=Data!B72,Data!I72,(IF(B23=Data!#REF!,Data!#REF!,(IF(B23=Data!#REF!,Data!#REF!,Data!#REF!)))))))))))))))&amp;IF(B23=Data!B206,Data!I206,(IF(B23=Data!B207,Data!I207,(IF(B23=Data!#REF!,Data!#REF!,(IF(B23=Data!B202,Data!I202,(IF(B23=Data!B203,Data!I203,(IF(B23=Data!#REF!,Data!I899,(IF(B23=Data!#REF!,Data!#REF!,(IF(B23=Data!B259,Data!I259,Data!#REF!)))))))))))))))&amp;IF(B23=Data!#REF!,Data!#REF!,(IF(B23=Data!#REF!,Data!#REF!,(IF(B23=Data!#REF!,Data!#REF!,(IF(B23=Data!#REF!,Data!#REF!,(IF(B23=Data!#REF!,Data!#REF!,Data!#REF!)))))))))</f>
        <v>#REF!</v>
      </c>
      <c r="T23" s="379"/>
      <c r="U23" s="186" t="e">
        <f>IF(B23=Data!B81,Data!J81,(IF(B23=Data!B87,Data!J87,(IF(B23=Data!B89,Data!J89,(IF(B23=Data!#REF!,Data!#REF!,(IF(B23=Data!#REF!,Data!#REF!,(IF(B23=Data!B72,Data!J72,(IF(B23=Data!#REF!,Data!#REF!,(IF(B23=Data!#REF!,Data!#REF!,Data!#REF!)))))))))))))))&amp;IF(B23=Data!B206,Data!J206,(IF(B23=Data!B207,Data!J207,(IF(B23=Data!#REF!,Data!#REF!,(IF(B23=Data!B202,Data!J202,(IF(B23=Data!B203,Data!J203,(IF(B23=Data!#REF!,Data!J899,(IF(B23=Data!#REF!,Data!#REF!,(IF(B23=Data!B259,Data!J259,Data!#REF!)))))))))))))))&amp;IF(B23=Data!#REF!,Data!#REF!,(IF(B23=Data!#REF!,Data!#REF!,(IF(B23=Data!#REF!,Data!#REF!,(IF(B23=Data!#REF!,Data!#REF!,(IF(B23=Data!#REF!,Data!#REF!,Data!#REF!)))))))))</f>
        <v>#REF!</v>
      </c>
      <c r="V23" s="184" t="str">
        <f>IF(D23="","",VLOOKUP(B23,Data!$B$5:$J$404,9,FALSE)*D23)</f>
        <v/>
      </c>
    </row>
    <row r="24" spans="1:30" s="409" customFormat="1" ht="17" customHeight="1">
      <c r="A24" s="410"/>
      <c r="B24" s="368"/>
      <c r="C24" s="187" t="str">
        <f>IF(D24="","",VLOOKUP(B24,Data!$B$5:$L$404,2,FALSE))</f>
        <v/>
      </c>
      <c r="D24" s="274"/>
      <c r="E24" s="273"/>
      <c r="F24" s="376" t="str">
        <f>IF(D24="","",VLOOKUP(B24,Data!$B$5:$L$404,11,FALSE))</f>
        <v/>
      </c>
      <c r="G24" s="400" t="str">
        <f t="shared" si="0"/>
        <v>-</v>
      </c>
      <c r="H24" s="401" t="str">
        <f>IF(D24="","",VLOOKUP(B24,Data!$B$5:$D$404,3,FALSE))</f>
        <v/>
      </c>
      <c r="I24" s="401" t="str">
        <f>IF(D24="","",VLOOKUP(B24,Data!$B$5:$M$404,12,FALSE))</f>
        <v/>
      </c>
      <c r="J24" s="402"/>
      <c r="K24" s="187" t="str">
        <f>IF(D24="","",VLOOKUP(B24,Data!$B$5:$E$404,4,FALSE)*D24)</f>
        <v/>
      </c>
      <c r="L24" s="187" t="str">
        <f>IF(D24="","",VLOOKUP(B24,Data!$B$5:$F$404,5,FALSE)*D24)</f>
        <v/>
      </c>
      <c r="M24" s="403"/>
      <c r="N24" s="404"/>
      <c r="O24" s="405"/>
      <c r="P24" s="406"/>
      <c r="Q24" s="405"/>
      <c r="R24" s="405"/>
      <c r="S24" s="406"/>
      <c r="T24" s="407"/>
      <c r="U24" s="406"/>
      <c r="V24" s="408" t="str">
        <f>IF(D24="","",VLOOKUP(B24,Data!$B$5:$J$404,9,FALSE)*D24)</f>
        <v/>
      </c>
      <c r="W24" s="386"/>
      <c r="X24" s="386"/>
      <c r="Y24" s="386"/>
      <c r="Z24" s="386"/>
      <c r="AA24" s="386"/>
      <c r="AB24" s="386"/>
      <c r="AC24" s="386"/>
      <c r="AD24" s="386"/>
    </row>
    <row r="25" spans="1:30" s="340" customFormat="1" ht="17" customHeight="1">
      <c r="A25" s="410"/>
      <c r="B25" s="342"/>
      <c r="C25" s="187" t="str">
        <f>IF(D25="","",VLOOKUP(B25,Data!$B$5:$L$404,2,FALSE))</f>
        <v/>
      </c>
      <c r="D25" s="274"/>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399"/>
      <c r="B26" s="342" t="s">
        <v>871</v>
      </c>
      <c r="C26" s="187" t="str">
        <f>IF(D26="","",VLOOKUP(B26,Data!$B$5:$L$404,2,FALSE))</f>
        <v/>
      </c>
      <c r="D26" s="274"/>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410"/>
      <c r="B27" s="342" t="s">
        <v>1268</v>
      </c>
      <c r="C27" s="187"/>
      <c r="D27" s="274" t="s">
        <v>12</v>
      </c>
      <c r="E27" s="276"/>
      <c r="F27" s="185"/>
      <c r="G27" s="188"/>
      <c r="H27" s="182"/>
      <c r="I27" s="182"/>
      <c r="J27" s="246"/>
      <c r="K27" s="183"/>
      <c r="L27" s="183"/>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c r="W27" s="282"/>
      <c r="X27" s="282"/>
      <c r="Y27" s="282"/>
      <c r="Z27" s="282"/>
      <c r="AA27" s="282"/>
      <c r="AB27" s="282"/>
      <c r="AC27" s="282"/>
      <c r="AD27" s="282"/>
    </row>
    <row r="28" spans="1:30" s="340" customFormat="1" ht="19.5" customHeight="1">
      <c r="A28" s="272"/>
      <c r="B28" s="695" t="s">
        <v>1266</v>
      </c>
      <c r="C28" s="696"/>
      <c r="D28" s="269">
        <f>SUM(D16:D27)</f>
        <v>1</v>
      </c>
      <c r="E28" s="374"/>
      <c r="F28" s="380"/>
      <c r="G28" s="191">
        <f>SUM(G16:G27)</f>
        <v>2618.06</v>
      </c>
      <c r="H28" s="191"/>
      <c r="I28" s="383"/>
      <c r="J28" s="343"/>
      <c r="K28" s="191">
        <f>SUM(K16:K27)</f>
        <v>266</v>
      </c>
      <c r="L28" s="191">
        <f>SUM(L16:L27)</f>
        <v>246</v>
      </c>
      <c r="M28" s="191" t="e">
        <f>SUM(M16:M27)</f>
        <v>#REF!</v>
      </c>
      <c r="N28" s="190">
        <f>SUM(N14:N15)</f>
        <v>0</v>
      </c>
      <c r="O28" s="190" t="e">
        <f>SUM(#REF!)</f>
        <v>#REF!</v>
      </c>
      <c r="P28" s="190">
        <f>SUM(P14:P15)</f>
        <v>0</v>
      </c>
      <c r="Q28" s="190">
        <f>SUM(Q14:Q15)</f>
        <v>0</v>
      </c>
      <c r="R28" s="190" t="e">
        <f>SUM(#REF!)</f>
        <v>#REF!</v>
      </c>
      <c r="S28" s="190">
        <f>SUM(S14:S15)</f>
        <v>0</v>
      </c>
      <c r="T28" s="190">
        <f>SUM(T14:T15)</f>
        <v>0</v>
      </c>
      <c r="U28" s="190"/>
      <c r="V28" s="192">
        <f>SUM(V16:V27)</f>
        <v>1.488</v>
      </c>
      <c r="W28" s="282"/>
    </row>
    <row r="29" spans="1:30" ht="10.5" customHeight="1">
      <c r="A29" s="272"/>
      <c r="B29" s="697"/>
      <c r="C29" s="698"/>
      <c r="D29" s="395"/>
      <c r="E29" s="375"/>
      <c r="F29" s="311"/>
      <c r="G29" s="160" t="s">
        <v>523</v>
      </c>
      <c r="H29" s="157"/>
      <c r="I29" s="344"/>
      <c r="J29" s="344"/>
      <c r="K29" s="344"/>
      <c r="L29" s="161"/>
      <c r="M29" s="151"/>
      <c r="N29" s="298"/>
      <c r="U29" s="298"/>
      <c r="V29" s="298"/>
    </row>
    <row r="30" spans="1:30"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386" t="s">
        <v>87</v>
      </c>
      <c r="F31" s="685"/>
      <c r="G31" s="686"/>
      <c r="H31" s="297" t="s">
        <v>88</v>
      </c>
      <c r="I31" s="350"/>
      <c r="J31" s="154" t="s">
        <v>89</v>
      </c>
      <c r="K31" s="154"/>
      <c r="L31" s="150"/>
      <c r="V31" s="155"/>
    </row>
    <row r="32" spans="1:30">
      <c r="A32" s="297" t="s">
        <v>526</v>
      </c>
      <c r="B32" s="297"/>
      <c r="C32" s="298"/>
      <c r="D32" s="386"/>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1261</v>
      </c>
      <c r="G36" s="674"/>
      <c r="H36" s="673" t="s">
        <v>1265</v>
      </c>
      <c r="I36" s="674"/>
      <c r="J36" s="158" t="s">
        <v>104</v>
      </c>
      <c r="K36" s="158"/>
      <c r="L36" s="675" t="s">
        <v>105</v>
      </c>
      <c r="M36" s="676"/>
      <c r="N36" s="676"/>
      <c r="O36" s="676"/>
      <c r="P36" s="676"/>
      <c r="Q36" s="676"/>
      <c r="R36" s="676"/>
      <c r="S36" s="676"/>
      <c r="T36" s="676"/>
      <c r="U36" s="676"/>
      <c r="V36" s="677"/>
    </row>
    <row r="37" spans="1:22">
      <c r="B37" s="305"/>
    </row>
    <row r="43" spans="1:22" s="354" customFormat="1" ht="26.25" customHeight="1">
      <c r="A43" s="163" t="s">
        <v>886</v>
      </c>
      <c r="B43" s="146"/>
      <c r="C43" s="163" t="s">
        <v>569</v>
      </c>
      <c r="D43" s="362"/>
      <c r="E43" s="362"/>
      <c r="F43" s="363"/>
      <c r="G43" s="163" t="s">
        <v>880</v>
      </c>
      <c r="H43" s="146"/>
      <c r="I43" s="163" t="s">
        <v>569</v>
      </c>
      <c r="K43" s="265"/>
      <c r="L43" s="265"/>
      <c r="V43" s="264"/>
    </row>
    <row r="44" spans="1:22" s="354" customFormat="1" ht="19.25" customHeight="1">
      <c r="A44" s="163" t="s">
        <v>887</v>
      </c>
      <c r="B44" s="146"/>
      <c r="C44" s="163" t="s">
        <v>891</v>
      </c>
      <c r="D44" s="362"/>
      <c r="E44" s="362"/>
      <c r="F44" s="363"/>
      <c r="G44" s="247" t="s">
        <v>881</v>
      </c>
      <c r="H44" s="381"/>
      <c r="I44" s="247" t="s">
        <v>891</v>
      </c>
      <c r="K44" s="265"/>
      <c r="L44" s="265"/>
      <c r="V44" s="264"/>
    </row>
    <row r="45" spans="1:22" s="354" customFormat="1" ht="19.25" customHeight="1">
      <c r="A45" s="163" t="s">
        <v>888</v>
      </c>
      <c r="B45" s="146"/>
      <c r="C45" s="163" t="s">
        <v>891</v>
      </c>
      <c r="D45" s="362"/>
      <c r="E45" s="362"/>
      <c r="F45" s="363"/>
      <c r="G45" s="163" t="s">
        <v>882</v>
      </c>
      <c r="H45" s="146"/>
      <c r="I45" s="163" t="s">
        <v>569</v>
      </c>
      <c r="K45" s="265"/>
      <c r="L45" s="265"/>
      <c r="V45" s="264"/>
    </row>
    <row r="46" spans="1:22" s="354" customFormat="1" ht="19.25" customHeight="1">
      <c r="A46" s="163" t="s">
        <v>889</v>
      </c>
      <c r="B46" s="146"/>
      <c r="C46" s="163" t="s">
        <v>569</v>
      </c>
      <c r="D46" s="362"/>
      <c r="E46" s="362"/>
      <c r="F46" s="363"/>
      <c r="G46" s="163" t="s">
        <v>883</v>
      </c>
      <c r="H46" s="146"/>
      <c r="I46" s="163" t="s">
        <v>569</v>
      </c>
      <c r="K46" s="265"/>
      <c r="L46" s="265"/>
      <c r="V46" s="264"/>
    </row>
    <row r="47" spans="1:22" s="354" customFormat="1" ht="19.25" customHeight="1">
      <c r="A47" s="163" t="s">
        <v>890</v>
      </c>
      <c r="B47" s="146"/>
      <c r="C47" s="163" t="s">
        <v>569</v>
      </c>
      <c r="D47" s="362"/>
      <c r="E47" s="362"/>
      <c r="F47" s="363"/>
      <c r="G47" s="163" t="s">
        <v>885</v>
      </c>
      <c r="H47" s="146"/>
      <c r="I47" s="163" t="s">
        <v>569</v>
      </c>
      <c r="K47" s="265"/>
      <c r="L47" s="265"/>
      <c r="V47" s="264"/>
    </row>
    <row r="48" spans="1:22" ht="18.75" customHeight="1">
      <c r="A48" s="411"/>
      <c r="B48" s="411"/>
      <c r="C48" s="411"/>
      <c r="D48" s="411"/>
      <c r="E48" s="411"/>
      <c r="F48" s="266"/>
      <c r="G48" s="163" t="s">
        <v>884</v>
      </c>
      <c r="H48" s="146"/>
      <c r="I48" s="163" t="s">
        <v>569</v>
      </c>
    </row>
    <row r="52" spans="1:12">
      <c r="A52" s="282" t="s">
        <v>1223</v>
      </c>
      <c r="L52" s="355"/>
    </row>
    <row r="53" spans="1:12" ht="14">
      <c r="A53" s="356"/>
      <c r="C53" s="334"/>
      <c r="D53" s="357"/>
      <c r="L53" s="358"/>
    </row>
    <row r="54" spans="1:12" ht="14">
      <c r="A54" s="359"/>
      <c r="C54" s="334"/>
      <c r="D54" s="357"/>
      <c r="L54" s="358"/>
    </row>
    <row r="55" spans="1:12" ht="14">
      <c r="A55" s="359"/>
      <c r="C55" s="334"/>
      <c r="D55" s="357"/>
      <c r="L55" s="358"/>
    </row>
    <row r="56" spans="1:12" ht="14">
      <c r="A56" s="359"/>
      <c r="B56" s="334"/>
      <c r="C56" s="334"/>
      <c r="D56" s="357"/>
      <c r="L56" s="358"/>
    </row>
    <row r="57" spans="1:12" ht="14">
      <c r="A57" s="359"/>
      <c r="B57" s="334"/>
      <c r="C57" s="334"/>
      <c r="D57" s="357"/>
      <c r="L57" s="358"/>
    </row>
    <row r="58" spans="1:12" ht="14">
      <c r="A58" s="359"/>
      <c r="B58" s="334"/>
      <c r="C58" s="334"/>
      <c r="D58" s="357"/>
      <c r="L58" s="358"/>
    </row>
    <row r="59" spans="1:12" ht="14">
      <c r="A59" s="334"/>
      <c r="B59" s="334"/>
      <c r="C59" s="334"/>
      <c r="D59" s="357"/>
      <c r="L59" s="360"/>
    </row>
    <row r="60" spans="1:12" ht="14">
      <c r="A60" s="359"/>
      <c r="B60" s="334"/>
      <c r="C60" s="334"/>
      <c r="D60" s="357"/>
    </row>
    <row r="61" spans="1:12" ht="14">
      <c r="A61" s="334"/>
      <c r="B61" s="334"/>
      <c r="C61" s="334"/>
      <c r="D61" s="357"/>
    </row>
    <row r="62" spans="1:12" ht="14">
      <c r="A62" s="334"/>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34"/>
      <c r="B73" s="334"/>
      <c r="C73" s="334"/>
      <c r="D73" s="357"/>
    </row>
    <row r="74" spans="1:4" ht="14">
      <c r="B74" s="334"/>
    </row>
    <row r="75" spans="1:4" ht="14">
      <c r="B75" s="334"/>
    </row>
    <row r="76" spans="1:4" ht="14">
      <c r="B76"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DAA84-A8A6-4E71-837C-9713248278D7}">
  <sheetPr>
    <pageSetUpPr fitToPage="1"/>
  </sheetPr>
  <dimension ref="A1:AD73"/>
  <sheetViews>
    <sheetView zoomScale="70" zoomScaleNormal="70" zoomScaleSheetLayoutView="85" workbookViewId="0">
      <selection activeCell="A18" sqref="A18:XFD20"/>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36"/>
      <c r="I10" s="637"/>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1204</v>
      </c>
      <c r="C18" s="187" t="str">
        <f>IF(D18="","",VLOOKUP(B18,Data!$B$5:$L$404,2,FALSE))</f>
        <v/>
      </c>
      <c r="D18" s="361"/>
      <c r="E18" s="276"/>
      <c r="F18" s="185" t="str">
        <f>IF(D18="","",VLOOKUP(B18,Data!$B$5:$L$404,11,FALSE))</f>
        <v/>
      </c>
      <c r="G18" s="188" t="str">
        <f t="shared" ref="G18:G26"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9</v>
      </c>
      <c r="B19" s="419" t="s">
        <v>411</v>
      </c>
      <c r="C19" s="187" t="str">
        <f>IF(D19="","",VLOOKUP(B19,Data!$B$5:$L$404,2,FALSE))</f>
        <v>ZU62720</v>
      </c>
      <c r="D19" s="361">
        <v>1</v>
      </c>
      <c r="E19" s="276"/>
      <c r="F19" s="185">
        <f>IF(D19="","",VLOOKUP(B19,Data!$B$5:$L$404,11,FALSE))</f>
        <v>6630.5</v>
      </c>
      <c r="G19" s="188">
        <f t="shared" si="0"/>
        <v>6630.5</v>
      </c>
      <c r="H19" s="182" t="str">
        <f>IF(D19="","",VLOOKUP(B19,Data!$B$5:$D$404,3,FALSE))</f>
        <v>C/T</v>
      </c>
      <c r="I19" s="182" t="str">
        <f>IF(D19="","",VLOOKUP(B19,Data!$B$5:$M$404,12,FALSE))</f>
        <v>Indonesia</v>
      </c>
      <c r="J19" s="280" t="s">
        <v>1205</v>
      </c>
      <c r="K19" s="183">
        <f>IF(D19="","",VLOOKUP(B19,Data!$B$5:$E$404,4,FALSE)*D19)</f>
        <v>345</v>
      </c>
      <c r="L19" s="183">
        <f>IF(D19="","",VLOOKUP(B19,Data!$B$5:$F$404,5,FALSE)*D19)</f>
        <v>304</v>
      </c>
      <c r="M19" s="189"/>
      <c r="N19" s="377"/>
      <c r="O19" s="378"/>
      <c r="P19" s="186"/>
      <c r="Q19" s="378"/>
      <c r="R19" s="378"/>
      <c r="S19" s="186"/>
      <c r="T19" s="379"/>
      <c r="U19" s="186"/>
      <c r="V19" s="184">
        <f>IF(D19="","",VLOOKUP(B19,Data!$B$5:$J$404,9,FALSE)*D19)</f>
        <v>1.806</v>
      </c>
      <c r="W19" s="282"/>
      <c r="X19" s="282"/>
      <c r="Y19" s="282"/>
      <c r="Z19" s="282"/>
      <c r="AA19" s="282"/>
      <c r="AB19" s="282"/>
      <c r="AC19" s="282"/>
      <c r="AD19" s="282"/>
    </row>
    <row r="20" spans="1:30" s="340" customFormat="1" ht="17" customHeight="1">
      <c r="A20" s="488">
        <v>10</v>
      </c>
      <c r="B20" s="419" t="s">
        <v>529</v>
      </c>
      <c r="C20" s="187" t="str">
        <f>IF(D20="","",VLOOKUP(B20,Data!$B$5:$L$404,2,FALSE))</f>
        <v>ZJ54420</v>
      </c>
      <c r="D20" s="361">
        <v>1</v>
      </c>
      <c r="E20" s="276"/>
      <c r="F20" s="185">
        <f>IF(D20="","",VLOOKUP(B20,Data!$B$5:$L$404,11,FALSE))</f>
        <v>4658.5600000000004</v>
      </c>
      <c r="G20" s="188">
        <f t="shared" si="0"/>
        <v>4658.5600000000004</v>
      </c>
      <c r="H20" s="182" t="str">
        <f>IF(D20="","",VLOOKUP(B20,Data!$B$5:$D$404,3,FALSE))</f>
        <v>C/T</v>
      </c>
      <c r="I20" s="182" t="str">
        <f>IF(D20="","",VLOOKUP(B20,Data!$B$5:$M$404,12,FALSE))</f>
        <v>Indonesia</v>
      </c>
      <c r="J20" s="280" t="s">
        <v>1205</v>
      </c>
      <c r="K20" s="183">
        <f>IF(D20="","",VLOOKUP(B20,Data!$B$5:$E$404,4,FALSE)*D20)</f>
        <v>305</v>
      </c>
      <c r="L20" s="183">
        <f>IF(D20="","",VLOOKUP(B20,Data!$B$5:$F$404,5,FALSE)*D20)</f>
        <v>269</v>
      </c>
      <c r="M20" s="189"/>
      <c r="N20" s="377"/>
      <c r="O20" s="378"/>
      <c r="P20" s="186"/>
      <c r="Q20" s="378"/>
      <c r="R20" s="378"/>
      <c r="S20" s="186"/>
      <c r="T20" s="379"/>
      <c r="U20" s="186"/>
      <c r="V20" s="184">
        <f>IF(D20="","",VLOOKUP(B20,Data!$B$5:$J$404,9,FALSE)*D20)</f>
        <v>1.534</v>
      </c>
      <c r="W20" s="282"/>
      <c r="X20" s="282"/>
      <c r="Y20" s="282"/>
      <c r="Z20" s="282"/>
      <c r="AA20" s="282"/>
      <c r="AB20" s="282"/>
      <c r="AC20" s="282"/>
      <c r="AD20" s="282"/>
    </row>
    <row r="21" spans="1:30" s="340" customFormat="1" ht="17" customHeight="1">
      <c r="A21" s="488">
        <v>11</v>
      </c>
      <c r="B21" s="419" t="s">
        <v>213</v>
      </c>
      <c r="C21" s="187" t="str">
        <f>IF(D21="","",VLOOKUP(B21,Data!$B$5:$L$404,2,FALSE))</f>
        <v>WH50410</v>
      </c>
      <c r="D21" s="361">
        <v>2</v>
      </c>
      <c r="E21" s="276"/>
      <c r="F21" s="185">
        <f>IF(D21="","",VLOOKUP(B21,Data!$B$5:$L$404,11,FALSE))</f>
        <v>1897.4</v>
      </c>
      <c r="G21" s="188">
        <f t="shared" si="0"/>
        <v>3794.8</v>
      </c>
      <c r="H21" s="182" t="str">
        <f>IF(D21="","",VLOOKUP(B21,Data!$B$5:$D$404,3,FALSE))</f>
        <v>C/T</v>
      </c>
      <c r="I21" s="182" t="str">
        <f>IF(D21="","",VLOOKUP(B21,Data!$B$5:$M$404,12,FALSE))</f>
        <v>Indonesia</v>
      </c>
      <c r="J21" s="280" t="s">
        <v>1205</v>
      </c>
      <c r="K21" s="183">
        <f>IF(D21="","",VLOOKUP(B21,Data!$B$5:$E$404,4,FALSE)*D21)</f>
        <v>444</v>
      </c>
      <c r="L21" s="183">
        <f>IF(D21="","",VLOOKUP(B21,Data!$B$5:$F$404,5,FALSE)*D21)</f>
        <v>402</v>
      </c>
      <c r="M21" s="189"/>
      <c r="N21" s="377"/>
      <c r="O21" s="378"/>
      <c r="P21" s="186"/>
      <c r="Q21" s="378"/>
      <c r="R21" s="378"/>
      <c r="S21" s="186"/>
      <c r="T21" s="379"/>
      <c r="U21" s="186"/>
      <c r="V21" s="184">
        <f>IF(D21="","",VLOOKUP(B21,Data!$B$5:$J$404,9,FALSE)*D21)</f>
        <v>2.3980000000000001</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1268</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95" t="s">
        <v>1267</v>
      </c>
      <c r="C27" s="696"/>
      <c r="D27" s="193">
        <f>SUM(D18:D26)</f>
        <v>4</v>
      </c>
      <c r="E27" s="380"/>
      <c r="F27" s="190"/>
      <c r="G27" s="191">
        <f>SUM(G18:G26)</f>
        <v>15083.86</v>
      </c>
      <c r="H27" s="343"/>
      <c r="I27" s="343"/>
      <c r="J27" s="343"/>
      <c r="K27" s="191">
        <f>SUM(K18:K26)</f>
        <v>1094</v>
      </c>
      <c r="L27" s="191">
        <f>SUM(L18:L26)</f>
        <v>975</v>
      </c>
      <c r="M27" s="190">
        <f>SUM(M16:M17)</f>
        <v>0</v>
      </c>
      <c r="N27" s="190"/>
      <c r="O27" s="190"/>
      <c r="P27" s="190"/>
      <c r="Q27" s="190"/>
      <c r="R27" s="190">
        <f>SUM(R16:R17)</f>
        <v>0</v>
      </c>
      <c r="S27" s="190">
        <f>SUM(S16:S17)</f>
        <v>0</v>
      </c>
      <c r="T27" s="190"/>
      <c r="U27" s="190">
        <f>SUM(U16:U17)</f>
        <v>0</v>
      </c>
      <c r="V27" s="192">
        <f>SUM(V18:V26)</f>
        <v>5.7379999999999995</v>
      </c>
    </row>
    <row r="28" spans="1:30" ht="10.25" customHeight="1">
      <c r="A28" s="272"/>
      <c r="B28" s="697"/>
      <c r="C28" s="698"/>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1261</v>
      </c>
      <c r="G35" s="674"/>
      <c r="H35" s="673" t="s">
        <v>1265</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5EBB5-D684-41FA-87E0-F87097FE9C18}">
  <sheetPr>
    <pageSetUpPr fitToPage="1"/>
  </sheetPr>
  <dimension ref="A1:V75"/>
  <sheetViews>
    <sheetView topLeftCell="A16" zoomScale="85" zoomScaleNormal="85" zoomScaleSheetLayoutView="75" workbookViewId="0">
      <selection activeCell="J6" sqref="J6"/>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2" width="14.3632812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40"/>
      <c r="I10" s="641"/>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1209</v>
      </c>
      <c r="C18" s="187" t="str">
        <f>IF(D18="","",VLOOKUP(B18,Data!$B$5:$L$404,2,FALSE))</f>
        <v/>
      </c>
      <c r="D18" s="274"/>
      <c r="E18" s="466"/>
      <c r="F18" s="185" t="str">
        <f>IF(D18="","",VLOOKUP(B18,Data!$B$5:$L$404,11,FALSE))</f>
        <v/>
      </c>
      <c r="G18" s="188" t="str">
        <f t="shared" ref="G18:G27"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195,Data!G195,(IF(B18=Data!B201,Data!G201,(IF(B18=Data!B203,Data!G203,(IF(B18=Data!#REF!,Data!#REF!,(IF(B18=Data!#REF!,Data!#REF!,(IF(B18=Data!B186,Data!G186,(IF(B18=Data!#REF!,Data!#REF!,(IF(B18=Data!#REF!,Data!#REF!,Data!#REF!)))))))))))))))&amp;IF(B18=Data!B321,Data!G321,(IF(B18=Data!B322,Data!G322,(IF(B18=Data!#REF!,Data!#REF!,(IF(B18=Data!B317,Data!G317,(IF(B18=Data!B318,Data!G318,(IF(B18=Data!#REF!,Data!G1013,(IF(B18=Data!#REF!,Data!#REF!,(IF(B18=Data!B373,Data!G373,Data!#REF!)))))))))))))))&amp;IF(B18=Data!#REF!,Data!#REF!,(IF(B18=Data!#REF!,Data!#REF!,(IF(B18=Data!#REF!,Data!#REF!,(IF(B18=Data!#REF!,Data!#REF!,(IF(B18=Data!#REF!,Data!#REF!,Data!#REF!)))))))))</f>
        <v>#REF!</v>
      </c>
      <c r="N18" s="377"/>
      <c r="O18" s="378"/>
      <c r="P18" s="186" t="e">
        <f>IF(B18=Data!B195,Data!H195,(IF(B18=Data!B201,Data!H201,(IF(B18=Data!B203,Data!H203,(IF(B18=Data!#REF!,Data!#REF!,(IF(B18=Data!#REF!,Data!#REF!,(IF(B18=Data!B186,Data!H186,(IF(B18=Data!#REF!,Data!#REF!,(IF(B18=Data!#REF!,Data!#REF!,Data!#REF!)))))))))))))))&amp;IF(B18=Data!B321,Data!H321,(IF(B18=Data!B322,Data!H322,(IF(B18=Data!#REF!,Data!#REF!,(IF(B18=Data!B317,Data!H317,(IF(B18=Data!B318,Data!H318,(IF(B18=Data!#REF!,Data!H1013,(IF(B18=Data!#REF!,Data!#REF!,(IF(B18=Data!B373,Data!H373,Data!#REF!)))))))))))))))&amp;IF(B18=Data!#REF!,Data!#REF!,(IF(B18=Data!#REF!,Data!#REF!,(IF(B18=Data!#REF!,Data!#REF!,(IF(B18=Data!#REF!,Data!#REF!,(IF(B18=Data!#REF!,Data!#REF!,Data!#REF!)))))))))</f>
        <v>#REF!</v>
      </c>
      <c r="Q18" s="378"/>
      <c r="R18" s="378"/>
      <c r="S18" s="186" t="e">
        <f>IF(B18=Data!B195,Data!I195,(IF(B18=Data!B201,Data!I201,(IF(B18=Data!B203,Data!I203,(IF(B18=Data!#REF!,Data!#REF!,(IF(B18=Data!#REF!,Data!#REF!,(IF(B18=Data!B186,Data!I186,(IF(B18=Data!#REF!,Data!#REF!,(IF(B18=Data!#REF!,Data!#REF!,Data!#REF!)))))))))))))))&amp;IF(B18=Data!B321,Data!I321,(IF(B18=Data!B322,Data!I322,(IF(B18=Data!#REF!,Data!#REF!,(IF(B18=Data!B317,Data!I317,(IF(B18=Data!B318,Data!I318,(IF(B18=Data!#REF!,Data!I1013,(IF(B18=Data!#REF!,Data!#REF!,(IF(B18=Data!B373,Data!I373,Data!#REF!)))))))))))))))&amp;IF(B18=Data!#REF!,Data!#REF!,(IF(B18=Data!#REF!,Data!#REF!,(IF(B18=Data!#REF!,Data!#REF!,(IF(B18=Data!#REF!,Data!#REF!,(IF(B18=Data!#REF!,Data!#REF!,Data!#REF!)))))))))</f>
        <v>#REF!</v>
      </c>
      <c r="T18" s="379"/>
      <c r="U18" s="186" t="e">
        <f>IF(B18=Data!B195,Data!J195,(IF(B18=Data!B201,Data!J201,(IF(B18=Data!B203,Data!J203,(IF(B18=Data!#REF!,Data!#REF!,(IF(B18=Data!#REF!,Data!#REF!,(IF(B18=Data!B186,Data!J186,(IF(B18=Data!#REF!,Data!#REF!,(IF(B18=Data!#REF!,Data!#REF!,Data!#REF!)))))))))))))))&amp;IF(B18=Data!B321,Data!J321,(IF(B18=Data!B322,Data!J322,(IF(B18=Data!#REF!,Data!#REF!,(IF(B18=Data!B317,Data!J317,(IF(B18=Data!B318,Data!J318,(IF(B18=Data!#REF!,Data!J1013,(IF(B18=Data!#REF!,Data!#REF!,(IF(B18=Data!B373,Data!J373,Data!#REF!)))))))))))))))&amp;IF(B18=Data!#REF!,Data!#REF!,(IF(B18=Data!#REF!,Data!#REF!,(IF(B18=Data!#REF!,Data!#REF!,(IF(B18=Data!#REF!,Data!#REF!,(IF(B18=Data!#REF!,Data!#REF!,Data!#REF!)))))))))</f>
        <v>#REF!</v>
      </c>
      <c r="V18" s="184" t="str">
        <f>IF(D18="","",VLOOKUP(B18,Data!$B$5:$J$404,9,FALSE)*D18)</f>
        <v/>
      </c>
    </row>
    <row r="19" spans="1:22" s="340" customFormat="1" ht="17" customHeight="1">
      <c r="A19" s="272"/>
      <c r="B19" s="368" t="s">
        <v>353</v>
      </c>
      <c r="C19" s="187" t="str">
        <f>IF(D19="","",VLOOKUP(B19,Data!$B$5:$L$404,2,FALSE))</f>
        <v>WQ78260</v>
      </c>
      <c r="D19" s="274">
        <v>16</v>
      </c>
      <c r="E19" s="466" t="s">
        <v>521</v>
      </c>
      <c r="F19" s="185">
        <f>IF(D19="","",VLOOKUP(B19,Data!$B$5:$L$404,11,FALSE))</f>
        <v>4283.6499999999996</v>
      </c>
      <c r="G19" s="188">
        <f t="shared" si="0"/>
        <v>68538.399999999994</v>
      </c>
      <c r="H19" s="182" t="str">
        <f>IF(D19="","",VLOOKUP(B19,Data!$B$5:$D$404,3,FALSE))</f>
        <v>C/T</v>
      </c>
      <c r="I19" s="182" t="str">
        <f>IF(D19="","",VLOOKUP(B19,Data!$B$5:$M$404,12,FALSE))</f>
        <v>Indonesia</v>
      </c>
      <c r="J19" s="280" t="s">
        <v>1208</v>
      </c>
      <c r="K19" s="183">
        <f>IF(D19="","",VLOOKUP(B19,Data!$B$5:$E$404,4,FALSE)*D19)</f>
        <v>4880</v>
      </c>
      <c r="L19" s="183">
        <f>IF(D19="","",VLOOKUP(B19,Data!$B$5:$F$404,5,FALSE)*D19)</f>
        <v>4304</v>
      </c>
      <c r="M19" s="189" t="e">
        <f>IF(B19=Data!B113,Data!G113,(IF(B19=Data!B119,Data!G119,(IF(B19=Data!B121,Data!G121,(IF(B19=Data!#REF!,Data!#REF!,(IF(B19=Data!#REF!,Data!#REF!,(IF(B19=Data!B104,Data!G104,(IF(B19=Data!#REF!,Data!#REF!,(IF(B19=Data!#REF!,Data!#REF!,Data!#REF!)))))))))))))))&amp;IF(B19=Data!B239,Data!G239,(IF(B19=Data!B240,Data!G240,(IF(B19=Data!#REF!,Data!#REF!,(IF(B19=Data!B235,Data!G235,(IF(B19=Data!B236,Data!G236,(IF(B19=Data!#REF!,Data!G931,(IF(B19=Data!#REF!,Data!#REF!,(IF(B19=Data!B291,Data!G291,Data!#REF!)))))))))))))))&amp;IF(B19=Data!#REF!,Data!#REF!,(IF(B19=Data!#REF!,Data!#REF!,(IF(B19=Data!#REF!,Data!#REF!,(IF(B19=Data!#REF!,Data!#REF!,(IF(B19=Data!#REF!,Data!#REF!,Data!#REF!)))))))))</f>
        <v>#REF!</v>
      </c>
      <c r="N19" s="377"/>
      <c r="O19" s="378"/>
      <c r="P19" s="186" t="e">
        <f>IF(B19=Data!B113,Data!H113,(IF(B19=Data!B119,Data!H119,(IF(B19=Data!B121,Data!H121,(IF(B19=Data!#REF!,Data!#REF!,(IF(B19=Data!#REF!,Data!#REF!,(IF(B19=Data!B104,Data!H104,(IF(B19=Data!#REF!,Data!#REF!,(IF(B19=Data!#REF!,Data!#REF!,Data!#REF!)))))))))))))))&amp;IF(B19=Data!B239,Data!H239,(IF(B19=Data!B240,Data!H240,(IF(B19=Data!#REF!,Data!#REF!,(IF(B19=Data!B235,Data!H235,(IF(B19=Data!B236,Data!H236,(IF(B19=Data!#REF!,Data!H931,(IF(B19=Data!#REF!,Data!#REF!,(IF(B19=Data!B291,Data!H291,Data!#REF!)))))))))))))))&amp;IF(B19=Data!#REF!,Data!#REF!,(IF(B19=Data!#REF!,Data!#REF!,(IF(B19=Data!#REF!,Data!#REF!,(IF(B19=Data!#REF!,Data!#REF!,(IF(B19=Data!#REF!,Data!#REF!,Data!#REF!)))))))))</f>
        <v>#REF!</v>
      </c>
      <c r="Q19" s="378"/>
      <c r="R19" s="378"/>
      <c r="S19" s="186" t="e">
        <f>IF(B19=Data!B113,Data!I113,(IF(B19=Data!B119,Data!I119,(IF(B19=Data!B121,Data!I121,(IF(B19=Data!#REF!,Data!#REF!,(IF(B19=Data!#REF!,Data!#REF!,(IF(B19=Data!B104,Data!I104,(IF(B19=Data!#REF!,Data!#REF!,(IF(B19=Data!#REF!,Data!#REF!,Data!#REF!)))))))))))))))&amp;IF(B19=Data!B239,Data!I239,(IF(B19=Data!B240,Data!I240,(IF(B19=Data!#REF!,Data!#REF!,(IF(B19=Data!B235,Data!I235,(IF(B19=Data!B236,Data!I236,(IF(B19=Data!#REF!,Data!I931,(IF(B19=Data!#REF!,Data!#REF!,(IF(B19=Data!B291,Data!I291,Data!#REF!)))))))))))))))&amp;IF(B19=Data!#REF!,Data!#REF!,(IF(B19=Data!#REF!,Data!#REF!,(IF(B19=Data!#REF!,Data!#REF!,(IF(B19=Data!#REF!,Data!#REF!,(IF(B19=Data!#REF!,Data!#REF!,Data!#REF!)))))))))</f>
        <v>#REF!</v>
      </c>
      <c r="T19" s="379"/>
      <c r="U19" s="186" t="e">
        <f>IF(B19=Data!B113,Data!J113,(IF(B19=Data!B119,Data!J119,(IF(B19=Data!B121,Data!J121,(IF(B19=Data!#REF!,Data!#REF!,(IF(B19=Data!#REF!,Data!#REF!,(IF(B19=Data!B104,Data!J104,(IF(B19=Data!#REF!,Data!#REF!,(IF(B19=Data!#REF!,Data!#REF!,Data!#REF!)))))))))))))))&amp;IF(B19=Data!B239,Data!J239,(IF(B19=Data!B240,Data!J240,(IF(B19=Data!#REF!,Data!#REF!,(IF(B19=Data!B235,Data!J235,(IF(B19=Data!B236,Data!J236,(IF(B19=Data!#REF!,Data!J931,(IF(B19=Data!#REF!,Data!#REF!,(IF(B19=Data!B291,Data!J291,Data!#REF!)))))))))))))))&amp;IF(B19=Data!#REF!,Data!#REF!,(IF(B19=Data!#REF!,Data!#REF!,(IF(B19=Data!#REF!,Data!#REF!,(IF(B19=Data!#REF!,Data!#REF!,(IF(B19=Data!#REF!,Data!#REF!,Data!#REF!)))))))))</f>
        <v>#REF!</v>
      </c>
      <c r="V19" s="184">
        <f>IF(D19="","",VLOOKUP(B19,Data!$B$5:$J$404,9,FALSE)*D19)</f>
        <v>24.544</v>
      </c>
    </row>
    <row r="20" spans="1:22" s="340" customFormat="1" ht="17" customHeight="1">
      <c r="A20" s="272"/>
      <c r="B20" s="419" t="s">
        <v>357</v>
      </c>
      <c r="C20" s="187" t="str">
        <f>IF(D20="","",VLOOKUP(B20,Data!$B$5:$L$404,2,FALSE))</f>
        <v>WQ78290</v>
      </c>
      <c r="D20" s="274">
        <v>12</v>
      </c>
      <c r="E20" s="466"/>
      <c r="F20" s="185">
        <f>IF(D20="","",VLOOKUP(B20,Data!$B$5:$L$404,11,FALSE))</f>
        <v>4283.7299999999996</v>
      </c>
      <c r="G20" s="188">
        <f t="shared" si="0"/>
        <v>51404.759999999995</v>
      </c>
      <c r="H20" s="182" t="str">
        <f>IF(D20="","",VLOOKUP(B20,Data!$B$5:$D$404,3,FALSE))</f>
        <v>C/T</v>
      </c>
      <c r="I20" s="182" t="str">
        <f>IF(D20="","",VLOOKUP(B20,Data!$B$5:$M$404,12,FALSE))</f>
        <v>Indonesia</v>
      </c>
      <c r="J20" s="280" t="s">
        <v>1208</v>
      </c>
      <c r="K20" s="183">
        <f>IF(D20="","",VLOOKUP(B20,Data!$B$5:$E$404,4,FALSE)*D20)</f>
        <v>3660</v>
      </c>
      <c r="L20" s="183">
        <f>IF(D20="","",VLOOKUP(B20,Data!$B$5:$F$404,5,FALSE)*D20)</f>
        <v>3228</v>
      </c>
      <c r="M20" s="189" t="e">
        <f>IF(B20=Data!B114,Data!G114,(IF(B20=Data!B120,Data!G120,(IF(B20=Data!B122,Data!G122,(IF(B20=Data!#REF!,Data!#REF!,(IF(B20=Data!#REF!,Data!#REF!,(IF(B20=Data!B105,Data!G105,(IF(B20=Data!#REF!,Data!#REF!,(IF(B20=Data!#REF!,Data!#REF!,Data!#REF!)))))))))))))))&amp;IF(B20=Data!B240,Data!G240,(IF(B20=Data!B241,Data!G241,(IF(B20=Data!#REF!,Data!#REF!,(IF(B20=Data!B236,Data!G236,(IF(B20=Data!B237,Data!G237,(IF(B20=Data!#REF!,Data!G932,(IF(B20=Data!#REF!,Data!#REF!,(IF(B20=Data!B292,Data!G292,Data!#REF!)))))))))))))))&amp;IF(B20=Data!#REF!,Data!#REF!,(IF(B20=Data!#REF!,Data!#REF!,(IF(B20=Data!#REF!,Data!#REF!,(IF(B20=Data!#REF!,Data!#REF!,(IF(B20=Data!#REF!,Data!#REF!,Data!#REF!)))))))))</f>
        <v>#REF!</v>
      </c>
      <c r="N20" s="377"/>
      <c r="O20" s="378"/>
      <c r="P20" s="186" t="e">
        <f>IF(B20=Data!B114,Data!H114,(IF(B20=Data!B120,Data!H120,(IF(B20=Data!B122,Data!H122,(IF(B20=Data!#REF!,Data!#REF!,(IF(B20=Data!#REF!,Data!#REF!,(IF(B20=Data!B105,Data!H105,(IF(B20=Data!#REF!,Data!#REF!,(IF(B20=Data!#REF!,Data!#REF!,Data!#REF!)))))))))))))))&amp;IF(B20=Data!B240,Data!H240,(IF(B20=Data!B241,Data!H241,(IF(B20=Data!#REF!,Data!#REF!,(IF(B20=Data!B236,Data!H236,(IF(B20=Data!B237,Data!H237,(IF(B20=Data!#REF!,Data!H932,(IF(B20=Data!#REF!,Data!#REF!,(IF(B20=Data!B292,Data!H292,Data!#REF!)))))))))))))))&amp;IF(B20=Data!#REF!,Data!#REF!,(IF(B20=Data!#REF!,Data!#REF!,(IF(B20=Data!#REF!,Data!#REF!,(IF(B20=Data!#REF!,Data!#REF!,(IF(B20=Data!#REF!,Data!#REF!,Data!#REF!)))))))))</f>
        <v>#REF!</v>
      </c>
      <c r="Q20" s="378"/>
      <c r="R20" s="378"/>
      <c r="S20" s="186" t="e">
        <f>IF(B20=Data!B114,Data!I114,(IF(B20=Data!B120,Data!I120,(IF(B20=Data!B122,Data!I122,(IF(B20=Data!#REF!,Data!#REF!,(IF(B20=Data!#REF!,Data!#REF!,(IF(B20=Data!B105,Data!I105,(IF(B20=Data!#REF!,Data!#REF!,(IF(B20=Data!#REF!,Data!#REF!,Data!#REF!)))))))))))))))&amp;IF(B20=Data!B240,Data!I240,(IF(B20=Data!B241,Data!I241,(IF(B20=Data!#REF!,Data!#REF!,(IF(B20=Data!B236,Data!I236,(IF(B20=Data!B237,Data!I237,(IF(B20=Data!#REF!,Data!I932,(IF(B20=Data!#REF!,Data!#REF!,(IF(B20=Data!B292,Data!I292,Data!#REF!)))))))))))))))&amp;IF(B20=Data!#REF!,Data!#REF!,(IF(B20=Data!#REF!,Data!#REF!,(IF(B20=Data!#REF!,Data!#REF!,(IF(B20=Data!#REF!,Data!#REF!,(IF(B20=Data!#REF!,Data!#REF!,Data!#REF!)))))))))</f>
        <v>#REF!</v>
      </c>
      <c r="T20" s="379"/>
      <c r="U20" s="186" t="e">
        <f>IF(B20=Data!B114,Data!J114,(IF(B20=Data!B120,Data!J120,(IF(B20=Data!B122,Data!J122,(IF(B20=Data!#REF!,Data!#REF!,(IF(B20=Data!#REF!,Data!#REF!,(IF(B20=Data!B105,Data!J105,(IF(B20=Data!#REF!,Data!#REF!,(IF(B20=Data!#REF!,Data!#REF!,Data!#REF!)))))))))))))))&amp;IF(B20=Data!B240,Data!J240,(IF(B20=Data!B241,Data!J241,(IF(B20=Data!#REF!,Data!#REF!,(IF(B20=Data!B236,Data!J236,(IF(B20=Data!B237,Data!J237,(IF(B20=Data!#REF!,Data!J932,(IF(B20=Data!#REF!,Data!#REF!,(IF(B20=Data!B292,Data!J292,Data!#REF!)))))))))))))))&amp;IF(B20=Data!#REF!,Data!#REF!,(IF(B20=Data!#REF!,Data!#REF!,(IF(B20=Data!#REF!,Data!#REF!,(IF(B20=Data!#REF!,Data!#REF!,(IF(B20=Data!#REF!,Data!#REF!,Data!#REF!)))))))))</f>
        <v>#REF!</v>
      </c>
      <c r="V20" s="184">
        <f>IF(D20="","",VLOOKUP(B20,Data!$B$5:$J$404,9,FALSE)*D20)</f>
        <v>18.408000000000001</v>
      </c>
    </row>
    <row r="21" spans="1:22" s="340" customFormat="1" ht="17" customHeight="1">
      <c r="A21" s="272"/>
      <c r="B21" s="369"/>
      <c r="C21" s="187" t="str">
        <f>IF(D21="","",VLOOKUP(B21,Data!$B$5:$L$404,2,FALSE))</f>
        <v/>
      </c>
      <c r="D21" s="274"/>
      <c r="E21" s="466" t="s">
        <v>522</v>
      </c>
      <c r="F21" s="185" t="str">
        <f>IF(D21="","",VLOOKUP(B21,Data!$B$5:$L$404,11,FALSE))</f>
        <v/>
      </c>
      <c r="G21" s="188" t="str">
        <f t="shared" si="0"/>
        <v>-</v>
      </c>
      <c r="H21" s="182" t="str">
        <f>IF(D21="","",VLOOKUP(B21,Data!$B$5:$D$404,3,FALSE))</f>
        <v/>
      </c>
      <c r="I21" s="182" t="str">
        <f>IF(D21="","",VLOOKUP(B21,Data!$B$5:$M$404,12,FALSE))</f>
        <v/>
      </c>
      <c r="J21" s="280"/>
      <c r="K21" s="183" t="str">
        <f>IF(D21="","",VLOOKUP(B21,Data!$B$5:$E$404,4,FALSE)*D21)</f>
        <v/>
      </c>
      <c r="L21" s="183" t="str">
        <f>IF(D21="","",VLOOKUP(B21,Data!$B$5:$F$404,5,FALSE)*D21)</f>
        <v/>
      </c>
      <c r="M21" s="189" t="e">
        <f>IF(B21=Data!B195,Data!G195,(IF(B21=Data!B201,Data!G201,(IF(B21=Data!B203,Data!G203,(IF(B21=Data!#REF!,Data!#REF!,(IF(B21=Data!#REF!,Data!#REF!,(IF(B21=Data!B186,Data!G186,(IF(B21=Data!#REF!,Data!#REF!,(IF(B21=Data!#REF!,Data!#REF!,Data!#REF!)))))))))))))))&amp;IF(B21=Data!B321,Data!G321,(IF(B21=Data!B322,Data!G322,(IF(B21=Data!#REF!,Data!#REF!,(IF(B21=Data!B317,Data!G317,(IF(B21=Data!B318,Data!G318,(IF(B21=Data!#REF!,Data!G1013,(IF(B21=Data!#REF!,Data!#REF!,(IF(B21=Data!B373,Data!G373,Data!#REF!)))))))))))))))&amp;IF(B21=Data!#REF!,Data!#REF!,(IF(B21=Data!#REF!,Data!#REF!,(IF(B21=Data!#REF!,Data!#REF!,(IF(B21=Data!#REF!,Data!#REF!,(IF(B21=Data!#REF!,Data!#REF!,Data!#REF!)))))))))</f>
        <v>#REF!</v>
      </c>
      <c r="N21" s="377"/>
      <c r="O21" s="378"/>
      <c r="P21" s="186" t="e">
        <f>IF(B21=Data!B195,Data!H195,(IF(B21=Data!B201,Data!H201,(IF(B21=Data!B203,Data!H203,(IF(B21=Data!#REF!,Data!#REF!,(IF(B21=Data!#REF!,Data!#REF!,(IF(B21=Data!B186,Data!H186,(IF(B21=Data!#REF!,Data!#REF!,(IF(B21=Data!#REF!,Data!#REF!,Data!#REF!)))))))))))))))&amp;IF(B21=Data!B321,Data!H321,(IF(B21=Data!B322,Data!H322,(IF(B21=Data!#REF!,Data!#REF!,(IF(B21=Data!B317,Data!H317,(IF(B21=Data!B318,Data!H318,(IF(B21=Data!#REF!,Data!H1013,(IF(B21=Data!#REF!,Data!#REF!,(IF(B21=Data!B373,Data!H373,Data!#REF!)))))))))))))))&amp;IF(B21=Data!#REF!,Data!#REF!,(IF(B21=Data!#REF!,Data!#REF!,(IF(B21=Data!#REF!,Data!#REF!,(IF(B21=Data!#REF!,Data!#REF!,(IF(B21=Data!#REF!,Data!#REF!,Data!#REF!)))))))))</f>
        <v>#REF!</v>
      </c>
      <c r="Q21" s="378"/>
      <c r="R21" s="378"/>
      <c r="S21" s="186" t="e">
        <f>IF(B21=Data!B195,Data!I195,(IF(B21=Data!B201,Data!I201,(IF(B21=Data!B203,Data!I203,(IF(B21=Data!#REF!,Data!#REF!,(IF(B21=Data!#REF!,Data!#REF!,(IF(B21=Data!B186,Data!I186,(IF(B21=Data!#REF!,Data!#REF!,(IF(B21=Data!#REF!,Data!#REF!,Data!#REF!)))))))))))))))&amp;IF(B21=Data!B321,Data!I321,(IF(B21=Data!B322,Data!I322,(IF(B21=Data!#REF!,Data!#REF!,(IF(B21=Data!B317,Data!I317,(IF(B21=Data!B318,Data!I318,(IF(B21=Data!#REF!,Data!I1013,(IF(B21=Data!#REF!,Data!#REF!,(IF(B21=Data!B373,Data!I373,Data!#REF!)))))))))))))))&amp;IF(B21=Data!#REF!,Data!#REF!,(IF(B21=Data!#REF!,Data!#REF!,(IF(B21=Data!#REF!,Data!#REF!,(IF(B21=Data!#REF!,Data!#REF!,(IF(B21=Data!#REF!,Data!#REF!,Data!#REF!)))))))))</f>
        <v>#REF!</v>
      </c>
      <c r="T21" s="379"/>
      <c r="U21" s="186" t="e">
        <f>IF(B21=Data!B195,Data!J195,(IF(B21=Data!B201,Data!J201,(IF(B21=Data!B203,Data!J203,(IF(B21=Data!#REF!,Data!#REF!,(IF(B21=Data!#REF!,Data!#REF!,(IF(B21=Data!B186,Data!J186,(IF(B21=Data!#REF!,Data!#REF!,(IF(B21=Data!#REF!,Data!#REF!,Data!#REF!)))))))))))))))&amp;IF(B21=Data!B321,Data!J321,(IF(B21=Data!B322,Data!J322,(IF(B21=Data!#REF!,Data!#REF!,(IF(B21=Data!B317,Data!J317,(IF(B21=Data!B318,Data!J318,(IF(B21=Data!#REF!,Data!J1013,(IF(B21=Data!#REF!,Data!#REF!,(IF(B21=Data!B373,Data!J373,Data!#REF!)))))))))))))))&amp;IF(B21=Data!#REF!,Data!#REF!,(IF(B21=Data!#REF!,Data!#REF!,(IF(B21=Data!#REF!,Data!#REF!,(IF(B21=Data!#REF!,Data!#REF!,(IF(B21=Data!#REF!,Data!#REF!,Data!#REF!)))))))))</f>
        <v>#REF!</v>
      </c>
      <c r="V21" s="184" t="str">
        <f>IF(D21="","",VLOOKUP(B21,Data!$B$5:$J$404,9,FALSE)*D21)</f>
        <v/>
      </c>
    </row>
    <row r="22" spans="1:22" s="340" customFormat="1" ht="17" customHeight="1">
      <c r="A22" s="272"/>
      <c r="B22" s="368"/>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t="e">
        <f>IF(B22=Data!B117,Data!G117,(IF(B22=Data!B123,Data!G123,(IF(B22=Data!B125,Data!G125,(IF(B22=Data!#REF!,Data!#REF!,(IF(B22=Data!#REF!,Data!#REF!,(IF(B22=Data!B108,Data!G108,(IF(B22=Data!#REF!,Data!#REF!,(IF(B22=Data!#REF!,Data!#REF!,Data!#REF!)))))))))))))))&amp;IF(B22=Data!B243,Data!G243,(IF(B22=Data!B244,Data!G244,(IF(B22=Data!#REF!,Data!#REF!,(IF(B22=Data!B239,Data!G239,(IF(B22=Data!B240,Data!G240,(IF(B22=Data!#REF!,Data!G935,(IF(B22=Data!#REF!,Data!#REF!,(IF(B22=Data!B295,Data!G295,Data!#REF!)))))))))))))))&amp;IF(B22=Data!#REF!,Data!#REF!,(IF(B22=Data!#REF!,Data!#REF!,(IF(B22=Data!#REF!,Data!#REF!,(IF(B22=Data!#REF!,Data!#REF!,(IF(B22=Data!#REF!,Data!#REF!,Data!#REF!)))))))))</f>
        <v>#REF!</v>
      </c>
      <c r="N22" s="377"/>
      <c r="O22" s="378"/>
      <c r="P22" s="186" t="e">
        <f>IF(B22=Data!B117,Data!H117,(IF(B22=Data!B123,Data!H123,(IF(B22=Data!B125,Data!H125,(IF(B22=Data!#REF!,Data!#REF!,(IF(B22=Data!#REF!,Data!#REF!,(IF(B22=Data!B108,Data!H108,(IF(B22=Data!#REF!,Data!#REF!,(IF(B22=Data!#REF!,Data!#REF!,Data!#REF!)))))))))))))))&amp;IF(B22=Data!B243,Data!H243,(IF(B22=Data!B244,Data!H244,(IF(B22=Data!#REF!,Data!#REF!,(IF(B22=Data!B239,Data!H239,(IF(B22=Data!B240,Data!H240,(IF(B22=Data!#REF!,Data!H935,(IF(B22=Data!#REF!,Data!#REF!,(IF(B22=Data!B295,Data!H295,Data!#REF!)))))))))))))))&amp;IF(B22=Data!#REF!,Data!#REF!,(IF(B22=Data!#REF!,Data!#REF!,(IF(B22=Data!#REF!,Data!#REF!,(IF(B22=Data!#REF!,Data!#REF!,(IF(B22=Data!#REF!,Data!#REF!,Data!#REF!)))))))))</f>
        <v>#REF!</v>
      </c>
      <c r="Q22" s="378"/>
      <c r="R22" s="378"/>
      <c r="S22" s="186" t="e">
        <f>IF(B22=Data!B117,Data!I117,(IF(B22=Data!B123,Data!I123,(IF(B22=Data!B125,Data!I125,(IF(B22=Data!#REF!,Data!#REF!,(IF(B22=Data!#REF!,Data!#REF!,(IF(B22=Data!B108,Data!I108,(IF(B22=Data!#REF!,Data!#REF!,(IF(B22=Data!#REF!,Data!#REF!,Data!#REF!)))))))))))))))&amp;IF(B22=Data!B243,Data!I243,(IF(B22=Data!B244,Data!I244,(IF(B22=Data!#REF!,Data!#REF!,(IF(B22=Data!B239,Data!I239,(IF(B22=Data!B240,Data!I240,(IF(B22=Data!#REF!,Data!I935,(IF(B22=Data!#REF!,Data!#REF!,(IF(B22=Data!B295,Data!I295,Data!#REF!)))))))))))))))&amp;IF(B22=Data!#REF!,Data!#REF!,(IF(B22=Data!#REF!,Data!#REF!,(IF(B22=Data!#REF!,Data!#REF!,(IF(B22=Data!#REF!,Data!#REF!,(IF(B22=Data!#REF!,Data!#REF!,Data!#REF!)))))))))</f>
        <v>#REF!</v>
      </c>
      <c r="T22" s="379"/>
      <c r="U22" s="186" t="e">
        <f>IF(B22=Data!B117,Data!J117,(IF(B22=Data!B123,Data!J123,(IF(B22=Data!B125,Data!J125,(IF(B22=Data!#REF!,Data!#REF!,(IF(B22=Data!#REF!,Data!#REF!,(IF(B22=Data!B108,Data!J108,(IF(B22=Data!#REF!,Data!#REF!,(IF(B22=Data!#REF!,Data!#REF!,Data!#REF!)))))))))))))))&amp;IF(B22=Data!B243,Data!J243,(IF(B22=Data!B244,Data!J244,(IF(B22=Data!#REF!,Data!#REF!,(IF(B22=Data!B239,Data!J239,(IF(B22=Data!B240,Data!J240,(IF(B22=Data!#REF!,Data!J935,(IF(B22=Data!#REF!,Data!#REF!,(IF(B22=Data!B295,Data!J295,Data!#REF!)))))))))))))))&amp;IF(B22=Data!#REF!,Data!#REF!,(IF(B22=Data!#REF!,Data!#REF!,(IF(B22=Data!#REF!,Data!#REF!,(IF(B22=Data!#REF!,Data!#REF!,(IF(B22=Data!#REF!,Data!#REF!,Data!#REF!)))))))))</f>
        <v>#REF!</v>
      </c>
      <c r="V22" s="184" t="str">
        <f>IF(D22="","",VLOOKUP(B22,Data!$B$5:$J$404,9,FALSE)*D22)</f>
        <v/>
      </c>
    </row>
    <row r="23" spans="1:22" s="340" customFormat="1" ht="17" customHeight="1">
      <c r="A23" s="272"/>
      <c r="B23" s="368"/>
      <c r="C23" s="187" t="str">
        <f>IF(D23="","",VLOOKUP(B23,Data!$B$5:$L$404,2,FALSE))</f>
        <v/>
      </c>
      <c r="D23" s="274"/>
      <c r="E23" s="467" t="s">
        <v>1031</v>
      </c>
      <c r="F23" s="185" t="str">
        <f>IF(D23="","",VLOOKUP(B23,Data!$B$5:$L$404,11,FALSE))</f>
        <v/>
      </c>
      <c r="G23" s="188" t="str">
        <f t="shared" si="0"/>
        <v>-</v>
      </c>
      <c r="H23" s="182" t="str">
        <f>IF(D23="","",VLOOKUP(B23,Data!$B$5:$D$404,3,FALSE))</f>
        <v/>
      </c>
      <c r="I23" s="182" t="str">
        <f>IF(D23="","",VLOOKUP(B23,Data!$B$5:$M$404,12,FALSE))</f>
        <v/>
      </c>
      <c r="J23" s="280"/>
      <c r="K23" s="183" t="str">
        <f>IF(D23="","",VLOOKUP(B23,Data!$B$5:$E$404,4,FALSE)*D23)</f>
        <v/>
      </c>
      <c r="L23" s="183" t="str">
        <f>IF(D23="","",VLOOKUP(B23,Data!$B$5:$F$404,5,FALSE)*D23)</f>
        <v/>
      </c>
      <c r="M23" s="189" t="e">
        <f>IF(B23=Data!B105,Data!G105,(IF(B23=Data!B111,Data!G111,(IF(B23=Data!B113,Data!G113,(IF(B23=Data!#REF!,Data!#REF!,(IF(B23=Data!#REF!,Data!#REF!,(IF(B23=Data!B96,Data!G96,(IF(B23=Data!#REF!,Data!#REF!,(IF(B23=Data!#REF!,Data!#REF!,Data!#REF!)))))))))))))))&amp;IF(B23=Data!B231,Data!G231,(IF(B23=Data!B232,Data!G232,(IF(B23=Data!#REF!,Data!#REF!,(IF(B23=Data!B227,Data!G227,(IF(B23=Data!B228,Data!G228,(IF(B23=Data!#REF!,Data!G923,(IF(B23=Data!#REF!,Data!#REF!,(IF(B23=Data!B283,Data!G283,Data!#REF!)))))))))))))))&amp;IF(B23=Data!#REF!,Data!#REF!,(IF(B23=Data!#REF!,Data!#REF!,(IF(B23=Data!#REF!,Data!#REF!,(IF(B23=Data!#REF!,Data!#REF!,(IF(B23=Data!#REF!,Data!#REF!,Data!#REF!)))))))))</f>
        <v>#REF!</v>
      </c>
      <c r="N23" s="377"/>
      <c r="O23" s="378"/>
      <c r="P23" s="186" t="e">
        <f>IF(B23=Data!B105,Data!H105,(IF(B23=Data!B111,Data!H111,(IF(B23=Data!B113,Data!H113,(IF(B23=Data!#REF!,Data!#REF!,(IF(B23=Data!#REF!,Data!#REF!,(IF(B23=Data!B96,Data!H96,(IF(B23=Data!#REF!,Data!#REF!,(IF(B23=Data!#REF!,Data!#REF!,Data!#REF!)))))))))))))))&amp;IF(B23=Data!B231,Data!H231,(IF(B23=Data!B232,Data!H232,(IF(B23=Data!#REF!,Data!#REF!,(IF(B23=Data!B227,Data!H227,(IF(B23=Data!B228,Data!H228,(IF(B23=Data!#REF!,Data!H923,(IF(B23=Data!#REF!,Data!#REF!,(IF(B23=Data!B283,Data!H283,Data!#REF!)))))))))))))))&amp;IF(B23=Data!#REF!,Data!#REF!,(IF(B23=Data!#REF!,Data!#REF!,(IF(B23=Data!#REF!,Data!#REF!,(IF(B23=Data!#REF!,Data!#REF!,(IF(B23=Data!#REF!,Data!#REF!,Data!#REF!)))))))))</f>
        <v>#REF!</v>
      </c>
      <c r="Q23" s="378"/>
      <c r="R23" s="378"/>
      <c r="S23" s="186" t="e">
        <f>IF(B23=Data!B105,Data!I105,(IF(B23=Data!B111,Data!I111,(IF(B23=Data!B113,Data!I113,(IF(B23=Data!#REF!,Data!#REF!,(IF(B23=Data!#REF!,Data!#REF!,(IF(B23=Data!B96,Data!I96,(IF(B23=Data!#REF!,Data!#REF!,(IF(B23=Data!#REF!,Data!#REF!,Data!#REF!)))))))))))))))&amp;IF(B23=Data!B231,Data!I231,(IF(B23=Data!B232,Data!I232,(IF(B23=Data!#REF!,Data!#REF!,(IF(B23=Data!B227,Data!I227,(IF(B23=Data!B228,Data!I228,(IF(B23=Data!#REF!,Data!I923,(IF(B23=Data!#REF!,Data!#REF!,(IF(B23=Data!B283,Data!I283,Data!#REF!)))))))))))))))&amp;IF(B23=Data!#REF!,Data!#REF!,(IF(B23=Data!#REF!,Data!#REF!,(IF(B23=Data!#REF!,Data!#REF!,(IF(B23=Data!#REF!,Data!#REF!,(IF(B23=Data!#REF!,Data!#REF!,Data!#REF!)))))))))</f>
        <v>#REF!</v>
      </c>
      <c r="T23" s="379"/>
      <c r="U23" s="186" t="e">
        <f>IF(B23=Data!B105,Data!J105,(IF(B23=Data!B111,Data!J111,(IF(B23=Data!B113,Data!J113,(IF(B23=Data!#REF!,Data!#REF!,(IF(B23=Data!#REF!,Data!#REF!,(IF(B23=Data!B96,Data!J96,(IF(B23=Data!#REF!,Data!#REF!,(IF(B23=Data!#REF!,Data!#REF!,Data!#REF!)))))))))))))))&amp;IF(B23=Data!B231,Data!J231,(IF(B23=Data!B232,Data!J232,(IF(B23=Data!#REF!,Data!#REF!,(IF(B23=Data!B227,Data!J227,(IF(B23=Data!B228,Data!J228,(IF(B23=Data!#REF!,Data!J923,(IF(B23=Data!#REF!,Data!#REF!,(IF(B23=Data!B283,Data!J283,Data!#REF!)))))))))))))))&amp;IF(B23=Data!#REF!,Data!#REF!,(IF(B23=Data!#REF!,Data!#REF!,(IF(B23=Data!#REF!,Data!#REF!,(IF(B23=Data!#REF!,Data!#REF!,(IF(B23=Data!#REF!,Data!#REF!,Data!#REF!)))))))))</f>
        <v>#REF!</v>
      </c>
      <c r="V23" s="184" t="str">
        <f>IF(D23="","",VLOOKUP(B23,Data!$B$5:$J$404,9,FALSE)*D23)</f>
        <v/>
      </c>
    </row>
    <row r="24" spans="1:22" s="340" customFormat="1" ht="17" customHeight="1">
      <c r="A24" s="272"/>
      <c r="B24" s="368"/>
      <c r="C24" s="187" t="str">
        <f>IF(D24="","",VLOOKUP(B24,Data!$B$5:$L$404,2,FALSE))</f>
        <v/>
      </c>
      <c r="D24" s="274"/>
      <c r="E24" s="467"/>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106,Data!G106,(IF(B24=Data!B112,Data!G112,(IF(B24=Data!B114,Data!G114,(IF(B24=Data!#REF!,Data!#REF!,(IF(B24=Data!#REF!,Data!#REF!,(IF(B24=Data!B97,Data!G97,(IF(B24=Data!#REF!,Data!#REF!,(IF(B24=Data!#REF!,Data!#REF!,Data!#REF!)))))))))))))))&amp;IF(B24=Data!B232,Data!G232,(IF(B24=Data!B233,Data!G233,(IF(B24=Data!#REF!,Data!#REF!,(IF(B24=Data!B228,Data!G228,(IF(B24=Data!B229,Data!G229,(IF(B24=Data!#REF!,Data!G924,(IF(B24=Data!#REF!,Data!#REF!,(IF(B24=Data!B284,Data!G284,Data!#REF!)))))))))))))))&amp;IF(B24=Data!#REF!,Data!#REF!,(IF(B24=Data!#REF!,Data!#REF!,(IF(B24=Data!#REF!,Data!#REF!,(IF(B24=Data!#REF!,Data!#REF!,(IF(B24=Data!#REF!,Data!#REF!,Data!#REF!)))))))))</f>
        <v>#REF!</v>
      </c>
      <c r="N24" s="377"/>
      <c r="O24" s="378"/>
      <c r="P24" s="186" t="e">
        <f>IF(B24=Data!B106,Data!H106,(IF(B24=Data!B112,Data!H112,(IF(B24=Data!B114,Data!H114,(IF(B24=Data!#REF!,Data!#REF!,(IF(B24=Data!#REF!,Data!#REF!,(IF(B24=Data!B97,Data!H97,(IF(B24=Data!#REF!,Data!#REF!,(IF(B24=Data!#REF!,Data!#REF!,Data!#REF!)))))))))))))))&amp;IF(B24=Data!B232,Data!H232,(IF(B24=Data!B233,Data!H233,(IF(B24=Data!#REF!,Data!#REF!,(IF(B24=Data!B228,Data!H228,(IF(B24=Data!B229,Data!H229,(IF(B24=Data!#REF!,Data!H924,(IF(B24=Data!#REF!,Data!#REF!,(IF(B24=Data!B284,Data!H284,Data!#REF!)))))))))))))))&amp;IF(B24=Data!#REF!,Data!#REF!,(IF(B24=Data!#REF!,Data!#REF!,(IF(B24=Data!#REF!,Data!#REF!,(IF(B24=Data!#REF!,Data!#REF!,(IF(B24=Data!#REF!,Data!#REF!,Data!#REF!)))))))))</f>
        <v>#REF!</v>
      </c>
      <c r="Q24" s="378"/>
      <c r="R24" s="378"/>
      <c r="S24" s="186" t="e">
        <f>IF(B24=Data!B106,Data!I106,(IF(B24=Data!B112,Data!I112,(IF(B24=Data!B114,Data!I114,(IF(B24=Data!#REF!,Data!#REF!,(IF(B24=Data!#REF!,Data!#REF!,(IF(B24=Data!B97,Data!I97,(IF(B24=Data!#REF!,Data!#REF!,(IF(B24=Data!#REF!,Data!#REF!,Data!#REF!)))))))))))))))&amp;IF(B24=Data!B232,Data!I232,(IF(B24=Data!B233,Data!I233,(IF(B24=Data!#REF!,Data!#REF!,(IF(B24=Data!B228,Data!I228,(IF(B24=Data!B229,Data!I229,(IF(B24=Data!#REF!,Data!I924,(IF(B24=Data!#REF!,Data!#REF!,(IF(B24=Data!B284,Data!I284,Data!#REF!)))))))))))))))&amp;IF(B24=Data!#REF!,Data!#REF!,(IF(B24=Data!#REF!,Data!#REF!,(IF(B24=Data!#REF!,Data!#REF!,(IF(B24=Data!#REF!,Data!#REF!,(IF(B24=Data!#REF!,Data!#REF!,Data!#REF!)))))))))</f>
        <v>#REF!</v>
      </c>
      <c r="T24" s="379"/>
      <c r="U24" s="186" t="e">
        <f>IF(B24=Data!B106,Data!J106,(IF(B24=Data!B112,Data!J112,(IF(B24=Data!B114,Data!J114,(IF(B24=Data!#REF!,Data!#REF!,(IF(B24=Data!#REF!,Data!#REF!,(IF(B24=Data!B97,Data!J97,(IF(B24=Data!#REF!,Data!#REF!,(IF(B24=Data!#REF!,Data!#REF!,Data!#REF!)))))))))))))))&amp;IF(B24=Data!B232,Data!J232,(IF(B24=Data!B233,Data!J233,(IF(B24=Data!#REF!,Data!#REF!,(IF(B24=Data!B228,Data!J228,(IF(B24=Data!B229,Data!J229,(IF(B24=Data!#REF!,Data!J924,(IF(B24=Data!#REF!,Data!#REF!,(IF(B24=Data!B284,Data!J284,Data!#REF!)))))))))))))))&amp;IF(B24=Data!#REF!,Data!#REF!,(IF(B24=Data!#REF!,Data!#REF!,(IF(B24=Data!#REF!,Data!#REF!,(IF(B24=Data!#REF!,Data!#REF!,(IF(B24=Data!#REF!,Data!#REF!,Data!#REF!)))))))))</f>
        <v>#REF!</v>
      </c>
      <c r="V24" s="184" t="str">
        <f>IF(D24="","",VLOOKUP(B24,Data!$B$5:$J$404,9,FALSE)*D24)</f>
        <v/>
      </c>
    </row>
    <row r="25" spans="1:22" s="340" customFormat="1" ht="17" customHeight="1">
      <c r="A25" s="272"/>
      <c r="B25" s="419"/>
      <c r="C25" s="187" t="str">
        <f>IF(D25="","",VLOOKUP(B25,Data!$B$5:$L$404,2,FALSE))</f>
        <v/>
      </c>
      <c r="D25" s="274"/>
      <c r="E25" s="467"/>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107,Data!G107,(IF(B25=Data!B113,Data!G113,(IF(B25=Data!B115,Data!G115,(IF(B25=Data!#REF!,Data!#REF!,(IF(B25=Data!#REF!,Data!#REF!,(IF(B25=Data!B98,Data!G98,(IF(B25=Data!#REF!,Data!#REF!,(IF(B25=Data!#REF!,Data!#REF!,Data!#REF!)))))))))))))))&amp;IF(B25=Data!B233,Data!G233,(IF(B25=Data!B234,Data!G234,(IF(B25=Data!#REF!,Data!#REF!,(IF(B25=Data!B229,Data!G229,(IF(B25=Data!B230,Data!G230,(IF(B25=Data!#REF!,Data!G925,(IF(B25=Data!#REF!,Data!#REF!,(IF(B25=Data!B285,Data!G285,Data!#REF!)))))))))))))))&amp;IF(B25=Data!#REF!,Data!#REF!,(IF(B25=Data!#REF!,Data!#REF!,(IF(B25=Data!#REF!,Data!#REF!,(IF(B25=Data!#REF!,Data!#REF!,(IF(B25=Data!#REF!,Data!#REF!,Data!#REF!)))))))))</f>
        <v>#REF!</v>
      </c>
      <c r="N25" s="377"/>
      <c r="O25" s="378"/>
      <c r="P25" s="186" t="e">
        <f>IF(B25=Data!B107,Data!H107,(IF(B25=Data!B113,Data!H113,(IF(B25=Data!B115,Data!H115,(IF(B25=Data!#REF!,Data!#REF!,(IF(B25=Data!#REF!,Data!#REF!,(IF(B25=Data!B98,Data!H98,(IF(B25=Data!#REF!,Data!#REF!,(IF(B25=Data!#REF!,Data!#REF!,Data!#REF!)))))))))))))))&amp;IF(B25=Data!B233,Data!H233,(IF(B25=Data!B234,Data!H234,(IF(B25=Data!#REF!,Data!#REF!,(IF(B25=Data!B229,Data!H229,(IF(B25=Data!B230,Data!H230,(IF(B25=Data!#REF!,Data!H925,(IF(B25=Data!#REF!,Data!#REF!,(IF(B25=Data!B285,Data!H285,Data!#REF!)))))))))))))))&amp;IF(B25=Data!#REF!,Data!#REF!,(IF(B25=Data!#REF!,Data!#REF!,(IF(B25=Data!#REF!,Data!#REF!,(IF(B25=Data!#REF!,Data!#REF!,(IF(B25=Data!#REF!,Data!#REF!,Data!#REF!)))))))))</f>
        <v>#REF!</v>
      </c>
      <c r="Q25" s="378"/>
      <c r="R25" s="378"/>
      <c r="S25" s="186" t="e">
        <f>IF(B25=Data!B107,Data!I107,(IF(B25=Data!B113,Data!I113,(IF(B25=Data!B115,Data!I115,(IF(B25=Data!#REF!,Data!#REF!,(IF(B25=Data!#REF!,Data!#REF!,(IF(B25=Data!B98,Data!I98,(IF(B25=Data!#REF!,Data!#REF!,(IF(B25=Data!#REF!,Data!#REF!,Data!#REF!)))))))))))))))&amp;IF(B25=Data!B233,Data!I233,(IF(B25=Data!B234,Data!I234,(IF(B25=Data!#REF!,Data!#REF!,(IF(B25=Data!B229,Data!I229,(IF(B25=Data!B230,Data!I230,(IF(B25=Data!#REF!,Data!I925,(IF(B25=Data!#REF!,Data!#REF!,(IF(B25=Data!B285,Data!I285,Data!#REF!)))))))))))))))&amp;IF(B25=Data!#REF!,Data!#REF!,(IF(B25=Data!#REF!,Data!#REF!,(IF(B25=Data!#REF!,Data!#REF!,(IF(B25=Data!#REF!,Data!#REF!,(IF(B25=Data!#REF!,Data!#REF!,Data!#REF!)))))))))</f>
        <v>#REF!</v>
      </c>
      <c r="T25" s="379"/>
      <c r="U25" s="186" t="e">
        <f>IF(B25=Data!B107,Data!J107,(IF(B25=Data!B113,Data!J113,(IF(B25=Data!B115,Data!J115,(IF(B25=Data!#REF!,Data!#REF!,(IF(B25=Data!#REF!,Data!#REF!,(IF(B25=Data!B98,Data!J98,(IF(B25=Data!#REF!,Data!#REF!,(IF(B25=Data!#REF!,Data!#REF!,Data!#REF!)))))))))))))))&amp;IF(B25=Data!B233,Data!J233,(IF(B25=Data!B234,Data!J234,(IF(B25=Data!#REF!,Data!#REF!,(IF(B25=Data!B229,Data!J229,(IF(B25=Data!B230,Data!J230,(IF(B25=Data!#REF!,Data!J925,(IF(B25=Data!#REF!,Data!#REF!,(IF(B25=Data!B285,Data!J285,Data!#REF!)))))))))))))))&amp;IF(B25=Data!#REF!,Data!#REF!,(IF(B25=Data!#REF!,Data!#REF!,(IF(B25=Data!#REF!,Data!#REF!,(IF(B25=Data!#REF!,Data!#REF!,(IF(B25=Data!#REF!,Data!#REF!,Data!#REF!)))))))))</f>
        <v>#REF!</v>
      </c>
      <c r="V25" s="184" t="str">
        <f>IF(D25="","",VLOOKUP(B25,Data!$B$5:$J$404,9,FALSE)*D25)</f>
        <v/>
      </c>
    </row>
    <row r="26" spans="1:22" s="340" customFormat="1" ht="17" customHeight="1">
      <c r="A26" s="272"/>
      <c r="B26" s="419"/>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107,Data!G107,(IF(B26=Data!B113,Data!G113,(IF(B26=Data!B115,Data!G115,(IF(B26=Data!#REF!,Data!#REF!,(IF(B26=Data!#REF!,Data!#REF!,(IF(B26=Data!B98,Data!G98,(IF(B26=Data!#REF!,Data!#REF!,(IF(B26=Data!#REF!,Data!#REF!,Data!#REF!)))))))))))))))&amp;IF(B26=Data!B233,Data!G233,(IF(B26=Data!B234,Data!G234,(IF(B26=Data!#REF!,Data!#REF!,(IF(B26=Data!B229,Data!G229,(IF(B26=Data!B230,Data!G230,(IF(B26=Data!#REF!,Data!G925,(IF(B26=Data!#REF!,Data!#REF!,(IF(B26=Data!B285,Data!G285,Data!#REF!)))))))))))))))&amp;IF(B26=Data!#REF!,Data!#REF!,(IF(B26=Data!#REF!,Data!#REF!,(IF(B26=Data!#REF!,Data!#REF!,(IF(B26=Data!#REF!,Data!#REF!,(IF(B26=Data!#REF!,Data!#REF!,Data!#REF!)))))))))</f>
        <v>#REF!</v>
      </c>
      <c r="N26" s="377"/>
      <c r="O26" s="378"/>
      <c r="P26" s="186" t="e">
        <f>IF(B26=Data!B107,Data!H107,(IF(B26=Data!B113,Data!H113,(IF(B26=Data!B115,Data!H115,(IF(B26=Data!#REF!,Data!#REF!,(IF(B26=Data!#REF!,Data!#REF!,(IF(B26=Data!B98,Data!H98,(IF(B26=Data!#REF!,Data!#REF!,(IF(B26=Data!#REF!,Data!#REF!,Data!#REF!)))))))))))))))&amp;IF(B26=Data!B233,Data!H233,(IF(B26=Data!B234,Data!H234,(IF(B26=Data!#REF!,Data!#REF!,(IF(B26=Data!B229,Data!H229,(IF(B26=Data!B230,Data!H230,(IF(B26=Data!#REF!,Data!H925,(IF(B26=Data!#REF!,Data!#REF!,(IF(B26=Data!B285,Data!H285,Data!#REF!)))))))))))))))&amp;IF(B26=Data!#REF!,Data!#REF!,(IF(B26=Data!#REF!,Data!#REF!,(IF(B26=Data!#REF!,Data!#REF!,(IF(B26=Data!#REF!,Data!#REF!,(IF(B26=Data!#REF!,Data!#REF!,Data!#REF!)))))))))</f>
        <v>#REF!</v>
      </c>
      <c r="Q26" s="378"/>
      <c r="R26" s="378"/>
      <c r="S26" s="186" t="e">
        <f>IF(B26=Data!B107,Data!I107,(IF(B26=Data!B113,Data!I113,(IF(B26=Data!B115,Data!I115,(IF(B26=Data!#REF!,Data!#REF!,(IF(B26=Data!#REF!,Data!#REF!,(IF(B26=Data!B98,Data!I98,(IF(B26=Data!#REF!,Data!#REF!,(IF(B26=Data!#REF!,Data!#REF!,Data!#REF!)))))))))))))))&amp;IF(B26=Data!B233,Data!I233,(IF(B26=Data!B234,Data!I234,(IF(B26=Data!#REF!,Data!#REF!,(IF(B26=Data!B229,Data!I229,(IF(B26=Data!B230,Data!I230,(IF(B26=Data!#REF!,Data!I925,(IF(B26=Data!#REF!,Data!#REF!,(IF(B26=Data!B285,Data!I285,Data!#REF!)))))))))))))))&amp;IF(B26=Data!#REF!,Data!#REF!,(IF(B26=Data!#REF!,Data!#REF!,(IF(B26=Data!#REF!,Data!#REF!,(IF(B26=Data!#REF!,Data!#REF!,(IF(B26=Data!#REF!,Data!#REF!,Data!#REF!)))))))))</f>
        <v>#REF!</v>
      </c>
      <c r="T26" s="379"/>
      <c r="U26" s="186" t="e">
        <f>IF(B26=Data!B107,Data!J107,(IF(B26=Data!B113,Data!J113,(IF(B26=Data!B115,Data!J115,(IF(B26=Data!#REF!,Data!#REF!,(IF(B26=Data!#REF!,Data!#REF!,(IF(B26=Data!B98,Data!J98,(IF(B26=Data!#REF!,Data!#REF!,(IF(B26=Data!#REF!,Data!#REF!,Data!#REF!)))))))))))))))&amp;IF(B26=Data!B233,Data!J233,(IF(B26=Data!B234,Data!J234,(IF(B26=Data!#REF!,Data!#REF!,(IF(B26=Data!B229,Data!J229,(IF(B26=Data!B230,Data!J230,(IF(B26=Data!#REF!,Data!J925,(IF(B26=Data!#REF!,Data!#REF!,(IF(B26=Data!B285,Data!J285,Data!#REF!)))))))))))))))&amp;IF(B26=Data!#REF!,Data!#REF!,(IF(B26=Data!#REF!,Data!#REF!,(IF(B26=Data!#REF!,Data!#REF!,(IF(B26=Data!#REF!,Data!#REF!,(IF(B26=Data!#REF!,Data!#REF!,Data!#REF!)))))))))</f>
        <v>#REF!</v>
      </c>
      <c r="V26" s="184" t="str">
        <f>IF(D26="","",VLOOKUP(B26,Data!$B$5:$J$404,9,FALSE)*D26)</f>
        <v/>
      </c>
    </row>
    <row r="27" spans="1:22" s="340" customFormat="1" ht="17" customHeight="1">
      <c r="A27" s="272"/>
      <c r="B27" s="419"/>
      <c r="C27" s="187" t="str">
        <f>IF(D27="","",VLOOKUP(B27,Data!$B$5:$L$404,2,FALSE))</f>
        <v/>
      </c>
      <c r="D27" s="274"/>
      <c r="E27" s="341"/>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118,Data!G118,(IF(B27=Data!B124,Data!G124,(IF(B27=Data!B126,Data!G126,(IF(B27=Data!#REF!,Data!#REF!,(IF(B27=Data!#REF!,Data!#REF!,(IF(B27=Data!B109,Data!G109,(IF(B27=Data!#REF!,Data!#REF!,(IF(B27=Data!#REF!,Data!#REF!,Data!#REF!)))))))))))))))&amp;IF(B27=Data!B244,Data!G244,(IF(B27=Data!B245,Data!G245,(IF(B27=Data!#REF!,Data!#REF!,(IF(B27=Data!B240,Data!G240,(IF(B27=Data!B241,Data!G241,(IF(B27=Data!#REF!,Data!G936,(IF(B27=Data!#REF!,Data!#REF!,(IF(B27=Data!B296,Data!G296,Data!#REF!)))))))))))))))&amp;IF(B27=Data!#REF!,Data!#REF!,(IF(B27=Data!#REF!,Data!#REF!,(IF(B27=Data!#REF!,Data!#REF!,(IF(B27=Data!#REF!,Data!#REF!,(IF(B27=Data!#REF!,Data!#REF!,Data!#REF!)))))))))</f>
        <v>#REF!</v>
      </c>
      <c r="N27" s="377"/>
      <c r="O27" s="378"/>
      <c r="P27" s="186" t="e">
        <f>IF(B27=Data!B118,Data!H118,(IF(B27=Data!B124,Data!H124,(IF(B27=Data!B126,Data!H126,(IF(B27=Data!#REF!,Data!#REF!,(IF(B27=Data!#REF!,Data!#REF!,(IF(B27=Data!B109,Data!H109,(IF(B27=Data!#REF!,Data!#REF!,(IF(B27=Data!#REF!,Data!#REF!,Data!#REF!)))))))))))))))&amp;IF(B27=Data!B244,Data!H244,(IF(B27=Data!B245,Data!H245,(IF(B27=Data!#REF!,Data!#REF!,(IF(B27=Data!B240,Data!H240,(IF(B27=Data!B241,Data!H241,(IF(B27=Data!#REF!,Data!H936,(IF(B27=Data!#REF!,Data!#REF!,(IF(B27=Data!B296,Data!H296,Data!#REF!)))))))))))))))&amp;IF(B27=Data!#REF!,Data!#REF!,(IF(B27=Data!#REF!,Data!#REF!,(IF(B27=Data!#REF!,Data!#REF!,(IF(B27=Data!#REF!,Data!#REF!,(IF(B27=Data!#REF!,Data!#REF!,Data!#REF!)))))))))</f>
        <v>#REF!</v>
      </c>
      <c r="Q27" s="378"/>
      <c r="R27" s="378"/>
      <c r="S27" s="186" t="e">
        <f>IF(B27=Data!B118,Data!I118,(IF(B27=Data!B124,Data!I124,(IF(B27=Data!B126,Data!I126,(IF(B27=Data!#REF!,Data!#REF!,(IF(B27=Data!#REF!,Data!#REF!,(IF(B27=Data!B109,Data!I109,(IF(B27=Data!#REF!,Data!#REF!,(IF(B27=Data!#REF!,Data!#REF!,Data!#REF!)))))))))))))))&amp;IF(B27=Data!B244,Data!I244,(IF(B27=Data!B245,Data!I245,(IF(B27=Data!#REF!,Data!#REF!,(IF(B27=Data!B240,Data!I240,(IF(B27=Data!B241,Data!I241,(IF(B27=Data!#REF!,Data!I936,(IF(B27=Data!#REF!,Data!#REF!,(IF(B27=Data!B296,Data!I296,Data!#REF!)))))))))))))))&amp;IF(B27=Data!#REF!,Data!#REF!,(IF(B27=Data!#REF!,Data!#REF!,(IF(B27=Data!#REF!,Data!#REF!,(IF(B27=Data!#REF!,Data!#REF!,(IF(B27=Data!#REF!,Data!#REF!,Data!#REF!)))))))))</f>
        <v>#REF!</v>
      </c>
      <c r="T27" s="379"/>
      <c r="U27" s="186" t="e">
        <f>IF(B27=Data!B118,Data!J118,(IF(B27=Data!B124,Data!J124,(IF(B27=Data!B126,Data!J126,(IF(B27=Data!#REF!,Data!#REF!,(IF(B27=Data!#REF!,Data!#REF!,(IF(B27=Data!B109,Data!J109,(IF(B27=Data!#REF!,Data!#REF!,(IF(B27=Data!#REF!,Data!#REF!,Data!#REF!)))))))))))))))&amp;IF(B27=Data!B244,Data!J244,(IF(B27=Data!B245,Data!J245,(IF(B27=Data!#REF!,Data!#REF!,(IF(B27=Data!B240,Data!J240,(IF(B27=Data!B241,Data!J241,(IF(B27=Data!#REF!,Data!J936,(IF(B27=Data!#REF!,Data!#REF!,(IF(B27=Data!B296,Data!J296,Data!#REF!)))))))))))))))&amp;IF(B27=Data!#REF!,Data!#REF!,(IF(B27=Data!#REF!,Data!#REF!,(IF(B27=Data!#REF!,Data!#REF!,(IF(B27=Data!#REF!,Data!#REF!,(IF(B27=Data!#REF!,Data!#REF!,Data!#REF!)))))))))</f>
        <v>#REF!</v>
      </c>
      <c r="V27" s="184" t="str">
        <f>IF(D27="","",VLOOKUP(B27,Data!$B$5:$J$404,9,FALSE)*D27)</f>
        <v/>
      </c>
    </row>
    <row r="28" spans="1:22" s="340" customFormat="1" ht="19.5" customHeight="1">
      <c r="A28" s="272"/>
      <c r="B28" s="695" t="s">
        <v>1272</v>
      </c>
      <c r="C28" s="696"/>
      <c r="D28" s="454">
        <f>SUM(D18:D26)</f>
        <v>28</v>
      </c>
      <c r="E28" s="191"/>
      <c r="F28" s="191"/>
      <c r="G28" s="455">
        <f>SUM(G18:G26)</f>
        <v>119943.15999999999</v>
      </c>
      <c r="H28" s="383"/>
      <c r="I28" s="191"/>
      <c r="J28" s="191"/>
      <c r="K28" s="455">
        <f>SUM(K18:K27)</f>
        <v>8540</v>
      </c>
      <c r="L28" s="455">
        <f>SUM(L18:L27)</f>
        <v>7532</v>
      </c>
      <c r="M28" s="190">
        <f>SUM(M16:M17)</f>
        <v>0</v>
      </c>
      <c r="N28" s="190"/>
      <c r="O28" s="190"/>
      <c r="P28" s="190"/>
      <c r="Q28" s="190"/>
      <c r="R28" s="190">
        <f>SUM(R16:R17)</f>
        <v>0</v>
      </c>
      <c r="S28" s="190">
        <f>SUM(S16:S17)</f>
        <v>0</v>
      </c>
      <c r="T28" s="190"/>
      <c r="U28" s="190">
        <f>SUM(U16:U17)</f>
        <v>0</v>
      </c>
      <c r="V28" s="456">
        <f>SUM(V18:V27)</f>
        <v>42.951999999999998</v>
      </c>
    </row>
    <row r="29" spans="1:22" ht="10.25" customHeight="1">
      <c r="A29" s="272"/>
      <c r="B29" s="697"/>
      <c r="C29" s="698"/>
      <c r="D29" s="395"/>
      <c r="E29" s="311"/>
      <c r="F29" s="160" t="s">
        <v>523</v>
      </c>
      <c r="G29" s="157"/>
      <c r="H29" s="344"/>
      <c r="I29" s="344"/>
      <c r="J29" s="344"/>
      <c r="K29" s="161"/>
      <c r="L29" s="151"/>
      <c r="M29" s="298"/>
      <c r="T29" s="298"/>
      <c r="U29" s="298"/>
      <c r="V29" s="155"/>
    </row>
    <row r="30" spans="1:22"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22" ht="14">
      <c r="A31" s="297" t="s">
        <v>525</v>
      </c>
      <c r="B31" s="334"/>
      <c r="C31" s="308"/>
      <c r="D31" s="386" t="s">
        <v>87</v>
      </c>
      <c r="F31" s="685"/>
      <c r="G31" s="686"/>
      <c r="H31" s="297" t="s">
        <v>88</v>
      </c>
      <c r="I31" s="350"/>
      <c r="J31" s="154" t="s">
        <v>89</v>
      </c>
      <c r="K31" s="154"/>
      <c r="L31" s="150"/>
      <c r="V31" s="155"/>
    </row>
    <row r="32" spans="1:22">
      <c r="A32" s="297" t="s">
        <v>526</v>
      </c>
      <c r="B32" s="297"/>
      <c r="C32" s="298"/>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1271</v>
      </c>
      <c r="G36" s="674"/>
      <c r="H36" s="673" t="s">
        <v>1270</v>
      </c>
      <c r="I36" s="674"/>
      <c r="J36" s="158" t="s">
        <v>104</v>
      </c>
      <c r="K36" s="158"/>
      <c r="L36" s="675" t="s">
        <v>105</v>
      </c>
      <c r="M36" s="676"/>
      <c r="N36" s="676"/>
      <c r="O36" s="676"/>
      <c r="P36" s="676"/>
      <c r="Q36" s="676"/>
      <c r="R36" s="676"/>
      <c r="S36" s="676"/>
      <c r="T36" s="676"/>
      <c r="U36" s="676"/>
      <c r="V36" s="677"/>
    </row>
    <row r="37" spans="1:22">
      <c r="B37" s="305"/>
    </row>
    <row r="40" spans="1:22" ht="19.25" customHeight="1"/>
    <row r="41" spans="1:22" ht="19.25" customHeight="1"/>
    <row r="42" spans="1:22" s="354" customFormat="1" ht="17.75" customHeight="1">
      <c r="A42" s="163" t="s">
        <v>886</v>
      </c>
      <c r="B42" s="146"/>
      <c r="C42" s="163" t="s">
        <v>569</v>
      </c>
      <c r="D42" s="382"/>
      <c r="E42" s="363"/>
      <c r="F42" s="163" t="s">
        <v>880</v>
      </c>
      <c r="G42" s="146"/>
      <c r="H42" s="163" t="s">
        <v>569</v>
      </c>
      <c r="K42" s="265"/>
      <c r="L42" s="265"/>
      <c r="V42" s="264"/>
    </row>
    <row r="43" spans="1:22" s="354" customFormat="1" ht="17.75" customHeight="1">
      <c r="A43" s="163" t="s">
        <v>887</v>
      </c>
      <c r="B43" s="146"/>
      <c r="C43" s="163" t="s">
        <v>891</v>
      </c>
      <c r="D43" s="382"/>
      <c r="E43" s="363"/>
      <c r="F43" s="247" t="s">
        <v>881</v>
      </c>
      <c r="G43" s="381"/>
      <c r="H43" s="247" t="s">
        <v>891</v>
      </c>
      <c r="K43" s="265"/>
      <c r="L43" s="265"/>
      <c r="V43" s="264"/>
    </row>
    <row r="44" spans="1:22" s="354" customFormat="1" ht="17.75" customHeight="1">
      <c r="A44" s="163" t="s">
        <v>888</v>
      </c>
      <c r="B44" s="146"/>
      <c r="C44" s="163" t="s">
        <v>891</v>
      </c>
      <c r="D44" s="382"/>
      <c r="E44" s="363"/>
      <c r="F44" s="163" t="s">
        <v>882</v>
      </c>
      <c r="G44" s="146"/>
      <c r="H44" s="163" t="s">
        <v>569</v>
      </c>
      <c r="K44" s="265"/>
      <c r="L44" s="265"/>
      <c r="V44" s="264"/>
    </row>
    <row r="45" spans="1:22" s="354" customFormat="1" ht="17.75" customHeight="1">
      <c r="A45" s="163" t="s">
        <v>889</v>
      </c>
      <c r="B45" s="146"/>
      <c r="C45" s="163" t="s">
        <v>569</v>
      </c>
      <c r="D45" s="382"/>
      <c r="E45" s="363"/>
      <c r="F45" s="163" t="s">
        <v>883</v>
      </c>
      <c r="G45" s="146"/>
      <c r="H45" s="163" t="s">
        <v>569</v>
      </c>
      <c r="K45" s="265"/>
      <c r="L45" s="265"/>
      <c r="V45" s="264"/>
    </row>
    <row r="46" spans="1:22" s="354" customFormat="1" ht="17.75" customHeight="1">
      <c r="A46" s="163" t="s">
        <v>890</v>
      </c>
      <c r="B46" s="146"/>
      <c r="C46" s="163" t="s">
        <v>569</v>
      </c>
      <c r="D46" s="382"/>
      <c r="E46" s="363"/>
      <c r="F46" s="163" t="s">
        <v>885</v>
      </c>
      <c r="G46" s="146"/>
      <c r="H46" s="163" t="s">
        <v>569</v>
      </c>
      <c r="K46" s="265"/>
      <c r="L46" s="265"/>
      <c r="V46" s="264"/>
    </row>
    <row r="47" spans="1:22" ht="18.75" customHeight="1">
      <c r="A47" s="411"/>
      <c r="B47" s="411"/>
      <c r="C47" s="411"/>
      <c r="D47" s="384"/>
      <c r="E47" s="266"/>
      <c r="F47" s="163" t="s">
        <v>884</v>
      </c>
      <c r="H47" s="163" t="s">
        <v>569</v>
      </c>
    </row>
    <row r="48" spans="1:22" ht="17.5">
      <c r="A48" s="268"/>
      <c r="B48" s="411"/>
      <c r="C48" s="411"/>
      <c r="D48" s="384"/>
      <c r="E48" s="411"/>
      <c r="F48" s="267"/>
      <c r="G48" s="267"/>
      <c r="H48" s="411"/>
    </row>
    <row r="50" spans="1:12">
      <c r="D50" s="386" t="s">
        <v>872</v>
      </c>
    </row>
    <row r="51" spans="1:12">
      <c r="L51" s="355"/>
    </row>
    <row r="52" spans="1:12" ht="14">
      <c r="A52" s="356"/>
      <c r="C52" s="334"/>
      <c r="D52" s="398"/>
      <c r="L52" s="358"/>
    </row>
    <row r="53" spans="1:12" ht="14">
      <c r="A53" s="359"/>
      <c r="C53" s="334"/>
      <c r="D53" s="398"/>
      <c r="L53" s="358"/>
    </row>
    <row r="54" spans="1:12" ht="14">
      <c r="A54" s="359"/>
      <c r="C54" s="334"/>
      <c r="D54" s="398"/>
      <c r="L54" s="358"/>
    </row>
    <row r="55" spans="1:12" ht="14">
      <c r="A55" s="359"/>
      <c r="B55" s="334"/>
      <c r="C55" s="334"/>
      <c r="D55" s="398"/>
      <c r="L55" s="358"/>
    </row>
    <row r="56" spans="1:12" ht="14">
      <c r="A56" s="359"/>
      <c r="B56" s="334"/>
      <c r="C56" s="334"/>
      <c r="D56" s="398"/>
      <c r="L56" s="358"/>
    </row>
    <row r="57" spans="1:12" ht="14">
      <c r="A57" s="359"/>
      <c r="B57" s="334"/>
      <c r="C57" s="334"/>
      <c r="D57" s="398"/>
      <c r="L57" s="358"/>
    </row>
    <row r="58" spans="1:12" ht="14">
      <c r="A58" s="334"/>
      <c r="B58" s="334"/>
      <c r="C58" s="334"/>
      <c r="D58" s="398"/>
      <c r="L58" s="360"/>
    </row>
    <row r="59" spans="1:12" ht="14">
      <c r="A59" s="359"/>
      <c r="B59" s="334"/>
      <c r="C59" s="334"/>
      <c r="D59" s="398"/>
    </row>
    <row r="60" spans="1:12" ht="14">
      <c r="A60" s="334"/>
      <c r="B60" s="334"/>
      <c r="C60" s="334"/>
      <c r="D60" s="398"/>
    </row>
    <row r="61" spans="1:12" ht="14">
      <c r="A61" s="334"/>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34"/>
      <c r="B72" s="334"/>
      <c r="C72" s="334"/>
      <c r="D72" s="398"/>
    </row>
    <row r="73" spans="1:4" ht="14">
      <c r="B73" s="334"/>
    </row>
    <row r="74" spans="1:4" ht="14">
      <c r="B74" s="334"/>
    </row>
    <row r="75" spans="1:4" ht="14">
      <c r="B75"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36" max="21" man="1"/>
  </rowBreaks>
  <drawing r:id="rId2"/>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9AF86-AE79-484C-96BB-1583AAB40091}">
  <sheetPr>
    <tabColor rgb="FFFFC000"/>
    <pageSetUpPr fitToPage="1"/>
  </sheetPr>
  <dimension ref="A1:AD73"/>
  <sheetViews>
    <sheetView topLeftCell="C1" zoomScale="85" zoomScaleNormal="85" zoomScaleSheetLayoutView="85" workbookViewId="0">
      <selection activeCell="G23" sqref="G23"/>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38"/>
      <c r="I10" s="639"/>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1269</v>
      </c>
      <c r="C18" s="187" t="str">
        <f>IF(D18="","",VLOOKUP(B18,Data!$B$5:$L$404,2,FALSE))</f>
        <v/>
      </c>
      <c r="D18" s="361"/>
      <c r="E18" s="276"/>
      <c r="F18" s="185" t="str">
        <f>IF(D18="","",VLOOKUP(B18,Data!$B$5:$L$404,11,FALSE))</f>
        <v/>
      </c>
      <c r="G18" s="188" t="str">
        <f t="shared" ref="G18:G26"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c r="B19" s="419" t="s">
        <v>877</v>
      </c>
      <c r="C19" s="187" t="str">
        <f>IF(D19="","",VLOOKUP(B19,Data!$B$5:$L$404,2,FALSE))</f>
        <v>VFA1020</v>
      </c>
      <c r="D19" s="361">
        <v>1</v>
      </c>
      <c r="E19" s="276"/>
      <c r="F19" s="185">
        <f>IF(D19="","",VLOOKUP(B19,Data!$B$5:$L$404,11,FALSE))</f>
        <v>88.52</v>
      </c>
      <c r="G19" s="188">
        <f t="shared" si="0"/>
        <v>88.52</v>
      </c>
      <c r="H19" s="182" t="str">
        <f>IF(D19="","",VLOOKUP(B19,Data!$B$5:$D$404,3,FALSE))</f>
        <v>C/T</v>
      </c>
      <c r="I19" s="182" t="str">
        <f>IF(D19="","",VLOOKUP(B19,Data!$B$5:$M$404,12,FALSE))</f>
        <v>Indonesia</v>
      </c>
      <c r="J19" s="280" t="s">
        <v>1255</v>
      </c>
      <c r="K19" s="183">
        <f>IF(D19="","",VLOOKUP(B19,Data!$B$5:$E$404,4,FALSE)*D19)</f>
        <v>7</v>
      </c>
      <c r="L19" s="183">
        <f>IF(D19="","",VLOOKUP(B19,Data!$B$5:$F$404,5,FALSE)*D19)</f>
        <v>6.4</v>
      </c>
      <c r="M19" s="189"/>
      <c r="N19" s="377"/>
      <c r="O19" s="378"/>
      <c r="P19" s="186"/>
      <c r="Q19" s="378"/>
      <c r="R19" s="378"/>
      <c r="S19" s="186"/>
      <c r="T19" s="379"/>
      <c r="U19" s="186"/>
      <c r="V19" s="184">
        <f>IF(D19="","",VLOOKUP(B19,Data!$B$5:$J$404,9,FALSE)*D19)</f>
        <v>3.2000000000000001E-2</v>
      </c>
      <c r="W19" s="282"/>
      <c r="X19" s="282"/>
      <c r="Y19" s="282"/>
      <c r="Z19" s="282"/>
      <c r="AA19" s="282"/>
      <c r="AB19" s="282"/>
      <c r="AC19" s="282"/>
      <c r="AD19" s="282"/>
    </row>
    <row r="20" spans="1:30" s="340" customFormat="1" ht="17" customHeight="1">
      <c r="A20" s="488"/>
      <c r="B20" s="419"/>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488"/>
      <c r="B21" s="419"/>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80"/>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1274</v>
      </c>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1275</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95" t="s">
        <v>1273</v>
      </c>
      <c r="C27" s="696"/>
      <c r="D27" s="193">
        <f>SUM(D18:D26)</f>
        <v>1</v>
      </c>
      <c r="E27" s="380"/>
      <c r="F27" s="190"/>
      <c r="G27" s="191">
        <f>SUM(G18:G26)</f>
        <v>88.52</v>
      </c>
      <c r="H27" s="343"/>
      <c r="I27" s="343"/>
      <c r="J27" s="343"/>
      <c r="K27" s="191">
        <f>SUM(K18:K26)</f>
        <v>7</v>
      </c>
      <c r="L27" s="191">
        <f>SUM(L18:L26)</f>
        <v>6.4</v>
      </c>
      <c r="M27" s="190">
        <f>SUM(M16:M17)</f>
        <v>0</v>
      </c>
      <c r="N27" s="190"/>
      <c r="O27" s="190"/>
      <c r="P27" s="190"/>
      <c r="Q27" s="190"/>
      <c r="R27" s="190">
        <f>SUM(R16:R17)</f>
        <v>0</v>
      </c>
      <c r="S27" s="190">
        <f>SUM(S16:S17)</f>
        <v>0</v>
      </c>
      <c r="T27" s="190"/>
      <c r="U27" s="190">
        <f>SUM(U16:U17)</f>
        <v>0</v>
      </c>
      <c r="V27" s="192">
        <f>SUM(V18:V26)</f>
        <v>3.2000000000000001E-2</v>
      </c>
    </row>
    <row r="28" spans="1:30" ht="10.25" customHeight="1">
      <c r="A28" s="272"/>
      <c r="B28" s="697"/>
      <c r="C28" s="698"/>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1271</v>
      </c>
      <c r="G35" s="674"/>
      <c r="H35" s="673" t="s">
        <v>1270</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CC2D1-8849-41E7-B663-9744D7C1B013}">
  <sheetPr>
    <pageSetUpPr fitToPage="1"/>
  </sheetPr>
  <dimension ref="A1:V78"/>
  <sheetViews>
    <sheetView topLeftCell="A13" zoomScale="85" zoomScaleNormal="85" zoomScaleSheetLayoutView="75" workbookViewId="0">
      <selection activeCell="E22" sqref="E22"/>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2" width="14.3632812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42"/>
      <c r="I10" s="643"/>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1175</v>
      </c>
      <c r="C18" s="187" t="str">
        <f>IF(D18="","",VLOOKUP(B18,Data!$B$5:$L$404,2,FALSE))</f>
        <v/>
      </c>
      <c r="D18" s="274"/>
      <c r="E18" s="466"/>
      <c r="F18" s="185" t="str">
        <f>IF(D18="","",VLOOKUP(B18,Data!$B$5:$L$404,11,FALSE))</f>
        <v/>
      </c>
      <c r="G18" s="188" t="str">
        <f t="shared" ref="G18:G30"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197,Data!G197,(IF(B18=Data!B203,Data!G203,(IF(B18=Data!B205,Data!G205,(IF(B18=Data!#REF!,Data!#REF!,(IF(B18=Data!#REF!,Data!#REF!,(IF(B18=Data!B188,Data!G188,(IF(B18=Data!#REF!,Data!#REF!,(IF(B18=Data!#REF!,Data!#REF!,Data!#REF!)))))))))))))))&amp;IF(B18=Data!B323,Data!G323,(IF(B18=Data!B324,Data!G324,(IF(B18=Data!#REF!,Data!#REF!,(IF(B18=Data!B319,Data!G319,(IF(B18=Data!B320,Data!G320,(IF(B18=Data!#REF!,Data!G1015,(IF(B18=Data!#REF!,Data!#REF!,(IF(B18=Data!B375,Data!G375,Data!#REF!)))))))))))))))&amp;IF(B18=Data!#REF!,Data!#REF!,(IF(B18=Data!#REF!,Data!#REF!,(IF(B18=Data!#REF!,Data!#REF!,(IF(B18=Data!#REF!,Data!#REF!,(IF(B18=Data!#REF!,Data!#REF!,Data!#REF!)))))))))</f>
        <v>#REF!</v>
      </c>
      <c r="N18" s="377"/>
      <c r="O18" s="378"/>
      <c r="P18" s="186" t="e">
        <f>IF(B18=Data!B197,Data!H197,(IF(B18=Data!B203,Data!H203,(IF(B18=Data!B205,Data!H205,(IF(B18=Data!#REF!,Data!#REF!,(IF(B18=Data!#REF!,Data!#REF!,(IF(B18=Data!B188,Data!H188,(IF(B18=Data!#REF!,Data!#REF!,(IF(B18=Data!#REF!,Data!#REF!,Data!#REF!)))))))))))))))&amp;IF(B18=Data!B323,Data!H323,(IF(B18=Data!B324,Data!H324,(IF(B18=Data!#REF!,Data!#REF!,(IF(B18=Data!B319,Data!H319,(IF(B18=Data!B320,Data!H320,(IF(B18=Data!#REF!,Data!H1015,(IF(B18=Data!#REF!,Data!#REF!,(IF(B18=Data!B375,Data!H375,Data!#REF!)))))))))))))))&amp;IF(B18=Data!#REF!,Data!#REF!,(IF(B18=Data!#REF!,Data!#REF!,(IF(B18=Data!#REF!,Data!#REF!,(IF(B18=Data!#REF!,Data!#REF!,(IF(B18=Data!#REF!,Data!#REF!,Data!#REF!)))))))))</f>
        <v>#REF!</v>
      </c>
      <c r="Q18" s="378"/>
      <c r="R18" s="378"/>
      <c r="S18" s="186" t="e">
        <f>IF(B18=Data!B197,Data!I197,(IF(B18=Data!B203,Data!I203,(IF(B18=Data!B205,Data!I205,(IF(B18=Data!#REF!,Data!#REF!,(IF(B18=Data!#REF!,Data!#REF!,(IF(B18=Data!B188,Data!I188,(IF(B18=Data!#REF!,Data!#REF!,(IF(B18=Data!#REF!,Data!#REF!,Data!#REF!)))))))))))))))&amp;IF(B18=Data!B323,Data!I323,(IF(B18=Data!B324,Data!I324,(IF(B18=Data!#REF!,Data!#REF!,(IF(B18=Data!B319,Data!I319,(IF(B18=Data!B320,Data!I320,(IF(B18=Data!#REF!,Data!I1015,(IF(B18=Data!#REF!,Data!#REF!,(IF(B18=Data!B375,Data!I375,Data!#REF!)))))))))))))))&amp;IF(B18=Data!#REF!,Data!#REF!,(IF(B18=Data!#REF!,Data!#REF!,(IF(B18=Data!#REF!,Data!#REF!,(IF(B18=Data!#REF!,Data!#REF!,(IF(B18=Data!#REF!,Data!#REF!,Data!#REF!)))))))))</f>
        <v>#REF!</v>
      </c>
      <c r="T18" s="379"/>
      <c r="U18" s="186" t="e">
        <f>IF(B18=Data!B197,Data!J197,(IF(B18=Data!B203,Data!J203,(IF(B18=Data!B205,Data!J205,(IF(B18=Data!#REF!,Data!#REF!,(IF(B18=Data!#REF!,Data!#REF!,(IF(B18=Data!B188,Data!J188,(IF(B18=Data!#REF!,Data!#REF!,(IF(B18=Data!#REF!,Data!#REF!,Data!#REF!)))))))))))))))&amp;IF(B18=Data!B323,Data!J323,(IF(B18=Data!B324,Data!J324,(IF(B18=Data!#REF!,Data!#REF!,(IF(B18=Data!B319,Data!J319,(IF(B18=Data!B320,Data!J320,(IF(B18=Data!#REF!,Data!J1015,(IF(B18=Data!#REF!,Data!#REF!,(IF(B18=Data!B375,Data!J375,Data!#REF!)))))))))))))))&amp;IF(B18=Data!#REF!,Data!#REF!,(IF(B18=Data!#REF!,Data!#REF!,(IF(B18=Data!#REF!,Data!#REF!,(IF(B18=Data!#REF!,Data!#REF!,(IF(B18=Data!#REF!,Data!#REF!,Data!#REF!)))))))))</f>
        <v>#REF!</v>
      </c>
      <c r="V18" s="184" t="str">
        <f>IF(D18="","",VLOOKUP(B18,Data!$B$5:$J$404,9,FALSE)*D18)</f>
        <v/>
      </c>
    </row>
    <row r="19" spans="1:22" s="340" customFormat="1" ht="17" customHeight="1">
      <c r="A19" s="272">
        <v>1</v>
      </c>
      <c r="B19" s="368" t="s">
        <v>239</v>
      </c>
      <c r="C19" s="187" t="str">
        <f>IF(D19="","",VLOOKUP(B19,Data!$B$5:$L$404,2,FALSE))</f>
        <v>AAC7366</v>
      </c>
      <c r="D19" s="274">
        <v>2</v>
      </c>
      <c r="E19" s="466" t="s">
        <v>521</v>
      </c>
      <c r="F19" s="185">
        <f>IF(D19="","",VLOOKUP(B19,Data!$B$5:$L$404,11,FALSE))</f>
        <v>2618.06</v>
      </c>
      <c r="G19" s="188">
        <f t="shared" si="0"/>
        <v>5236.12</v>
      </c>
      <c r="H19" s="182" t="str">
        <f>IF(D19="","",VLOOKUP(B19,Data!$B$5:$D$404,3,FALSE))</f>
        <v>C/T</v>
      </c>
      <c r="I19" s="182" t="str">
        <f>IF(D19="","",VLOOKUP(B19,Data!$B$5:$M$404,12,FALSE))</f>
        <v>Indonesia</v>
      </c>
      <c r="J19" s="280" t="s">
        <v>1176</v>
      </c>
      <c r="K19" s="183">
        <f>IF(D19="","",VLOOKUP(B19,Data!$B$5:$E$404,4,FALSE)*D19)</f>
        <v>532</v>
      </c>
      <c r="L19" s="183">
        <f>IF(D19="","",VLOOKUP(B19,Data!$B$5:$F$404,5,FALSE)*D19)</f>
        <v>492</v>
      </c>
      <c r="M19" s="189" t="e">
        <f>IF(B19=Data!B115,Data!G115,(IF(B19=Data!B121,Data!G121,(IF(B19=Data!B123,Data!G123,(IF(B19=Data!#REF!,Data!#REF!,(IF(B19=Data!#REF!,Data!#REF!,(IF(B19=Data!B106,Data!G106,(IF(B19=Data!#REF!,Data!#REF!,(IF(B19=Data!#REF!,Data!#REF!,Data!#REF!)))))))))))))))&amp;IF(B19=Data!B241,Data!G241,(IF(B19=Data!B242,Data!G242,(IF(B19=Data!#REF!,Data!#REF!,(IF(B19=Data!B237,Data!G237,(IF(B19=Data!B238,Data!G238,(IF(B19=Data!#REF!,Data!G933,(IF(B19=Data!#REF!,Data!#REF!,(IF(B19=Data!B293,Data!G293,Data!#REF!)))))))))))))))&amp;IF(B19=Data!#REF!,Data!#REF!,(IF(B19=Data!#REF!,Data!#REF!,(IF(B19=Data!#REF!,Data!#REF!,(IF(B19=Data!#REF!,Data!#REF!,(IF(B19=Data!#REF!,Data!#REF!,Data!#REF!)))))))))</f>
        <v>#REF!</v>
      </c>
      <c r="N19" s="377"/>
      <c r="O19" s="378"/>
      <c r="P19" s="186" t="e">
        <f>IF(B19=Data!B115,Data!H115,(IF(B19=Data!B121,Data!H121,(IF(B19=Data!B123,Data!H123,(IF(B19=Data!#REF!,Data!#REF!,(IF(B19=Data!#REF!,Data!#REF!,(IF(B19=Data!B106,Data!H106,(IF(B19=Data!#REF!,Data!#REF!,(IF(B19=Data!#REF!,Data!#REF!,Data!#REF!)))))))))))))))&amp;IF(B19=Data!B241,Data!H241,(IF(B19=Data!B242,Data!H242,(IF(B19=Data!#REF!,Data!#REF!,(IF(B19=Data!B237,Data!H237,(IF(B19=Data!B238,Data!H238,(IF(B19=Data!#REF!,Data!H933,(IF(B19=Data!#REF!,Data!#REF!,(IF(B19=Data!B293,Data!H293,Data!#REF!)))))))))))))))&amp;IF(B19=Data!#REF!,Data!#REF!,(IF(B19=Data!#REF!,Data!#REF!,(IF(B19=Data!#REF!,Data!#REF!,(IF(B19=Data!#REF!,Data!#REF!,(IF(B19=Data!#REF!,Data!#REF!,Data!#REF!)))))))))</f>
        <v>#REF!</v>
      </c>
      <c r="Q19" s="378"/>
      <c r="R19" s="378"/>
      <c r="S19" s="186" t="e">
        <f>IF(B19=Data!B115,Data!I115,(IF(B19=Data!B121,Data!I121,(IF(B19=Data!B123,Data!I123,(IF(B19=Data!#REF!,Data!#REF!,(IF(B19=Data!#REF!,Data!#REF!,(IF(B19=Data!B106,Data!I106,(IF(B19=Data!#REF!,Data!#REF!,(IF(B19=Data!#REF!,Data!#REF!,Data!#REF!)))))))))))))))&amp;IF(B19=Data!B241,Data!I241,(IF(B19=Data!B242,Data!I242,(IF(B19=Data!#REF!,Data!#REF!,(IF(B19=Data!B237,Data!I237,(IF(B19=Data!B238,Data!I238,(IF(B19=Data!#REF!,Data!I933,(IF(B19=Data!#REF!,Data!#REF!,(IF(B19=Data!B293,Data!I293,Data!#REF!)))))))))))))))&amp;IF(B19=Data!#REF!,Data!#REF!,(IF(B19=Data!#REF!,Data!#REF!,(IF(B19=Data!#REF!,Data!#REF!,(IF(B19=Data!#REF!,Data!#REF!,(IF(B19=Data!#REF!,Data!#REF!,Data!#REF!)))))))))</f>
        <v>#REF!</v>
      </c>
      <c r="T19" s="379"/>
      <c r="U19" s="186" t="e">
        <f>IF(B19=Data!B115,Data!J115,(IF(B19=Data!B121,Data!J121,(IF(B19=Data!B123,Data!J123,(IF(B19=Data!#REF!,Data!#REF!,(IF(B19=Data!#REF!,Data!#REF!,(IF(B19=Data!B106,Data!J106,(IF(B19=Data!#REF!,Data!#REF!,(IF(B19=Data!#REF!,Data!#REF!,Data!#REF!)))))))))))))))&amp;IF(B19=Data!B241,Data!J241,(IF(B19=Data!B242,Data!J242,(IF(B19=Data!#REF!,Data!#REF!,(IF(B19=Data!B237,Data!J237,(IF(B19=Data!B238,Data!J238,(IF(B19=Data!#REF!,Data!J933,(IF(B19=Data!#REF!,Data!#REF!,(IF(B19=Data!B293,Data!J293,Data!#REF!)))))))))))))))&amp;IF(B19=Data!#REF!,Data!#REF!,(IF(B19=Data!#REF!,Data!#REF!,(IF(B19=Data!#REF!,Data!#REF!,(IF(B19=Data!#REF!,Data!#REF!,(IF(B19=Data!#REF!,Data!#REF!,Data!#REF!)))))))))</f>
        <v>#REF!</v>
      </c>
      <c r="V19" s="184">
        <f>IF(D19="","",VLOOKUP(B19,Data!$B$5:$J$404,9,FALSE)*D19)</f>
        <v>2.976</v>
      </c>
    </row>
    <row r="20" spans="1:22" s="340" customFormat="1" ht="17" customHeight="1">
      <c r="A20" s="272">
        <v>2</v>
      </c>
      <c r="B20" s="368" t="s">
        <v>245</v>
      </c>
      <c r="C20" s="187" t="str">
        <f>IF(D20="","",VLOOKUP(B20,Data!$B$5:$L$404,2,FALSE))</f>
        <v>AAC7370</v>
      </c>
      <c r="D20" s="274">
        <v>2</v>
      </c>
      <c r="E20" s="466"/>
      <c r="F20" s="185">
        <f>IF(D20="","",VLOOKUP(B20,Data!$B$5:$L$404,11,FALSE))</f>
        <v>3015.47</v>
      </c>
      <c r="G20" s="188">
        <f t="shared" si="0"/>
        <v>6030.94</v>
      </c>
      <c r="H20" s="182" t="str">
        <f>IF(D20="","",VLOOKUP(B20,Data!$B$5:$D$404,3,FALSE))</f>
        <v>C/T</v>
      </c>
      <c r="I20" s="182" t="str">
        <f>IF(D20="","",VLOOKUP(B20,Data!$B$5:$M$404,12,FALSE))</f>
        <v>Indonesia</v>
      </c>
      <c r="J20" s="280" t="s">
        <v>1176</v>
      </c>
      <c r="K20" s="183">
        <f>IF(D20="","",VLOOKUP(B20,Data!$B$5:$E$404,4,FALSE)*D20)</f>
        <v>532</v>
      </c>
      <c r="L20" s="183">
        <f>IF(D20="","",VLOOKUP(B20,Data!$B$5:$F$404,5,FALSE)*D20)</f>
        <v>492</v>
      </c>
      <c r="M20" s="189" t="e">
        <f>IF(B20=Data!B116,Data!G116,(IF(B20=Data!B122,Data!G122,(IF(B20=Data!B124,Data!G124,(IF(B20=Data!#REF!,Data!#REF!,(IF(B20=Data!#REF!,Data!#REF!,(IF(B20=Data!B107,Data!G107,(IF(B20=Data!#REF!,Data!#REF!,(IF(B20=Data!#REF!,Data!#REF!,Data!#REF!)))))))))))))))&amp;IF(B20=Data!B242,Data!G242,(IF(B20=Data!B243,Data!G243,(IF(B20=Data!#REF!,Data!#REF!,(IF(B20=Data!B238,Data!G238,(IF(B20=Data!B239,Data!G239,(IF(B20=Data!#REF!,Data!G934,(IF(B20=Data!#REF!,Data!#REF!,(IF(B20=Data!B294,Data!G294,Data!#REF!)))))))))))))))&amp;IF(B20=Data!#REF!,Data!#REF!,(IF(B20=Data!#REF!,Data!#REF!,(IF(B20=Data!#REF!,Data!#REF!,(IF(B20=Data!#REF!,Data!#REF!,(IF(B20=Data!#REF!,Data!#REF!,Data!#REF!)))))))))</f>
        <v>#REF!</v>
      </c>
      <c r="N20" s="377"/>
      <c r="O20" s="378"/>
      <c r="P20" s="186" t="e">
        <f>IF(B20=Data!B116,Data!H116,(IF(B20=Data!B122,Data!H122,(IF(B20=Data!B124,Data!H124,(IF(B20=Data!#REF!,Data!#REF!,(IF(B20=Data!#REF!,Data!#REF!,(IF(B20=Data!B107,Data!H107,(IF(B20=Data!#REF!,Data!#REF!,(IF(B20=Data!#REF!,Data!#REF!,Data!#REF!)))))))))))))))&amp;IF(B20=Data!B242,Data!H242,(IF(B20=Data!B243,Data!H243,(IF(B20=Data!#REF!,Data!#REF!,(IF(B20=Data!B238,Data!H238,(IF(B20=Data!B239,Data!H239,(IF(B20=Data!#REF!,Data!H934,(IF(B20=Data!#REF!,Data!#REF!,(IF(B20=Data!B294,Data!H294,Data!#REF!)))))))))))))))&amp;IF(B20=Data!#REF!,Data!#REF!,(IF(B20=Data!#REF!,Data!#REF!,(IF(B20=Data!#REF!,Data!#REF!,(IF(B20=Data!#REF!,Data!#REF!,(IF(B20=Data!#REF!,Data!#REF!,Data!#REF!)))))))))</f>
        <v>#REF!</v>
      </c>
      <c r="Q20" s="378"/>
      <c r="R20" s="378"/>
      <c r="S20" s="186" t="e">
        <f>IF(B20=Data!B116,Data!I116,(IF(B20=Data!B122,Data!I122,(IF(B20=Data!B124,Data!I124,(IF(B20=Data!#REF!,Data!#REF!,(IF(B20=Data!#REF!,Data!#REF!,(IF(B20=Data!B107,Data!I107,(IF(B20=Data!#REF!,Data!#REF!,(IF(B20=Data!#REF!,Data!#REF!,Data!#REF!)))))))))))))))&amp;IF(B20=Data!B242,Data!I242,(IF(B20=Data!B243,Data!I243,(IF(B20=Data!#REF!,Data!#REF!,(IF(B20=Data!B238,Data!I238,(IF(B20=Data!B239,Data!I239,(IF(B20=Data!#REF!,Data!I934,(IF(B20=Data!#REF!,Data!#REF!,(IF(B20=Data!B294,Data!I294,Data!#REF!)))))))))))))))&amp;IF(B20=Data!#REF!,Data!#REF!,(IF(B20=Data!#REF!,Data!#REF!,(IF(B20=Data!#REF!,Data!#REF!,(IF(B20=Data!#REF!,Data!#REF!,(IF(B20=Data!#REF!,Data!#REF!,Data!#REF!)))))))))</f>
        <v>#REF!</v>
      </c>
      <c r="T20" s="379"/>
      <c r="U20" s="186" t="e">
        <f>IF(B20=Data!B116,Data!J116,(IF(B20=Data!B122,Data!J122,(IF(B20=Data!B124,Data!J124,(IF(B20=Data!#REF!,Data!#REF!,(IF(B20=Data!#REF!,Data!#REF!,(IF(B20=Data!B107,Data!J107,(IF(B20=Data!#REF!,Data!#REF!,(IF(B20=Data!#REF!,Data!#REF!,Data!#REF!)))))))))))))))&amp;IF(B20=Data!B242,Data!J242,(IF(B20=Data!B243,Data!J243,(IF(B20=Data!#REF!,Data!#REF!,(IF(B20=Data!B238,Data!J238,(IF(B20=Data!B239,Data!J239,(IF(B20=Data!#REF!,Data!J934,(IF(B20=Data!#REF!,Data!#REF!,(IF(B20=Data!B294,Data!J294,Data!#REF!)))))))))))))))&amp;IF(B20=Data!#REF!,Data!#REF!,(IF(B20=Data!#REF!,Data!#REF!,(IF(B20=Data!#REF!,Data!#REF!,(IF(B20=Data!#REF!,Data!#REF!,(IF(B20=Data!#REF!,Data!#REF!,Data!#REF!)))))))))</f>
        <v>#REF!</v>
      </c>
      <c r="V20" s="184">
        <f>IF(D20="","",VLOOKUP(B20,Data!$B$5:$J$404,9,FALSE)*D20)</f>
        <v>2.976</v>
      </c>
    </row>
    <row r="21" spans="1:22" s="340" customFormat="1" ht="17" customHeight="1">
      <c r="A21" s="272"/>
      <c r="B21" s="369" t="s">
        <v>1209</v>
      </c>
      <c r="C21" s="187" t="str">
        <f>IF(D21="","",VLOOKUP(B21,Data!$B$5:$L$404,2,FALSE))</f>
        <v/>
      </c>
      <c r="D21" s="274"/>
      <c r="E21" s="466" t="s">
        <v>522</v>
      </c>
      <c r="F21" s="185" t="str">
        <f>IF(D21="","",VLOOKUP(B21,Data!$B$5:$L$404,11,FALSE))</f>
        <v/>
      </c>
      <c r="G21" s="188" t="str">
        <f>IF(D21&gt;0,D21*F21,"-")</f>
        <v>-</v>
      </c>
      <c r="H21" s="182" t="str">
        <f>IF(D21="","",VLOOKUP(B21,Data!$B$5:$D$404,3,FALSE))</f>
        <v/>
      </c>
      <c r="I21" s="182" t="str">
        <f>IF(D21="","",VLOOKUP(B21,Data!$B$5:$M$404,12,FALSE))</f>
        <v/>
      </c>
      <c r="J21" s="280"/>
      <c r="K21" s="183" t="str">
        <f>IF(D21="","",VLOOKUP(B21,Data!$B$5:$E$404,4,FALSE)*D21)</f>
        <v/>
      </c>
      <c r="L21" s="183" t="str">
        <f>IF(D21="","",VLOOKUP(B21,Data!$B$5:$F$404,5,FALSE)*D21)</f>
        <v/>
      </c>
      <c r="M21" s="189" t="e">
        <f>IF(B21=Data!B195,Data!G195,(IF(B21=Data!B201,Data!G201,(IF(B21=Data!B203,Data!G203,(IF(B21=Data!#REF!,Data!#REF!,(IF(B21=Data!#REF!,Data!#REF!,(IF(B21=Data!B186,Data!G186,(IF(B21=Data!#REF!,Data!#REF!,(IF(B21=Data!#REF!,Data!#REF!,Data!#REF!)))))))))))))))&amp;IF(B21=Data!B321,Data!G321,(IF(B21=Data!B322,Data!G322,(IF(B21=Data!#REF!,Data!#REF!,(IF(B21=Data!B317,Data!G317,(IF(B21=Data!B318,Data!G318,(IF(B21=Data!#REF!,Data!G1013,(IF(B21=Data!#REF!,Data!#REF!,(IF(B21=Data!B373,Data!G373,Data!#REF!)))))))))))))))&amp;IF(B21=Data!#REF!,Data!#REF!,(IF(B21=Data!#REF!,Data!#REF!,(IF(B21=Data!#REF!,Data!#REF!,(IF(B21=Data!#REF!,Data!#REF!,(IF(B21=Data!#REF!,Data!#REF!,Data!#REF!)))))))))</f>
        <v>#REF!</v>
      </c>
      <c r="N21" s="377"/>
      <c r="O21" s="378"/>
      <c r="P21" s="186" t="e">
        <f>IF(B21=Data!B195,Data!H195,(IF(B21=Data!B201,Data!H201,(IF(B21=Data!B203,Data!H203,(IF(B21=Data!#REF!,Data!#REF!,(IF(B21=Data!#REF!,Data!#REF!,(IF(B21=Data!B186,Data!H186,(IF(B21=Data!#REF!,Data!#REF!,(IF(B21=Data!#REF!,Data!#REF!,Data!#REF!)))))))))))))))&amp;IF(B21=Data!B321,Data!H321,(IF(B21=Data!B322,Data!H322,(IF(B21=Data!#REF!,Data!#REF!,(IF(B21=Data!B317,Data!H317,(IF(B21=Data!B318,Data!H318,(IF(B21=Data!#REF!,Data!H1013,(IF(B21=Data!#REF!,Data!#REF!,(IF(B21=Data!B373,Data!H373,Data!#REF!)))))))))))))))&amp;IF(B21=Data!#REF!,Data!#REF!,(IF(B21=Data!#REF!,Data!#REF!,(IF(B21=Data!#REF!,Data!#REF!,(IF(B21=Data!#REF!,Data!#REF!,(IF(B21=Data!#REF!,Data!#REF!,Data!#REF!)))))))))</f>
        <v>#REF!</v>
      </c>
      <c r="Q21" s="378"/>
      <c r="R21" s="378"/>
      <c r="S21" s="186" t="e">
        <f>IF(B21=Data!B195,Data!I195,(IF(B21=Data!B201,Data!I201,(IF(B21=Data!B203,Data!I203,(IF(B21=Data!#REF!,Data!#REF!,(IF(B21=Data!#REF!,Data!#REF!,(IF(B21=Data!B186,Data!I186,(IF(B21=Data!#REF!,Data!#REF!,(IF(B21=Data!#REF!,Data!#REF!,Data!#REF!)))))))))))))))&amp;IF(B21=Data!B321,Data!I321,(IF(B21=Data!B322,Data!I322,(IF(B21=Data!#REF!,Data!#REF!,(IF(B21=Data!B317,Data!I317,(IF(B21=Data!B318,Data!I318,(IF(B21=Data!#REF!,Data!I1013,(IF(B21=Data!#REF!,Data!#REF!,(IF(B21=Data!B373,Data!I373,Data!#REF!)))))))))))))))&amp;IF(B21=Data!#REF!,Data!#REF!,(IF(B21=Data!#REF!,Data!#REF!,(IF(B21=Data!#REF!,Data!#REF!,(IF(B21=Data!#REF!,Data!#REF!,(IF(B21=Data!#REF!,Data!#REF!,Data!#REF!)))))))))</f>
        <v>#REF!</v>
      </c>
      <c r="T21" s="379"/>
      <c r="U21" s="186" t="e">
        <f>IF(B21=Data!B195,Data!J195,(IF(B21=Data!B201,Data!J201,(IF(B21=Data!B203,Data!J203,(IF(B21=Data!#REF!,Data!#REF!,(IF(B21=Data!#REF!,Data!#REF!,(IF(B21=Data!B186,Data!J186,(IF(B21=Data!#REF!,Data!#REF!,(IF(B21=Data!#REF!,Data!#REF!,Data!#REF!)))))))))))))))&amp;IF(B21=Data!B321,Data!J321,(IF(B21=Data!B322,Data!J322,(IF(B21=Data!#REF!,Data!#REF!,(IF(B21=Data!B317,Data!J317,(IF(B21=Data!B318,Data!J318,(IF(B21=Data!#REF!,Data!J1013,(IF(B21=Data!#REF!,Data!#REF!,(IF(B21=Data!B373,Data!J373,Data!#REF!)))))))))))))))&amp;IF(B21=Data!#REF!,Data!#REF!,(IF(B21=Data!#REF!,Data!#REF!,(IF(B21=Data!#REF!,Data!#REF!,(IF(B21=Data!#REF!,Data!#REF!,(IF(B21=Data!#REF!,Data!#REF!,Data!#REF!)))))))))</f>
        <v>#REF!</v>
      </c>
      <c r="V21" s="184" t="str">
        <f>IF(D21="","",VLOOKUP(B21,Data!$B$5:$J$404,9,FALSE)*D21)</f>
        <v/>
      </c>
    </row>
    <row r="22" spans="1:22" s="340" customFormat="1" ht="17" customHeight="1">
      <c r="A22" s="272">
        <v>3</v>
      </c>
      <c r="B22" s="419" t="s">
        <v>409</v>
      </c>
      <c r="C22" s="187" t="str">
        <f>IF(D22="","",VLOOKUP(B22,Data!$B$5:$L$404,2,FALSE))</f>
        <v>ZU62690</v>
      </c>
      <c r="D22" s="274">
        <v>2</v>
      </c>
      <c r="E22" s="466"/>
      <c r="F22" s="185">
        <f>IF(D22="","",VLOOKUP(B22,Data!$B$5:$L$404,11,FALSE))</f>
        <v>6633.93</v>
      </c>
      <c r="G22" s="188">
        <f>IF(D22&gt;0,D22*F22,"-")</f>
        <v>13267.86</v>
      </c>
      <c r="H22" s="182" t="str">
        <f>IF(D22="","",VLOOKUP(B22,Data!$B$5:$D$404,3,FALSE))</f>
        <v>C/T</v>
      </c>
      <c r="I22" s="182" t="str">
        <f>IF(D22="","",VLOOKUP(B22,Data!$B$5:$M$404,12,FALSE))</f>
        <v>Indonesia</v>
      </c>
      <c r="J22" s="280" t="s">
        <v>1208</v>
      </c>
      <c r="K22" s="183">
        <f>IF(D22="","",VLOOKUP(B22,Data!$B$5:$E$404,4,FALSE)*D22)</f>
        <v>690</v>
      </c>
      <c r="L22" s="183">
        <f>IF(D22="","",VLOOKUP(B22,Data!$B$5:$F$404,5,FALSE)*D22)</f>
        <v>608</v>
      </c>
      <c r="M22" s="189" t="e">
        <f>IF(B22=Data!B113,Data!G113,(IF(B22=Data!B119,Data!G119,(IF(B22=Data!B121,Data!G121,(IF(B22=Data!#REF!,Data!#REF!,(IF(B22=Data!#REF!,Data!#REF!,(IF(B22=Data!B104,Data!G104,(IF(B22=Data!#REF!,Data!#REF!,(IF(B22=Data!#REF!,Data!#REF!,Data!#REF!)))))))))))))))&amp;IF(B22=Data!B239,Data!G239,(IF(B22=Data!B240,Data!G240,(IF(B22=Data!#REF!,Data!#REF!,(IF(B22=Data!B235,Data!G235,(IF(B22=Data!B236,Data!G236,(IF(B22=Data!#REF!,Data!G931,(IF(B22=Data!#REF!,Data!#REF!,(IF(B22=Data!B291,Data!G291,Data!#REF!)))))))))))))))&amp;IF(B22=Data!#REF!,Data!#REF!,(IF(B22=Data!#REF!,Data!#REF!,(IF(B22=Data!#REF!,Data!#REF!,(IF(B22=Data!#REF!,Data!#REF!,(IF(B22=Data!#REF!,Data!#REF!,Data!#REF!)))))))))</f>
        <v>#REF!</v>
      </c>
      <c r="N22" s="377"/>
      <c r="O22" s="378"/>
      <c r="P22" s="186" t="e">
        <f>IF(B22=Data!B113,Data!H113,(IF(B22=Data!B119,Data!H119,(IF(B22=Data!B121,Data!H121,(IF(B22=Data!#REF!,Data!#REF!,(IF(B22=Data!#REF!,Data!#REF!,(IF(B22=Data!B104,Data!H104,(IF(B22=Data!#REF!,Data!#REF!,(IF(B22=Data!#REF!,Data!#REF!,Data!#REF!)))))))))))))))&amp;IF(B22=Data!B239,Data!H239,(IF(B22=Data!B240,Data!H240,(IF(B22=Data!#REF!,Data!#REF!,(IF(B22=Data!B235,Data!H235,(IF(B22=Data!B236,Data!H236,(IF(B22=Data!#REF!,Data!H931,(IF(B22=Data!#REF!,Data!#REF!,(IF(B22=Data!B291,Data!H291,Data!#REF!)))))))))))))))&amp;IF(B22=Data!#REF!,Data!#REF!,(IF(B22=Data!#REF!,Data!#REF!,(IF(B22=Data!#REF!,Data!#REF!,(IF(B22=Data!#REF!,Data!#REF!,(IF(B22=Data!#REF!,Data!#REF!,Data!#REF!)))))))))</f>
        <v>#REF!</v>
      </c>
      <c r="Q22" s="378"/>
      <c r="R22" s="378"/>
      <c r="S22" s="186" t="e">
        <f>IF(B22=Data!B113,Data!I113,(IF(B22=Data!B119,Data!I119,(IF(B22=Data!B121,Data!I121,(IF(B22=Data!#REF!,Data!#REF!,(IF(B22=Data!#REF!,Data!#REF!,(IF(B22=Data!B104,Data!I104,(IF(B22=Data!#REF!,Data!#REF!,(IF(B22=Data!#REF!,Data!#REF!,Data!#REF!)))))))))))))))&amp;IF(B22=Data!B239,Data!I239,(IF(B22=Data!B240,Data!I240,(IF(B22=Data!#REF!,Data!#REF!,(IF(B22=Data!B235,Data!I235,(IF(B22=Data!B236,Data!I236,(IF(B22=Data!#REF!,Data!I931,(IF(B22=Data!#REF!,Data!#REF!,(IF(B22=Data!B291,Data!I291,Data!#REF!)))))))))))))))&amp;IF(B22=Data!#REF!,Data!#REF!,(IF(B22=Data!#REF!,Data!#REF!,(IF(B22=Data!#REF!,Data!#REF!,(IF(B22=Data!#REF!,Data!#REF!,(IF(B22=Data!#REF!,Data!#REF!,Data!#REF!)))))))))</f>
        <v>#REF!</v>
      </c>
      <c r="T22" s="379"/>
      <c r="U22" s="186" t="e">
        <f>IF(B22=Data!B113,Data!J113,(IF(B22=Data!B119,Data!J119,(IF(B22=Data!B121,Data!J121,(IF(B22=Data!#REF!,Data!#REF!,(IF(B22=Data!#REF!,Data!#REF!,(IF(B22=Data!B104,Data!J104,(IF(B22=Data!#REF!,Data!#REF!,(IF(B22=Data!#REF!,Data!#REF!,Data!#REF!)))))))))))))))&amp;IF(B22=Data!B239,Data!J239,(IF(B22=Data!B240,Data!J240,(IF(B22=Data!#REF!,Data!#REF!,(IF(B22=Data!B235,Data!J235,(IF(B22=Data!B236,Data!J236,(IF(B22=Data!#REF!,Data!J931,(IF(B22=Data!#REF!,Data!#REF!,(IF(B22=Data!B291,Data!J291,Data!#REF!)))))))))))))))&amp;IF(B22=Data!#REF!,Data!#REF!,(IF(B22=Data!#REF!,Data!#REF!,(IF(B22=Data!#REF!,Data!#REF!,(IF(B22=Data!#REF!,Data!#REF!,(IF(B22=Data!#REF!,Data!#REF!,Data!#REF!)))))))))</f>
        <v>#REF!</v>
      </c>
      <c r="V22" s="184">
        <f>IF(D22="","",VLOOKUP(B22,Data!$B$5:$J$404,9,FALSE)*D22)</f>
        <v>3.6120000000000001</v>
      </c>
    </row>
    <row r="23" spans="1:22" s="340" customFormat="1" ht="17" customHeight="1">
      <c r="A23" s="272">
        <v>4</v>
      </c>
      <c r="B23" s="419" t="s">
        <v>401</v>
      </c>
      <c r="C23" s="187" t="str">
        <f>IF(D23="","",VLOOKUP(B23,Data!$B$5:$L$404,2,FALSE))</f>
        <v>ZX32670</v>
      </c>
      <c r="D23" s="274">
        <v>2</v>
      </c>
      <c r="E23" s="467" t="s">
        <v>1031</v>
      </c>
      <c r="F23" s="185">
        <f>IF(D23="","",VLOOKUP(B23,Data!$B$5:$L$404,11,FALSE))</f>
        <v>7123.12</v>
      </c>
      <c r="G23" s="188">
        <f t="shared" si="0"/>
        <v>14246.24</v>
      </c>
      <c r="H23" s="182" t="str">
        <f>IF(D23="","",VLOOKUP(B23,Data!$B$5:$D$404,3,FALSE))</f>
        <v>C/T</v>
      </c>
      <c r="I23" s="182" t="str">
        <f>IF(D23="","",VLOOKUP(B23,Data!$B$5:$M$404,12,FALSE))</f>
        <v>Indonesia</v>
      </c>
      <c r="J23" s="280" t="s">
        <v>1208</v>
      </c>
      <c r="K23" s="183">
        <f>IF(D23="","",VLOOKUP(B23,Data!$B$5:$E$404,4,FALSE)*D23)</f>
        <v>690</v>
      </c>
      <c r="L23" s="183">
        <f>IF(D23="","",VLOOKUP(B23,Data!$B$5:$F$404,5,FALSE)*D23)</f>
        <v>608</v>
      </c>
      <c r="M23" s="189" t="e">
        <f>IF(B23=Data!B114,Data!G114,(IF(B23=Data!B120,Data!G120,(IF(B23=Data!B122,Data!G122,(IF(B23=Data!#REF!,Data!#REF!,(IF(B23=Data!#REF!,Data!#REF!,(IF(B23=Data!B105,Data!G105,(IF(B23=Data!#REF!,Data!#REF!,(IF(B23=Data!#REF!,Data!#REF!,Data!#REF!)))))))))))))))&amp;IF(B23=Data!B240,Data!G240,(IF(B23=Data!B241,Data!G241,(IF(B23=Data!#REF!,Data!#REF!,(IF(B23=Data!B236,Data!G236,(IF(B23=Data!B237,Data!G237,(IF(B23=Data!#REF!,Data!G932,(IF(B23=Data!#REF!,Data!#REF!,(IF(B23=Data!B292,Data!G292,Data!#REF!)))))))))))))))&amp;IF(B23=Data!#REF!,Data!#REF!,(IF(B23=Data!#REF!,Data!#REF!,(IF(B23=Data!#REF!,Data!#REF!,(IF(B23=Data!#REF!,Data!#REF!,(IF(B23=Data!#REF!,Data!#REF!,Data!#REF!)))))))))</f>
        <v>#REF!</v>
      </c>
      <c r="N23" s="377"/>
      <c r="O23" s="378"/>
      <c r="P23" s="186" t="e">
        <f>IF(B23=Data!B114,Data!H114,(IF(B23=Data!B120,Data!H120,(IF(B23=Data!B122,Data!H122,(IF(B23=Data!#REF!,Data!#REF!,(IF(B23=Data!#REF!,Data!#REF!,(IF(B23=Data!B105,Data!H105,(IF(B23=Data!#REF!,Data!#REF!,(IF(B23=Data!#REF!,Data!#REF!,Data!#REF!)))))))))))))))&amp;IF(B23=Data!B240,Data!H240,(IF(B23=Data!B241,Data!H241,(IF(B23=Data!#REF!,Data!#REF!,(IF(B23=Data!B236,Data!H236,(IF(B23=Data!B237,Data!H237,(IF(B23=Data!#REF!,Data!H932,(IF(B23=Data!#REF!,Data!#REF!,(IF(B23=Data!B292,Data!H292,Data!#REF!)))))))))))))))&amp;IF(B23=Data!#REF!,Data!#REF!,(IF(B23=Data!#REF!,Data!#REF!,(IF(B23=Data!#REF!,Data!#REF!,(IF(B23=Data!#REF!,Data!#REF!,(IF(B23=Data!#REF!,Data!#REF!,Data!#REF!)))))))))</f>
        <v>#REF!</v>
      </c>
      <c r="Q23" s="378"/>
      <c r="R23" s="378"/>
      <c r="S23" s="186" t="e">
        <f>IF(B23=Data!B114,Data!I114,(IF(B23=Data!B120,Data!I120,(IF(B23=Data!B122,Data!I122,(IF(B23=Data!#REF!,Data!#REF!,(IF(B23=Data!#REF!,Data!#REF!,(IF(B23=Data!B105,Data!I105,(IF(B23=Data!#REF!,Data!#REF!,(IF(B23=Data!#REF!,Data!#REF!,Data!#REF!)))))))))))))))&amp;IF(B23=Data!B240,Data!I240,(IF(B23=Data!B241,Data!I241,(IF(B23=Data!#REF!,Data!#REF!,(IF(B23=Data!B236,Data!I236,(IF(B23=Data!B237,Data!I237,(IF(B23=Data!#REF!,Data!I932,(IF(B23=Data!#REF!,Data!#REF!,(IF(B23=Data!B292,Data!I292,Data!#REF!)))))))))))))))&amp;IF(B23=Data!#REF!,Data!#REF!,(IF(B23=Data!#REF!,Data!#REF!,(IF(B23=Data!#REF!,Data!#REF!,(IF(B23=Data!#REF!,Data!#REF!,(IF(B23=Data!#REF!,Data!#REF!,Data!#REF!)))))))))</f>
        <v>#REF!</v>
      </c>
      <c r="T23" s="379"/>
      <c r="U23" s="186" t="e">
        <f>IF(B23=Data!B114,Data!J114,(IF(B23=Data!B120,Data!J120,(IF(B23=Data!B122,Data!J122,(IF(B23=Data!#REF!,Data!#REF!,(IF(B23=Data!#REF!,Data!#REF!,(IF(B23=Data!B105,Data!J105,(IF(B23=Data!#REF!,Data!#REF!,(IF(B23=Data!#REF!,Data!#REF!,Data!#REF!)))))))))))))))&amp;IF(B23=Data!B240,Data!J240,(IF(B23=Data!B241,Data!J241,(IF(B23=Data!#REF!,Data!#REF!,(IF(B23=Data!B236,Data!J236,(IF(B23=Data!B237,Data!J237,(IF(B23=Data!#REF!,Data!J932,(IF(B23=Data!#REF!,Data!#REF!,(IF(B23=Data!B292,Data!J292,Data!#REF!)))))))))))))))&amp;IF(B23=Data!#REF!,Data!#REF!,(IF(B23=Data!#REF!,Data!#REF!,(IF(B23=Data!#REF!,Data!#REF!,(IF(B23=Data!#REF!,Data!#REF!,(IF(B23=Data!#REF!,Data!#REF!,Data!#REF!)))))))))</f>
        <v>#REF!</v>
      </c>
      <c r="V23" s="184">
        <f>IF(D23="","",VLOOKUP(B23,Data!$B$5:$J$404,9,FALSE)*D23)</f>
        <v>3.6120000000000001</v>
      </c>
    </row>
    <row r="24" spans="1:22" s="340" customFormat="1" ht="17" customHeight="1">
      <c r="A24" s="272">
        <v>5</v>
      </c>
      <c r="B24" s="419" t="s">
        <v>353</v>
      </c>
      <c r="C24" s="187" t="str">
        <f>IF(D24="","",VLOOKUP(B24,Data!$B$5:$L$404,2,FALSE))</f>
        <v>WQ78260</v>
      </c>
      <c r="D24" s="274">
        <v>6</v>
      </c>
      <c r="E24" s="466"/>
      <c r="F24" s="185">
        <f>IF(D24="","",VLOOKUP(B24,Data!$B$5:$L$404,11,FALSE))</f>
        <v>4283.6499999999996</v>
      </c>
      <c r="G24" s="188">
        <f t="shared" si="0"/>
        <v>25701.899999999998</v>
      </c>
      <c r="H24" s="182" t="str">
        <f>IF(D24="","",VLOOKUP(B24,Data!$B$5:$D$404,3,FALSE))</f>
        <v>C/T</v>
      </c>
      <c r="I24" s="182" t="str">
        <f>IF(D24="","",VLOOKUP(B24,Data!$B$5:$M$404,12,FALSE))</f>
        <v>Indonesia</v>
      </c>
      <c r="J24" s="280" t="s">
        <v>1208</v>
      </c>
      <c r="K24" s="183">
        <f>IF(D24="","",VLOOKUP(B24,Data!$B$5:$E$404,4,FALSE)*D24)</f>
        <v>1830</v>
      </c>
      <c r="L24" s="183">
        <f>IF(D24="","",VLOOKUP(B24,Data!$B$5:$F$404,5,FALSE)*D24)</f>
        <v>1614</v>
      </c>
      <c r="M24" s="189" t="e">
        <f>IF(B24=Data!B195,Data!G195,(IF(B24=Data!B201,Data!G201,(IF(B24=Data!B203,Data!G203,(IF(B24=Data!#REF!,Data!#REF!,(IF(B24=Data!#REF!,Data!#REF!,(IF(B24=Data!B186,Data!G186,(IF(B24=Data!#REF!,Data!#REF!,(IF(B24=Data!#REF!,Data!#REF!,Data!#REF!)))))))))))))))&amp;IF(B24=Data!B321,Data!G321,(IF(B24=Data!B322,Data!G322,(IF(B24=Data!#REF!,Data!#REF!,(IF(B24=Data!B317,Data!G317,(IF(B24=Data!B318,Data!G318,(IF(B24=Data!#REF!,Data!G1013,(IF(B24=Data!#REF!,Data!#REF!,(IF(B24=Data!B373,Data!G373,Data!#REF!)))))))))))))))&amp;IF(B24=Data!#REF!,Data!#REF!,(IF(B24=Data!#REF!,Data!#REF!,(IF(B24=Data!#REF!,Data!#REF!,(IF(B24=Data!#REF!,Data!#REF!,(IF(B24=Data!#REF!,Data!#REF!,Data!#REF!)))))))))</f>
        <v>#REF!</v>
      </c>
      <c r="N24" s="377"/>
      <c r="O24" s="378"/>
      <c r="P24" s="186" t="e">
        <f>IF(B24=Data!B195,Data!H195,(IF(B24=Data!B201,Data!H201,(IF(B24=Data!B203,Data!H203,(IF(B24=Data!#REF!,Data!#REF!,(IF(B24=Data!#REF!,Data!#REF!,(IF(B24=Data!B186,Data!H186,(IF(B24=Data!#REF!,Data!#REF!,(IF(B24=Data!#REF!,Data!#REF!,Data!#REF!)))))))))))))))&amp;IF(B24=Data!B321,Data!H321,(IF(B24=Data!B322,Data!H322,(IF(B24=Data!#REF!,Data!#REF!,(IF(B24=Data!B317,Data!H317,(IF(B24=Data!B318,Data!H318,(IF(B24=Data!#REF!,Data!H1013,(IF(B24=Data!#REF!,Data!#REF!,(IF(B24=Data!B373,Data!H373,Data!#REF!)))))))))))))))&amp;IF(B24=Data!#REF!,Data!#REF!,(IF(B24=Data!#REF!,Data!#REF!,(IF(B24=Data!#REF!,Data!#REF!,(IF(B24=Data!#REF!,Data!#REF!,(IF(B24=Data!#REF!,Data!#REF!,Data!#REF!)))))))))</f>
        <v>#REF!</v>
      </c>
      <c r="Q24" s="378"/>
      <c r="R24" s="378"/>
      <c r="S24" s="186" t="e">
        <f>IF(B24=Data!B195,Data!I195,(IF(B24=Data!B201,Data!I201,(IF(B24=Data!B203,Data!I203,(IF(B24=Data!#REF!,Data!#REF!,(IF(B24=Data!#REF!,Data!#REF!,(IF(B24=Data!B186,Data!I186,(IF(B24=Data!#REF!,Data!#REF!,(IF(B24=Data!#REF!,Data!#REF!,Data!#REF!)))))))))))))))&amp;IF(B24=Data!B321,Data!I321,(IF(B24=Data!B322,Data!I322,(IF(B24=Data!#REF!,Data!#REF!,(IF(B24=Data!B317,Data!I317,(IF(B24=Data!B318,Data!I318,(IF(B24=Data!#REF!,Data!I1013,(IF(B24=Data!#REF!,Data!#REF!,(IF(B24=Data!B373,Data!I373,Data!#REF!)))))))))))))))&amp;IF(B24=Data!#REF!,Data!#REF!,(IF(B24=Data!#REF!,Data!#REF!,(IF(B24=Data!#REF!,Data!#REF!,(IF(B24=Data!#REF!,Data!#REF!,(IF(B24=Data!#REF!,Data!#REF!,Data!#REF!)))))))))</f>
        <v>#REF!</v>
      </c>
      <c r="T24" s="379"/>
      <c r="U24" s="186" t="e">
        <f>IF(B24=Data!B195,Data!J195,(IF(B24=Data!B201,Data!J201,(IF(B24=Data!B203,Data!J203,(IF(B24=Data!#REF!,Data!#REF!,(IF(B24=Data!#REF!,Data!#REF!,(IF(B24=Data!B186,Data!J186,(IF(B24=Data!#REF!,Data!#REF!,(IF(B24=Data!#REF!,Data!#REF!,Data!#REF!)))))))))))))))&amp;IF(B24=Data!B321,Data!J321,(IF(B24=Data!B322,Data!J322,(IF(B24=Data!#REF!,Data!#REF!,(IF(B24=Data!B317,Data!J317,(IF(B24=Data!B318,Data!J318,(IF(B24=Data!#REF!,Data!J1013,(IF(B24=Data!#REF!,Data!#REF!,(IF(B24=Data!B373,Data!J373,Data!#REF!)))))))))))))))&amp;IF(B24=Data!#REF!,Data!#REF!,(IF(B24=Data!#REF!,Data!#REF!,(IF(B24=Data!#REF!,Data!#REF!,(IF(B24=Data!#REF!,Data!#REF!,(IF(B24=Data!#REF!,Data!#REF!,Data!#REF!)))))))))</f>
        <v>#REF!</v>
      </c>
      <c r="V24" s="184">
        <f>IF(D24="","",VLOOKUP(B24,Data!$B$5:$J$404,9,FALSE)*D24)</f>
        <v>9.2040000000000006</v>
      </c>
    </row>
    <row r="25" spans="1:22" s="340" customFormat="1" ht="17" customHeight="1">
      <c r="A25" s="272">
        <v>6</v>
      </c>
      <c r="B25" s="419" t="s">
        <v>357</v>
      </c>
      <c r="C25" s="187" t="str">
        <f>IF(D25="","",VLOOKUP(B25,Data!$B$5:$L$404,2,FALSE))</f>
        <v>WQ78290</v>
      </c>
      <c r="D25" s="274">
        <v>5</v>
      </c>
      <c r="E25" s="466"/>
      <c r="F25" s="185">
        <f>IF(D25="","",VLOOKUP(B25,Data!$B$5:$L$404,11,FALSE))</f>
        <v>4283.7299999999996</v>
      </c>
      <c r="G25" s="188">
        <f t="shared" si="0"/>
        <v>21418.649999999998</v>
      </c>
      <c r="H25" s="182" t="str">
        <f>IF(D25="","",VLOOKUP(B25,Data!$B$5:$D$404,3,FALSE))</f>
        <v>C/T</v>
      </c>
      <c r="I25" s="182" t="str">
        <f>IF(D25="","",VLOOKUP(B25,Data!$B$5:$M$404,12,FALSE))</f>
        <v>Indonesia</v>
      </c>
      <c r="J25" s="280" t="s">
        <v>1208</v>
      </c>
      <c r="K25" s="183">
        <f>IF(D25="","",VLOOKUP(B25,Data!$B$5:$E$404,4,FALSE)*D25)</f>
        <v>1525</v>
      </c>
      <c r="L25" s="183">
        <f>IF(D25="","",VLOOKUP(B25,Data!$B$5:$F$404,5,FALSE)*D25)</f>
        <v>1345</v>
      </c>
      <c r="M25" s="189" t="e">
        <f>IF(B25=Data!B117,Data!G117,(IF(B25=Data!B123,Data!G123,(IF(B25=Data!B125,Data!G125,(IF(B25=Data!#REF!,Data!#REF!,(IF(B25=Data!#REF!,Data!#REF!,(IF(B25=Data!B108,Data!G108,(IF(B25=Data!#REF!,Data!#REF!,(IF(B25=Data!#REF!,Data!#REF!,Data!#REF!)))))))))))))))&amp;IF(B25=Data!B243,Data!G243,(IF(B25=Data!B244,Data!G244,(IF(B25=Data!#REF!,Data!#REF!,(IF(B25=Data!B239,Data!G239,(IF(B25=Data!B240,Data!G240,(IF(B25=Data!#REF!,Data!G935,(IF(B25=Data!#REF!,Data!#REF!,(IF(B25=Data!B295,Data!G295,Data!#REF!)))))))))))))))&amp;IF(B25=Data!#REF!,Data!#REF!,(IF(B25=Data!#REF!,Data!#REF!,(IF(B25=Data!#REF!,Data!#REF!,(IF(B25=Data!#REF!,Data!#REF!,(IF(B25=Data!#REF!,Data!#REF!,Data!#REF!)))))))))</f>
        <v>#REF!</v>
      </c>
      <c r="N25" s="377"/>
      <c r="O25" s="378"/>
      <c r="P25" s="186" t="e">
        <f>IF(B25=Data!B117,Data!H117,(IF(B25=Data!B123,Data!H123,(IF(B25=Data!B125,Data!H125,(IF(B25=Data!#REF!,Data!#REF!,(IF(B25=Data!#REF!,Data!#REF!,(IF(B25=Data!B108,Data!H108,(IF(B25=Data!#REF!,Data!#REF!,(IF(B25=Data!#REF!,Data!#REF!,Data!#REF!)))))))))))))))&amp;IF(B25=Data!B243,Data!H243,(IF(B25=Data!B244,Data!H244,(IF(B25=Data!#REF!,Data!#REF!,(IF(B25=Data!B239,Data!H239,(IF(B25=Data!B240,Data!H240,(IF(B25=Data!#REF!,Data!H935,(IF(B25=Data!#REF!,Data!#REF!,(IF(B25=Data!B295,Data!H295,Data!#REF!)))))))))))))))&amp;IF(B25=Data!#REF!,Data!#REF!,(IF(B25=Data!#REF!,Data!#REF!,(IF(B25=Data!#REF!,Data!#REF!,(IF(B25=Data!#REF!,Data!#REF!,(IF(B25=Data!#REF!,Data!#REF!,Data!#REF!)))))))))</f>
        <v>#REF!</v>
      </c>
      <c r="Q25" s="378"/>
      <c r="R25" s="378"/>
      <c r="S25" s="186" t="e">
        <f>IF(B25=Data!B117,Data!I117,(IF(B25=Data!B123,Data!I123,(IF(B25=Data!B125,Data!I125,(IF(B25=Data!#REF!,Data!#REF!,(IF(B25=Data!#REF!,Data!#REF!,(IF(B25=Data!B108,Data!I108,(IF(B25=Data!#REF!,Data!#REF!,(IF(B25=Data!#REF!,Data!#REF!,Data!#REF!)))))))))))))))&amp;IF(B25=Data!B243,Data!I243,(IF(B25=Data!B244,Data!I244,(IF(B25=Data!#REF!,Data!#REF!,(IF(B25=Data!B239,Data!I239,(IF(B25=Data!B240,Data!I240,(IF(B25=Data!#REF!,Data!I935,(IF(B25=Data!#REF!,Data!#REF!,(IF(B25=Data!B295,Data!I295,Data!#REF!)))))))))))))))&amp;IF(B25=Data!#REF!,Data!#REF!,(IF(B25=Data!#REF!,Data!#REF!,(IF(B25=Data!#REF!,Data!#REF!,(IF(B25=Data!#REF!,Data!#REF!,(IF(B25=Data!#REF!,Data!#REF!,Data!#REF!)))))))))</f>
        <v>#REF!</v>
      </c>
      <c r="T25" s="379"/>
      <c r="U25" s="186" t="e">
        <f>IF(B25=Data!B117,Data!J117,(IF(B25=Data!B123,Data!J123,(IF(B25=Data!B125,Data!J125,(IF(B25=Data!#REF!,Data!#REF!,(IF(B25=Data!#REF!,Data!#REF!,(IF(B25=Data!B108,Data!J108,(IF(B25=Data!#REF!,Data!#REF!,(IF(B25=Data!#REF!,Data!#REF!,Data!#REF!)))))))))))))))&amp;IF(B25=Data!B243,Data!J243,(IF(B25=Data!B244,Data!J244,(IF(B25=Data!#REF!,Data!#REF!,(IF(B25=Data!B239,Data!J239,(IF(B25=Data!B240,Data!J240,(IF(B25=Data!#REF!,Data!J935,(IF(B25=Data!#REF!,Data!#REF!,(IF(B25=Data!B295,Data!J295,Data!#REF!)))))))))))))))&amp;IF(B25=Data!#REF!,Data!#REF!,(IF(B25=Data!#REF!,Data!#REF!,(IF(B25=Data!#REF!,Data!#REF!,(IF(B25=Data!#REF!,Data!#REF!,(IF(B25=Data!#REF!,Data!#REF!,Data!#REF!)))))))))</f>
        <v>#REF!</v>
      </c>
      <c r="V25" s="184">
        <f>IF(D25="","",VLOOKUP(B25,Data!$B$5:$J$404,9,FALSE)*D25)</f>
        <v>7.67</v>
      </c>
    </row>
    <row r="26" spans="1:22" s="340" customFormat="1" ht="17" customHeight="1">
      <c r="A26" s="272">
        <v>7</v>
      </c>
      <c r="B26" s="419" t="s">
        <v>253</v>
      </c>
      <c r="C26" s="187" t="str">
        <f>IF(D26="","",VLOOKUP(B26,Data!$B$5:$L$404,2,FALSE))</f>
        <v>WN14930</v>
      </c>
      <c r="D26" s="274">
        <v>1</v>
      </c>
      <c r="E26" s="467"/>
      <c r="F26" s="185">
        <f>IF(D26="","",VLOOKUP(B26,Data!$B$5:$L$404,11,FALSE))</f>
        <v>3024.47</v>
      </c>
      <c r="G26" s="188">
        <f t="shared" si="0"/>
        <v>3024.47</v>
      </c>
      <c r="H26" s="182" t="str">
        <f>IF(D26="","",VLOOKUP(B26,Data!$B$5:$D$404,3,FALSE))</f>
        <v>C/T</v>
      </c>
      <c r="I26" s="182" t="str">
        <f>IF(D26="","",VLOOKUP(B26,Data!$B$5:$M$404,12,FALSE))</f>
        <v>Indonesia</v>
      </c>
      <c r="J26" s="280" t="s">
        <v>1208</v>
      </c>
      <c r="K26" s="183">
        <f>IF(D26="","",VLOOKUP(B26,Data!$B$5:$E$404,4,FALSE)*D26)</f>
        <v>223</v>
      </c>
      <c r="L26" s="183">
        <f>IF(D26="","",VLOOKUP(B26,Data!$B$5:$F$404,5,FALSE)*D26)</f>
        <v>205</v>
      </c>
      <c r="M26" s="189" t="e">
        <f>IF(B26=Data!B105,Data!G105,(IF(B26=Data!B111,Data!G111,(IF(B26=Data!B113,Data!G113,(IF(B26=Data!#REF!,Data!#REF!,(IF(B26=Data!#REF!,Data!#REF!,(IF(B26=Data!B96,Data!G96,(IF(B26=Data!#REF!,Data!#REF!,(IF(B26=Data!#REF!,Data!#REF!,Data!#REF!)))))))))))))))&amp;IF(B26=Data!B231,Data!G231,(IF(B26=Data!B232,Data!G232,(IF(B26=Data!#REF!,Data!#REF!,(IF(B26=Data!B227,Data!G227,(IF(B26=Data!B228,Data!G228,(IF(B26=Data!#REF!,Data!G923,(IF(B26=Data!#REF!,Data!#REF!,(IF(B26=Data!B283,Data!G283,Data!#REF!)))))))))))))))&amp;IF(B26=Data!#REF!,Data!#REF!,(IF(B26=Data!#REF!,Data!#REF!,(IF(B26=Data!#REF!,Data!#REF!,(IF(B26=Data!#REF!,Data!#REF!,(IF(B26=Data!#REF!,Data!#REF!,Data!#REF!)))))))))</f>
        <v>#REF!</v>
      </c>
      <c r="N26" s="377"/>
      <c r="O26" s="378"/>
      <c r="P26" s="186" t="e">
        <f>IF(B26=Data!B105,Data!H105,(IF(B26=Data!B111,Data!H111,(IF(B26=Data!B113,Data!H113,(IF(B26=Data!#REF!,Data!#REF!,(IF(B26=Data!#REF!,Data!#REF!,(IF(B26=Data!B96,Data!H96,(IF(B26=Data!#REF!,Data!#REF!,(IF(B26=Data!#REF!,Data!#REF!,Data!#REF!)))))))))))))))&amp;IF(B26=Data!B231,Data!H231,(IF(B26=Data!B232,Data!H232,(IF(B26=Data!#REF!,Data!#REF!,(IF(B26=Data!B227,Data!H227,(IF(B26=Data!B228,Data!H228,(IF(B26=Data!#REF!,Data!H923,(IF(B26=Data!#REF!,Data!#REF!,(IF(B26=Data!B283,Data!H283,Data!#REF!)))))))))))))))&amp;IF(B26=Data!#REF!,Data!#REF!,(IF(B26=Data!#REF!,Data!#REF!,(IF(B26=Data!#REF!,Data!#REF!,(IF(B26=Data!#REF!,Data!#REF!,(IF(B26=Data!#REF!,Data!#REF!,Data!#REF!)))))))))</f>
        <v>#REF!</v>
      </c>
      <c r="Q26" s="378"/>
      <c r="R26" s="378"/>
      <c r="S26" s="186" t="e">
        <f>IF(B26=Data!B105,Data!I105,(IF(B26=Data!B111,Data!I111,(IF(B26=Data!B113,Data!I113,(IF(B26=Data!#REF!,Data!#REF!,(IF(B26=Data!#REF!,Data!#REF!,(IF(B26=Data!B96,Data!I96,(IF(B26=Data!#REF!,Data!#REF!,(IF(B26=Data!#REF!,Data!#REF!,Data!#REF!)))))))))))))))&amp;IF(B26=Data!B231,Data!I231,(IF(B26=Data!B232,Data!I232,(IF(B26=Data!#REF!,Data!#REF!,(IF(B26=Data!B227,Data!I227,(IF(B26=Data!B228,Data!I228,(IF(B26=Data!#REF!,Data!I923,(IF(B26=Data!#REF!,Data!#REF!,(IF(B26=Data!B283,Data!I283,Data!#REF!)))))))))))))))&amp;IF(B26=Data!#REF!,Data!#REF!,(IF(B26=Data!#REF!,Data!#REF!,(IF(B26=Data!#REF!,Data!#REF!,(IF(B26=Data!#REF!,Data!#REF!,(IF(B26=Data!#REF!,Data!#REF!,Data!#REF!)))))))))</f>
        <v>#REF!</v>
      </c>
      <c r="T26" s="379"/>
      <c r="U26" s="186" t="e">
        <f>IF(B26=Data!B105,Data!J105,(IF(B26=Data!B111,Data!J111,(IF(B26=Data!B113,Data!J113,(IF(B26=Data!#REF!,Data!#REF!,(IF(B26=Data!#REF!,Data!#REF!,(IF(B26=Data!B96,Data!J96,(IF(B26=Data!#REF!,Data!#REF!,(IF(B26=Data!#REF!,Data!#REF!,Data!#REF!)))))))))))))))&amp;IF(B26=Data!B231,Data!J231,(IF(B26=Data!B232,Data!J232,(IF(B26=Data!#REF!,Data!#REF!,(IF(B26=Data!B227,Data!J227,(IF(B26=Data!B228,Data!J228,(IF(B26=Data!#REF!,Data!J923,(IF(B26=Data!#REF!,Data!#REF!,(IF(B26=Data!B283,Data!J283,Data!#REF!)))))))))))))))&amp;IF(B26=Data!#REF!,Data!#REF!,(IF(B26=Data!#REF!,Data!#REF!,(IF(B26=Data!#REF!,Data!#REF!,(IF(B26=Data!#REF!,Data!#REF!,(IF(B26=Data!#REF!,Data!#REF!,Data!#REF!)))))))))</f>
        <v>#REF!</v>
      </c>
      <c r="V26" s="184">
        <f>IF(D26="","",VLOOKUP(B26,Data!$B$5:$J$404,9,FALSE)*D26)</f>
        <v>1.262</v>
      </c>
    </row>
    <row r="27" spans="1:22" s="340" customFormat="1" ht="17" customHeight="1">
      <c r="A27" s="272">
        <v>8</v>
      </c>
      <c r="B27" s="419" t="s">
        <v>241</v>
      </c>
      <c r="C27" s="187" t="str">
        <f>IF(D27="","",VLOOKUP(B27,Data!$B$5:$L$404,2,FALSE))</f>
        <v>AAC7368</v>
      </c>
      <c r="D27" s="274">
        <v>5</v>
      </c>
      <c r="E27" s="467"/>
      <c r="F27" s="185">
        <f>IF(D27="","",VLOOKUP(B27,Data!$B$5:$L$404,11,FALSE))</f>
        <v>2618.06</v>
      </c>
      <c r="G27" s="188">
        <f t="shared" si="0"/>
        <v>13090.3</v>
      </c>
      <c r="H27" s="182" t="str">
        <f>IF(D27="","",VLOOKUP(B27,Data!$B$5:$D$404,3,FALSE))</f>
        <v>C/T</v>
      </c>
      <c r="I27" s="182" t="str">
        <f>IF(D27="","",VLOOKUP(B27,Data!$B$5:$M$404,12,FALSE))</f>
        <v>Indonesia</v>
      </c>
      <c r="J27" s="280" t="s">
        <v>1208</v>
      </c>
      <c r="K27" s="183">
        <f>IF(D27="","",VLOOKUP(B27,Data!$B$5:$E$404,4,FALSE)*D27)</f>
        <v>1330</v>
      </c>
      <c r="L27" s="183">
        <f>IF(D27="","",VLOOKUP(B27,Data!$B$5:$F$404,5,FALSE)*D27)</f>
        <v>1230</v>
      </c>
      <c r="M27" s="189" t="e">
        <f>IF(B27=Data!B106,Data!G106,(IF(B27=Data!B112,Data!G112,(IF(B27=Data!B114,Data!G114,(IF(B27=Data!#REF!,Data!#REF!,(IF(B27=Data!#REF!,Data!#REF!,(IF(B27=Data!B97,Data!G97,(IF(B27=Data!#REF!,Data!#REF!,(IF(B27=Data!#REF!,Data!#REF!,Data!#REF!)))))))))))))))&amp;IF(B27=Data!B232,Data!G232,(IF(B27=Data!B233,Data!G233,(IF(B27=Data!#REF!,Data!#REF!,(IF(B27=Data!B228,Data!G228,(IF(B27=Data!B229,Data!G229,(IF(B27=Data!#REF!,Data!G924,(IF(B27=Data!#REF!,Data!#REF!,(IF(B27=Data!B284,Data!G284,Data!#REF!)))))))))))))))&amp;IF(B27=Data!#REF!,Data!#REF!,(IF(B27=Data!#REF!,Data!#REF!,(IF(B27=Data!#REF!,Data!#REF!,(IF(B27=Data!#REF!,Data!#REF!,(IF(B27=Data!#REF!,Data!#REF!,Data!#REF!)))))))))</f>
        <v>#REF!</v>
      </c>
      <c r="N27" s="377"/>
      <c r="O27" s="378"/>
      <c r="P27" s="186" t="e">
        <f>IF(B27=Data!B106,Data!H106,(IF(B27=Data!B112,Data!H112,(IF(B27=Data!B114,Data!H114,(IF(B27=Data!#REF!,Data!#REF!,(IF(B27=Data!#REF!,Data!#REF!,(IF(B27=Data!B97,Data!H97,(IF(B27=Data!#REF!,Data!#REF!,(IF(B27=Data!#REF!,Data!#REF!,Data!#REF!)))))))))))))))&amp;IF(B27=Data!B232,Data!H232,(IF(B27=Data!B233,Data!H233,(IF(B27=Data!#REF!,Data!#REF!,(IF(B27=Data!B228,Data!H228,(IF(B27=Data!B229,Data!H229,(IF(B27=Data!#REF!,Data!H924,(IF(B27=Data!#REF!,Data!#REF!,(IF(B27=Data!B284,Data!H284,Data!#REF!)))))))))))))))&amp;IF(B27=Data!#REF!,Data!#REF!,(IF(B27=Data!#REF!,Data!#REF!,(IF(B27=Data!#REF!,Data!#REF!,(IF(B27=Data!#REF!,Data!#REF!,(IF(B27=Data!#REF!,Data!#REF!,Data!#REF!)))))))))</f>
        <v>#REF!</v>
      </c>
      <c r="Q27" s="378"/>
      <c r="R27" s="378"/>
      <c r="S27" s="186" t="e">
        <f>IF(B27=Data!B106,Data!I106,(IF(B27=Data!B112,Data!I112,(IF(B27=Data!B114,Data!I114,(IF(B27=Data!#REF!,Data!#REF!,(IF(B27=Data!#REF!,Data!#REF!,(IF(B27=Data!B97,Data!I97,(IF(B27=Data!#REF!,Data!#REF!,(IF(B27=Data!#REF!,Data!#REF!,Data!#REF!)))))))))))))))&amp;IF(B27=Data!B232,Data!I232,(IF(B27=Data!B233,Data!I233,(IF(B27=Data!#REF!,Data!#REF!,(IF(B27=Data!B228,Data!I228,(IF(B27=Data!B229,Data!I229,(IF(B27=Data!#REF!,Data!I924,(IF(B27=Data!#REF!,Data!#REF!,(IF(B27=Data!B284,Data!I284,Data!#REF!)))))))))))))))&amp;IF(B27=Data!#REF!,Data!#REF!,(IF(B27=Data!#REF!,Data!#REF!,(IF(B27=Data!#REF!,Data!#REF!,(IF(B27=Data!#REF!,Data!#REF!,(IF(B27=Data!#REF!,Data!#REF!,Data!#REF!)))))))))</f>
        <v>#REF!</v>
      </c>
      <c r="T27" s="379"/>
      <c r="U27" s="186" t="e">
        <f>IF(B27=Data!B106,Data!J106,(IF(B27=Data!B112,Data!J112,(IF(B27=Data!B114,Data!J114,(IF(B27=Data!#REF!,Data!#REF!,(IF(B27=Data!#REF!,Data!#REF!,(IF(B27=Data!B97,Data!J97,(IF(B27=Data!#REF!,Data!#REF!,(IF(B27=Data!#REF!,Data!#REF!,Data!#REF!)))))))))))))))&amp;IF(B27=Data!B232,Data!J232,(IF(B27=Data!B233,Data!J233,(IF(B27=Data!#REF!,Data!#REF!,(IF(B27=Data!B228,Data!J228,(IF(B27=Data!B229,Data!J229,(IF(B27=Data!#REF!,Data!J924,(IF(B27=Data!#REF!,Data!#REF!,(IF(B27=Data!B284,Data!J284,Data!#REF!)))))))))))))))&amp;IF(B27=Data!#REF!,Data!#REF!,(IF(B27=Data!#REF!,Data!#REF!,(IF(B27=Data!#REF!,Data!#REF!,(IF(B27=Data!#REF!,Data!#REF!,(IF(B27=Data!#REF!,Data!#REF!,Data!#REF!)))))))))</f>
        <v>#REF!</v>
      </c>
      <c r="V27" s="184">
        <f>IF(D27="","",VLOOKUP(B27,Data!$B$5:$J$404,9,FALSE)*D27)</f>
        <v>7.4399999999999995</v>
      </c>
    </row>
    <row r="28" spans="1:22" s="340" customFormat="1" ht="17" customHeight="1">
      <c r="A28" s="272"/>
      <c r="B28" s="419"/>
      <c r="C28" s="187" t="str">
        <f>IF(D28="","",VLOOKUP(B28,Data!$B$5:$L$404,2,FALSE))</f>
        <v/>
      </c>
      <c r="D28" s="274"/>
      <c r="E28" s="467"/>
      <c r="F28" s="185" t="str">
        <f>IF(D28="","",VLOOKUP(B28,Data!$B$5:$L$404,11,FALSE))</f>
        <v/>
      </c>
      <c r="G28" s="188" t="str">
        <f t="shared" si="0"/>
        <v>-</v>
      </c>
      <c r="H28" s="182" t="str">
        <f>IF(D28="","",VLOOKUP(B28,Data!$B$5:$D$404,3,FALSE))</f>
        <v/>
      </c>
      <c r="I28" s="182" t="str">
        <f>IF(D28="","",VLOOKUP(B28,Data!$B$5:$M$404,12,FALSE))</f>
        <v/>
      </c>
      <c r="J28" s="280"/>
      <c r="K28" s="183" t="str">
        <f>IF(D28="","",VLOOKUP(B28,Data!$B$5:$E$404,4,FALSE)*D28)</f>
        <v/>
      </c>
      <c r="L28" s="183" t="str">
        <f>IF(D28="","",VLOOKUP(B28,Data!$B$5:$F$404,5,FALSE)*D28)</f>
        <v/>
      </c>
      <c r="M28" s="189" t="e">
        <f>IF(B28=Data!B107,Data!G107,(IF(B28=Data!B113,Data!G113,(IF(B28=Data!B115,Data!G115,(IF(B28=Data!#REF!,Data!#REF!,(IF(B28=Data!#REF!,Data!#REF!,(IF(B28=Data!B98,Data!G98,(IF(B28=Data!#REF!,Data!#REF!,(IF(B28=Data!#REF!,Data!#REF!,Data!#REF!)))))))))))))))&amp;IF(B28=Data!B233,Data!G233,(IF(B28=Data!B234,Data!G234,(IF(B28=Data!#REF!,Data!#REF!,(IF(B28=Data!B229,Data!G229,(IF(B28=Data!B230,Data!G230,(IF(B28=Data!#REF!,Data!G925,(IF(B28=Data!#REF!,Data!#REF!,(IF(B28=Data!B285,Data!G285,Data!#REF!)))))))))))))))&amp;IF(B28=Data!#REF!,Data!#REF!,(IF(B28=Data!#REF!,Data!#REF!,(IF(B28=Data!#REF!,Data!#REF!,(IF(B28=Data!#REF!,Data!#REF!,(IF(B28=Data!#REF!,Data!#REF!,Data!#REF!)))))))))</f>
        <v>#REF!</v>
      </c>
      <c r="N28" s="377"/>
      <c r="O28" s="378"/>
      <c r="P28" s="186" t="e">
        <f>IF(B28=Data!B107,Data!H107,(IF(B28=Data!B113,Data!H113,(IF(B28=Data!B115,Data!H115,(IF(B28=Data!#REF!,Data!#REF!,(IF(B28=Data!#REF!,Data!#REF!,(IF(B28=Data!B98,Data!H98,(IF(B28=Data!#REF!,Data!#REF!,(IF(B28=Data!#REF!,Data!#REF!,Data!#REF!)))))))))))))))&amp;IF(B28=Data!B233,Data!H233,(IF(B28=Data!B234,Data!H234,(IF(B28=Data!#REF!,Data!#REF!,(IF(B28=Data!B229,Data!H229,(IF(B28=Data!B230,Data!H230,(IF(B28=Data!#REF!,Data!H925,(IF(B28=Data!#REF!,Data!#REF!,(IF(B28=Data!B285,Data!H285,Data!#REF!)))))))))))))))&amp;IF(B28=Data!#REF!,Data!#REF!,(IF(B28=Data!#REF!,Data!#REF!,(IF(B28=Data!#REF!,Data!#REF!,(IF(B28=Data!#REF!,Data!#REF!,(IF(B28=Data!#REF!,Data!#REF!,Data!#REF!)))))))))</f>
        <v>#REF!</v>
      </c>
      <c r="Q28" s="378"/>
      <c r="R28" s="378"/>
      <c r="S28" s="186" t="e">
        <f>IF(B28=Data!B107,Data!I107,(IF(B28=Data!B113,Data!I113,(IF(B28=Data!B115,Data!I115,(IF(B28=Data!#REF!,Data!#REF!,(IF(B28=Data!#REF!,Data!#REF!,(IF(B28=Data!B98,Data!I98,(IF(B28=Data!#REF!,Data!#REF!,(IF(B28=Data!#REF!,Data!#REF!,Data!#REF!)))))))))))))))&amp;IF(B28=Data!B233,Data!I233,(IF(B28=Data!B234,Data!I234,(IF(B28=Data!#REF!,Data!#REF!,(IF(B28=Data!B229,Data!I229,(IF(B28=Data!B230,Data!I230,(IF(B28=Data!#REF!,Data!I925,(IF(B28=Data!#REF!,Data!#REF!,(IF(B28=Data!B285,Data!I285,Data!#REF!)))))))))))))))&amp;IF(B28=Data!#REF!,Data!#REF!,(IF(B28=Data!#REF!,Data!#REF!,(IF(B28=Data!#REF!,Data!#REF!,(IF(B28=Data!#REF!,Data!#REF!,(IF(B28=Data!#REF!,Data!#REF!,Data!#REF!)))))))))</f>
        <v>#REF!</v>
      </c>
      <c r="T28" s="379"/>
      <c r="U28" s="186" t="e">
        <f>IF(B28=Data!B107,Data!J107,(IF(B28=Data!B113,Data!J113,(IF(B28=Data!B115,Data!J115,(IF(B28=Data!#REF!,Data!#REF!,(IF(B28=Data!#REF!,Data!#REF!,(IF(B28=Data!B98,Data!J98,(IF(B28=Data!#REF!,Data!#REF!,(IF(B28=Data!#REF!,Data!#REF!,Data!#REF!)))))))))))))))&amp;IF(B28=Data!B233,Data!J233,(IF(B28=Data!B234,Data!J234,(IF(B28=Data!#REF!,Data!#REF!,(IF(B28=Data!B229,Data!J229,(IF(B28=Data!B230,Data!J230,(IF(B28=Data!#REF!,Data!J925,(IF(B28=Data!#REF!,Data!#REF!,(IF(B28=Data!B285,Data!J285,Data!#REF!)))))))))))))))&amp;IF(B28=Data!#REF!,Data!#REF!,(IF(B28=Data!#REF!,Data!#REF!,(IF(B28=Data!#REF!,Data!#REF!,(IF(B28=Data!#REF!,Data!#REF!,(IF(B28=Data!#REF!,Data!#REF!,Data!#REF!)))))))))</f>
        <v>#REF!</v>
      </c>
      <c r="V28" s="184" t="str">
        <f>IF(D28="","",VLOOKUP(B28,Data!$B$5:$J$404,9,FALSE)*D28)</f>
        <v/>
      </c>
    </row>
    <row r="29" spans="1:22" s="340" customFormat="1" ht="17" customHeight="1">
      <c r="A29" s="272"/>
      <c r="B29" s="419"/>
      <c r="C29" s="187" t="str">
        <f>IF(D29="","",VLOOKUP(B29,Data!$B$5:$L$404,2,FALSE))</f>
        <v/>
      </c>
      <c r="D29" s="274"/>
      <c r="E29" s="466"/>
      <c r="F29" s="185" t="str">
        <f>IF(D29="","",VLOOKUP(B29,Data!$B$5:$L$404,11,FALSE))</f>
        <v/>
      </c>
      <c r="G29" s="188" t="str">
        <f t="shared" si="0"/>
        <v>-</v>
      </c>
      <c r="H29" s="182" t="str">
        <f>IF(D29="","",VLOOKUP(B29,Data!$B$5:$D$404,3,FALSE))</f>
        <v/>
      </c>
      <c r="I29" s="182" t="str">
        <f>IF(D29="","",VLOOKUP(B29,Data!$B$5:$M$404,12,FALSE))</f>
        <v/>
      </c>
      <c r="J29" s="280"/>
      <c r="K29" s="183" t="str">
        <f>IF(D29="","",VLOOKUP(B29,Data!$B$5:$E$404,4,FALSE)*D29)</f>
        <v/>
      </c>
      <c r="L29" s="183" t="str">
        <f>IF(D29="","",VLOOKUP(B29,Data!$B$5:$F$404,5,FALSE)*D29)</f>
        <v/>
      </c>
      <c r="M29" s="189" t="e">
        <f>IF(B29=Data!B107,Data!G107,(IF(B29=Data!B113,Data!G113,(IF(B29=Data!B115,Data!G115,(IF(B29=Data!#REF!,Data!#REF!,(IF(B29=Data!#REF!,Data!#REF!,(IF(B29=Data!B98,Data!G98,(IF(B29=Data!#REF!,Data!#REF!,(IF(B29=Data!#REF!,Data!#REF!,Data!#REF!)))))))))))))))&amp;IF(B29=Data!B233,Data!G233,(IF(B29=Data!B234,Data!G234,(IF(B29=Data!#REF!,Data!#REF!,(IF(B29=Data!B229,Data!G229,(IF(B29=Data!B230,Data!G230,(IF(B29=Data!#REF!,Data!G925,(IF(B29=Data!#REF!,Data!#REF!,(IF(B29=Data!B285,Data!G285,Data!#REF!)))))))))))))))&amp;IF(B29=Data!#REF!,Data!#REF!,(IF(B29=Data!#REF!,Data!#REF!,(IF(B29=Data!#REF!,Data!#REF!,(IF(B29=Data!#REF!,Data!#REF!,(IF(B29=Data!#REF!,Data!#REF!,Data!#REF!)))))))))</f>
        <v>#REF!</v>
      </c>
      <c r="N29" s="377"/>
      <c r="O29" s="378"/>
      <c r="P29" s="186" t="e">
        <f>IF(B29=Data!B107,Data!H107,(IF(B29=Data!B113,Data!H113,(IF(B29=Data!B115,Data!H115,(IF(B29=Data!#REF!,Data!#REF!,(IF(B29=Data!#REF!,Data!#REF!,(IF(B29=Data!B98,Data!H98,(IF(B29=Data!#REF!,Data!#REF!,(IF(B29=Data!#REF!,Data!#REF!,Data!#REF!)))))))))))))))&amp;IF(B29=Data!B233,Data!H233,(IF(B29=Data!B234,Data!H234,(IF(B29=Data!#REF!,Data!#REF!,(IF(B29=Data!B229,Data!H229,(IF(B29=Data!B230,Data!H230,(IF(B29=Data!#REF!,Data!H925,(IF(B29=Data!#REF!,Data!#REF!,(IF(B29=Data!B285,Data!H285,Data!#REF!)))))))))))))))&amp;IF(B29=Data!#REF!,Data!#REF!,(IF(B29=Data!#REF!,Data!#REF!,(IF(B29=Data!#REF!,Data!#REF!,(IF(B29=Data!#REF!,Data!#REF!,(IF(B29=Data!#REF!,Data!#REF!,Data!#REF!)))))))))</f>
        <v>#REF!</v>
      </c>
      <c r="Q29" s="378"/>
      <c r="R29" s="378"/>
      <c r="S29" s="186" t="e">
        <f>IF(B29=Data!B107,Data!I107,(IF(B29=Data!B113,Data!I113,(IF(B29=Data!B115,Data!I115,(IF(B29=Data!#REF!,Data!#REF!,(IF(B29=Data!#REF!,Data!#REF!,(IF(B29=Data!B98,Data!I98,(IF(B29=Data!#REF!,Data!#REF!,(IF(B29=Data!#REF!,Data!#REF!,Data!#REF!)))))))))))))))&amp;IF(B29=Data!B233,Data!I233,(IF(B29=Data!B234,Data!I234,(IF(B29=Data!#REF!,Data!#REF!,(IF(B29=Data!B229,Data!I229,(IF(B29=Data!B230,Data!I230,(IF(B29=Data!#REF!,Data!I925,(IF(B29=Data!#REF!,Data!#REF!,(IF(B29=Data!B285,Data!I285,Data!#REF!)))))))))))))))&amp;IF(B29=Data!#REF!,Data!#REF!,(IF(B29=Data!#REF!,Data!#REF!,(IF(B29=Data!#REF!,Data!#REF!,(IF(B29=Data!#REF!,Data!#REF!,(IF(B29=Data!#REF!,Data!#REF!,Data!#REF!)))))))))</f>
        <v>#REF!</v>
      </c>
      <c r="T29" s="379"/>
      <c r="U29" s="186" t="e">
        <f>IF(B29=Data!B107,Data!J107,(IF(B29=Data!B113,Data!J113,(IF(B29=Data!B115,Data!J115,(IF(B29=Data!#REF!,Data!#REF!,(IF(B29=Data!#REF!,Data!#REF!,(IF(B29=Data!B98,Data!J98,(IF(B29=Data!#REF!,Data!#REF!,(IF(B29=Data!#REF!,Data!#REF!,Data!#REF!)))))))))))))))&amp;IF(B29=Data!B233,Data!J233,(IF(B29=Data!B234,Data!J234,(IF(B29=Data!#REF!,Data!#REF!,(IF(B29=Data!B229,Data!J229,(IF(B29=Data!B230,Data!J230,(IF(B29=Data!#REF!,Data!J925,(IF(B29=Data!#REF!,Data!#REF!,(IF(B29=Data!B285,Data!J285,Data!#REF!)))))))))))))))&amp;IF(B29=Data!#REF!,Data!#REF!,(IF(B29=Data!#REF!,Data!#REF!,(IF(B29=Data!#REF!,Data!#REF!,(IF(B29=Data!#REF!,Data!#REF!,(IF(B29=Data!#REF!,Data!#REF!,Data!#REF!)))))))))</f>
        <v>#REF!</v>
      </c>
      <c r="V29" s="184" t="str">
        <f>IF(D29="","",VLOOKUP(B29,Data!$B$5:$J$404,9,FALSE)*D29)</f>
        <v/>
      </c>
    </row>
    <row r="30" spans="1:22" s="340" customFormat="1" ht="17" customHeight="1">
      <c r="A30" s="272"/>
      <c r="B30" s="419"/>
      <c r="C30" s="187" t="str">
        <f>IF(D30="","",VLOOKUP(B30,Data!$B$5:$L$404,2,FALSE))</f>
        <v/>
      </c>
      <c r="D30" s="274"/>
      <c r="E30" s="341"/>
      <c r="F30" s="185" t="str">
        <f>IF(D30="","",VLOOKUP(B30,Data!$B$5:$L$404,11,FALSE))</f>
        <v/>
      </c>
      <c r="G30" s="188" t="str">
        <f t="shared" si="0"/>
        <v>-</v>
      </c>
      <c r="H30" s="182" t="str">
        <f>IF(D30="","",VLOOKUP(B30,Data!$B$5:$D$404,3,FALSE))</f>
        <v/>
      </c>
      <c r="I30" s="182" t="str">
        <f>IF(D30="","",VLOOKUP(B30,Data!$B$5:$M$404,12,FALSE))</f>
        <v/>
      </c>
      <c r="J30" s="280"/>
      <c r="K30" s="183" t="str">
        <f>IF(D30="","",VLOOKUP(B30,Data!$B$5:$E$404,4,FALSE)*D30)</f>
        <v/>
      </c>
      <c r="L30" s="183" t="str">
        <f>IF(D30="","",VLOOKUP(B30,Data!$B$5:$F$404,5,FALSE)*D30)</f>
        <v/>
      </c>
      <c r="M30" s="189" t="e">
        <f>IF(B30=Data!B118,Data!G118,(IF(B30=Data!B124,Data!G124,(IF(B30=Data!B126,Data!G126,(IF(B30=Data!#REF!,Data!#REF!,(IF(B30=Data!#REF!,Data!#REF!,(IF(B30=Data!B109,Data!G109,(IF(B30=Data!#REF!,Data!#REF!,(IF(B30=Data!#REF!,Data!#REF!,Data!#REF!)))))))))))))))&amp;IF(B30=Data!B244,Data!G244,(IF(B30=Data!B245,Data!G245,(IF(B30=Data!#REF!,Data!#REF!,(IF(B30=Data!B240,Data!G240,(IF(B30=Data!B241,Data!G241,(IF(B30=Data!#REF!,Data!G936,(IF(B30=Data!#REF!,Data!#REF!,(IF(B30=Data!B296,Data!G296,Data!#REF!)))))))))))))))&amp;IF(B30=Data!#REF!,Data!#REF!,(IF(B30=Data!#REF!,Data!#REF!,(IF(B30=Data!#REF!,Data!#REF!,(IF(B30=Data!#REF!,Data!#REF!,(IF(B30=Data!#REF!,Data!#REF!,Data!#REF!)))))))))</f>
        <v>#REF!</v>
      </c>
      <c r="N30" s="377"/>
      <c r="O30" s="378"/>
      <c r="P30" s="186" t="e">
        <f>IF(B30=Data!B118,Data!H118,(IF(B30=Data!B124,Data!H124,(IF(B30=Data!B126,Data!H126,(IF(B30=Data!#REF!,Data!#REF!,(IF(B30=Data!#REF!,Data!#REF!,(IF(B30=Data!B109,Data!H109,(IF(B30=Data!#REF!,Data!#REF!,(IF(B30=Data!#REF!,Data!#REF!,Data!#REF!)))))))))))))))&amp;IF(B30=Data!B244,Data!H244,(IF(B30=Data!B245,Data!H245,(IF(B30=Data!#REF!,Data!#REF!,(IF(B30=Data!B240,Data!H240,(IF(B30=Data!B241,Data!H241,(IF(B30=Data!#REF!,Data!H936,(IF(B30=Data!#REF!,Data!#REF!,(IF(B30=Data!B296,Data!H296,Data!#REF!)))))))))))))))&amp;IF(B30=Data!#REF!,Data!#REF!,(IF(B30=Data!#REF!,Data!#REF!,(IF(B30=Data!#REF!,Data!#REF!,(IF(B30=Data!#REF!,Data!#REF!,(IF(B30=Data!#REF!,Data!#REF!,Data!#REF!)))))))))</f>
        <v>#REF!</v>
      </c>
      <c r="Q30" s="378"/>
      <c r="R30" s="378"/>
      <c r="S30" s="186" t="e">
        <f>IF(B30=Data!B118,Data!I118,(IF(B30=Data!B124,Data!I124,(IF(B30=Data!B126,Data!I126,(IF(B30=Data!#REF!,Data!#REF!,(IF(B30=Data!#REF!,Data!#REF!,(IF(B30=Data!B109,Data!I109,(IF(B30=Data!#REF!,Data!#REF!,(IF(B30=Data!#REF!,Data!#REF!,Data!#REF!)))))))))))))))&amp;IF(B30=Data!B244,Data!I244,(IF(B30=Data!B245,Data!I245,(IF(B30=Data!#REF!,Data!#REF!,(IF(B30=Data!B240,Data!I240,(IF(B30=Data!B241,Data!I241,(IF(B30=Data!#REF!,Data!I936,(IF(B30=Data!#REF!,Data!#REF!,(IF(B30=Data!B296,Data!I296,Data!#REF!)))))))))))))))&amp;IF(B30=Data!#REF!,Data!#REF!,(IF(B30=Data!#REF!,Data!#REF!,(IF(B30=Data!#REF!,Data!#REF!,(IF(B30=Data!#REF!,Data!#REF!,(IF(B30=Data!#REF!,Data!#REF!,Data!#REF!)))))))))</f>
        <v>#REF!</v>
      </c>
      <c r="T30" s="379"/>
      <c r="U30" s="186" t="e">
        <f>IF(B30=Data!B118,Data!J118,(IF(B30=Data!B124,Data!J124,(IF(B30=Data!B126,Data!J126,(IF(B30=Data!#REF!,Data!#REF!,(IF(B30=Data!#REF!,Data!#REF!,(IF(B30=Data!B109,Data!J109,(IF(B30=Data!#REF!,Data!#REF!,(IF(B30=Data!#REF!,Data!#REF!,Data!#REF!)))))))))))))))&amp;IF(B30=Data!B244,Data!J244,(IF(B30=Data!B245,Data!J245,(IF(B30=Data!#REF!,Data!#REF!,(IF(B30=Data!B240,Data!J240,(IF(B30=Data!B241,Data!J241,(IF(B30=Data!#REF!,Data!J936,(IF(B30=Data!#REF!,Data!#REF!,(IF(B30=Data!B296,Data!J296,Data!#REF!)))))))))))))))&amp;IF(B30=Data!#REF!,Data!#REF!,(IF(B30=Data!#REF!,Data!#REF!,(IF(B30=Data!#REF!,Data!#REF!,(IF(B30=Data!#REF!,Data!#REF!,(IF(B30=Data!#REF!,Data!#REF!,Data!#REF!)))))))))</f>
        <v>#REF!</v>
      </c>
      <c r="V30" s="184" t="str">
        <f>IF(D30="","",VLOOKUP(B30,Data!$B$5:$J$404,9,FALSE)*D30)</f>
        <v/>
      </c>
    </row>
    <row r="31" spans="1:22" s="340" customFormat="1" ht="19.5" customHeight="1">
      <c r="A31" s="272"/>
      <c r="B31" s="695" t="s">
        <v>1280</v>
      </c>
      <c r="C31" s="696"/>
      <c r="D31" s="454">
        <f>SUM(D18:D29)</f>
        <v>25</v>
      </c>
      <c r="E31" s="191"/>
      <c r="F31" s="191"/>
      <c r="G31" s="455">
        <f>SUM(G18:G29)</f>
        <v>102016.48</v>
      </c>
      <c r="H31" s="383"/>
      <c r="I31" s="191"/>
      <c r="J31" s="191"/>
      <c r="K31" s="455">
        <f>SUM(K18:K30)</f>
        <v>7352</v>
      </c>
      <c r="L31" s="455">
        <f>SUM(L18:L30)</f>
        <v>6594</v>
      </c>
      <c r="M31" s="190">
        <f>SUM(M16:M17)</f>
        <v>0</v>
      </c>
      <c r="N31" s="190"/>
      <c r="O31" s="190"/>
      <c r="P31" s="190"/>
      <c r="Q31" s="190"/>
      <c r="R31" s="190">
        <f>SUM(R16:R17)</f>
        <v>0</v>
      </c>
      <c r="S31" s="190">
        <f>SUM(S16:S17)</f>
        <v>0</v>
      </c>
      <c r="T31" s="190"/>
      <c r="U31" s="190">
        <f>SUM(U16:U17)</f>
        <v>0</v>
      </c>
      <c r="V31" s="456">
        <f>SUM(V18:V30)</f>
        <v>38.752000000000002</v>
      </c>
    </row>
    <row r="32" spans="1:22" ht="10.25" customHeight="1">
      <c r="A32" s="272"/>
      <c r="B32" s="697"/>
      <c r="C32" s="698"/>
      <c r="D32" s="395"/>
      <c r="E32" s="311"/>
      <c r="F32" s="160" t="s">
        <v>523</v>
      </c>
      <c r="G32" s="157"/>
      <c r="H32" s="344"/>
      <c r="I32" s="344"/>
      <c r="J32" s="344"/>
      <c r="K32" s="161"/>
      <c r="L32" s="151"/>
      <c r="M32" s="298"/>
      <c r="T32" s="298"/>
      <c r="U32" s="298"/>
      <c r="V32" s="155"/>
    </row>
    <row r="33" spans="1:22" ht="14">
      <c r="A33" s="290" t="s">
        <v>524</v>
      </c>
      <c r="B33" s="346"/>
      <c r="C33" s="347"/>
      <c r="D33" s="396" t="s">
        <v>81</v>
      </c>
      <c r="E33" s="305"/>
      <c r="F33" s="68" t="s">
        <v>82</v>
      </c>
      <c r="G33" s="72"/>
      <c r="H33" s="322" t="s">
        <v>83</v>
      </c>
      <c r="I33" s="349"/>
      <c r="J33" s="152" t="s">
        <v>84</v>
      </c>
      <c r="K33" s="152"/>
      <c r="L33" s="682" t="s">
        <v>85</v>
      </c>
      <c r="M33" s="683"/>
      <c r="N33" s="683"/>
      <c r="O33" s="683"/>
      <c r="P33" s="683"/>
      <c r="Q33" s="683"/>
      <c r="R33" s="683"/>
      <c r="S33" s="683"/>
      <c r="T33" s="683"/>
      <c r="U33" s="683"/>
      <c r="V33" s="684"/>
    </row>
    <row r="34" spans="1:22" ht="14">
      <c r="A34" s="297" t="s">
        <v>525</v>
      </c>
      <c r="B34" s="334"/>
      <c r="C34" s="308"/>
      <c r="D34" s="386" t="s">
        <v>87</v>
      </c>
      <c r="F34" s="685"/>
      <c r="G34" s="686"/>
      <c r="H34" s="297" t="s">
        <v>88</v>
      </c>
      <c r="I34" s="350"/>
      <c r="J34" s="154" t="s">
        <v>89</v>
      </c>
      <c r="K34" s="154"/>
      <c r="L34" s="150"/>
      <c r="V34" s="155"/>
    </row>
    <row r="35" spans="1:22">
      <c r="A35" s="297" t="s">
        <v>526</v>
      </c>
      <c r="B35" s="297"/>
      <c r="C35" s="298"/>
      <c r="F35" s="685"/>
      <c r="G35" s="686"/>
      <c r="H35" s="297"/>
      <c r="I35" s="350"/>
      <c r="J35" s="154" t="s">
        <v>93</v>
      </c>
      <c r="K35" s="154"/>
      <c r="L35" s="150"/>
      <c r="V35" s="155"/>
    </row>
    <row r="36" spans="1:22" ht="10.5" customHeight="1">
      <c r="A36" s="311"/>
      <c r="B36" s="351"/>
      <c r="C36" s="352"/>
      <c r="D36" s="386" t="s">
        <v>94</v>
      </c>
      <c r="F36" s="685"/>
      <c r="G36" s="686"/>
      <c r="H36" s="297" t="s">
        <v>95</v>
      </c>
      <c r="I36" s="350"/>
      <c r="J36" s="154"/>
      <c r="K36" s="154"/>
      <c r="L36" s="150"/>
      <c r="V36" s="155"/>
    </row>
    <row r="37" spans="1:22" ht="13">
      <c r="A37" s="290" t="s">
        <v>96</v>
      </c>
      <c r="C37" s="292"/>
      <c r="D37" s="386" t="s">
        <v>97</v>
      </c>
      <c r="F37" s="76" t="s">
        <v>98</v>
      </c>
      <c r="G37" s="73"/>
      <c r="H37" s="297" t="s">
        <v>88</v>
      </c>
      <c r="I37" s="350"/>
      <c r="J37" s="154" t="s">
        <v>99</v>
      </c>
      <c r="K37" s="154"/>
      <c r="L37" s="150"/>
      <c r="V37" s="155"/>
    </row>
    <row r="38" spans="1:22" ht="10.5" customHeight="1">
      <c r="A38" s="297" t="s">
        <v>527</v>
      </c>
      <c r="C38" s="298"/>
      <c r="D38" s="386"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97"/>
      <c r="E39" s="312"/>
      <c r="F39" s="673" t="s">
        <v>1277</v>
      </c>
      <c r="G39" s="674"/>
      <c r="H39" s="673" t="s">
        <v>1276</v>
      </c>
      <c r="I39" s="674"/>
      <c r="J39" s="158" t="s">
        <v>104</v>
      </c>
      <c r="K39" s="158"/>
      <c r="L39" s="675" t="s">
        <v>105</v>
      </c>
      <c r="M39" s="676"/>
      <c r="N39" s="676"/>
      <c r="O39" s="676"/>
      <c r="P39" s="676"/>
      <c r="Q39" s="676"/>
      <c r="R39" s="676"/>
      <c r="S39" s="676"/>
      <c r="T39" s="676"/>
      <c r="U39" s="676"/>
      <c r="V39" s="677"/>
    </row>
    <row r="40" spans="1:22">
      <c r="B40" s="305"/>
    </row>
    <row r="43" spans="1:22" ht="19.25" customHeight="1"/>
    <row r="44" spans="1:22" ht="19.25" customHeight="1"/>
    <row r="45" spans="1:22" s="354" customFormat="1" ht="17.75" customHeight="1">
      <c r="A45" s="163" t="s">
        <v>886</v>
      </c>
      <c r="B45" s="146"/>
      <c r="C45" s="163" t="s">
        <v>569</v>
      </c>
      <c r="D45" s="382"/>
      <c r="E45" s="363"/>
      <c r="F45" s="163" t="s">
        <v>880</v>
      </c>
      <c r="G45" s="146"/>
      <c r="H45" s="163" t="s">
        <v>569</v>
      </c>
      <c r="K45" s="265"/>
      <c r="L45" s="265"/>
      <c r="V45" s="264"/>
    </row>
    <row r="46" spans="1:22" s="354" customFormat="1" ht="17.75" customHeight="1">
      <c r="A46" s="163" t="s">
        <v>887</v>
      </c>
      <c r="B46" s="146"/>
      <c r="C46" s="163" t="s">
        <v>891</v>
      </c>
      <c r="D46" s="382"/>
      <c r="E46" s="363"/>
      <c r="F46" s="247" t="s">
        <v>881</v>
      </c>
      <c r="G46" s="381"/>
      <c r="H46" s="247" t="s">
        <v>891</v>
      </c>
      <c r="K46" s="265"/>
      <c r="L46" s="265"/>
      <c r="V46" s="264"/>
    </row>
    <row r="47" spans="1:22" s="354" customFormat="1" ht="17.75" customHeight="1">
      <c r="A47" s="163" t="s">
        <v>888</v>
      </c>
      <c r="B47" s="146"/>
      <c r="C47" s="163" t="s">
        <v>891</v>
      </c>
      <c r="D47" s="382"/>
      <c r="E47" s="363"/>
      <c r="F47" s="163" t="s">
        <v>882</v>
      </c>
      <c r="G47" s="146"/>
      <c r="H47" s="163" t="s">
        <v>569</v>
      </c>
      <c r="K47" s="265"/>
      <c r="L47" s="265"/>
      <c r="V47" s="264"/>
    </row>
    <row r="48" spans="1:22" s="354" customFormat="1" ht="17.75" customHeight="1">
      <c r="A48" s="163" t="s">
        <v>889</v>
      </c>
      <c r="B48" s="146"/>
      <c r="C48" s="163" t="s">
        <v>569</v>
      </c>
      <c r="D48" s="382"/>
      <c r="E48" s="363"/>
      <c r="F48" s="163" t="s">
        <v>883</v>
      </c>
      <c r="G48" s="146"/>
      <c r="H48" s="163" t="s">
        <v>569</v>
      </c>
      <c r="K48" s="265"/>
      <c r="L48" s="265"/>
      <c r="V48" s="264"/>
    </row>
    <row r="49" spans="1:22" s="354" customFormat="1" ht="17.75" customHeight="1">
      <c r="A49" s="163" t="s">
        <v>890</v>
      </c>
      <c r="B49" s="146"/>
      <c r="C49" s="163" t="s">
        <v>569</v>
      </c>
      <c r="D49" s="382"/>
      <c r="E49" s="363"/>
      <c r="F49" s="163" t="s">
        <v>885</v>
      </c>
      <c r="G49" s="146"/>
      <c r="H49" s="163" t="s">
        <v>569</v>
      </c>
      <c r="K49" s="265"/>
      <c r="L49" s="265"/>
      <c r="V49" s="264"/>
    </row>
    <row r="50" spans="1:22" ht="18.75" customHeight="1">
      <c r="A50" s="411"/>
      <c r="B50" s="411"/>
      <c r="C50" s="411"/>
      <c r="D50" s="384"/>
      <c r="E50" s="266"/>
      <c r="F50" s="163" t="s">
        <v>884</v>
      </c>
      <c r="H50" s="163" t="s">
        <v>569</v>
      </c>
    </row>
    <row r="51" spans="1:22" ht="17.5">
      <c r="A51" s="268"/>
      <c r="B51" s="411"/>
      <c r="C51" s="411"/>
      <c r="D51" s="384"/>
      <c r="E51" s="411"/>
      <c r="F51" s="267"/>
      <c r="G51" s="267"/>
      <c r="H51" s="411"/>
    </row>
    <row r="53" spans="1:22">
      <c r="D53" s="386" t="s">
        <v>872</v>
      </c>
    </row>
    <row r="54" spans="1:22">
      <c r="L54" s="355"/>
    </row>
    <row r="55" spans="1:22" ht="14">
      <c r="A55" s="356"/>
      <c r="C55" s="334"/>
      <c r="D55" s="398"/>
      <c r="L55" s="358"/>
    </row>
    <row r="56" spans="1:22" ht="14">
      <c r="A56" s="359"/>
      <c r="C56" s="334"/>
      <c r="D56" s="398"/>
      <c r="L56" s="358"/>
    </row>
    <row r="57" spans="1:22" ht="14">
      <c r="A57" s="359"/>
      <c r="C57" s="334"/>
      <c r="D57" s="398"/>
      <c r="L57" s="358"/>
    </row>
    <row r="58" spans="1:22" ht="14">
      <c r="A58" s="359"/>
      <c r="B58" s="334"/>
      <c r="C58" s="334"/>
      <c r="D58" s="398"/>
      <c r="L58" s="358"/>
    </row>
    <row r="59" spans="1:22" ht="14">
      <c r="A59" s="359"/>
      <c r="B59" s="334"/>
      <c r="C59" s="334"/>
      <c r="D59" s="398"/>
      <c r="L59" s="358"/>
    </row>
    <row r="60" spans="1:22" ht="14">
      <c r="A60" s="359"/>
      <c r="B60" s="334"/>
      <c r="C60" s="334"/>
      <c r="D60" s="398"/>
      <c r="L60" s="358"/>
    </row>
    <row r="61" spans="1:22" ht="14">
      <c r="A61" s="334"/>
      <c r="B61" s="334"/>
      <c r="C61" s="334"/>
      <c r="D61" s="398"/>
      <c r="L61" s="360"/>
    </row>
    <row r="62" spans="1:22" ht="14">
      <c r="A62" s="359"/>
      <c r="B62" s="334"/>
      <c r="C62" s="334"/>
      <c r="D62" s="398"/>
    </row>
    <row r="63" spans="1:22" ht="14">
      <c r="A63" s="334"/>
      <c r="B63" s="334"/>
      <c r="C63" s="334"/>
      <c r="D63" s="398"/>
    </row>
    <row r="64" spans="1:22" ht="14">
      <c r="A64" s="334"/>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34"/>
      <c r="B75" s="334"/>
      <c r="C75" s="334"/>
      <c r="D75" s="398"/>
    </row>
    <row r="76" spans="1:4" ht="14">
      <c r="B76" s="334"/>
    </row>
    <row r="77" spans="1:4" ht="14">
      <c r="B77" s="334"/>
    </row>
    <row r="78" spans="1:4" ht="14">
      <c r="B78" s="334"/>
    </row>
  </sheetData>
  <mergeCells count="9">
    <mergeCell ref="F39:G39"/>
    <mergeCell ref="H39:I39"/>
    <mergeCell ref="L39:V39"/>
    <mergeCell ref="B31:C32"/>
    <mergeCell ref="L33:V33"/>
    <mergeCell ref="F34:G34"/>
    <mergeCell ref="F35:G35"/>
    <mergeCell ref="F36:G36"/>
    <mergeCell ref="L38:V38"/>
  </mergeCells>
  <printOptions horizontalCentered="1"/>
  <pageMargins left="0" right="0" top="0.23622047244094491" bottom="0.15748031496062992" header="8.0708661417322833" footer="0"/>
  <pageSetup paperSize="9" scale="74" firstPageNumber="4294963191" fitToHeight="2" orientation="landscape" r:id="rId1"/>
  <headerFooter alignWithMargins="0">
    <oddHeader>&amp;R&amp;"Calibri"&amp;10&amp;K000000 Confidential&amp;1#_x000D_</oddHeader>
  </headerFooter>
  <rowBreaks count="1" manualBreakCount="1">
    <brk id="39" max="21" man="1"/>
  </rowBreaks>
  <drawing r:id="rId2"/>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F79E8-AE88-49EB-90EA-9CA0BF5CDD58}">
  <sheetPr>
    <pageSetUpPr fitToPage="1"/>
  </sheetPr>
  <dimension ref="A1:AD73"/>
  <sheetViews>
    <sheetView zoomScale="70" zoomScaleNormal="70" zoomScaleSheetLayoutView="85" workbookViewId="0">
      <selection activeCell="F31" sqref="F31:G31"/>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44"/>
      <c r="I10" s="645"/>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1204</v>
      </c>
      <c r="C18" s="187" t="str">
        <f>IF(D18="","",VLOOKUP(B18,Data!$B$5:$L$404,2,FALSE))</f>
        <v/>
      </c>
      <c r="D18" s="361"/>
      <c r="E18" s="276"/>
      <c r="F18" s="185" t="str">
        <f>IF(D18="","",VLOOKUP(B18,Data!$B$5:$L$404,11,FALSE))</f>
        <v/>
      </c>
      <c r="G18" s="188" t="str">
        <f t="shared" ref="G18:G26"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9</v>
      </c>
      <c r="B19" s="419" t="s">
        <v>411</v>
      </c>
      <c r="C19" s="187" t="str">
        <f>IF(D19="","",VLOOKUP(B19,Data!$B$5:$L$404,2,FALSE))</f>
        <v>ZU62720</v>
      </c>
      <c r="D19" s="361">
        <v>2</v>
      </c>
      <c r="E19" s="276"/>
      <c r="F19" s="185">
        <f>IF(D19="","",VLOOKUP(B19,Data!$B$5:$L$404,11,FALSE))</f>
        <v>6630.5</v>
      </c>
      <c r="G19" s="188">
        <f t="shared" si="0"/>
        <v>13261</v>
      </c>
      <c r="H19" s="182" t="str">
        <f>IF(D19="","",VLOOKUP(B19,Data!$B$5:$D$404,3,FALSE))</f>
        <v>C/T</v>
      </c>
      <c r="I19" s="182" t="str">
        <f>IF(D19="","",VLOOKUP(B19,Data!$B$5:$M$404,12,FALSE))</f>
        <v>Indonesia</v>
      </c>
      <c r="J19" s="280" t="s">
        <v>1205</v>
      </c>
      <c r="K19" s="183">
        <f>IF(D19="","",VLOOKUP(B19,Data!$B$5:$E$404,4,FALSE)*D19)</f>
        <v>690</v>
      </c>
      <c r="L19" s="183">
        <f>IF(D19="","",VLOOKUP(B19,Data!$B$5:$F$404,5,FALSE)*D19)</f>
        <v>608</v>
      </c>
      <c r="M19" s="189"/>
      <c r="N19" s="377"/>
      <c r="O19" s="378"/>
      <c r="P19" s="186"/>
      <c r="Q19" s="378"/>
      <c r="R19" s="378"/>
      <c r="S19" s="186"/>
      <c r="T19" s="379"/>
      <c r="U19" s="186"/>
      <c r="V19" s="184">
        <f>IF(D19="","",VLOOKUP(B19,Data!$B$5:$J$404,9,FALSE)*D19)</f>
        <v>3.6120000000000001</v>
      </c>
      <c r="W19" s="282"/>
      <c r="X19" s="282"/>
      <c r="Y19" s="282"/>
      <c r="Z19" s="282"/>
      <c r="AA19" s="282"/>
      <c r="AB19" s="282"/>
      <c r="AC19" s="282"/>
      <c r="AD19" s="282"/>
    </row>
    <row r="20" spans="1:30" s="340" customFormat="1" ht="17" customHeight="1">
      <c r="A20" s="488">
        <v>10</v>
      </c>
      <c r="B20" s="419" t="s">
        <v>529</v>
      </c>
      <c r="C20" s="187" t="str">
        <f>IF(D20="","",VLOOKUP(B20,Data!$B$5:$L$404,2,FALSE))</f>
        <v>ZJ54420</v>
      </c>
      <c r="D20" s="361">
        <v>1</v>
      </c>
      <c r="E20" s="276"/>
      <c r="F20" s="185">
        <f>IF(D20="","",VLOOKUP(B20,Data!$B$5:$L$404,11,FALSE))</f>
        <v>4658.5600000000004</v>
      </c>
      <c r="G20" s="188">
        <f t="shared" si="0"/>
        <v>4658.5600000000004</v>
      </c>
      <c r="H20" s="182" t="str">
        <f>IF(D20="","",VLOOKUP(B20,Data!$B$5:$D$404,3,FALSE))</f>
        <v>C/T</v>
      </c>
      <c r="I20" s="182" t="str">
        <f>IF(D20="","",VLOOKUP(B20,Data!$B$5:$M$404,12,FALSE))</f>
        <v>Indonesia</v>
      </c>
      <c r="J20" s="280" t="s">
        <v>1205</v>
      </c>
      <c r="K20" s="183">
        <f>IF(D20="","",VLOOKUP(B20,Data!$B$5:$E$404,4,FALSE)*D20)</f>
        <v>305</v>
      </c>
      <c r="L20" s="183">
        <f>IF(D20="","",VLOOKUP(B20,Data!$B$5:$F$404,5,FALSE)*D20)</f>
        <v>269</v>
      </c>
      <c r="M20" s="189"/>
      <c r="N20" s="377"/>
      <c r="O20" s="378"/>
      <c r="P20" s="186"/>
      <c r="Q20" s="378"/>
      <c r="R20" s="378"/>
      <c r="S20" s="186"/>
      <c r="T20" s="379"/>
      <c r="U20" s="186"/>
      <c r="V20" s="184">
        <f>IF(D20="","",VLOOKUP(B20,Data!$B$5:$J$404,9,FALSE)*D20)</f>
        <v>1.534</v>
      </c>
      <c r="W20" s="282"/>
      <c r="X20" s="282"/>
      <c r="Y20" s="282"/>
      <c r="Z20" s="282"/>
      <c r="AA20" s="282"/>
      <c r="AB20" s="282"/>
      <c r="AC20" s="282"/>
      <c r="AD20" s="282"/>
    </row>
    <row r="21" spans="1:30" s="340" customFormat="1" ht="17" customHeight="1">
      <c r="A21" s="488">
        <v>11</v>
      </c>
      <c r="B21" s="419" t="s">
        <v>213</v>
      </c>
      <c r="C21" s="187" t="str">
        <f>IF(D21="","",VLOOKUP(B21,Data!$B$5:$L$404,2,FALSE))</f>
        <v>WH50410</v>
      </c>
      <c r="D21" s="361">
        <v>2</v>
      </c>
      <c r="E21" s="276"/>
      <c r="F21" s="185">
        <f>IF(D21="","",VLOOKUP(B21,Data!$B$5:$L$404,11,FALSE))</f>
        <v>1897.4</v>
      </c>
      <c r="G21" s="188">
        <f t="shared" si="0"/>
        <v>3794.8</v>
      </c>
      <c r="H21" s="182" t="str">
        <f>IF(D21="","",VLOOKUP(B21,Data!$B$5:$D$404,3,FALSE))</f>
        <v>C/T</v>
      </c>
      <c r="I21" s="182" t="str">
        <f>IF(D21="","",VLOOKUP(B21,Data!$B$5:$M$404,12,FALSE))</f>
        <v>Indonesia</v>
      </c>
      <c r="J21" s="280" t="s">
        <v>1205</v>
      </c>
      <c r="K21" s="183">
        <f>IF(D21="","",VLOOKUP(B21,Data!$B$5:$E$404,4,FALSE)*D21)</f>
        <v>444</v>
      </c>
      <c r="L21" s="183">
        <f>IF(D21="","",VLOOKUP(B21,Data!$B$5:$F$404,5,FALSE)*D21)</f>
        <v>402</v>
      </c>
      <c r="M21" s="189"/>
      <c r="N21" s="377"/>
      <c r="O21" s="378"/>
      <c r="P21" s="186"/>
      <c r="Q21" s="378"/>
      <c r="R21" s="378"/>
      <c r="S21" s="186"/>
      <c r="T21" s="379"/>
      <c r="U21" s="186"/>
      <c r="V21" s="184">
        <f>IF(D21="","",VLOOKUP(B21,Data!$B$5:$J$404,9,FALSE)*D21)</f>
        <v>2.3980000000000001</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871</v>
      </c>
      <c r="C25" s="187" t="str">
        <f>IF(D25="","",VLOOKUP(B25,Data!$B$5:$L$404,2,FALSE))</f>
        <v/>
      </c>
      <c r="D25" s="339"/>
      <c r="E25" s="412"/>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1278</v>
      </c>
      <c r="C26" s="187" t="str">
        <f>IF(D26="","",VLOOKUP(B26,Data!$B$5:$L$404,2,FALSE))</f>
        <v/>
      </c>
      <c r="D26" s="339"/>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t="e">
        <f>IF(B26=Data!B87,Data!G87,(IF(B26=Data!B93,Data!G93,(IF(B26=Data!B95,Data!G95,(IF(B26=Data!#REF!,Data!#REF!,(IF(B26=Data!#REF!,Data!#REF!,(IF(B26=Data!B78,Data!G78,(IF(B26=Data!#REF!,Data!#REF!,(IF(B26=Data!#REF!,Data!#REF!,Data!#REF!)))))))))))))))&amp;IF(B26=Data!B212,Data!G212,(IF(B26=Data!B213,Data!G213,(IF(B26=Data!#REF!,Data!#REF!,(IF(B26=Data!B208,Data!G208,(IF(B26=Data!B209,Data!G209,(IF(B26=Data!#REF!,Data!G905,(IF(B26=Data!#REF!,Data!#REF!,(IF(B26=Data!B265,Data!G265,Data!#REF!)))))))))))))))&amp;IF(B26=Data!#REF!,Data!#REF!,(IF(B26=Data!#REF!,Data!#REF!,(IF(B26=Data!#REF!,Data!#REF!,(IF(B26=Data!#REF!,Data!#REF!,(IF(B26=Data!#REF!,Data!#REF!,Data!#REF!)))))))))</f>
        <v>#REF!</v>
      </c>
      <c r="N26" s="377"/>
      <c r="O26" s="378"/>
      <c r="P26" s="186" t="e">
        <f>IF(B26=Data!B87,Data!H87,(IF(B26=Data!B93,Data!H93,(IF(B26=Data!B95,Data!H95,(IF(B26=Data!#REF!,Data!#REF!,(IF(B26=Data!#REF!,Data!#REF!,(IF(B26=Data!B78,Data!H78,(IF(B26=Data!#REF!,Data!#REF!,(IF(B26=Data!#REF!,Data!#REF!,Data!#REF!)))))))))))))))&amp;IF(B26=Data!B212,Data!H212,(IF(B26=Data!B213,Data!H213,(IF(B26=Data!#REF!,Data!#REF!,(IF(B26=Data!B208,Data!H208,(IF(B26=Data!B209,Data!H209,(IF(B26=Data!#REF!,Data!H905,(IF(B26=Data!#REF!,Data!#REF!,(IF(B26=Data!B265,Data!H265,Data!#REF!)))))))))))))))&amp;IF(B26=Data!#REF!,Data!#REF!,(IF(B26=Data!#REF!,Data!#REF!,(IF(B26=Data!#REF!,Data!#REF!,(IF(B26=Data!#REF!,Data!#REF!,(IF(B26=Data!#REF!,Data!#REF!,Data!#REF!)))))))))</f>
        <v>#REF!</v>
      </c>
      <c r="Q26" s="378"/>
      <c r="R26" s="378"/>
      <c r="S26" s="186" t="e">
        <f>IF(B26=Data!B87,Data!I87,(IF(B26=Data!B93,Data!I93,(IF(B26=Data!B95,Data!I95,(IF(B26=Data!#REF!,Data!#REF!,(IF(B26=Data!#REF!,Data!#REF!,(IF(B26=Data!B78,Data!I78,(IF(B26=Data!#REF!,Data!#REF!,(IF(B26=Data!#REF!,Data!#REF!,Data!#REF!)))))))))))))))&amp;IF(B26=Data!B212,Data!I212,(IF(B26=Data!B213,Data!I213,(IF(B26=Data!#REF!,Data!#REF!,(IF(B26=Data!B208,Data!I208,(IF(B26=Data!B209,Data!I209,(IF(B26=Data!#REF!,Data!I905,(IF(B26=Data!#REF!,Data!#REF!,(IF(B26=Data!B265,Data!I265,Data!#REF!)))))))))))))))&amp;IF(B26=Data!#REF!,Data!#REF!,(IF(B26=Data!#REF!,Data!#REF!,(IF(B26=Data!#REF!,Data!#REF!,(IF(B26=Data!#REF!,Data!#REF!,(IF(B26=Data!#REF!,Data!#REF!,Data!#REF!)))))))))</f>
        <v>#REF!</v>
      </c>
      <c r="T26" s="379"/>
      <c r="U26" s="186" t="e">
        <f>IF(B26=Data!B87,Data!J87,(IF(B26=Data!B93,Data!J93,(IF(B26=Data!B95,Data!J95,(IF(B26=Data!#REF!,Data!#REF!,(IF(B26=Data!#REF!,Data!#REF!,(IF(B26=Data!B78,Data!J78,(IF(B26=Data!#REF!,Data!#REF!,(IF(B26=Data!#REF!,Data!#REF!,Data!#REF!)))))))))))))))&amp;IF(B26=Data!B212,Data!J212,(IF(B26=Data!B213,Data!J213,(IF(B26=Data!#REF!,Data!#REF!,(IF(B26=Data!B208,Data!J208,(IF(B26=Data!B209,Data!J209,(IF(B26=Data!#REF!,Data!J905,(IF(B26=Data!#REF!,Data!#REF!,(IF(B26=Data!B265,Data!J265,Data!#REF!)))))))))))))))&amp;IF(B26=Data!#REF!,Data!#REF!,(IF(B26=Data!#REF!,Data!#REF!,(IF(B26=Data!#REF!,Data!#REF!,(IF(B26=Data!#REF!,Data!#REF!,(IF(B26=Data!#REF!,Data!#REF!,Data!#REF!)))))))))</f>
        <v>#REF!</v>
      </c>
      <c r="V26" s="184" t="str">
        <f>IF(D26="","",VLOOKUP(B26,Data!$B$5:$J$404,9,FALSE)*D26)</f>
        <v/>
      </c>
      <c r="W26" s="282"/>
      <c r="X26" s="282"/>
      <c r="Y26" s="282"/>
      <c r="Z26" s="282"/>
      <c r="AA26" s="282"/>
      <c r="AB26" s="282"/>
      <c r="AC26" s="282"/>
      <c r="AD26" s="282"/>
    </row>
    <row r="27" spans="1:30" s="340" customFormat="1" ht="16.5" customHeight="1">
      <c r="A27" s="272"/>
      <c r="B27" s="695" t="s">
        <v>1281</v>
      </c>
      <c r="C27" s="696"/>
      <c r="D27" s="193">
        <f>SUM(D18:D26)</f>
        <v>5</v>
      </c>
      <c r="E27" s="380"/>
      <c r="F27" s="190"/>
      <c r="G27" s="191">
        <f>SUM(G18:G26)</f>
        <v>21714.36</v>
      </c>
      <c r="H27" s="343"/>
      <c r="I27" s="343"/>
      <c r="J27" s="343"/>
      <c r="K27" s="191">
        <f>SUM(K18:K26)</f>
        <v>1439</v>
      </c>
      <c r="L27" s="191">
        <f>SUM(L18:L26)</f>
        <v>1279</v>
      </c>
      <c r="M27" s="190">
        <f>SUM(M16:M17)</f>
        <v>0</v>
      </c>
      <c r="N27" s="190"/>
      <c r="O27" s="190"/>
      <c r="P27" s="190"/>
      <c r="Q27" s="190"/>
      <c r="R27" s="190">
        <f>SUM(R16:R17)</f>
        <v>0</v>
      </c>
      <c r="S27" s="190">
        <f>SUM(S16:S17)</f>
        <v>0</v>
      </c>
      <c r="T27" s="190"/>
      <c r="U27" s="190">
        <f>SUM(U16:U17)</f>
        <v>0</v>
      </c>
      <c r="V27" s="192">
        <f>SUM(V18:V26)</f>
        <v>7.5440000000000005</v>
      </c>
    </row>
    <row r="28" spans="1:30" ht="10.25" customHeight="1">
      <c r="A28" s="272"/>
      <c r="B28" s="697"/>
      <c r="C28" s="698"/>
      <c r="D28" s="345"/>
      <c r="E28" s="311"/>
      <c r="F28" s="160" t="s">
        <v>523</v>
      </c>
      <c r="G28" s="157"/>
      <c r="H28" s="344"/>
      <c r="I28" s="344"/>
      <c r="J28" s="344"/>
      <c r="K28" s="161"/>
      <c r="L28" s="151"/>
      <c r="M28" s="298"/>
      <c r="T28" s="298"/>
      <c r="U28" s="298"/>
      <c r="V28" s="155"/>
    </row>
    <row r="29" spans="1:30"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30" ht="14">
      <c r="A30" s="297" t="s">
        <v>525</v>
      </c>
      <c r="B30" s="334"/>
      <c r="C30" s="308"/>
      <c r="D30" s="386" t="s">
        <v>87</v>
      </c>
      <c r="F30" s="685"/>
      <c r="G30" s="686"/>
      <c r="H30" s="297" t="s">
        <v>88</v>
      </c>
      <c r="I30" s="350"/>
      <c r="J30" s="154" t="s">
        <v>89</v>
      </c>
      <c r="K30" s="154"/>
      <c r="L30" s="150"/>
      <c r="V30" s="155"/>
    </row>
    <row r="31" spans="1:30">
      <c r="A31" s="297" t="s">
        <v>526</v>
      </c>
      <c r="B31" s="297"/>
      <c r="C31" s="298"/>
      <c r="D31" s="386"/>
      <c r="F31" s="685"/>
      <c r="G31" s="686"/>
      <c r="H31" s="297"/>
      <c r="I31" s="350"/>
      <c r="J31" s="154" t="s">
        <v>93</v>
      </c>
      <c r="K31" s="154"/>
      <c r="L31" s="150"/>
      <c r="V31" s="155"/>
    </row>
    <row r="32" spans="1:30"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1277</v>
      </c>
      <c r="G35" s="674"/>
      <c r="H35" s="673" t="s">
        <v>1276</v>
      </c>
      <c r="I35" s="674"/>
      <c r="J35" s="158" t="s">
        <v>104</v>
      </c>
      <c r="K35" s="158"/>
      <c r="L35" s="675" t="s">
        <v>105</v>
      </c>
      <c r="M35" s="676"/>
      <c r="N35" s="676"/>
      <c r="O35" s="676"/>
      <c r="P35" s="676"/>
      <c r="Q35" s="676"/>
      <c r="R35" s="676"/>
      <c r="S35" s="676"/>
      <c r="T35" s="676"/>
      <c r="U35" s="676"/>
      <c r="V35" s="677"/>
    </row>
    <row r="36" spans="1:22">
      <c r="B36" s="305"/>
    </row>
    <row r="40" spans="1:22" s="354" customFormat="1" ht="21"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7EAA4-740C-4710-BD31-CF171ABCC821}">
  <sheetPr>
    <pageSetUpPr fitToPage="1"/>
  </sheetPr>
  <dimension ref="A1:V78"/>
  <sheetViews>
    <sheetView zoomScale="85" zoomScaleNormal="85" zoomScaleSheetLayoutView="75" workbookViewId="0">
      <selection activeCell="C27" sqref="C27"/>
    </sheetView>
  </sheetViews>
  <sheetFormatPr defaultColWidth="9.1796875" defaultRowHeight="12.5"/>
  <cols>
    <col min="1" max="1" width="6.453125" style="282" customWidth="1"/>
    <col min="2" max="2" width="30.17968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2" width="14.3632812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44"/>
      <c r="I10" s="645"/>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1175</v>
      </c>
      <c r="C18" s="187" t="str">
        <f>IF(D18="","",VLOOKUP(B18,Data!$B$5:$L$404,2,FALSE))</f>
        <v/>
      </c>
      <c r="D18" s="274"/>
      <c r="E18" s="466"/>
      <c r="F18" s="185" t="str">
        <f>IF(D18="","",VLOOKUP(B18,Data!$B$5:$L$404,11,FALSE))</f>
        <v/>
      </c>
      <c r="G18" s="188" t="str">
        <f t="shared" ref="G18:G30"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197,Data!G197,(IF(B18=Data!B203,Data!G203,(IF(B18=Data!B205,Data!G205,(IF(B18=Data!#REF!,Data!#REF!,(IF(B18=Data!#REF!,Data!#REF!,(IF(B18=Data!B188,Data!G188,(IF(B18=Data!#REF!,Data!#REF!,(IF(B18=Data!#REF!,Data!#REF!,Data!#REF!)))))))))))))))&amp;IF(B18=Data!B323,Data!G323,(IF(B18=Data!B324,Data!G324,(IF(B18=Data!#REF!,Data!#REF!,(IF(B18=Data!B319,Data!G319,(IF(B18=Data!B320,Data!G320,(IF(B18=Data!#REF!,Data!G1015,(IF(B18=Data!#REF!,Data!#REF!,(IF(B18=Data!B375,Data!G375,Data!#REF!)))))))))))))))&amp;IF(B18=Data!#REF!,Data!#REF!,(IF(B18=Data!#REF!,Data!#REF!,(IF(B18=Data!#REF!,Data!#REF!,(IF(B18=Data!#REF!,Data!#REF!,(IF(B18=Data!#REF!,Data!#REF!,Data!#REF!)))))))))</f>
        <v>#REF!</v>
      </c>
      <c r="N18" s="377"/>
      <c r="O18" s="378"/>
      <c r="P18" s="186" t="e">
        <f>IF(B18=Data!B197,Data!H197,(IF(B18=Data!B203,Data!H203,(IF(B18=Data!B205,Data!H205,(IF(B18=Data!#REF!,Data!#REF!,(IF(B18=Data!#REF!,Data!#REF!,(IF(B18=Data!B188,Data!H188,(IF(B18=Data!#REF!,Data!#REF!,(IF(B18=Data!#REF!,Data!#REF!,Data!#REF!)))))))))))))))&amp;IF(B18=Data!B323,Data!H323,(IF(B18=Data!B324,Data!H324,(IF(B18=Data!#REF!,Data!#REF!,(IF(B18=Data!B319,Data!H319,(IF(B18=Data!B320,Data!H320,(IF(B18=Data!#REF!,Data!H1015,(IF(B18=Data!#REF!,Data!#REF!,(IF(B18=Data!B375,Data!H375,Data!#REF!)))))))))))))))&amp;IF(B18=Data!#REF!,Data!#REF!,(IF(B18=Data!#REF!,Data!#REF!,(IF(B18=Data!#REF!,Data!#REF!,(IF(B18=Data!#REF!,Data!#REF!,(IF(B18=Data!#REF!,Data!#REF!,Data!#REF!)))))))))</f>
        <v>#REF!</v>
      </c>
      <c r="Q18" s="378"/>
      <c r="R18" s="378"/>
      <c r="S18" s="186" t="e">
        <f>IF(B18=Data!B197,Data!I197,(IF(B18=Data!B203,Data!I203,(IF(B18=Data!B205,Data!I205,(IF(B18=Data!#REF!,Data!#REF!,(IF(B18=Data!#REF!,Data!#REF!,(IF(B18=Data!B188,Data!I188,(IF(B18=Data!#REF!,Data!#REF!,(IF(B18=Data!#REF!,Data!#REF!,Data!#REF!)))))))))))))))&amp;IF(B18=Data!B323,Data!I323,(IF(B18=Data!B324,Data!I324,(IF(B18=Data!#REF!,Data!#REF!,(IF(B18=Data!B319,Data!I319,(IF(B18=Data!B320,Data!I320,(IF(B18=Data!#REF!,Data!I1015,(IF(B18=Data!#REF!,Data!#REF!,(IF(B18=Data!B375,Data!I375,Data!#REF!)))))))))))))))&amp;IF(B18=Data!#REF!,Data!#REF!,(IF(B18=Data!#REF!,Data!#REF!,(IF(B18=Data!#REF!,Data!#REF!,(IF(B18=Data!#REF!,Data!#REF!,(IF(B18=Data!#REF!,Data!#REF!,Data!#REF!)))))))))</f>
        <v>#REF!</v>
      </c>
      <c r="T18" s="379"/>
      <c r="U18" s="186" t="e">
        <f>IF(B18=Data!B197,Data!J197,(IF(B18=Data!B203,Data!J203,(IF(B18=Data!B205,Data!J205,(IF(B18=Data!#REF!,Data!#REF!,(IF(B18=Data!#REF!,Data!#REF!,(IF(B18=Data!B188,Data!J188,(IF(B18=Data!#REF!,Data!#REF!,(IF(B18=Data!#REF!,Data!#REF!,Data!#REF!)))))))))))))))&amp;IF(B18=Data!B323,Data!J323,(IF(B18=Data!B324,Data!J324,(IF(B18=Data!#REF!,Data!#REF!,(IF(B18=Data!B319,Data!J319,(IF(B18=Data!B320,Data!J320,(IF(B18=Data!#REF!,Data!J1015,(IF(B18=Data!#REF!,Data!#REF!,(IF(B18=Data!B375,Data!J375,Data!#REF!)))))))))))))))&amp;IF(B18=Data!#REF!,Data!#REF!,(IF(B18=Data!#REF!,Data!#REF!,(IF(B18=Data!#REF!,Data!#REF!,(IF(B18=Data!#REF!,Data!#REF!,(IF(B18=Data!#REF!,Data!#REF!,Data!#REF!)))))))))</f>
        <v>#REF!</v>
      </c>
      <c r="V18" s="184" t="str">
        <f>IF(D18="","",VLOOKUP(B18,Data!$B$5:$J$404,9,FALSE)*D18)</f>
        <v/>
      </c>
    </row>
    <row r="19" spans="1:22" s="340" customFormat="1" ht="17" customHeight="1">
      <c r="A19" s="272">
        <v>1</v>
      </c>
      <c r="B19" s="419" t="s">
        <v>357</v>
      </c>
      <c r="C19" s="187" t="str">
        <f>IF(D19="","",VLOOKUP(B19,Data!$B$5:$L$404,2,FALSE))</f>
        <v>WQ78290</v>
      </c>
      <c r="D19" s="274">
        <v>28</v>
      </c>
      <c r="E19" s="466" t="s">
        <v>521</v>
      </c>
      <c r="F19" s="185">
        <f>IF(D19="","",VLOOKUP(B19,Data!$B$5:$L$404,11,FALSE))</f>
        <v>4283.7299999999996</v>
      </c>
      <c r="G19" s="188">
        <f t="shared" si="0"/>
        <v>119944.43999999999</v>
      </c>
      <c r="H19" s="182" t="str">
        <f>IF(D19="","",VLOOKUP(B19,Data!$B$5:$D$404,3,FALSE))</f>
        <v>C/T</v>
      </c>
      <c r="I19" s="182" t="str">
        <f>IF(D19="","",VLOOKUP(B19,Data!$B$5:$M$404,12,FALSE))</f>
        <v>Indonesia</v>
      </c>
      <c r="J19" s="280" t="s">
        <v>1208</v>
      </c>
      <c r="K19" s="183">
        <f>IF(D19="","",VLOOKUP(B19,Data!$B$5:$E$404,4,FALSE)*D19)</f>
        <v>8540</v>
      </c>
      <c r="L19" s="183">
        <f>IF(D19="","",VLOOKUP(B19,Data!$B$5:$F$404,5,FALSE)*D19)</f>
        <v>7532</v>
      </c>
      <c r="M19" s="189" t="e">
        <f>IF(B19=Data!B115,Data!G115,(IF(B19=Data!B121,Data!G121,(IF(B19=Data!B123,Data!G123,(IF(B19=Data!#REF!,Data!#REF!,(IF(B19=Data!#REF!,Data!#REF!,(IF(B19=Data!B106,Data!G106,(IF(B19=Data!#REF!,Data!#REF!,(IF(B19=Data!#REF!,Data!#REF!,Data!#REF!)))))))))))))))&amp;IF(B19=Data!B241,Data!G241,(IF(B19=Data!B242,Data!G242,(IF(B19=Data!#REF!,Data!#REF!,(IF(B19=Data!B237,Data!G237,(IF(B19=Data!B238,Data!G238,(IF(B19=Data!#REF!,Data!G933,(IF(B19=Data!#REF!,Data!#REF!,(IF(B19=Data!B293,Data!G293,Data!#REF!)))))))))))))))&amp;IF(B19=Data!#REF!,Data!#REF!,(IF(B19=Data!#REF!,Data!#REF!,(IF(B19=Data!#REF!,Data!#REF!,(IF(B19=Data!#REF!,Data!#REF!,(IF(B19=Data!#REF!,Data!#REF!,Data!#REF!)))))))))</f>
        <v>#REF!</v>
      </c>
      <c r="N19" s="377"/>
      <c r="O19" s="378"/>
      <c r="P19" s="186" t="e">
        <f>IF(B19=Data!B115,Data!H115,(IF(B19=Data!B121,Data!H121,(IF(B19=Data!B123,Data!H123,(IF(B19=Data!#REF!,Data!#REF!,(IF(B19=Data!#REF!,Data!#REF!,(IF(B19=Data!B106,Data!H106,(IF(B19=Data!#REF!,Data!#REF!,(IF(B19=Data!#REF!,Data!#REF!,Data!#REF!)))))))))))))))&amp;IF(B19=Data!B241,Data!H241,(IF(B19=Data!B242,Data!H242,(IF(B19=Data!#REF!,Data!#REF!,(IF(B19=Data!B237,Data!H237,(IF(B19=Data!B238,Data!H238,(IF(B19=Data!#REF!,Data!H933,(IF(B19=Data!#REF!,Data!#REF!,(IF(B19=Data!B293,Data!H293,Data!#REF!)))))))))))))))&amp;IF(B19=Data!#REF!,Data!#REF!,(IF(B19=Data!#REF!,Data!#REF!,(IF(B19=Data!#REF!,Data!#REF!,(IF(B19=Data!#REF!,Data!#REF!,(IF(B19=Data!#REF!,Data!#REF!,Data!#REF!)))))))))</f>
        <v>#REF!</v>
      </c>
      <c r="Q19" s="378"/>
      <c r="R19" s="378"/>
      <c r="S19" s="186" t="e">
        <f>IF(B19=Data!B115,Data!I115,(IF(B19=Data!B121,Data!I121,(IF(B19=Data!B123,Data!I123,(IF(B19=Data!#REF!,Data!#REF!,(IF(B19=Data!#REF!,Data!#REF!,(IF(B19=Data!B106,Data!I106,(IF(B19=Data!#REF!,Data!#REF!,(IF(B19=Data!#REF!,Data!#REF!,Data!#REF!)))))))))))))))&amp;IF(B19=Data!B241,Data!I241,(IF(B19=Data!B242,Data!I242,(IF(B19=Data!#REF!,Data!#REF!,(IF(B19=Data!B237,Data!I237,(IF(B19=Data!B238,Data!I238,(IF(B19=Data!#REF!,Data!I933,(IF(B19=Data!#REF!,Data!#REF!,(IF(B19=Data!B293,Data!I293,Data!#REF!)))))))))))))))&amp;IF(B19=Data!#REF!,Data!#REF!,(IF(B19=Data!#REF!,Data!#REF!,(IF(B19=Data!#REF!,Data!#REF!,(IF(B19=Data!#REF!,Data!#REF!,(IF(B19=Data!#REF!,Data!#REF!,Data!#REF!)))))))))</f>
        <v>#REF!</v>
      </c>
      <c r="T19" s="379"/>
      <c r="U19" s="186" t="e">
        <f>IF(B19=Data!B115,Data!J115,(IF(B19=Data!B121,Data!J121,(IF(B19=Data!B123,Data!J123,(IF(B19=Data!#REF!,Data!#REF!,(IF(B19=Data!#REF!,Data!#REF!,(IF(B19=Data!B106,Data!J106,(IF(B19=Data!#REF!,Data!#REF!,(IF(B19=Data!#REF!,Data!#REF!,Data!#REF!)))))))))))))))&amp;IF(B19=Data!B241,Data!J241,(IF(B19=Data!B242,Data!J242,(IF(B19=Data!#REF!,Data!#REF!,(IF(B19=Data!B237,Data!J237,(IF(B19=Data!B238,Data!J238,(IF(B19=Data!#REF!,Data!J933,(IF(B19=Data!#REF!,Data!#REF!,(IF(B19=Data!B293,Data!J293,Data!#REF!)))))))))))))))&amp;IF(B19=Data!#REF!,Data!#REF!,(IF(B19=Data!#REF!,Data!#REF!,(IF(B19=Data!#REF!,Data!#REF!,(IF(B19=Data!#REF!,Data!#REF!,(IF(B19=Data!#REF!,Data!#REF!,Data!#REF!)))))))))</f>
        <v>#REF!</v>
      </c>
      <c r="V19" s="184">
        <f>IF(D19="","",VLOOKUP(B19,Data!$B$5:$J$404,9,FALSE)*D19)</f>
        <v>42.951999999999998</v>
      </c>
    </row>
    <row r="20" spans="1:22" s="340" customFormat="1" ht="17" customHeight="1">
      <c r="A20" s="272"/>
      <c r="B20" s="368"/>
      <c r="C20" s="187" t="str">
        <f>IF(D20="","",VLOOKUP(B20,Data!$B$5:$L$404,2,FALSE))</f>
        <v/>
      </c>
      <c r="D20" s="274"/>
      <c r="E20" s="466"/>
      <c r="F20" s="185" t="str">
        <f>IF(D20="","",VLOOKUP(B20,Data!$B$5:$L$404,11,FALSE))</f>
        <v/>
      </c>
      <c r="G20" s="188" t="str">
        <f t="shared" si="0"/>
        <v>-</v>
      </c>
      <c r="H20" s="182" t="str">
        <f>IF(D20="","",VLOOKUP(B20,Data!$B$5:$D$404,3,FALSE))</f>
        <v/>
      </c>
      <c r="I20" s="182" t="str">
        <f>IF(D20="","",VLOOKUP(B20,Data!$B$5:$M$404,12,FALSE))</f>
        <v/>
      </c>
      <c r="J20" s="280"/>
      <c r="K20" s="183" t="str">
        <f>IF(D20="","",VLOOKUP(B20,Data!$B$5:$E$404,4,FALSE)*D20)</f>
        <v/>
      </c>
      <c r="L20" s="183" t="str">
        <f>IF(D20="","",VLOOKUP(B20,Data!$B$5:$F$404,5,FALSE)*D20)</f>
        <v/>
      </c>
      <c r="M20" s="189" t="e">
        <f>IF(B20=Data!B116,Data!G116,(IF(B20=Data!B122,Data!G122,(IF(B20=Data!B124,Data!G124,(IF(B20=Data!#REF!,Data!#REF!,(IF(B20=Data!#REF!,Data!#REF!,(IF(B20=Data!B107,Data!G107,(IF(B20=Data!#REF!,Data!#REF!,(IF(B20=Data!#REF!,Data!#REF!,Data!#REF!)))))))))))))))&amp;IF(B20=Data!B242,Data!G242,(IF(B20=Data!B243,Data!G243,(IF(B20=Data!#REF!,Data!#REF!,(IF(B20=Data!B238,Data!G238,(IF(B20=Data!B239,Data!G239,(IF(B20=Data!#REF!,Data!G934,(IF(B20=Data!#REF!,Data!#REF!,(IF(B20=Data!B294,Data!G294,Data!#REF!)))))))))))))))&amp;IF(B20=Data!#REF!,Data!#REF!,(IF(B20=Data!#REF!,Data!#REF!,(IF(B20=Data!#REF!,Data!#REF!,(IF(B20=Data!#REF!,Data!#REF!,(IF(B20=Data!#REF!,Data!#REF!,Data!#REF!)))))))))</f>
        <v>#REF!</v>
      </c>
      <c r="N20" s="377"/>
      <c r="O20" s="378"/>
      <c r="P20" s="186" t="e">
        <f>IF(B20=Data!B116,Data!H116,(IF(B20=Data!B122,Data!H122,(IF(B20=Data!B124,Data!H124,(IF(B20=Data!#REF!,Data!#REF!,(IF(B20=Data!#REF!,Data!#REF!,(IF(B20=Data!B107,Data!H107,(IF(B20=Data!#REF!,Data!#REF!,(IF(B20=Data!#REF!,Data!#REF!,Data!#REF!)))))))))))))))&amp;IF(B20=Data!B242,Data!H242,(IF(B20=Data!B243,Data!H243,(IF(B20=Data!#REF!,Data!#REF!,(IF(B20=Data!B238,Data!H238,(IF(B20=Data!B239,Data!H239,(IF(B20=Data!#REF!,Data!H934,(IF(B20=Data!#REF!,Data!#REF!,(IF(B20=Data!B294,Data!H294,Data!#REF!)))))))))))))))&amp;IF(B20=Data!#REF!,Data!#REF!,(IF(B20=Data!#REF!,Data!#REF!,(IF(B20=Data!#REF!,Data!#REF!,(IF(B20=Data!#REF!,Data!#REF!,(IF(B20=Data!#REF!,Data!#REF!,Data!#REF!)))))))))</f>
        <v>#REF!</v>
      </c>
      <c r="Q20" s="378"/>
      <c r="R20" s="378"/>
      <c r="S20" s="186" t="e">
        <f>IF(B20=Data!B116,Data!I116,(IF(B20=Data!B122,Data!I122,(IF(B20=Data!B124,Data!I124,(IF(B20=Data!#REF!,Data!#REF!,(IF(B20=Data!#REF!,Data!#REF!,(IF(B20=Data!B107,Data!I107,(IF(B20=Data!#REF!,Data!#REF!,(IF(B20=Data!#REF!,Data!#REF!,Data!#REF!)))))))))))))))&amp;IF(B20=Data!B242,Data!I242,(IF(B20=Data!B243,Data!I243,(IF(B20=Data!#REF!,Data!#REF!,(IF(B20=Data!B238,Data!I238,(IF(B20=Data!B239,Data!I239,(IF(B20=Data!#REF!,Data!I934,(IF(B20=Data!#REF!,Data!#REF!,(IF(B20=Data!B294,Data!I294,Data!#REF!)))))))))))))))&amp;IF(B20=Data!#REF!,Data!#REF!,(IF(B20=Data!#REF!,Data!#REF!,(IF(B20=Data!#REF!,Data!#REF!,(IF(B20=Data!#REF!,Data!#REF!,(IF(B20=Data!#REF!,Data!#REF!,Data!#REF!)))))))))</f>
        <v>#REF!</v>
      </c>
      <c r="T20" s="379"/>
      <c r="U20" s="186" t="e">
        <f>IF(B20=Data!B116,Data!J116,(IF(B20=Data!B122,Data!J122,(IF(B20=Data!B124,Data!J124,(IF(B20=Data!#REF!,Data!#REF!,(IF(B20=Data!#REF!,Data!#REF!,(IF(B20=Data!B107,Data!J107,(IF(B20=Data!#REF!,Data!#REF!,(IF(B20=Data!#REF!,Data!#REF!,Data!#REF!)))))))))))))))&amp;IF(B20=Data!B242,Data!J242,(IF(B20=Data!B243,Data!J243,(IF(B20=Data!#REF!,Data!#REF!,(IF(B20=Data!B238,Data!J238,(IF(B20=Data!B239,Data!J239,(IF(B20=Data!#REF!,Data!J934,(IF(B20=Data!#REF!,Data!#REF!,(IF(B20=Data!B294,Data!J294,Data!#REF!)))))))))))))))&amp;IF(B20=Data!#REF!,Data!#REF!,(IF(B20=Data!#REF!,Data!#REF!,(IF(B20=Data!#REF!,Data!#REF!,(IF(B20=Data!#REF!,Data!#REF!,(IF(B20=Data!#REF!,Data!#REF!,Data!#REF!)))))))))</f>
        <v>#REF!</v>
      </c>
      <c r="V20" s="184" t="str">
        <f>IF(D20="","",VLOOKUP(B20,Data!$B$5:$J$404,9,FALSE)*D20)</f>
        <v/>
      </c>
    </row>
    <row r="21" spans="1:22" s="340" customFormat="1" ht="17" customHeight="1">
      <c r="A21" s="272"/>
      <c r="B21" s="369"/>
      <c r="C21" s="187" t="str">
        <f>IF(D21="","",VLOOKUP(B21,Data!$B$5:$L$404,2,FALSE))</f>
        <v/>
      </c>
      <c r="D21" s="274"/>
      <c r="E21" s="466" t="s">
        <v>522</v>
      </c>
      <c r="F21" s="185" t="str">
        <f>IF(D21="","",VLOOKUP(B21,Data!$B$5:$L$404,11,FALSE))</f>
        <v/>
      </c>
      <c r="G21" s="188" t="str">
        <f>IF(D21&gt;0,D21*F21,"-")</f>
        <v>-</v>
      </c>
      <c r="H21" s="182" t="str">
        <f>IF(D21="","",VLOOKUP(B21,Data!$B$5:$D$404,3,FALSE))</f>
        <v/>
      </c>
      <c r="I21" s="182" t="str">
        <f>IF(D21="","",VLOOKUP(B21,Data!$B$5:$M$404,12,FALSE))</f>
        <v/>
      </c>
      <c r="J21" s="280"/>
      <c r="K21" s="183" t="str">
        <f>IF(D21="","",VLOOKUP(B21,Data!$B$5:$E$404,4,FALSE)*D21)</f>
        <v/>
      </c>
      <c r="L21" s="183" t="str">
        <f>IF(D21="","",VLOOKUP(B21,Data!$B$5:$F$404,5,FALSE)*D21)</f>
        <v/>
      </c>
      <c r="M21" s="189" t="e">
        <f>IF(B21=Data!B195,Data!G195,(IF(B21=Data!B201,Data!G201,(IF(B21=Data!B203,Data!G203,(IF(B21=Data!#REF!,Data!#REF!,(IF(B21=Data!#REF!,Data!#REF!,(IF(B21=Data!B186,Data!G186,(IF(B21=Data!#REF!,Data!#REF!,(IF(B21=Data!#REF!,Data!#REF!,Data!#REF!)))))))))))))))&amp;IF(B21=Data!B321,Data!G321,(IF(B21=Data!B322,Data!G322,(IF(B21=Data!#REF!,Data!#REF!,(IF(B21=Data!B317,Data!G317,(IF(B21=Data!B318,Data!G318,(IF(B21=Data!#REF!,Data!G1013,(IF(B21=Data!#REF!,Data!#REF!,(IF(B21=Data!B373,Data!G373,Data!#REF!)))))))))))))))&amp;IF(B21=Data!#REF!,Data!#REF!,(IF(B21=Data!#REF!,Data!#REF!,(IF(B21=Data!#REF!,Data!#REF!,(IF(B21=Data!#REF!,Data!#REF!,(IF(B21=Data!#REF!,Data!#REF!,Data!#REF!)))))))))</f>
        <v>#REF!</v>
      </c>
      <c r="N21" s="377"/>
      <c r="O21" s="378"/>
      <c r="P21" s="186" t="e">
        <f>IF(B21=Data!B195,Data!H195,(IF(B21=Data!B201,Data!H201,(IF(B21=Data!B203,Data!H203,(IF(B21=Data!#REF!,Data!#REF!,(IF(B21=Data!#REF!,Data!#REF!,(IF(B21=Data!B186,Data!H186,(IF(B21=Data!#REF!,Data!#REF!,(IF(B21=Data!#REF!,Data!#REF!,Data!#REF!)))))))))))))))&amp;IF(B21=Data!B321,Data!H321,(IF(B21=Data!B322,Data!H322,(IF(B21=Data!#REF!,Data!#REF!,(IF(B21=Data!B317,Data!H317,(IF(B21=Data!B318,Data!H318,(IF(B21=Data!#REF!,Data!H1013,(IF(B21=Data!#REF!,Data!#REF!,(IF(B21=Data!B373,Data!H373,Data!#REF!)))))))))))))))&amp;IF(B21=Data!#REF!,Data!#REF!,(IF(B21=Data!#REF!,Data!#REF!,(IF(B21=Data!#REF!,Data!#REF!,(IF(B21=Data!#REF!,Data!#REF!,(IF(B21=Data!#REF!,Data!#REF!,Data!#REF!)))))))))</f>
        <v>#REF!</v>
      </c>
      <c r="Q21" s="378"/>
      <c r="R21" s="378"/>
      <c r="S21" s="186" t="e">
        <f>IF(B21=Data!B195,Data!I195,(IF(B21=Data!B201,Data!I201,(IF(B21=Data!B203,Data!I203,(IF(B21=Data!#REF!,Data!#REF!,(IF(B21=Data!#REF!,Data!#REF!,(IF(B21=Data!B186,Data!I186,(IF(B21=Data!#REF!,Data!#REF!,(IF(B21=Data!#REF!,Data!#REF!,Data!#REF!)))))))))))))))&amp;IF(B21=Data!B321,Data!I321,(IF(B21=Data!B322,Data!I322,(IF(B21=Data!#REF!,Data!#REF!,(IF(B21=Data!B317,Data!I317,(IF(B21=Data!B318,Data!I318,(IF(B21=Data!#REF!,Data!I1013,(IF(B21=Data!#REF!,Data!#REF!,(IF(B21=Data!B373,Data!I373,Data!#REF!)))))))))))))))&amp;IF(B21=Data!#REF!,Data!#REF!,(IF(B21=Data!#REF!,Data!#REF!,(IF(B21=Data!#REF!,Data!#REF!,(IF(B21=Data!#REF!,Data!#REF!,(IF(B21=Data!#REF!,Data!#REF!,Data!#REF!)))))))))</f>
        <v>#REF!</v>
      </c>
      <c r="T21" s="379"/>
      <c r="U21" s="186" t="e">
        <f>IF(B21=Data!B195,Data!J195,(IF(B21=Data!B201,Data!J201,(IF(B21=Data!B203,Data!J203,(IF(B21=Data!#REF!,Data!#REF!,(IF(B21=Data!#REF!,Data!#REF!,(IF(B21=Data!B186,Data!J186,(IF(B21=Data!#REF!,Data!#REF!,(IF(B21=Data!#REF!,Data!#REF!,Data!#REF!)))))))))))))))&amp;IF(B21=Data!B321,Data!J321,(IF(B21=Data!B322,Data!J322,(IF(B21=Data!#REF!,Data!#REF!,(IF(B21=Data!B317,Data!J317,(IF(B21=Data!B318,Data!J318,(IF(B21=Data!#REF!,Data!J1013,(IF(B21=Data!#REF!,Data!#REF!,(IF(B21=Data!B373,Data!J373,Data!#REF!)))))))))))))))&amp;IF(B21=Data!#REF!,Data!#REF!,(IF(B21=Data!#REF!,Data!#REF!,(IF(B21=Data!#REF!,Data!#REF!,(IF(B21=Data!#REF!,Data!#REF!,(IF(B21=Data!#REF!,Data!#REF!,Data!#REF!)))))))))</f>
        <v>#REF!</v>
      </c>
      <c r="V21" s="184" t="str">
        <f>IF(D21="","",VLOOKUP(B21,Data!$B$5:$J$404,9,FALSE)*D21)</f>
        <v/>
      </c>
    </row>
    <row r="22" spans="1:22" s="340" customFormat="1" ht="17" customHeight="1">
      <c r="A22" s="272"/>
      <c r="B22" s="419"/>
      <c r="C22" s="187" t="str">
        <f>IF(D22="","",VLOOKUP(B22,Data!$B$5:$L$404,2,FALSE))</f>
        <v/>
      </c>
      <c r="D22" s="274"/>
      <c r="E22" s="466"/>
      <c r="F22" s="185" t="str">
        <f>IF(D22="","",VLOOKUP(B22,Data!$B$5:$L$404,11,FALSE))</f>
        <v/>
      </c>
      <c r="G22" s="188" t="str">
        <f>IF(D22&gt;0,D22*F22,"-")</f>
        <v>-</v>
      </c>
      <c r="H22" s="182" t="str">
        <f>IF(D22="","",VLOOKUP(B22,Data!$B$5:$D$404,3,FALSE))</f>
        <v/>
      </c>
      <c r="I22" s="182" t="str">
        <f>IF(D22="","",VLOOKUP(B22,Data!$B$5:$M$404,12,FALSE))</f>
        <v/>
      </c>
      <c r="J22" s="280"/>
      <c r="K22" s="183" t="str">
        <f>IF(D22="","",VLOOKUP(B22,Data!$B$5:$E$404,4,FALSE)*D22)</f>
        <v/>
      </c>
      <c r="L22" s="183" t="str">
        <f>IF(D22="","",VLOOKUP(B22,Data!$B$5:$F$404,5,FALSE)*D22)</f>
        <v/>
      </c>
      <c r="M22" s="189" t="e">
        <f>IF(B22=Data!B113,Data!G113,(IF(B22=Data!B119,Data!G119,(IF(B22=Data!B121,Data!G121,(IF(B22=Data!#REF!,Data!#REF!,(IF(B22=Data!#REF!,Data!#REF!,(IF(B22=Data!B104,Data!G104,(IF(B22=Data!#REF!,Data!#REF!,(IF(B22=Data!#REF!,Data!#REF!,Data!#REF!)))))))))))))))&amp;IF(B22=Data!B239,Data!G239,(IF(B22=Data!B240,Data!G240,(IF(B22=Data!#REF!,Data!#REF!,(IF(B22=Data!B235,Data!G235,(IF(B22=Data!B236,Data!G236,(IF(B22=Data!#REF!,Data!G931,(IF(B22=Data!#REF!,Data!#REF!,(IF(B22=Data!B291,Data!G291,Data!#REF!)))))))))))))))&amp;IF(B22=Data!#REF!,Data!#REF!,(IF(B22=Data!#REF!,Data!#REF!,(IF(B22=Data!#REF!,Data!#REF!,(IF(B22=Data!#REF!,Data!#REF!,(IF(B22=Data!#REF!,Data!#REF!,Data!#REF!)))))))))</f>
        <v>#REF!</v>
      </c>
      <c r="N22" s="377"/>
      <c r="O22" s="378"/>
      <c r="P22" s="186" t="e">
        <f>IF(B22=Data!B113,Data!H113,(IF(B22=Data!B119,Data!H119,(IF(B22=Data!B121,Data!H121,(IF(B22=Data!#REF!,Data!#REF!,(IF(B22=Data!#REF!,Data!#REF!,(IF(B22=Data!B104,Data!H104,(IF(B22=Data!#REF!,Data!#REF!,(IF(B22=Data!#REF!,Data!#REF!,Data!#REF!)))))))))))))))&amp;IF(B22=Data!B239,Data!H239,(IF(B22=Data!B240,Data!H240,(IF(B22=Data!#REF!,Data!#REF!,(IF(B22=Data!B235,Data!H235,(IF(B22=Data!B236,Data!H236,(IF(B22=Data!#REF!,Data!H931,(IF(B22=Data!#REF!,Data!#REF!,(IF(B22=Data!B291,Data!H291,Data!#REF!)))))))))))))))&amp;IF(B22=Data!#REF!,Data!#REF!,(IF(B22=Data!#REF!,Data!#REF!,(IF(B22=Data!#REF!,Data!#REF!,(IF(B22=Data!#REF!,Data!#REF!,(IF(B22=Data!#REF!,Data!#REF!,Data!#REF!)))))))))</f>
        <v>#REF!</v>
      </c>
      <c r="Q22" s="378"/>
      <c r="R22" s="378"/>
      <c r="S22" s="186" t="e">
        <f>IF(B22=Data!B113,Data!I113,(IF(B22=Data!B119,Data!I119,(IF(B22=Data!B121,Data!I121,(IF(B22=Data!#REF!,Data!#REF!,(IF(B22=Data!#REF!,Data!#REF!,(IF(B22=Data!B104,Data!I104,(IF(B22=Data!#REF!,Data!#REF!,(IF(B22=Data!#REF!,Data!#REF!,Data!#REF!)))))))))))))))&amp;IF(B22=Data!B239,Data!I239,(IF(B22=Data!B240,Data!I240,(IF(B22=Data!#REF!,Data!#REF!,(IF(B22=Data!B235,Data!I235,(IF(B22=Data!B236,Data!I236,(IF(B22=Data!#REF!,Data!I931,(IF(B22=Data!#REF!,Data!#REF!,(IF(B22=Data!B291,Data!I291,Data!#REF!)))))))))))))))&amp;IF(B22=Data!#REF!,Data!#REF!,(IF(B22=Data!#REF!,Data!#REF!,(IF(B22=Data!#REF!,Data!#REF!,(IF(B22=Data!#REF!,Data!#REF!,(IF(B22=Data!#REF!,Data!#REF!,Data!#REF!)))))))))</f>
        <v>#REF!</v>
      </c>
      <c r="T22" s="379"/>
      <c r="U22" s="186" t="e">
        <f>IF(B22=Data!B113,Data!J113,(IF(B22=Data!B119,Data!J119,(IF(B22=Data!B121,Data!J121,(IF(B22=Data!#REF!,Data!#REF!,(IF(B22=Data!#REF!,Data!#REF!,(IF(B22=Data!B104,Data!J104,(IF(B22=Data!#REF!,Data!#REF!,(IF(B22=Data!#REF!,Data!#REF!,Data!#REF!)))))))))))))))&amp;IF(B22=Data!B239,Data!J239,(IF(B22=Data!B240,Data!J240,(IF(B22=Data!#REF!,Data!#REF!,(IF(B22=Data!B235,Data!J235,(IF(B22=Data!B236,Data!J236,(IF(B22=Data!#REF!,Data!J931,(IF(B22=Data!#REF!,Data!#REF!,(IF(B22=Data!B291,Data!J291,Data!#REF!)))))))))))))))&amp;IF(B22=Data!#REF!,Data!#REF!,(IF(B22=Data!#REF!,Data!#REF!,(IF(B22=Data!#REF!,Data!#REF!,(IF(B22=Data!#REF!,Data!#REF!,(IF(B22=Data!#REF!,Data!#REF!,Data!#REF!)))))))))</f>
        <v>#REF!</v>
      </c>
      <c r="V22" s="184" t="str">
        <f>IF(D22="","",VLOOKUP(B22,Data!$B$5:$J$404,9,FALSE)*D22)</f>
        <v/>
      </c>
    </row>
    <row r="23" spans="1:22" s="340" customFormat="1" ht="17" customHeight="1">
      <c r="A23" s="272"/>
      <c r="B23" s="419"/>
      <c r="C23" s="187" t="str">
        <f>IF(D23="","",VLOOKUP(B23,Data!$B$5:$L$404,2,FALSE))</f>
        <v/>
      </c>
      <c r="D23" s="274"/>
      <c r="E23" s="467" t="s">
        <v>1031</v>
      </c>
      <c r="F23" s="185" t="str">
        <f>IF(D23="","",VLOOKUP(B23,Data!$B$5:$L$404,11,FALSE))</f>
        <v/>
      </c>
      <c r="G23" s="188" t="str">
        <f t="shared" si="0"/>
        <v>-</v>
      </c>
      <c r="H23" s="182" t="str">
        <f>IF(D23="","",VLOOKUP(B23,Data!$B$5:$D$404,3,FALSE))</f>
        <v/>
      </c>
      <c r="I23" s="182" t="str">
        <f>IF(D23="","",VLOOKUP(B23,Data!$B$5:$M$404,12,FALSE))</f>
        <v/>
      </c>
      <c r="J23" s="280"/>
      <c r="K23" s="183" t="str">
        <f>IF(D23="","",VLOOKUP(B23,Data!$B$5:$E$404,4,FALSE)*D23)</f>
        <v/>
      </c>
      <c r="L23" s="183" t="str">
        <f>IF(D23="","",VLOOKUP(B23,Data!$B$5:$F$404,5,FALSE)*D23)</f>
        <v/>
      </c>
      <c r="M23" s="189" t="e">
        <f>IF(B23=Data!B114,Data!G114,(IF(B23=Data!B120,Data!G120,(IF(B23=Data!B122,Data!G122,(IF(B23=Data!#REF!,Data!#REF!,(IF(B23=Data!#REF!,Data!#REF!,(IF(B23=Data!B105,Data!G105,(IF(B23=Data!#REF!,Data!#REF!,(IF(B23=Data!#REF!,Data!#REF!,Data!#REF!)))))))))))))))&amp;IF(B23=Data!B240,Data!G240,(IF(B23=Data!B241,Data!G241,(IF(B23=Data!#REF!,Data!#REF!,(IF(B23=Data!B236,Data!G236,(IF(B23=Data!B237,Data!G237,(IF(B23=Data!#REF!,Data!G932,(IF(B23=Data!#REF!,Data!#REF!,(IF(B23=Data!B292,Data!G292,Data!#REF!)))))))))))))))&amp;IF(B23=Data!#REF!,Data!#REF!,(IF(B23=Data!#REF!,Data!#REF!,(IF(B23=Data!#REF!,Data!#REF!,(IF(B23=Data!#REF!,Data!#REF!,(IF(B23=Data!#REF!,Data!#REF!,Data!#REF!)))))))))</f>
        <v>#REF!</v>
      </c>
      <c r="N23" s="377"/>
      <c r="O23" s="378"/>
      <c r="P23" s="186" t="e">
        <f>IF(B23=Data!B114,Data!H114,(IF(B23=Data!B120,Data!H120,(IF(B23=Data!B122,Data!H122,(IF(B23=Data!#REF!,Data!#REF!,(IF(B23=Data!#REF!,Data!#REF!,(IF(B23=Data!B105,Data!H105,(IF(B23=Data!#REF!,Data!#REF!,(IF(B23=Data!#REF!,Data!#REF!,Data!#REF!)))))))))))))))&amp;IF(B23=Data!B240,Data!H240,(IF(B23=Data!B241,Data!H241,(IF(B23=Data!#REF!,Data!#REF!,(IF(B23=Data!B236,Data!H236,(IF(B23=Data!B237,Data!H237,(IF(B23=Data!#REF!,Data!H932,(IF(B23=Data!#REF!,Data!#REF!,(IF(B23=Data!B292,Data!H292,Data!#REF!)))))))))))))))&amp;IF(B23=Data!#REF!,Data!#REF!,(IF(B23=Data!#REF!,Data!#REF!,(IF(B23=Data!#REF!,Data!#REF!,(IF(B23=Data!#REF!,Data!#REF!,(IF(B23=Data!#REF!,Data!#REF!,Data!#REF!)))))))))</f>
        <v>#REF!</v>
      </c>
      <c r="Q23" s="378"/>
      <c r="R23" s="378"/>
      <c r="S23" s="186" t="e">
        <f>IF(B23=Data!B114,Data!I114,(IF(B23=Data!B120,Data!I120,(IF(B23=Data!B122,Data!I122,(IF(B23=Data!#REF!,Data!#REF!,(IF(B23=Data!#REF!,Data!#REF!,(IF(B23=Data!B105,Data!I105,(IF(B23=Data!#REF!,Data!#REF!,(IF(B23=Data!#REF!,Data!#REF!,Data!#REF!)))))))))))))))&amp;IF(B23=Data!B240,Data!I240,(IF(B23=Data!B241,Data!I241,(IF(B23=Data!#REF!,Data!#REF!,(IF(B23=Data!B236,Data!I236,(IF(B23=Data!B237,Data!I237,(IF(B23=Data!#REF!,Data!I932,(IF(B23=Data!#REF!,Data!#REF!,(IF(B23=Data!B292,Data!I292,Data!#REF!)))))))))))))))&amp;IF(B23=Data!#REF!,Data!#REF!,(IF(B23=Data!#REF!,Data!#REF!,(IF(B23=Data!#REF!,Data!#REF!,(IF(B23=Data!#REF!,Data!#REF!,(IF(B23=Data!#REF!,Data!#REF!,Data!#REF!)))))))))</f>
        <v>#REF!</v>
      </c>
      <c r="T23" s="379"/>
      <c r="U23" s="186" t="e">
        <f>IF(B23=Data!B114,Data!J114,(IF(B23=Data!B120,Data!J120,(IF(B23=Data!B122,Data!J122,(IF(B23=Data!#REF!,Data!#REF!,(IF(B23=Data!#REF!,Data!#REF!,(IF(B23=Data!B105,Data!J105,(IF(B23=Data!#REF!,Data!#REF!,(IF(B23=Data!#REF!,Data!#REF!,Data!#REF!)))))))))))))))&amp;IF(B23=Data!B240,Data!J240,(IF(B23=Data!B241,Data!J241,(IF(B23=Data!#REF!,Data!#REF!,(IF(B23=Data!B236,Data!J236,(IF(B23=Data!B237,Data!J237,(IF(B23=Data!#REF!,Data!J932,(IF(B23=Data!#REF!,Data!#REF!,(IF(B23=Data!B292,Data!J292,Data!#REF!)))))))))))))))&amp;IF(B23=Data!#REF!,Data!#REF!,(IF(B23=Data!#REF!,Data!#REF!,(IF(B23=Data!#REF!,Data!#REF!,(IF(B23=Data!#REF!,Data!#REF!,(IF(B23=Data!#REF!,Data!#REF!,Data!#REF!)))))))))</f>
        <v>#REF!</v>
      </c>
      <c r="V23" s="184" t="str">
        <f>IF(D23="","",VLOOKUP(B23,Data!$B$5:$J$404,9,FALSE)*D23)</f>
        <v/>
      </c>
    </row>
    <row r="24" spans="1:22" s="340" customFormat="1" ht="17" customHeight="1">
      <c r="A24" s="272"/>
      <c r="B24" s="419"/>
      <c r="C24" s="187" t="str">
        <f>IF(D24="","",VLOOKUP(B24,Data!$B$5:$L$404,2,FALSE))</f>
        <v/>
      </c>
      <c r="D24" s="274"/>
      <c r="E24" s="466"/>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195,Data!G195,(IF(B24=Data!B201,Data!G201,(IF(B24=Data!B203,Data!G203,(IF(B24=Data!#REF!,Data!#REF!,(IF(B24=Data!#REF!,Data!#REF!,(IF(B24=Data!B186,Data!G186,(IF(B24=Data!#REF!,Data!#REF!,(IF(B24=Data!#REF!,Data!#REF!,Data!#REF!)))))))))))))))&amp;IF(B24=Data!B321,Data!G321,(IF(B24=Data!B322,Data!G322,(IF(B24=Data!#REF!,Data!#REF!,(IF(B24=Data!B317,Data!G317,(IF(B24=Data!B318,Data!G318,(IF(B24=Data!#REF!,Data!G1013,(IF(B24=Data!#REF!,Data!#REF!,(IF(B24=Data!B373,Data!G373,Data!#REF!)))))))))))))))&amp;IF(B24=Data!#REF!,Data!#REF!,(IF(B24=Data!#REF!,Data!#REF!,(IF(B24=Data!#REF!,Data!#REF!,(IF(B24=Data!#REF!,Data!#REF!,(IF(B24=Data!#REF!,Data!#REF!,Data!#REF!)))))))))</f>
        <v>#REF!</v>
      </c>
      <c r="N24" s="377"/>
      <c r="O24" s="378"/>
      <c r="P24" s="186" t="e">
        <f>IF(B24=Data!B195,Data!H195,(IF(B24=Data!B201,Data!H201,(IF(B24=Data!B203,Data!H203,(IF(B24=Data!#REF!,Data!#REF!,(IF(B24=Data!#REF!,Data!#REF!,(IF(B24=Data!B186,Data!H186,(IF(B24=Data!#REF!,Data!#REF!,(IF(B24=Data!#REF!,Data!#REF!,Data!#REF!)))))))))))))))&amp;IF(B24=Data!B321,Data!H321,(IF(B24=Data!B322,Data!H322,(IF(B24=Data!#REF!,Data!#REF!,(IF(B24=Data!B317,Data!H317,(IF(B24=Data!B318,Data!H318,(IF(B24=Data!#REF!,Data!H1013,(IF(B24=Data!#REF!,Data!#REF!,(IF(B24=Data!B373,Data!H373,Data!#REF!)))))))))))))))&amp;IF(B24=Data!#REF!,Data!#REF!,(IF(B24=Data!#REF!,Data!#REF!,(IF(B24=Data!#REF!,Data!#REF!,(IF(B24=Data!#REF!,Data!#REF!,(IF(B24=Data!#REF!,Data!#REF!,Data!#REF!)))))))))</f>
        <v>#REF!</v>
      </c>
      <c r="Q24" s="378"/>
      <c r="R24" s="378"/>
      <c r="S24" s="186" t="e">
        <f>IF(B24=Data!B195,Data!I195,(IF(B24=Data!B201,Data!I201,(IF(B24=Data!B203,Data!I203,(IF(B24=Data!#REF!,Data!#REF!,(IF(B24=Data!#REF!,Data!#REF!,(IF(B24=Data!B186,Data!I186,(IF(B24=Data!#REF!,Data!#REF!,(IF(B24=Data!#REF!,Data!#REF!,Data!#REF!)))))))))))))))&amp;IF(B24=Data!B321,Data!I321,(IF(B24=Data!B322,Data!I322,(IF(B24=Data!#REF!,Data!#REF!,(IF(B24=Data!B317,Data!I317,(IF(B24=Data!B318,Data!I318,(IF(B24=Data!#REF!,Data!I1013,(IF(B24=Data!#REF!,Data!#REF!,(IF(B24=Data!B373,Data!I373,Data!#REF!)))))))))))))))&amp;IF(B24=Data!#REF!,Data!#REF!,(IF(B24=Data!#REF!,Data!#REF!,(IF(B24=Data!#REF!,Data!#REF!,(IF(B24=Data!#REF!,Data!#REF!,(IF(B24=Data!#REF!,Data!#REF!,Data!#REF!)))))))))</f>
        <v>#REF!</v>
      </c>
      <c r="T24" s="379"/>
      <c r="U24" s="186" t="e">
        <f>IF(B24=Data!B195,Data!J195,(IF(B24=Data!B201,Data!J201,(IF(B24=Data!B203,Data!J203,(IF(B24=Data!#REF!,Data!#REF!,(IF(B24=Data!#REF!,Data!#REF!,(IF(B24=Data!B186,Data!J186,(IF(B24=Data!#REF!,Data!#REF!,(IF(B24=Data!#REF!,Data!#REF!,Data!#REF!)))))))))))))))&amp;IF(B24=Data!B321,Data!J321,(IF(B24=Data!B322,Data!J322,(IF(B24=Data!#REF!,Data!#REF!,(IF(B24=Data!B317,Data!J317,(IF(B24=Data!B318,Data!J318,(IF(B24=Data!#REF!,Data!J1013,(IF(B24=Data!#REF!,Data!#REF!,(IF(B24=Data!B373,Data!J373,Data!#REF!)))))))))))))))&amp;IF(B24=Data!#REF!,Data!#REF!,(IF(B24=Data!#REF!,Data!#REF!,(IF(B24=Data!#REF!,Data!#REF!,(IF(B24=Data!#REF!,Data!#REF!,(IF(B24=Data!#REF!,Data!#REF!,Data!#REF!)))))))))</f>
        <v>#REF!</v>
      </c>
      <c r="V24" s="184" t="str">
        <f>IF(D24="","",VLOOKUP(B24,Data!$B$5:$J$404,9,FALSE)*D24)</f>
        <v/>
      </c>
    </row>
    <row r="25" spans="1:22" s="340" customFormat="1" ht="17" customHeight="1">
      <c r="A25" s="272"/>
      <c r="B25" s="419"/>
      <c r="C25" s="187" t="str">
        <f>IF(D25="","",VLOOKUP(B25,Data!$B$5:$L$404,2,FALSE))</f>
        <v/>
      </c>
      <c r="D25" s="274"/>
      <c r="E25" s="466"/>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117,Data!G117,(IF(B25=Data!B123,Data!G123,(IF(B25=Data!B125,Data!G125,(IF(B25=Data!#REF!,Data!#REF!,(IF(B25=Data!#REF!,Data!#REF!,(IF(B25=Data!B108,Data!G108,(IF(B25=Data!#REF!,Data!#REF!,(IF(B25=Data!#REF!,Data!#REF!,Data!#REF!)))))))))))))))&amp;IF(B25=Data!B243,Data!G243,(IF(B25=Data!B244,Data!G244,(IF(B25=Data!#REF!,Data!#REF!,(IF(B25=Data!B239,Data!G239,(IF(B25=Data!B240,Data!G240,(IF(B25=Data!#REF!,Data!G935,(IF(B25=Data!#REF!,Data!#REF!,(IF(B25=Data!B295,Data!G295,Data!#REF!)))))))))))))))&amp;IF(B25=Data!#REF!,Data!#REF!,(IF(B25=Data!#REF!,Data!#REF!,(IF(B25=Data!#REF!,Data!#REF!,(IF(B25=Data!#REF!,Data!#REF!,(IF(B25=Data!#REF!,Data!#REF!,Data!#REF!)))))))))</f>
        <v>#REF!</v>
      </c>
      <c r="N25" s="377"/>
      <c r="O25" s="378"/>
      <c r="P25" s="186" t="e">
        <f>IF(B25=Data!B117,Data!H117,(IF(B25=Data!B123,Data!H123,(IF(B25=Data!B125,Data!H125,(IF(B25=Data!#REF!,Data!#REF!,(IF(B25=Data!#REF!,Data!#REF!,(IF(B25=Data!B108,Data!H108,(IF(B25=Data!#REF!,Data!#REF!,(IF(B25=Data!#REF!,Data!#REF!,Data!#REF!)))))))))))))))&amp;IF(B25=Data!B243,Data!H243,(IF(B25=Data!B244,Data!H244,(IF(B25=Data!#REF!,Data!#REF!,(IF(B25=Data!B239,Data!H239,(IF(B25=Data!B240,Data!H240,(IF(B25=Data!#REF!,Data!H935,(IF(B25=Data!#REF!,Data!#REF!,(IF(B25=Data!B295,Data!H295,Data!#REF!)))))))))))))))&amp;IF(B25=Data!#REF!,Data!#REF!,(IF(B25=Data!#REF!,Data!#REF!,(IF(B25=Data!#REF!,Data!#REF!,(IF(B25=Data!#REF!,Data!#REF!,(IF(B25=Data!#REF!,Data!#REF!,Data!#REF!)))))))))</f>
        <v>#REF!</v>
      </c>
      <c r="Q25" s="378"/>
      <c r="R25" s="378"/>
      <c r="S25" s="186" t="e">
        <f>IF(B25=Data!B117,Data!I117,(IF(B25=Data!B123,Data!I123,(IF(B25=Data!B125,Data!I125,(IF(B25=Data!#REF!,Data!#REF!,(IF(B25=Data!#REF!,Data!#REF!,(IF(B25=Data!B108,Data!I108,(IF(B25=Data!#REF!,Data!#REF!,(IF(B25=Data!#REF!,Data!#REF!,Data!#REF!)))))))))))))))&amp;IF(B25=Data!B243,Data!I243,(IF(B25=Data!B244,Data!I244,(IF(B25=Data!#REF!,Data!#REF!,(IF(B25=Data!B239,Data!I239,(IF(B25=Data!B240,Data!I240,(IF(B25=Data!#REF!,Data!I935,(IF(B25=Data!#REF!,Data!#REF!,(IF(B25=Data!B295,Data!I295,Data!#REF!)))))))))))))))&amp;IF(B25=Data!#REF!,Data!#REF!,(IF(B25=Data!#REF!,Data!#REF!,(IF(B25=Data!#REF!,Data!#REF!,(IF(B25=Data!#REF!,Data!#REF!,(IF(B25=Data!#REF!,Data!#REF!,Data!#REF!)))))))))</f>
        <v>#REF!</v>
      </c>
      <c r="T25" s="379"/>
      <c r="U25" s="186" t="e">
        <f>IF(B25=Data!B117,Data!J117,(IF(B25=Data!B123,Data!J123,(IF(B25=Data!B125,Data!J125,(IF(B25=Data!#REF!,Data!#REF!,(IF(B25=Data!#REF!,Data!#REF!,(IF(B25=Data!B108,Data!J108,(IF(B25=Data!#REF!,Data!#REF!,(IF(B25=Data!#REF!,Data!#REF!,Data!#REF!)))))))))))))))&amp;IF(B25=Data!B243,Data!J243,(IF(B25=Data!B244,Data!J244,(IF(B25=Data!#REF!,Data!#REF!,(IF(B25=Data!B239,Data!J239,(IF(B25=Data!B240,Data!J240,(IF(B25=Data!#REF!,Data!J935,(IF(B25=Data!#REF!,Data!#REF!,(IF(B25=Data!B295,Data!J295,Data!#REF!)))))))))))))))&amp;IF(B25=Data!#REF!,Data!#REF!,(IF(B25=Data!#REF!,Data!#REF!,(IF(B25=Data!#REF!,Data!#REF!,(IF(B25=Data!#REF!,Data!#REF!,(IF(B25=Data!#REF!,Data!#REF!,Data!#REF!)))))))))</f>
        <v>#REF!</v>
      </c>
      <c r="V25" s="184" t="str">
        <f>IF(D25="","",VLOOKUP(B25,Data!$B$5:$J$404,9,FALSE)*D25)</f>
        <v/>
      </c>
    </row>
    <row r="26" spans="1:22" s="340" customFormat="1" ht="17" customHeight="1">
      <c r="A26" s="272"/>
      <c r="B26" s="419"/>
      <c r="C26" s="187" t="str">
        <f>IF(D26="","",VLOOKUP(B26,Data!$B$5:$L$404,2,FALSE))</f>
        <v/>
      </c>
      <c r="D26" s="274"/>
      <c r="E26" s="467"/>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105,Data!G105,(IF(B26=Data!B111,Data!G111,(IF(B26=Data!B113,Data!G113,(IF(B26=Data!#REF!,Data!#REF!,(IF(B26=Data!#REF!,Data!#REF!,(IF(B26=Data!B96,Data!G96,(IF(B26=Data!#REF!,Data!#REF!,(IF(B26=Data!#REF!,Data!#REF!,Data!#REF!)))))))))))))))&amp;IF(B26=Data!B231,Data!G231,(IF(B26=Data!B232,Data!G232,(IF(B26=Data!#REF!,Data!#REF!,(IF(B26=Data!B227,Data!G227,(IF(B26=Data!B228,Data!G228,(IF(B26=Data!#REF!,Data!G923,(IF(B26=Data!#REF!,Data!#REF!,(IF(B26=Data!B283,Data!G283,Data!#REF!)))))))))))))))&amp;IF(B26=Data!#REF!,Data!#REF!,(IF(B26=Data!#REF!,Data!#REF!,(IF(B26=Data!#REF!,Data!#REF!,(IF(B26=Data!#REF!,Data!#REF!,(IF(B26=Data!#REF!,Data!#REF!,Data!#REF!)))))))))</f>
        <v>#REF!</v>
      </c>
      <c r="N26" s="377"/>
      <c r="O26" s="378"/>
      <c r="P26" s="186" t="e">
        <f>IF(B26=Data!B105,Data!H105,(IF(B26=Data!B111,Data!H111,(IF(B26=Data!B113,Data!H113,(IF(B26=Data!#REF!,Data!#REF!,(IF(B26=Data!#REF!,Data!#REF!,(IF(B26=Data!B96,Data!H96,(IF(B26=Data!#REF!,Data!#REF!,(IF(B26=Data!#REF!,Data!#REF!,Data!#REF!)))))))))))))))&amp;IF(B26=Data!B231,Data!H231,(IF(B26=Data!B232,Data!H232,(IF(B26=Data!#REF!,Data!#REF!,(IF(B26=Data!B227,Data!H227,(IF(B26=Data!B228,Data!H228,(IF(B26=Data!#REF!,Data!H923,(IF(B26=Data!#REF!,Data!#REF!,(IF(B26=Data!B283,Data!H283,Data!#REF!)))))))))))))))&amp;IF(B26=Data!#REF!,Data!#REF!,(IF(B26=Data!#REF!,Data!#REF!,(IF(B26=Data!#REF!,Data!#REF!,(IF(B26=Data!#REF!,Data!#REF!,(IF(B26=Data!#REF!,Data!#REF!,Data!#REF!)))))))))</f>
        <v>#REF!</v>
      </c>
      <c r="Q26" s="378"/>
      <c r="R26" s="378"/>
      <c r="S26" s="186" t="e">
        <f>IF(B26=Data!B105,Data!I105,(IF(B26=Data!B111,Data!I111,(IF(B26=Data!B113,Data!I113,(IF(B26=Data!#REF!,Data!#REF!,(IF(B26=Data!#REF!,Data!#REF!,(IF(B26=Data!B96,Data!I96,(IF(B26=Data!#REF!,Data!#REF!,(IF(B26=Data!#REF!,Data!#REF!,Data!#REF!)))))))))))))))&amp;IF(B26=Data!B231,Data!I231,(IF(B26=Data!B232,Data!I232,(IF(B26=Data!#REF!,Data!#REF!,(IF(B26=Data!B227,Data!I227,(IF(B26=Data!B228,Data!I228,(IF(B26=Data!#REF!,Data!I923,(IF(B26=Data!#REF!,Data!#REF!,(IF(B26=Data!B283,Data!I283,Data!#REF!)))))))))))))))&amp;IF(B26=Data!#REF!,Data!#REF!,(IF(B26=Data!#REF!,Data!#REF!,(IF(B26=Data!#REF!,Data!#REF!,(IF(B26=Data!#REF!,Data!#REF!,(IF(B26=Data!#REF!,Data!#REF!,Data!#REF!)))))))))</f>
        <v>#REF!</v>
      </c>
      <c r="T26" s="379"/>
      <c r="U26" s="186" t="e">
        <f>IF(B26=Data!B105,Data!J105,(IF(B26=Data!B111,Data!J111,(IF(B26=Data!B113,Data!J113,(IF(B26=Data!#REF!,Data!#REF!,(IF(B26=Data!#REF!,Data!#REF!,(IF(B26=Data!B96,Data!J96,(IF(B26=Data!#REF!,Data!#REF!,(IF(B26=Data!#REF!,Data!#REF!,Data!#REF!)))))))))))))))&amp;IF(B26=Data!B231,Data!J231,(IF(B26=Data!B232,Data!J232,(IF(B26=Data!#REF!,Data!#REF!,(IF(B26=Data!B227,Data!J227,(IF(B26=Data!B228,Data!J228,(IF(B26=Data!#REF!,Data!J923,(IF(B26=Data!#REF!,Data!#REF!,(IF(B26=Data!B283,Data!J283,Data!#REF!)))))))))))))))&amp;IF(B26=Data!#REF!,Data!#REF!,(IF(B26=Data!#REF!,Data!#REF!,(IF(B26=Data!#REF!,Data!#REF!,(IF(B26=Data!#REF!,Data!#REF!,(IF(B26=Data!#REF!,Data!#REF!,Data!#REF!)))))))))</f>
        <v>#REF!</v>
      </c>
      <c r="V26" s="184" t="str">
        <f>IF(D26="","",VLOOKUP(B26,Data!$B$5:$J$404,9,FALSE)*D26)</f>
        <v/>
      </c>
    </row>
    <row r="27" spans="1:22" s="340" customFormat="1" ht="17" customHeight="1">
      <c r="A27" s="272"/>
      <c r="B27" s="419"/>
      <c r="C27" s="187" t="str">
        <f>IF(D27="","",VLOOKUP(B27,Data!$B$5:$L$404,2,FALSE))</f>
        <v/>
      </c>
      <c r="D27" s="274"/>
      <c r="E27" s="467"/>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106,Data!G106,(IF(B27=Data!B112,Data!G112,(IF(B27=Data!B114,Data!G114,(IF(B27=Data!#REF!,Data!#REF!,(IF(B27=Data!#REF!,Data!#REF!,(IF(B27=Data!B97,Data!G97,(IF(B27=Data!#REF!,Data!#REF!,(IF(B27=Data!#REF!,Data!#REF!,Data!#REF!)))))))))))))))&amp;IF(B27=Data!B232,Data!G232,(IF(B27=Data!B233,Data!G233,(IF(B27=Data!#REF!,Data!#REF!,(IF(B27=Data!B228,Data!G228,(IF(B27=Data!B229,Data!G229,(IF(B27=Data!#REF!,Data!G924,(IF(B27=Data!#REF!,Data!#REF!,(IF(B27=Data!B284,Data!G284,Data!#REF!)))))))))))))))&amp;IF(B27=Data!#REF!,Data!#REF!,(IF(B27=Data!#REF!,Data!#REF!,(IF(B27=Data!#REF!,Data!#REF!,(IF(B27=Data!#REF!,Data!#REF!,(IF(B27=Data!#REF!,Data!#REF!,Data!#REF!)))))))))</f>
        <v>#REF!</v>
      </c>
      <c r="N27" s="377"/>
      <c r="O27" s="378"/>
      <c r="P27" s="186" t="e">
        <f>IF(B27=Data!B106,Data!H106,(IF(B27=Data!B112,Data!H112,(IF(B27=Data!B114,Data!H114,(IF(B27=Data!#REF!,Data!#REF!,(IF(B27=Data!#REF!,Data!#REF!,(IF(B27=Data!B97,Data!H97,(IF(B27=Data!#REF!,Data!#REF!,(IF(B27=Data!#REF!,Data!#REF!,Data!#REF!)))))))))))))))&amp;IF(B27=Data!B232,Data!H232,(IF(B27=Data!B233,Data!H233,(IF(B27=Data!#REF!,Data!#REF!,(IF(B27=Data!B228,Data!H228,(IF(B27=Data!B229,Data!H229,(IF(B27=Data!#REF!,Data!H924,(IF(B27=Data!#REF!,Data!#REF!,(IF(B27=Data!B284,Data!H284,Data!#REF!)))))))))))))))&amp;IF(B27=Data!#REF!,Data!#REF!,(IF(B27=Data!#REF!,Data!#REF!,(IF(B27=Data!#REF!,Data!#REF!,(IF(B27=Data!#REF!,Data!#REF!,(IF(B27=Data!#REF!,Data!#REF!,Data!#REF!)))))))))</f>
        <v>#REF!</v>
      </c>
      <c r="Q27" s="378"/>
      <c r="R27" s="378"/>
      <c r="S27" s="186" t="e">
        <f>IF(B27=Data!B106,Data!I106,(IF(B27=Data!B112,Data!I112,(IF(B27=Data!B114,Data!I114,(IF(B27=Data!#REF!,Data!#REF!,(IF(B27=Data!#REF!,Data!#REF!,(IF(B27=Data!B97,Data!I97,(IF(B27=Data!#REF!,Data!#REF!,(IF(B27=Data!#REF!,Data!#REF!,Data!#REF!)))))))))))))))&amp;IF(B27=Data!B232,Data!I232,(IF(B27=Data!B233,Data!I233,(IF(B27=Data!#REF!,Data!#REF!,(IF(B27=Data!B228,Data!I228,(IF(B27=Data!B229,Data!I229,(IF(B27=Data!#REF!,Data!I924,(IF(B27=Data!#REF!,Data!#REF!,(IF(B27=Data!B284,Data!I284,Data!#REF!)))))))))))))))&amp;IF(B27=Data!#REF!,Data!#REF!,(IF(B27=Data!#REF!,Data!#REF!,(IF(B27=Data!#REF!,Data!#REF!,(IF(B27=Data!#REF!,Data!#REF!,(IF(B27=Data!#REF!,Data!#REF!,Data!#REF!)))))))))</f>
        <v>#REF!</v>
      </c>
      <c r="T27" s="379"/>
      <c r="U27" s="186" t="e">
        <f>IF(B27=Data!B106,Data!J106,(IF(B27=Data!B112,Data!J112,(IF(B27=Data!B114,Data!J114,(IF(B27=Data!#REF!,Data!#REF!,(IF(B27=Data!#REF!,Data!#REF!,(IF(B27=Data!B97,Data!J97,(IF(B27=Data!#REF!,Data!#REF!,(IF(B27=Data!#REF!,Data!#REF!,Data!#REF!)))))))))))))))&amp;IF(B27=Data!B232,Data!J232,(IF(B27=Data!B233,Data!J233,(IF(B27=Data!#REF!,Data!#REF!,(IF(B27=Data!B228,Data!J228,(IF(B27=Data!B229,Data!J229,(IF(B27=Data!#REF!,Data!J924,(IF(B27=Data!#REF!,Data!#REF!,(IF(B27=Data!B284,Data!J284,Data!#REF!)))))))))))))))&amp;IF(B27=Data!#REF!,Data!#REF!,(IF(B27=Data!#REF!,Data!#REF!,(IF(B27=Data!#REF!,Data!#REF!,(IF(B27=Data!#REF!,Data!#REF!,(IF(B27=Data!#REF!,Data!#REF!,Data!#REF!)))))))))</f>
        <v>#REF!</v>
      </c>
      <c r="V27" s="184" t="str">
        <f>IF(D27="","",VLOOKUP(B27,Data!$B$5:$J$404,9,FALSE)*D27)</f>
        <v/>
      </c>
    </row>
    <row r="28" spans="1:22" s="340" customFormat="1" ht="17" customHeight="1">
      <c r="A28" s="272"/>
      <c r="B28" s="419"/>
      <c r="C28" s="187" t="str">
        <f>IF(D28="","",VLOOKUP(B28,Data!$B$5:$L$404,2,FALSE))</f>
        <v/>
      </c>
      <c r="D28" s="274"/>
      <c r="E28" s="467"/>
      <c r="F28" s="185" t="str">
        <f>IF(D28="","",VLOOKUP(B28,Data!$B$5:$L$404,11,FALSE))</f>
        <v/>
      </c>
      <c r="G28" s="188" t="str">
        <f t="shared" si="0"/>
        <v>-</v>
      </c>
      <c r="H28" s="182" t="str">
        <f>IF(D28="","",VLOOKUP(B28,Data!$B$5:$D$404,3,FALSE))</f>
        <v/>
      </c>
      <c r="I28" s="182" t="str">
        <f>IF(D28="","",VLOOKUP(B28,Data!$B$5:$M$404,12,FALSE))</f>
        <v/>
      </c>
      <c r="J28" s="280"/>
      <c r="K28" s="183" t="str">
        <f>IF(D28="","",VLOOKUP(B28,Data!$B$5:$E$404,4,FALSE)*D28)</f>
        <v/>
      </c>
      <c r="L28" s="183" t="str">
        <f>IF(D28="","",VLOOKUP(B28,Data!$B$5:$F$404,5,FALSE)*D28)</f>
        <v/>
      </c>
      <c r="M28" s="189" t="e">
        <f>IF(B28=Data!B107,Data!G107,(IF(B28=Data!B113,Data!G113,(IF(B28=Data!B115,Data!G115,(IF(B28=Data!#REF!,Data!#REF!,(IF(B28=Data!#REF!,Data!#REF!,(IF(B28=Data!B98,Data!G98,(IF(B28=Data!#REF!,Data!#REF!,(IF(B28=Data!#REF!,Data!#REF!,Data!#REF!)))))))))))))))&amp;IF(B28=Data!B233,Data!G233,(IF(B28=Data!B234,Data!G234,(IF(B28=Data!#REF!,Data!#REF!,(IF(B28=Data!B229,Data!G229,(IF(B28=Data!B230,Data!G230,(IF(B28=Data!#REF!,Data!G925,(IF(B28=Data!#REF!,Data!#REF!,(IF(B28=Data!B285,Data!G285,Data!#REF!)))))))))))))))&amp;IF(B28=Data!#REF!,Data!#REF!,(IF(B28=Data!#REF!,Data!#REF!,(IF(B28=Data!#REF!,Data!#REF!,(IF(B28=Data!#REF!,Data!#REF!,(IF(B28=Data!#REF!,Data!#REF!,Data!#REF!)))))))))</f>
        <v>#REF!</v>
      </c>
      <c r="N28" s="377"/>
      <c r="O28" s="378"/>
      <c r="P28" s="186" t="e">
        <f>IF(B28=Data!B107,Data!H107,(IF(B28=Data!B113,Data!H113,(IF(B28=Data!B115,Data!H115,(IF(B28=Data!#REF!,Data!#REF!,(IF(B28=Data!#REF!,Data!#REF!,(IF(B28=Data!B98,Data!H98,(IF(B28=Data!#REF!,Data!#REF!,(IF(B28=Data!#REF!,Data!#REF!,Data!#REF!)))))))))))))))&amp;IF(B28=Data!B233,Data!H233,(IF(B28=Data!B234,Data!H234,(IF(B28=Data!#REF!,Data!#REF!,(IF(B28=Data!B229,Data!H229,(IF(B28=Data!B230,Data!H230,(IF(B28=Data!#REF!,Data!H925,(IF(B28=Data!#REF!,Data!#REF!,(IF(B28=Data!B285,Data!H285,Data!#REF!)))))))))))))))&amp;IF(B28=Data!#REF!,Data!#REF!,(IF(B28=Data!#REF!,Data!#REF!,(IF(B28=Data!#REF!,Data!#REF!,(IF(B28=Data!#REF!,Data!#REF!,(IF(B28=Data!#REF!,Data!#REF!,Data!#REF!)))))))))</f>
        <v>#REF!</v>
      </c>
      <c r="Q28" s="378"/>
      <c r="R28" s="378"/>
      <c r="S28" s="186" t="e">
        <f>IF(B28=Data!B107,Data!I107,(IF(B28=Data!B113,Data!I113,(IF(B28=Data!B115,Data!I115,(IF(B28=Data!#REF!,Data!#REF!,(IF(B28=Data!#REF!,Data!#REF!,(IF(B28=Data!B98,Data!I98,(IF(B28=Data!#REF!,Data!#REF!,(IF(B28=Data!#REF!,Data!#REF!,Data!#REF!)))))))))))))))&amp;IF(B28=Data!B233,Data!I233,(IF(B28=Data!B234,Data!I234,(IF(B28=Data!#REF!,Data!#REF!,(IF(B28=Data!B229,Data!I229,(IF(B28=Data!B230,Data!I230,(IF(B28=Data!#REF!,Data!I925,(IF(B28=Data!#REF!,Data!#REF!,(IF(B28=Data!B285,Data!I285,Data!#REF!)))))))))))))))&amp;IF(B28=Data!#REF!,Data!#REF!,(IF(B28=Data!#REF!,Data!#REF!,(IF(B28=Data!#REF!,Data!#REF!,(IF(B28=Data!#REF!,Data!#REF!,(IF(B28=Data!#REF!,Data!#REF!,Data!#REF!)))))))))</f>
        <v>#REF!</v>
      </c>
      <c r="T28" s="379"/>
      <c r="U28" s="186" t="e">
        <f>IF(B28=Data!B107,Data!J107,(IF(B28=Data!B113,Data!J113,(IF(B28=Data!B115,Data!J115,(IF(B28=Data!#REF!,Data!#REF!,(IF(B28=Data!#REF!,Data!#REF!,(IF(B28=Data!B98,Data!J98,(IF(B28=Data!#REF!,Data!#REF!,(IF(B28=Data!#REF!,Data!#REF!,Data!#REF!)))))))))))))))&amp;IF(B28=Data!B233,Data!J233,(IF(B28=Data!B234,Data!J234,(IF(B28=Data!#REF!,Data!#REF!,(IF(B28=Data!B229,Data!J229,(IF(B28=Data!B230,Data!J230,(IF(B28=Data!#REF!,Data!J925,(IF(B28=Data!#REF!,Data!#REF!,(IF(B28=Data!B285,Data!J285,Data!#REF!)))))))))))))))&amp;IF(B28=Data!#REF!,Data!#REF!,(IF(B28=Data!#REF!,Data!#REF!,(IF(B28=Data!#REF!,Data!#REF!,(IF(B28=Data!#REF!,Data!#REF!,(IF(B28=Data!#REF!,Data!#REF!,Data!#REF!)))))))))</f>
        <v>#REF!</v>
      </c>
      <c r="V28" s="184" t="str">
        <f>IF(D28="","",VLOOKUP(B28,Data!$B$5:$J$404,9,FALSE)*D28)</f>
        <v/>
      </c>
    </row>
    <row r="29" spans="1:22" s="340" customFormat="1" ht="17" customHeight="1">
      <c r="A29" s="272"/>
      <c r="B29" s="419"/>
      <c r="C29" s="187" t="str">
        <f>IF(D29="","",VLOOKUP(B29,Data!$B$5:$L$404,2,FALSE))</f>
        <v/>
      </c>
      <c r="D29" s="274"/>
      <c r="E29" s="466"/>
      <c r="F29" s="185" t="str">
        <f>IF(D29="","",VLOOKUP(B29,Data!$B$5:$L$404,11,FALSE))</f>
        <v/>
      </c>
      <c r="G29" s="188" t="str">
        <f t="shared" si="0"/>
        <v>-</v>
      </c>
      <c r="H29" s="182" t="str">
        <f>IF(D29="","",VLOOKUP(B29,Data!$B$5:$D$404,3,FALSE))</f>
        <v/>
      </c>
      <c r="I29" s="182" t="str">
        <f>IF(D29="","",VLOOKUP(B29,Data!$B$5:$M$404,12,FALSE))</f>
        <v/>
      </c>
      <c r="J29" s="280"/>
      <c r="K29" s="183" t="str">
        <f>IF(D29="","",VLOOKUP(B29,Data!$B$5:$E$404,4,FALSE)*D29)</f>
        <v/>
      </c>
      <c r="L29" s="183" t="str">
        <f>IF(D29="","",VLOOKUP(B29,Data!$B$5:$F$404,5,FALSE)*D29)</f>
        <v/>
      </c>
      <c r="M29" s="189" t="e">
        <f>IF(B29=Data!B107,Data!G107,(IF(B29=Data!B113,Data!G113,(IF(B29=Data!B115,Data!G115,(IF(B29=Data!#REF!,Data!#REF!,(IF(B29=Data!#REF!,Data!#REF!,(IF(B29=Data!B98,Data!G98,(IF(B29=Data!#REF!,Data!#REF!,(IF(B29=Data!#REF!,Data!#REF!,Data!#REF!)))))))))))))))&amp;IF(B29=Data!B233,Data!G233,(IF(B29=Data!B234,Data!G234,(IF(B29=Data!#REF!,Data!#REF!,(IF(B29=Data!B229,Data!G229,(IF(B29=Data!B230,Data!G230,(IF(B29=Data!#REF!,Data!G925,(IF(B29=Data!#REF!,Data!#REF!,(IF(B29=Data!B285,Data!G285,Data!#REF!)))))))))))))))&amp;IF(B29=Data!#REF!,Data!#REF!,(IF(B29=Data!#REF!,Data!#REF!,(IF(B29=Data!#REF!,Data!#REF!,(IF(B29=Data!#REF!,Data!#REF!,(IF(B29=Data!#REF!,Data!#REF!,Data!#REF!)))))))))</f>
        <v>#REF!</v>
      </c>
      <c r="N29" s="377"/>
      <c r="O29" s="378"/>
      <c r="P29" s="186" t="e">
        <f>IF(B29=Data!B107,Data!H107,(IF(B29=Data!B113,Data!H113,(IF(B29=Data!B115,Data!H115,(IF(B29=Data!#REF!,Data!#REF!,(IF(B29=Data!#REF!,Data!#REF!,(IF(B29=Data!B98,Data!H98,(IF(B29=Data!#REF!,Data!#REF!,(IF(B29=Data!#REF!,Data!#REF!,Data!#REF!)))))))))))))))&amp;IF(B29=Data!B233,Data!H233,(IF(B29=Data!B234,Data!H234,(IF(B29=Data!#REF!,Data!#REF!,(IF(B29=Data!B229,Data!H229,(IF(B29=Data!B230,Data!H230,(IF(B29=Data!#REF!,Data!H925,(IF(B29=Data!#REF!,Data!#REF!,(IF(B29=Data!B285,Data!H285,Data!#REF!)))))))))))))))&amp;IF(B29=Data!#REF!,Data!#REF!,(IF(B29=Data!#REF!,Data!#REF!,(IF(B29=Data!#REF!,Data!#REF!,(IF(B29=Data!#REF!,Data!#REF!,(IF(B29=Data!#REF!,Data!#REF!,Data!#REF!)))))))))</f>
        <v>#REF!</v>
      </c>
      <c r="Q29" s="378"/>
      <c r="R29" s="378"/>
      <c r="S29" s="186" t="e">
        <f>IF(B29=Data!B107,Data!I107,(IF(B29=Data!B113,Data!I113,(IF(B29=Data!B115,Data!I115,(IF(B29=Data!#REF!,Data!#REF!,(IF(B29=Data!#REF!,Data!#REF!,(IF(B29=Data!B98,Data!I98,(IF(B29=Data!#REF!,Data!#REF!,(IF(B29=Data!#REF!,Data!#REF!,Data!#REF!)))))))))))))))&amp;IF(B29=Data!B233,Data!I233,(IF(B29=Data!B234,Data!I234,(IF(B29=Data!#REF!,Data!#REF!,(IF(B29=Data!B229,Data!I229,(IF(B29=Data!B230,Data!I230,(IF(B29=Data!#REF!,Data!I925,(IF(B29=Data!#REF!,Data!#REF!,(IF(B29=Data!B285,Data!I285,Data!#REF!)))))))))))))))&amp;IF(B29=Data!#REF!,Data!#REF!,(IF(B29=Data!#REF!,Data!#REF!,(IF(B29=Data!#REF!,Data!#REF!,(IF(B29=Data!#REF!,Data!#REF!,(IF(B29=Data!#REF!,Data!#REF!,Data!#REF!)))))))))</f>
        <v>#REF!</v>
      </c>
      <c r="T29" s="379"/>
      <c r="U29" s="186" t="e">
        <f>IF(B29=Data!B107,Data!J107,(IF(B29=Data!B113,Data!J113,(IF(B29=Data!B115,Data!J115,(IF(B29=Data!#REF!,Data!#REF!,(IF(B29=Data!#REF!,Data!#REF!,(IF(B29=Data!B98,Data!J98,(IF(B29=Data!#REF!,Data!#REF!,(IF(B29=Data!#REF!,Data!#REF!,Data!#REF!)))))))))))))))&amp;IF(B29=Data!B233,Data!J233,(IF(B29=Data!B234,Data!J234,(IF(B29=Data!#REF!,Data!#REF!,(IF(B29=Data!B229,Data!J229,(IF(B29=Data!B230,Data!J230,(IF(B29=Data!#REF!,Data!J925,(IF(B29=Data!#REF!,Data!#REF!,(IF(B29=Data!B285,Data!J285,Data!#REF!)))))))))))))))&amp;IF(B29=Data!#REF!,Data!#REF!,(IF(B29=Data!#REF!,Data!#REF!,(IF(B29=Data!#REF!,Data!#REF!,(IF(B29=Data!#REF!,Data!#REF!,(IF(B29=Data!#REF!,Data!#REF!,Data!#REF!)))))))))</f>
        <v>#REF!</v>
      </c>
      <c r="V29" s="184" t="str">
        <f>IF(D29="","",VLOOKUP(B29,Data!$B$5:$J$404,9,FALSE)*D29)</f>
        <v/>
      </c>
    </row>
    <row r="30" spans="1:22" s="340" customFormat="1" ht="17" customHeight="1">
      <c r="A30" s="272"/>
      <c r="B30" s="419"/>
      <c r="C30" s="187" t="str">
        <f>IF(D30="","",VLOOKUP(B30,Data!$B$5:$L$404,2,FALSE))</f>
        <v/>
      </c>
      <c r="D30" s="274"/>
      <c r="E30" s="341"/>
      <c r="F30" s="185" t="str">
        <f>IF(D30="","",VLOOKUP(B30,Data!$B$5:$L$404,11,FALSE))</f>
        <v/>
      </c>
      <c r="G30" s="188" t="str">
        <f t="shared" si="0"/>
        <v>-</v>
      </c>
      <c r="H30" s="182" t="str">
        <f>IF(D30="","",VLOOKUP(B30,Data!$B$5:$D$404,3,FALSE))</f>
        <v/>
      </c>
      <c r="I30" s="182" t="str">
        <f>IF(D30="","",VLOOKUP(B30,Data!$B$5:$M$404,12,FALSE))</f>
        <v/>
      </c>
      <c r="J30" s="280"/>
      <c r="K30" s="183" t="str">
        <f>IF(D30="","",VLOOKUP(B30,Data!$B$5:$E$404,4,FALSE)*D30)</f>
        <v/>
      </c>
      <c r="L30" s="183" t="str">
        <f>IF(D30="","",VLOOKUP(B30,Data!$B$5:$F$404,5,FALSE)*D30)</f>
        <v/>
      </c>
      <c r="M30" s="189" t="e">
        <f>IF(B30=Data!B118,Data!G118,(IF(B30=Data!B124,Data!G124,(IF(B30=Data!B126,Data!G126,(IF(B30=Data!#REF!,Data!#REF!,(IF(B30=Data!#REF!,Data!#REF!,(IF(B30=Data!B109,Data!G109,(IF(B30=Data!#REF!,Data!#REF!,(IF(B30=Data!#REF!,Data!#REF!,Data!#REF!)))))))))))))))&amp;IF(B30=Data!B244,Data!G244,(IF(B30=Data!B245,Data!G245,(IF(B30=Data!#REF!,Data!#REF!,(IF(B30=Data!B240,Data!G240,(IF(B30=Data!B241,Data!G241,(IF(B30=Data!#REF!,Data!G936,(IF(B30=Data!#REF!,Data!#REF!,(IF(B30=Data!B296,Data!G296,Data!#REF!)))))))))))))))&amp;IF(B30=Data!#REF!,Data!#REF!,(IF(B30=Data!#REF!,Data!#REF!,(IF(B30=Data!#REF!,Data!#REF!,(IF(B30=Data!#REF!,Data!#REF!,(IF(B30=Data!#REF!,Data!#REF!,Data!#REF!)))))))))</f>
        <v>#REF!</v>
      </c>
      <c r="N30" s="377"/>
      <c r="O30" s="378"/>
      <c r="P30" s="186" t="e">
        <f>IF(B30=Data!B118,Data!H118,(IF(B30=Data!B124,Data!H124,(IF(B30=Data!B126,Data!H126,(IF(B30=Data!#REF!,Data!#REF!,(IF(B30=Data!#REF!,Data!#REF!,(IF(B30=Data!B109,Data!H109,(IF(B30=Data!#REF!,Data!#REF!,(IF(B30=Data!#REF!,Data!#REF!,Data!#REF!)))))))))))))))&amp;IF(B30=Data!B244,Data!H244,(IF(B30=Data!B245,Data!H245,(IF(B30=Data!#REF!,Data!#REF!,(IF(B30=Data!B240,Data!H240,(IF(B30=Data!B241,Data!H241,(IF(B30=Data!#REF!,Data!H936,(IF(B30=Data!#REF!,Data!#REF!,(IF(B30=Data!B296,Data!H296,Data!#REF!)))))))))))))))&amp;IF(B30=Data!#REF!,Data!#REF!,(IF(B30=Data!#REF!,Data!#REF!,(IF(B30=Data!#REF!,Data!#REF!,(IF(B30=Data!#REF!,Data!#REF!,(IF(B30=Data!#REF!,Data!#REF!,Data!#REF!)))))))))</f>
        <v>#REF!</v>
      </c>
      <c r="Q30" s="378"/>
      <c r="R30" s="378"/>
      <c r="S30" s="186" t="e">
        <f>IF(B30=Data!B118,Data!I118,(IF(B30=Data!B124,Data!I124,(IF(B30=Data!B126,Data!I126,(IF(B30=Data!#REF!,Data!#REF!,(IF(B30=Data!#REF!,Data!#REF!,(IF(B30=Data!B109,Data!I109,(IF(B30=Data!#REF!,Data!#REF!,(IF(B30=Data!#REF!,Data!#REF!,Data!#REF!)))))))))))))))&amp;IF(B30=Data!B244,Data!I244,(IF(B30=Data!B245,Data!I245,(IF(B30=Data!#REF!,Data!#REF!,(IF(B30=Data!B240,Data!I240,(IF(B30=Data!B241,Data!I241,(IF(B30=Data!#REF!,Data!I936,(IF(B30=Data!#REF!,Data!#REF!,(IF(B30=Data!B296,Data!I296,Data!#REF!)))))))))))))))&amp;IF(B30=Data!#REF!,Data!#REF!,(IF(B30=Data!#REF!,Data!#REF!,(IF(B30=Data!#REF!,Data!#REF!,(IF(B30=Data!#REF!,Data!#REF!,(IF(B30=Data!#REF!,Data!#REF!,Data!#REF!)))))))))</f>
        <v>#REF!</v>
      </c>
      <c r="T30" s="379"/>
      <c r="U30" s="186" t="e">
        <f>IF(B30=Data!B118,Data!J118,(IF(B30=Data!B124,Data!J124,(IF(B30=Data!B126,Data!J126,(IF(B30=Data!#REF!,Data!#REF!,(IF(B30=Data!#REF!,Data!#REF!,(IF(B30=Data!B109,Data!J109,(IF(B30=Data!#REF!,Data!#REF!,(IF(B30=Data!#REF!,Data!#REF!,Data!#REF!)))))))))))))))&amp;IF(B30=Data!B244,Data!J244,(IF(B30=Data!B245,Data!J245,(IF(B30=Data!#REF!,Data!#REF!,(IF(B30=Data!B240,Data!J240,(IF(B30=Data!B241,Data!J241,(IF(B30=Data!#REF!,Data!J936,(IF(B30=Data!#REF!,Data!#REF!,(IF(B30=Data!B296,Data!J296,Data!#REF!)))))))))))))))&amp;IF(B30=Data!#REF!,Data!#REF!,(IF(B30=Data!#REF!,Data!#REF!,(IF(B30=Data!#REF!,Data!#REF!,(IF(B30=Data!#REF!,Data!#REF!,(IF(B30=Data!#REF!,Data!#REF!,Data!#REF!)))))))))</f>
        <v>#REF!</v>
      </c>
      <c r="V30" s="184" t="str">
        <f>IF(D30="","",VLOOKUP(B30,Data!$B$5:$J$404,9,FALSE)*D30)</f>
        <v/>
      </c>
    </row>
    <row r="31" spans="1:22" s="340" customFormat="1" ht="19.5" customHeight="1">
      <c r="A31" s="272"/>
      <c r="B31" s="695" t="s">
        <v>1279</v>
      </c>
      <c r="C31" s="696"/>
      <c r="D31" s="454">
        <f>SUM(D18:D29)</f>
        <v>28</v>
      </c>
      <c r="E31" s="191"/>
      <c r="F31" s="191"/>
      <c r="G31" s="455">
        <f>SUM(G18:G29)</f>
        <v>119944.43999999999</v>
      </c>
      <c r="H31" s="383"/>
      <c r="I31" s="191"/>
      <c r="J31" s="191"/>
      <c r="K31" s="455">
        <f>SUM(K18:K30)</f>
        <v>8540</v>
      </c>
      <c r="L31" s="455">
        <f>SUM(L18:L30)</f>
        <v>7532</v>
      </c>
      <c r="M31" s="190">
        <f>SUM(M16:M17)</f>
        <v>0</v>
      </c>
      <c r="N31" s="190"/>
      <c r="O31" s="190"/>
      <c r="P31" s="190"/>
      <c r="Q31" s="190"/>
      <c r="R31" s="190">
        <f>SUM(R16:R17)</f>
        <v>0</v>
      </c>
      <c r="S31" s="190">
        <f>SUM(S16:S17)</f>
        <v>0</v>
      </c>
      <c r="T31" s="190"/>
      <c r="U31" s="190">
        <f>SUM(U16:U17)</f>
        <v>0</v>
      </c>
      <c r="V31" s="456">
        <f>SUM(V18:V30)</f>
        <v>42.951999999999998</v>
      </c>
    </row>
    <row r="32" spans="1:22" ht="10.25" customHeight="1">
      <c r="A32" s="272"/>
      <c r="B32" s="697"/>
      <c r="C32" s="698"/>
      <c r="D32" s="395"/>
      <c r="E32" s="311"/>
      <c r="F32" s="160" t="s">
        <v>523</v>
      </c>
      <c r="G32" s="157"/>
      <c r="H32" s="344"/>
      <c r="I32" s="344"/>
      <c r="J32" s="344"/>
      <c r="K32" s="161"/>
      <c r="L32" s="151"/>
      <c r="M32" s="298"/>
      <c r="T32" s="298"/>
      <c r="U32" s="298"/>
      <c r="V32" s="155"/>
    </row>
    <row r="33" spans="1:22" ht="14">
      <c r="A33" s="290" t="s">
        <v>524</v>
      </c>
      <c r="B33" s="346"/>
      <c r="C33" s="347"/>
      <c r="D33" s="396" t="s">
        <v>81</v>
      </c>
      <c r="E33" s="305"/>
      <c r="F33" s="68" t="s">
        <v>82</v>
      </c>
      <c r="G33" s="72"/>
      <c r="H33" s="322" t="s">
        <v>83</v>
      </c>
      <c r="I33" s="349"/>
      <c r="J33" s="152" t="s">
        <v>84</v>
      </c>
      <c r="K33" s="152"/>
      <c r="L33" s="682" t="s">
        <v>85</v>
      </c>
      <c r="M33" s="683"/>
      <c r="N33" s="683"/>
      <c r="O33" s="683"/>
      <c r="P33" s="683"/>
      <c r="Q33" s="683"/>
      <c r="R33" s="683"/>
      <c r="S33" s="683"/>
      <c r="T33" s="683"/>
      <c r="U33" s="683"/>
      <c r="V33" s="684"/>
    </row>
    <row r="34" spans="1:22" ht="14">
      <c r="A34" s="297" t="s">
        <v>525</v>
      </c>
      <c r="B34" s="334"/>
      <c r="C34" s="308"/>
      <c r="D34" s="386" t="s">
        <v>87</v>
      </c>
      <c r="F34" s="685"/>
      <c r="G34" s="686"/>
      <c r="H34" s="297" t="s">
        <v>88</v>
      </c>
      <c r="I34" s="350"/>
      <c r="J34" s="154" t="s">
        <v>89</v>
      </c>
      <c r="K34" s="154"/>
      <c r="L34" s="150"/>
      <c r="V34" s="155"/>
    </row>
    <row r="35" spans="1:22">
      <c r="A35" s="297" t="s">
        <v>526</v>
      </c>
      <c r="B35" s="297"/>
      <c r="C35" s="298"/>
      <c r="F35" s="685"/>
      <c r="G35" s="686"/>
      <c r="H35" s="297"/>
      <c r="I35" s="350"/>
      <c r="J35" s="154" t="s">
        <v>93</v>
      </c>
      <c r="K35" s="154"/>
      <c r="L35" s="150"/>
      <c r="V35" s="155"/>
    </row>
    <row r="36" spans="1:22" ht="10.5" customHeight="1">
      <c r="A36" s="311"/>
      <c r="B36" s="351"/>
      <c r="C36" s="352"/>
      <c r="D36" s="386" t="s">
        <v>94</v>
      </c>
      <c r="F36" s="685"/>
      <c r="G36" s="686"/>
      <c r="H36" s="297" t="s">
        <v>95</v>
      </c>
      <c r="I36" s="350"/>
      <c r="J36" s="154"/>
      <c r="K36" s="154"/>
      <c r="L36" s="150"/>
      <c r="V36" s="155"/>
    </row>
    <row r="37" spans="1:22" ht="13">
      <c r="A37" s="290" t="s">
        <v>96</v>
      </c>
      <c r="C37" s="292"/>
      <c r="D37" s="386" t="s">
        <v>97</v>
      </c>
      <c r="F37" s="76" t="s">
        <v>98</v>
      </c>
      <c r="G37" s="73"/>
      <c r="H37" s="297" t="s">
        <v>88</v>
      </c>
      <c r="I37" s="350"/>
      <c r="J37" s="154" t="s">
        <v>99</v>
      </c>
      <c r="K37" s="154"/>
      <c r="L37" s="150"/>
      <c r="V37" s="155"/>
    </row>
    <row r="38" spans="1:22" ht="10.5" customHeight="1">
      <c r="A38" s="297" t="s">
        <v>527</v>
      </c>
      <c r="C38" s="298"/>
      <c r="D38" s="386"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97"/>
      <c r="E39" s="312"/>
      <c r="F39" s="673" t="s">
        <v>1277</v>
      </c>
      <c r="G39" s="674"/>
      <c r="H39" s="673" t="s">
        <v>1276</v>
      </c>
      <c r="I39" s="674"/>
      <c r="J39" s="158" t="s">
        <v>104</v>
      </c>
      <c r="K39" s="158"/>
      <c r="L39" s="675" t="s">
        <v>105</v>
      </c>
      <c r="M39" s="676"/>
      <c r="N39" s="676"/>
      <c r="O39" s="676"/>
      <c r="P39" s="676"/>
      <c r="Q39" s="676"/>
      <c r="R39" s="676"/>
      <c r="S39" s="676"/>
      <c r="T39" s="676"/>
      <c r="U39" s="676"/>
      <c r="V39" s="677"/>
    </row>
    <row r="40" spans="1:22">
      <c r="B40" s="305"/>
    </row>
    <row r="43" spans="1:22" ht="19.25" customHeight="1"/>
    <row r="44" spans="1:22" ht="19.25" customHeight="1"/>
    <row r="45" spans="1:22" s="354" customFormat="1" ht="17.75" customHeight="1">
      <c r="A45" s="163" t="s">
        <v>886</v>
      </c>
      <c r="B45" s="146"/>
      <c r="C45" s="163" t="s">
        <v>569</v>
      </c>
      <c r="D45" s="382"/>
      <c r="E45" s="363"/>
      <c r="F45" s="163" t="s">
        <v>880</v>
      </c>
      <c r="G45" s="146"/>
      <c r="H45" s="163" t="s">
        <v>569</v>
      </c>
      <c r="K45" s="265"/>
      <c r="L45" s="265"/>
      <c r="V45" s="264"/>
    </row>
    <row r="46" spans="1:22" s="354" customFormat="1" ht="17.75" customHeight="1">
      <c r="A46" s="163" t="s">
        <v>887</v>
      </c>
      <c r="B46" s="146"/>
      <c r="C46" s="163" t="s">
        <v>891</v>
      </c>
      <c r="D46" s="382"/>
      <c r="E46" s="363"/>
      <c r="F46" s="247" t="s">
        <v>881</v>
      </c>
      <c r="G46" s="381"/>
      <c r="H46" s="247" t="s">
        <v>891</v>
      </c>
      <c r="K46" s="265"/>
      <c r="L46" s="265"/>
      <c r="V46" s="264"/>
    </row>
    <row r="47" spans="1:22" s="354" customFormat="1" ht="17.75" customHeight="1">
      <c r="A47" s="163" t="s">
        <v>888</v>
      </c>
      <c r="B47" s="146"/>
      <c r="C47" s="163" t="s">
        <v>891</v>
      </c>
      <c r="D47" s="382"/>
      <c r="E47" s="363"/>
      <c r="F47" s="163" t="s">
        <v>882</v>
      </c>
      <c r="G47" s="146"/>
      <c r="H47" s="163" t="s">
        <v>569</v>
      </c>
      <c r="K47" s="265"/>
      <c r="L47" s="265"/>
      <c r="V47" s="264"/>
    </row>
    <row r="48" spans="1:22" s="354" customFormat="1" ht="17.75" customHeight="1">
      <c r="A48" s="163" t="s">
        <v>889</v>
      </c>
      <c r="B48" s="146"/>
      <c r="C48" s="163" t="s">
        <v>569</v>
      </c>
      <c r="D48" s="382"/>
      <c r="E48" s="363"/>
      <c r="F48" s="163" t="s">
        <v>883</v>
      </c>
      <c r="G48" s="146"/>
      <c r="H48" s="163" t="s">
        <v>569</v>
      </c>
      <c r="K48" s="265"/>
      <c r="L48" s="265"/>
      <c r="V48" s="264"/>
    </row>
    <row r="49" spans="1:22" s="354" customFormat="1" ht="17.75" customHeight="1">
      <c r="A49" s="163" t="s">
        <v>890</v>
      </c>
      <c r="B49" s="146"/>
      <c r="C49" s="163" t="s">
        <v>569</v>
      </c>
      <c r="D49" s="382"/>
      <c r="E49" s="363"/>
      <c r="F49" s="163" t="s">
        <v>885</v>
      </c>
      <c r="G49" s="146"/>
      <c r="H49" s="163" t="s">
        <v>569</v>
      </c>
      <c r="K49" s="265"/>
      <c r="L49" s="265"/>
      <c r="V49" s="264"/>
    </row>
    <row r="50" spans="1:22" ht="18.75" customHeight="1">
      <c r="A50" s="411"/>
      <c r="B50" s="411"/>
      <c r="C50" s="411"/>
      <c r="D50" s="384"/>
      <c r="E50" s="266"/>
      <c r="F50" s="163" t="s">
        <v>884</v>
      </c>
      <c r="H50" s="163" t="s">
        <v>569</v>
      </c>
    </row>
    <row r="51" spans="1:22" ht="17.5">
      <c r="A51" s="268"/>
      <c r="B51" s="411"/>
      <c r="C51" s="411"/>
      <c r="D51" s="384"/>
      <c r="E51" s="411"/>
      <c r="F51" s="267"/>
      <c r="G51" s="267"/>
      <c r="H51" s="411"/>
    </row>
    <row r="53" spans="1:22">
      <c r="D53" s="386" t="s">
        <v>872</v>
      </c>
    </row>
    <row r="54" spans="1:22">
      <c r="L54" s="355"/>
    </row>
    <row r="55" spans="1:22" ht="14">
      <c r="A55" s="356"/>
      <c r="C55" s="334"/>
      <c r="D55" s="398"/>
      <c r="L55" s="358"/>
    </row>
    <row r="56" spans="1:22" ht="14">
      <c r="A56" s="359"/>
      <c r="C56" s="334"/>
      <c r="D56" s="398"/>
      <c r="L56" s="358"/>
    </row>
    <row r="57" spans="1:22" ht="14">
      <c r="A57" s="359"/>
      <c r="C57" s="334"/>
      <c r="D57" s="398"/>
      <c r="L57" s="358"/>
    </row>
    <row r="58" spans="1:22" ht="14">
      <c r="A58" s="359"/>
      <c r="B58" s="334"/>
      <c r="C58" s="334"/>
      <c r="D58" s="398"/>
      <c r="L58" s="358"/>
    </row>
    <row r="59" spans="1:22" ht="14">
      <c r="A59" s="359"/>
      <c r="B59" s="334"/>
      <c r="C59" s="334"/>
      <c r="D59" s="398"/>
      <c r="L59" s="358"/>
    </row>
    <row r="60" spans="1:22" ht="14">
      <c r="A60" s="359"/>
      <c r="B60" s="334"/>
      <c r="C60" s="334"/>
      <c r="D60" s="398"/>
      <c r="L60" s="358"/>
    </row>
    <row r="61" spans="1:22" ht="14">
      <c r="A61" s="334"/>
      <c r="B61" s="334"/>
      <c r="C61" s="334"/>
      <c r="D61" s="398"/>
      <c r="L61" s="360"/>
    </row>
    <row r="62" spans="1:22" ht="14">
      <c r="A62" s="359"/>
      <c r="B62" s="334"/>
      <c r="C62" s="334"/>
      <c r="D62" s="398"/>
    </row>
    <row r="63" spans="1:22" ht="14">
      <c r="A63" s="334"/>
      <c r="B63" s="334"/>
      <c r="C63" s="334"/>
      <c r="D63" s="398"/>
    </row>
    <row r="64" spans="1:22" ht="14">
      <c r="A64" s="334"/>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59"/>
      <c r="B73" s="334"/>
      <c r="C73" s="334"/>
      <c r="D73" s="398"/>
    </row>
    <row r="74" spans="1:4" ht="14">
      <c r="A74" s="359"/>
      <c r="B74" s="334"/>
      <c r="C74" s="334"/>
      <c r="D74" s="398"/>
    </row>
    <row r="75" spans="1:4" ht="14">
      <c r="A75" s="334"/>
      <c r="B75" s="334"/>
      <c r="C75" s="334"/>
      <c r="D75" s="398"/>
    </row>
    <row r="76" spans="1:4" ht="14">
      <c r="B76" s="334"/>
    </row>
    <row r="77" spans="1:4" ht="14">
      <c r="B77" s="334"/>
    </row>
    <row r="78" spans="1:4" ht="14">
      <c r="B78" s="334"/>
    </row>
  </sheetData>
  <mergeCells count="9">
    <mergeCell ref="F39:G39"/>
    <mergeCell ref="H39:I39"/>
    <mergeCell ref="L39:V39"/>
    <mergeCell ref="B31:C32"/>
    <mergeCell ref="L33:V33"/>
    <mergeCell ref="F34:G34"/>
    <mergeCell ref="F35:G35"/>
    <mergeCell ref="F36:G36"/>
    <mergeCell ref="L38:V38"/>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39" max="21" man="1"/>
  </rowBreaks>
  <drawing r:id="rId2"/>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1A23F-F4F8-4F26-A882-CD264093F72F}">
  <sheetPr>
    <tabColor rgb="FF00FFFF"/>
    <pageSetUpPr fitToPage="1"/>
  </sheetPr>
  <dimension ref="A1:V75"/>
  <sheetViews>
    <sheetView zoomScale="85" zoomScaleNormal="85" zoomScaleSheetLayoutView="75" workbookViewId="0">
      <selection activeCell="E19" sqref="E19:E23"/>
    </sheetView>
  </sheetViews>
  <sheetFormatPr defaultColWidth="9.1796875" defaultRowHeight="12.5"/>
  <cols>
    <col min="1" max="1" width="6.453125" style="282" customWidth="1"/>
    <col min="2" max="2" width="44.089843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2" width="14.3632812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46"/>
      <c r="I10" s="647"/>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1175</v>
      </c>
      <c r="C18" s="187" t="str">
        <f>IF(D18="","",VLOOKUP(B18,Data!$B$5:$L$404,2,FALSE))</f>
        <v/>
      </c>
      <c r="D18" s="274"/>
      <c r="E18" s="466"/>
      <c r="F18" s="185" t="str">
        <f>IF(D18="","",VLOOKUP(B18,Data!$B$5:$L$404,11,FALSE))</f>
        <v/>
      </c>
      <c r="G18" s="188" t="str">
        <f t="shared" ref="G18:G27"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195,Data!G195,(IF(B18=Data!B201,Data!G201,(IF(B18=Data!B203,Data!G203,(IF(B18=Data!#REF!,Data!#REF!,(IF(B18=Data!#REF!,Data!#REF!,(IF(B18=Data!B186,Data!G186,(IF(B18=Data!#REF!,Data!#REF!,(IF(B18=Data!#REF!,Data!#REF!,Data!#REF!)))))))))))))))&amp;IF(B18=Data!B321,Data!G321,(IF(B18=Data!B322,Data!G322,(IF(B18=Data!#REF!,Data!#REF!,(IF(B18=Data!B317,Data!G317,(IF(B18=Data!B318,Data!G318,(IF(B18=Data!#REF!,Data!G1013,(IF(B18=Data!#REF!,Data!#REF!,(IF(B18=Data!B373,Data!G373,Data!#REF!)))))))))))))))&amp;IF(B18=Data!#REF!,Data!#REF!,(IF(B18=Data!#REF!,Data!#REF!,(IF(B18=Data!#REF!,Data!#REF!,(IF(B18=Data!#REF!,Data!#REF!,(IF(B18=Data!#REF!,Data!#REF!,Data!#REF!)))))))))</f>
        <v>#REF!</v>
      </c>
      <c r="N18" s="377"/>
      <c r="O18" s="378"/>
      <c r="P18" s="186" t="e">
        <f>IF(B18=Data!B195,Data!H195,(IF(B18=Data!B201,Data!H201,(IF(B18=Data!B203,Data!H203,(IF(B18=Data!#REF!,Data!#REF!,(IF(B18=Data!#REF!,Data!#REF!,(IF(B18=Data!B186,Data!H186,(IF(B18=Data!#REF!,Data!#REF!,(IF(B18=Data!#REF!,Data!#REF!,Data!#REF!)))))))))))))))&amp;IF(B18=Data!B321,Data!H321,(IF(B18=Data!B322,Data!H322,(IF(B18=Data!#REF!,Data!#REF!,(IF(B18=Data!B317,Data!H317,(IF(B18=Data!B318,Data!H318,(IF(B18=Data!#REF!,Data!H1013,(IF(B18=Data!#REF!,Data!#REF!,(IF(B18=Data!B373,Data!H373,Data!#REF!)))))))))))))))&amp;IF(B18=Data!#REF!,Data!#REF!,(IF(B18=Data!#REF!,Data!#REF!,(IF(B18=Data!#REF!,Data!#REF!,(IF(B18=Data!#REF!,Data!#REF!,(IF(B18=Data!#REF!,Data!#REF!,Data!#REF!)))))))))</f>
        <v>#REF!</v>
      </c>
      <c r="Q18" s="378"/>
      <c r="R18" s="378"/>
      <c r="S18" s="186" t="e">
        <f>IF(B18=Data!B195,Data!I195,(IF(B18=Data!B201,Data!I201,(IF(B18=Data!B203,Data!I203,(IF(B18=Data!#REF!,Data!#REF!,(IF(B18=Data!#REF!,Data!#REF!,(IF(B18=Data!B186,Data!I186,(IF(B18=Data!#REF!,Data!#REF!,(IF(B18=Data!#REF!,Data!#REF!,Data!#REF!)))))))))))))))&amp;IF(B18=Data!B321,Data!I321,(IF(B18=Data!B322,Data!I322,(IF(B18=Data!#REF!,Data!#REF!,(IF(B18=Data!B317,Data!I317,(IF(B18=Data!B318,Data!I318,(IF(B18=Data!#REF!,Data!I1013,(IF(B18=Data!#REF!,Data!#REF!,(IF(B18=Data!B373,Data!I373,Data!#REF!)))))))))))))))&amp;IF(B18=Data!#REF!,Data!#REF!,(IF(B18=Data!#REF!,Data!#REF!,(IF(B18=Data!#REF!,Data!#REF!,(IF(B18=Data!#REF!,Data!#REF!,(IF(B18=Data!#REF!,Data!#REF!,Data!#REF!)))))))))</f>
        <v>#REF!</v>
      </c>
      <c r="T18" s="379"/>
      <c r="U18" s="186" t="e">
        <f>IF(B18=Data!B195,Data!J195,(IF(B18=Data!B201,Data!J201,(IF(B18=Data!B203,Data!J203,(IF(B18=Data!#REF!,Data!#REF!,(IF(B18=Data!#REF!,Data!#REF!,(IF(B18=Data!B186,Data!J186,(IF(B18=Data!#REF!,Data!#REF!,(IF(B18=Data!#REF!,Data!#REF!,Data!#REF!)))))))))))))))&amp;IF(B18=Data!B321,Data!J321,(IF(B18=Data!B322,Data!J322,(IF(B18=Data!#REF!,Data!#REF!,(IF(B18=Data!B317,Data!J317,(IF(B18=Data!B318,Data!J318,(IF(B18=Data!#REF!,Data!J1013,(IF(B18=Data!#REF!,Data!#REF!,(IF(B18=Data!B373,Data!J373,Data!#REF!)))))))))))))))&amp;IF(B18=Data!#REF!,Data!#REF!,(IF(B18=Data!#REF!,Data!#REF!,(IF(B18=Data!#REF!,Data!#REF!,(IF(B18=Data!#REF!,Data!#REF!,(IF(B18=Data!#REF!,Data!#REF!,Data!#REF!)))))))))</f>
        <v>#REF!</v>
      </c>
      <c r="V18" s="184" t="str">
        <f>IF(D18="","",VLOOKUP(B18,Data!$B$5:$J$404,9,FALSE)*D18)</f>
        <v/>
      </c>
    </row>
    <row r="19" spans="1:22" s="340" customFormat="1" ht="17" customHeight="1">
      <c r="A19" s="272">
        <v>1</v>
      </c>
      <c r="B19" s="368" t="s">
        <v>245</v>
      </c>
      <c r="C19" s="187" t="str">
        <f>IF(D19="","",VLOOKUP(B19,Data!$B$5:$L$404,2,FALSE))</f>
        <v>AAC7370</v>
      </c>
      <c r="D19" s="274">
        <v>2</v>
      </c>
      <c r="E19" s="466" t="s">
        <v>521</v>
      </c>
      <c r="F19" s="185">
        <f>IF(D19="","",VLOOKUP(B19,Data!$B$5:$L$404,11,FALSE))</f>
        <v>3015.47</v>
      </c>
      <c r="G19" s="188">
        <f t="shared" si="0"/>
        <v>6030.94</v>
      </c>
      <c r="H19" s="182" t="str">
        <f>IF(D19="","",VLOOKUP(B19,Data!$B$5:$D$404,3,FALSE))</f>
        <v>C/T</v>
      </c>
      <c r="I19" s="182" t="str">
        <f>IF(D19="","",VLOOKUP(B19,Data!$B$5:$M$404,12,FALSE))</f>
        <v>Indonesia</v>
      </c>
      <c r="J19" s="280" t="s">
        <v>1176</v>
      </c>
      <c r="K19" s="183">
        <f>IF(D19="","",VLOOKUP(B19,Data!$B$5:$E$404,4,FALSE)*D19)</f>
        <v>532</v>
      </c>
      <c r="L19" s="183">
        <f>IF(D19="","",VLOOKUP(B19,Data!$B$5:$F$404,5,FALSE)*D19)</f>
        <v>492</v>
      </c>
      <c r="M19" s="189" t="e">
        <f>IF(B19=Data!B113,Data!G113,(IF(B19=Data!B119,Data!G119,(IF(B19=Data!B121,Data!G121,(IF(B19=Data!#REF!,Data!#REF!,(IF(B19=Data!#REF!,Data!#REF!,(IF(B19=Data!B104,Data!G104,(IF(B19=Data!#REF!,Data!#REF!,(IF(B19=Data!#REF!,Data!#REF!,Data!#REF!)))))))))))))))&amp;IF(B19=Data!B239,Data!G239,(IF(B19=Data!B240,Data!G240,(IF(B19=Data!#REF!,Data!#REF!,(IF(B19=Data!B235,Data!G235,(IF(B19=Data!B236,Data!G236,(IF(B19=Data!#REF!,Data!G931,(IF(B19=Data!#REF!,Data!#REF!,(IF(B19=Data!B291,Data!G291,Data!#REF!)))))))))))))))&amp;IF(B19=Data!#REF!,Data!#REF!,(IF(B19=Data!#REF!,Data!#REF!,(IF(B19=Data!#REF!,Data!#REF!,(IF(B19=Data!#REF!,Data!#REF!,(IF(B19=Data!#REF!,Data!#REF!,Data!#REF!)))))))))</f>
        <v>#REF!</v>
      </c>
      <c r="N19" s="377"/>
      <c r="O19" s="378"/>
      <c r="P19" s="186" t="e">
        <f>IF(B19=Data!B113,Data!H113,(IF(B19=Data!B119,Data!H119,(IF(B19=Data!B121,Data!H121,(IF(B19=Data!#REF!,Data!#REF!,(IF(B19=Data!#REF!,Data!#REF!,(IF(B19=Data!B104,Data!H104,(IF(B19=Data!#REF!,Data!#REF!,(IF(B19=Data!#REF!,Data!#REF!,Data!#REF!)))))))))))))))&amp;IF(B19=Data!B239,Data!H239,(IF(B19=Data!B240,Data!H240,(IF(B19=Data!#REF!,Data!#REF!,(IF(B19=Data!B235,Data!H235,(IF(B19=Data!B236,Data!H236,(IF(B19=Data!#REF!,Data!H931,(IF(B19=Data!#REF!,Data!#REF!,(IF(B19=Data!B291,Data!H291,Data!#REF!)))))))))))))))&amp;IF(B19=Data!#REF!,Data!#REF!,(IF(B19=Data!#REF!,Data!#REF!,(IF(B19=Data!#REF!,Data!#REF!,(IF(B19=Data!#REF!,Data!#REF!,(IF(B19=Data!#REF!,Data!#REF!,Data!#REF!)))))))))</f>
        <v>#REF!</v>
      </c>
      <c r="Q19" s="378"/>
      <c r="R19" s="378"/>
      <c r="S19" s="186" t="e">
        <f>IF(B19=Data!B113,Data!I113,(IF(B19=Data!B119,Data!I119,(IF(B19=Data!B121,Data!I121,(IF(B19=Data!#REF!,Data!#REF!,(IF(B19=Data!#REF!,Data!#REF!,(IF(B19=Data!B104,Data!I104,(IF(B19=Data!#REF!,Data!#REF!,(IF(B19=Data!#REF!,Data!#REF!,Data!#REF!)))))))))))))))&amp;IF(B19=Data!B239,Data!I239,(IF(B19=Data!B240,Data!I240,(IF(B19=Data!#REF!,Data!#REF!,(IF(B19=Data!B235,Data!I235,(IF(B19=Data!B236,Data!I236,(IF(B19=Data!#REF!,Data!I931,(IF(B19=Data!#REF!,Data!#REF!,(IF(B19=Data!B291,Data!I291,Data!#REF!)))))))))))))))&amp;IF(B19=Data!#REF!,Data!#REF!,(IF(B19=Data!#REF!,Data!#REF!,(IF(B19=Data!#REF!,Data!#REF!,(IF(B19=Data!#REF!,Data!#REF!,(IF(B19=Data!#REF!,Data!#REF!,Data!#REF!)))))))))</f>
        <v>#REF!</v>
      </c>
      <c r="T19" s="379"/>
      <c r="U19" s="186" t="e">
        <f>IF(B19=Data!B113,Data!J113,(IF(B19=Data!B119,Data!J119,(IF(B19=Data!B121,Data!J121,(IF(B19=Data!#REF!,Data!#REF!,(IF(B19=Data!#REF!,Data!#REF!,(IF(B19=Data!B104,Data!J104,(IF(B19=Data!#REF!,Data!#REF!,(IF(B19=Data!#REF!,Data!#REF!,Data!#REF!)))))))))))))))&amp;IF(B19=Data!B239,Data!J239,(IF(B19=Data!B240,Data!J240,(IF(B19=Data!#REF!,Data!#REF!,(IF(B19=Data!B235,Data!J235,(IF(B19=Data!B236,Data!J236,(IF(B19=Data!#REF!,Data!J931,(IF(B19=Data!#REF!,Data!#REF!,(IF(B19=Data!B291,Data!J291,Data!#REF!)))))))))))))))&amp;IF(B19=Data!#REF!,Data!#REF!,(IF(B19=Data!#REF!,Data!#REF!,(IF(B19=Data!#REF!,Data!#REF!,(IF(B19=Data!#REF!,Data!#REF!,(IF(B19=Data!#REF!,Data!#REF!,Data!#REF!)))))))))</f>
        <v>#REF!</v>
      </c>
      <c r="V19" s="184">
        <f>IF(D19="","",VLOOKUP(B19,Data!$B$5:$J$404,9,FALSE)*D19)</f>
        <v>2.976</v>
      </c>
    </row>
    <row r="20" spans="1:22" s="340" customFormat="1" ht="17" customHeight="1">
      <c r="A20" s="272"/>
      <c r="B20" s="369" t="s">
        <v>1209</v>
      </c>
      <c r="C20" s="187" t="str">
        <f>IF(D20="","",VLOOKUP(B20,Data!$B$5:$L$404,2,FALSE))</f>
        <v/>
      </c>
      <c r="D20" s="274"/>
      <c r="E20" s="466"/>
      <c r="F20" s="185" t="str">
        <f>IF(D20="","",VLOOKUP(B20,Data!$B$5:$L$404,11,FALSE))</f>
        <v/>
      </c>
      <c r="G20" s="188" t="str">
        <f t="shared" ref="G20:G22" si="1">IF(D20&gt;0,D20*F20,"-")</f>
        <v>-</v>
      </c>
      <c r="H20" s="182" t="str">
        <f>IF(D20="","",VLOOKUP(B20,Data!$B$5:$D$404,3,FALSE))</f>
        <v/>
      </c>
      <c r="I20" s="182" t="str">
        <f>IF(D20="","",VLOOKUP(B20,Data!$B$5:$M$404,12,FALSE))</f>
        <v/>
      </c>
      <c r="J20" s="280"/>
      <c r="K20" s="183" t="str">
        <f>IF(D20="","",VLOOKUP(B20,Data!$B$5:$E$404,4,FALSE)*D20)</f>
        <v/>
      </c>
      <c r="L20" s="183" t="str">
        <f>IF(D20="","",VLOOKUP(B20,Data!$B$5:$F$404,5,FALSE)*D20)</f>
        <v/>
      </c>
      <c r="M20" s="189" t="e">
        <f>IF(B20=Data!B197,Data!G197,(IF(B20=Data!B203,Data!G203,(IF(B20=Data!B205,Data!G205,(IF(B20=Data!#REF!,Data!#REF!,(IF(B20=Data!#REF!,Data!#REF!,(IF(B20=Data!B188,Data!G188,(IF(B20=Data!#REF!,Data!#REF!,(IF(B20=Data!#REF!,Data!#REF!,Data!#REF!)))))))))))))))&amp;IF(B20=Data!B323,Data!G323,(IF(B20=Data!B324,Data!G324,(IF(B20=Data!#REF!,Data!#REF!,(IF(B20=Data!B319,Data!G319,(IF(B20=Data!B320,Data!G320,(IF(B20=Data!#REF!,Data!G1015,(IF(B20=Data!#REF!,Data!#REF!,(IF(B20=Data!B375,Data!G375,Data!#REF!)))))))))))))))&amp;IF(B20=Data!#REF!,Data!#REF!,(IF(B20=Data!#REF!,Data!#REF!,(IF(B20=Data!#REF!,Data!#REF!,(IF(B20=Data!#REF!,Data!#REF!,(IF(B20=Data!#REF!,Data!#REF!,Data!#REF!)))))))))</f>
        <v>#REF!</v>
      </c>
      <c r="N20" s="377"/>
      <c r="O20" s="378"/>
      <c r="P20" s="186" t="e">
        <f>IF(B20=Data!B197,Data!H197,(IF(B20=Data!B203,Data!H203,(IF(B20=Data!B205,Data!H205,(IF(B20=Data!#REF!,Data!#REF!,(IF(B20=Data!#REF!,Data!#REF!,(IF(B20=Data!B188,Data!H188,(IF(B20=Data!#REF!,Data!#REF!,(IF(B20=Data!#REF!,Data!#REF!,Data!#REF!)))))))))))))))&amp;IF(B20=Data!B323,Data!H323,(IF(B20=Data!B324,Data!H324,(IF(B20=Data!#REF!,Data!#REF!,(IF(B20=Data!B319,Data!H319,(IF(B20=Data!B320,Data!H320,(IF(B20=Data!#REF!,Data!H1015,(IF(B20=Data!#REF!,Data!#REF!,(IF(B20=Data!B375,Data!H375,Data!#REF!)))))))))))))))&amp;IF(B20=Data!#REF!,Data!#REF!,(IF(B20=Data!#REF!,Data!#REF!,(IF(B20=Data!#REF!,Data!#REF!,(IF(B20=Data!#REF!,Data!#REF!,(IF(B20=Data!#REF!,Data!#REF!,Data!#REF!)))))))))</f>
        <v>#REF!</v>
      </c>
      <c r="Q20" s="378"/>
      <c r="R20" s="378"/>
      <c r="S20" s="186" t="e">
        <f>IF(B20=Data!B197,Data!I197,(IF(B20=Data!B203,Data!I203,(IF(B20=Data!B205,Data!I205,(IF(B20=Data!#REF!,Data!#REF!,(IF(B20=Data!#REF!,Data!#REF!,(IF(B20=Data!B188,Data!I188,(IF(B20=Data!#REF!,Data!#REF!,(IF(B20=Data!#REF!,Data!#REF!,Data!#REF!)))))))))))))))&amp;IF(B20=Data!B323,Data!I323,(IF(B20=Data!B324,Data!I324,(IF(B20=Data!#REF!,Data!#REF!,(IF(B20=Data!B319,Data!I319,(IF(B20=Data!B320,Data!I320,(IF(B20=Data!#REF!,Data!I1015,(IF(B20=Data!#REF!,Data!#REF!,(IF(B20=Data!B375,Data!I375,Data!#REF!)))))))))))))))&amp;IF(B20=Data!#REF!,Data!#REF!,(IF(B20=Data!#REF!,Data!#REF!,(IF(B20=Data!#REF!,Data!#REF!,(IF(B20=Data!#REF!,Data!#REF!,(IF(B20=Data!#REF!,Data!#REF!,Data!#REF!)))))))))</f>
        <v>#REF!</v>
      </c>
      <c r="T20" s="379"/>
      <c r="U20" s="186" t="e">
        <f>IF(B20=Data!B197,Data!J197,(IF(B20=Data!B203,Data!J203,(IF(B20=Data!B205,Data!J205,(IF(B20=Data!#REF!,Data!#REF!,(IF(B20=Data!#REF!,Data!#REF!,(IF(B20=Data!B188,Data!J188,(IF(B20=Data!#REF!,Data!#REF!,(IF(B20=Data!#REF!,Data!#REF!,Data!#REF!)))))))))))))))&amp;IF(B20=Data!B323,Data!J323,(IF(B20=Data!B324,Data!J324,(IF(B20=Data!#REF!,Data!#REF!,(IF(B20=Data!B319,Data!J319,(IF(B20=Data!B320,Data!J320,(IF(B20=Data!#REF!,Data!J1015,(IF(B20=Data!#REF!,Data!#REF!,(IF(B20=Data!B375,Data!J375,Data!#REF!)))))))))))))))&amp;IF(B20=Data!#REF!,Data!#REF!,(IF(B20=Data!#REF!,Data!#REF!,(IF(B20=Data!#REF!,Data!#REF!,(IF(B20=Data!#REF!,Data!#REF!,(IF(B20=Data!#REF!,Data!#REF!,Data!#REF!)))))))))</f>
        <v>#REF!</v>
      </c>
      <c r="V20" s="184" t="str">
        <f>IF(D20="","",VLOOKUP(B20,Data!$B$5:$J$404,9,FALSE)*D20)</f>
        <v/>
      </c>
    </row>
    <row r="21" spans="1:22" s="340" customFormat="1" ht="17" customHeight="1">
      <c r="A21" s="272">
        <v>2</v>
      </c>
      <c r="B21" s="368" t="s">
        <v>401</v>
      </c>
      <c r="C21" s="187" t="str">
        <f>IF(D21="","",VLOOKUP(B21,Data!$B$5:$L$404,2,FALSE))</f>
        <v>ZX32670</v>
      </c>
      <c r="D21" s="274">
        <v>1</v>
      </c>
      <c r="E21" s="466" t="s">
        <v>522</v>
      </c>
      <c r="F21" s="185">
        <f>IF(D21="","",VLOOKUP(B21,Data!$B$5:$L$404,11,FALSE))</f>
        <v>7123.12</v>
      </c>
      <c r="G21" s="188">
        <f t="shared" si="1"/>
        <v>7123.12</v>
      </c>
      <c r="H21" s="182" t="str">
        <f>IF(D21="","",VLOOKUP(B21,Data!$B$5:$D$404,3,FALSE))</f>
        <v>C/T</v>
      </c>
      <c r="I21" s="182" t="str">
        <f>IF(D21="","",VLOOKUP(B21,Data!$B$5:$M$404,12,FALSE))</f>
        <v>Indonesia</v>
      </c>
      <c r="J21" s="280" t="s">
        <v>1208</v>
      </c>
      <c r="K21" s="183">
        <f>IF(D21="","",VLOOKUP(B21,Data!$B$5:$E$404,4,FALSE)*D21)</f>
        <v>345</v>
      </c>
      <c r="L21" s="183">
        <f>IF(D21="","",VLOOKUP(B21,Data!$B$5:$F$404,5,FALSE)*D21)</f>
        <v>304</v>
      </c>
      <c r="M21" s="189" t="e">
        <f>IF(B21=Data!B115,Data!G115,(IF(B21=Data!B121,Data!G121,(IF(B21=Data!B123,Data!G123,(IF(B21=Data!#REF!,Data!#REF!,(IF(B21=Data!#REF!,Data!#REF!,(IF(B21=Data!B106,Data!G106,(IF(B21=Data!#REF!,Data!#REF!,(IF(B21=Data!#REF!,Data!#REF!,Data!#REF!)))))))))))))))&amp;IF(B21=Data!B241,Data!G241,(IF(B21=Data!B242,Data!G242,(IF(B21=Data!#REF!,Data!#REF!,(IF(B21=Data!B237,Data!G237,(IF(B21=Data!B238,Data!G238,(IF(B21=Data!#REF!,Data!G933,(IF(B21=Data!#REF!,Data!#REF!,(IF(B21=Data!B293,Data!G293,Data!#REF!)))))))))))))))&amp;IF(B21=Data!#REF!,Data!#REF!,(IF(B21=Data!#REF!,Data!#REF!,(IF(B21=Data!#REF!,Data!#REF!,(IF(B21=Data!#REF!,Data!#REF!,(IF(B21=Data!#REF!,Data!#REF!,Data!#REF!)))))))))</f>
        <v>#REF!</v>
      </c>
      <c r="N21" s="377"/>
      <c r="O21" s="378"/>
      <c r="P21" s="186" t="e">
        <f>IF(B21=Data!B115,Data!H115,(IF(B21=Data!B121,Data!H121,(IF(B21=Data!B123,Data!H123,(IF(B21=Data!#REF!,Data!#REF!,(IF(B21=Data!#REF!,Data!#REF!,(IF(B21=Data!B106,Data!H106,(IF(B21=Data!#REF!,Data!#REF!,(IF(B21=Data!#REF!,Data!#REF!,Data!#REF!)))))))))))))))&amp;IF(B21=Data!B241,Data!H241,(IF(B21=Data!B242,Data!H242,(IF(B21=Data!#REF!,Data!#REF!,(IF(B21=Data!B237,Data!H237,(IF(B21=Data!B238,Data!H238,(IF(B21=Data!#REF!,Data!H933,(IF(B21=Data!#REF!,Data!#REF!,(IF(B21=Data!B293,Data!H293,Data!#REF!)))))))))))))))&amp;IF(B21=Data!#REF!,Data!#REF!,(IF(B21=Data!#REF!,Data!#REF!,(IF(B21=Data!#REF!,Data!#REF!,(IF(B21=Data!#REF!,Data!#REF!,(IF(B21=Data!#REF!,Data!#REF!,Data!#REF!)))))))))</f>
        <v>#REF!</v>
      </c>
      <c r="Q21" s="378"/>
      <c r="R21" s="378"/>
      <c r="S21" s="186" t="e">
        <f>IF(B21=Data!B115,Data!I115,(IF(B21=Data!B121,Data!I121,(IF(B21=Data!B123,Data!I123,(IF(B21=Data!#REF!,Data!#REF!,(IF(B21=Data!#REF!,Data!#REF!,(IF(B21=Data!B106,Data!I106,(IF(B21=Data!#REF!,Data!#REF!,(IF(B21=Data!#REF!,Data!#REF!,Data!#REF!)))))))))))))))&amp;IF(B21=Data!B241,Data!I241,(IF(B21=Data!B242,Data!I242,(IF(B21=Data!#REF!,Data!#REF!,(IF(B21=Data!B237,Data!I237,(IF(B21=Data!B238,Data!I238,(IF(B21=Data!#REF!,Data!I933,(IF(B21=Data!#REF!,Data!#REF!,(IF(B21=Data!B293,Data!I293,Data!#REF!)))))))))))))))&amp;IF(B21=Data!#REF!,Data!#REF!,(IF(B21=Data!#REF!,Data!#REF!,(IF(B21=Data!#REF!,Data!#REF!,(IF(B21=Data!#REF!,Data!#REF!,(IF(B21=Data!#REF!,Data!#REF!,Data!#REF!)))))))))</f>
        <v>#REF!</v>
      </c>
      <c r="T21" s="379"/>
      <c r="U21" s="186" t="e">
        <f>IF(B21=Data!B115,Data!J115,(IF(B21=Data!B121,Data!J121,(IF(B21=Data!B123,Data!J123,(IF(B21=Data!#REF!,Data!#REF!,(IF(B21=Data!#REF!,Data!#REF!,(IF(B21=Data!B106,Data!J106,(IF(B21=Data!#REF!,Data!#REF!,(IF(B21=Data!#REF!,Data!#REF!,Data!#REF!)))))))))))))))&amp;IF(B21=Data!B241,Data!J241,(IF(B21=Data!B242,Data!J242,(IF(B21=Data!#REF!,Data!#REF!,(IF(B21=Data!B237,Data!J237,(IF(B21=Data!B238,Data!J238,(IF(B21=Data!#REF!,Data!J933,(IF(B21=Data!#REF!,Data!#REF!,(IF(B21=Data!B293,Data!J293,Data!#REF!)))))))))))))))&amp;IF(B21=Data!#REF!,Data!#REF!,(IF(B21=Data!#REF!,Data!#REF!,(IF(B21=Data!#REF!,Data!#REF!,(IF(B21=Data!#REF!,Data!#REF!,(IF(B21=Data!#REF!,Data!#REF!,Data!#REF!)))))))))</f>
        <v>#REF!</v>
      </c>
      <c r="V21" s="184">
        <f>IF(D21="","",VLOOKUP(B21,Data!$B$5:$J$404,9,FALSE)*D21)</f>
        <v>1.806</v>
      </c>
    </row>
    <row r="22" spans="1:22" s="340" customFormat="1" ht="17" customHeight="1">
      <c r="A22" s="272">
        <v>3</v>
      </c>
      <c r="B22" s="368" t="s">
        <v>357</v>
      </c>
      <c r="C22" s="187" t="str">
        <f>IF(D22="","",VLOOKUP(B22,Data!$B$5:$L$404,2,FALSE))</f>
        <v>WQ78290</v>
      </c>
      <c r="D22" s="274">
        <v>10</v>
      </c>
      <c r="E22" s="466"/>
      <c r="F22" s="185">
        <f>IF(D22="","",VLOOKUP(B22,Data!$B$5:$L$404,11,FALSE))</f>
        <v>4283.7299999999996</v>
      </c>
      <c r="G22" s="188">
        <f t="shared" si="1"/>
        <v>42837.299999999996</v>
      </c>
      <c r="H22" s="182" t="str">
        <f>IF(D22="","",VLOOKUP(B22,Data!$B$5:$D$404,3,FALSE))</f>
        <v>C/T</v>
      </c>
      <c r="I22" s="182" t="str">
        <f>IF(D22="","",VLOOKUP(B22,Data!$B$5:$M$404,12,FALSE))</f>
        <v>Indonesia</v>
      </c>
      <c r="J22" s="280" t="s">
        <v>1208</v>
      </c>
      <c r="K22" s="183">
        <f>IF(D22="","",VLOOKUP(B22,Data!$B$5:$E$404,4,FALSE)*D22)</f>
        <v>3050</v>
      </c>
      <c r="L22" s="183">
        <f>IF(D22="","",VLOOKUP(B22,Data!$B$5:$F$404,5,FALSE)*D22)</f>
        <v>2690</v>
      </c>
      <c r="M22" s="189" t="e">
        <f>IF(B22=Data!B113,Data!G113,(IF(B22=Data!B119,Data!G119,(IF(B22=Data!B121,Data!G121,(IF(B22=Data!#REF!,Data!#REF!,(IF(B22=Data!#REF!,Data!#REF!,(IF(B22=Data!B104,Data!G104,(IF(B22=Data!#REF!,Data!#REF!,(IF(B22=Data!#REF!,Data!#REF!,Data!#REF!)))))))))))))))&amp;IF(B22=Data!B239,Data!G239,(IF(B22=Data!B240,Data!G240,(IF(B22=Data!#REF!,Data!#REF!,(IF(B22=Data!B235,Data!G235,(IF(B22=Data!B236,Data!G236,(IF(B22=Data!#REF!,Data!G931,(IF(B22=Data!#REF!,Data!#REF!,(IF(B22=Data!B291,Data!G291,Data!#REF!)))))))))))))))&amp;IF(B22=Data!#REF!,Data!#REF!,(IF(B22=Data!#REF!,Data!#REF!,(IF(B22=Data!#REF!,Data!#REF!,(IF(B22=Data!#REF!,Data!#REF!,(IF(B22=Data!#REF!,Data!#REF!,Data!#REF!)))))))))</f>
        <v>#REF!</v>
      </c>
      <c r="N22" s="377"/>
      <c r="O22" s="378"/>
      <c r="P22" s="186" t="e">
        <f>IF(B22=Data!B113,Data!H113,(IF(B22=Data!B119,Data!H119,(IF(B22=Data!B121,Data!H121,(IF(B22=Data!#REF!,Data!#REF!,(IF(B22=Data!#REF!,Data!#REF!,(IF(B22=Data!B104,Data!H104,(IF(B22=Data!#REF!,Data!#REF!,(IF(B22=Data!#REF!,Data!#REF!,Data!#REF!)))))))))))))))&amp;IF(B22=Data!B239,Data!H239,(IF(B22=Data!B240,Data!H240,(IF(B22=Data!#REF!,Data!#REF!,(IF(B22=Data!B235,Data!H235,(IF(B22=Data!B236,Data!H236,(IF(B22=Data!#REF!,Data!H931,(IF(B22=Data!#REF!,Data!#REF!,(IF(B22=Data!B291,Data!H291,Data!#REF!)))))))))))))))&amp;IF(B22=Data!#REF!,Data!#REF!,(IF(B22=Data!#REF!,Data!#REF!,(IF(B22=Data!#REF!,Data!#REF!,(IF(B22=Data!#REF!,Data!#REF!,(IF(B22=Data!#REF!,Data!#REF!,Data!#REF!)))))))))</f>
        <v>#REF!</v>
      </c>
      <c r="Q22" s="378"/>
      <c r="R22" s="378"/>
      <c r="S22" s="186" t="e">
        <f>IF(B22=Data!B113,Data!I113,(IF(B22=Data!B119,Data!I119,(IF(B22=Data!B121,Data!I121,(IF(B22=Data!#REF!,Data!#REF!,(IF(B22=Data!#REF!,Data!#REF!,(IF(B22=Data!B104,Data!I104,(IF(B22=Data!#REF!,Data!#REF!,(IF(B22=Data!#REF!,Data!#REF!,Data!#REF!)))))))))))))))&amp;IF(B22=Data!B239,Data!I239,(IF(B22=Data!B240,Data!I240,(IF(B22=Data!#REF!,Data!#REF!,(IF(B22=Data!B235,Data!I235,(IF(B22=Data!B236,Data!I236,(IF(B22=Data!#REF!,Data!I931,(IF(B22=Data!#REF!,Data!#REF!,(IF(B22=Data!B291,Data!I291,Data!#REF!)))))))))))))))&amp;IF(B22=Data!#REF!,Data!#REF!,(IF(B22=Data!#REF!,Data!#REF!,(IF(B22=Data!#REF!,Data!#REF!,(IF(B22=Data!#REF!,Data!#REF!,(IF(B22=Data!#REF!,Data!#REF!,Data!#REF!)))))))))</f>
        <v>#REF!</v>
      </c>
      <c r="T22" s="379"/>
      <c r="U22" s="186" t="e">
        <f>IF(B22=Data!B113,Data!J113,(IF(B22=Data!B119,Data!J119,(IF(B22=Data!B121,Data!J121,(IF(B22=Data!#REF!,Data!#REF!,(IF(B22=Data!#REF!,Data!#REF!,(IF(B22=Data!B104,Data!J104,(IF(B22=Data!#REF!,Data!#REF!,(IF(B22=Data!#REF!,Data!#REF!,Data!#REF!)))))))))))))))&amp;IF(B22=Data!B239,Data!J239,(IF(B22=Data!B240,Data!J240,(IF(B22=Data!#REF!,Data!#REF!,(IF(B22=Data!B235,Data!J235,(IF(B22=Data!B236,Data!J236,(IF(B22=Data!#REF!,Data!J931,(IF(B22=Data!#REF!,Data!#REF!,(IF(B22=Data!B291,Data!J291,Data!#REF!)))))))))))))))&amp;IF(B22=Data!#REF!,Data!#REF!,(IF(B22=Data!#REF!,Data!#REF!,(IF(B22=Data!#REF!,Data!#REF!,(IF(B22=Data!#REF!,Data!#REF!,(IF(B22=Data!#REF!,Data!#REF!,Data!#REF!)))))))))</f>
        <v>#REF!</v>
      </c>
      <c r="V22" s="184">
        <f>IF(D22="","",VLOOKUP(B22,Data!$B$5:$J$404,9,FALSE)*D22)</f>
        <v>15.34</v>
      </c>
    </row>
    <row r="23" spans="1:22" s="340" customFormat="1" ht="17" customHeight="1">
      <c r="A23" s="272">
        <v>4</v>
      </c>
      <c r="B23" s="368" t="s">
        <v>239</v>
      </c>
      <c r="C23" s="187" t="str">
        <f>IF(D23="","",VLOOKUP(B23,Data!$B$5:$L$404,2,FALSE))</f>
        <v>AAC7366</v>
      </c>
      <c r="D23" s="274">
        <v>8</v>
      </c>
      <c r="E23" s="467" t="s">
        <v>1031</v>
      </c>
      <c r="F23" s="185">
        <f>IF(D23="","",VLOOKUP(B23,Data!$B$5:$L$404,11,FALSE))</f>
        <v>2618.06</v>
      </c>
      <c r="G23" s="188">
        <f t="shared" si="0"/>
        <v>20944.48</v>
      </c>
      <c r="H23" s="182" t="str">
        <f>IF(D23="","",VLOOKUP(B23,Data!$B$5:$D$404,3,FALSE))</f>
        <v>C/T</v>
      </c>
      <c r="I23" s="182" t="str">
        <f>IF(D23="","",VLOOKUP(B23,Data!$B$5:$M$404,12,FALSE))</f>
        <v>Indonesia</v>
      </c>
      <c r="J23" s="280" t="s">
        <v>1208</v>
      </c>
      <c r="K23" s="183">
        <f>IF(D23="","",VLOOKUP(B23,Data!$B$5:$E$404,4,FALSE)*D23)</f>
        <v>2128</v>
      </c>
      <c r="L23" s="183">
        <f>IF(D23="","",VLOOKUP(B23,Data!$B$5:$F$404,5,FALSE)*D23)</f>
        <v>1968</v>
      </c>
      <c r="M23" s="189" t="e">
        <f>IF(B23=Data!B114,Data!G114,(IF(B23=Data!B120,Data!G120,(IF(B23=Data!B122,Data!G122,(IF(B23=Data!#REF!,Data!#REF!,(IF(B23=Data!#REF!,Data!#REF!,(IF(B23=Data!B105,Data!G105,(IF(B23=Data!#REF!,Data!#REF!,(IF(B23=Data!#REF!,Data!#REF!,Data!#REF!)))))))))))))))&amp;IF(B23=Data!B240,Data!G240,(IF(B23=Data!B241,Data!G241,(IF(B23=Data!#REF!,Data!#REF!,(IF(B23=Data!B236,Data!G236,(IF(B23=Data!B237,Data!G237,(IF(B23=Data!#REF!,Data!G932,(IF(B23=Data!#REF!,Data!#REF!,(IF(B23=Data!B292,Data!G292,Data!#REF!)))))))))))))))&amp;IF(B23=Data!#REF!,Data!#REF!,(IF(B23=Data!#REF!,Data!#REF!,(IF(B23=Data!#REF!,Data!#REF!,(IF(B23=Data!#REF!,Data!#REF!,(IF(B23=Data!#REF!,Data!#REF!,Data!#REF!)))))))))</f>
        <v>#REF!</v>
      </c>
      <c r="N23" s="377"/>
      <c r="O23" s="378"/>
      <c r="P23" s="186" t="e">
        <f>IF(B23=Data!B114,Data!H114,(IF(B23=Data!B120,Data!H120,(IF(B23=Data!B122,Data!H122,(IF(B23=Data!#REF!,Data!#REF!,(IF(B23=Data!#REF!,Data!#REF!,(IF(B23=Data!B105,Data!H105,(IF(B23=Data!#REF!,Data!#REF!,(IF(B23=Data!#REF!,Data!#REF!,Data!#REF!)))))))))))))))&amp;IF(B23=Data!B240,Data!H240,(IF(B23=Data!B241,Data!H241,(IF(B23=Data!#REF!,Data!#REF!,(IF(B23=Data!B236,Data!H236,(IF(B23=Data!B237,Data!H237,(IF(B23=Data!#REF!,Data!H932,(IF(B23=Data!#REF!,Data!#REF!,(IF(B23=Data!B292,Data!H292,Data!#REF!)))))))))))))))&amp;IF(B23=Data!#REF!,Data!#REF!,(IF(B23=Data!#REF!,Data!#REF!,(IF(B23=Data!#REF!,Data!#REF!,(IF(B23=Data!#REF!,Data!#REF!,(IF(B23=Data!#REF!,Data!#REF!,Data!#REF!)))))))))</f>
        <v>#REF!</v>
      </c>
      <c r="Q23" s="378"/>
      <c r="R23" s="378"/>
      <c r="S23" s="186" t="e">
        <f>IF(B23=Data!B114,Data!I114,(IF(B23=Data!B120,Data!I120,(IF(B23=Data!B122,Data!I122,(IF(B23=Data!#REF!,Data!#REF!,(IF(B23=Data!#REF!,Data!#REF!,(IF(B23=Data!B105,Data!I105,(IF(B23=Data!#REF!,Data!#REF!,(IF(B23=Data!#REF!,Data!#REF!,Data!#REF!)))))))))))))))&amp;IF(B23=Data!B240,Data!I240,(IF(B23=Data!B241,Data!I241,(IF(B23=Data!#REF!,Data!#REF!,(IF(B23=Data!B236,Data!I236,(IF(B23=Data!B237,Data!I237,(IF(B23=Data!#REF!,Data!I932,(IF(B23=Data!#REF!,Data!#REF!,(IF(B23=Data!B292,Data!I292,Data!#REF!)))))))))))))))&amp;IF(B23=Data!#REF!,Data!#REF!,(IF(B23=Data!#REF!,Data!#REF!,(IF(B23=Data!#REF!,Data!#REF!,(IF(B23=Data!#REF!,Data!#REF!,(IF(B23=Data!#REF!,Data!#REF!,Data!#REF!)))))))))</f>
        <v>#REF!</v>
      </c>
      <c r="T23" s="379"/>
      <c r="U23" s="186" t="e">
        <f>IF(B23=Data!B114,Data!J114,(IF(B23=Data!B120,Data!J120,(IF(B23=Data!B122,Data!J122,(IF(B23=Data!#REF!,Data!#REF!,(IF(B23=Data!#REF!,Data!#REF!,(IF(B23=Data!B105,Data!J105,(IF(B23=Data!#REF!,Data!#REF!,(IF(B23=Data!#REF!,Data!#REF!,Data!#REF!)))))))))))))))&amp;IF(B23=Data!B240,Data!J240,(IF(B23=Data!B241,Data!J241,(IF(B23=Data!#REF!,Data!#REF!,(IF(B23=Data!B236,Data!J236,(IF(B23=Data!B237,Data!J237,(IF(B23=Data!#REF!,Data!J932,(IF(B23=Data!#REF!,Data!#REF!,(IF(B23=Data!B292,Data!J292,Data!#REF!)))))))))))))))&amp;IF(B23=Data!#REF!,Data!#REF!,(IF(B23=Data!#REF!,Data!#REF!,(IF(B23=Data!#REF!,Data!#REF!,(IF(B23=Data!#REF!,Data!#REF!,(IF(B23=Data!#REF!,Data!#REF!,Data!#REF!)))))))))</f>
        <v>#REF!</v>
      </c>
      <c r="V23" s="184">
        <f>IF(D23="","",VLOOKUP(B23,Data!$B$5:$J$404,9,FALSE)*D23)</f>
        <v>11.904</v>
      </c>
    </row>
    <row r="24" spans="1:22" s="340" customFormat="1" ht="17" customHeight="1">
      <c r="A24" s="272"/>
      <c r="B24" s="368"/>
      <c r="C24" s="187" t="str">
        <f>IF(D24="","",VLOOKUP(B24,Data!$B$5:$L$404,2,FALSE))</f>
        <v/>
      </c>
      <c r="D24" s="274"/>
      <c r="E24" s="467"/>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106,Data!G106,(IF(B24=Data!B112,Data!G112,(IF(B24=Data!B114,Data!G114,(IF(B24=Data!#REF!,Data!#REF!,(IF(B24=Data!#REF!,Data!#REF!,(IF(B24=Data!B97,Data!G97,(IF(B24=Data!#REF!,Data!#REF!,(IF(B24=Data!#REF!,Data!#REF!,Data!#REF!)))))))))))))))&amp;IF(B24=Data!B232,Data!G232,(IF(B24=Data!B233,Data!G233,(IF(B24=Data!#REF!,Data!#REF!,(IF(B24=Data!B228,Data!G228,(IF(B24=Data!B229,Data!G229,(IF(B24=Data!#REF!,Data!G924,(IF(B24=Data!#REF!,Data!#REF!,(IF(B24=Data!B284,Data!G284,Data!#REF!)))))))))))))))&amp;IF(B24=Data!#REF!,Data!#REF!,(IF(B24=Data!#REF!,Data!#REF!,(IF(B24=Data!#REF!,Data!#REF!,(IF(B24=Data!#REF!,Data!#REF!,(IF(B24=Data!#REF!,Data!#REF!,Data!#REF!)))))))))</f>
        <v>#REF!</v>
      </c>
      <c r="N24" s="377"/>
      <c r="O24" s="378"/>
      <c r="P24" s="186" t="e">
        <f>IF(B24=Data!B106,Data!H106,(IF(B24=Data!B112,Data!H112,(IF(B24=Data!B114,Data!H114,(IF(B24=Data!#REF!,Data!#REF!,(IF(B24=Data!#REF!,Data!#REF!,(IF(B24=Data!B97,Data!H97,(IF(B24=Data!#REF!,Data!#REF!,(IF(B24=Data!#REF!,Data!#REF!,Data!#REF!)))))))))))))))&amp;IF(B24=Data!B232,Data!H232,(IF(B24=Data!B233,Data!H233,(IF(B24=Data!#REF!,Data!#REF!,(IF(B24=Data!B228,Data!H228,(IF(B24=Data!B229,Data!H229,(IF(B24=Data!#REF!,Data!H924,(IF(B24=Data!#REF!,Data!#REF!,(IF(B24=Data!B284,Data!H284,Data!#REF!)))))))))))))))&amp;IF(B24=Data!#REF!,Data!#REF!,(IF(B24=Data!#REF!,Data!#REF!,(IF(B24=Data!#REF!,Data!#REF!,(IF(B24=Data!#REF!,Data!#REF!,(IF(B24=Data!#REF!,Data!#REF!,Data!#REF!)))))))))</f>
        <v>#REF!</v>
      </c>
      <c r="Q24" s="378"/>
      <c r="R24" s="378"/>
      <c r="S24" s="186" t="e">
        <f>IF(B24=Data!B106,Data!I106,(IF(B24=Data!B112,Data!I112,(IF(B24=Data!B114,Data!I114,(IF(B24=Data!#REF!,Data!#REF!,(IF(B24=Data!#REF!,Data!#REF!,(IF(B24=Data!B97,Data!I97,(IF(B24=Data!#REF!,Data!#REF!,(IF(B24=Data!#REF!,Data!#REF!,Data!#REF!)))))))))))))))&amp;IF(B24=Data!B232,Data!I232,(IF(B24=Data!B233,Data!I233,(IF(B24=Data!#REF!,Data!#REF!,(IF(B24=Data!B228,Data!I228,(IF(B24=Data!B229,Data!I229,(IF(B24=Data!#REF!,Data!I924,(IF(B24=Data!#REF!,Data!#REF!,(IF(B24=Data!B284,Data!I284,Data!#REF!)))))))))))))))&amp;IF(B24=Data!#REF!,Data!#REF!,(IF(B24=Data!#REF!,Data!#REF!,(IF(B24=Data!#REF!,Data!#REF!,(IF(B24=Data!#REF!,Data!#REF!,(IF(B24=Data!#REF!,Data!#REF!,Data!#REF!)))))))))</f>
        <v>#REF!</v>
      </c>
      <c r="T24" s="379"/>
      <c r="U24" s="186" t="e">
        <f>IF(B24=Data!B106,Data!J106,(IF(B24=Data!B112,Data!J112,(IF(B24=Data!B114,Data!J114,(IF(B24=Data!#REF!,Data!#REF!,(IF(B24=Data!#REF!,Data!#REF!,(IF(B24=Data!B97,Data!J97,(IF(B24=Data!#REF!,Data!#REF!,(IF(B24=Data!#REF!,Data!#REF!,Data!#REF!)))))))))))))))&amp;IF(B24=Data!B232,Data!J232,(IF(B24=Data!B233,Data!J233,(IF(B24=Data!#REF!,Data!#REF!,(IF(B24=Data!B228,Data!J228,(IF(B24=Data!B229,Data!J229,(IF(B24=Data!#REF!,Data!J924,(IF(B24=Data!#REF!,Data!#REF!,(IF(B24=Data!B284,Data!J284,Data!#REF!)))))))))))))))&amp;IF(B24=Data!#REF!,Data!#REF!,(IF(B24=Data!#REF!,Data!#REF!,(IF(B24=Data!#REF!,Data!#REF!,(IF(B24=Data!#REF!,Data!#REF!,(IF(B24=Data!#REF!,Data!#REF!,Data!#REF!)))))))))</f>
        <v>#REF!</v>
      </c>
      <c r="V24" s="184" t="str">
        <f>IF(D24="","",VLOOKUP(B24,Data!$B$5:$J$404,9,FALSE)*D24)</f>
        <v/>
      </c>
    </row>
    <row r="25" spans="1:22" s="340" customFormat="1" ht="17" customHeight="1">
      <c r="A25" s="272"/>
      <c r="B25" s="419"/>
      <c r="C25" s="187" t="str">
        <f>IF(D25="","",VLOOKUP(B25,Data!$B$5:$L$404,2,FALSE))</f>
        <v/>
      </c>
      <c r="D25" s="274"/>
      <c r="E25" s="467"/>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107,Data!G107,(IF(B25=Data!B113,Data!G113,(IF(B25=Data!B115,Data!G115,(IF(B25=Data!#REF!,Data!#REF!,(IF(B25=Data!#REF!,Data!#REF!,(IF(B25=Data!B98,Data!G98,(IF(B25=Data!#REF!,Data!#REF!,(IF(B25=Data!#REF!,Data!#REF!,Data!#REF!)))))))))))))))&amp;IF(B25=Data!B233,Data!G233,(IF(B25=Data!B234,Data!G234,(IF(B25=Data!#REF!,Data!#REF!,(IF(B25=Data!B229,Data!G229,(IF(B25=Data!B230,Data!G230,(IF(B25=Data!#REF!,Data!G925,(IF(B25=Data!#REF!,Data!#REF!,(IF(B25=Data!B285,Data!G285,Data!#REF!)))))))))))))))&amp;IF(B25=Data!#REF!,Data!#REF!,(IF(B25=Data!#REF!,Data!#REF!,(IF(B25=Data!#REF!,Data!#REF!,(IF(B25=Data!#REF!,Data!#REF!,(IF(B25=Data!#REF!,Data!#REF!,Data!#REF!)))))))))</f>
        <v>#REF!</v>
      </c>
      <c r="N25" s="377"/>
      <c r="O25" s="378"/>
      <c r="P25" s="186" t="e">
        <f>IF(B25=Data!B107,Data!H107,(IF(B25=Data!B113,Data!H113,(IF(B25=Data!B115,Data!H115,(IF(B25=Data!#REF!,Data!#REF!,(IF(B25=Data!#REF!,Data!#REF!,(IF(B25=Data!B98,Data!H98,(IF(B25=Data!#REF!,Data!#REF!,(IF(B25=Data!#REF!,Data!#REF!,Data!#REF!)))))))))))))))&amp;IF(B25=Data!B233,Data!H233,(IF(B25=Data!B234,Data!H234,(IF(B25=Data!#REF!,Data!#REF!,(IF(B25=Data!B229,Data!H229,(IF(B25=Data!B230,Data!H230,(IF(B25=Data!#REF!,Data!H925,(IF(B25=Data!#REF!,Data!#REF!,(IF(B25=Data!B285,Data!H285,Data!#REF!)))))))))))))))&amp;IF(B25=Data!#REF!,Data!#REF!,(IF(B25=Data!#REF!,Data!#REF!,(IF(B25=Data!#REF!,Data!#REF!,(IF(B25=Data!#REF!,Data!#REF!,(IF(B25=Data!#REF!,Data!#REF!,Data!#REF!)))))))))</f>
        <v>#REF!</v>
      </c>
      <c r="Q25" s="378"/>
      <c r="R25" s="378"/>
      <c r="S25" s="186" t="e">
        <f>IF(B25=Data!B107,Data!I107,(IF(B25=Data!B113,Data!I113,(IF(B25=Data!B115,Data!I115,(IF(B25=Data!#REF!,Data!#REF!,(IF(B25=Data!#REF!,Data!#REF!,(IF(B25=Data!B98,Data!I98,(IF(B25=Data!#REF!,Data!#REF!,(IF(B25=Data!#REF!,Data!#REF!,Data!#REF!)))))))))))))))&amp;IF(B25=Data!B233,Data!I233,(IF(B25=Data!B234,Data!I234,(IF(B25=Data!#REF!,Data!#REF!,(IF(B25=Data!B229,Data!I229,(IF(B25=Data!B230,Data!I230,(IF(B25=Data!#REF!,Data!I925,(IF(B25=Data!#REF!,Data!#REF!,(IF(B25=Data!B285,Data!I285,Data!#REF!)))))))))))))))&amp;IF(B25=Data!#REF!,Data!#REF!,(IF(B25=Data!#REF!,Data!#REF!,(IF(B25=Data!#REF!,Data!#REF!,(IF(B25=Data!#REF!,Data!#REF!,(IF(B25=Data!#REF!,Data!#REF!,Data!#REF!)))))))))</f>
        <v>#REF!</v>
      </c>
      <c r="T25" s="379"/>
      <c r="U25" s="186" t="e">
        <f>IF(B25=Data!B107,Data!J107,(IF(B25=Data!B113,Data!J113,(IF(B25=Data!B115,Data!J115,(IF(B25=Data!#REF!,Data!#REF!,(IF(B25=Data!#REF!,Data!#REF!,(IF(B25=Data!B98,Data!J98,(IF(B25=Data!#REF!,Data!#REF!,(IF(B25=Data!#REF!,Data!#REF!,Data!#REF!)))))))))))))))&amp;IF(B25=Data!B233,Data!J233,(IF(B25=Data!B234,Data!J234,(IF(B25=Data!#REF!,Data!#REF!,(IF(B25=Data!B229,Data!J229,(IF(B25=Data!B230,Data!J230,(IF(B25=Data!#REF!,Data!J925,(IF(B25=Data!#REF!,Data!#REF!,(IF(B25=Data!B285,Data!J285,Data!#REF!)))))))))))))))&amp;IF(B25=Data!#REF!,Data!#REF!,(IF(B25=Data!#REF!,Data!#REF!,(IF(B25=Data!#REF!,Data!#REF!,(IF(B25=Data!#REF!,Data!#REF!,(IF(B25=Data!#REF!,Data!#REF!,Data!#REF!)))))))))</f>
        <v>#REF!</v>
      </c>
      <c r="V25" s="184" t="str">
        <f>IF(D25="","",VLOOKUP(B25,Data!$B$5:$J$404,9,FALSE)*D25)</f>
        <v/>
      </c>
    </row>
    <row r="26" spans="1:22" s="340" customFormat="1" ht="17" customHeight="1">
      <c r="A26" s="272"/>
      <c r="B26" s="419"/>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107,Data!G107,(IF(B26=Data!B113,Data!G113,(IF(B26=Data!B115,Data!G115,(IF(B26=Data!#REF!,Data!#REF!,(IF(B26=Data!#REF!,Data!#REF!,(IF(B26=Data!B98,Data!G98,(IF(B26=Data!#REF!,Data!#REF!,(IF(B26=Data!#REF!,Data!#REF!,Data!#REF!)))))))))))))))&amp;IF(B26=Data!B233,Data!G233,(IF(B26=Data!B234,Data!G234,(IF(B26=Data!#REF!,Data!#REF!,(IF(B26=Data!B229,Data!G229,(IF(B26=Data!B230,Data!G230,(IF(B26=Data!#REF!,Data!G925,(IF(B26=Data!#REF!,Data!#REF!,(IF(B26=Data!B285,Data!G285,Data!#REF!)))))))))))))))&amp;IF(B26=Data!#REF!,Data!#REF!,(IF(B26=Data!#REF!,Data!#REF!,(IF(B26=Data!#REF!,Data!#REF!,(IF(B26=Data!#REF!,Data!#REF!,(IF(B26=Data!#REF!,Data!#REF!,Data!#REF!)))))))))</f>
        <v>#REF!</v>
      </c>
      <c r="N26" s="377"/>
      <c r="O26" s="378"/>
      <c r="P26" s="186" t="e">
        <f>IF(B26=Data!B107,Data!H107,(IF(B26=Data!B113,Data!H113,(IF(B26=Data!B115,Data!H115,(IF(B26=Data!#REF!,Data!#REF!,(IF(B26=Data!#REF!,Data!#REF!,(IF(B26=Data!B98,Data!H98,(IF(B26=Data!#REF!,Data!#REF!,(IF(B26=Data!#REF!,Data!#REF!,Data!#REF!)))))))))))))))&amp;IF(B26=Data!B233,Data!H233,(IF(B26=Data!B234,Data!H234,(IF(B26=Data!#REF!,Data!#REF!,(IF(B26=Data!B229,Data!H229,(IF(B26=Data!B230,Data!H230,(IF(B26=Data!#REF!,Data!H925,(IF(B26=Data!#REF!,Data!#REF!,(IF(B26=Data!B285,Data!H285,Data!#REF!)))))))))))))))&amp;IF(B26=Data!#REF!,Data!#REF!,(IF(B26=Data!#REF!,Data!#REF!,(IF(B26=Data!#REF!,Data!#REF!,(IF(B26=Data!#REF!,Data!#REF!,(IF(B26=Data!#REF!,Data!#REF!,Data!#REF!)))))))))</f>
        <v>#REF!</v>
      </c>
      <c r="Q26" s="378"/>
      <c r="R26" s="378"/>
      <c r="S26" s="186" t="e">
        <f>IF(B26=Data!B107,Data!I107,(IF(B26=Data!B113,Data!I113,(IF(B26=Data!B115,Data!I115,(IF(B26=Data!#REF!,Data!#REF!,(IF(B26=Data!#REF!,Data!#REF!,(IF(B26=Data!B98,Data!I98,(IF(B26=Data!#REF!,Data!#REF!,(IF(B26=Data!#REF!,Data!#REF!,Data!#REF!)))))))))))))))&amp;IF(B26=Data!B233,Data!I233,(IF(B26=Data!B234,Data!I234,(IF(B26=Data!#REF!,Data!#REF!,(IF(B26=Data!B229,Data!I229,(IF(B26=Data!B230,Data!I230,(IF(B26=Data!#REF!,Data!I925,(IF(B26=Data!#REF!,Data!#REF!,(IF(B26=Data!B285,Data!I285,Data!#REF!)))))))))))))))&amp;IF(B26=Data!#REF!,Data!#REF!,(IF(B26=Data!#REF!,Data!#REF!,(IF(B26=Data!#REF!,Data!#REF!,(IF(B26=Data!#REF!,Data!#REF!,(IF(B26=Data!#REF!,Data!#REF!,Data!#REF!)))))))))</f>
        <v>#REF!</v>
      </c>
      <c r="T26" s="379"/>
      <c r="U26" s="186" t="e">
        <f>IF(B26=Data!B107,Data!J107,(IF(B26=Data!B113,Data!J113,(IF(B26=Data!B115,Data!J115,(IF(B26=Data!#REF!,Data!#REF!,(IF(B26=Data!#REF!,Data!#REF!,(IF(B26=Data!B98,Data!J98,(IF(B26=Data!#REF!,Data!#REF!,(IF(B26=Data!#REF!,Data!#REF!,Data!#REF!)))))))))))))))&amp;IF(B26=Data!B233,Data!J233,(IF(B26=Data!B234,Data!J234,(IF(B26=Data!#REF!,Data!#REF!,(IF(B26=Data!B229,Data!J229,(IF(B26=Data!B230,Data!J230,(IF(B26=Data!#REF!,Data!J925,(IF(B26=Data!#REF!,Data!#REF!,(IF(B26=Data!B285,Data!J285,Data!#REF!)))))))))))))))&amp;IF(B26=Data!#REF!,Data!#REF!,(IF(B26=Data!#REF!,Data!#REF!,(IF(B26=Data!#REF!,Data!#REF!,(IF(B26=Data!#REF!,Data!#REF!,(IF(B26=Data!#REF!,Data!#REF!,Data!#REF!)))))))))</f>
        <v>#REF!</v>
      </c>
      <c r="V26" s="184" t="str">
        <f>IF(D26="","",VLOOKUP(B26,Data!$B$5:$J$404,9,FALSE)*D26)</f>
        <v/>
      </c>
    </row>
    <row r="27" spans="1:22" s="340" customFormat="1" ht="17" customHeight="1">
      <c r="A27" s="272"/>
      <c r="B27" s="419"/>
      <c r="C27" s="187" t="str">
        <f>IF(D27="","",VLOOKUP(B27,Data!$B$5:$L$404,2,FALSE))</f>
        <v/>
      </c>
      <c r="D27" s="274"/>
      <c r="E27" s="341"/>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118,Data!G118,(IF(B27=Data!B124,Data!G124,(IF(B27=Data!B126,Data!G126,(IF(B27=Data!#REF!,Data!#REF!,(IF(B27=Data!#REF!,Data!#REF!,(IF(B27=Data!B109,Data!G109,(IF(B27=Data!#REF!,Data!#REF!,(IF(B27=Data!#REF!,Data!#REF!,Data!#REF!)))))))))))))))&amp;IF(B27=Data!B244,Data!G244,(IF(B27=Data!B245,Data!G245,(IF(B27=Data!#REF!,Data!#REF!,(IF(B27=Data!B240,Data!G240,(IF(B27=Data!B241,Data!G241,(IF(B27=Data!#REF!,Data!G936,(IF(B27=Data!#REF!,Data!#REF!,(IF(B27=Data!B296,Data!G296,Data!#REF!)))))))))))))))&amp;IF(B27=Data!#REF!,Data!#REF!,(IF(B27=Data!#REF!,Data!#REF!,(IF(B27=Data!#REF!,Data!#REF!,(IF(B27=Data!#REF!,Data!#REF!,(IF(B27=Data!#REF!,Data!#REF!,Data!#REF!)))))))))</f>
        <v>#REF!</v>
      </c>
      <c r="N27" s="377"/>
      <c r="O27" s="378"/>
      <c r="P27" s="186" t="e">
        <f>IF(B27=Data!B118,Data!H118,(IF(B27=Data!B124,Data!H124,(IF(B27=Data!B126,Data!H126,(IF(B27=Data!#REF!,Data!#REF!,(IF(B27=Data!#REF!,Data!#REF!,(IF(B27=Data!B109,Data!H109,(IF(B27=Data!#REF!,Data!#REF!,(IF(B27=Data!#REF!,Data!#REF!,Data!#REF!)))))))))))))))&amp;IF(B27=Data!B244,Data!H244,(IF(B27=Data!B245,Data!H245,(IF(B27=Data!#REF!,Data!#REF!,(IF(B27=Data!B240,Data!H240,(IF(B27=Data!B241,Data!H241,(IF(B27=Data!#REF!,Data!H936,(IF(B27=Data!#REF!,Data!#REF!,(IF(B27=Data!B296,Data!H296,Data!#REF!)))))))))))))))&amp;IF(B27=Data!#REF!,Data!#REF!,(IF(B27=Data!#REF!,Data!#REF!,(IF(B27=Data!#REF!,Data!#REF!,(IF(B27=Data!#REF!,Data!#REF!,(IF(B27=Data!#REF!,Data!#REF!,Data!#REF!)))))))))</f>
        <v>#REF!</v>
      </c>
      <c r="Q27" s="378"/>
      <c r="R27" s="378"/>
      <c r="S27" s="186" t="e">
        <f>IF(B27=Data!B118,Data!I118,(IF(B27=Data!B124,Data!I124,(IF(B27=Data!B126,Data!I126,(IF(B27=Data!#REF!,Data!#REF!,(IF(B27=Data!#REF!,Data!#REF!,(IF(B27=Data!B109,Data!I109,(IF(B27=Data!#REF!,Data!#REF!,(IF(B27=Data!#REF!,Data!#REF!,Data!#REF!)))))))))))))))&amp;IF(B27=Data!B244,Data!I244,(IF(B27=Data!B245,Data!I245,(IF(B27=Data!#REF!,Data!#REF!,(IF(B27=Data!B240,Data!I240,(IF(B27=Data!B241,Data!I241,(IF(B27=Data!#REF!,Data!I936,(IF(B27=Data!#REF!,Data!#REF!,(IF(B27=Data!B296,Data!I296,Data!#REF!)))))))))))))))&amp;IF(B27=Data!#REF!,Data!#REF!,(IF(B27=Data!#REF!,Data!#REF!,(IF(B27=Data!#REF!,Data!#REF!,(IF(B27=Data!#REF!,Data!#REF!,(IF(B27=Data!#REF!,Data!#REF!,Data!#REF!)))))))))</f>
        <v>#REF!</v>
      </c>
      <c r="T27" s="379"/>
      <c r="U27" s="186" t="e">
        <f>IF(B27=Data!B118,Data!J118,(IF(B27=Data!B124,Data!J124,(IF(B27=Data!B126,Data!J126,(IF(B27=Data!#REF!,Data!#REF!,(IF(B27=Data!#REF!,Data!#REF!,(IF(B27=Data!B109,Data!J109,(IF(B27=Data!#REF!,Data!#REF!,(IF(B27=Data!#REF!,Data!#REF!,Data!#REF!)))))))))))))))&amp;IF(B27=Data!B244,Data!J244,(IF(B27=Data!B245,Data!J245,(IF(B27=Data!#REF!,Data!#REF!,(IF(B27=Data!B240,Data!J240,(IF(B27=Data!B241,Data!J241,(IF(B27=Data!#REF!,Data!J936,(IF(B27=Data!#REF!,Data!#REF!,(IF(B27=Data!B296,Data!J296,Data!#REF!)))))))))))))))&amp;IF(B27=Data!#REF!,Data!#REF!,(IF(B27=Data!#REF!,Data!#REF!,(IF(B27=Data!#REF!,Data!#REF!,(IF(B27=Data!#REF!,Data!#REF!,(IF(B27=Data!#REF!,Data!#REF!,Data!#REF!)))))))))</f>
        <v>#REF!</v>
      </c>
      <c r="V27" s="184" t="str">
        <f>IF(D27="","",VLOOKUP(B27,Data!$B$5:$J$404,9,FALSE)*D27)</f>
        <v/>
      </c>
    </row>
    <row r="28" spans="1:22" s="340" customFormat="1" ht="19.5" customHeight="1">
      <c r="A28" s="272"/>
      <c r="B28" s="695" t="s">
        <v>1285</v>
      </c>
      <c r="C28" s="696"/>
      <c r="D28" s="454">
        <f>SUM(D18:D26)</f>
        <v>21</v>
      </c>
      <c r="E28" s="191"/>
      <c r="F28" s="191"/>
      <c r="G28" s="455">
        <f>SUM(G18:G26)</f>
        <v>76935.839999999997</v>
      </c>
      <c r="H28" s="383"/>
      <c r="I28" s="191"/>
      <c r="J28" s="191"/>
      <c r="K28" s="455">
        <f>SUM(K18:K27)</f>
        <v>6055</v>
      </c>
      <c r="L28" s="455">
        <f>SUM(L18:L27)</f>
        <v>5454</v>
      </c>
      <c r="M28" s="190">
        <f>SUM(M16:M17)</f>
        <v>0</v>
      </c>
      <c r="N28" s="190"/>
      <c r="O28" s="190"/>
      <c r="P28" s="190"/>
      <c r="Q28" s="190"/>
      <c r="R28" s="190">
        <f>SUM(R16:R17)</f>
        <v>0</v>
      </c>
      <c r="S28" s="190">
        <f>SUM(S16:S17)</f>
        <v>0</v>
      </c>
      <c r="T28" s="190"/>
      <c r="U28" s="190">
        <f>SUM(U16:U17)</f>
        <v>0</v>
      </c>
      <c r="V28" s="456">
        <f>SUM(V18:V27)</f>
        <v>32.025999999999996</v>
      </c>
    </row>
    <row r="29" spans="1:22" ht="10.25" customHeight="1">
      <c r="A29" s="272"/>
      <c r="B29" s="697"/>
      <c r="C29" s="698"/>
      <c r="D29" s="395"/>
      <c r="E29" s="311"/>
      <c r="F29" s="160" t="s">
        <v>523</v>
      </c>
      <c r="G29" s="157"/>
      <c r="H29" s="344"/>
      <c r="I29" s="344"/>
      <c r="J29" s="344"/>
      <c r="K29" s="161"/>
      <c r="L29" s="151"/>
      <c r="M29" s="298"/>
      <c r="T29" s="298"/>
      <c r="U29" s="298"/>
      <c r="V29" s="155"/>
    </row>
    <row r="30" spans="1:22"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22" ht="14">
      <c r="A31" s="297" t="s">
        <v>525</v>
      </c>
      <c r="B31" s="334"/>
      <c r="C31" s="308"/>
      <c r="D31" s="386" t="s">
        <v>87</v>
      </c>
      <c r="F31" s="685"/>
      <c r="G31" s="686"/>
      <c r="H31" s="297" t="s">
        <v>88</v>
      </c>
      <c r="I31" s="350"/>
      <c r="J31" s="154" t="s">
        <v>89</v>
      </c>
      <c r="K31" s="154"/>
      <c r="L31" s="150"/>
      <c r="V31" s="155"/>
    </row>
    <row r="32" spans="1:22">
      <c r="A32" s="297" t="s">
        <v>526</v>
      </c>
      <c r="B32" s="297"/>
      <c r="C32" s="298"/>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1283</v>
      </c>
      <c r="G36" s="674"/>
      <c r="H36" s="673" t="s">
        <v>1282</v>
      </c>
      <c r="I36" s="674"/>
      <c r="J36" s="158" t="s">
        <v>104</v>
      </c>
      <c r="K36" s="158"/>
      <c r="L36" s="675" t="s">
        <v>105</v>
      </c>
      <c r="M36" s="676"/>
      <c r="N36" s="676"/>
      <c r="O36" s="676"/>
      <c r="P36" s="676"/>
      <c r="Q36" s="676"/>
      <c r="R36" s="676"/>
      <c r="S36" s="676"/>
      <c r="T36" s="676"/>
      <c r="U36" s="676"/>
      <c r="V36" s="677"/>
    </row>
    <row r="37" spans="1:22">
      <c r="B37" s="305"/>
    </row>
    <row r="40" spans="1:22" ht="19.25" customHeight="1"/>
    <row r="41" spans="1:22" ht="19.25" customHeight="1"/>
    <row r="42" spans="1:22" s="354" customFormat="1" ht="17.75" customHeight="1">
      <c r="A42" s="163" t="s">
        <v>886</v>
      </c>
      <c r="B42" s="146"/>
      <c r="C42" s="163" t="s">
        <v>569</v>
      </c>
      <c r="D42" s="382"/>
      <c r="E42" s="363"/>
      <c r="F42" s="163" t="s">
        <v>880</v>
      </c>
      <c r="G42" s="146"/>
      <c r="H42" s="163" t="s">
        <v>569</v>
      </c>
      <c r="K42" s="265"/>
      <c r="L42" s="265"/>
      <c r="V42" s="264"/>
    </row>
    <row r="43" spans="1:22" s="354" customFormat="1" ht="17.75" customHeight="1">
      <c r="A43" s="163" t="s">
        <v>887</v>
      </c>
      <c r="B43" s="146"/>
      <c r="C43" s="163" t="s">
        <v>891</v>
      </c>
      <c r="D43" s="382"/>
      <c r="E43" s="363"/>
      <c r="F43" s="247" t="s">
        <v>881</v>
      </c>
      <c r="G43" s="381"/>
      <c r="H43" s="247" t="s">
        <v>891</v>
      </c>
      <c r="K43" s="265"/>
      <c r="L43" s="265"/>
      <c r="V43" s="264"/>
    </row>
    <row r="44" spans="1:22" s="354" customFormat="1" ht="17.75" customHeight="1">
      <c r="A44" s="163" t="s">
        <v>888</v>
      </c>
      <c r="B44" s="146"/>
      <c r="C44" s="163" t="s">
        <v>891</v>
      </c>
      <c r="D44" s="382"/>
      <c r="E44" s="363"/>
      <c r="F44" s="163" t="s">
        <v>882</v>
      </c>
      <c r="G44" s="146"/>
      <c r="H44" s="163" t="s">
        <v>569</v>
      </c>
      <c r="K44" s="265"/>
      <c r="L44" s="265"/>
      <c r="V44" s="264"/>
    </row>
    <row r="45" spans="1:22" s="354" customFormat="1" ht="17.75" customHeight="1">
      <c r="A45" s="163" t="s">
        <v>889</v>
      </c>
      <c r="B45" s="146"/>
      <c r="C45" s="163" t="s">
        <v>569</v>
      </c>
      <c r="D45" s="382"/>
      <c r="E45" s="363"/>
      <c r="F45" s="163" t="s">
        <v>883</v>
      </c>
      <c r="G45" s="146"/>
      <c r="H45" s="163" t="s">
        <v>569</v>
      </c>
      <c r="K45" s="265"/>
      <c r="L45" s="265"/>
      <c r="V45" s="264"/>
    </row>
    <row r="46" spans="1:22" s="354" customFormat="1" ht="17.75" customHeight="1">
      <c r="A46" s="163" t="s">
        <v>890</v>
      </c>
      <c r="B46" s="146"/>
      <c r="C46" s="163" t="s">
        <v>569</v>
      </c>
      <c r="D46" s="382"/>
      <c r="E46" s="363"/>
      <c r="F46" s="163" t="s">
        <v>885</v>
      </c>
      <c r="G46" s="146"/>
      <c r="H46" s="163" t="s">
        <v>569</v>
      </c>
      <c r="K46" s="265"/>
      <c r="L46" s="265"/>
      <c r="V46" s="264"/>
    </row>
    <row r="47" spans="1:22" ht="18.75" customHeight="1">
      <c r="A47" s="411"/>
      <c r="B47" s="411"/>
      <c r="C47" s="411"/>
      <c r="D47" s="384"/>
      <c r="E47" s="266"/>
      <c r="F47" s="163" t="s">
        <v>884</v>
      </c>
      <c r="H47" s="163" t="s">
        <v>569</v>
      </c>
    </row>
    <row r="48" spans="1:22" ht="17.5">
      <c r="A48" s="268"/>
      <c r="B48" s="411"/>
      <c r="C48" s="411"/>
      <c r="D48" s="384"/>
      <c r="E48" s="411"/>
      <c r="F48" s="267"/>
      <c r="G48" s="267"/>
      <c r="H48" s="411"/>
    </row>
    <row r="50" spans="1:12">
      <c r="D50" s="386" t="s">
        <v>872</v>
      </c>
    </row>
    <row r="51" spans="1:12">
      <c r="L51" s="355"/>
    </row>
    <row r="52" spans="1:12" ht="14">
      <c r="A52" s="356"/>
      <c r="C52" s="334"/>
      <c r="D52" s="398"/>
      <c r="L52" s="358"/>
    </row>
    <row r="53" spans="1:12" ht="14">
      <c r="A53" s="359"/>
      <c r="C53" s="334"/>
      <c r="D53" s="398"/>
      <c r="L53" s="358"/>
    </row>
    <row r="54" spans="1:12" ht="14">
      <c r="A54" s="359"/>
      <c r="C54" s="334"/>
      <c r="D54" s="398"/>
      <c r="L54" s="358"/>
    </row>
    <row r="55" spans="1:12" ht="14">
      <c r="A55" s="359"/>
      <c r="B55" s="334"/>
      <c r="C55" s="334"/>
      <c r="D55" s="398"/>
      <c r="L55" s="358"/>
    </row>
    <row r="56" spans="1:12" ht="14">
      <c r="A56" s="359"/>
      <c r="B56" s="334"/>
      <c r="C56" s="334"/>
      <c r="D56" s="398"/>
      <c r="L56" s="358"/>
    </row>
    <row r="57" spans="1:12" ht="14">
      <c r="A57" s="359"/>
      <c r="B57" s="334"/>
      <c r="C57" s="334"/>
      <c r="D57" s="398"/>
      <c r="L57" s="358"/>
    </row>
    <row r="58" spans="1:12" ht="14">
      <c r="A58" s="334"/>
      <c r="B58" s="334"/>
      <c r="C58" s="334"/>
      <c r="D58" s="398"/>
      <c r="L58" s="360"/>
    </row>
    <row r="59" spans="1:12" ht="14">
      <c r="A59" s="359"/>
      <c r="B59" s="334"/>
      <c r="C59" s="334"/>
      <c r="D59" s="398"/>
    </row>
    <row r="60" spans="1:12" ht="14">
      <c r="A60" s="334"/>
      <c r="B60" s="334"/>
      <c r="C60" s="334"/>
      <c r="D60" s="398"/>
    </row>
    <row r="61" spans="1:12" ht="14">
      <c r="A61" s="334"/>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34"/>
      <c r="B72" s="334"/>
      <c r="C72" s="334"/>
      <c r="D72" s="398"/>
    </row>
    <row r="73" spans="1:4" ht="14">
      <c r="B73" s="334"/>
    </row>
    <row r="74" spans="1:4" ht="14">
      <c r="B74" s="334"/>
    </row>
    <row r="75" spans="1:4" ht="14">
      <c r="B75"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36" max="21" man="1"/>
  </rowBreaks>
  <drawing r:id="rId2"/>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0D431-7595-41A6-AAB1-FA048D4C14B3}">
  <sheetPr>
    <tabColor rgb="FF00FFFF"/>
    <pageSetUpPr fitToPage="1"/>
  </sheetPr>
  <dimension ref="A1:AD73"/>
  <sheetViews>
    <sheetView zoomScale="70" zoomScaleNormal="70" zoomScaleSheetLayoutView="85" workbookViewId="0">
      <selection activeCell="B18" sqref="B18"/>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46"/>
      <c r="I10" s="647"/>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1207</v>
      </c>
      <c r="C18" s="187" t="str">
        <f>IF(D18="","",VLOOKUP(B18,Data!$B$5:$L$404,2,FALSE))</f>
        <v/>
      </c>
      <c r="D18" s="274"/>
      <c r="E18" s="276"/>
      <c r="F18" s="185" t="str">
        <f>IF(D18="","",VLOOKUP(B18,Data!$B$5:$L$404,11,FALSE))</f>
        <v/>
      </c>
      <c r="G18" s="188" t="str">
        <f t="shared" ref="G18:G23"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5</v>
      </c>
      <c r="B19" s="419" t="s">
        <v>298</v>
      </c>
      <c r="C19" s="187" t="str">
        <f>IF(D19="","",VLOOKUP(B19,Data!$B$5:$L$404,2,FALSE))</f>
        <v>WY32280</v>
      </c>
      <c r="D19" s="274">
        <v>2</v>
      </c>
      <c r="E19" s="466"/>
      <c r="F19" s="185">
        <f>IF(D19="","",VLOOKUP(B19,Data!$B$5:$L$404,11,FALSE))</f>
        <v>2846.44</v>
      </c>
      <c r="G19" s="188">
        <f t="shared" si="0"/>
        <v>5692.88</v>
      </c>
      <c r="H19" s="182" t="str">
        <f>IF(D19="","",VLOOKUP(B19,Data!$B$5:$D$404,3,FALSE))</f>
        <v>C/T</v>
      </c>
      <c r="I19" s="182" t="str">
        <f>IF(D19="","",VLOOKUP(B19,Data!$B$5:$M$404,12,FALSE))</f>
        <v>Indonesia</v>
      </c>
      <c r="J19" s="553" t="s">
        <v>1206</v>
      </c>
      <c r="K19" s="183">
        <f>IF(D19="","",VLOOKUP(B19,Data!$B$5:$E$404,4,FALSE)*D19)</f>
        <v>532</v>
      </c>
      <c r="L19" s="183">
        <f>IF(D19="","",VLOOKUP(B19,Data!$B$5:$F$404,5,FALSE)*D19)</f>
        <v>492</v>
      </c>
      <c r="M19" s="189" t="e">
        <f>IF(B19=Data!B82,Data!G82,(IF(B19=Data!B88,Data!G88,(IF(B19=Data!B90,Data!G90,(IF(B19=Data!#REF!,Data!#REF!,(IF(B19=Data!#REF!,Data!#REF!,(IF(B19=Data!B73,Data!G73,(IF(B19=Data!#REF!,Data!#REF!,(IF(B19=Data!#REF!,Data!#REF!,Data!#REF!)))))))))))))))&amp;IF(B19=Data!B207,Data!G207,(IF(B19=Data!B208,Data!G208,(IF(B19=Data!#REF!,Data!#REF!,(IF(B19=Data!B203,Data!G203,(IF(B19=Data!B204,Data!G204,(IF(B19=Data!#REF!,Data!G900,(IF(B19=Data!#REF!,Data!#REF!,(IF(B19=Data!B260,Data!G260,Data!#REF!)))))))))))))))&amp;IF(B19=Data!#REF!,Data!#REF!,(IF(B19=Data!#REF!,Data!#REF!,(IF(B19=Data!#REF!,Data!#REF!,(IF(B19=Data!#REF!,Data!#REF!,(IF(B19=Data!#REF!,Data!#REF!,Data!#REF!)))))))))</f>
        <v>#REF!</v>
      </c>
      <c r="N19" s="377"/>
      <c r="O19" s="378"/>
      <c r="P19" s="186" t="e">
        <f>IF(B19=Data!B82,Data!H82,(IF(B19=Data!B88,Data!H88,(IF(B19=Data!B90,Data!H90,(IF(B19=Data!#REF!,Data!#REF!,(IF(B19=Data!#REF!,Data!#REF!,(IF(B19=Data!B73,Data!H73,(IF(B19=Data!#REF!,Data!#REF!,(IF(B19=Data!#REF!,Data!#REF!,Data!#REF!)))))))))))))))&amp;IF(B19=Data!B207,Data!H207,(IF(B19=Data!B208,Data!H208,(IF(B19=Data!#REF!,Data!#REF!,(IF(B19=Data!B203,Data!H203,(IF(B19=Data!B204,Data!H204,(IF(B19=Data!#REF!,Data!H900,(IF(B19=Data!#REF!,Data!#REF!,(IF(B19=Data!B260,Data!H260,Data!#REF!)))))))))))))))&amp;IF(B19=Data!#REF!,Data!#REF!,(IF(B19=Data!#REF!,Data!#REF!,(IF(B19=Data!#REF!,Data!#REF!,(IF(B19=Data!#REF!,Data!#REF!,(IF(B19=Data!#REF!,Data!#REF!,Data!#REF!)))))))))</f>
        <v>#REF!</v>
      </c>
      <c r="Q19" s="378"/>
      <c r="R19" s="378"/>
      <c r="S19" s="186" t="e">
        <f>IF(B19=Data!B82,Data!I82,(IF(B19=Data!B88,Data!I88,(IF(B19=Data!B90,Data!I90,(IF(B19=Data!#REF!,Data!#REF!,(IF(B19=Data!#REF!,Data!#REF!,(IF(B19=Data!B73,Data!I73,(IF(B19=Data!#REF!,Data!#REF!,(IF(B19=Data!#REF!,Data!#REF!,Data!#REF!)))))))))))))))&amp;IF(B19=Data!B207,Data!I207,(IF(B19=Data!B208,Data!I208,(IF(B19=Data!#REF!,Data!#REF!,(IF(B19=Data!B203,Data!I203,(IF(B19=Data!B204,Data!I204,(IF(B19=Data!#REF!,Data!I900,(IF(B19=Data!#REF!,Data!#REF!,(IF(B19=Data!B260,Data!I260,Data!#REF!)))))))))))))))&amp;IF(B19=Data!#REF!,Data!#REF!,(IF(B19=Data!#REF!,Data!#REF!,(IF(B19=Data!#REF!,Data!#REF!,(IF(B19=Data!#REF!,Data!#REF!,(IF(B19=Data!#REF!,Data!#REF!,Data!#REF!)))))))))</f>
        <v>#REF!</v>
      </c>
      <c r="T19" s="379"/>
      <c r="U19" s="186" t="e">
        <f>IF(B19=Data!B82,Data!J82,(IF(B19=Data!B88,Data!J88,(IF(B19=Data!B90,Data!J90,(IF(B19=Data!#REF!,Data!#REF!,(IF(B19=Data!#REF!,Data!#REF!,(IF(B19=Data!B73,Data!J73,(IF(B19=Data!#REF!,Data!#REF!,(IF(B19=Data!#REF!,Data!#REF!,Data!#REF!)))))))))))))))&amp;IF(B19=Data!B207,Data!J207,(IF(B19=Data!B208,Data!J208,(IF(B19=Data!#REF!,Data!#REF!,(IF(B19=Data!B203,Data!J203,(IF(B19=Data!B204,Data!J204,(IF(B19=Data!#REF!,Data!J900,(IF(B19=Data!#REF!,Data!#REF!,(IF(B19=Data!B260,Data!J260,Data!#REF!)))))))))))))))&amp;IF(B19=Data!#REF!,Data!#REF!,(IF(B19=Data!#REF!,Data!#REF!,(IF(B19=Data!#REF!,Data!#REF!,(IF(B19=Data!#REF!,Data!#REF!,(IF(B19=Data!#REF!,Data!#REF!,Data!#REF!)))))))))</f>
        <v>#REF!</v>
      </c>
      <c r="V19" s="184">
        <f>IF(D19="","",VLOOKUP(B19,Data!$B$5:$J$404,9,FALSE)*D19)</f>
        <v>2.976</v>
      </c>
    </row>
    <row r="20" spans="1:30" s="340" customFormat="1" ht="17" customHeight="1">
      <c r="A20" s="272"/>
      <c r="B20" s="419"/>
      <c r="C20" s="187" t="str">
        <f>IF(D20="","",VLOOKUP(B20,Data!$B$5:$L$404,2,FALSE))</f>
        <v/>
      </c>
      <c r="D20" s="274"/>
      <c r="E20" s="466"/>
      <c r="F20" s="185" t="str">
        <f>IF(D20="","",VLOOKUP(B20,Data!$B$5:$L$404,11,FALSE))</f>
        <v/>
      </c>
      <c r="G20" s="188" t="str">
        <f t="shared" si="0"/>
        <v>-</v>
      </c>
      <c r="H20" s="182" t="str">
        <f>IF(D20="","",VLOOKUP(B20,Data!$B$5:$D$404,3,FALSE))</f>
        <v/>
      </c>
      <c r="I20" s="182" t="str">
        <f>IF(D20="","",VLOOKUP(B20,Data!$B$5:$M$404,12,FALSE))</f>
        <v/>
      </c>
      <c r="J20" s="553"/>
      <c r="K20" s="183" t="str">
        <f>IF(D20="","",VLOOKUP(B20,Data!$B$5:$E$404,4,FALSE)*D20)</f>
        <v/>
      </c>
      <c r="L20" s="183" t="str">
        <f>IF(D20="","",VLOOKUP(B20,Data!$B$5:$F$404,5,FALSE)*D20)</f>
        <v/>
      </c>
      <c r="M20" s="189" t="e">
        <f>IF(B20=Data!B81,Data!G81,(IF(B20=Data!B87,Data!G87,(IF(B20=Data!B89,Data!G89,(IF(B20=Data!#REF!,Data!#REF!,(IF(B20=Data!#REF!,Data!#REF!,(IF(B20=Data!B72,Data!G72,(IF(B20=Data!#REF!,Data!#REF!,(IF(B20=Data!#REF!,Data!#REF!,Data!#REF!)))))))))))))))&amp;IF(B20=Data!B206,Data!G206,(IF(B20=Data!B207,Data!G207,(IF(B20=Data!#REF!,Data!#REF!,(IF(B20=Data!B202,Data!G202,(IF(B20=Data!B203,Data!G203,(IF(B20=Data!#REF!,Data!G899,(IF(B20=Data!#REF!,Data!#REF!,(IF(B20=Data!B259,Data!G259,Data!#REF!)))))))))))))))&amp;IF(B20=Data!#REF!,Data!#REF!,(IF(B20=Data!#REF!,Data!#REF!,(IF(B20=Data!#REF!,Data!#REF!,(IF(B20=Data!#REF!,Data!#REF!,(IF(B20=Data!#REF!,Data!#REF!,Data!#REF!)))))))))</f>
        <v>#REF!</v>
      </c>
      <c r="N20" s="377"/>
      <c r="O20" s="378"/>
      <c r="P20" s="186" t="e">
        <f>IF(B20=Data!B81,Data!H81,(IF(B20=Data!B87,Data!H87,(IF(B20=Data!B89,Data!H89,(IF(B20=Data!#REF!,Data!#REF!,(IF(B20=Data!#REF!,Data!#REF!,(IF(B20=Data!B72,Data!H72,(IF(B20=Data!#REF!,Data!#REF!,(IF(B20=Data!#REF!,Data!#REF!,Data!#REF!)))))))))))))))&amp;IF(B20=Data!B206,Data!H206,(IF(B20=Data!B207,Data!H207,(IF(B20=Data!#REF!,Data!#REF!,(IF(B20=Data!B202,Data!H202,(IF(B20=Data!B203,Data!H203,(IF(B20=Data!#REF!,Data!H899,(IF(B20=Data!#REF!,Data!#REF!,(IF(B20=Data!B259,Data!H259,Data!#REF!)))))))))))))))&amp;IF(B20=Data!#REF!,Data!#REF!,(IF(B20=Data!#REF!,Data!#REF!,(IF(B20=Data!#REF!,Data!#REF!,(IF(B20=Data!#REF!,Data!#REF!,(IF(B20=Data!#REF!,Data!#REF!,Data!#REF!)))))))))</f>
        <v>#REF!</v>
      </c>
      <c r="Q20" s="378"/>
      <c r="R20" s="378"/>
      <c r="S20" s="186" t="e">
        <f>IF(B20=Data!B81,Data!I81,(IF(B20=Data!B87,Data!I87,(IF(B20=Data!B89,Data!I89,(IF(B20=Data!#REF!,Data!#REF!,(IF(B20=Data!#REF!,Data!#REF!,(IF(B20=Data!B72,Data!I72,(IF(B20=Data!#REF!,Data!#REF!,(IF(B20=Data!#REF!,Data!#REF!,Data!#REF!)))))))))))))))&amp;IF(B20=Data!B206,Data!I206,(IF(B20=Data!B207,Data!I207,(IF(B20=Data!#REF!,Data!#REF!,(IF(B20=Data!B202,Data!I202,(IF(B20=Data!B203,Data!I203,(IF(B20=Data!#REF!,Data!I899,(IF(B20=Data!#REF!,Data!#REF!,(IF(B20=Data!B259,Data!I259,Data!#REF!)))))))))))))))&amp;IF(B20=Data!#REF!,Data!#REF!,(IF(B20=Data!#REF!,Data!#REF!,(IF(B20=Data!#REF!,Data!#REF!,(IF(B20=Data!#REF!,Data!#REF!,(IF(B20=Data!#REF!,Data!#REF!,Data!#REF!)))))))))</f>
        <v>#REF!</v>
      </c>
      <c r="T20" s="379"/>
      <c r="U20" s="186" t="e">
        <f>IF(B20=Data!B81,Data!J81,(IF(B20=Data!B87,Data!J87,(IF(B20=Data!B89,Data!J89,(IF(B20=Data!#REF!,Data!#REF!,(IF(B20=Data!#REF!,Data!#REF!,(IF(B20=Data!B72,Data!J72,(IF(B20=Data!#REF!,Data!#REF!,(IF(B20=Data!#REF!,Data!#REF!,Data!#REF!)))))))))))))))&amp;IF(B20=Data!B206,Data!J206,(IF(B20=Data!B207,Data!J207,(IF(B20=Data!#REF!,Data!#REF!,(IF(B20=Data!B202,Data!J202,(IF(B20=Data!B203,Data!J203,(IF(B20=Data!#REF!,Data!J899,(IF(B20=Data!#REF!,Data!#REF!,(IF(B20=Data!B259,Data!J259,Data!#REF!)))))))))))))))&amp;IF(B20=Data!#REF!,Data!#REF!,(IF(B20=Data!#REF!,Data!#REF!,(IF(B20=Data!#REF!,Data!#REF!,(IF(B20=Data!#REF!,Data!#REF!,(IF(B20=Data!#REF!,Data!#REF!,Data!#REF!)))))))))</f>
        <v>#REF!</v>
      </c>
      <c r="V20" s="184" t="str">
        <f>IF(D20="","",VLOOKUP(B20,Data!$B$5:$J$404,9,FALSE)*D20)</f>
        <v/>
      </c>
    </row>
    <row r="21" spans="1:30" s="409" customFormat="1" ht="17" customHeight="1">
      <c r="A21" s="410"/>
      <c r="B21" s="368"/>
      <c r="C21" s="187" t="str">
        <f>IF(D21="","",VLOOKUP(B21,Data!$B$5:$L$404,2,FALSE))</f>
        <v/>
      </c>
      <c r="D21" s="274"/>
      <c r="E21" s="273"/>
      <c r="F21" s="376" t="str">
        <f>IF(D21="","",VLOOKUP(B21,Data!$B$5:$L$404,11,FALSE))</f>
        <v/>
      </c>
      <c r="G21" s="400" t="str">
        <f t="shared" si="0"/>
        <v>-</v>
      </c>
      <c r="H21" s="401" t="str">
        <f>IF(D21="","",VLOOKUP(B21,Data!$B$5:$D$404,3,FALSE))</f>
        <v/>
      </c>
      <c r="I21" s="401" t="str">
        <f>IF(D21="","",VLOOKUP(B21,Data!$B$5:$M$404,12,FALSE))</f>
        <v/>
      </c>
      <c r="J21" s="402"/>
      <c r="K21" s="187" t="str">
        <f>IF(D21="","",VLOOKUP(B21,Data!$B$5:$E$404,4,FALSE)*D21)</f>
        <v/>
      </c>
      <c r="L21" s="187" t="str">
        <f>IF(D21="","",VLOOKUP(B21,Data!$B$5:$F$404,5,FALSE)*D21)</f>
        <v/>
      </c>
      <c r="M21" s="403"/>
      <c r="N21" s="404"/>
      <c r="O21" s="405"/>
      <c r="P21" s="406"/>
      <c r="Q21" s="405"/>
      <c r="R21" s="405"/>
      <c r="S21" s="406"/>
      <c r="T21" s="407"/>
      <c r="U21" s="406"/>
      <c r="V21" s="408" t="str">
        <f>IF(D21="","",VLOOKUP(B21,Data!$B$5:$J$404,9,FALSE)*D21)</f>
        <v/>
      </c>
      <c r="W21" s="386"/>
      <c r="X21" s="386"/>
      <c r="Y21" s="386"/>
      <c r="Z21" s="386"/>
      <c r="AA21" s="386"/>
      <c r="AB21" s="386"/>
      <c r="AC21" s="386"/>
      <c r="AD21" s="386"/>
    </row>
    <row r="22" spans="1:30" s="340" customFormat="1" ht="17" customHeight="1">
      <c r="A22" s="410"/>
      <c r="B22" s="342"/>
      <c r="C22" s="187" t="str">
        <f>IF(D22="","",VLOOKUP(B22,Data!$B$5:$L$404,2,FALSE))</f>
        <v/>
      </c>
      <c r="D22" s="274"/>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399"/>
      <c r="B23" s="342" t="s">
        <v>871</v>
      </c>
      <c r="C23" s="187" t="str">
        <f>IF(D23="","",VLOOKUP(B23,Data!$B$5:$L$404,2,FALSE))</f>
        <v/>
      </c>
      <c r="D23" s="274"/>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410"/>
      <c r="B24" s="342" t="s">
        <v>1288</v>
      </c>
      <c r="C24" s="187"/>
      <c r="D24" s="274" t="s">
        <v>12</v>
      </c>
      <c r="E24" s="276"/>
      <c r="F24" s="185"/>
      <c r="G24" s="188"/>
      <c r="H24" s="182"/>
      <c r="I24" s="182"/>
      <c r="J24" s="246"/>
      <c r="K24" s="183"/>
      <c r="L24" s="183"/>
      <c r="M24" s="189" t="e">
        <f>IF(B24=Data!B87,Data!G87,(IF(B24=Data!B93,Data!G93,(IF(B24=Data!B95,Data!G95,(IF(B24=Data!#REF!,Data!#REF!,(IF(B24=Data!#REF!,Data!#REF!,(IF(B24=Data!B78,Data!G78,(IF(B24=Data!#REF!,Data!#REF!,(IF(B24=Data!#REF!,Data!#REF!,Data!#REF!)))))))))))))))&amp;IF(B24=Data!B212,Data!G212,(IF(B24=Data!B213,Data!G213,(IF(B24=Data!#REF!,Data!#REF!,(IF(B24=Data!B208,Data!G208,(IF(B24=Data!B209,Data!G209,(IF(B24=Data!#REF!,Data!G905,(IF(B24=Data!#REF!,Data!#REF!,(IF(B24=Data!B265,Data!G265,Data!#REF!)))))))))))))))&amp;IF(B24=Data!#REF!,Data!#REF!,(IF(B24=Data!#REF!,Data!#REF!,(IF(B24=Data!#REF!,Data!#REF!,(IF(B24=Data!#REF!,Data!#REF!,(IF(B24=Data!#REF!,Data!#REF!,Data!#REF!)))))))))</f>
        <v>#REF!</v>
      </c>
      <c r="N24" s="377"/>
      <c r="O24" s="378"/>
      <c r="P24" s="186" t="e">
        <f>IF(B24=Data!B87,Data!H87,(IF(B24=Data!B93,Data!H93,(IF(B24=Data!B95,Data!H95,(IF(B24=Data!#REF!,Data!#REF!,(IF(B24=Data!#REF!,Data!#REF!,(IF(B24=Data!B78,Data!H78,(IF(B24=Data!#REF!,Data!#REF!,(IF(B24=Data!#REF!,Data!#REF!,Data!#REF!)))))))))))))))&amp;IF(B24=Data!B212,Data!H212,(IF(B24=Data!B213,Data!H213,(IF(B24=Data!#REF!,Data!#REF!,(IF(B24=Data!B208,Data!H208,(IF(B24=Data!B209,Data!H209,(IF(B24=Data!#REF!,Data!H905,(IF(B24=Data!#REF!,Data!#REF!,(IF(B24=Data!B265,Data!H265,Data!#REF!)))))))))))))))&amp;IF(B24=Data!#REF!,Data!#REF!,(IF(B24=Data!#REF!,Data!#REF!,(IF(B24=Data!#REF!,Data!#REF!,(IF(B24=Data!#REF!,Data!#REF!,(IF(B24=Data!#REF!,Data!#REF!,Data!#REF!)))))))))</f>
        <v>#REF!</v>
      </c>
      <c r="Q24" s="378"/>
      <c r="R24" s="378"/>
      <c r="S24" s="186" t="e">
        <f>IF(B24=Data!B87,Data!I87,(IF(B24=Data!B93,Data!I93,(IF(B24=Data!B95,Data!I95,(IF(B24=Data!#REF!,Data!#REF!,(IF(B24=Data!#REF!,Data!#REF!,(IF(B24=Data!B78,Data!I78,(IF(B24=Data!#REF!,Data!#REF!,(IF(B24=Data!#REF!,Data!#REF!,Data!#REF!)))))))))))))))&amp;IF(B24=Data!B212,Data!I212,(IF(B24=Data!B213,Data!I213,(IF(B24=Data!#REF!,Data!#REF!,(IF(B24=Data!B208,Data!I208,(IF(B24=Data!B209,Data!I209,(IF(B24=Data!#REF!,Data!I905,(IF(B24=Data!#REF!,Data!#REF!,(IF(B24=Data!B265,Data!I265,Data!#REF!)))))))))))))))&amp;IF(B24=Data!#REF!,Data!#REF!,(IF(B24=Data!#REF!,Data!#REF!,(IF(B24=Data!#REF!,Data!#REF!,(IF(B24=Data!#REF!,Data!#REF!,(IF(B24=Data!#REF!,Data!#REF!,Data!#REF!)))))))))</f>
        <v>#REF!</v>
      </c>
      <c r="T24" s="379"/>
      <c r="U24" s="186" t="e">
        <f>IF(B24=Data!B87,Data!J87,(IF(B24=Data!B93,Data!J93,(IF(B24=Data!B95,Data!J95,(IF(B24=Data!#REF!,Data!#REF!,(IF(B24=Data!#REF!,Data!#REF!,(IF(B24=Data!B78,Data!J78,(IF(B24=Data!#REF!,Data!#REF!,(IF(B24=Data!#REF!,Data!#REF!,Data!#REF!)))))))))))))))&amp;IF(B24=Data!B212,Data!J212,(IF(B24=Data!B213,Data!J213,(IF(B24=Data!#REF!,Data!#REF!,(IF(B24=Data!B208,Data!J208,(IF(B24=Data!B209,Data!J209,(IF(B24=Data!#REF!,Data!J905,(IF(B24=Data!#REF!,Data!#REF!,(IF(B24=Data!B265,Data!J265,Data!#REF!)))))))))))))))&amp;IF(B24=Data!#REF!,Data!#REF!,(IF(B24=Data!#REF!,Data!#REF!,(IF(B24=Data!#REF!,Data!#REF!,(IF(B24=Data!#REF!,Data!#REF!,(IF(B24=Data!#REF!,Data!#REF!,Data!#REF!)))))))))</f>
        <v>#REF!</v>
      </c>
      <c r="V24" s="184"/>
      <c r="W24" s="282"/>
      <c r="X24" s="282"/>
      <c r="Y24" s="282"/>
      <c r="Z24" s="282"/>
      <c r="AA24" s="282"/>
      <c r="AB24" s="282"/>
      <c r="AC24" s="282"/>
      <c r="AD24" s="282"/>
    </row>
    <row r="25" spans="1:30" s="340" customFormat="1" ht="19.5" customHeight="1">
      <c r="A25" s="272"/>
      <c r="B25" s="695" t="s">
        <v>1286</v>
      </c>
      <c r="C25" s="696"/>
      <c r="D25" s="269">
        <f>SUM(D16:D24)</f>
        <v>2</v>
      </c>
      <c r="E25" s="374"/>
      <c r="F25" s="380"/>
      <c r="G25" s="191">
        <f>SUM(G16:G24)</f>
        <v>5692.88</v>
      </c>
      <c r="H25" s="191"/>
      <c r="I25" s="383"/>
      <c r="J25" s="343"/>
      <c r="K25" s="191">
        <f>SUM(K16:K24)</f>
        <v>532</v>
      </c>
      <c r="L25" s="191">
        <f>SUM(L16:L24)</f>
        <v>492</v>
      </c>
      <c r="M25" s="191" t="e">
        <f>SUM(M16:M24)</f>
        <v>#REF!</v>
      </c>
      <c r="N25" s="190">
        <f>SUM(N14:N15)</f>
        <v>0</v>
      </c>
      <c r="O25" s="190" t="e">
        <f>SUM(#REF!)</f>
        <v>#REF!</v>
      </c>
      <c r="P25" s="190">
        <f>SUM(P14:P15)</f>
        <v>0</v>
      </c>
      <c r="Q25" s="190">
        <f>SUM(Q14:Q15)</f>
        <v>0</v>
      </c>
      <c r="R25" s="190" t="e">
        <f>SUM(#REF!)</f>
        <v>#REF!</v>
      </c>
      <c r="S25" s="190">
        <f>SUM(S14:S15)</f>
        <v>0</v>
      </c>
      <c r="T25" s="190">
        <f>SUM(T14:T15)</f>
        <v>0</v>
      </c>
      <c r="U25" s="190"/>
      <c r="V25" s="192">
        <f>SUM(V16:V24)</f>
        <v>2.976</v>
      </c>
      <c r="W25" s="282"/>
    </row>
    <row r="26" spans="1:30" ht="10.5" customHeight="1">
      <c r="A26" s="272"/>
      <c r="B26" s="697"/>
      <c r="C26" s="698"/>
      <c r="D26" s="395"/>
      <c r="E26" s="375"/>
      <c r="F26" s="311"/>
      <c r="G26" s="160" t="s">
        <v>523</v>
      </c>
      <c r="H26" s="157"/>
      <c r="I26" s="344"/>
      <c r="J26" s="344"/>
      <c r="K26" s="344"/>
      <c r="L26" s="161"/>
      <c r="M26" s="151"/>
      <c r="N26" s="298"/>
      <c r="U26" s="298"/>
      <c r="V26" s="298"/>
    </row>
    <row r="27" spans="1:30" ht="14">
      <c r="A27" s="290" t="s">
        <v>524</v>
      </c>
      <c r="B27" s="346"/>
      <c r="C27" s="347"/>
      <c r="D27" s="396" t="s">
        <v>81</v>
      </c>
      <c r="E27" s="305"/>
      <c r="F27" s="68" t="s">
        <v>82</v>
      </c>
      <c r="G27" s="72"/>
      <c r="H27" s="322" t="s">
        <v>83</v>
      </c>
      <c r="I27" s="349"/>
      <c r="J27" s="152" t="s">
        <v>84</v>
      </c>
      <c r="K27" s="152"/>
      <c r="L27" s="682" t="s">
        <v>85</v>
      </c>
      <c r="M27" s="683"/>
      <c r="N27" s="683"/>
      <c r="O27" s="683"/>
      <c r="P27" s="683"/>
      <c r="Q27" s="683"/>
      <c r="R27" s="683"/>
      <c r="S27" s="683"/>
      <c r="T27" s="683"/>
      <c r="U27" s="683"/>
      <c r="V27" s="684"/>
    </row>
    <row r="28" spans="1:30" ht="14">
      <c r="A28" s="297" t="s">
        <v>525</v>
      </c>
      <c r="B28" s="334"/>
      <c r="C28" s="308"/>
      <c r="D28" s="386" t="s">
        <v>87</v>
      </c>
      <c r="F28" s="685"/>
      <c r="G28" s="686"/>
      <c r="H28" s="297" t="s">
        <v>88</v>
      </c>
      <c r="I28" s="350"/>
      <c r="J28" s="154" t="s">
        <v>89</v>
      </c>
      <c r="K28" s="154"/>
      <c r="L28" s="150"/>
      <c r="V28" s="155"/>
    </row>
    <row r="29" spans="1:30">
      <c r="A29" s="297" t="s">
        <v>526</v>
      </c>
      <c r="B29" s="297"/>
      <c r="C29" s="298"/>
      <c r="D29" s="386"/>
      <c r="F29" s="685"/>
      <c r="G29" s="686"/>
      <c r="H29" s="297"/>
      <c r="I29" s="350"/>
      <c r="J29" s="154" t="s">
        <v>93</v>
      </c>
      <c r="K29" s="154"/>
      <c r="L29" s="150"/>
      <c r="V29" s="155"/>
    </row>
    <row r="30" spans="1:30" ht="10.5" customHeight="1">
      <c r="A30" s="311"/>
      <c r="B30" s="351"/>
      <c r="C30" s="352"/>
      <c r="D30" s="386" t="s">
        <v>94</v>
      </c>
      <c r="F30" s="685"/>
      <c r="G30" s="686"/>
      <c r="H30" s="297" t="s">
        <v>95</v>
      </c>
      <c r="I30" s="350"/>
      <c r="J30" s="154"/>
      <c r="K30" s="154"/>
      <c r="L30" s="150"/>
      <c r="V30" s="155"/>
    </row>
    <row r="31" spans="1:30" ht="13">
      <c r="A31" s="290" t="s">
        <v>96</v>
      </c>
      <c r="C31" s="292"/>
      <c r="D31" s="386" t="s">
        <v>97</v>
      </c>
      <c r="F31" s="76" t="s">
        <v>98</v>
      </c>
      <c r="G31" s="73"/>
      <c r="H31" s="297" t="s">
        <v>88</v>
      </c>
      <c r="I31" s="350"/>
      <c r="J31" s="154" t="s">
        <v>99</v>
      </c>
      <c r="K31" s="154"/>
      <c r="L31" s="150"/>
      <c r="V31" s="155"/>
    </row>
    <row r="32" spans="1:30" ht="10.5" customHeight="1">
      <c r="A32" s="297" t="s">
        <v>527</v>
      </c>
      <c r="C32" s="298"/>
      <c r="D32" s="386" t="s">
        <v>100</v>
      </c>
      <c r="F32" s="77"/>
      <c r="G32" s="162"/>
      <c r="H32" s="297" t="s">
        <v>101</v>
      </c>
      <c r="I32" s="350"/>
      <c r="J32" s="154" t="s">
        <v>528</v>
      </c>
      <c r="K32" s="154"/>
      <c r="L32" s="687" t="s">
        <v>103</v>
      </c>
      <c r="M32" s="688"/>
      <c r="N32" s="688"/>
      <c r="O32" s="688"/>
      <c r="P32" s="688"/>
      <c r="Q32" s="688"/>
      <c r="R32" s="688"/>
      <c r="S32" s="688"/>
      <c r="T32" s="688"/>
      <c r="U32" s="688"/>
      <c r="V32" s="689"/>
    </row>
    <row r="33" spans="1:22">
      <c r="A33" s="311"/>
      <c r="B33" s="312"/>
      <c r="C33" s="313"/>
      <c r="D33" s="397"/>
      <c r="E33" s="312"/>
      <c r="F33" s="673" t="s">
        <v>1283</v>
      </c>
      <c r="G33" s="674"/>
      <c r="H33" s="673" t="s">
        <v>1282</v>
      </c>
      <c r="I33" s="674"/>
      <c r="J33" s="158" t="s">
        <v>104</v>
      </c>
      <c r="K33" s="158"/>
      <c r="L33" s="675" t="s">
        <v>105</v>
      </c>
      <c r="M33" s="676"/>
      <c r="N33" s="676"/>
      <c r="O33" s="676"/>
      <c r="P33" s="676"/>
      <c r="Q33" s="676"/>
      <c r="R33" s="676"/>
      <c r="S33" s="676"/>
      <c r="T33" s="676"/>
      <c r="U33" s="676"/>
      <c r="V33" s="677"/>
    </row>
    <row r="34" spans="1:22">
      <c r="B34" s="305"/>
    </row>
    <row r="40" spans="1:22" s="354" customFormat="1" ht="26.25" customHeight="1">
      <c r="A40" s="163" t="s">
        <v>886</v>
      </c>
      <c r="B40" s="146"/>
      <c r="C40" s="163" t="s">
        <v>569</v>
      </c>
      <c r="D40" s="362"/>
      <c r="E40" s="362"/>
      <c r="F40" s="363"/>
      <c r="G40" s="163" t="s">
        <v>880</v>
      </c>
      <c r="H40" s="146"/>
      <c r="I40" s="163" t="s">
        <v>569</v>
      </c>
      <c r="K40" s="265"/>
      <c r="L40" s="265"/>
      <c r="V40" s="264"/>
    </row>
    <row r="41" spans="1:22" s="354" customFormat="1" ht="19.25" customHeight="1">
      <c r="A41" s="163" t="s">
        <v>887</v>
      </c>
      <c r="B41" s="146"/>
      <c r="C41" s="163" t="s">
        <v>891</v>
      </c>
      <c r="D41" s="362"/>
      <c r="E41" s="362"/>
      <c r="F41" s="363"/>
      <c r="G41" s="247" t="s">
        <v>881</v>
      </c>
      <c r="H41" s="381"/>
      <c r="I41" s="247" t="s">
        <v>891</v>
      </c>
      <c r="K41" s="265"/>
      <c r="L41" s="265"/>
      <c r="V41" s="264"/>
    </row>
    <row r="42" spans="1:22" s="354" customFormat="1" ht="19.25" customHeight="1">
      <c r="A42" s="163" t="s">
        <v>888</v>
      </c>
      <c r="B42" s="146"/>
      <c r="C42" s="163" t="s">
        <v>891</v>
      </c>
      <c r="D42" s="362"/>
      <c r="E42" s="362"/>
      <c r="F42" s="363"/>
      <c r="G42" s="163" t="s">
        <v>882</v>
      </c>
      <c r="H42" s="146"/>
      <c r="I42" s="163" t="s">
        <v>569</v>
      </c>
      <c r="K42" s="265"/>
      <c r="L42" s="265"/>
      <c r="V42" s="264"/>
    </row>
    <row r="43" spans="1:22" s="354" customFormat="1" ht="19.25" customHeight="1">
      <c r="A43" s="163" t="s">
        <v>889</v>
      </c>
      <c r="B43" s="146"/>
      <c r="C43" s="163" t="s">
        <v>569</v>
      </c>
      <c r="D43" s="362"/>
      <c r="E43" s="362"/>
      <c r="F43" s="363"/>
      <c r="G43" s="163" t="s">
        <v>883</v>
      </c>
      <c r="H43" s="146"/>
      <c r="I43" s="163" t="s">
        <v>569</v>
      </c>
      <c r="K43" s="265"/>
      <c r="L43" s="265"/>
      <c r="V43" s="264"/>
    </row>
    <row r="44" spans="1:22" s="354" customFormat="1" ht="19.25" customHeight="1">
      <c r="A44" s="163" t="s">
        <v>890</v>
      </c>
      <c r="B44" s="146"/>
      <c r="C44" s="163" t="s">
        <v>569</v>
      </c>
      <c r="D44" s="362"/>
      <c r="E44" s="362"/>
      <c r="F44" s="363"/>
      <c r="G44" s="163" t="s">
        <v>885</v>
      </c>
      <c r="H44" s="146"/>
      <c r="I44" s="163" t="s">
        <v>569</v>
      </c>
      <c r="K44" s="265"/>
      <c r="L44" s="265"/>
      <c r="V44" s="264"/>
    </row>
    <row r="45" spans="1:22" ht="18.75" customHeight="1">
      <c r="A45" s="411"/>
      <c r="B45" s="411"/>
      <c r="C45" s="411"/>
      <c r="D45" s="411"/>
      <c r="E45" s="411"/>
      <c r="F45" s="266"/>
      <c r="G45" s="163" t="s">
        <v>884</v>
      </c>
      <c r="H45" s="146"/>
      <c r="I45" s="163" t="s">
        <v>569</v>
      </c>
    </row>
    <row r="49" spans="1:12">
      <c r="A49" s="282" t="s">
        <v>1223</v>
      </c>
      <c r="L49" s="355"/>
    </row>
    <row r="50" spans="1:12" ht="14">
      <c r="A50" s="356"/>
      <c r="C50" s="334"/>
      <c r="D50" s="357"/>
      <c r="L50" s="358"/>
    </row>
    <row r="51" spans="1:12" ht="14">
      <c r="A51" s="359"/>
      <c r="C51" s="334"/>
      <c r="D51" s="357"/>
      <c r="L51" s="358"/>
    </row>
    <row r="52" spans="1:12" ht="14">
      <c r="A52" s="359"/>
      <c r="C52" s="334"/>
      <c r="D52" s="357"/>
      <c r="L52" s="358"/>
    </row>
    <row r="53" spans="1:12" ht="14">
      <c r="A53" s="359"/>
      <c r="B53" s="334"/>
      <c r="C53" s="334"/>
      <c r="D53" s="357"/>
      <c r="L53" s="358"/>
    </row>
    <row r="54" spans="1:12" ht="14">
      <c r="A54" s="359"/>
      <c r="B54" s="334"/>
      <c r="C54" s="334"/>
      <c r="D54" s="357"/>
      <c r="L54" s="358"/>
    </row>
    <row r="55" spans="1:12" ht="14">
      <c r="A55" s="359"/>
      <c r="B55" s="334"/>
      <c r="C55" s="334"/>
      <c r="D55" s="357"/>
      <c r="L55" s="358"/>
    </row>
    <row r="56" spans="1:12" ht="14">
      <c r="A56" s="334"/>
      <c r="B56" s="334"/>
      <c r="C56" s="334"/>
      <c r="D56" s="357"/>
      <c r="L56" s="360"/>
    </row>
    <row r="57" spans="1:12" ht="14">
      <c r="A57" s="359"/>
      <c r="B57" s="334"/>
      <c r="C57" s="334"/>
      <c r="D57" s="357"/>
    </row>
    <row r="58" spans="1:12" ht="14">
      <c r="A58" s="334"/>
      <c r="B58" s="334"/>
      <c r="C58" s="334"/>
      <c r="D58" s="357"/>
    </row>
    <row r="59" spans="1:12" ht="14">
      <c r="A59" s="334"/>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34"/>
      <c r="B70" s="334"/>
      <c r="C70" s="334"/>
      <c r="D70" s="357"/>
    </row>
    <row r="71" spans="1:4" ht="14">
      <c r="B71" s="334"/>
    </row>
    <row r="72" spans="1:4" ht="14">
      <c r="B72" s="334"/>
    </row>
    <row r="73" spans="1:4" ht="14">
      <c r="B73" s="334"/>
    </row>
  </sheetData>
  <mergeCells count="9">
    <mergeCell ref="F33:G33"/>
    <mergeCell ref="H33:I33"/>
    <mergeCell ref="L33:V33"/>
    <mergeCell ref="B25:C26"/>
    <mergeCell ref="L27:V27"/>
    <mergeCell ref="F28:G28"/>
    <mergeCell ref="F29:G29"/>
    <mergeCell ref="F30:G30"/>
    <mergeCell ref="L32:V32"/>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9A97A-96DE-4090-85A2-EA746A0F26EA}">
  <sheetPr>
    <tabColor rgb="FF00FFFF"/>
    <pageSetUpPr fitToPage="1"/>
  </sheetPr>
  <dimension ref="A1:AD71"/>
  <sheetViews>
    <sheetView zoomScale="70" zoomScaleNormal="70" zoomScaleSheetLayoutView="85" workbookViewId="0">
      <selection activeCell="B19" sqref="B19"/>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46"/>
      <c r="I10" s="647"/>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1204</v>
      </c>
      <c r="C18" s="187" t="str">
        <f>IF(D18="","",VLOOKUP(B18,Data!$B$5:$L$404,2,FALSE))</f>
        <v/>
      </c>
      <c r="D18" s="361"/>
      <c r="E18" s="276"/>
      <c r="F18" s="185" t="str">
        <f>IF(D18="","",VLOOKUP(B18,Data!$B$5:$L$404,11,FALSE))</f>
        <v/>
      </c>
      <c r="G18" s="188" t="str">
        <f t="shared" ref="G18:G24"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6</v>
      </c>
      <c r="B19" s="419" t="s">
        <v>239</v>
      </c>
      <c r="C19" s="187" t="str">
        <f>IF(D19="","",VLOOKUP(B19,Data!$B$5:$L$404,2,FALSE))</f>
        <v>AAC7366</v>
      </c>
      <c r="D19" s="361">
        <v>8</v>
      </c>
      <c r="E19" s="276"/>
      <c r="F19" s="185">
        <f>IF(D19="","",VLOOKUP(B19,Data!$B$5:$L$404,11,FALSE))</f>
        <v>2618.06</v>
      </c>
      <c r="G19" s="188">
        <f t="shared" si="0"/>
        <v>20944.48</v>
      </c>
      <c r="H19" s="182" t="str">
        <f>IF(D19="","",VLOOKUP(B19,Data!$B$5:$D$404,3,FALSE))</f>
        <v>C/T</v>
      </c>
      <c r="I19" s="182" t="str">
        <f>IF(D19="","",VLOOKUP(B19,Data!$B$5:$M$404,12,FALSE))</f>
        <v>Indonesia</v>
      </c>
      <c r="J19" s="280" t="s">
        <v>1205</v>
      </c>
      <c r="K19" s="183">
        <f>IF(D19="","",VLOOKUP(B19,Data!$B$5:$E$404,4,FALSE)*D19)</f>
        <v>2128</v>
      </c>
      <c r="L19" s="183">
        <f>IF(D19="","",VLOOKUP(B19,Data!$B$5:$F$404,5,FALSE)*D19)</f>
        <v>1968</v>
      </c>
      <c r="M19" s="189"/>
      <c r="N19" s="377"/>
      <c r="O19" s="378"/>
      <c r="P19" s="186"/>
      <c r="Q19" s="378"/>
      <c r="R19" s="378"/>
      <c r="S19" s="186"/>
      <c r="T19" s="379"/>
      <c r="U19" s="186"/>
      <c r="V19" s="184">
        <f>IF(D19="","",VLOOKUP(B19,Data!$B$5:$J$404,9,FALSE)*D19)</f>
        <v>11.904</v>
      </c>
      <c r="W19" s="282"/>
      <c r="X19" s="282"/>
      <c r="Y19" s="282"/>
      <c r="Z19" s="282"/>
      <c r="AA19" s="282"/>
      <c r="AB19" s="282"/>
      <c r="AC19" s="282"/>
      <c r="AD19" s="282"/>
    </row>
    <row r="20" spans="1:30" s="340" customFormat="1" ht="17" customHeight="1">
      <c r="A20" s="272"/>
      <c r="B20" s="342"/>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46"/>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t="s">
        <v>871</v>
      </c>
      <c r="C23" s="187" t="str">
        <f>IF(D23="","",VLOOKUP(B23,Data!$B$5:$L$404,2,FALSE))</f>
        <v/>
      </c>
      <c r="D23" s="339"/>
      <c r="E23" s="412"/>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1288</v>
      </c>
      <c r="C24" s="187" t="str">
        <f>IF(D24="","",VLOOKUP(B24,Data!$B$5:$L$404,2,FALSE))</f>
        <v/>
      </c>
      <c r="D24" s="339"/>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t="e">
        <f>IF(B24=Data!B87,Data!G87,(IF(B24=Data!B93,Data!G93,(IF(B24=Data!B95,Data!G95,(IF(B24=Data!#REF!,Data!#REF!,(IF(B24=Data!#REF!,Data!#REF!,(IF(B24=Data!B78,Data!G78,(IF(B24=Data!#REF!,Data!#REF!,(IF(B24=Data!#REF!,Data!#REF!,Data!#REF!)))))))))))))))&amp;IF(B24=Data!B212,Data!G212,(IF(B24=Data!B213,Data!G213,(IF(B24=Data!#REF!,Data!#REF!,(IF(B24=Data!B208,Data!G208,(IF(B24=Data!B209,Data!G209,(IF(B24=Data!#REF!,Data!G905,(IF(B24=Data!#REF!,Data!#REF!,(IF(B24=Data!B265,Data!G265,Data!#REF!)))))))))))))))&amp;IF(B24=Data!#REF!,Data!#REF!,(IF(B24=Data!#REF!,Data!#REF!,(IF(B24=Data!#REF!,Data!#REF!,(IF(B24=Data!#REF!,Data!#REF!,(IF(B24=Data!#REF!,Data!#REF!,Data!#REF!)))))))))</f>
        <v>#REF!</v>
      </c>
      <c r="N24" s="377"/>
      <c r="O24" s="378"/>
      <c r="P24" s="186" t="e">
        <f>IF(B24=Data!B87,Data!H87,(IF(B24=Data!B93,Data!H93,(IF(B24=Data!B95,Data!H95,(IF(B24=Data!#REF!,Data!#REF!,(IF(B24=Data!#REF!,Data!#REF!,(IF(B24=Data!B78,Data!H78,(IF(B24=Data!#REF!,Data!#REF!,(IF(B24=Data!#REF!,Data!#REF!,Data!#REF!)))))))))))))))&amp;IF(B24=Data!B212,Data!H212,(IF(B24=Data!B213,Data!H213,(IF(B24=Data!#REF!,Data!#REF!,(IF(B24=Data!B208,Data!H208,(IF(B24=Data!B209,Data!H209,(IF(B24=Data!#REF!,Data!H905,(IF(B24=Data!#REF!,Data!#REF!,(IF(B24=Data!B265,Data!H265,Data!#REF!)))))))))))))))&amp;IF(B24=Data!#REF!,Data!#REF!,(IF(B24=Data!#REF!,Data!#REF!,(IF(B24=Data!#REF!,Data!#REF!,(IF(B24=Data!#REF!,Data!#REF!,(IF(B24=Data!#REF!,Data!#REF!,Data!#REF!)))))))))</f>
        <v>#REF!</v>
      </c>
      <c r="Q24" s="378"/>
      <c r="R24" s="378"/>
      <c r="S24" s="186" t="e">
        <f>IF(B24=Data!B87,Data!I87,(IF(B24=Data!B93,Data!I93,(IF(B24=Data!B95,Data!I95,(IF(B24=Data!#REF!,Data!#REF!,(IF(B24=Data!#REF!,Data!#REF!,(IF(B24=Data!B78,Data!I78,(IF(B24=Data!#REF!,Data!#REF!,(IF(B24=Data!#REF!,Data!#REF!,Data!#REF!)))))))))))))))&amp;IF(B24=Data!B212,Data!I212,(IF(B24=Data!B213,Data!I213,(IF(B24=Data!#REF!,Data!#REF!,(IF(B24=Data!B208,Data!I208,(IF(B24=Data!B209,Data!I209,(IF(B24=Data!#REF!,Data!I905,(IF(B24=Data!#REF!,Data!#REF!,(IF(B24=Data!B265,Data!I265,Data!#REF!)))))))))))))))&amp;IF(B24=Data!#REF!,Data!#REF!,(IF(B24=Data!#REF!,Data!#REF!,(IF(B24=Data!#REF!,Data!#REF!,(IF(B24=Data!#REF!,Data!#REF!,(IF(B24=Data!#REF!,Data!#REF!,Data!#REF!)))))))))</f>
        <v>#REF!</v>
      </c>
      <c r="T24" s="379"/>
      <c r="U24" s="186" t="e">
        <f>IF(B24=Data!B87,Data!J87,(IF(B24=Data!B93,Data!J93,(IF(B24=Data!B95,Data!J95,(IF(B24=Data!#REF!,Data!#REF!,(IF(B24=Data!#REF!,Data!#REF!,(IF(B24=Data!B78,Data!J78,(IF(B24=Data!#REF!,Data!#REF!,(IF(B24=Data!#REF!,Data!#REF!,Data!#REF!)))))))))))))))&amp;IF(B24=Data!B212,Data!J212,(IF(B24=Data!B213,Data!J213,(IF(B24=Data!#REF!,Data!#REF!,(IF(B24=Data!B208,Data!J208,(IF(B24=Data!B209,Data!J209,(IF(B24=Data!#REF!,Data!J905,(IF(B24=Data!#REF!,Data!#REF!,(IF(B24=Data!B265,Data!J265,Data!#REF!)))))))))))))))&amp;IF(B24=Data!#REF!,Data!#REF!,(IF(B24=Data!#REF!,Data!#REF!,(IF(B24=Data!#REF!,Data!#REF!,(IF(B24=Data!#REF!,Data!#REF!,(IF(B24=Data!#REF!,Data!#REF!,Data!#REF!)))))))))</f>
        <v>#REF!</v>
      </c>
      <c r="V24" s="184" t="str">
        <f>IF(D24="","",VLOOKUP(B24,Data!$B$5:$J$404,9,FALSE)*D24)</f>
        <v/>
      </c>
      <c r="W24" s="282"/>
      <c r="X24" s="282"/>
      <c r="Y24" s="282"/>
      <c r="Z24" s="282"/>
      <c r="AA24" s="282"/>
      <c r="AB24" s="282"/>
      <c r="AC24" s="282"/>
      <c r="AD24" s="282"/>
    </row>
    <row r="25" spans="1:30" s="340" customFormat="1" ht="16.5" customHeight="1">
      <c r="A25" s="272"/>
      <c r="B25" s="695" t="s">
        <v>1287</v>
      </c>
      <c r="C25" s="696"/>
      <c r="D25" s="193">
        <f>SUM(D18:D24)</f>
        <v>8</v>
      </c>
      <c r="E25" s="380"/>
      <c r="F25" s="190"/>
      <c r="G25" s="191">
        <f>SUM(G18:G24)</f>
        <v>20944.48</v>
      </c>
      <c r="H25" s="343"/>
      <c r="I25" s="343"/>
      <c r="J25" s="343"/>
      <c r="K25" s="191">
        <f>SUM(K18:K24)</f>
        <v>2128</v>
      </c>
      <c r="L25" s="191">
        <f>SUM(L18:L24)</f>
        <v>1968</v>
      </c>
      <c r="M25" s="190">
        <f>SUM(M16:M17)</f>
        <v>0</v>
      </c>
      <c r="N25" s="190"/>
      <c r="O25" s="190"/>
      <c r="P25" s="190"/>
      <c r="Q25" s="190"/>
      <c r="R25" s="190">
        <f>SUM(R16:R17)</f>
        <v>0</v>
      </c>
      <c r="S25" s="190">
        <f>SUM(S16:S17)</f>
        <v>0</v>
      </c>
      <c r="T25" s="190"/>
      <c r="U25" s="190">
        <f>SUM(U16:U17)</f>
        <v>0</v>
      </c>
      <c r="V25" s="192">
        <f>SUM(V18:V24)</f>
        <v>11.904</v>
      </c>
    </row>
    <row r="26" spans="1:30" ht="10.25" customHeight="1">
      <c r="A26" s="272"/>
      <c r="B26" s="697"/>
      <c r="C26" s="698"/>
      <c r="D26" s="345"/>
      <c r="E26" s="311"/>
      <c r="F26" s="160" t="s">
        <v>523</v>
      </c>
      <c r="G26" s="157"/>
      <c r="H26" s="344"/>
      <c r="I26" s="344"/>
      <c r="J26" s="344"/>
      <c r="K26" s="161"/>
      <c r="L26" s="151"/>
      <c r="M26" s="298"/>
      <c r="T26" s="298"/>
      <c r="U26" s="298"/>
      <c r="V26" s="155"/>
    </row>
    <row r="27" spans="1:30" ht="14">
      <c r="A27" s="290" t="s">
        <v>524</v>
      </c>
      <c r="B27" s="346"/>
      <c r="C27" s="347"/>
      <c r="D27" s="396" t="s">
        <v>81</v>
      </c>
      <c r="E27" s="305"/>
      <c r="F27" s="68" t="s">
        <v>82</v>
      </c>
      <c r="G27" s="72"/>
      <c r="H27" s="322" t="s">
        <v>83</v>
      </c>
      <c r="I27" s="349"/>
      <c r="J27" s="152" t="s">
        <v>84</v>
      </c>
      <c r="K27" s="152"/>
      <c r="L27" s="682" t="s">
        <v>85</v>
      </c>
      <c r="M27" s="683"/>
      <c r="N27" s="683"/>
      <c r="O27" s="683"/>
      <c r="P27" s="683"/>
      <c r="Q27" s="683"/>
      <c r="R27" s="683"/>
      <c r="S27" s="683"/>
      <c r="T27" s="683"/>
      <c r="U27" s="683"/>
      <c r="V27" s="684"/>
    </row>
    <row r="28" spans="1:30" ht="14">
      <c r="A28" s="297" t="s">
        <v>525</v>
      </c>
      <c r="B28" s="334"/>
      <c r="C28" s="308"/>
      <c r="D28" s="386" t="s">
        <v>87</v>
      </c>
      <c r="F28" s="685"/>
      <c r="G28" s="686"/>
      <c r="H28" s="297" t="s">
        <v>88</v>
      </c>
      <c r="I28" s="350"/>
      <c r="J28" s="154" t="s">
        <v>89</v>
      </c>
      <c r="K28" s="154"/>
      <c r="L28" s="150"/>
      <c r="V28" s="155"/>
    </row>
    <row r="29" spans="1:30">
      <c r="A29" s="297" t="s">
        <v>526</v>
      </c>
      <c r="B29" s="297"/>
      <c r="C29" s="298"/>
      <c r="D29" s="386"/>
      <c r="F29" s="685"/>
      <c r="G29" s="686"/>
      <c r="H29" s="297"/>
      <c r="I29" s="350"/>
      <c r="J29" s="154" t="s">
        <v>93</v>
      </c>
      <c r="K29" s="154"/>
      <c r="L29" s="150"/>
      <c r="V29" s="155"/>
    </row>
    <row r="30" spans="1:30" ht="10.5" customHeight="1">
      <c r="A30" s="311"/>
      <c r="B30" s="351"/>
      <c r="C30" s="352"/>
      <c r="D30" s="386" t="s">
        <v>94</v>
      </c>
      <c r="F30" s="685"/>
      <c r="G30" s="686"/>
      <c r="H30" s="297" t="s">
        <v>95</v>
      </c>
      <c r="I30" s="350"/>
      <c r="J30" s="154"/>
      <c r="K30" s="154"/>
      <c r="L30" s="150"/>
      <c r="V30" s="155"/>
    </row>
    <row r="31" spans="1:30" ht="13">
      <c r="A31" s="290" t="s">
        <v>96</v>
      </c>
      <c r="C31" s="292"/>
      <c r="D31" s="386" t="s">
        <v>97</v>
      </c>
      <c r="F31" s="76" t="s">
        <v>98</v>
      </c>
      <c r="G31" s="73"/>
      <c r="H31" s="297" t="s">
        <v>88</v>
      </c>
      <c r="I31" s="350"/>
      <c r="J31" s="154" t="s">
        <v>99</v>
      </c>
      <c r="K31" s="154"/>
      <c r="L31" s="150"/>
      <c r="V31" s="155"/>
    </row>
    <row r="32" spans="1:30" ht="10.5" customHeight="1">
      <c r="A32" s="297" t="s">
        <v>527</v>
      </c>
      <c r="C32" s="298"/>
      <c r="D32" s="386" t="s">
        <v>100</v>
      </c>
      <c r="F32" s="77"/>
      <c r="G32" s="162"/>
      <c r="H32" s="297" t="s">
        <v>101</v>
      </c>
      <c r="I32" s="350"/>
      <c r="J32" s="154" t="s">
        <v>528</v>
      </c>
      <c r="K32" s="154"/>
      <c r="L32" s="687" t="s">
        <v>103</v>
      </c>
      <c r="M32" s="688"/>
      <c r="N32" s="688"/>
      <c r="O32" s="688"/>
      <c r="P32" s="688"/>
      <c r="Q32" s="688"/>
      <c r="R32" s="688"/>
      <c r="S32" s="688"/>
      <c r="T32" s="688"/>
      <c r="U32" s="688"/>
      <c r="V32" s="689"/>
    </row>
    <row r="33" spans="1:22">
      <c r="A33" s="311"/>
      <c r="B33" s="312"/>
      <c r="C33" s="313"/>
      <c r="D33" s="397"/>
      <c r="E33" s="312"/>
      <c r="F33" s="673" t="s">
        <v>1283</v>
      </c>
      <c r="G33" s="674"/>
      <c r="H33" s="673" t="s">
        <v>1282</v>
      </c>
      <c r="I33" s="674"/>
      <c r="J33" s="158" t="s">
        <v>104</v>
      </c>
      <c r="K33" s="158"/>
      <c r="L33" s="675" t="s">
        <v>105</v>
      </c>
      <c r="M33" s="676"/>
      <c r="N33" s="676"/>
      <c r="O33" s="676"/>
      <c r="P33" s="676"/>
      <c r="Q33" s="676"/>
      <c r="R33" s="676"/>
      <c r="S33" s="676"/>
      <c r="T33" s="676"/>
      <c r="U33" s="676"/>
      <c r="V33" s="677"/>
    </row>
    <row r="34" spans="1:22">
      <c r="B34" s="305"/>
    </row>
    <row r="38" spans="1:22" s="354" customFormat="1" ht="21" customHeight="1">
      <c r="A38" s="163" t="s">
        <v>886</v>
      </c>
      <c r="B38" s="146"/>
      <c r="C38" s="163" t="s">
        <v>569</v>
      </c>
      <c r="D38" s="362"/>
      <c r="E38" s="362"/>
      <c r="F38" s="363"/>
      <c r="G38" s="163" t="s">
        <v>880</v>
      </c>
      <c r="H38" s="146"/>
      <c r="I38" s="163" t="s">
        <v>569</v>
      </c>
      <c r="K38" s="265"/>
      <c r="L38" s="265"/>
      <c r="V38" s="264"/>
    </row>
    <row r="39" spans="1:22" s="354" customFormat="1" ht="19.25" customHeight="1">
      <c r="A39" s="163" t="s">
        <v>887</v>
      </c>
      <c r="B39" s="146"/>
      <c r="C39" s="163" t="s">
        <v>891</v>
      </c>
      <c r="D39" s="362"/>
      <c r="E39" s="362"/>
      <c r="F39" s="363"/>
      <c r="G39" s="247" t="s">
        <v>881</v>
      </c>
      <c r="H39" s="381"/>
      <c r="I39" s="247" t="s">
        <v>891</v>
      </c>
      <c r="K39" s="265"/>
      <c r="L39" s="265"/>
      <c r="V39" s="264"/>
    </row>
    <row r="40" spans="1:22" s="354" customFormat="1" ht="19.25" customHeight="1">
      <c r="A40" s="163" t="s">
        <v>888</v>
      </c>
      <c r="B40" s="146"/>
      <c r="C40" s="163" t="s">
        <v>891</v>
      </c>
      <c r="D40" s="362"/>
      <c r="E40" s="362"/>
      <c r="F40" s="363"/>
      <c r="G40" s="163" t="s">
        <v>882</v>
      </c>
      <c r="H40" s="146"/>
      <c r="I40" s="163" t="s">
        <v>569</v>
      </c>
      <c r="K40" s="265"/>
      <c r="L40" s="265"/>
      <c r="V40" s="264"/>
    </row>
    <row r="41" spans="1:22" s="354" customFormat="1" ht="19.25" customHeight="1">
      <c r="A41" s="163" t="s">
        <v>889</v>
      </c>
      <c r="B41" s="146"/>
      <c r="C41" s="163" t="s">
        <v>569</v>
      </c>
      <c r="D41" s="362"/>
      <c r="E41" s="362"/>
      <c r="F41" s="363"/>
      <c r="G41" s="163" t="s">
        <v>883</v>
      </c>
      <c r="H41" s="146"/>
      <c r="I41" s="163" t="s">
        <v>569</v>
      </c>
      <c r="K41" s="265"/>
      <c r="L41" s="265"/>
      <c r="V41" s="264"/>
    </row>
    <row r="42" spans="1:22" s="354" customFormat="1" ht="19.25" customHeight="1">
      <c r="A42" s="163" t="s">
        <v>890</v>
      </c>
      <c r="B42" s="146"/>
      <c r="C42" s="163" t="s">
        <v>569</v>
      </c>
      <c r="D42" s="362"/>
      <c r="E42" s="362"/>
      <c r="F42" s="363"/>
      <c r="G42" s="163" t="s">
        <v>885</v>
      </c>
      <c r="H42" s="146"/>
      <c r="I42" s="163" t="s">
        <v>569</v>
      </c>
      <c r="K42" s="265"/>
      <c r="L42" s="265"/>
      <c r="V42" s="264"/>
    </row>
    <row r="43" spans="1:22" ht="18.75" customHeight="1">
      <c r="A43" s="411"/>
      <c r="B43" s="411"/>
      <c r="C43" s="411"/>
      <c r="D43" s="411"/>
      <c r="E43" s="411"/>
      <c r="F43" s="266"/>
      <c r="G43" s="163" t="s">
        <v>884</v>
      </c>
      <c r="H43" s="146"/>
      <c r="I43" s="163" t="s">
        <v>569</v>
      </c>
    </row>
    <row r="47" spans="1:22">
      <c r="L47" s="355"/>
    </row>
    <row r="48" spans="1:22" ht="14">
      <c r="A48" s="356"/>
      <c r="C48" s="334"/>
      <c r="D48" s="357"/>
      <c r="L48" s="358"/>
    </row>
    <row r="49" spans="1:12" ht="14">
      <c r="A49" s="359"/>
      <c r="C49" s="334"/>
      <c r="D49" s="357"/>
      <c r="L49" s="358"/>
    </row>
    <row r="50" spans="1:12" ht="14">
      <c r="A50" s="359"/>
      <c r="C50" s="334"/>
      <c r="D50" s="357"/>
      <c r="L50" s="358"/>
    </row>
    <row r="51" spans="1:12" ht="14">
      <c r="A51" s="359"/>
      <c r="B51" s="334"/>
      <c r="C51" s="334"/>
      <c r="D51" s="357"/>
      <c r="L51" s="358"/>
    </row>
    <row r="52" spans="1:12" ht="14">
      <c r="A52" s="359"/>
      <c r="B52" s="334"/>
      <c r="C52" s="334"/>
      <c r="D52" s="357"/>
      <c r="L52" s="358"/>
    </row>
    <row r="53" spans="1:12" ht="14">
      <c r="A53" s="359"/>
      <c r="B53" s="334"/>
      <c r="C53" s="334"/>
      <c r="D53" s="357"/>
      <c r="L53" s="358"/>
    </row>
    <row r="54" spans="1:12" ht="14">
      <c r="A54" s="334"/>
      <c r="B54" s="334"/>
      <c r="C54" s="334"/>
      <c r="D54" s="357"/>
      <c r="L54" s="360"/>
    </row>
    <row r="55" spans="1:12" ht="14">
      <c r="A55" s="359"/>
      <c r="B55" s="334"/>
      <c r="C55" s="334"/>
      <c r="D55" s="357"/>
    </row>
    <row r="56" spans="1:12" ht="14">
      <c r="A56" s="334"/>
      <c r="B56" s="334"/>
      <c r="C56" s="334"/>
      <c r="D56" s="357"/>
    </row>
    <row r="57" spans="1:12" ht="14">
      <c r="A57" s="334"/>
      <c r="B57" s="334"/>
      <c r="C57" s="334"/>
      <c r="D57" s="357"/>
    </row>
    <row r="58" spans="1:12" ht="14">
      <c r="A58" s="359"/>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34"/>
      <c r="B68" s="334"/>
      <c r="C68" s="334"/>
      <c r="D68" s="357"/>
    </row>
    <row r="69" spans="1:4" ht="14">
      <c r="B69" s="334"/>
    </row>
    <row r="70" spans="1:4" ht="14">
      <c r="B70" s="334"/>
    </row>
    <row r="71" spans="1:4" ht="14">
      <c r="B71" s="334"/>
    </row>
  </sheetData>
  <mergeCells count="9">
    <mergeCell ref="F33:G33"/>
    <mergeCell ref="H33:I33"/>
    <mergeCell ref="L33:V33"/>
    <mergeCell ref="B25:C26"/>
    <mergeCell ref="L27:V27"/>
    <mergeCell ref="F28:G28"/>
    <mergeCell ref="F29:G29"/>
    <mergeCell ref="F30:G30"/>
    <mergeCell ref="L32:V32"/>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9EFA0-6D85-4B5C-98D7-0CC5AA5894C9}">
  <sheetPr>
    <tabColor rgb="FFFFFFCC"/>
    <pageSetUpPr fitToPage="1"/>
  </sheetPr>
  <dimension ref="A1:AD77"/>
  <sheetViews>
    <sheetView topLeftCell="A7" zoomScale="70" zoomScaleNormal="70" zoomScaleSheetLayoutView="85" workbookViewId="0">
      <selection activeCell="F31" sqref="F31"/>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46"/>
      <c r="I10" s="647"/>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1253</v>
      </c>
      <c r="C18" s="187" t="str">
        <f>IF(D18="","",VLOOKUP(B18,Data!$B$5:$L$404,2,FALSE))</f>
        <v/>
      </c>
      <c r="D18" s="274"/>
      <c r="E18" s="276"/>
      <c r="F18" s="185" t="str">
        <f>IF(D18="","",VLOOKUP(B18,Data!$B$5:$L$404,11,FALSE))</f>
        <v/>
      </c>
      <c r="G18" s="188" t="str">
        <f t="shared" ref="G18:G27"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1</v>
      </c>
      <c r="B19" s="419" t="s">
        <v>367</v>
      </c>
      <c r="C19" s="187" t="str">
        <f>IF(D19="","",VLOOKUP(B19,Data!$B$5:$L$404,2,FALSE))</f>
        <v>WQ78240</v>
      </c>
      <c r="D19" s="274">
        <v>1</v>
      </c>
      <c r="E19" s="466" t="s">
        <v>521</v>
      </c>
      <c r="F19" s="185">
        <f>IF(D19="","",VLOOKUP(B19,Data!$B$5:$L$404,11,FALSE))</f>
        <v>5429.35</v>
      </c>
      <c r="G19" s="188">
        <f t="shared" si="0"/>
        <v>5429.35</v>
      </c>
      <c r="H19" s="182" t="str">
        <f>IF(D19="","",VLOOKUP(B19,Data!$B$5:$D$404,3,FALSE))</f>
        <v>C/T</v>
      </c>
      <c r="I19" s="182" t="str">
        <f>IF(D19="","",VLOOKUP(B19,Data!$B$5:$M$404,12,FALSE))</f>
        <v>Indonesia</v>
      </c>
      <c r="J19" s="553" t="s">
        <v>1252</v>
      </c>
      <c r="K19" s="183">
        <f>IF(D19="","",VLOOKUP(B19,Data!$B$5:$E$404,4,FALSE)*D19)</f>
        <v>305</v>
      </c>
      <c r="L19" s="183">
        <f>IF(D19="","",VLOOKUP(B19,Data!$B$5:$F$404,5,FALSE)*D19)</f>
        <v>269</v>
      </c>
      <c r="M19" s="189" t="e">
        <f>IF(B19=Data!B82,Data!G82,(IF(B19=Data!B88,Data!G88,(IF(B19=Data!B90,Data!G90,(IF(B19=Data!#REF!,Data!#REF!,(IF(B19=Data!#REF!,Data!#REF!,(IF(B19=Data!B73,Data!G73,(IF(B19=Data!#REF!,Data!#REF!,(IF(B19=Data!#REF!,Data!#REF!,Data!#REF!)))))))))))))))&amp;IF(B19=Data!B207,Data!G207,(IF(B19=Data!B208,Data!G208,(IF(B19=Data!#REF!,Data!#REF!,(IF(B19=Data!B203,Data!G203,(IF(B19=Data!B204,Data!G204,(IF(B19=Data!#REF!,Data!G900,(IF(B19=Data!#REF!,Data!#REF!,(IF(B19=Data!B260,Data!G260,Data!#REF!)))))))))))))))&amp;IF(B19=Data!#REF!,Data!#REF!,(IF(B19=Data!#REF!,Data!#REF!,(IF(B19=Data!#REF!,Data!#REF!,(IF(B19=Data!#REF!,Data!#REF!,(IF(B19=Data!#REF!,Data!#REF!,Data!#REF!)))))))))</f>
        <v>#REF!</v>
      </c>
      <c r="N19" s="377"/>
      <c r="O19" s="378"/>
      <c r="P19" s="186" t="e">
        <f>IF(B19=Data!B82,Data!H82,(IF(B19=Data!B88,Data!H88,(IF(B19=Data!B90,Data!H90,(IF(B19=Data!#REF!,Data!#REF!,(IF(B19=Data!#REF!,Data!#REF!,(IF(B19=Data!B73,Data!H73,(IF(B19=Data!#REF!,Data!#REF!,(IF(B19=Data!#REF!,Data!#REF!,Data!#REF!)))))))))))))))&amp;IF(B19=Data!B207,Data!H207,(IF(B19=Data!B208,Data!H208,(IF(B19=Data!#REF!,Data!#REF!,(IF(B19=Data!B203,Data!H203,(IF(B19=Data!B204,Data!H204,(IF(B19=Data!#REF!,Data!H900,(IF(B19=Data!#REF!,Data!#REF!,(IF(B19=Data!B260,Data!H260,Data!#REF!)))))))))))))))&amp;IF(B19=Data!#REF!,Data!#REF!,(IF(B19=Data!#REF!,Data!#REF!,(IF(B19=Data!#REF!,Data!#REF!,(IF(B19=Data!#REF!,Data!#REF!,(IF(B19=Data!#REF!,Data!#REF!,Data!#REF!)))))))))</f>
        <v>#REF!</v>
      </c>
      <c r="Q19" s="378"/>
      <c r="R19" s="378"/>
      <c r="S19" s="186" t="e">
        <f>IF(B19=Data!B82,Data!I82,(IF(B19=Data!B88,Data!I88,(IF(B19=Data!B90,Data!I90,(IF(B19=Data!#REF!,Data!#REF!,(IF(B19=Data!#REF!,Data!#REF!,(IF(B19=Data!B73,Data!I73,(IF(B19=Data!#REF!,Data!#REF!,(IF(B19=Data!#REF!,Data!#REF!,Data!#REF!)))))))))))))))&amp;IF(B19=Data!B207,Data!I207,(IF(B19=Data!B208,Data!I208,(IF(B19=Data!#REF!,Data!#REF!,(IF(B19=Data!B203,Data!I203,(IF(B19=Data!B204,Data!I204,(IF(B19=Data!#REF!,Data!I900,(IF(B19=Data!#REF!,Data!#REF!,(IF(B19=Data!B260,Data!I260,Data!#REF!)))))))))))))))&amp;IF(B19=Data!#REF!,Data!#REF!,(IF(B19=Data!#REF!,Data!#REF!,(IF(B19=Data!#REF!,Data!#REF!,(IF(B19=Data!#REF!,Data!#REF!,(IF(B19=Data!#REF!,Data!#REF!,Data!#REF!)))))))))</f>
        <v>#REF!</v>
      </c>
      <c r="T19" s="379"/>
      <c r="U19" s="186" t="e">
        <f>IF(B19=Data!B82,Data!J82,(IF(B19=Data!B88,Data!J88,(IF(B19=Data!B90,Data!J90,(IF(B19=Data!#REF!,Data!#REF!,(IF(B19=Data!#REF!,Data!#REF!,(IF(B19=Data!B73,Data!J73,(IF(B19=Data!#REF!,Data!#REF!,(IF(B19=Data!#REF!,Data!#REF!,Data!#REF!)))))))))))))))&amp;IF(B19=Data!B207,Data!J207,(IF(B19=Data!B208,Data!J208,(IF(B19=Data!#REF!,Data!#REF!,(IF(B19=Data!B203,Data!J203,(IF(B19=Data!B204,Data!J204,(IF(B19=Data!#REF!,Data!J900,(IF(B19=Data!#REF!,Data!#REF!,(IF(B19=Data!B260,Data!J260,Data!#REF!)))))))))))))))&amp;IF(B19=Data!#REF!,Data!#REF!,(IF(B19=Data!#REF!,Data!#REF!,(IF(B19=Data!#REF!,Data!#REF!,(IF(B19=Data!#REF!,Data!#REF!,(IF(B19=Data!#REF!,Data!#REF!,Data!#REF!)))))))))</f>
        <v>#REF!</v>
      </c>
      <c r="V19" s="184">
        <f>IF(D19="","",VLOOKUP(B19,Data!$B$5:$J$404,9,FALSE)*D19)</f>
        <v>1.534</v>
      </c>
    </row>
    <row r="20" spans="1:30" s="340" customFormat="1" ht="17" customHeight="1">
      <c r="A20" s="272">
        <v>2</v>
      </c>
      <c r="B20" s="419" t="s">
        <v>353</v>
      </c>
      <c r="C20" s="187" t="str">
        <f>IF(D20="","",VLOOKUP(B20,Data!$B$5:$L$404,2,FALSE))</f>
        <v>WQ78260</v>
      </c>
      <c r="D20" s="274">
        <v>23</v>
      </c>
      <c r="E20" s="466"/>
      <c r="F20" s="185">
        <f>IF(D20="","",VLOOKUP(B20,Data!$B$5:$L$404,11,FALSE))</f>
        <v>4283.6499999999996</v>
      </c>
      <c r="G20" s="188">
        <f t="shared" ref="G20" si="1">IF(D20&gt;0,D20*F20,"-")</f>
        <v>98523.95</v>
      </c>
      <c r="H20" s="182" t="str">
        <f>IF(D20="","",VLOOKUP(B20,Data!$B$5:$D$404,3,FALSE))</f>
        <v>C/T</v>
      </c>
      <c r="I20" s="182" t="str">
        <f>IF(D20="","",VLOOKUP(B20,Data!$B$5:$M$404,12,FALSE))</f>
        <v>Indonesia</v>
      </c>
      <c r="J20" s="553" t="s">
        <v>1252</v>
      </c>
      <c r="K20" s="183">
        <f>IF(D20="","",VLOOKUP(B20,Data!$B$5:$E$404,4,FALSE)*D20)</f>
        <v>7015</v>
      </c>
      <c r="L20" s="183">
        <f>IF(D20="","",VLOOKUP(B20,Data!$B$5:$F$404,5,FALSE)*D20)</f>
        <v>6187</v>
      </c>
      <c r="M20" s="189" t="e">
        <f>IF(B20=Data!B84,Data!G84,(IF(B20=Data!B90,Data!G90,(IF(B20=Data!B92,Data!G92,(IF(B20=Data!#REF!,Data!#REF!,(IF(B20=Data!#REF!,Data!#REF!,(IF(B20=Data!B75,Data!G75,(IF(B20=Data!#REF!,Data!#REF!,(IF(B20=Data!#REF!,Data!#REF!,Data!#REF!)))))))))))))))&amp;IF(B20=Data!B209,Data!G209,(IF(B20=Data!B210,Data!G210,(IF(B20=Data!#REF!,Data!#REF!,(IF(B20=Data!B205,Data!G205,(IF(B20=Data!B206,Data!G206,(IF(B20=Data!#REF!,Data!G902,(IF(B20=Data!#REF!,Data!#REF!,(IF(B20=Data!B262,Data!G262,Data!#REF!)))))))))))))))&amp;IF(B20=Data!#REF!,Data!#REF!,(IF(B20=Data!#REF!,Data!#REF!,(IF(B20=Data!#REF!,Data!#REF!,(IF(B20=Data!#REF!,Data!#REF!,(IF(B20=Data!#REF!,Data!#REF!,Data!#REF!)))))))))</f>
        <v>#REF!</v>
      </c>
      <c r="N20" s="377"/>
      <c r="O20" s="378"/>
      <c r="P20" s="186" t="e">
        <f>IF(B20=Data!B84,Data!H84,(IF(B20=Data!B90,Data!H90,(IF(B20=Data!B92,Data!H92,(IF(B20=Data!#REF!,Data!#REF!,(IF(B20=Data!#REF!,Data!#REF!,(IF(B20=Data!B75,Data!H75,(IF(B20=Data!#REF!,Data!#REF!,(IF(B20=Data!#REF!,Data!#REF!,Data!#REF!)))))))))))))))&amp;IF(B20=Data!B209,Data!H209,(IF(B20=Data!B210,Data!H210,(IF(B20=Data!#REF!,Data!#REF!,(IF(B20=Data!B205,Data!H205,(IF(B20=Data!B206,Data!H206,(IF(B20=Data!#REF!,Data!H902,(IF(B20=Data!#REF!,Data!#REF!,(IF(B20=Data!B262,Data!H262,Data!#REF!)))))))))))))))&amp;IF(B20=Data!#REF!,Data!#REF!,(IF(B20=Data!#REF!,Data!#REF!,(IF(B20=Data!#REF!,Data!#REF!,(IF(B20=Data!#REF!,Data!#REF!,(IF(B20=Data!#REF!,Data!#REF!,Data!#REF!)))))))))</f>
        <v>#REF!</v>
      </c>
      <c r="Q20" s="378"/>
      <c r="R20" s="378"/>
      <c r="S20" s="186" t="e">
        <f>IF(B20=Data!B84,Data!I84,(IF(B20=Data!B90,Data!I90,(IF(B20=Data!B92,Data!I92,(IF(B20=Data!#REF!,Data!#REF!,(IF(B20=Data!#REF!,Data!#REF!,(IF(B20=Data!B75,Data!I75,(IF(B20=Data!#REF!,Data!#REF!,(IF(B20=Data!#REF!,Data!#REF!,Data!#REF!)))))))))))))))&amp;IF(B20=Data!B209,Data!I209,(IF(B20=Data!B210,Data!I210,(IF(B20=Data!#REF!,Data!#REF!,(IF(B20=Data!B205,Data!I205,(IF(B20=Data!B206,Data!I206,(IF(B20=Data!#REF!,Data!I902,(IF(B20=Data!#REF!,Data!#REF!,(IF(B20=Data!B262,Data!I262,Data!#REF!)))))))))))))))&amp;IF(B20=Data!#REF!,Data!#REF!,(IF(B20=Data!#REF!,Data!#REF!,(IF(B20=Data!#REF!,Data!#REF!,(IF(B20=Data!#REF!,Data!#REF!,(IF(B20=Data!#REF!,Data!#REF!,Data!#REF!)))))))))</f>
        <v>#REF!</v>
      </c>
      <c r="T20" s="379"/>
      <c r="U20" s="186" t="e">
        <f>IF(B20=Data!B84,Data!J84,(IF(B20=Data!B90,Data!J90,(IF(B20=Data!B92,Data!J92,(IF(B20=Data!#REF!,Data!#REF!,(IF(B20=Data!#REF!,Data!#REF!,(IF(B20=Data!B75,Data!J75,(IF(B20=Data!#REF!,Data!#REF!,(IF(B20=Data!#REF!,Data!#REF!,Data!#REF!)))))))))))))))&amp;IF(B20=Data!B209,Data!J209,(IF(B20=Data!B210,Data!J210,(IF(B20=Data!#REF!,Data!#REF!,(IF(B20=Data!B205,Data!J205,(IF(B20=Data!B206,Data!J206,(IF(B20=Data!#REF!,Data!J902,(IF(B20=Data!#REF!,Data!#REF!,(IF(B20=Data!B262,Data!J262,Data!#REF!)))))))))))))))&amp;IF(B20=Data!#REF!,Data!#REF!,(IF(B20=Data!#REF!,Data!#REF!,(IF(B20=Data!#REF!,Data!#REF!,(IF(B20=Data!#REF!,Data!#REF!,(IF(B20=Data!#REF!,Data!#REF!,Data!#REF!)))))))))</f>
        <v>#REF!</v>
      </c>
      <c r="V20" s="184">
        <f>IF(D20="","",VLOOKUP(B20,Data!$B$5:$J$404,9,FALSE)*D20)</f>
        <v>35.282000000000004</v>
      </c>
    </row>
    <row r="21" spans="1:30" s="340" customFormat="1" ht="17" customHeight="1">
      <c r="A21" s="272">
        <v>3</v>
      </c>
      <c r="B21" s="419" t="s">
        <v>361</v>
      </c>
      <c r="C21" s="187" t="str">
        <f>IF(D21="","",VLOOKUP(B21,Data!$B$5:$L$404,2,FALSE))</f>
        <v>WQ78250</v>
      </c>
      <c r="D21" s="274">
        <v>1</v>
      </c>
      <c r="E21" s="466" t="s">
        <v>522</v>
      </c>
      <c r="F21" s="185">
        <f>IF(D21="","",VLOOKUP(B21,Data!$B$5:$L$404,11,FALSE))</f>
        <v>5431.83</v>
      </c>
      <c r="G21" s="188">
        <f t="shared" si="0"/>
        <v>5431.83</v>
      </c>
      <c r="H21" s="182" t="str">
        <f>IF(D21="","",VLOOKUP(B21,Data!$B$5:$D$404,3,FALSE))</f>
        <v>C/T</v>
      </c>
      <c r="I21" s="182" t="str">
        <f>IF(D21="","",VLOOKUP(B21,Data!$B$5:$M$404,12,FALSE))</f>
        <v>Indonesia</v>
      </c>
      <c r="J21" s="553" t="s">
        <v>1252</v>
      </c>
      <c r="K21" s="183">
        <f>IF(D21="","",VLOOKUP(B21,Data!$B$5:$E$404,4,FALSE)*D21)</f>
        <v>305</v>
      </c>
      <c r="L21" s="183">
        <f>IF(D21="","",VLOOKUP(B21,Data!$B$5:$F$404,5,FALSE)*D21)</f>
        <v>269</v>
      </c>
      <c r="M21" s="189" t="e">
        <f>IF(B21=Data!B83,Data!G83,(IF(B21=Data!B89,Data!G89,(IF(B21=Data!B91,Data!G91,(IF(B21=Data!#REF!,Data!#REF!,(IF(B21=Data!#REF!,Data!#REF!,(IF(B21=Data!B74,Data!G74,(IF(B21=Data!#REF!,Data!#REF!,(IF(B21=Data!#REF!,Data!#REF!,Data!#REF!)))))))))))))))&amp;IF(B21=Data!B208,Data!G208,(IF(B21=Data!B209,Data!G209,(IF(B21=Data!#REF!,Data!#REF!,(IF(B21=Data!B204,Data!G204,(IF(B21=Data!B205,Data!G205,(IF(B21=Data!#REF!,Data!G901,(IF(B21=Data!#REF!,Data!#REF!,(IF(B21=Data!B261,Data!G261,Data!#REF!)))))))))))))))&amp;IF(B21=Data!#REF!,Data!#REF!,(IF(B21=Data!#REF!,Data!#REF!,(IF(B21=Data!#REF!,Data!#REF!,(IF(B21=Data!#REF!,Data!#REF!,(IF(B21=Data!#REF!,Data!#REF!,Data!#REF!)))))))))</f>
        <v>#REF!</v>
      </c>
      <c r="N21" s="377"/>
      <c r="O21" s="378"/>
      <c r="P21" s="186" t="e">
        <f>IF(B21=Data!B83,Data!H83,(IF(B21=Data!B89,Data!H89,(IF(B21=Data!B91,Data!H91,(IF(B21=Data!#REF!,Data!#REF!,(IF(B21=Data!#REF!,Data!#REF!,(IF(B21=Data!B74,Data!H74,(IF(B21=Data!#REF!,Data!#REF!,(IF(B21=Data!#REF!,Data!#REF!,Data!#REF!)))))))))))))))&amp;IF(B21=Data!B208,Data!H208,(IF(B21=Data!B209,Data!H209,(IF(B21=Data!#REF!,Data!#REF!,(IF(B21=Data!B204,Data!H204,(IF(B21=Data!B205,Data!H205,(IF(B21=Data!#REF!,Data!H901,(IF(B21=Data!#REF!,Data!#REF!,(IF(B21=Data!B261,Data!H261,Data!#REF!)))))))))))))))&amp;IF(B21=Data!#REF!,Data!#REF!,(IF(B21=Data!#REF!,Data!#REF!,(IF(B21=Data!#REF!,Data!#REF!,(IF(B21=Data!#REF!,Data!#REF!,(IF(B21=Data!#REF!,Data!#REF!,Data!#REF!)))))))))</f>
        <v>#REF!</v>
      </c>
      <c r="Q21" s="378"/>
      <c r="R21" s="378"/>
      <c r="S21" s="186" t="e">
        <f>IF(B21=Data!B83,Data!I83,(IF(B21=Data!B89,Data!I89,(IF(B21=Data!B91,Data!I91,(IF(B21=Data!#REF!,Data!#REF!,(IF(B21=Data!#REF!,Data!#REF!,(IF(B21=Data!B74,Data!I74,(IF(B21=Data!#REF!,Data!#REF!,(IF(B21=Data!#REF!,Data!#REF!,Data!#REF!)))))))))))))))&amp;IF(B21=Data!B208,Data!I208,(IF(B21=Data!B209,Data!I209,(IF(B21=Data!#REF!,Data!#REF!,(IF(B21=Data!B204,Data!I204,(IF(B21=Data!B205,Data!I205,(IF(B21=Data!#REF!,Data!I901,(IF(B21=Data!#REF!,Data!#REF!,(IF(B21=Data!B261,Data!I261,Data!#REF!)))))))))))))))&amp;IF(B21=Data!#REF!,Data!#REF!,(IF(B21=Data!#REF!,Data!#REF!,(IF(B21=Data!#REF!,Data!#REF!,(IF(B21=Data!#REF!,Data!#REF!,(IF(B21=Data!#REF!,Data!#REF!,Data!#REF!)))))))))</f>
        <v>#REF!</v>
      </c>
      <c r="T21" s="379"/>
      <c r="U21" s="186" t="e">
        <f>IF(B21=Data!B83,Data!J83,(IF(B21=Data!B89,Data!J89,(IF(B21=Data!B91,Data!J91,(IF(B21=Data!#REF!,Data!#REF!,(IF(B21=Data!#REF!,Data!#REF!,(IF(B21=Data!B74,Data!J74,(IF(B21=Data!#REF!,Data!#REF!,(IF(B21=Data!#REF!,Data!#REF!,Data!#REF!)))))))))))))))&amp;IF(B21=Data!B208,Data!J208,(IF(B21=Data!B209,Data!J209,(IF(B21=Data!#REF!,Data!#REF!,(IF(B21=Data!B204,Data!J204,(IF(B21=Data!B205,Data!J205,(IF(B21=Data!#REF!,Data!J901,(IF(B21=Data!#REF!,Data!#REF!,(IF(B21=Data!B261,Data!J261,Data!#REF!)))))))))))))))&amp;IF(B21=Data!#REF!,Data!#REF!,(IF(B21=Data!#REF!,Data!#REF!,(IF(B21=Data!#REF!,Data!#REF!,(IF(B21=Data!#REF!,Data!#REF!,(IF(B21=Data!#REF!,Data!#REF!,Data!#REF!)))))))))</f>
        <v>#REF!</v>
      </c>
      <c r="V21" s="184">
        <f>IF(D21="","",VLOOKUP(B21,Data!$B$5:$J$404,9,FALSE)*D21)</f>
        <v>1.534</v>
      </c>
    </row>
    <row r="22" spans="1:30" s="340" customFormat="1" ht="17" customHeight="1">
      <c r="A22" s="271"/>
      <c r="B22"/>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553"/>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419"/>
      <c r="C23" s="187" t="str">
        <f>IF(D23="","",VLOOKUP(B23,Data!$B$5:$L$404,2,FALSE))</f>
        <v/>
      </c>
      <c r="D23" s="274"/>
      <c r="E23" s="467" t="s">
        <v>1031</v>
      </c>
      <c r="F23" s="185" t="str">
        <f>IF(D23="","",VLOOKUP(B23,Data!$B$5:$L$404,11,FALSE))</f>
        <v/>
      </c>
      <c r="G23" s="188" t="str">
        <f t="shared" si="0"/>
        <v>-</v>
      </c>
      <c r="H23" s="182" t="str">
        <f>IF(D23="","",VLOOKUP(B23,Data!$B$5:$D$404,3,FALSE))</f>
        <v/>
      </c>
      <c r="I23" s="182" t="str">
        <f>IF(D23="","",VLOOKUP(B23,Data!$B$5:$M$404,12,FALSE))</f>
        <v/>
      </c>
      <c r="J23" s="553"/>
      <c r="K23" s="183" t="str">
        <f>IF(D23="","",VLOOKUP(B23,Data!$B$5:$E$404,4,FALSE)*D23)</f>
        <v/>
      </c>
      <c r="L23" s="183" t="str">
        <f>IF(D23="","",VLOOKUP(B23,Data!$B$5:$F$404,5,FALSE)*D23)</f>
        <v/>
      </c>
      <c r="M23" s="189" t="e">
        <f>IF(B23=Data!B85,Data!G85,(IF(B23=Data!B91,Data!G91,(IF(B23=Data!B93,Data!G93,(IF(B23=Data!#REF!,Data!#REF!,(IF(B23=Data!#REF!,Data!#REF!,(IF(B23=Data!B76,Data!G76,(IF(B23=Data!#REF!,Data!#REF!,(IF(B23=Data!#REF!,Data!#REF!,Data!#REF!)))))))))))))))&amp;IF(B23=Data!B210,Data!G210,(IF(B23=Data!B211,Data!G211,(IF(B23=Data!#REF!,Data!#REF!,(IF(B23=Data!B206,Data!G206,(IF(B23=Data!B207,Data!G207,(IF(B23=Data!#REF!,Data!G903,(IF(B23=Data!#REF!,Data!#REF!,(IF(B23=Data!B263,Data!G263,Data!#REF!)))))))))))))))&amp;IF(B23=Data!#REF!,Data!#REF!,(IF(B23=Data!#REF!,Data!#REF!,(IF(B23=Data!#REF!,Data!#REF!,(IF(B23=Data!#REF!,Data!#REF!,(IF(B23=Data!#REF!,Data!#REF!,Data!#REF!)))))))))</f>
        <v>#REF!</v>
      </c>
      <c r="N23" s="377"/>
      <c r="O23" s="378"/>
      <c r="P23" s="186" t="e">
        <f>IF(B23=Data!B85,Data!H85,(IF(B23=Data!B91,Data!H91,(IF(B23=Data!B93,Data!H93,(IF(B23=Data!#REF!,Data!#REF!,(IF(B23=Data!#REF!,Data!#REF!,(IF(B23=Data!B76,Data!H76,(IF(B23=Data!#REF!,Data!#REF!,(IF(B23=Data!#REF!,Data!#REF!,Data!#REF!)))))))))))))))&amp;IF(B23=Data!B210,Data!H210,(IF(B23=Data!B211,Data!H211,(IF(B23=Data!#REF!,Data!#REF!,(IF(B23=Data!B206,Data!H206,(IF(B23=Data!B207,Data!H207,(IF(B23=Data!#REF!,Data!H903,(IF(B23=Data!#REF!,Data!#REF!,(IF(B23=Data!B263,Data!H263,Data!#REF!)))))))))))))))&amp;IF(B23=Data!#REF!,Data!#REF!,(IF(B23=Data!#REF!,Data!#REF!,(IF(B23=Data!#REF!,Data!#REF!,(IF(B23=Data!#REF!,Data!#REF!,(IF(B23=Data!#REF!,Data!#REF!,Data!#REF!)))))))))</f>
        <v>#REF!</v>
      </c>
      <c r="Q23" s="378"/>
      <c r="R23" s="378"/>
      <c r="S23" s="186" t="e">
        <f>IF(B23=Data!B85,Data!I85,(IF(B23=Data!B91,Data!I91,(IF(B23=Data!B93,Data!I93,(IF(B23=Data!#REF!,Data!#REF!,(IF(B23=Data!#REF!,Data!#REF!,(IF(B23=Data!B76,Data!I76,(IF(B23=Data!#REF!,Data!#REF!,(IF(B23=Data!#REF!,Data!#REF!,Data!#REF!)))))))))))))))&amp;IF(B23=Data!B210,Data!I210,(IF(B23=Data!B211,Data!I211,(IF(B23=Data!#REF!,Data!#REF!,(IF(B23=Data!B206,Data!I206,(IF(B23=Data!B207,Data!I207,(IF(B23=Data!#REF!,Data!I903,(IF(B23=Data!#REF!,Data!#REF!,(IF(B23=Data!B263,Data!I263,Data!#REF!)))))))))))))))&amp;IF(B23=Data!#REF!,Data!#REF!,(IF(B23=Data!#REF!,Data!#REF!,(IF(B23=Data!#REF!,Data!#REF!,(IF(B23=Data!#REF!,Data!#REF!,(IF(B23=Data!#REF!,Data!#REF!,Data!#REF!)))))))))</f>
        <v>#REF!</v>
      </c>
      <c r="T23" s="379"/>
      <c r="U23" s="186" t="e">
        <f>IF(B23=Data!B85,Data!J85,(IF(B23=Data!B91,Data!J91,(IF(B23=Data!B93,Data!J93,(IF(B23=Data!#REF!,Data!#REF!,(IF(B23=Data!#REF!,Data!#REF!,(IF(B23=Data!B76,Data!J76,(IF(B23=Data!#REF!,Data!#REF!,(IF(B23=Data!#REF!,Data!#REF!,Data!#REF!)))))))))))))))&amp;IF(B23=Data!B210,Data!J210,(IF(B23=Data!B211,Data!J211,(IF(B23=Data!#REF!,Data!#REF!,(IF(B23=Data!B206,Data!J206,(IF(B23=Data!B207,Data!J207,(IF(B23=Data!#REF!,Data!J903,(IF(B23=Data!#REF!,Data!#REF!,(IF(B23=Data!B263,Data!J263,Data!#REF!)))))))))))))))&amp;IF(B23=Data!#REF!,Data!#REF!,(IF(B23=Data!#REF!,Data!#REF!,(IF(B23=Data!#REF!,Data!#REF!,(IF(B23=Data!#REF!,Data!#REF!,(IF(B23=Data!#REF!,Data!#REF!,Data!#REF!)))))))))</f>
        <v>#REF!</v>
      </c>
      <c r="V23" s="184" t="str">
        <f>IF(D23="","",VLOOKUP(B23,Data!$B$5:$J$404,9,FALSE)*D23)</f>
        <v/>
      </c>
    </row>
    <row r="24" spans="1:30" s="340" customFormat="1" ht="17" customHeight="1">
      <c r="A24" s="272"/>
      <c r="B24" s="419"/>
      <c r="C24" s="187" t="str">
        <f>IF(D24="","",VLOOKUP(B24,Data!$B$5:$L$404,2,FALSE))</f>
        <v/>
      </c>
      <c r="D24" s="274"/>
      <c r="E24" s="466"/>
      <c r="F24" s="185" t="str">
        <f>IF(D24="","",VLOOKUP(B24,Data!$B$5:$L$404,11,FALSE))</f>
        <v/>
      </c>
      <c r="G24" s="188" t="str">
        <f t="shared" si="0"/>
        <v>-</v>
      </c>
      <c r="H24" s="182" t="str">
        <f>IF(D24="","",VLOOKUP(B24,Data!$B$5:$D$404,3,FALSE))</f>
        <v/>
      </c>
      <c r="I24" s="182" t="str">
        <f>IF(D24="","",VLOOKUP(B24,Data!$B$5:$M$404,12,FALSE))</f>
        <v/>
      </c>
      <c r="J24" s="553"/>
      <c r="K24" s="183" t="str">
        <f>IF(D24="","",VLOOKUP(B24,Data!$B$5:$E$404,4,FALSE)*D24)</f>
        <v/>
      </c>
      <c r="L24" s="183" t="str">
        <f>IF(D24="","",VLOOKUP(B24,Data!$B$5:$F$404,5,FALSE)*D24)</f>
        <v/>
      </c>
      <c r="M24" s="189" t="e">
        <f>IF(B24=Data!B81,Data!G81,(IF(B24=Data!B87,Data!G87,(IF(B24=Data!B89,Data!G89,(IF(B24=Data!#REF!,Data!#REF!,(IF(B24=Data!#REF!,Data!#REF!,(IF(B24=Data!B72,Data!G72,(IF(B24=Data!#REF!,Data!#REF!,(IF(B24=Data!#REF!,Data!#REF!,Data!#REF!)))))))))))))))&amp;IF(B24=Data!B206,Data!G206,(IF(B24=Data!B207,Data!G207,(IF(B24=Data!#REF!,Data!#REF!,(IF(B24=Data!B202,Data!G202,(IF(B24=Data!B203,Data!G203,(IF(B24=Data!#REF!,Data!G899,(IF(B24=Data!#REF!,Data!#REF!,(IF(B24=Data!B259,Data!G259,Data!#REF!)))))))))))))))&amp;IF(B24=Data!#REF!,Data!#REF!,(IF(B24=Data!#REF!,Data!#REF!,(IF(B24=Data!#REF!,Data!#REF!,(IF(B24=Data!#REF!,Data!#REF!,(IF(B24=Data!#REF!,Data!#REF!,Data!#REF!)))))))))</f>
        <v>#REF!</v>
      </c>
      <c r="N24" s="377"/>
      <c r="O24" s="378"/>
      <c r="P24" s="186" t="e">
        <f>IF(B24=Data!B81,Data!H81,(IF(B24=Data!B87,Data!H87,(IF(B24=Data!B89,Data!H89,(IF(B24=Data!#REF!,Data!#REF!,(IF(B24=Data!#REF!,Data!#REF!,(IF(B24=Data!B72,Data!H72,(IF(B24=Data!#REF!,Data!#REF!,(IF(B24=Data!#REF!,Data!#REF!,Data!#REF!)))))))))))))))&amp;IF(B24=Data!B206,Data!H206,(IF(B24=Data!B207,Data!H207,(IF(B24=Data!#REF!,Data!#REF!,(IF(B24=Data!B202,Data!H202,(IF(B24=Data!B203,Data!H203,(IF(B24=Data!#REF!,Data!H899,(IF(B24=Data!#REF!,Data!#REF!,(IF(B24=Data!B259,Data!H259,Data!#REF!)))))))))))))))&amp;IF(B24=Data!#REF!,Data!#REF!,(IF(B24=Data!#REF!,Data!#REF!,(IF(B24=Data!#REF!,Data!#REF!,(IF(B24=Data!#REF!,Data!#REF!,(IF(B24=Data!#REF!,Data!#REF!,Data!#REF!)))))))))</f>
        <v>#REF!</v>
      </c>
      <c r="Q24" s="378"/>
      <c r="R24" s="378"/>
      <c r="S24" s="186" t="e">
        <f>IF(B24=Data!B81,Data!I81,(IF(B24=Data!B87,Data!I87,(IF(B24=Data!B89,Data!I89,(IF(B24=Data!#REF!,Data!#REF!,(IF(B24=Data!#REF!,Data!#REF!,(IF(B24=Data!B72,Data!I72,(IF(B24=Data!#REF!,Data!#REF!,(IF(B24=Data!#REF!,Data!#REF!,Data!#REF!)))))))))))))))&amp;IF(B24=Data!B206,Data!I206,(IF(B24=Data!B207,Data!I207,(IF(B24=Data!#REF!,Data!#REF!,(IF(B24=Data!B202,Data!I202,(IF(B24=Data!B203,Data!I203,(IF(B24=Data!#REF!,Data!I899,(IF(B24=Data!#REF!,Data!#REF!,(IF(B24=Data!B259,Data!I259,Data!#REF!)))))))))))))))&amp;IF(B24=Data!#REF!,Data!#REF!,(IF(B24=Data!#REF!,Data!#REF!,(IF(B24=Data!#REF!,Data!#REF!,(IF(B24=Data!#REF!,Data!#REF!,(IF(B24=Data!#REF!,Data!#REF!,Data!#REF!)))))))))</f>
        <v>#REF!</v>
      </c>
      <c r="T24" s="379"/>
      <c r="U24" s="186" t="e">
        <f>IF(B24=Data!B81,Data!J81,(IF(B24=Data!B87,Data!J87,(IF(B24=Data!B89,Data!J89,(IF(B24=Data!#REF!,Data!#REF!,(IF(B24=Data!#REF!,Data!#REF!,(IF(B24=Data!B72,Data!J72,(IF(B24=Data!#REF!,Data!#REF!,(IF(B24=Data!#REF!,Data!#REF!,Data!#REF!)))))))))))))))&amp;IF(B24=Data!B206,Data!J206,(IF(B24=Data!B207,Data!J207,(IF(B24=Data!#REF!,Data!#REF!,(IF(B24=Data!B202,Data!J202,(IF(B24=Data!B203,Data!J203,(IF(B24=Data!#REF!,Data!J899,(IF(B24=Data!#REF!,Data!#REF!,(IF(B24=Data!B259,Data!J259,Data!#REF!)))))))))))))))&amp;IF(B24=Data!#REF!,Data!#REF!,(IF(B24=Data!#REF!,Data!#REF!,(IF(B24=Data!#REF!,Data!#REF!,(IF(B24=Data!#REF!,Data!#REF!,(IF(B24=Data!#REF!,Data!#REF!,Data!#REF!)))))))))</f>
        <v>#REF!</v>
      </c>
      <c r="V24" s="184" t="str">
        <f>IF(D24="","",VLOOKUP(B24,Data!$B$5:$J$404,9,FALSE)*D24)</f>
        <v/>
      </c>
    </row>
    <row r="25" spans="1:30" s="409" customFormat="1" ht="17" customHeight="1">
      <c r="A25" s="410"/>
      <c r="B25" s="368"/>
      <c r="C25" s="187" t="str">
        <f>IF(D25="","",VLOOKUP(B25,Data!$B$5:$L$404,2,FALSE))</f>
        <v/>
      </c>
      <c r="D25" s="274"/>
      <c r="E25" s="273"/>
      <c r="F25" s="376" t="str">
        <f>IF(D25="","",VLOOKUP(B25,Data!$B$5:$L$404,11,FALSE))</f>
        <v/>
      </c>
      <c r="G25" s="400" t="str">
        <f t="shared" si="0"/>
        <v>-</v>
      </c>
      <c r="H25" s="401" t="str">
        <f>IF(D25="","",VLOOKUP(B25,Data!$B$5:$D$404,3,FALSE))</f>
        <v/>
      </c>
      <c r="I25" s="401" t="str">
        <f>IF(D25="","",VLOOKUP(B25,Data!$B$5:$M$404,12,FALSE))</f>
        <v/>
      </c>
      <c r="J25" s="402"/>
      <c r="K25" s="187" t="str">
        <f>IF(D25="","",VLOOKUP(B25,Data!$B$5:$E$404,4,FALSE)*D25)</f>
        <v/>
      </c>
      <c r="L25" s="187" t="str">
        <f>IF(D25="","",VLOOKUP(B25,Data!$B$5:$F$404,5,FALSE)*D25)</f>
        <v/>
      </c>
      <c r="M25" s="403"/>
      <c r="N25" s="404"/>
      <c r="O25" s="405"/>
      <c r="P25" s="406"/>
      <c r="Q25" s="405"/>
      <c r="R25" s="405"/>
      <c r="S25" s="406"/>
      <c r="T25" s="407"/>
      <c r="U25" s="406"/>
      <c r="V25" s="408" t="str">
        <f>IF(D25="","",VLOOKUP(B25,Data!$B$5:$J$404,9,FALSE)*D25)</f>
        <v/>
      </c>
      <c r="W25" s="386"/>
      <c r="X25" s="386"/>
      <c r="Y25" s="386"/>
      <c r="Z25" s="386"/>
      <c r="AA25" s="386"/>
      <c r="AB25" s="386"/>
      <c r="AC25" s="386"/>
      <c r="AD25" s="386"/>
    </row>
    <row r="26" spans="1:30" s="340" customFormat="1" ht="17" customHeight="1">
      <c r="A26" s="410"/>
      <c r="B26" s="342"/>
      <c r="C26" s="187" t="str">
        <f>IF(D26="","",VLOOKUP(B26,Data!$B$5:$L$404,2,FALSE))</f>
        <v/>
      </c>
      <c r="D26" s="274"/>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399"/>
      <c r="B27" s="342"/>
      <c r="C27" s="187" t="str">
        <f>IF(D27="","",VLOOKUP(B27,Data!$B$5:$L$404,2,FALSE))</f>
        <v/>
      </c>
      <c r="D27" s="274"/>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410"/>
      <c r="B28" s="342"/>
      <c r="C28" s="187"/>
      <c r="D28" s="274" t="s">
        <v>12</v>
      </c>
      <c r="E28" s="276"/>
      <c r="F28" s="185"/>
      <c r="G28" s="188"/>
      <c r="H28" s="182"/>
      <c r="I28" s="182"/>
      <c r="J28" s="246"/>
      <c r="K28" s="183"/>
      <c r="L28" s="183"/>
      <c r="M28" s="189" t="e">
        <f>IF(B28=Data!B87,Data!G87,(IF(B28=Data!B93,Data!G93,(IF(B28=Data!B95,Data!G95,(IF(B28=Data!#REF!,Data!#REF!,(IF(B28=Data!#REF!,Data!#REF!,(IF(B28=Data!B78,Data!G78,(IF(B28=Data!#REF!,Data!#REF!,(IF(B28=Data!#REF!,Data!#REF!,Data!#REF!)))))))))))))))&amp;IF(B28=Data!B212,Data!G212,(IF(B28=Data!B213,Data!G213,(IF(B28=Data!#REF!,Data!#REF!,(IF(B28=Data!B208,Data!G208,(IF(B28=Data!B209,Data!G209,(IF(B28=Data!#REF!,Data!G905,(IF(B28=Data!#REF!,Data!#REF!,(IF(B28=Data!B265,Data!G265,Data!#REF!)))))))))))))))&amp;IF(B28=Data!#REF!,Data!#REF!,(IF(B28=Data!#REF!,Data!#REF!,(IF(B28=Data!#REF!,Data!#REF!,(IF(B28=Data!#REF!,Data!#REF!,(IF(B28=Data!#REF!,Data!#REF!,Data!#REF!)))))))))</f>
        <v>#REF!</v>
      </c>
      <c r="N28" s="377"/>
      <c r="O28" s="378"/>
      <c r="P28" s="186" t="e">
        <f>IF(B28=Data!B87,Data!H87,(IF(B28=Data!B93,Data!H93,(IF(B28=Data!B95,Data!H95,(IF(B28=Data!#REF!,Data!#REF!,(IF(B28=Data!#REF!,Data!#REF!,(IF(B28=Data!B78,Data!H78,(IF(B28=Data!#REF!,Data!#REF!,(IF(B28=Data!#REF!,Data!#REF!,Data!#REF!)))))))))))))))&amp;IF(B28=Data!B212,Data!H212,(IF(B28=Data!B213,Data!H213,(IF(B28=Data!#REF!,Data!#REF!,(IF(B28=Data!B208,Data!H208,(IF(B28=Data!B209,Data!H209,(IF(B28=Data!#REF!,Data!H905,(IF(B28=Data!#REF!,Data!#REF!,(IF(B28=Data!B265,Data!H265,Data!#REF!)))))))))))))))&amp;IF(B28=Data!#REF!,Data!#REF!,(IF(B28=Data!#REF!,Data!#REF!,(IF(B28=Data!#REF!,Data!#REF!,(IF(B28=Data!#REF!,Data!#REF!,(IF(B28=Data!#REF!,Data!#REF!,Data!#REF!)))))))))</f>
        <v>#REF!</v>
      </c>
      <c r="Q28" s="378"/>
      <c r="R28" s="378"/>
      <c r="S28" s="186" t="e">
        <f>IF(B28=Data!B87,Data!I87,(IF(B28=Data!B93,Data!I93,(IF(B28=Data!B95,Data!I95,(IF(B28=Data!#REF!,Data!#REF!,(IF(B28=Data!#REF!,Data!#REF!,(IF(B28=Data!B78,Data!I78,(IF(B28=Data!#REF!,Data!#REF!,(IF(B28=Data!#REF!,Data!#REF!,Data!#REF!)))))))))))))))&amp;IF(B28=Data!B212,Data!I212,(IF(B28=Data!B213,Data!I213,(IF(B28=Data!#REF!,Data!#REF!,(IF(B28=Data!B208,Data!I208,(IF(B28=Data!B209,Data!I209,(IF(B28=Data!#REF!,Data!I905,(IF(B28=Data!#REF!,Data!#REF!,(IF(B28=Data!B265,Data!I265,Data!#REF!)))))))))))))))&amp;IF(B28=Data!#REF!,Data!#REF!,(IF(B28=Data!#REF!,Data!#REF!,(IF(B28=Data!#REF!,Data!#REF!,(IF(B28=Data!#REF!,Data!#REF!,(IF(B28=Data!#REF!,Data!#REF!,Data!#REF!)))))))))</f>
        <v>#REF!</v>
      </c>
      <c r="T28" s="379"/>
      <c r="U28" s="186" t="e">
        <f>IF(B28=Data!B87,Data!J87,(IF(B28=Data!B93,Data!J93,(IF(B28=Data!B95,Data!J95,(IF(B28=Data!#REF!,Data!#REF!,(IF(B28=Data!#REF!,Data!#REF!,(IF(B28=Data!B78,Data!J78,(IF(B28=Data!#REF!,Data!#REF!,(IF(B28=Data!#REF!,Data!#REF!,Data!#REF!)))))))))))))))&amp;IF(B28=Data!B212,Data!J212,(IF(B28=Data!B213,Data!J213,(IF(B28=Data!#REF!,Data!#REF!,(IF(B28=Data!B208,Data!J208,(IF(B28=Data!B209,Data!J209,(IF(B28=Data!#REF!,Data!J905,(IF(B28=Data!#REF!,Data!#REF!,(IF(B28=Data!B265,Data!J265,Data!#REF!)))))))))))))))&amp;IF(B28=Data!#REF!,Data!#REF!,(IF(B28=Data!#REF!,Data!#REF!,(IF(B28=Data!#REF!,Data!#REF!,(IF(B28=Data!#REF!,Data!#REF!,(IF(B28=Data!#REF!,Data!#REF!,Data!#REF!)))))))))</f>
        <v>#REF!</v>
      </c>
      <c r="V28" s="184"/>
      <c r="W28" s="282"/>
      <c r="X28" s="282"/>
      <c r="Y28" s="282"/>
      <c r="Z28" s="282"/>
      <c r="AA28" s="282"/>
      <c r="AB28" s="282"/>
      <c r="AC28" s="282"/>
      <c r="AD28" s="282"/>
    </row>
    <row r="29" spans="1:30" s="340" customFormat="1" ht="19.5" customHeight="1">
      <c r="A29" s="272"/>
      <c r="B29" s="695" t="s">
        <v>1284</v>
      </c>
      <c r="C29" s="696"/>
      <c r="D29" s="269">
        <f>SUM(D16:D28)</f>
        <v>25</v>
      </c>
      <c r="E29" s="374"/>
      <c r="F29" s="380"/>
      <c r="G29" s="191">
        <f>SUM(G16:G28)</f>
        <v>109385.13</v>
      </c>
      <c r="H29" s="191"/>
      <c r="I29" s="383"/>
      <c r="J29" s="343"/>
      <c r="K29" s="191">
        <f>SUM(K16:K28)</f>
        <v>7625</v>
      </c>
      <c r="L29" s="191">
        <f>SUM(L16:L28)</f>
        <v>6725</v>
      </c>
      <c r="M29" s="191" t="e">
        <f>SUM(M16:M28)</f>
        <v>#REF!</v>
      </c>
      <c r="N29" s="190">
        <f>SUM(N14:N15)</f>
        <v>0</v>
      </c>
      <c r="O29" s="190" t="e">
        <f>SUM(#REF!)</f>
        <v>#REF!</v>
      </c>
      <c r="P29" s="190">
        <f>SUM(P14:P15)</f>
        <v>0</v>
      </c>
      <c r="Q29" s="190">
        <f>SUM(Q14:Q15)</f>
        <v>0</v>
      </c>
      <c r="R29" s="190" t="e">
        <f>SUM(#REF!)</f>
        <v>#REF!</v>
      </c>
      <c r="S29" s="190">
        <f>SUM(S14:S15)</f>
        <v>0</v>
      </c>
      <c r="T29" s="190">
        <f>SUM(T14:T15)</f>
        <v>0</v>
      </c>
      <c r="U29" s="190"/>
      <c r="V29" s="192">
        <f>SUM(V16:V28)</f>
        <v>38.35</v>
      </c>
      <c r="W29" s="282"/>
    </row>
    <row r="30" spans="1:30" ht="10.5" customHeight="1">
      <c r="A30" s="272"/>
      <c r="B30" s="697"/>
      <c r="C30" s="698"/>
      <c r="D30" s="395"/>
      <c r="E30" s="375"/>
      <c r="F30" s="311"/>
      <c r="G30" s="160" t="s">
        <v>523</v>
      </c>
      <c r="H30" s="157"/>
      <c r="I30" s="344"/>
      <c r="J30" s="344"/>
      <c r="K30" s="344"/>
      <c r="L30" s="161"/>
      <c r="M30" s="151"/>
      <c r="N30" s="298"/>
      <c r="U30" s="298"/>
      <c r="V30" s="298"/>
    </row>
    <row r="31" spans="1:30" ht="14">
      <c r="A31" s="290" t="s">
        <v>524</v>
      </c>
      <c r="B31" s="346"/>
      <c r="C31" s="347"/>
      <c r="D31" s="396" t="s">
        <v>81</v>
      </c>
      <c r="E31" s="305"/>
      <c r="F31" s="68" t="s">
        <v>82</v>
      </c>
      <c r="G31" s="72"/>
      <c r="H31" s="322" t="s">
        <v>83</v>
      </c>
      <c r="I31" s="349"/>
      <c r="J31" s="152" t="s">
        <v>84</v>
      </c>
      <c r="K31" s="152"/>
      <c r="L31" s="682" t="s">
        <v>85</v>
      </c>
      <c r="M31" s="683"/>
      <c r="N31" s="683"/>
      <c r="O31" s="683"/>
      <c r="P31" s="683"/>
      <c r="Q31" s="683"/>
      <c r="R31" s="683"/>
      <c r="S31" s="683"/>
      <c r="T31" s="683"/>
      <c r="U31" s="683"/>
      <c r="V31" s="684"/>
    </row>
    <row r="32" spans="1:30" ht="14">
      <c r="A32" s="297" t="s">
        <v>525</v>
      </c>
      <c r="B32" s="334"/>
      <c r="C32" s="308"/>
      <c r="D32" s="386" t="s">
        <v>87</v>
      </c>
      <c r="F32" s="685"/>
      <c r="G32" s="686"/>
      <c r="H32" s="297" t="s">
        <v>88</v>
      </c>
      <c r="I32" s="350"/>
      <c r="J32" s="154" t="s">
        <v>89</v>
      </c>
      <c r="K32" s="154"/>
      <c r="L32" s="150"/>
      <c r="V32" s="155"/>
    </row>
    <row r="33" spans="1:22">
      <c r="A33" s="297" t="s">
        <v>526</v>
      </c>
      <c r="B33" s="297"/>
      <c r="C33" s="298"/>
      <c r="D33" s="386"/>
      <c r="F33" s="685"/>
      <c r="G33" s="686"/>
      <c r="H33" s="297"/>
      <c r="I33" s="350"/>
      <c r="J33" s="154" t="s">
        <v>93</v>
      </c>
      <c r="K33" s="154"/>
      <c r="L33" s="150"/>
      <c r="V33" s="155"/>
    </row>
    <row r="34" spans="1:22" ht="10.5" customHeight="1">
      <c r="A34" s="311"/>
      <c r="B34" s="351"/>
      <c r="C34" s="352"/>
      <c r="D34" s="386" t="s">
        <v>94</v>
      </c>
      <c r="F34" s="685"/>
      <c r="G34" s="686"/>
      <c r="H34" s="297" t="s">
        <v>95</v>
      </c>
      <c r="I34" s="350"/>
      <c r="J34" s="154"/>
      <c r="K34" s="154"/>
      <c r="L34" s="150"/>
      <c r="V34" s="155"/>
    </row>
    <row r="35" spans="1:22" ht="13">
      <c r="A35" s="290" t="s">
        <v>96</v>
      </c>
      <c r="C35" s="292"/>
      <c r="D35" s="386" t="s">
        <v>97</v>
      </c>
      <c r="F35" s="76" t="s">
        <v>98</v>
      </c>
      <c r="G35" s="73"/>
      <c r="H35" s="297" t="s">
        <v>88</v>
      </c>
      <c r="I35" s="350"/>
      <c r="J35" s="154" t="s">
        <v>99</v>
      </c>
      <c r="K35" s="154"/>
      <c r="L35" s="150"/>
      <c r="V35" s="155"/>
    </row>
    <row r="36" spans="1:22" ht="10.5" customHeight="1">
      <c r="A36" s="297" t="s">
        <v>527</v>
      </c>
      <c r="C36" s="298"/>
      <c r="D36" s="386" t="s">
        <v>100</v>
      </c>
      <c r="F36" s="77"/>
      <c r="G36" s="162"/>
      <c r="H36" s="297" t="s">
        <v>101</v>
      </c>
      <c r="I36" s="350"/>
      <c r="J36" s="154" t="s">
        <v>528</v>
      </c>
      <c r="K36" s="154"/>
      <c r="L36" s="687" t="s">
        <v>103</v>
      </c>
      <c r="M36" s="688"/>
      <c r="N36" s="688"/>
      <c r="O36" s="688"/>
      <c r="P36" s="688"/>
      <c r="Q36" s="688"/>
      <c r="R36" s="688"/>
      <c r="S36" s="688"/>
      <c r="T36" s="688"/>
      <c r="U36" s="688"/>
      <c r="V36" s="689"/>
    </row>
    <row r="37" spans="1:22">
      <c r="A37" s="311"/>
      <c r="B37" s="312"/>
      <c r="C37" s="313"/>
      <c r="D37" s="397"/>
      <c r="E37" s="312"/>
      <c r="F37" s="673" t="s">
        <v>1283</v>
      </c>
      <c r="G37" s="674"/>
      <c r="H37" s="673" t="s">
        <v>1282</v>
      </c>
      <c r="I37" s="674"/>
      <c r="J37" s="158" t="s">
        <v>104</v>
      </c>
      <c r="K37" s="158"/>
      <c r="L37" s="675" t="s">
        <v>105</v>
      </c>
      <c r="M37" s="676"/>
      <c r="N37" s="676"/>
      <c r="O37" s="676"/>
      <c r="P37" s="676"/>
      <c r="Q37" s="676"/>
      <c r="R37" s="676"/>
      <c r="S37" s="676"/>
      <c r="T37" s="676"/>
      <c r="U37" s="676"/>
      <c r="V37" s="677"/>
    </row>
    <row r="38" spans="1:22">
      <c r="B38" s="305"/>
    </row>
    <row r="44" spans="1:22" s="354" customFormat="1" ht="26.25" customHeight="1">
      <c r="A44" s="163" t="s">
        <v>886</v>
      </c>
      <c r="B44" s="146"/>
      <c r="C44" s="163" t="s">
        <v>569</v>
      </c>
      <c r="D44" s="362"/>
      <c r="E44" s="362"/>
      <c r="F44" s="363"/>
      <c r="G44" s="163" t="s">
        <v>880</v>
      </c>
      <c r="H44" s="146"/>
      <c r="I44" s="163" t="s">
        <v>569</v>
      </c>
      <c r="K44" s="265"/>
      <c r="L44" s="265"/>
      <c r="V44" s="264"/>
    </row>
    <row r="45" spans="1:22" s="354" customFormat="1" ht="19.25" customHeight="1">
      <c r="A45" s="163" t="s">
        <v>887</v>
      </c>
      <c r="B45" s="146"/>
      <c r="C45" s="163" t="s">
        <v>891</v>
      </c>
      <c r="D45" s="362"/>
      <c r="E45" s="362"/>
      <c r="F45" s="363"/>
      <c r="G45" s="247" t="s">
        <v>881</v>
      </c>
      <c r="H45" s="381"/>
      <c r="I45" s="247" t="s">
        <v>891</v>
      </c>
      <c r="K45" s="265"/>
      <c r="L45" s="265"/>
      <c r="V45" s="264"/>
    </row>
    <row r="46" spans="1:22" s="354" customFormat="1" ht="19.25" customHeight="1">
      <c r="A46" s="163" t="s">
        <v>888</v>
      </c>
      <c r="B46" s="146"/>
      <c r="C46" s="163" t="s">
        <v>891</v>
      </c>
      <c r="D46" s="362"/>
      <c r="E46" s="362"/>
      <c r="F46" s="363"/>
      <c r="G46" s="163" t="s">
        <v>882</v>
      </c>
      <c r="H46" s="146"/>
      <c r="I46" s="163" t="s">
        <v>569</v>
      </c>
      <c r="K46" s="265"/>
      <c r="L46" s="265"/>
      <c r="V46" s="264"/>
    </row>
    <row r="47" spans="1:22" s="354" customFormat="1" ht="19.25" customHeight="1">
      <c r="A47" s="163" t="s">
        <v>889</v>
      </c>
      <c r="B47" s="146"/>
      <c r="C47" s="163" t="s">
        <v>569</v>
      </c>
      <c r="D47" s="362"/>
      <c r="E47" s="362"/>
      <c r="F47" s="363"/>
      <c r="G47" s="163" t="s">
        <v>883</v>
      </c>
      <c r="H47" s="146"/>
      <c r="I47" s="163" t="s">
        <v>569</v>
      </c>
      <c r="K47" s="265"/>
      <c r="L47" s="265"/>
      <c r="V47" s="264"/>
    </row>
    <row r="48" spans="1:22" s="354" customFormat="1" ht="19.25" customHeight="1">
      <c r="A48" s="163" t="s">
        <v>890</v>
      </c>
      <c r="B48" s="146"/>
      <c r="C48" s="163" t="s">
        <v>569</v>
      </c>
      <c r="D48" s="362"/>
      <c r="E48" s="362"/>
      <c r="F48" s="363"/>
      <c r="G48" s="163" t="s">
        <v>885</v>
      </c>
      <c r="H48" s="146"/>
      <c r="I48" s="163" t="s">
        <v>569</v>
      </c>
      <c r="K48" s="265"/>
      <c r="L48" s="265"/>
      <c r="V48" s="264"/>
    </row>
    <row r="49" spans="1:12" ht="18.75" customHeight="1">
      <c r="A49" s="411"/>
      <c r="B49" s="411"/>
      <c r="C49" s="411"/>
      <c r="D49" s="411"/>
      <c r="E49" s="411"/>
      <c r="F49" s="266"/>
      <c r="G49" s="163" t="s">
        <v>884</v>
      </c>
      <c r="H49" s="146"/>
      <c r="I49" s="163" t="s">
        <v>569</v>
      </c>
    </row>
    <row r="53" spans="1:12">
      <c r="A53" s="282" t="s">
        <v>1223</v>
      </c>
      <c r="L53" s="355"/>
    </row>
    <row r="54" spans="1:12" ht="14">
      <c r="A54" s="356"/>
      <c r="C54" s="334"/>
      <c r="D54" s="357"/>
      <c r="L54" s="358"/>
    </row>
    <row r="55" spans="1:12" ht="14">
      <c r="A55" s="359"/>
      <c r="C55" s="334"/>
      <c r="D55" s="357"/>
      <c r="L55" s="358"/>
    </row>
    <row r="56" spans="1:12" ht="14">
      <c r="A56" s="359"/>
      <c r="C56" s="334"/>
      <c r="D56" s="357"/>
      <c r="L56" s="358"/>
    </row>
    <row r="57" spans="1:12" ht="14">
      <c r="A57" s="359"/>
      <c r="B57" s="334"/>
      <c r="C57" s="334"/>
      <c r="D57" s="357"/>
      <c r="L57" s="358"/>
    </row>
    <row r="58" spans="1:12" ht="14">
      <c r="A58" s="359"/>
      <c r="B58" s="334"/>
      <c r="C58" s="334"/>
      <c r="D58" s="357"/>
      <c r="L58" s="358"/>
    </row>
    <row r="59" spans="1:12" ht="14">
      <c r="A59" s="359"/>
      <c r="B59" s="334"/>
      <c r="C59" s="334"/>
      <c r="D59" s="357"/>
      <c r="L59" s="358"/>
    </row>
    <row r="60" spans="1:12" ht="14">
      <c r="A60" s="334"/>
      <c r="B60" s="334"/>
      <c r="C60" s="334"/>
      <c r="D60" s="357"/>
      <c r="L60" s="360"/>
    </row>
    <row r="61" spans="1:12" ht="14">
      <c r="A61" s="359"/>
      <c r="B61" s="334"/>
      <c r="C61" s="334"/>
      <c r="D61" s="357"/>
    </row>
    <row r="62" spans="1:12" ht="14">
      <c r="A62" s="334"/>
      <c r="B62" s="334"/>
      <c r="C62" s="334"/>
      <c r="D62" s="357"/>
    </row>
    <row r="63" spans="1:12" ht="14">
      <c r="A63" s="334"/>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34"/>
      <c r="B74" s="334"/>
      <c r="C74" s="334"/>
      <c r="D74" s="357"/>
    </row>
    <row r="75" spans="1:4" ht="14">
      <c r="B75" s="334"/>
    </row>
    <row r="76" spans="1:4" ht="14">
      <c r="B76" s="334"/>
    </row>
    <row r="77" spans="1:4" ht="14">
      <c r="B77" s="334"/>
    </row>
  </sheetData>
  <mergeCells count="9">
    <mergeCell ref="F37:G37"/>
    <mergeCell ref="H37:I37"/>
    <mergeCell ref="L37:V37"/>
    <mergeCell ref="B29:C30"/>
    <mergeCell ref="L31:V31"/>
    <mergeCell ref="F32:G32"/>
    <mergeCell ref="F33:G33"/>
    <mergeCell ref="F34:G34"/>
    <mergeCell ref="L36:V36"/>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4B88C-3F2C-49A0-8F9F-CF091CB3EE8F}">
  <sheetPr>
    <pageSetUpPr fitToPage="1"/>
  </sheetPr>
  <dimension ref="A1:V74"/>
  <sheetViews>
    <sheetView topLeftCell="A4" zoomScale="85" zoomScaleNormal="85" zoomScaleSheetLayoutView="75" workbookViewId="0">
      <selection activeCell="C19" sqref="C19"/>
    </sheetView>
  </sheetViews>
  <sheetFormatPr defaultColWidth="9.1796875" defaultRowHeight="12.5"/>
  <cols>
    <col min="1" max="1" width="6.453125" style="282" customWidth="1"/>
    <col min="2" max="2" width="44.089843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2" width="14.3632812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46"/>
      <c r="I10" s="647"/>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1209</v>
      </c>
      <c r="C18" s="187" t="str">
        <f>IF(D18="","",VLOOKUP(B18,Data!$B$5:$L$404,2,FALSE))</f>
        <v/>
      </c>
      <c r="D18" s="274"/>
      <c r="E18" s="467"/>
      <c r="F18" s="185" t="str">
        <f>IF(D18="","",VLOOKUP(B18,Data!$B$5:$L$404,11,FALSE))</f>
        <v/>
      </c>
      <c r="G18" s="188" t="str">
        <f t="shared" ref="G18:G26"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195,Data!G195,(IF(B18=Data!B201,Data!G201,(IF(B18=Data!B203,Data!G203,(IF(B18=Data!#REF!,Data!#REF!,(IF(B18=Data!#REF!,Data!#REF!,(IF(B18=Data!B186,Data!G186,(IF(B18=Data!#REF!,Data!#REF!,(IF(B18=Data!#REF!,Data!#REF!,Data!#REF!)))))))))))))))&amp;IF(B18=Data!B321,Data!G321,(IF(B18=Data!B322,Data!G322,(IF(B18=Data!#REF!,Data!#REF!,(IF(B18=Data!B317,Data!G317,(IF(B18=Data!B318,Data!G318,(IF(B18=Data!#REF!,Data!G1013,(IF(B18=Data!#REF!,Data!#REF!,(IF(B18=Data!B373,Data!G373,Data!#REF!)))))))))))))))&amp;IF(B18=Data!#REF!,Data!#REF!,(IF(B18=Data!#REF!,Data!#REF!,(IF(B18=Data!#REF!,Data!#REF!,(IF(B18=Data!#REF!,Data!#REF!,(IF(B18=Data!#REF!,Data!#REF!,Data!#REF!)))))))))</f>
        <v>#REF!</v>
      </c>
      <c r="N18" s="377"/>
      <c r="O18" s="378"/>
      <c r="P18" s="186" t="e">
        <f>IF(B18=Data!B195,Data!H195,(IF(B18=Data!B201,Data!H201,(IF(B18=Data!B203,Data!H203,(IF(B18=Data!#REF!,Data!#REF!,(IF(B18=Data!#REF!,Data!#REF!,(IF(B18=Data!B186,Data!H186,(IF(B18=Data!#REF!,Data!#REF!,(IF(B18=Data!#REF!,Data!#REF!,Data!#REF!)))))))))))))))&amp;IF(B18=Data!B321,Data!H321,(IF(B18=Data!B322,Data!H322,(IF(B18=Data!#REF!,Data!#REF!,(IF(B18=Data!B317,Data!H317,(IF(B18=Data!B318,Data!H318,(IF(B18=Data!#REF!,Data!H1013,(IF(B18=Data!#REF!,Data!#REF!,(IF(B18=Data!B373,Data!H373,Data!#REF!)))))))))))))))&amp;IF(B18=Data!#REF!,Data!#REF!,(IF(B18=Data!#REF!,Data!#REF!,(IF(B18=Data!#REF!,Data!#REF!,(IF(B18=Data!#REF!,Data!#REF!,(IF(B18=Data!#REF!,Data!#REF!,Data!#REF!)))))))))</f>
        <v>#REF!</v>
      </c>
      <c r="Q18" s="378"/>
      <c r="R18" s="378"/>
      <c r="S18" s="186" t="e">
        <f>IF(B18=Data!B195,Data!I195,(IF(B18=Data!B201,Data!I201,(IF(B18=Data!B203,Data!I203,(IF(B18=Data!#REF!,Data!#REF!,(IF(B18=Data!#REF!,Data!#REF!,(IF(B18=Data!B186,Data!I186,(IF(B18=Data!#REF!,Data!#REF!,(IF(B18=Data!#REF!,Data!#REF!,Data!#REF!)))))))))))))))&amp;IF(B18=Data!B321,Data!I321,(IF(B18=Data!B322,Data!I322,(IF(B18=Data!#REF!,Data!#REF!,(IF(B18=Data!B317,Data!I317,(IF(B18=Data!B318,Data!I318,(IF(B18=Data!#REF!,Data!I1013,(IF(B18=Data!#REF!,Data!#REF!,(IF(B18=Data!B373,Data!I373,Data!#REF!)))))))))))))))&amp;IF(B18=Data!#REF!,Data!#REF!,(IF(B18=Data!#REF!,Data!#REF!,(IF(B18=Data!#REF!,Data!#REF!,(IF(B18=Data!#REF!,Data!#REF!,(IF(B18=Data!#REF!,Data!#REF!,Data!#REF!)))))))))</f>
        <v>#REF!</v>
      </c>
      <c r="T18" s="379"/>
      <c r="U18" s="186" t="e">
        <f>IF(B18=Data!B195,Data!J195,(IF(B18=Data!B201,Data!J201,(IF(B18=Data!B203,Data!J203,(IF(B18=Data!#REF!,Data!#REF!,(IF(B18=Data!#REF!,Data!#REF!,(IF(B18=Data!B186,Data!J186,(IF(B18=Data!#REF!,Data!#REF!,(IF(B18=Data!#REF!,Data!#REF!,Data!#REF!)))))))))))))))&amp;IF(B18=Data!B321,Data!J321,(IF(B18=Data!B322,Data!J322,(IF(B18=Data!#REF!,Data!#REF!,(IF(B18=Data!B317,Data!J317,(IF(B18=Data!B318,Data!J318,(IF(B18=Data!#REF!,Data!J1013,(IF(B18=Data!#REF!,Data!#REF!,(IF(B18=Data!B373,Data!J373,Data!#REF!)))))))))))))))&amp;IF(B18=Data!#REF!,Data!#REF!,(IF(B18=Data!#REF!,Data!#REF!,(IF(B18=Data!#REF!,Data!#REF!,(IF(B18=Data!#REF!,Data!#REF!,(IF(B18=Data!#REF!,Data!#REF!,Data!#REF!)))))))))</f>
        <v>#REF!</v>
      </c>
      <c r="V18" s="184" t="str">
        <f>IF(D18="","",VLOOKUP(B18,Data!$B$5:$J$404,9,FALSE)*D18)</f>
        <v/>
      </c>
    </row>
    <row r="19" spans="1:22" s="340" customFormat="1" ht="17" customHeight="1">
      <c r="A19" s="272">
        <v>1</v>
      </c>
      <c r="B19" s="419" t="s">
        <v>239</v>
      </c>
      <c r="C19" s="187" t="str">
        <f>IF(D19="","",VLOOKUP(B19,Data!$B$5:$L$404,2,FALSE))</f>
        <v>AAC7366</v>
      </c>
      <c r="D19" s="274">
        <v>16</v>
      </c>
      <c r="E19" s="466" t="s">
        <v>521</v>
      </c>
      <c r="F19" s="185">
        <f>IF(D19="","",VLOOKUP(B19,Data!$B$5:$L$404,11,FALSE))</f>
        <v>2618.06</v>
      </c>
      <c r="G19" s="188">
        <f t="shared" si="0"/>
        <v>41888.959999999999</v>
      </c>
      <c r="H19" s="182" t="str">
        <f>IF(D19="","",VLOOKUP(B19,Data!$B$5:$D$404,3,FALSE))</f>
        <v>C/T</v>
      </c>
      <c r="I19" s="182" t="str">
        <f>IF(D19="","",VLOOKUP(B19,Data!$B$5:$M$404,12,FALSE))</f>
        <v>Indonesia</v>
      </c>
      <c r="J19" s="280" t="s">
        <v>1255</v>
      </c>
      <c r="K19" s="183">
        <f>IF(D19="","",VLOOKUP(B19,Data!$B$5:$E$404,4,FALSE)*D19)</f>
        <v>4256</v>
      </c>
      <c r="L19" s="183">
        <f>IF(D19="","",VLOOKUP(B19,Data!$B$5:$F$404,5,FALSE)*D19)</f>
        <v>3936</v>
      </c>
      <c r="M19" s="189" t="e">
        <f>IF(B19=Data!B117,Data!G117,(IF(B19=Data!B123,Data!G123,(IF(B19=Data!B125,Data!G125,(IF(B19=Data!#REF!,Data!#REF!,(IF(B19=Data!#REF!,Data!#REF!,(IF(B19=Data!B108,Data!G108,(IF(B19=Data!#REF!,Data!#REF!,(IF(B19=Data!#REF!,Data!#REF!,Data!#REF!)))))))))))))))&amp;IF(B19=Data!B243,Data!G243,(IF(B19=Data!B244,Data!G244,(IF(B19=Data!#REF!,Data!#REF!,(IF(B19=Data!B239,Data!G239,(IF(B19=Data!B240,Data!G240,(IF(B19=Data!#REF!,Data!G935,(IF(B19=Data!#REF!,Data!#REF!,(IF(B19=Data!B295,Data!G295,Data!#REF!)))))))))))))))&amp;IF(B19=Data!#REF!,Data!#REF!,(IF(B19=Data!#REF!,Data!#REF!,(IF(B19=Data!#REF!,Data!#REF!,(IF(B19=Data!#REF!,Data!#REF!,(IF(B19=Data!#REF!,Data!#REF!,Data!#REF!)))))))))</f>
        <v>#REF!</v>
      </c>
      <c r="N19" s="377"/>
      <c r="O19" s="378"/>
      <c r="P19" s="186" t="e">
        <f>IF(B19=Data!B117,Data!H117,(IF(B19=Data!B123,Data!H123,(IF(B19=Data!B125,Data!H125,(IF(B19=Data!#REF!,Data!#REF!,(IF(B19=Data!#REF!,Data!#REF!,(IF(B19=Data!B108,Data!H108,(IF(B19=Data!#REF!,Data!#REF!,(IF(B19=Data!#REF!,Data!#REF!,Data!#REF!)))))))))))))))&amp;IF(B19=Data!B243,Data!H243,(IF(B19=Data!B244,Data!H244,(IF(B19=Data!#REF!,Data!#REF!,(IF(B19=Data!B239,Data!H239,(IF(B19=Data!B240,Data!H240,(IF(B19=Data!#REF!,Data!H935,(IF(B19=Data!#REF!,Data!#REF!,(IF(B19=Data!B295,Data!H295,Data!#REF!)))))))))))))))&amp;IF(B19=Data!#REF!,Data!#REF!,(IF(B19=Data!#REF!,Data!#REF!,(IF(B19=Data!#REF!,Data!#REF!,(IF(B19=Data!#REF!,Data!#REF!,(IF(B19=Data!#REF!,Data!#REF!,Data!#REF!)))))))))</f>
        <v>#REF!</v>
      </c>
      <c r="Q19" s="378"/>
      <c r="R19" s="378"/>
      <c r="S19" s="186" t="e">
        <f>IF(B19=Data!B117,Data!I117,(IF(B19=Data!B123,Data!I123,(IF(B19=Data!B125,Data!I125,(IF(B19=Data!#REF!,Data!#REF!,(IF(B19=Data!#REF!,Data!#REF!,(IF(B19=Data!B108,Data!I108,(IF(B19=Data!#REF!,Data!#REF!,(IF(B19=Data!#REF!,Data!#REF!,Data!#REF!)))))))))))))))&amp;IF(B19=Data!B243,Data!I243,(IF(B19=Data!B244,Data!I244,(IF(B19=Data!#REF!,Data!#REF!,(IF(B19=Data!B239,Data!I239,(IF(B19=Data!B240,Data!I240,(IF(B19=Data!#REF!,Data!I935,(IF(B19=Data!#REF!,Data!#REF!,(IF(B19=Data!B295,Data!I295,Data!#REF!)))))))))))))))&amp;IF(B19=Data!#REF!,Data!#REF!,(IF(B19=Data!#REF!,Data!#REF!,(IF(B19=Data!#REF!,Data!#REF!,(IF(B19=Data!#REF!,Data!#REF!,(IF(B19=Data!#REF!,Data!#REF!,Data!#REF!)))))))))</f>
        <v>#REF!</v>
      </c>
      <c r="T19" s="379"/>
      <c r="U19" s="186" t="e">
        <f>IF(B19=Data!B117,Data!J117,(IF(B19=Data!B123,Data!J123,(IF(B19=Data!B125,Data!J125,(IF(B19=Data!#REF!,Data!#REF!,(IF(B19=Data!#REF!,Data!#REF!,(IF(B19=Data!B108,Data!J108,(IF(B19=Data!#REF!,Data!#REF!,(IF(B19=Data!#REF!,Data!#REF!,Data!#REF!)))))))))))))))&amp;IF(B19=Data!B243,Data!J243,(IF(B19=Data!B244,Data!J244,(IF(B19=Data!#REF!,Data!#REF!,(IF(B19=Data!B239,Data!J239,(IF(B19=Data!B240,Data!J240,(IF(B19=Data!#REF!,Data!J935,(IF(B19=Data!#REF!,Data!#REF!,(IF(B19=Data!B295,Data!J295,Data!#REF!)))))))))))))))&amp;IF(B19=Data!#REF!,Data!#REF!,(IF(B19=Data!#REF!,Data!#REF!,(IF(B19=Data!#REF!,Data!#REF!,(IF(B19=Data!#REF!,Data!#REF!,(IF(B19=Data!#REF!,Data!#REF!,Data!#REF!)))))))))</f>
        <v>#REF!</v>
      </c>
      <c r="V19" s="184">
        <f>IF(D19="","",VLOOKUP(B19,Data!$B$5:$J$404,9,FALSE)*D19)</f>
        <v>23.808</v>
      </c>
    </row>
    <row r="20" spans="1:22" s="340" customFormat="1" ht="17" customHeight="1">
      <c r="A20" s="272">
        <v>2</v>
      </c>
      <c r="B20" s="368" t="s">
        <v>300</v>
      </c>
      <c r="C20" s="187" t="str">
        <f>IF(D20="","",VLOOKUP(B20,Data!$B$5:$L$404,2,FALSE))</f>
        <v>WY50520</v>
      </c>
      <c r="D20" s="274">
        <v>1</v>
      </c>
      <c r="E20" s="466"/>
      <c r="F20" s="185">
        <f>IF(D20="","",VLOOKUP(B20,Data!$B$5:$L$404,11,FALSE))</f>
        <v>2846.56</v>
      </c>
      <c r="G20" s="188">
        <f t="shared" si="0"/>
        <v>2846.56</v>
      </c>
      <c r="H20" s="182" t="str">
        <f>IF(D20="","",VLOOKUP(B20,Data!$B$5:$D$404,3,FALSE))</f>
        <v>C/T</v>
      </c>
      <c r="I20" s="182" t="str">
        <f>IF(D20="","",VLOOKUP(B20,Data!$B$5:$M$404,12,FALSE))</f>
        <v>Indonesia</v>
      </c>
      <c r="J20" s="280" t="s">
        <v>1255</v>
      </c>
      <c r="K20" s="183">
        <f>IF(D20="","",VLOOKUP(B20,Data!$B$5:$E$404,4,FALSE)*D20)</f>
        <v>266</v>
      </c>
      <c r="L20" s="183">
        <f>IF(D20="","",VLOOKUP(B20,Data!$B$5:$F$404,5,FALSE)*D20)</f>
        <v>246</v>
      </c>
      <c r="M20" s="189" t="e">
        <f>IF(B20=Data!B102,Data!G102,(IF(B20=Data!B108,Data!G108,(IF(B20=Data!B110,Data!G110,(IF(B20=Data!#REF!,Data!#REF!,(IF(B20=Data!#REF!,Data!#REF!,(IF(B20=Data!B93,Data!G93,(IF(B20=Data!#REF!,Data!#REF!,(IF(B20=Data!#REF!,Data!#REF!,Data!#REF!)))))))))))))))&amp;IF(B20=Data!B228,Data!G228,(IF(B20=Data!B229,Data!G229,(IF(B20=Data!#REF!,Data!#REF!,(IF(B20=Data!B224,Data!G224,(IF(B20=Data!B225,Data!G225,(IF(B20=Data!#REF!,Data!G920,(IF(B20=Data!#REF!,Data!#REF!,(IF(B20=Data!B280,Data!G280,Data!#REF!)))))))))))))))&amp;IF(B20=Data!#REF!,Data!#REF!,(IF(B20=Data!#REF!,Data!#REF!,(IF(B20=Data!#REF!,Data!#REF!,(IF(B20=Data!#REF!,Data!#REF!,(IF(B20=Data!#REF!,Data!#REF!,Data!#REF!)))))))))</f>
        <v>#REF!</v>
      </c>
      <c r="N20" s="377"/>
      <c r="O20" s="378"/>
      <c r="P20" s="186" t="e">
        <f>IF(B20=Data!B102,Data!H102,(IF(B20=Data!B108,Data!H108,(IF(B20=Data!B110,Data!H110,(IF(B20=Data!#REF!,Data!#REF!,(IF(B20=Data!#REF!,Data!#REF!,(IF(B20=Data!B93,Data!H93,(IF(B20=Data!#REF!,Data!#REF!,(IF(B20=Data!#REF!,Data!#REF!,Data!#REF!)))))))))))))))&amp;IF(B20=Data!B228,Data!H228,(IF(B20=Data!B229,Data!H229,(IF(B20=Data!#REF!,Data!#REF!,(IF(B20=Data!B224,Data!H224,(IF(B20=Data!B225,Data!H225,(IF(B20=Data!#REF!,Data!H920,(IF(B20=Data!#REF!,Data!#REF!,(IF(B20=Data!B280,Data!H280,Data!#REF!)))))))))))))))&amp;IF(B20=Data!#REF!,Data!#REF!,(IF(B20=Data!#REF!,Data!#REF!,(IF(B20=Data!#REF!,Data!#REF!,(IF(B20=Data!#REF!,Data!#REF!,(IF(B20=Data!#REF!,Data!#REF!,Data!#REF!)))))))))</f>
        <v>#REF!</v>
      </c>
      <c r="Q20" s="378"/>
      <c r="R20" s="378"/>
      <c r="S20" s="186" t="e">
        <f>IF(B20=Data!B102,Data!I102,(IF(B20=Data!B108,Data!I108,(IF(B20=Data!B110,Data!I110,(IF(B20=Data!#REF!,Data!#REF!,(IF(B20=Data!#REF!,Data!#REF!,(IF(B20=Data!B93,Data!I93,(IF(B20=Data!#REF!,Data!#REF!,(IF(B20=Data!#REF!,Data!#REF!,Data!#REF!)))))))))))))))&amp;IF(B20=Data!B228,Data!I228,(IF(B20=Data!B229,Data!I229,(IF(B20=Data!#REF!,Data!#REF!,(IF(B20=Data!B224,Data!I224,(IF(B20=Data!B225,Data!I225,(IF(B20=Data!#REF!,Data!I920,(IF(B20=Data!#REF!,Data!#REF!,(IF(B20=Data!B280,Data!I280,Data!#REF!)))))))))))))))&amp;IF(B20=Data!#REF!,Data!#REF!,(IF(B20=Data!#REF!,Data!#REF!,(IF(B20=Data!#REF!,Data!#REF!,(IF(B20=Data!#REF!,Data!#REF!,(IF(B20=Data!#REF!,Data!#REF!,Data!#REF!)))))))))</f>
        <v>#REF!</v>
      </c>
      <c r="T20" s="379"/>
      <c r="U20" s="186" t="e">
        <f>IF(B20=Data!B102,Data!J102,(IF(B20=Data!B108,Data!J108,(IF(B20=Data!B110,Data!J110,(IF(B20=Data!#REF!,Data!#REF!,(IF(B20=Data!#REF!,Data!#REF!,(IF(B20=Data!B93,Data!J93,(IF(B20=Data!#REF!,Data!#REF!,(IF(B20=Data!#REF!,Data!#REF!,Data!#REF!)))))))))))))))&amp;IF(B20=Data!B228,Data!J228,(IF(B20=Data!B229,Data!J229,(IF(B20=Data!#REF!,Data!#REF!,(IF(B20=Data!B224,Data!J224,(IF(B20=Data!B225,Data!J225,(IF(B20=Data!#REF!,Data!J920,(IF(B20=Data!#REF!,Data!#REF!,(IF(B20=Data!B280,Data!J280,Data!#REF!)))))))))))))))&amp;IF(B20=Data!#REF!,Data!#REF!,(IF(B20=Data!#REF!,Data!#REF!,(IF(B20=Data!#REF!,Data!#REF!,(IF(B20=Data!#REF!,Data!#REF!,(IF(B20=Data!#REF!,Data!#REF!,Data!#REF!)))))))))</f>
        <v>#REF!</v>
      </c>
      <c r="V20" s="184">
        <f>IF(D20="","",VLOOKUP(B20,Data!$B$5:$J$404,9,FALSE)*D20)</f>
        <v>1.488</v>
      </c>
    </row>
    <row r="21" spans="1:22" s="340" customFormat="1" ht="17" customHeight="1">
      <c r="A21" s="272"/>
      <c r="B21" s="369"/>
      <c r="C21" s="187" t="str">
        <f>IF(D21="","",VLOOKUP(B21,Data!$B$5:$L$404,2,FALSE))</f>
        <v/>
      </c>
      <c r="D21" s="274"/>
      <c r="E21" s="466" t="s">
        <v>522</v>
      </c>
      <c r="F21" s="185" t="str">
        <f>IF(D21="","",VLOOKUP(B21,Data!$B$5:$L$404,11,FALSE))</f>
        <v/>
      </c>
      <c r="G21" s="188" t="str">
        <f t="shared" ref="G21:G23" si="1">IF(D21&gt;0,D21*F21,"-")</f>
        <v>-</v>
      </c>
      <c r="H21" s="182" t="str">
        <f>IF(D21="","",VLOOKUP(B21,Data!$B$5:$D$404,3,FALSE))</f>
        <v/>
      </c>
      <c r="I21" s="182" t="str">
        <f>IF(D21="","",VLOOKUP(B21,Data!$B$5:$M$404,12,FALSE))</f>
        <v/>
      </c>
      <c r="J21" s="280"/>
      <c r="K21" s="183" t="str">
        <f>IF(D21="","",VLOOKUP(B21,Data!$B$5:$E$404,4,FALSE)*D21)</f>
        <v/>
      </c>
      <c r="L21" s="183" t="str">
        <f>IF(D21="","",VLOOKUP(B21,Data!$B$5:$F$404,5,FALSE)*D21)</f>
        <v/>
      </c>
      <c r="M21" s="189" t="e">
        <f>IF(B21=Data!B202,Data!G202,(IF(B21=Data!B208,Data!G208,(IF(B21=Data!B210,Data!G210,(IF(B21=Data!#REF!,Data!#REF!,(IF(B21=Data!#REF!,Data!#REF!,(IF(B21=Data!B193,Data!G193,(IF(B21=Data!#REF!,Data!#REF!,(IF(B21=Data!#REF!,Data!#REF!,Data!#REF!)))))))))))))))&amp;IF(B21=Data!B328,Data!G328,(IF(B21=Data!B329,Data!G329,(IF(B21=Data!#REF!,Data!#REF!,(IF(B21=Data!B324,Data!G324,(IF(B21=Data!B325,Data!G325,(IF(B21=Data!#REF!,Data!G1020,(IF(B21=Data!#REF!,Data!#REF!,(IF(B21=Data!B380,Data!G380,Data!#REF!)))))))))))))))&amp;IF(B21=Data!#REF!,Data!#REF!,(IF(B21=Data!#REF!,Data!#REF!,(IF(B21=Data!#REF!,Data!#REF!,(IF(B21=Data!#REF!,Data!#REF!,(IF(B21=Data!#REF!,Data!#REF!,Data!#REF!)))))))))</f>
        <v>#REF!</v>
      </c>
      <c r="N21" s="377"/>
      <c r="O21" s="378"/>
      <c r="P21" s="186" t="e">
        <f>IF(B21=Data!B202,Data!H202,(IF(B21=Data!B208,Data!H208,(IF(B21=Data!B210,Data!H210,(IF(B21=Data!#REF!,Data!#REF!,(IF(B21=Data!#REF!,Data!#REF!,(IF(B21=Data!B193,Data!H193,(IF(B21=Data!#REF!,Data!#REF!,(IF(B21=Data!#REF!,Data!#REF!,Data!#REF!)))))))))))))))&amp;IF(B21=Data!B328,Data!H328,(IF(B21=Data!B329,Data!H329,(IF(B21=Data!#REF!,Data!#REF!,(IF(B21=Data!B324,Data!H324,(IF(B21=Data!B325,Data!H325,(IF(B21=Data!#REF!,Data!H1020,(IF(B21=Data!#REF!,Data!#REF!,(IF(B21=Data!B380,Data!H380,Data!#REF!)))))))))))))))&amp;IF(B21=Data!#REF!,Data!#REF!,(IF(B21=Data!#REF!,Data!#REF!,(IF(B21=Data!#REF!,Data!#REF!,(IF(B21=Data!#REF!,Data!#REF!,(IF(B21=Data!#REF!,Data!#REF!,Data!#REF!)))))))))</f>
        <v>#REF!</v>
      </c>
      <c r="Q21" s="378"/>
      <c r="R21" s="378"/>
      <c r="S21" s="186" t="e">
        <f>IF(B21=Data!B202,Data!I202,(IF(B21=Data!B208,Data!I208,(IF(B21=Data!B210,Data!I210,(IF(B21=Data!#REF!,Data!#REF!,(IF(B21=Data!#REF!,Data!#REF!,(IF(B21=Data!B193,Data!I193,(IF(B21=Data!#REF!,Data!#REF!,(IF(B21=Data!#REF!,Data!#REF!,Data!#REF!)))))))))))))))&amp;IF(B21=Data!B328,Data!I328,(IF(B21=Data!B329,Data!I329,(IF(B21=Data!#REF!,Data!#REF!,(IF(B21=Data!B324,Data!I324,(IF(B21=Data!B325,Data!I325,(IF(B21=Data!#REF!,Data!I1020,(IF(B21=Data!#REF!,Data!#REF!,(IF(B21=Data!B380,Data!I380,Data!#REF!)))))))))))))))&amp;IF(B21=Data!#REF!,Data!#REF!,(IF(B21=Data!#REF!,Data!#REF!,(IF(B21=Data!#REF!,Data!#REF!,(IF(B21=Data!#REF!,Data!#REF!,(IF(B21=Data!#REF!,Data!#REF!,Data!#REF!)))))))))</f>
        <v>#REF!</v>
      </c>
      <c r="T21" s="379"/>
      <c r="U21" s="186" t="e">
        <f>IF(B21=Data!B202,Data!J202,(IF(B21=Data!B208,Data!J208,(IF(B21=Data!B210,Data!J210,(IF(B21=Data!#REF!,Data!#REF!,(IF(B21=Data!#REF!,Data!#REF!,(IF(B21=Data!B193,Data!J193,(IF(B21=Data!#REF!,Data!#REF!,(IF(B21=Data!#REF!,Data!#REF!,Data!#REF!)))))))))))))))&amp;IF(B21=Data!B328,Data!J328,(IF(B21=Data!B329,Data!J329,(IF(B21=Data!#REF!,Data!#REF!,(IF(B21=Data!B324,Data!J324,(IF(B21=Data!B325,Data!J325,(IF(B21=Data!#REF!,Data!J1020,(IF(B21=Data!#REF!,Data!#REF!,(IF(B21=Data!B380,Data!J380,Data!#REF!)))))))))))))))&amp;IF(B21=Data!#REF!,Data!#REF!,(IF(B21=Data!#REF!,Data!#REF!,(IF(B21=Data!#REF!,Data!#REF!,(IF(B21=Data!#REF!,Data!#REF!,(IF(B21=Data!#REF!,Data!#REF!,Data!#REF!)))))))))</f>
        <v>#REF!</v>
      </c>
      <c r="V21" s="184" t="str">
        <f>IF(D21="","",VLOOKUP(B21,Data!$B$5:$J$404,9,FALSE)*D21)</f>
        <v/>
      </c>
    </row>
    <row r="22" spans="1:22" s="340" customFormat="1" ht="17" customHeight="1">
      <c r="A22" s="272"/>
      <c r="B22" s="368"/>
      <c r="C22" s="187" t="str">
        <f>IF(D22="","",VLOOKUP(B22,Data!$B$5:$L$404,2,FALSE))</f>
        <v/>
      </c>
      <c r="D22" s="274"/>
      <c r="E22" s="467"/>
      <c r="F22" s="185" t="str">
        <f>IF(D22="","",VLOOKUP(B22,Data!$B$5:$L$404,11,FALSE))</f>
        <v/>
      </c>
      <c r="G22" s="188" t="str">
        <f t="shared" si="1"/>
        <v>-</v>
      </c>
      <c r="H22" s="182" t="str">
        <f>IF(D22="","",VLOOKUP(B22,Data!$B$5:$D$404,3,FALSE))</f>
        <v/>
      </c>
      <c r="I22" s="182" t="str">
        <f>IF(D22="","",VLOOKUP(B22,Data!$B$5:$M$404,12,FALSE))</f>
        <v/>
      </c>
      <c r="J22" s="280"/>
      <c r="K22" s="183" t="str">
        <f>IF(D22="","",VLOOKUP(B22,Data!$B$5:$E$404,4,FALSE)*D22)</f>
        <v/>
      </c>
      <c r="L22" s="183" t="str">
        <f>IF(D22="","",VLOOKUP(B22,Data!$B$5:$F$404,5,FALSE)*D22)</f>
        <v/>
      </c>
      <c r="M22" s="189" t="e">
        <f>IF(B22=Data!B112,Data!G112,(IF(B22=Data!B118,Data!G118,(IF(B22=Data!B120,Data!G120,(IF(B22=Data!#REF!,Data!#REF!,(IF(B22=Data!#REF!,Data!#REF!,(IF(B22=Data!B103,Data!G103,(IF(B22=Data!#REF!,Data!#REF!,(IF(B22=Data!#REF!,Data!#REF!,Data!#REF!)))))))))))))))&amp;IF(B22=Data!B238,Data!G238,(IF(B22=Data!B239,Data!G239,(IF(B22=Data!#REF!,Data!#REF!,(IF(B22=Data!B234,Data!G234,(IF(B22=Data!B235,Data!G235,(IF(B22=Data!#REF!,Data!G930,(IF(B22=Data!#REF!,Data!#REF!,(IF(B22=Data!B290,Data!G290,Data!#REF!)))))))))))))))&amp;IF(B22=Data!#REF!,Data!#REF!,(IF(B22=Data!#REF!,Data!#REF!,(IF(B22=Data!#REF!,Data!#REF!,(IF(B22=Data!#REF!,Data!#REF!,(IF(B22=Data!#REF!,Data!#REF!,Data!#REF!)))))))))</f>
        <v>#REF!</v>
      </c>
      <c r="N22" s="377"/>
      <c r="O22" s="378"/>
      <c r="P22" s="186" t="e">
        <f>IF(B22=Data!B112,Data!H112,(IF(B22=Data!B118,Data!H118,(IF(B22=Data!B120,Data!H120,(IF(B22=Data!#REF!,Data!#REF!,(IF(B22=Data!#REF!,Data!#REF!,(IF(B22=Data!B103,Data!H103,(IF(B22=Data!#REF!,Data!#REF!,(IF(B22=Data!#REF!,Data!#REF!,Data!#REF!)))))))))))))))&amp;IF(B22=Data!B238,Data!H238,(IF(B22=Data!B239,Data!H239,(IF(B22=Data!#REF!,Data!#REF!,(IF(B22=Data!B234,Data!H234,(IF(B22=Data!B235,Data!H235,(IF(B22=Data!#REF!,Data!H930,(IF(B22=Data!#REF!,Data!#REF!,(IF(B22=Data!B290,Data!H290,Data!#REF!)))))))))))))))&amp;IF(B22=Data!#REF!,Data!#REF!,(IF(B22=Data!#REF!,Data!#REF!,(IF(B22=Data!#REF!,Data!#REF!,(IF(B22=Data!#REF!,Data!#REF!,(IF(B22=Data!#REF!,Data!#REF!,Data!#REF!)))))))))</f>
        <v>#REF!</v>
      </c>
      <c r="Q22" s="378"/>
      <c r="R22" s="378"/>
      <c r="S22" s="186" t="e">
        <f>IF(B22=Data!B112,Data!I112,(IF(B22=Data!B118,Data!I118,(IF(B22=Data!B120,Data!I120,(IF(B22=Data!#REF!,Data!#REF!,(IF(B22=Data!#REF!,Data!#REF!,(IF(B22=Data!B103,Data!I103,(IF(B22=Data!#REF!,Data!#REF!,(IF(B22=Data!#REF!,Data!#REF!,Data!#REF!)))))))))))))))&amp;IF(B22=Data!B238,Data!I238,(IF(B22=Data!B239,Data!I239,(IF(B22=Data!#REF!,Data!#REF!,(IF(B22=Data!B234,Data!I234,(IF(B22=Data!B235,Data!I235,(IF(B22=Data!#REF!,Data!I930,(IF(B22=Data!#REF!,Data!#REF!,(IF(B22=Data!B290,Data!I290,Data!#REF!)))))))))))))))&amp;IF(B22=Data!#REF!,Data!#REF!,(IF(B22=Data!#REF!,Data!#REF!,(IF(B22=Data!#REF!,Data!#REF!,(IF(B22=Data!#REF!,Data!#REF!,(IF(B22=Data!#REF!,Data!#REF!,Data!#REF!)))))))))</f>
        <v>#REF!</v>
      </c>
      <c r="T22" s="379"/>
      <c r="U22" s="186" t="e">
        <f>IF(B22=Data!B112,Data!J112,(IF(B22=Data!B118,Data!J118,(IF(B22=Data!B120,Data!J120,(IF(B22=Data!#REF!,Data!#REF!,(IF(B22=Data!#REF!,Data!#REF!,(IF(B22=Data!B103,Data!J103,(IF(B22=Data!#REF!,Data!#REF!,(IF(B22=Data!#REF!,Data!#REF!,Data!#REF!)))))))))))))))&amp;IF(B22=Data!B238,Data!J238,(IF(B22=Data!B239,Data!J239,(IF(B22=Data!#REF!,Data!#REF!,(IF(B22=Data!B234,Data!J234,(IF(B22=Data!B235,Data!J235,(IF(B22=Data!#REF!,Data!J930,(IF(B22=Data!#REF!,Data!#REF!,(IF(B22=Data!B290,Data!J290,Data!#REF!)))))))))))))))&amp;IF(B22=Data!#REF!,Data!#REF!,(IF(B22=Data!#REF!,Data!#REF!,(IF(B22=Data!#REF!,Data!#REF!,(IF(B22=Data!#REF!,Data!#REF!,(IF(B22=Data!#REF!,Data!#REF!,Data!#REF!)))))))))</f>
        <v>#REF!</v>
      </c>
      <c r="V22" s="184" t="str">
        <f>IF(D22="","",VLOOKUP(B22,Data!$B$5:$J$404,9,FALSE)*D22)</f>
        <v/>
      </c>
    </row>
    <row r="23" spans="1:22" s="340" customFormat="1" ht="17" customHeight="1">
      <c r="A23" s="272"/>
      <c r="B23" s="368"/>
      <c r="C23" s="187" t="str">
        <f>IF(D23="","",VLOOKUP(B23,Data!$B$5:$L$404,2,FALSE))</f>
        <v/>
      </c>
      <c r="D23" s="274"/>
      <c r="E23" s="467" t="s">
        <v>1031</v>
      </c>
      <c r="F23" s="185" t="str">
        <f>IF(D23="","",VLOOKUP(B23,Data!$B$5:$L$404,11,FALSE))</f>
        <v/>
      </c>
      <c r="G23" s="188" t="str">
        <f t="shared" si="1"/>
        <v>-</v>
      </c>
      <c r="H23" s="182" t="str">
        <f>IF(D23="","",VLOOKUP(B23,Data!$B$5:$D$404,3,FALSE))</f>
        <v/>
      </c>
      <c r="I23" s="182" t="str">
        <f>IF(D23="","",VLOOKUP(B23,Data!$B$5:$M$404,12,FALSE))</f>
        <v/>
      </c>
      <c r="J23" s="280"/>
      <c r="K23" s="183" t="str">
        <f>IF(D23="","",VLOOKUP(B23,Data!$B$5:$E$404,4,FALSE)*D23)</f>
        <v/>
      </c>
      <c r="L23" s="183" t="str">
        <f>IF(D23="","",VLOOKUP(B23,Data!$B$5:$F$404,5,FALSE)*D23)</f>
        <v/>
      </c>
      <c r="M23" s="189" t="e">
        <f>IF(B23=Data!B109,Data!G109,(IF(B23=Data!B115,Data!G115,(IF(B23=Data!B117,Data!G117,(IF(B23=Data!#REF!,Data!#REF!,(IF(B23=Data!#REF!,Data!#REF!,(IF(B23=Data!B100,Data!G100,(IF(B23=Data!#REF!,Data!#REF!,(IF(B23=Data!#REF!,Data!#REF!,Data!#REF!)))))))))))))))&amp;IF(B23=Data!B235,Data!G235,(IF(B23=Data!B236,Data!G236,(IF(B23=Data!#REF!,Data!#REF!,(IF(B23=Data!B231,Data!G231,(IF(B23=Data!B232,Data!G232,(IF(B23=Data!#REF!,Data!G927,(IF(B23=Data!#REF!,Data!#REF!,(IF(B23=Data!B287,Data!G287,Data!#REF!)))))))))))))))&amp;IF(B23=Data!#REF!,Data!#REF!,(IF(B23=Data!#REF!,Data!#REF!,(IF(B23=Data!#REF!,Data!#REF!,(IF(B23=Data!#REF!,Data!#REF!,(IF(B23=Data!#REF!,Data!#REF!,Data!#REF!)))))))))</f>
        <v>#REF!</v>
      </c>
      <c r="N23" s="377"/>
      <c r="O23" s="378"/>
      <c r="P23" s="186" t="e">
        <f>IF(B23=Data!B109,Data!H109,(IF(B23=Data!B115,Data!H115,(IF(B23=Data!B117,Data!H117,(IF(B23=Data!#REF!,Data!#REF!,(IF(B23=Data!#REF!,Data!#REF!,(IF(B23=Data!B100,Data!H100,(IF(B23=Data!#REF!,Data!#REF!,(IF(B23=Data!#REF!,Data!#REF!,Data!#REF!)))))))))))))))&amp;IF(B23=Data!B235,Data!H235,(IF(B23=Data!B236,Data!H236,(IF(B23=Data!#REF!,Data!#REF!,(IF(B23=Data!B231,Data!H231,(IF(B23=Data!B232,Data!H232,(IF(B23=Data!#REF!,Data!H927,(IF(B23=Data!#REF!,Data!#REF!,(IF(B23=Data!B287,Data!H287,Data!#REF!)))))))))))))))&amp;IF(B23=Data!#REF!,Data!#REF!,(IF(B23=Data!#REF!,Data!#REF!,(IF(B23=Data!#REF!,Data!#REF!,(IF(B23=Data!#REF!,Data!#REF!,(IF(B23=Data!#REF!,Data!#REF!,Data!#REF!)))))))))</f>
        <v>#REF!</v>
      </c>
      <c r="Q23" s="378"/>
      <c r="R23" s="378"/>
      <c r="S23" s="186" t="e">
        <f>IF(B23=Data!B109,Data!I109,(IF(B23=Data!B115,Data!I115,(IF(B23=Data!B117,Data!I117,(IF(B23=Data!#REF!,Data!#REF!,(IF(B23=Data!#REF!,Data!#REF!,(IF(B23=Data!B100,Data!I100,(IF(B23=Data!#REF!,Data!#REF!,(IF(B23=Data!#REF!,Data!#REF!,Data!#REF!)))))))))))))))&amp;IF(B23=Data!B235,Data!I235,(IF(B23=Data!B236,Data!I236,(IF(B23=Data!#REF!,Data!#REF!,(IF(B23=Data!B231,Data!I231,(IF(B23=Data!B232,Data!I232,(IF(B23=Data!#REF!,Data!I927,(IF(B23=Data!#REF!,Data!#REF!,(IF(B23=Data!B287,Data!I287,Data!#REF!)))))))))))))))&amp;IF(B23=Data!#REF!,Data!#REF!,(IF(B23=Data!#REF!,Data!#REF!,(IF(B23=Data!#REF!,Data!#REF!,(IF(B23=Data!#REF!,Data!#REF!,(IF(B23=Data!#REF!,Data!#REF!,Data!#REF!)))))))))</f>
        <v>#REF!</v>
      </c>
      <c r="T23" s="379"/>
      <c r="U23" s="186" t="e">
        <f>IF(B23=Data!B109,Data!J109,(IF(B23=Data!B115,Data!J115,(IF(B23=Data!B117,Data!J117,(IF(B23=Data!#REF!,Data!#REF!,(IF(B23=Data!#REF!,Data!#REF!,(IF(B23=Data!B100,Data!J100,(IF(B23=Data!#REF!,Data!#REF!,(IF(B23=Data!#REF!,Data!#REF!,Data!#REF!)))))))))))))))&amp;IF(B23=Data!B235,Data!J235,(IF(B23=Data!B236,Data!J236,(IF(B23=Data!#REF!,Data!#REF!,(IF(B23=Data!B231,Data!J231,(IF(B23=Data!B232,Data!J232,(IF(B23=Data!#REF!,Data!J927,(IF(B23=Data!#REF!,Data!#REF!,(IF(B23=Data!B287,Data!J287,Data!#REF!)))))))))))))))&amp;IF(B23=Data!#REF!,Data!#REF!,(IF(B23=Data!#REF!,Data!#REF!,(IF(B23=Data!#REF!,Data!#REF!,(IF(B23=Data!#REF!,Data!#REF!,(IF(B23=Data!#REF!,Data!#REF!,Data!#REF!)))))))))</f>
        <v>#REF!</v>
      </c>
      <c r="V23" s="184" t="str">
        <f>IF(D23="","",VLOOKUP(B23,Data!$B$5:$J$404,9,FALSE)*D23)</f>
        <v/>
      </c>
    </row>
    <row r="24" spans="1:22" s="340" customFormat="1" ht="17" customHeight="1">
      <c r="A24" s="272"/>
      <c r="B24" s="368"/>
      <c r="C24" s="187" t="str">
        <f>IF(D24="","",VLOOKUP(B24,Data!$B$5:$L$404,2,FALSE))</f>
        <v/>
      </c>
      <c r="D24" s="274"/>
      <c r="E24" s="467"/>
      <c r="F24" s="185" t="str">
        <f>IF(D24="","",VLOOKUP(B24,Data!$B$5:$L$404,11,FALSE))</f>
        <v/>
      </c>
      <c r="G24" s="188" t="str">
        <f>IF(D24&gt;0,D24*F24,"-")</f>
        <v>-</v>
      </c>
      <c r="H24" s="182" t="str">
        <f>IF(D24="","",VLOOKUP(B24,Data!$B$5:$D$404,3,FALSE))</f>
        <v/>
      </c>
      <c r="I24" s="182" t="str">
        <f>IF(D24="","",VLOOKUP(B24,Data!$B$5:$M$404,12,FALSE))</f>
        <v/>
      </c>
      <c r="J24" s="280"/>
      <c r="K24" s="183" t="str">
        <f>IF(D24="","",VLOOKUP(B24,Data!$B$5:$E$404,4,FALSE)*D24)</f>
        <v/>
      </c>
      <c r="L24" s="183" t="str">
        <f>IF(D24="","",VLOOKUP(B24,Data!$B$5:$F$404,5,FALSE)*D24)</f>
        <v/>
      </c>
      <c r="M24" s="189" t="e">
        <f>IF(B24=Data!B105,Data!G105,(IF(B24=Data!B111,Data!G111,(IF(B24=Data!B113,Data!G113,(IF(B24=Data!#REF!,Data!#REF!,(IF(B24=Data!#REF!,Data!#REF!,(IF(B24=Data!B96,Data!G96,(IF(B24=Data!#REF!,Data!#REF!,(IF(B24=Data!#REF!,Data!#REF!,Data!#REF!)))))))))))))))&amp;IF(B24=Data!B231,Data!G231,(IF(B24=Data!B232,Data!G232,(IF(B24=Data!#REF!,Data!#REF!,(IF(B24=Data!B227,Data!G227,(IF(B24=Data!B228,Data!G228,(IF(B24=Data!#REF!,Data!G923,(IF(B24=Data!#REF!,Data!#REF!,(IF(B24=Data!B283,Data!G283,Data!#REF!)))))))))))))))&amp;IF(B24=Data!#REF!,Data!#REF!,(IF(B24=Data!#REF!,Data!#REF!,(IF(B24=Data!#REF!,Data!#REF!,(IF(B24=Data!#REF!,Data!#REF!,(IF(B24=Data!#REF!,Data!#REF!,Data!#REF!)))))))))</f>
        <v>#REF!</v>
      </c>
      <c r="N24" s="377"/>
      <c r="O24" s="378"/>
      <c r="P24" s="186" t="e">
        <f>IF(B24=Data!B105,Data!H105,(IF(B24=Data!B111,Data!H111,(IF(B24=Data!B113,Data!H113,(IF(B24=Data!#REF!,Data!#REF!,(IF(B24=Data!#REF!,Data!#REF!,(IF(B24=Data!B96,Data!H96,(IF(B24=Data!#REF!,Data!#REF!,(IF(B24=Data!#REF!,Data!#REF!,Data!#REF!)))))))))))))))&amp;IF(B24=Data!B231,Data!H231,(IF(B24=Data!B232,Data!H232,(IF(B24=Data!#REF!,Data!#REF!,(IF(B24=Data!B227,Data!H227,(IF(B24=Data!B228,Data!H228,(IF(B24=Data!#REF!,Data!H923,(IF(B24=Data!#REF!,Data!#REF!,(IF(B24=Data!B283,Data!H283,Data!#REF!)))))))))))))))&amp;IF(B24=Data!#REF!,Data!#REF!,(IF(B24=Data!#REF!,Data!#REF!,(IF(B24=Data!#REF!,Data!#REF!,(IF(B24=Data!#REF!,Data!#REF!,(IF(B24=Data!#REF!,Data!#REF!,Data!#REF!)))))))))</f>
        <v>#REF!</v>
      </c>
      <c r="Q24" s="378"/>
      <c r="R24" s="378"/>
      <c r="S24" s="186" t="e">
        <f>IF(B24=Data!B105,Data!I105,(IF(B24=Data!B111,Data!I111,(IF(B24=Data!B113,Data!I113,(IF(B24=Data!#REF!,Data!#REF!,(IF(B24=Data!#REF!,Data!#REF!,(IF(B24=Data!B96,Data!I96,(IF(B24=Data!#REF!,Data!#REF!,(IF(B24=Data!#REF!,Data!#REF!,Data!#REF!)))))))))))))))&amp;IF(B24=Data!B231,Data!I231,(IF(B24=Data!B232,Data!I232,(IF(B24=Data!#REF!,Data!#REF!,(IF(B24=Data!B227,Data!I227,(IF(B24=Data!B228,Data!I228,(IF(B24=Data!#REF!,Data!I923,(IF(B24=Data!#REF!,Data!#REF!,(IF(B24=Data!B283,Data!I283,Data!#REF!)))))))))))))))&amp;IF(B24=Data!#REF!,Data!#REF!,(IF(B24=Data!#REF!,Data!#REF!,(IF(B24=Data!#REF!,Data!#REF!,(IF(B24=Data!#REF!,Data!#REF!,(IF(B24=Data!#REF!,Data!#REF!,Data!#REF!)))))))))</f>
        <v>#REF!</v>
      </c>
      <c r="T24" s="379"/>
      <c r="U24" s="186" t="e">
        <f>IF(B24=Data!B105,Data!J105,(IF(B24=Data!B111,Data!J111,(IF(B24=Data!B113,Data!J113,(IF(B24=Data!#REF!,Data!#REF!,(IF(B24=Data!#REF!,Data!#REF!,(IF(B24=Data!B96,Data!J96,(IF(B24=Data!#REF!,Data!#REF!,(IF(B24=Data!#REF!,Data!#REF!,Data!#REF!)))))))))))))))&amp;IF(B24=Data!B231,Data!J231,(IF(B24=Data!B232,Data!J232,(IF(B24=Data!#REF!,Data!#REF!,(IF(B24=Data!B227,Data!J227,(IF(B24=Data!B228,Data!J228,(IF(B24=Data!#REF!,Data!J923,(IF(B24=Data!#REF!,Data!#REF!,(IF(B24=Data!B283,Data!J283,Data!#REF!)))))))))))))))&amp;IF(B24=Data!#REF!,Data!#REF!,(IF(B24=Data!#REF!,Data!#REF!,(IF(B24=Data!#REF!,Data!#REF!,(IF(B24=Data!#REF!,Data!#REF!,(IF(B24=Data!#REF!,Data!#REF!,Data!#REF!)))))))))</f>
        <v>#REF!</v>
      </c>
      <c r="V24" s="184" t="str">
        <f>IF(D24="","",VLOOKUP(B24,Data!$B$5:$J$404,9,FALSE)*D24)</f>
        <v/>
      </c>
    </row>
    <row r="25" spans="1:22" s="340" customFormat="1" ht="17" customHeight="1">
      <c r="A25" s="272"/>
      <c r="B25" s="368"/>
      <c r="C25" s="187" t="str">
        <f>IF(D25="","",VLOOKUP(B25,Data!$B$5:$L$404,2,FALSE))</f>
        <v/>
      </c>
      <c r="D25" s="274"/>
      <c r="E25" s="467"/>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106,Data!G106,(IF(B25=Data!B112,Data!G112,(IF(B25=Data!B114,Data!G114,(IF(B25=Data!#REF!,Data!#REF!,(IF(B25=Data!#REF!,Data!#REF!,(IF(B25=Data!B97,Data!G97,(IF(B25=Data!#REF!,Data!#REF!,(IF(B25=Data!#REF!,Data!#REF!,Data!#REF!)))))))))))))))&amp;IF(B25=Data!B232,Data!G232,(IF(B25=Data!B233,Data!G233,(IF(B25=Data!#REF!,Data!#REF!,(IF(B25=Data!B228,Data!G228,(IF(B25=Data!B229,Data!G229,(IF(B25=Data!#REF!,Data!G924,(IF(B25=Data!#REF!,Data!#REF!,(IF(B25=Data!B284,Data!G284,Data!#REF!)))))))))))))))&amp;IF(B25=Data!#REF!,Data!#REF!,(IF(B25=Data!#REF!,Data!#REF!,(IF(B25=Data!#REF!,Data!#REF!,(IF(B25=Data!#REF!,Data!#REF!,(IF(B25=Data!#REF!,Data!#REF!,Data!#REF!)))))))))</f>
        <v>#REF!</v>
      </c>
      <c r="N25" s="377"/>
      <c r="O25" s="378"/>
      <c r="P25" s="186" t="e">
        <f>IF(B25=Data!B106,Data!H106,(IF(B25=Data!B112,Data!H112,(IF(B25=Data!B114,Data!H114,(IF(B25=Data!#REF!,Data!#REF!,(IF(B25=Data!#REF!,Data!#REF!,(IF(B25=Data!B97,Data!H97,(IF(B25=Data!#REF!,Data!#REF!,(IF(B25=Data!#REF!,Data!#REF!,Data!#REF!)))))))))))))))&amp;IF(B25=Data!B232,Data!H232,(IF(B25=Data!B233,Data!H233,(IF(B25=Data!#REF!,Data!#REF!,(IF(B25=Data!B228,Data!H228,(IF(B25=Data!B229,Data!H229,(IF(B25=Data!#REF!,Data!H924,(IF(B25=Data!#REF!,Data!#REF!,(IF(B25=Data!B284,Data!H284,Data!#REF!)))))))))))))))&amp;IF(B25=Data!#REF!,Data!#REF!,(IF(B25=Data!#REF!,Data!#REF!,(IF(B25=Data!#REF!,Data!#REF!,(IF(B25=Data!#REF!,Data!#REF!,(IF(B25=Data!#REF!,Data!#REF!,Data!#REF!)))))))))</f>
        <v>#REF!</v>
      </c>
      <c r="Q25" s="378"/>
      <c r="R25" s="378"/>
      <c r="S25" s="186" t="e">
        <f>IF(B25=Data!B106,Data!I106,(IF(B25=Data!B112,Data!I112,(IF(B25=Data!B114,Data!I114,(IF(B25=Data!#REF!,Data!#REF!,(IF(B25=Data!#REF!,Data!#REF!,(IF(B25=Data!B97,Data!I97,(IF(B25=Data!#REF!,Data!#REF!,(IF(B25=Data!#REF!,Data!#REF!,Data!#REF!)))))))))))))))&amp;IF(B25=Data!B232,Data!I232,(IF(B25=Data!B233,Data!I233,(IF(B25=Data!#REF!,Data!#REF!,(IF(B25=Data!B228,Data!I228,(IF(B25=Data!B229,Data!I229,(IF(B25=Data!#REF!,Data!I924,(IF(B25=Data!#REF!,Data!#REF!,(IF(B25=Data!B284,Data!I284,Data!#REF!)))))))))))))))&amp;IF(B25=Data!#REF!,Data!#REF!,(IF(B25=Data!#REF!,Data!#REF!,(IF(B25=Data!#REF!,Data!#REF!,(IF(B25=Data!#REF!,Data!#REF!,(IF(B25=Data!#REF!,Data!#REF!,Data!#REF!)))))))))</f>
        <v>#REF!</v>
      </c>
      <c r="T25" s="379"/>
      <c r="U25" s="186" t="e">
        <f>IF(B25=Data!B106,Data!J106,(IF(B25=Data!B112,Data!J112,(IF(B25=Data!B114,Data!J114,(IF(B25=Data!#REF!,Data!#REF!,(IF(B25=Data!#REF!,Data!#REF!,(IF(B25=Data!B97,Data!J97,(IF(B25=Data!#REF!,Data!#REF!,(IF(B25=Data!#REF!,Data!#REF!,Data!#REF!)))))))))))))))&amp;IF(B25=Data!B232,Data!J232,(IF(B25=Data!B233,Data!J233,(IF(B25=Data!#REF!,Data!#REF!,(IF(B25=Data!B228,Data!J228,(IF(B25=Data!B229,Data!J229,(IF(B25=Data!#REF!,Data!J924,(IF(B25=Data!#REF!,Data!#REF!,(IF(B25=Data!B284,Data!J284,Data!#REF!)))))))))))))))&amp;IF(B25=Data!#REF!,Data!#REF!,(IF(B25=Data!#REF!,Data!#REF!,(IF(B25=Data!#REF!,Data!#REF!,(IF(B25=Data!#REF!,Data!#REF!,(IF(B25=Data!#REF!,Data!#REF!,Data!#REF!)))))))))</f>
        <v>#REF!</v>
      </c>
      <c r="V25" s="184" t="str">
        <f>IF(D25="","",VLOOKUP(B25,Data!$B$5:$J$404,9,FALSE)*D25)</f>
        <v/>
      </c>
    </row>
    <row r="26" spans="1:22" s="340" customFormat="1" ht="17" customHeight="1">
      <c r="A26" s="272"/>
      <c r="B26" s="419"/>
      <c r="C26" s="187" t="str">
        <f>IF(D26="","",VLOOKUP(B26,Data!$B$5:$L$404,2,FALSE))</f>
        <v/>
      </c>
      <c r="D26" s="274"/>
      <c r="E26" s="341"/>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118,Data!G118,(IF(B26=Data!B124,Data!G124,(IF(B26=Data!B126,Data!G126,(IF(B26=Data!#REF!,Data!#REF!,(IF(B26=Data!#REF!,Data!#REF!,(IF(B26=Data!B109,Data!G109,(IF(B26=Data!#REF!,Data!#REF!,(IF(B26=Data!#REF!,Data!#REF!,Data!#REF!)))))))))))))))&amp;IF(B26=Data!B244,Data!G244,(IF(B26=Data!B245,Data!G245,(IF(B26=Data!#REF!,Data!#REF!,(IF(B26=Data!B240,Data!G240,(IF(B26=Data!B241,Data!G241,(IF(B26=Data!#REF!,Data!G936,(IF(B26=Data!#REF!,Data!#REF!,(IF(B26=Data!B296,Data!G296,Data!#REF!)))))))))))))))&amp;IF(B26=Data!#REF!,Data!#REF!,(IF(B26=Data!#REF!,Data!#REF!,(IF(B26=Data!#REF!,Data!#REF!,(IF(B26=Data!#REF!,Data!#REF!,(IF(B26=Data!#REF!,Data!#REF!,Data!#REF!)))))))))</f>
        <v>#REF!</v>
      </c>
      <c r="N26" s="377"/>
      <c r="O26" s="378"/>
      <c r="P26" s="186" t="e">
        <f>IF(B26=Data!B118,Data!H118,(IF(B26=Data!B124,Data!H124,(IF(B26=Data!B126,Data!H126,(IF(B26=Data!#REF!,Data!#REF!,(IF(B26=Data!#REF!,Data!#REF!,(IF(B26=Data!B109,Data!H109,(IF(B26=Data!#REF!,Data!#REF!,(IF(B26=Data!#REF!,Data!#REF!,Data!#REF!)))))))))))))))&amp;IF(B26=Data!B244,Data!H244,(IF(B26=Data!B245,Data!H245,(IF(B26=Data!#REF!,Data!#REF!,(IF(B26=Data!B240,Data!H240,(IF(B26=Data!B241,Data!H241,(IF(B26=Data!#REF!,Data!H936,(IF(B26=Data!#REF!,Data!#REF!,(IF(B26=Data!B296,Data!H296,Data!#REF!)))))))))))))))&amp;IF(B26=Data!#REF!,Data!#REF!,(IF(B26=Data!#REF!,Data!#REF!,(IF(B26=Data!#REF!,Data!#REF!,(IF(B26=Data!#REF!,Data!#REF!,(IF(B26=Data!#REF!,Data!#REF!,Data!#REF!)))))))))</f>
        <v>#REF!</v>
      </c>
      <c r="Q26" s="378"/>
      <c r="R26" s="378"/>
      <c r="S26" s="186" t="e">
        <f>IF(B26=Data!B118,Data!I118,(IF(B26=Data!B124,Data!I124,(IF(B26=Data!B126,Data!I126,(IF(B26=Data!#REF!,Data!#REF!,(IF(B26=Data!#REF!,Data!#REF!,(IF(B26=Data!B109,Data!I109,(IF(B26=Data!#REF!,Data!#REF!,(IF(B26=Data!#REF!,Data!#REF!,Data!#REF!)))))))))))))))&amp;IF(B26=Data!B244,Data!I244,(IF(B26=Data!B245,Data!I245,(IF(B26=Data!#REF!,Data!#REF!,(IF(B26=Data!B240,Data!I240,(IF(B26=Data!B241,Data!I241,(IF(B26=Data!#REF!,Data!I936,(IF(B26=Data!#REF!,Data!#REF!,(IF(B26=Data!B296,Data!I296,Data!#REF!)))))))))))))))&amp;IF(B26=Data!#REF!,Data!#REF!,(IF(B26=Data!#REF!,Data!#REF!,(IF(B26=Data!#REF!,Data!#REF!,(IF(B26=Data!#REF!,Data!#REF!,(IF(B26=Data!#REF!,Data!#REF!,Data!#REF!)))))))))</f>
        <v>#REF!</v>
      </c>
      <c r="T26" s="379"/>
      <c r="U26" s="186" t="e">
        <f>IF(B26=Data!B118,Data!J118,(IF(B26=Data!B124,Data!J124,(IF(B26=Data!B126,Data!J126,(IF(B26=Data!#REF!,Data!#REF!,(IF(B26=Data!#REF!,Data!#REF!,(IF(B26=Data!B109,Data!J109,(IF(B26=Data!#REF!,Data!#REF!,(IF(B26=Data!#REF!,Data!#REF!,Data!#REF!)))))))))))))))&amp;IF(B26=Data!B244,Data!J244,(IF(B26=Data!B245,Data!J245,(IF(B26=Data!#REF!,Data!#REF!,(IF(B26=Data!B240,Data!J240,(IF(B26=Data!B241,Data!J241,(IF(B26=Data!#REF!,Data!J936,(IF(B26=Data!#REF!,Data!#REF!,(IF(B26=Data!B296,Data!J296,Data!#REF!)))))))))))))))&amp;IF(B26=Data!#REF!,Data!#REF!,(IF(B26=Data!#REF!,Data!#REF!,(IF(B26=Data!#REF!,Data!#REF!,(IF(B26=Data!#REF!,Data!#REF!,(IF(B26=Data!#REF!,Data!#REF!,Data!#REF!)))))))))</f>
        <v>#REF!</v>
      </c>
      <c r="V26" s="184" t="str">
        <f>IF(D26="","",VLOOKUP(B26,Data!$B$5:$J$404,9,FALSE)*D26)</f>
        <v/>
      </c>
    </row>
    <row r="27" spans="1:22" s="340" customFormat="1" ht="19.5" customHeight="1">
      <c r="A27" s="272"/>
      <c r="B27" s="695" t="s">
        <v>1293</v>
      </c>
      <c r="C27" s="696"/>
      <c r="D27" s="454">
        <f>SUM(D18:D25)</f>
        <v>17</v>
      </c>
      <c r="E27" s="191"/>
      <c r="F27" s="191"/>
      <c r="G27" s="455">
        <f>SUM(G18:G25)</f>
        <v>44735.519999999997</v>
      </c>
      <c r="H27" s="383"/>
      <c r="I27" s="191"/>
      <c r="J27" s="191"/>
      <c r="K27" s="455">
        <f>SUM(K18:K26)</f>
        <v>4522</v>
      </c>
      <c r="L27" s="455">
        <f>SUM(L18:L26)</f>
        <v>4182</v>
      </c>
      <c r="M27" s="190">
        <f>SUM(M16:M17)</f>
        <v>0</v>
      </c>
      <c r="N27" s="190"/>
      <c r="O27" s="190"/>
      <c r="P27" s="190"/>
      <c r="Q27" s="190"/>
      <c r="R27" s="190">
        <f>SUM(R16:R17)</f>
        <v>0</v>
      </c>
      <c r="S27" s="190">
        <f>SUM(S16:S17)</f>
        <v>0</v>
      </c>
      <c r="T27" s="190"/>
      <c r="U27" s="190">
        <f>SUM(U16:U17)</f>
        <v>0</v>
      </c>
      <c r="V27" s="456">
        <f>SUM(V18:V26)</f>
        <v>25.295999999999999</v>
      </c>
    </row>
    <row r="28" spans="1:22" ht="10.25" customHeight="1">
      <c r="A28" s="272"/>
      <c r="B28" s="697"/>
      <c r="C28" s="698"/>
      <c r="D28" s="395"/>
      <c r="E28" s="311"/>
      <c r="F28" s="160" t="s">
        <v>523</v>
      </c>
      <c r="G28" s="157"/>
      <c r="H28" s="344"/>
      <c r="I28" s="344"/>
      <c r="J28" s="344"/>
      <c r="K28" s="161"/>
      <c r="L28" s="151"/>
      <c r="M28" s="298"/>
      <c r="T28" s="298"/>
      <c r="U28" s="298"/>
      <c r="V28" s="155"/>
    </row>
    <row r="29" spans="1:22"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22" ht="14">
      <c r="A30" s="297" t="s">
        <v>525</v>
      </c>
      <c r="B30" s="334"/>
      <c r="C30" s="308"/>
      <c r="D30" s="386" t="s">
        <v>87</v>
      </c>
      <c r="F30" s="685"/>
      <c r="G30" s="686"/>
      <c r="H30" s="297" t="s">
        <v>88</v>
      </c>
      <c r="I30" s="350"/>
      <c r="J30" s="154" t="s">
        <v>89</v>
      </c>
      <c r="K30" s="154"/>
      <c r="L30" s="150"/>
      <c r="V30" s="155"/>
    </row>
    <row r="31" spans="1:22">
      <c r="A31" s="297" t="s">
        <v>526</v>
      </c>
      <c r="B31" s="297"/>
      <c r="C31" s="298"/>
      <c r="F31" s="685"/>
      <c r="G31" s="686"/>
      <c r="H31" s="297"/>
      <c r="I31" s="350"/>
      <c r="J31" s="154" t="s">
        <v>93</v>
      </c>
      <c r="K31" s="154"/>
      <c r="L31" s="150"/>
      <c r="V31" s="155"/>
    </row>
    <row r="32" spans="1:22"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1290</v>
      </c>
      <c r="G35" s="674"/>
      <c r="H35" s="673" t="s">
        <v>1289</v>
      </c>
      <c r="I35" s="674"/>
      <c r="J35" s="158" t="s">
        <v>104</v>
      </c>
      <c r="K35" s="158"/>
      <c r="L35" s="675" t="s">
        <v>105</v>
      </c>
      <c r="M35" s="676"/>
      <c r="N35" s="676"/>
      <c r="O35" s="676"/>
      <c r="P35" s="676"/>
      <c r="Q35" s="676"/>
      <c r="R35" s="676"/>
      <c r="S35" s="676"/>
      <c r="T35" s="676"/>
      <c r="U35" s="676"/>
      <c r="V35" s="677"/>
    </row>
    <row r="36" spans="1:22">
      <c r="B36" s="305"/>
    </row>
    <row r="39" spans="1:22" ht="19.25" customHeight="1"/>
    <row r="40" spans="1:22" ht="19.25" customHeight="1"/>
    <row r="41" spans="1:22" s="354" customFormat="1" ht="17.75" customHeight="1">
      <c r="A41" s="163" t="s">
        <v>886</v>
      </c>
      <c r="B41" s="146"/>
      <c r="C41" s="163" t="s">
        <v>569</v>
      </c>
      <c r="D41" s="382"/>
      <c r="E41" s="363"/>
      <c r="F41" s="163" t="s">
        <v>880</v>
      </c>
      <c r="G41" s="146"/>
      <c r="H41" s="163" t="s">
        <v>569</v>
      </c>
      <c r="K41" s="265"/>
      <c r="L41" s="265"/>
      <c r="V41" s="264"/>
    </row>
    <row r="42" spans="1:22" s="354" customFormat="1" ht="17.75" customHeight="1">
      <c r="A42" s="163" t="s">
        <v>887</v>
      </c>
      <c r="B42" s="146"/>
      <c r="C42" s="163" t="s">
        <v>891</v>
      </c>
      <c r="D42" s="382"/>
      <c r="E42" s="363"/>
      <c r="F42" s="247" t="s">
        <v>881</v>
      </c>
      <c r="G42" s="381"/>
      <c r="H42" s="247" t="s">
        <v>891</v>
      </c>
      <c r="K42" s="265"/>
      <c r="L42" s="265"/>
      <c r="V42" s="264"/>
    </row>
    <row r="43" spans="1:22" s="354" customFormat="1" ht="17.75" customHeight="1">
      <c r="A43" s="163" t="s">
        <v>888</v>
      </c>
      <c r="B43" s="146"/>
      <c r="C43" s="163" t="s">
        <v>891</v>
      </c>
      <c r="D43" s="382"/>
      <c r="E43" s="363"/>
      <c r="F43" s="163" t="s">
        <v>882</v>
      </c>
      <c r="G43" s="146"/>
      <c r="H43" s="163" t="s">
        <v>569</v>
      </c>
      <c r="K43" s="265"/>
      <c r="L43" s="265"/>
      <c r="V43" s="264"/>
    </row>
    <row r="44" spans="1:22" s="354" customFormat="1" ht="17.75" customHeight="1">
      <c r="A44" s="163" t="s">
        <v>889</v>
      </c>
      <c r="B44" s="146"/>
      <c r="C44" s="163" t="s">
        <v>569</v>
      </c>
      <c r="D44" s="382"/>
      <c r="E44" s="363"/>
      <c r="F44" s="163" t="s">
        <v>883</v>
      </c>
      <c r="G44" s="146"/>
      <c r="H44" s="163" t="s">
        <v>569</v>
      </c>
      <c r="K44" s="265"/>
      <c r="L44" s="265"/>
      <c r="V44" s="264"/>
    </row>
    <row r="45" spans="1:22" s="354" customFormat="1" ht="17.75" customHeight="1">
      <c r="A45" s="163" t="s">
        <v>890</v>
      </c>
      <c r="B45" s="146"/>
      <c r="C45" s="163" t="s">
        <v>569</v>
      </c>
      <c r="D45" s="382"/>
      <c r="E45" s="363"/>
      <c r="F45" s="163" t="s">
        <v>885</v>
      </c>
      <c r="G45" s="146"/>
      <c r="H45" s="163" t="s">
        <v>569</v>
      </c>
      <c r="K45" s="265"/>
      <c r="L45" s="265"/>
      <c r="V45" s="264"/>
    </row>
    <row r="46" spans="1:22" ht="18.75" customHeight="1">
      <c r="A46" s="411"/>
      <c r="B46" s="411"/>
      <c r="C46" s="411"/>
      <c r="D46" s="384"/>
      <c r="E46" s="266"/>
      <c r="F46" s="163" t="s">
        <v>884</v>
      </c>
      <c r="H46" s="163" t="s">
        <v>569</v>
      </c>
    </row>
    <row r="47" spans="1:22" ht="17.5">
      <c r="A47" s="268"/>
      <c r="B47" s="411"/>
      <c r="C47" s="411"/>
      <c r="D47" s="384"/>
      <c r="E47" s="411"/>
      <c r="F47" s="267"/>
      <c r="G47" s="267"/>
      <c r="H47" s="411"/>
    </row>
    <row r="49" spans="1:12">
      <c r="D49" s="386" t="s">
        <v>872</v>
      </c>
    </row>
    <row r="50" spans="1:12">
      <c r="L50" s="355"/>
    </row>
    <row r="51" spans="1:12" ht="14">
      <c r="A51" s="356"/>
      <c r="C51" s="334"/>
      <c r="D51" s="398"/>
      <c r="L51" s="358"/>
    </row>
    <row r="52" spans="1:12" ht="14">
      <c r="A52" s="359"/>
      <c r="C52" s="334"/>
      <c r="D52" s="398"/>
      <c r="L52" s="358"/>
    </row>
    <row r="53" spans="1:12" ht="14">
      <c r="A53" s="359"/>
      <c r="C53" s="334"/>
      <c r="D53" s="398"/>
      <c r="L53" s="358"/>
    </row>
    <row r="54" spans="1:12" ht="14">
      <c r="A54" s="359"/>
      <c r="B54" s="334"/>
      <c r="C54" s="334"/>
      <c r="D54" s="398"/>
      <c r="L54" s="358"/>
    </row>
    <row r="55" spans="1:12" ht="14">
      <c r="A55" s="359"/>
      <c r="B55" s="334"/>
      <c r="C55" s="334"/>
      <c r="D55" s="398"/>
      <c r="L55" s="358"/>
    </row>
    <row r="56" spans="1:12" ht="14">
      <c r="A56" s="359"/>
      <c r="B56" s="334"/>
      <c r="C56" s="334"/>
      <c r="D56" s="398"/>
      <c r="L56" s="358"/>
    </row>
    <row r="57" spans="1:12" ht="14">
      <c r="A57" s="334"/>
      <c r="B57" s="334"/>
      <c r="C57" s="334"/>
      <c r="D57" s="398"/>
      <c r="L57" s="360"/>
    </row>
    <row r="58" spans="1:12" ht="14">
      <c r="A58" s="359"/>
      <c r="B58" s="334"/>
      <c r="C58" s="334"/>
      <c r="D58" s="398"/>
    </row>
    <row r="59" spans="1:12" ht="14">
      <c r="A59" s="334"/>
      <c r="B59" s="334"/>
      <c r="C59" s="334"/>
      <c r="D59" s="398"/>
    </row>
    <row r="60" spans="1:12" ht="14">
      <c r="A60" s="334"/>
      <c r="B60" s="334"/>
      <c r="C60" s="334"/>
      <c r="D60" s="398"/>
    </row>
    <row r="61" spans="1:12" ht="14">
      <c r="A61" s="359"/>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34"/>
      <c r="B71" s="334"/>
      <c r="C71" s="334"/>
      <c r="D71" s="398"/>
    </row>
    <row r="72" spans="1:4" ht="14">
      <c r="B72" s="334"/>
    </row>
    <row r="73" spans="1:4" ht="14">
      <c r="B73" s="334"/>
    </row>
    <row r="74" spans="1:4" ht="14">
      <c r="B74"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35" max="21" man="1"/>
  </rowBreaks>
  <drawing r:id="rId2"/>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D4C6-DA45-4CC3-9172-73301F69A06B}">
  <sheetPr>
    <pageSetUpPr fitToPage="1"/>
  </sheetPr>
  <dimension ref="A1:AD76"/>
  <sheetViews>
    <sheetView topLeftCell="A13" zoomScale="70" zoomScaleNormal="70" zoomScaleSheetLayoutView="85" workbookViewId="0">
      <selection activeCell="C19" sqref="C1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46"/>
      <c r="I10" s="647"/>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1253</v>
      </c>
      <c r="C18" s="187" t="str">
        <f>IF(D18="","",VLOOKUP(B18,Data!$B$5:$L$404,2,FALSE))</f>
        <v/>
      </c>
      <c r="D18" s="274"/>
      <c r="E18" s="276"/>
      <c r="F18" s="185" t="str">
        <f>IF(D18="","",VLOOKUP(B18,Data!$B$5:$L$404,11,FALSE))</f>
        <v/>
      </c>
      <c r="G18" s="188" t="str">
        <f t="shared" ref="G18:G26"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3</v>
      </c>
      <c r="B19" s="419" t="s">
        <v>196</v>
      </c>
      <c r="C19" s="187" t="str">
        <f>IF(D19="","",VLOOKUP(B19,Data!$B$5:$L$404,2,FALSE))</f>
        <v>WH50350</v>
      </c>
      <c r="D19" s="274">
        <v>9</v>
      </c>
      <c r="E19" s="466"/>
      <c r="F19" s="185">
        <f>IF(D19="","",VLOOKUP(B19,Data!$B$5:$L$404,11,FALSE))</f>
        <v>1751.45</v>
      </c>
      <c r="G19" s="188">
        <f t="shared" si="0"/>
        <v>15763.050000000001</v>
      </c>
      <c r="H19" s="182" t="str">
        <f>IF(D19="","",VLOOKUP(B19,Data!$B$5:$D$404,3,FALSE))</f>
        <v>C/T</v>
      </c>
      <c r="I19" s="182" t="str">
        <f>IF(D19="","",VLOOKUP(B19,Data!$B$5:$M$404,12,FALSE))</f>
        <v>Indonesia</v>
      </c>
      <c r="J19" s="553" t="s">
        <v>1252</v>
      </c>
      <c r="K19" s="183">
        <f>IF(D19="","",VLOOKUP(B19,Data!$B$5:$E$404,4,FALSE)*D19)</f>
        <v>1809</v>
      </c>
      <c r="L19" s="183">
        <f>IF(D19="","",VLOOKUP(B19,Data!$B$5:$F$404,5,FALSE)*D19)</f>
        <v>1629</v>
      </c>
      <c r="M19" s="189" t="e">
        <f>IF(B19=Data!B84,Data!G84,(IF(B19=Data!B90,Data!G90,(IF(B19=Data!B92,Data!G92,(IF(B19=Data!#REF!,Data!#REF!,(IF(B19=Data!#REF!,Data!#REF!,(IF(B19=Data!B75,Data!G75,(IF(B19=Data!#REF!,Data!#REF!,(IF(B19=Data!#REF!,Data!#REF!,Data!#REF!)))))))))))))))&amp;IF(B19=Data!B209,Data!G209,(IF(B19=Data!B210,Data!G210,(IF(B19=Data!#REF!,Data!#REF!,(IF(B19=Data!B205,Data!G205,(IF(B19=Data!B206,Data!G206,(IF(B19=Data!#REF!,Data!G902,(IF(B19=Data!#REF!,Data!#REF!,(IF(B19=Data!B262,Data!G262,Data!#REF!)))))))))))))))&amp;IF(B19=Data!#REF!,Data!#REF!,(IF(B19=Data!#REF!,Data!#REF!,(IF(B19=Data!#REF!,Data!#REF!,(IF(B19=Data!#REF!,Data!#REF!,(IF(B19=Data!#REF!,Data!#REF!,Data!#REF!)))))))))</f>
        <v>#REF!</v>
      </c>
      <c r="N19" s="377"/>
      <c r="O19" s="378"/>
      <c r="P19" s="186" t="e">
        <f>IF(B19=Data!B84,Data!H84,(IF(B19=Data!B90,Data!H90,(IF(B19=Data!B92,Data!H92,(IF(B19=Data!#REF!,Data!#REF!,(IF(B19=Data!#REF!,Data!#REF!,(IF(B19=Data!B75,Data!H75,(IF(B19=Data!#REF!,Data!#REF!,(IF(B19=Data!#REF!,Data!#REF!,Data!#REF!)))))))))))))))&amp;IF(B19=Data!B209,Data!H209,(IF(B19=Data!B210,Data!H210,(IF(B19=Data!#REF!,Data!#REF!,(IF(B19=Data!B205,Data!H205,(IF(B19=Data!B206,Data!H206,(IF(B19=Data!#REF!,Data!H902,(IF(B19=Data!#REF!,Data!#REF!,(IF(B19=Data!B262,Data!H262,Data!#REF!)))))))))))))))&amp;IF(B19=Data!#REF!,Data!#REF!,(IF(B19=Data!#REF!,Data!#REF!,(IF(B19=Data!#REF!,Data!#REF!,(IF(B19=Data!#REF!,Data!#REF!,(IF(B19=Data!#REF!,Data!#REF!,Data!#REF!)))))))))</f>
        <v>#REF!</v>
      </c>
      <c r="Q19" s="378"/>
      <c r="R19" s="378"/>
      <c r="S19" s="186" t="e">
        <f>IF(B19=Data!B84,Data!I84,(IF(B19=Data!B90,Data!I90,(IF(B19=Data!B92,Data!I92,(IF(B19=Data!#REF!,Data!#REF!,(IF(B19=Data!#REF!,Data!#REF!,(IF(B19=Data!B75,Data!I75,(IF(B19=Data!#REF!,Data!#REF!,(IF(B19=Data!#REF!,Data!#REF!,Data!#REF!)))))))))))))))&amp;IF(B19=Data!B209,Data!I209,(IF(B19=Data!B210,Data!I210,(IF(B19=Data!#REF!,Data!#REF!,(IF(B19=Data!B205,Data!I205,(IF(B19=Data!B206,Data!I206,(IF(B19=Data!#REF!,Data!I902,(IF(B19=Data!#REF!,Data!#REF!,(IF(B19=Data!B262,Data!I262,Data!#REF!)))))))))))))))&amp;IF(B19=Data!#REF!,Data!#REF!,(IF(B19=Data!#REF!,Data!#REF!,(IF(B19=Data!#REF!,Data!#REF!,(IF(B19=Data!#REF!,Data!#REF!,(IF(B19=Data!#REF!,Data!#REF!,Data!#REF!)))))))))</f>
        <v>#REF!</v>
      </c>
      <c r="T19" s="379"/>
      <c r="U19" s="186" t="e">
        <f>IF(B19=Data!B84,Data!J84,(IF(B19=Data!B90,Data!J90,(IF(B19=Data!B92,Data!J92,(IF(B19=Data!#REF!,Data!#REF!,(IF(B19=Data!#REF!,Data!#REF!,(IF(B19=Data!B75,Data!J75,(IF(B19=Data!#REF!,Data!#REF!,(IF(B19=Data!#REF!,Data!#REF!,Data!#REF!)))))))))))))))&amp;IF(B19=Data!B209,Data!J209,(IF(B19=Data!B210,Data!J210,(IF(B19=Data!#REF!,Data!#REF!,(IF(B19=Data!B205,Data!J205,(IF(B19=Data!B206,Data!J206,(IF(B19=Data!#REF!,Data!J902,(IF(B19=Data!#REF!,Data!#REF!,(IF(B19=Data!B262,Data!J262,Data!#REF!)))))))))))))))&amp;IF(B19=Data!#REF!,Data!#REF!,(IF(B19=Data!#REF!,Data!#REF!,(IF(B19=Data!#REF!,Data!#REF!,(IF(B19=Data!#REF!,Data!#REF!,(IF(B19=Data!#REF!,Data!#REF!,Data!#REF!)))))))))</f>
        <v>#REF!</v>
      </c>
      <c r="V19" s="184">
        <f>IF(D19="","",VLOOKUP(B19,Data!$B$5:$J$404,9,FALSE)*D19)</f>
        <v>10.35</v>
      </c>
    </row>
    <row r="20" spans="1:30" s="340" customFormat="1" ht="17" customHeight="1">
      <c r="A20" s="271"/>
      <c r="B20" s="420" t="s">
        <v>1292</v>
      </c>
      <c r="C20" s="187" t="str">
        <f>IF(D20="","",VLOOKUP(B20,Data!$B$5:$L$404,2,FALSE))</f>
        <v/>
      </c>
      <c r="D20" s="274"/>
      <c r="E20" s="276"/>
      <c r="F20" s="185" t="str">
        <f>IF(D20="","",VLOOKUP(B20,Data!$B$5:$L$404,11,FALSE))</f>
        <v/>
      </c>
      <c r="G20" s="188" t="str">
        <f t="shared" ref="G20:G21" si="1">IF(D20&gt;0,D20*F20,"-")</f>
        <v>-</v>
      </c>
      <c r="H20" s="182" t="str">
        <f>IF(D20="","",VLOOKUP(B20,Data!$B$5:$D$404,3,FALSE))</f>
        <v/>
      </c>
      <c r="I20" s="182" t="str">
        <f>IF(D20="","",VLOOKUP(B20,Data!$B$5:$M$404,12,FALSE))</f>
        <v/>
      </c>
      <c r="J20" s="279"/>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v>4</v>
      </c>
      <c r="B21" s="419" t="s">
        <v>196</v>
      </c>
      <c r="C21" s="187" t="str">
        <f>IF(D21="","",VLOOKUP(B21,Data!$B$5:$L$404,2,FALSE))</f>
        <v>WH50350</v>
      </c>
      <c r="D21" s="274">
        <v>10</v>
      </c>
      <c r="E21" s="466"/>
      <c r="F21" s="185">
        <f>IF(D21="","",VLOOKUP(B21,Data!$B$5:$L$404,11,FALSE))</f>
        <v>1751.45</v>
      </c>
      <c r="G21" s="188">
        <f t="shared" si="1"/>
        <v>17514.5</v>
      </c>
      <c r="H21" s="182" t="str">
        <f>IF(D21="","",VLOOKUP(B21,Data!$B$5:$D$404,3,FALSE))</f>
        <v>C/T</v>
      </c>
      <c r="I21" s="182" t="str">
        <f>IF(D21="","",VLOOKUP(B21,Data!$B$5:$M$404,12,FALSE))</f>
        <v>Indonesia</v>
      </c>
      <c r="J21" s="553" t="s">
        <v>896</v>
      </c>
      <c r="K21" s="183">
        <f>IF(D21="","",VLOOKUP(B21,Data!$B$5:$E$404,4,FALSE)*D21)</f>
        <v>2010</v>
      </c>
      <c r="L21" s="183">
        <f>IF(D21="","",VLOOKUP(B21,Data!$B$5:$F$404,5,FALSE)*D21)</f>
        <v>1810</v>
      </c>
      <c r="M21" s="189" t="e">
        <f>IF(B21=Data!B86,Data!G86,(IF(B21=Data!B92,Data!G92,(IF(B21=Data!B94,Data!G94,(IF(B21=Data!#REF!,Data!#REF!,(IF(B21=Data!#REF!,Data!#REF!,(IF(B21=Data!B77,Data!G77,(IF(B21=Data!#REF!,Data!#REF!,(IF(B21=Data!#REF!,Data!#REF!,Data!#REF!)))))))))))))))&amp;IF(B21=Data!B211,Data!G211,(IF(B21=Data!B212,Data!G212,(IF(B21=Data!#REF!,Data!#REF!,(IF(B21=Data!B207,Data!G207,(IF(B21=Data!B208,Data!G208,(IF(B21=Data!#REF!,Data!G904,(IF(B21=Data!#REF!,Data!#REF!,(IF(B21=Data!B264,Data!G264,Data!#REF!)))))))))))))))&amp;IF(B21=Data!#REF!,Data!#REF!,(IF(B21=Data!#REF!,Data!#REF!,(IF(B21=Data!#REF!,Data!#REF!,(IF(B21=Data!#REF!,Data!#REF!,(IF(B21=Data!#REF!,Data!#REF!,Data!#REF!)))))))))</f>
        <v>#REF!</v>
      </c>
      <c r="N21" s="377"/>
      <c r="O21" s="378"/>
      <c r="P21" s="186" t="e">
        <f>IF(B21=Data!B86,Data!H86,(IF(B21=Data!B92,Data!H92,(IF(B21=Data!B94,Data!H94,(IF(B21=Data!#REF!,Data!#REF!,(IF(B21=Data!#REF!,Data!#REF!,(IF(B21=Data!B77,Data!H77,(IF(B21=Data!#REF!,Data!#REF!,(IF(B21=Data!#REF!,Data!#REF!,Data!#REF!)))))))))))))))&amp;IF(B21=Data!B211,Data!H211,(IF(B21=Data!B212,Data!H212,(IF(B21=Data!#REF!,Data!#REF!,(IF(B21=Data!B207,Data!H207,(IF(B21=Data!B208,Data!H208,(IF(B21=Data!#REF!,Data!H904,(IF(B21=Data!#REF!,Data!#REF!,(IF(B21=Data!B264,Data!H264,Data!#REF!)))))))))))))))&amp;IF(B21=Data!#REF!,Data!#REF!,(IF(B21=Data!#REF!,Data!#REF!,(IF(B21=Data!#REF!,Data!#REF!,(IF(B21=Data!#REF!,Data!#REF!,(IF(B21=Data!#REF!,Data!#REF!,Data!#REF!)))))))))</f>
        <v>#REF!</v>
      </c>
      <c r="Q21" s="378"/>
      <c r="R21" s="378"/>
      <c r="S21" s="186" t="e">
        <f>IF(B21=Data!B86,Data!I86,(IF(B21=Data!B92,Data!I92,(IF(B21=Data!B94,Data!I94,(IF(B21=Data!#REF!,Data!#REF!,(IF(B21=Data!#REF!,Data!#REF!,(IF(B21=Data!B77,Data!I77,(IF(B21=Data!#REF!,Data!#REF!,(IF(B21=Data!#REF!,Data!#REF!,Data!#REF!)))))))))))))))&amp;IF(B21=Data!B211,Data!I211,(IF(B21=Data!B212,Data!I212,(IF(B21=Data!#REF!,Data!#REF!,(IF(B21=Data!B207,Data!I207,(IF(B21=Data!B208,Data!I208,(IF(B21=Data!#REF!,Data!I904,(IF(B21=Data!#REF!,Data!#REF!,(IF(B21=Data!B264,Data!I264,Data!#REF!)))))))))))))))&amp;IF(B21=Data!#REF!,Data!#REF!,(IF(B21=Data!#REF!,Data!#REF!,(IF(B21=Data!#REF!,Data!#REF!,(IF(B21=Data!#REF!,Data!#REF!,(IF(B21=Data!#REF!,Data!#REF!,Data!#REF!)))))))))</f>
        <v>#REF!</v>
      </c>
      <c r="T21" s="379"/>
      <c r="U21" s="186" t="e">
        <f>IF(B21=Data!B86,Data!J86,(IF(B21=Data!B92,Data!J92,(IF(B21=Data!B94,Data!J94,(IF(B21=Data!#REF!,Data!#REF!,(IF(B21=Data!#REF!,Data!#REF!,(IF(B21=Data!B77,Data!J77,(IF(B21=Data!#REF!,Data!#REF!,(IF(B21=Data!#REF!,Data!#REF!,Data!#REF!)))))))))))))))&amp;IF(B21=Data!B211,Data!J211,(IF(B21=Data!B212,Data!J212,(IF(B21=Data!#REF!,Data!#REF!,(IF(B21=Data!B207,Data!J207,(IF(B21=Data!B208,Data!J208,(IF(B21=Data!#REF!,Data!J904,(IF(B21=Data!#REF!,Data!#REF!,(IF(B21=Data!B264,Data!J264,Data!#REF!)))))))))))))))&amp;IF(B21=Data!#REF!,Data!#REF!,(IF(B21=Data!#REF!,Data!#REF!,(IF(B21=Data!#REF!,Data!#REF!,(IF(B21=Data!#REF!,Data!#REF!,(IF(B21=Data!#REF!,Data!#REF!,Data!#REF!)))))))))</f>
        <v>#REF!</v>
      </c>
      <c r="V21" s="184">
        <f>IF(D21="","",VLOOKUP(B21,Data!$B$5:$J$404,9,FALSE)*D21)</f>
        <v>11.5</v>
      </c>
    </row>
    <row r="22" spans="1:30" s="340" customFormat="1" ht="17" customHeight="1">
      <c r="A22" s="272"/>
      <c r="B22" s="419"/>
      <c r="C22" s="187" t="str">
        <f>IF(D22="","",VLOOKUP(B22,Data!$B$5:$L$404,2,FALSE))</f>
        <v/>
      </c>
      <c r="D22" s="274"/>
      <c r="E22" s="466"/>
      <c r="F22" s="185" t="str">
        <f>IF(D22="","",VLOOKUP(B22,Data!$B$5:$L$404,11,FALSE))</f>
        <v/>
      </c>
      <c r="G22" s="188" t="str">
        <f t="shared" si="0"/>
        <v>-</v>
      </c>
      <c r="H22" s="182" t="str">
        <f>IF(D22="","",VLOOKUP(B22,Data!$B$5:$D$404,3,FALSE))</f>
        <v/>
      </c>
      <c r="I22" s="182" t="str">
        <f>IF(D22="","",VLOOKUP(B22,Data!$B$5:$M$404,12,FALSE))</f>
        <v/>
      </c>
      <c r="J22" s="553"/>
      <c r="K22" s="183" t="str">
        <f>IF(D22="","",VLOOKUP(B22,Data!$B$5:$E$404,4,FALSE)*D22)</f>
        <v/>
      </c>
      <c r="L22" s="183" t="str">
        <f>IF(D22="","",VLOOKUP(B22,Data!$B$5:$F$404,5,FALSE)*D22)</f>
        <v/>
      </c>
      <c r="M22" s="189" t="e">
        <f>IF(B22=Data!B85,Data!G85,(IF(B22=Data!B91,Data!G91,(IF(B22=Data!B93,Data!G93,(IF(B22=Data!#REF!,Data!#REF!,(IF(B22=Data!#REF!,Data!#REF!,(IF(B22=Data!B76,Data!G76,(IF(B22=Data!#REF!,Data!#REF!,(IF(B22=Data!#REF!,Data!#REF!,Data!#REF!)))))))))))))))&amp;IF(B22=Data!B210,Data!G210,(IF(B22=Data!B211,Data!G211,(IF(B22=Data!#REF!,Data!#REF!,(IF(B22=Data!B206,Data!G206,(IF(B22=Data!B207,Data!G207,(IF(B22=Data!#REF!,Data!G903,(IF(B22=Data!#REF!,Data!#REF!,(IF(B22=Data!B263,Data!G263,Data!#REF!)))))))))))))))&amp;IF(B22=Data!#REF!,Data!#REF!,(IF(B22=Data!#REF!,Data!#REF!,(IF(B22=Data!#REF!,Data!#REF!,(IF(B22=Data!#REF!,Data!#REF!,(IF(B22=Data!#REF!,Data!#REF!,Data!#REF!)))))))))</f>
        <v>#REF!</v>
      </c>
      <c r="N22" s="377"/>
      <c r="O22" s="378"/>
      <c r="P22" s="186" t="e">
        <f>IF(B22=Data!B85,Data!H85,(IF(B22=Data!B91,Data!H91,(IF(B22=Data!B93,Data!H93,(IF(B22=Data!#REF!,Data!#REF!,(IF(B22=Data!#REF!,Data!#REF!,(IF(B22=Data!B76,Data!H76,(IF(B22=Data!#REF!,Data!#REF!,(IF(B22=Data!#REF!,Data!#REF!,Data!#REF!)))))))))))))))&amp;IF(B22=Data!B210,Data!H210,(IF(B22=Data!B211,Data!H211,(IF(B22=Data!#REF!,Data!#REF!,(IF(B22=Data!B206,Data!H206,(IF(B22=Data!B207,Data!H207,(IF(B22=Data!#REF!,Data!H903,(IF(B22=Data!#REF!,Data!#REF!,(IF(B22=Data!B263,Data!H263,Data!#REF!)))))))))))))))&amp;IF(B22=Data!#REF!,Data!#REF!,(IF(B22=Data!#REF!,Data!#REF!,(IF(B22=Data!#REF!,Data!#REF!,(IF(B22=Data!#REF!,Data!#REF!,(IF(B22=Data!#REF!,Data!#REF!,Data!#REF!)))))))))</f>
        <v>#REF!</v>
      </c>
      <c r="Q22" s="378"/>
      <c r="R22" s="378"/>
      <c r="S22" s="186" t="e">
        <f>IF(B22=Data!B85,Data!I85,(IF(B22=Data!B91,Data!I91,(IF(B22=Data!B93,Data!I93,(IF(B22=Data!#REF!,Data!#REF!,(IF(B22=Data!#REF!,Data!#REF!,(IF(B22=Data!B76,Data!I76,(IF(B22=Data!#REF!,Data!#REF!,(IF(B22=Data!#REF!,Data!#REF!,Data!#REF!)))))))))))))))&amp;IF(B22=Data!B210,Data!I210,(IF(B22=Data!B211,Data!I211,(IF(B22=Data!#REF!,Data!#REF!,(IF(B22=Data!B206,Data!I206,(IF(B22=Data!B207,Data!I207,(IF(B22=Data!#REF!,Data!I903,(IF(B22=Data!#REF!,Data!#REF!,(IF(B22=Data!B263,Data!I263,Data!#REF!)))))))))))))))&amp;IF(B22=Data!#REF!,Data!#REF!,(IF(B22=Data!#REF!,Data!#REF!,(IF(B22=Data!#REF!,Data!#REF!,(IF(B22=Data!#REF!,Data!#REF!,(IF(B22=Data!#REF!,Data!#REF!,Data!#REF!)))))))))</f>
        <v>#REF!</v>
      </c>
      <c r="T22" s="379"/>
      <c r="U22" s="186" t="e">
        <f>IF(B22=Data!B85,Data!J85,(IF(B22=Data!B91,Data!J91,(IF(B22=Data!B93,Data!J93,(IF(B22=Data!#REF!,Data!#REF!,(IF(B22=Data!#REF!,Data!#REF!,(IF(B22=Data!B76,Data!J76,(IF(B22=Data!#REF!,Data!#REF!,(IF(B22=Data!#REF!,Data!#REF!,Data!#REF!)))))))))))))))&amp;IF(B22=Data!B210,Data!J210,(IF(B22=Data!B211,Data!J211,(IF(B22=Data!#REF!,Data!#REF!,(IF(B22=Data!B206,Data!J206,(IF(B22=Data!B207,Data!J207,(IF(B22=Data!#REF!,Data!J903,(IF(B22=Data!#REF!,Data!#REF!,(IF(B22=Data!B263,Data!J263,Data!#REF!)))))))))))))))&amp;IF(B22=Data!#REF!,Data!#REF!,(IF(B22=Data!#REF!,Data!#REF!,(IF(B22=Data!#REF!,Data!#REF!,(IF(B22=Data!#REF!,Data!#REF!,(IF(B22=Data!#REF!,Data!#REF!,Data!#REF!)))))))))</f>
        <v>#REF!</v>
      </c>
      <c r="V22" s="184" t="str">
        <f>IF(D22="","",VLOOKUP(B22,Data!$B$5:$J$404,9,FALSE)*D22)</f>
        <v/>
      </c>
    </row>
    <row r="23" spans="1:30" s="340" customFormat="1" ht="17" customHeight="1">
      <c r="A23" s="272"/>
      <c r="B23" s="419"/>
      <c r="C23" s="187" t="str">
        <f>IF(D23="","",VLOOKUP(B23,Data!$B$5:$L$404,2,FALSE))</f>
        <v/>
      </c>
      <c r="D23" s="274"/>
      <c r="E23" s="466"/>
      <c r="F23" s="185" t="str">
        <f>IF(D23="","",VLOOKUP(B23,Data!$B$5:$L$404,11,FALSE))</f>
        <v/>
      </c>
      <c r="G23" s="188" t="str">
        <f t="shared" si="0"/>
        <v>-</v>
      </c>
      <c r="H23" s="182" t="str">
        <f>IF(D23="","",VLOOKUP(B23,Data!$B$5:$D$404,3,FALSE))</f>
        <v/>
      </c>
      <c r="I23" s="182" t="str">
        <f>IF(D23="","",VLOOKUP(B23,Data!$B$5:$M$404,12,FALSE))</f>
        <v/>
      </c>
      <c r="J23" s="553"/>
      <c r="K23" s="183" t="str">
        <f>IF(D23="","",VLOOKUP(B23,Data!$B$5:$E$404,4,FALSE)*D23)</f>
        <v/>
      </c>
      <c r="L23" s="183" t="str">
        <f>IF(D23="","",VLOOKUP(B23,Data!$B$5:$F$404,5,FALSE)*D23)</f>
        <v/>
      </c>
      <c r="M23" s="189" t="e">
        <f>IF(B23=Data!B83,Data!G83,(IF(B23=Data!B89,Data!G89,(IF(B23=Data!B91,Data!G91,(IF(B23=Data!#REF!,Data!#REF!,(IF(B23=Data!#REF!,Data!#REF!,(IF(B23=Data!B74,Data!G74,(IF(B23=Data!#REF!,Data!#REF!,(IF(B23=Data!#REF!,Data!#REF!,Data!#REF!)))))))))))))))&amp;IF(B23=Data!B208,Data!G208,(IF(B23=Data!B209,Data!G209,(IF(B23=Data!#REF!,Data!#REF!,(IF(B23=Data!B204,Data!G204,(IF(B23=Data!B205,Data!G205,(IF(B23=Data!#REF!,Data!G901,(IF(B23=Data!#REF!,Data!#REF!,(IF(B23=Data!B261,Data!G261,Data!#REF!)))))))))))))))&amp;IF(B23=Data!#REF!,Data!#REF!,(IF(B23=Data!#REF!,Data!#REF!,(IF(B23=Data!#REF!,Data!#REF!,(IF(B23=Data!#REF!,Data!#REF!,(IF(B23=Data!#REF!,Data!#REF!,Data!#REF!)))))))))</f>
        <v>#REF!</v>
      </c>
      <c r="N23" s="377"/>
      <c r="O23" s="378"/>
      <c r="P23" s="186" t="e">
        <f>IF(B23=Data!B83,Data!H83,(IF(B23=Data!B89,Data!H89,(IF(B23=Data!B91,Data!H91,(IF(B23=Data!#REF!,Data!#REF!,(IF(B23=Data!#REF!,Data!#REF!,(IF(B23=Data!B74,Data!H74,(IF(B23=Data!#REF!,Data!#REF!,(IF(B23=Data!#REF!,Data!#REF!,Data!#REF!)))))))))))))))&amp;IF(B23=Data!B208,Data!H208,(IF(B23=Data!B209,Data!H209,(IF(B23=Data!#REF!,Data!#REF!,(IF(B23=Data!B204,Data!H204,(IF(B23=Data!B205,Data!H205,(IF(B23=Data!#REF!,Data!H901,(IF(B23=Data!#REF!,Data!#REF!,(IF(B23=Data!B261,Data!H261,Data!#REF!)))))))))))))))&amp;IF(B23=Data!#REF!,Data!#REF!,(IF(B23=Data!#REF!,Data!#REF!,(IF(B23=Data!#REF!,Data!#REF!,(IF(B23=Data!#REF!,Data!#REF!,(IF(B23=Data!#REF!,Data!#REF!,Data!#REF!)))))))))</f>
        <v>#REF!</v>
      </c>
      <c r="Q23" s="378"/>
      <c r="R23" s="378"/>
      <c r="S23" s="186" t="e">
        <f>IF(B23=Data!B83,Data!I83,(IF(B23=Data!B89,Data!I89,(IF(B23=Data!B91,Data!I91,(IF(B23=Data!#REF!,Data!#REF!,(IF(B23=Data!#REF!,Data!#REF!,(IF(B23=Data!B74,Data!I74,(IF(B23=Data!#REF!,Data!#REF!,(IF(B23=Data!#REF!,Data!#REF!,Data!#REF!)))))))))))))))&amp;IF(B23=Data!B208,Data!I208,(IF(B23=Data!B209,Data!I209,(IF(B23=Data!#REF!,Data!#REF!,(IF(B23=Data!B204,Data!I204,(IF(B23=Data!B205,Data!I205,(IF(B23=Data!#REF!,Data!I901,(IF(B23=Data!#REF!,Data!#REF!,(IF(B23=Data!B261,Data!I261,Data!#REF!)))))))))))))))&amp;IF(B23=Data!#REF!,Data!#REF!,(IF(B23=Data!#REF!,Data!#REF!,(IF(B23=Data!#REF!,Data!#REF!,(IF(B23=Data!#REF!,Data!#REF!,(IF(B23=Data!#REF!,Data!#REF!,Data!#REF!)))))))))</f>
        <v>#REF!</v>
      </c>
      <c r="T23" s="379"/>
      <c r="U23" s="186" t="e">
        <f>IF(B23=Data!B83,Data!J83,(IF(B23=Data!B89,Data!J89,(IF(B23=Data!B91,Data!J91,(IF(B23=Data!#REF!,Data!#REF!,(IF(B23=Data!#REF!,Data!#REF!,(IF(B23=Data!B74,Data!J74,(IF(B23=Data!#REF!,Data!#REF!,(IF(B23=Data!#REF!,Data!#REF!,Data!#REF!)))))))))))))))&amp;IF(B23=Data!B208,Data!J208,(IF(B23=Data!B209,Data!J209,(IF(B23=Data!#REF!,Data!#REF!,(IF(B23=Data!B204,Data!J204,(IF(B23=Data!B205,Data!J205,(IF(B23=Data!#REF!,Data!J901,(IF(B23=Data!#REF!,Data!#REF!,(IF(B23=Data!B261,Data!J261,Data!#REF!)))))))))))))))&amp;IF(B23=Data!#REF!,Data!#REF!,(IF(B23=Data!#REF!,Data!#REF!,(IF(B23=Data!#REF!,Data!#REF!,(IF(B23=Data!#REF!,Data!#REF!,(IF(B23=Data!#REF!,Data!#REF!,Data!#REF!)))))))))</f>
        <v>#REF!</v>
      </c>
      <c r="V23" s="184" t="str">
        <f>IF(D23="","",VLOOKUP(B23,Data!$B$5:$J$404,9,FALSE)*D23)</f>
        <v/>
      </c>
    </row>
    <row r="24" spans="1:30" s="409" customFormat="1" ht="17" customHeight="1">
      <c r="A24" s="410"/>
      <c r="B24" s="368"/>
      <c r="C24" s="187" t="str">
        <f>IF(D24="","",VLOOKUP(B24,Data!$B$5:$L$404,2,FALSE))</f>
        <v/>
      </c>
      <c r="D24" s="274"/>
      <c r="E24" s="273"/>
      <c r="F24" s="376" t="str">
        <f>IF(D24="","",VLOOKUP(B24,Data!$B$5:$L$404,11,FALSE))</f>
        <v/>
      </c>
      <c r="G24" s="400" t="str">
        <f t="shared" si="0"/>
        <v>-</v>
      </c>
      <c r="H24" s="401" t="str">
        <f>IF(D24="","",VLOOKUP(B24,Data!$B$5:$D$404,3,FALSE))</f>
        <v/>
      </c>
      <c r="I24" s="401" t="str">
        <f>IF(D24="","",VLOOKUP(B24,Data!$B$5:$M$404,12,FALSE))</f>
        <v/>
      </c>
      <c r="J24" s="402"/>
      <c r="K24" s="187" t="str">
        <f>IF(D24="","",VLOOKUP(B24,Data!$B$5:$E$404,4,FALSE)*D24)</f>
        <v/>
      </c>
      <c r="L24" s="187" t="str">
        <f>IF(D24="","",VLOOKUP(B24,Data!$B$5:$F$404,5,FALSE)*D24)</f>
        <v/>
      </c>
      <c r="M24" s="403"/>
      <c r="N24" s="404"/>
      <c r="O24" s="405"/>
      <c r="P24" s="406"/>
      <c r="Q24" s="405"/>
      <c r="R24" s="405"/>
      <c r="S24" s="406"/>
      <c r="T24" s="407"/>
      <c r="U24" s="406"/>
      <c r="V24" s="408" t="str">
        <f>IF(D24="","",VLOOKUP(B24,Data!$B$5:$J$404,9,FALSE)*D24)</f>
        <v/>
      </c>
      <c r="W24" s="386"/>
      <c r="X24" s="386"/>
      <c r="Y24" s="386"/>
      <c r="Z24" s="386"/>
      <c r="AA24" s="386"/>
      <c r="AB24" s="386"/>
      <c r="AC24" s="386"/>
      <c r="AD24" s="386"/>
    </row>
    <row r="25" spans="1:30" s="340" customFormat="1" ht="17" customHeight="1">
      <c r="A25" s="410"/>
      <c r="B25" s="342"/>
      <c r="C25" s="187" t="str">
        <f>IF(D25="","",VLOOKUP(B25,Data!$B$5:$L$404,2,FALSE))</f>
        <v/>
      </c>
      <c r="D25" s="274"/>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399"/>
      <c r="B26" s="342" t="s">
        <v>871</v>
      </c>
      <c r="C26" s="187" t="str">
        <f>IF(D26="","",VLOOKUP(B26,Data!$B$5:$L$404,2,FALSE))</f>
        <v/>
      </c>
      <c r="D26" s="274"/>
      <c r="E26" s="276"/>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410"/>
      <c r="B27" s="342" t="s">
        <v>1296</v>
      </c>
      <c r="C27" s="187"/>
      <c r="D27" s="274" t="s">
        <v>12</v>
      </c>
      <c r="E27" s="276"/>
      <c r="F27" s="185"/>
      <c r="G27" s="188"/>
      <c r="H27" s="182"/>
      <c r="I27" s="182"/>
      <c r="J27" s="246"/>
      <c r="K27" s="183"/>
      <c r="L27" s="183"/>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c r="W27" s="282"/>
      <c r="X27" s="282"/>
      <c r="Y27" s="282"/>
      <c r="Z27" s="282"/>
      <c r="AA27" s="282"/>
      <c r="AB27" s="282"/>
      <c r="AC27" s="282"/>
      <c r="AD27" s="282"/>
    </row>
    <row r="28" spans="1:30" s="340" customFormat="1" ht="19.5" customHeight="1">
      <c r="A28" s="272"/>
      <c r="B28" s="695" t="s">
        <v>1294</v>
      </c>
      <c r="C28" s="696"/>
      <c r="D28" s="269">
        <f>SUM(D16:D27)</f>
        <v>19</v>
      </c>
      <c r="E28" s="374"/>
      <c r="F28" s="380"/>
      <c r="G28" s="191">
        <f>SUM(G16:G27)</f>
        <v>33277.550000000003</v>
      </c>
      <c r="H28" s="191"/>
      <c r="I28" s="383"/>
      <c r="J28" s="343"/>
      <c r="K28" s="191">
        <f>SUM(K16:K27)</f>
        <v>3819</v>
      </c>
      <c r="L28" s="191">
        <f>SUM(L16:L27)</f>
        <v>3439</v>
      </c>
      <c r="M28" s="191" t="e">
        <f>SUM(M16:M27)</f>
        <v>#REF!</v>
      </c>
      <c r="N28" s="190">
        <f>SUM(N14:N15)</f>
        <v>0</v>
      </c>
      <c r="O28" s="190" t="e">
        <f>SUM(#REF!)</f>
        <v>#REF!</v>
      </c>
      <c r="P28" s="190">
        <f>SUM(P14:P15)</f>
        <v>0</v>
      </c>
      <c r="Q28" s="190">
        <f>SUM(Q14:Q15)</f>
        <v>0</v>
      </c>
      <c r="R28" s="190" t="e">
        <f>SUM(#REF!)</f>
        <v>#REF!</v>
      </c>
      <c r="S28" s="190">
        <f>SUM(S14:S15)</f>
        <v>0</v>
      </c>
      <c r="T28" s="190">
        <f>SUM(T14:T15)</f>
        <v>0</v>
      </c>
      <c r="U28" s="190"/>
      <c r="V28" s="192">
        <f>SUM(V16:V27)</f>
        <v>21.85</v>
      </c>
      <c r="W28" s="282"/>
    </row>
    <row r="29" spans="1:30" ht="10.5" customHeight="1">
      <c r="A29" s="272"/>
      <c r="B29" s="697"/>
      <c r="C29" s="698"/>
      <c r="D29" s="395"/>
      <c r="E29" s="375"/>
      <c r="F29" s="311"/>
      <c r="G29" s="160" t="s">
        <v>523</v>
      </c>
      <c r="H29" s="157"/>
      <c r="I29" s="344"/>
      <c r="J29" s="344"/>
      <c r="K29" s="344"/>
      <c r="L29" s="161"/>
      <c r="M29" s="151"/>
      <c r="N29" s="298"/>
      <c r="U29" s="298"/>
      <c r="V29" s="298"/>
    </row>
    <row r="30" spans="1:30"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386" t="s">
        <v>87</v>
      </c>
      <c r="F31" s="685"/>
      <c r="G31" s="686"/>
      <c r="H31" s="297" t="s">
        <v>88</v>
      </c>
      <c r="I31" s="350"/>
      <c r="J31" s="154" t="s">
        <v>89</v>
      </c>
      <c r="K31" s="154"/>
      <c r="L31" s="150"/>
      <c r="V31" s="155"/>
    </row>
    <row r="32" spans="1:30">
      <c r="A32" s="297" t="s">
        <v>526</v>
      </c>
      <c r="B32" s="297"/>
      <c r="C32" s="298"/>
      <c r="D32" s="386"/>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1290</v>
      </c>
      <c r="G36" s="674"/>
      <c r="H36" s="673" t="s">
        <v>1289</v>
      </c>
      <c r="I36" s="674"/>
      <c r="J36" s="158" t="s">
        <v>104</v>
      </c>
      <c r="K36" s="158"/>
      <c r="L36" s="675" t="s">
        <v>105</v>
      </c>
      <c r="M36" s="676"/>
      <c r="N36" s="676"/>
      <c r="O36" s="676"/>
      <c r="P36" s="676"/>
      <c r="Q36" s="676"/>
      <c r="R36" s="676"/>
      <c r="S36" s="676"/>
      <c r="T36" s="676"/>
      <c r="U36" s="676"/>
      <c r="V36" s="677"/>
    </row>
    <row r="37" spans="1:22">
      <c r="B37" s="305"/>
    </row>
    <row r="43" spans="1:22" s="354" customFormat="1" ht="26.25" customHeight="1">
      <c r="A43" s="163" t="s">
        <v>886</v>
      </c>
      <c r="B43" s="146"/>
      <c r="C43" s="163" t="s">
        <v>569</v>
      </c>
      <c r="D43" s="362"/>
      <c r="E43" s="362"/>
      <c r="F43" s="363"/>
      <c r="G43" s="163" t="s">
        <v>880</v>
      </c>
      <c r="H43" s="146"/>
      <c r="I43" s="163" t="s">
        <v>569</v>
      </c>
      <c r="K43" s="265"/>
      <c r="L43" s="265"/>
      <c r="V43" s="264"/>
    </row>
    <row r="44" spans="1:22" s="354" customFormat="1" ht="19.25" customHeight="1">
      <c r="A44" s="163" t="s">
        <v>887</v>
      </c>
      <c r="B44" s="146"/>
      <c r="C44" s="163" t="s">
        <v>891</v>
      </c>
      <c r="D44" s="362"/>
      <c r="E44" s="362"/>
      <c r="F44" s="363"/>
      <c r="G44" s="247" t="s">
        <v>881</v>
      </c>
      <c r="H44" s="381"/>
      <c r="I44" s="247" t="s">
        <v>891</v>
      </c>
      <c r="K44" s="265"/>
      <c r="L44" s="265"/>
      <c r="V44" s="264"/>
    </row>
    <row r="45" spans="1:22" s="354" customFormat="1" ht="19.25" customHeight="1">
      <c r="A45" s="163" t="s">
        <v>888</v>
      </c>
      <c r="B45" s="146"/>
      <c r="C45" s="163" t="s">
        <v>891</v>
      </c>
      <c r="D45" s="362"/>
      <c r="E45" s="362"/>
      <c r="F45" s="363"/>
      <c r="G45" s="163" t="s">
        <v>882</v>
      </c>
      <c r="H45" s="146"/>
      <c r="I45" s="163" t="s">
        <v>569</v>
      </c>
      <c r="K45" s="265"/>
      <c r="L45" s="265"/>
      <c r="V45" s="264"/>
    </row>
    <row r="46" spans="1:22" s="354" customFormat="1" ht="19.25" customHeight="1">
      <c r="A46" s="163" t="s">
        <v>889</v>
      </c>
      <c r="B46" s="146"/>
      <c r="C46" s="163" t="s">
        <v>569</v>
      </c>
      <c r="D46" s="362"/>
      <c r="E46" s="362"/>
      <c r="F46" s="363"/>
      <c r="G46" s="163" t="s">
        <v>883</v>
      </c>
      <c r="H46" s="146"/>
      <c r="I46" s="163" t="s">
        <v>569</v>
      </c>
      <c r="K46" s="265"/>
      <c r="L46" s="265"/>
      <c r="V46" s="264"/>
    </row>
    <row r="47" spans="1:22" s="354" customFormat="1" ht="19.25" customHeight="1">
      <c r="A47" s="163" t="s">
        <v>890</v>
      </c>
      <c r="B47" s="146"/>
      <c r="C47" s="163" t="s">
        <v>569</v>
      </c>
      <c r="D47" s="362"/>
      <c r="E47" s="362"/>
      <c r="F47" s="363"/>
      <c r="G47" s="163" t="s">
        <v>885</v>
      </c>
      <c r="H47" s="146"/>
      <c r="I47" s="163" t="s">
        <v>569</v>
      </c>
      <c r="K47" s="265"/>
      <c r="L47" s="265"/>
      <c r="V47" s="264"/>
    </row>
    <row r="48" spans="1:22" ht="18.75" customHeight="1">
      <c r="A48" s="411"/>
      <c r="B48" s="411"/>
      <c r="C48" s="411"/>
      <c r="D48" s="411"/>
      <c r="E48" s="411"/>
      <c r="F48" s="266"/>
      <c r="G48" s="163" t="s">
        <v>884</v>
      </c>
      <c r="H48" s="146"/>
      <c r="I48" s="163" t="s">
        <v>569</v>
      </c>
    </row>
    <row r="52" spans="1:12">
      <c r="A52" s="282" t="s">
        <v>1223</v>
      </c>
      <c r="L52" s="355"/>
    </row>
    <row r="53" spans="1:12" ht="14">
      <c r="A53" s="356"/>
      <c r="C53" s="334"/>
      <c r="D53" s="357"/>
      <c r="L53" s="358"/>
    </row>
    <row r="54" spans="1:12" ht="14">
      <c r="A54" s="359"/>
      <c r="C54" s="334"/>
      <c r="D54" s="357"/>
      <c r="L54" s="358"/>
    </row>
    <row r="55" spans="1:12" ht="14">
      <c r="A55" s="359"/>
      <c r="C55" s="334"/>
      <c r="D55" s="357"/>
      <c r="L55" s="358"/>
    </row>
    <row r="56" spans="1:12" ht="14">
      <c r="A56" s="359"/>
      <c r="B56" s="334"/>
      <c r="C56" s="334"/>
      <c r="D56" s="357"/>
      <c r="L56" s="358"/>
    </row>
    <row r="57" spans="1:12" ht="14">
      <c r="A57" s="359"/>
      <c r="B57" s="334"/>
      <c r="C57" s="334"/>
      <c r="D57" s="357"/>
      <c r="L57" s="358"/>
    </row>
    <row r="58" spans="1:12" ht="14">
      <c r="A58" s="359"/>
      <c r="B58" s="334"/>
      <c r="C58" s="334"/>
      <c r="D58" s="357"/>
      <c r="L58" s="358"/>
    </row>
    <row r="59" spans="1:12" ht="14">
      <c r="A59" s="334"/>
      <c r="B59" s="334"/>
      <c r="C59" s="334"/>
      <c r="D59" s="357"/>
      <c r="L59" s="360"/>
    </row>
    <row r="60" spans="1:12" ht="14">
      <c r="A60" s="359"/>
      <c r="B60" s="334"/>
      <c r="C60" s="334"/>
      <c r="D60" s="357"/>
    </row>
    <row r="61" spans="1:12" ht="14">
      <c r="A61" s="334"/>
      <c r="B61" s="334"/>
      <c r="C61" s="334"/>
      <c r="D61" s="357"/>
    </row>
    <row r="62" spans="1:12" ht="14">
      <c r="A62" s="334"/>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34"/>
      <c r="B73" s="334"/>
      <c r="C73" s="334"/>
      <c r="D73" s="357"/>
    </row>
    <row r="74" spans="1:4" ht="14">
      <c r="B74" s="334"/>
    </row>
    <row r="75" spans="1:4" ht="14">
      <c r="B75" s="334"/>
    </row>
    <row r="76" spans="1:4" ht="14">
      <c r="B76"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B3112-2B74-4374-8BEC-D7F6BF49F4AF}">
  <sheetPr>
    <pageSetUpPr fitToPage="1"/>
  </sheetPr>
  <dimension ref="A1:AD74"/>
  <sheetViews>
    <sheetView zoomScale="70" zoomScaleNormal="70" zoomScaleSheetLayoutView="85" workbookViewId="0">
      <selection activeCell="C19" sqref="C19"/>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46"/>
      <c r="I10" s="647"/>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1204</v>
      </c>
      <c r="C18" s="187" t="str">
        <f>IF(D18="","",VLOOKUP(B18,Data!$B$5:$L$404,2,FALSE))</f>
        <v/>
      </c>
      <c r="D18" s="361"/>
      <c r="E18" s="276"/>
      <c r="F18" s="185" t="str">
        <f>IF(D18="","",VLOOKUP(B18,Data!$B$5:$L$404,11,FALSE))</f>
        <v/>
      </c>
      <c r="G18" s="188" t="str">
        <f t="shared" ref="G18:G27"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5</v>
      </c>
      <c r="B19" s="419" t="s">
        <v>239</v>
      </c>
      <c r="C19" s="187" t="str">
        <f>IF(D19="","",VLOOKUP(B19,Data!$B$5:$L$404,2,FALSE))</f>
        <v>AAC7366</v>
      </c>
      <c r="D19" s="361">
        <v>2</v>
      </c>
      <c r="E19" s="276"/>
      <c r="F19" s="185">
        <f>IF(D19="","",VLOOKUP(B19,Data!$B$5:$L$404,11,FALSE))</f>
        <v>2618.06</v>
      </c>
      <c r="G19" s="188">
        <f t="shared" si="0"/>
        <v>5236.12</v>
      </c>
      <c r="H19" s="182" t="str">
        <f>IF(D19="","",VLOOKUP(B19,Data!$B$5:$D$404,3,FALSE))</f>
        <v>C/T</v>
      </c>
      <c r="I19" s="182" t="str">
        <f>IF(D19="","",VLOOKUP(B19,Data!$B$5:$M$404,12,FALSE))</f>
        <v>Indonesia</v>
      </c>
      <c r="J19" s="280" t="s">
        <v>1205</v>
      </c>
      <c r="K19" s="183">
        <f>IF(D19="","",VLOOKUP(B19,Data!$B$5:$E$404,4,FALSE)*D19)</f>
        <v>532</v>
      </c>
      <c r="L19" s="183">
        <f>IF(D19="","",VLOOKUP(B19,Data!$B$5:$F$404,5,FALSE)*D19)</f>
        <v>492</v>
      </c>
      <c r="M19" s="189"/>
      <c r="N19" s="377"/>
      <c r="O19" s="378"/>
      <c r="P19" s="186"/>
      <c r="Q19" s="378"/>
      <c r="R19" s="378"/>
      <c r="S19" s="186"/>
      <c r="T19" s="379"/>
      <c r="U19" s="186"/>
      <c r="V19" s="184">
        <f>IF(D19="","",VLOOKUP(B19,Data!$B$5:$J$404,9,FALSE)*D19)</f>
        <v>2.976</v>
      </c>
      <c r="W19" s="282"/>
      <c r="X19" s="282"/>
      <c r="Y19" s="282"/>
      <c r="Z19" s="282"/>
      <c r="AA19" s="282"/>
      <c r="AB19" s="282"/>
      <c r="AC19" s="282"/>
      <c r="AD19" s="282"/>
    </row>
    <row r="20" spans="1:30" s="340" customFormat="1" ht="17" customHeight="1">
      <c r="A20" s="485"/>
      <c r="B20" s="369" t="s">
        <v>1291</v>
      </c>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553"/>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488">
        <v>6</v>
      </c>
      <c r="B21" s="419" t="s">
        <v>196</v>
      </c>
      <c r="C21" s="187" t="str">
        <f>IF(D21="","",VLOOKUP(B21,Data!$B$5:$L$404,2,FALSE))</f>
        <v>WH50350</v>
      </c>
      <c r="D21" s="361">
        <v>9</v>
      </c>
      <c r="E21" s="276"/>
      <c r="F21" s="185">
        <f>IF(D21="","",VLOOKUP(B21,Data!$B$5:$L$404,11,FALSE))</f>
        <v>1751.45</v>
      </c>
      <c r="G21" s="188">
        <f t="shared" si="0"/>
        <v>15763.050000000001</v>
      </c>
      <c r="H21" s="182" t="str">
        <f>IF(D21="","",VLOOKUP(B21,Data!$B$5:$D$404,3,FALSE))</f>
        <v>C/T</v>
      </c>
      <c r="I21" s="182" t="str">
        <f>IF(D21="","",VLOOKUP(B21,Data!$B$5:$M$404,12,FALSE))</f>
        <v>Indonesia</v>
      </c>
      <c r="J21" s="280" t="s">
        <v>898</v>
      </c>
      <c r="K21" s="183">
        <f>IF(D21="","",VLOOKUP(B21,Data!$B$5:$E$404,4,FALSE)*D21)</f>
        <v>1809</v>
      </c>
      <c r="L21" s="183">
        <f>IF(D21="","",VLOOKUP(B21,Data!$B$5:$F$404,5,FALSE)*D21)</f>
        <v>1629</v>
      </c>
      <c r="M21" s="189"/>
      <c r="N21" s="377"/>
      <c r="O21" s="378"/>
      <c r="P21" s="186"/>
      <c r="Q21" s="378"/>
      <c r="R21" s="378"/>
      <c r="S21" s="186"/>
      <c r="T21" s="379"/>
      <c r="U21" s="186"/>
      <c r="V21" s="184">
        <f>IF(D21="","",VLOOKUP(B21,Data!$B$5:$J$404,9,FALSE)*D21)</f>
        <v>10.35</v>
      </c>
      <c r="W21" s="282"/>
      <c r="X21" s="282"/>
      <c r="Y21" s="282"/>
      <c r="Z21" s="282"/>
      <c r="AA21" s="282"/>
      <c r="AB21" s="282"/>
      <c r="AC21" s="282"/>
      <c r="AD21" s="282"/>
    </row>
    <row r="22" spans="1:30" s="340" customFormat="1" ht="17" customHeight="1">
      <c r="A22" s="488"/>
      <c r="B22" s="419"/>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c r="C25" s="187" t="str">
        <f>IF(D25="","",VLOOKUP(B25,Data!$B$5:$L$404,2,FALSE))</f>
        <v/>
      </c>
      <c r="D25" s="361"/>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871</v>
      </c>
      <c r="C26" s="187" t="str">
        <f>IF(D26="","",VLOOKUP(B26,Data!$B$5:$L$404,2,FALSE))</f>
        <v/>
      </c>
      <c r="D26" s="339"/>
      <c r="E26" s="412"/>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272"/>
      <c r="B27" s="342" t="s">
        <v>1296</v>
      </c>
      <c r="C27" s="187" t="str">
        <f>IF(D27="","",VLOOKUP(B27,Data!$B$5:$L$404,2,FALSE))</f>
        <v/>
      </c>
      <c r="D27" s="339"/>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t="str">
        <f>IF(D27="","",VLOOKUP(B27,Data!$B$5:$J$404,9,FALSE)*D27)</f>
        <v/>
      </c>
      <c r="W27" s="282"/>
      <c r="X27" s="282"/>
      <c r="Y27" s="282"/>
      <c r="Z27" s="282"/>
      <c r="AA27" s="282"/>
      <c r="AB27" s="282"/>
      <c r="AC27" s="282"/>
      <c r="AD27" s="282"/>
    </row>
    <row r="28" spans="1:30" s="340" customFormat="1" ht="16.5" customHeight="1">
      <c r="A28" s="272"/>
      <c r="B28" s="695" t="s">
        <v>1295</v>
      </c>
      <c r="C28" s="696"/>
      <c r="D28" s="193">
        <f>SUM(D18:D27)</f>
        <v>11</v>
      </c>
      <c r="E28" s="380"/>
      <c r="F28" s="190"/>
      <c r="G28" s="191">
        <f>SUM(G18:G27)</f>
        <v>20999.170000000002</v>
      </c>
      <c r="H28" s="343"/>
      <c r="I28" s="343"/>
      <c r="J28" s="343"/>
      <c r="K28" s="191">
        <f>SUM(K18:K27)</f>
        <v>2341</v>
      </c>
      <c r="L28" s="191">
        <f>SUM(L18:L27)</f>
        <v>2121</v>
      </c>
      <c r="M28" s="190">
        <f>SUM(M16:M17)</f>
        <v>0</v>
      </c>
      <c r="N28" s="190"/>
      <c r="O28" s="190"/>
      <c r="P28" s="190"/>
      <c r="Q28" s="190"/>
      <c r="R28" s="190">
        <f>SUM(R16:R17)</f>
        <v>0</v>
      </c>
      <c r="S28" s="190">
        <f>SUM(S16:S17)</f>
        <v>0</v>
      </c>
      <c r="T28" s="190"/>
      <c r="U28" s="190">
        <f>SUM(U16:U17)</f>
        <v>0</v>
      </c>
      <c r="V28" s="192">
        <f>SUM(V18:V27)</f>
        <v>13.326000000000001</v>
      </c>
    </row>
    <row r="29" spans="1:30" ht="10.25" customHeight="1">
      <c r="A29" s="272"/>
      <c r="B29" s="697"/>
      <c r="C29" s="698"/>
      <c r="D29" s="345"/>
      <c r="E29" s="311"/>
      <c r="F29" s="160" t="s">
        <v>523</v>
      </c>
      <c r="G29" s="157"/>
      <c r="H29" s="344"/>
      <c r="I29" s="344"/>
      <c r="J29" s="344"/>
      <c r="K29" s="161"/>
      <c r="L29" s="151"/>
      <c r="M29" s="298"/>
      <c r="T29" s="298"/>
      <c r="U29" s="298"/>
      <c r="V29" s="155"/>
    </row>
    <row r="30" spans="1:30"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386" t="s">
        <v>87</v>
      </c>
      <c r="F31" s="685"/>
      <c r="G31" s="686"/>
      <c r="H31" s="297" t="s">
        <v>88</v>
      </c>
      <c r="I31" s="350"/>
      <c r="J31" s="154" t="s">
        <v>89</v>
      </c>
      <c r="K31" s="154"/>
      <c r="L31" s="150"/>
      <c r="V31" s="155"/>
    </row>
    <row r="32" spans="1:30">
      <c r="A32" s="297" t="s">
        <v>526</v>
      </c>
      <c r="B32" s="297"/>
      <c r="C32" s="298"/>
      <c r="D32" s="386"/>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1290</v>
      </c>
      <c r="G36" s="674"/>
      <c r="H36" s="673" t="s">
        <v>1289</v>
      </c>
      <c r="I36" s="674"/>
      <c r="J36" s="158" t="s">
        <v>104</v>
      </c>
      <c r="K36" s="158"/>
      <c r="L36" s="675" t="s">
        <v>105</v>
      </c>
      <c r="M36" s="676"/>
      <c r="N36" s="676"/>
      <c r="O36" s="676"/>
      <c r="P36" s="676"/>
      <c r="Q36" s="676"/>
      <c r="R36" s="676"/>
      <c r="S36" s="676"/>
      <c r="T36" s="676"/>
      <c r="U36" s="676"/>
      <c r="V36" s="677"/>
    </row>
    <row r="37" spans="1:22">
      <c r="B37" s="305"/>
    </row>
    <row r="41" spans="1:22" s="354" customFormat="1" ht="21"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900EA-4425-4511-BEE8-11EEC09D1B16}">
  <sheetPr>
    <pageSetUpPr fitToPage="1"/>
  </sheetPr>
  <dimension ref="A1:V74"/>
  <sheetViews>
    <sheetView topLeftCell="A10" zoomScale="85" zoomScaleNormal="85" zoomScaleSheetLayoutView="75" workbookViewId="0">
      <selection activeCell="D25" sqref="D25"/>
    </sheetView>
  </sheetViews>
  <sheetFormatPr defaultColWidth="9.1796875" defaultRowHeight="12.5"/>
  <cols>
    <col min="1" max="1" width="6.453125" style="282" customWidth="1"/>
    <col min="2" max="2" width="44.089843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2" width="14.3632812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48"/>
      <c r="I10" s="649"/>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1303</v>
      </c>
      <c r="C18" s="187" t="str">
        <f>IF(D18="","",VLOOKUP(B18,Data!$B$5:$L$404,2,FALSE))</f>
        <v/>
      </c>
      <c r="D18" s="274"/>
      <c r="E18" s="467"/>
      <c r="F18" s="185" t="str">
        <f>IF(D18="","",VLOOKUP(B18,Data!$B$5:$L$404,11,FALSE))</f>
        <v/>
      </c>
      <c r="G18" s="188" t="str">
        <f t="shared" ref="G18:G26"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195,Data!G195,(IF(B18=Data!B201,Data!G201,(IF(B18=Data!B203,Data!G203,(IF(B18=Data!#REF!,Data!#REF!,(IF(B18=Data!#REF!,Data!#REF!,(IF(B18=Data!B186,Data!G186,(IF(B18=Data!#REF!,Data!#REF!,(IF(B18=Data!#REF!,Data!#REF!,Data!#REF!)))))))))))))))&amp;IF(B18=Data!B321,Data!G321,(IF(B18=Data!B322,Data!G322,(IF(B18=Data!#REF!,Data!#REF!,(IF(B18=Data!B317,Data!G317,(IF(B18=Data!B318,Data!G318,(IF(B18=Data!#REF!,Data!G1013,(IF(B18=Data!#REF!,Data!#REF!,(IF(B18=Data!B373,Data!G373,Data!#REF!)))))))))))))))&amp;IF(B18=Data!#REF!,Data!#REF!,(IF(B18=Data!#REF!,Data!#REF!,(IF(B18=Data!#REF!,Data!#REF!,(IF(B18=Data!#REF!,Data!#REF!,(IF(B18=Data!#REF!,Data!#REF!,Data!#REF!)))))))))</f>
        <v>#REF!</v>
      </c>
      <c r="N18" s="377"/>
      <c r="O18" s="378"/>
      <c r="P18" s="186" t="e">
        <f>IF(B18=Data!B195,Data!H195,(IF(B18=Data!B201,Data!H201,(IF(B18=Data!B203,Data!H203,(IF(B18=Data!#REF!,Data!#REF!,(IF(B18=Data!#REF!,Data!#REF!,(IF(B18=Data!B186,Data!H186,(IF(B18=Data!#REF!,Data!#REF!,(IF(B18=Data!#REF!,Data!#REF!,Data!#REF!)))))))))))))))&amp;IF(B18=Data!B321,Data!H321,(IF(B18=Data!B322,Data!H322,(IF(B18=Data!#REF!,Data!#REF!,(IF(B18=Data!B317,Data!H317,(IF(B18=Data!B318,Data!H318,(IF(B18=Data!#REF!,Data!H1013,(IF(B18=Data!#REF!,Data!#REF!,(IF(B18=Data!B373,Data!H373,Data!#REF!)))))))))))))))&amp;IF(B18=Data!#REF!,Data!#REF!,(IF(B18=Data!#REF!,Data!#REF!,(IF(B18=Data!#REF!,Data!#REF!,(IF(B18=Data!#REF!,Data!#REF!,(IF(B18=Data!#REF!,Data!#REF!,Data!#REF!)))))))))</f>
        <v>#REF!</v>
      </c>
      <c r="Q18" s="378"/>
      <c r="R18" s="378"/>
      <c r="S18" s="186" t="e">
        <f>IF(B18=Data!B195,Data!I195,(IF(B18=Data!B201,Data!I201,(IF(B18=Data!B203,Data!I203,(IF(B18=Data!#REF!,Data!#REF!,(IF(B18=Data!#REF!,Data!#REF!,(IF(B18=Data!B186,Data!I186,(IF(B18=Data!#REF!,Data!#REF!,(IF(B18=Data!#REF!,Data!#REF!,Data!#REF!)))))))))))))))&amp;IF(B18=Data!B321,Data!I321,(IF(B18=Data!B322,Data!I322,(IF(B18=Data!#REF!,Data!#REF!,(IF(B18=Data!B317,Data!I317,(IF(B18=Data!B318,Data!I318,(IF(B18=Data!#REF!,Data!I1013,(IF(B18=Data!#REF!,Data!#REF!,(IF(B18=Data!B373,Data!I373,Data!#REF!)))))))))))))))&amp;IF(B18=Data!#REF!,Data!#REF!,(IF(B18=Data!#REF!,Data!#REF!,(IF(B18=Data!#REF!,Data!#REF!,(IF(B18=Data!#REF!,Data!#REF!,(IF(B18=Data!#REF!,Data!#REF!,Data!#REF!)))))))))</f>
        <v>#REF!</v>
      </c>
      <c r="T18" s="379"/>
      <c r="U18" s="186" t="e">
        <f>IF(B18=Data!B195,Data!J195,(IF(B18=Data!B201,Data!J201,(IF(B18=Data!B203,Data!J203,(IF(B18=Data!#REF!,Data!#REF!,(IF(B18=Data!#REF!,Data!#REF!,(IF(B18=Data!B186,Data!J186,(IF(B18=Data!#REF!,Data!#REF!,(IF(B18=Data!#REF!,Data!#REF!,Data!#REF!)))))))))))))))&amp;IF(B18=Data!B321,Data!J321,(IF(B18=Data!B322,Data!J322,(IF(B18=Data!#REF!,Data!#REF!,(IF(B18=Data!B317,Data!J317,(IF(B18=Data!B318,Data!J318,(IF(B18=Data!#REF!,Data!J1013,(IF(B18=Data!#REF!,Data!#REF!,(IF(B18=Data!B373,Data!J373,Data!#REF!)))))))))))))))&amp;IF(B18=Data!#REF!,Data!#REF!,(IF(B18=Data!#REF!,Data!#REF!,(IF(B18=Data!#REF!,Data!#REF!,(IF(B18=Data!#REF!,Data!#REF!,(IF(B18=Data!#REF!,Data!#REF!,Data!#REF!)))))))))</f>
        <v>#REF!</v>
      </c>
      <c r="V18" s="184" t="str">
        <f>IF(D18="","",VLOOKUP(B18,Data!$B$5:$J$404,9,FALSE)*D18)</f>
        <v/>
      </c>
    </row>
    <row r="19" spans="1:22" s="340" customFormat="1" ht="17" customHeight="1">
      <c r="A19" s="272">
        <v>1</v>
      </c>
      <c r="B19" s="419" t="s">
        <v>353</v>
      </c>
      <c r="C19" s="187" t="str">
        <f>IF(D19="","",VLOOKUP(B19,Data!$B$5:$L$404,2,FALSE))</f>
        <v>WQ78260</v>
      </c>
      <c r="D19" s="274">
        <v>10</v>
      </c>
      <c r="E19" s="466" t="s">
        <v>521</v>
      </c>
      <c r="F19" s="185">
        <f>IF(D19="","",VLOOKUP(B19,Data!$B$5:$L$404,11,FALSE))</f>
        <v>4283.6499999999996</v>
      </c>
      <c r="G19" s="188">
        <f t="shared" si="0"/>
        <v>42836.5</v>
      </c>
      <c r="H19" s="182" t="str">
        <f>IF(D19="","",VLOOKUP(B19,Data!$B$5:$D$404,3,FALSE))</f>
        <v>C/T</v>
      </c>
      <c r="I19" s="182" t="str">
        <f>IF(D19="","",VLOOKUP(B19,Data!$B$5:$M$404,12,FALSE))</f>
        <v>Indonesia</v>
      </c>
      <c r="J19" s="280" t="s">
        <v>1255</v>
      </c>
      <c r="K19" s="183">
        <f>IF(D19="","",VLOOKUP(B19,Data!$B$5:$E$404,4,FALSE)*D19)</f>
        <v>3050</v>
      </c>
      <c r="L19" s="183">
        <f>IF(D19="","",VLOOKUP(B19,Data!$B$5:$F$404,5,FALSE)*D19)</f>
        <v>2690</v>
      </c>
      <c r="M19" s="189" t="e">
        <f>IF(B19=Data!B117,Data!G117,(IF(B19=Data!B123,Data!G123,(IF(B19=Data!B125,Data!G125,(IF(B19=Data!#REF!,Data!#REF!,(IF(B19=Data!#REF!,Data!#REF!,(IF(B19=Data!B108,Data!G108,(IF(B19=Data!#REF!,Data!#REF!,(IF(B19=Data!#REF!,Data!#REF!,Data!#REF!)))))))))))))))&amp;IF(B19=Data!B243,Data!G243,(IF(B19=Data!B244,Data!G244,(IF(B19=Data!#REF!,Data!#REF!,(IF(B19=Data!B239,Data!G239,(IF(B19=Data!B240,Data!G240,(IF(B19=Data!#REF!,Data!G935,(IF(B19=Data!#REF!,Data!#REF!,(IF(B19=Data!B295,Data!G295,Data!#REF!)))))))))))))))&amp;IF(B19=Data!#REF!,Data!#REF!,(IF(B19=Data!#REF!,Data!#REF!,(IF(B19=Data!#REF!,Data!#REF!,(IF(B19=Data!#REF!,Data!#REF!,(IF(B19=Data!#REF!,Data!#REF!,Data!#REF!)))))))))</f>
        <v>#REF!</v>
      </c>
      <c r="N19" s="377"/>
      <c r="O19" s="378"/>
      <c r="P19" s="186" t="e">
        <f>IF(B19=Data!B117,Data!H117,(IF(B19=Data!B123,Data!H123,(IF(B19=Data!B125,Data!H125,(IF(B19=Data!#REF!,Data!#REF!,(IF(B19=Data!#REF!,Data!#REF!,(IF(B19=Data!B108,Data!H108,(IF(B19=Data!#REF!,Data!#REF!,(IF(B19=Data!#REF!,Data!#REF!,Data!#REF!)))))))))))))))&amp;IF(B19=Data!B243,Data!H243,(IF(B19=Data!B244,Data!H244,(IF(B19=Data!#REF!,Data!#REF!,(IF(B19=Data!B239,Data!H239,(IF(B19=Data!B240,Data!H240,(IF(B19=Data!#REF!,Data!H935,(IF(B19=Data!#REF!,Data!#REF!,(IF(B19=Data!B295,Data!H295,Data!#REF!)))))))))))))))&amp;IF(B19=Data!#REF!,Data!#REF!,(IF(B19=Data!#REF!,Data!#REF!,(IF(B19=Data!#REF!,Data!#REF!,(IF(B19=Data!#REF!,Data!#REF!,(IF(B19=Data!#REF!,Data!#REF!,Data!#REF!)))))))))</f>
        <v>#REF!</v>
      </c>
      <c r="Q19" s="378"/>
      <c r="R19" s="378"/>
      <c r="S19" s="186" t="e">
        <f>IF(B19=Data!B117,Data!I117,(IF(B19=Data!B123,Data!I123,(IF(B19=Data!B125,Data!I125,(IF(B19=Data!#REF!,Data!#REF!,(IF(B19=Data!#REF!,Data!#REF!,(IF(B19=Data!B108,Data!I108,(IF(B19=Data!#REF!,Data!#REF!,(IF(B19=Data!#REF!,Data!#REF!,Data!#REF!)))))))))))))))&amp;IF(B19=Data!B243,Data!I243,(IF(B19=Data!B244,Data!I244,(IF(B19=Data!#REF!,Data!#REF!,(IF(B19=Data!B239,Data!I239,(IF(B19=Data!B240,Data!I240,(IF(B19=Data!#REF!,Data!I935,(IF(B19=Data!#REF!,Data!#REF!,(IF(B19=Data!B295,Data!I295,Data!#REF!)))))))))))))))&amp;IF(B19=Data!#REF!,Data!#REF!,(IF(B19=Data!#REF!,Data!#REF!,(IF(B19=Data!#REF!,Data!#REF!,(IF(B19=Data!#REF!,Data!#REF!,(IF(B19=Data!#REF!,Data!#REF!,Data!#REF!)))))))))</f>
        <v>#REF!</v>
      </c>
      <c r="T19" s="379"/>
      <c r="U19" s="186" t="e">
        <f>IF(B19=Data!B117,Data!J117,(IF(B19=Data!B123,Data!J123,(IF(B19=Data!B125,Data!J125,(IF(B19=Data!#REF!,Data!#REF!,(IF(B19=Data!#REF!,Data!#REF!,(IF(B19=Data!B108,Data!J108,(IF(B19=Data!#REF!,Data!#REF!,(IF(B19=Data!#REF!,Data!#REF!,Data!#REF!)))))))))))))))&amp;IF(B19=Data!B243,Data!J243,(IF(B19=Data!B244,Data!J244,(IF(B19=Data!#REF!,Data!#REF!,(IF(B19=Data!B239,Data!J239,(IF(B19=Data!B240,Data!J240,(IF(B19=Data!#REF!,Data!J935,(IF(B19=Data!#REF!,Data!#REF!,(IF(B19=Data!B295,Data!J295,Data!#REF!)))))))))))))))&amp;IF(B19=Data!#REF!,Data!#REF!,(IF(B19=Data!#REF!,Data!#REF!,(IF(B19=Data!#REF!,Data!#REF!,(IF(B19=Data!#REF!,Data!#REF!,(IF(B19=Data!#REF!,Data!#REF!,Data!#REF!)))))))))</f>
        <v>#REF!</v>
      </c>
      <c r="V19" s="184">
        <f>IF(D19="","",VLOOKUP(B19,Data!$B$5:$J$404,9,FALSE)*D19)</f>
        <v>15.34</v>
      </c>
    </row>
    <row r="20" spans="1:22" s="340" customFormat="1" ht="17" customHeight="1">
      <c r="A20" s="272">
        <v>2</v>
      </c>
      <c r="B20" s="368" t="s">
        <v>205</v>
      </c>
      <c r="C20" s="187" t="str">
        <f>IF(D20="","",VLOOKUP(B20,Data!$B$5:$L$404,2,FALSE))</f>
        <v>WH50390</v>
      </c>
      <c r="D20" s="274">
        <v>2</v>
      </c>
      <c r="E20" s="466"/>
      <c r="F20" s="185">
        <f>IF(D20="","",VLOOKUP(B20,Data!$B$5:$L$404,11,FALSE))</f>
        <v>2142.8000000000002</v>
      </c>
      <c r="G20" s="188">
        <f t="shared" si="0"/>
        <v>4285.6000000000004</v>
      </c>
      <c r="H20" s="182" t="str">
        <f>IF(D20="","",VLOOKUP(B20,Data!$B$5:$D$404,3,FALSE))</f>
        <v>C/T</v>
      </c>
      <c r="I20" s="182" t="str">
        <f>IF(D20="","",VLOOKUP(B20,Data!$B$5:$M$404,12,FALSE))</f>
        <v>Indonesia</v>
      </c>
      <c r="J20" s="280" t="s">
        <v>1255</v>
      </c>
      <c r="K20" s="183">
        <f>IF(D20="","",VLOOKUP(B20,Data!$B$5:$E$404,4,FALSE)*D20)</f>
        <v>402</v>
      </c>
      <c r="L20" s="183">
        <f>IF(D20="","",VLOOKUP(B20,Data!$B$5:$F$404,5,FALSE)*D20)</f>
        <v>362</v>
      </c>
      <c r="M20" s="189" t="e">
        <f>IF(B20=Data!B102,Data!G102,(IF(B20=Data!B108,Data!G108,(IF(B20=Data!B110,Data!G110,(IF(B20=Data!#REF!,Data!#REF!,(IF(B20=Data!#REF!,Data!#REF!,(IF(B20=Data!B93,Data!G93,(IF(B20=Data!#REF!,Data!#REF!,(IF(B20=Data!#REF!,Data!#REF!,Data!#REF!)))))))))))))))&amp;IF(B20=Data!B228,Data!G228,(IF(B20=Data!B229,Data!G229,(IF(B20=Data!#REF!,Data!#REF!,(IF(B20=Data!B224,Data!G224,(IF(B20=Data!B225,Data!G225,(IF(B20=Data!#REF!,Data!G920,(IF(B20=Data!#REF!,Data!#REF!,(IF(B20=Data!B280,Data!G280,Data!#REF!)))))))))))))))&amp;IF(B20=Data!#REF!,Data!#REF!,(IF(B20=Data!#REF!,Data!#REF!,(IF(B20=Data!#REF!,Data!#REF!,(IF(B20=Data!#REF!,Data!#REF!,(IF(B20=Data!#REF!,Data!#REF!,Data!#REF!)))))))))</f>
        <v>#REF!</v>
      </c>
      <c r="N20" s="377"/>
      <c r="O20" s="378"/>
      <c r="P20" s="186" t="e">
        <f>IF(B20=Data!B102,Data!H102,(IF(B20=Data!B108,Data!H108,(IF(B20=Data!B110,Data!H110,(IF(B20=Data!#REF!,Data!#REF!,(IF(B20=Data!#REF!,Data!#REF!,(IF(B20=Data!B93,Data!H93,(IF(B20=Data!#REF!,Data!#REF!,(IF(B20=Data!#REF!,Data!#REF!,Data!#REF!)))))))))))))))&amp;IF(B20=Data!B228,Data!H228,(IF(B20=Data!B229,Data!H229,(IF(B20=Data!#REF!,Data!#REF!,(IF(B20=Data!B224,Data!H224,(IF(B20=Data!B225,Data!H225,(IF(B20=Data!#REF!,Data!H920,(IF(B20=Data!#REF!,Data!#REF!,(IF(B20=Data!B280,Data!H280,Data!#REF!)))))))))))))))&amp;IF(B20=Data!#REF!,Data!#REF!,(IF(B20=Data!#REF!,Data!#REF!,(IF(B20=Data!#REF!,Data!#REF!,(IF(B20=Data!#REF!,Data!#REF!,(IF(B20=Data!#REF!,Data!#REF!,Data!#REF!)))))))))</f>
        <v>#REF!</v>
      </c>
      <c r="Q20" s="378"/>
      <c r="R20" s="378"/>
      <c r="S20" s="186" t="e">
        <f>IF(B20=Data!B102,Data!I102,(IF(B20=Data!B108,Data!I108,(IF(B20=Data!B110,Data!I110,(IF(B20=Data!#REF!,Data!#REF!,(IF(B20=Data!#REF!,Data!#REF!,(IF(B20=Data!B93,Data!I93,(IF(B20=Data!#REF!,Data!#REF!,(IF(B20=Data!#REF!,Data!#REF!,Data!#REF!)))))))))))))))&amp;IF(B20=Data!B228,Data!I228,(IF(B20=Data!B229,Data!I229,(IF(B20=Data!#REF!,Data!#REF!,(IF(B20=Data!B224,Data!I224,(IF(B20=Data!B225,Data!I225,(IF(B20=Data!#REF!,Data!I920,(IF(B20=Data!#REF!,Data!#REF!,(IF(B20=Data!B280,Data!I280,Data!#REF!)))))))))))))))&amp;IF(B20=Data!#REF!,Data!#REF!,(IF(B20=Data!#REF!,Data!#REF!,(IF(B20=Data!#REF!,Data!#REF!,(IF(B20=Data!#REF!,Data!#REF!,(IF(B20=Data!#REF!,Data!#REF!,Data!#REF!)))))))))</f>
        <v>#REF!</v>
      </c>
      <c r="T20" s="379"/>
      <c r="U20" s="186" t="e">
        <f>IF(B20=Data!B102,Data!J102,(IF(B20=Data!B108,Data!J108,(IF(B20=Data!B110,Data!J110,(IF(B20=Data!#REF!,Data!#REF!,(IF(B20=Data!#REF!,Data!#REF!,(IF(B20=Data!B93,Data!J93,(IF(B20=Data!#REF!,Data!#REF!,(IF(B20=Data!#REF!,Data!#REF!,Data!#REF!)))))))))))))))&amp;IF(B20=Data!B228,Data!J228,(IF(B20=Data!B229,Data!J229,(IF(B20=Data!#REF!,Data!#REF!,(IF(B20=Data!B224,Data!J224,(IF(B20=Data!B225,Data!J225,(IF(B20=Data!#REF!,Data!J920,(IF(B20=Data!#REF!,Data!#REF!,(IF(B20=Data!B280,Data!J280,Data!#REF!)))))))))))))))&amp;IF(B20=Data!#REF!,Data!#REF!,(IF(B20=Data!#REF!,Data!#REF!,(IF(B20=Data!#REF!,Data!#REF!,(IF(B20=Data!#REF!,Data!#REF!,(IF(B20=Data!#REF!,Data!#REF!,Data!#REF!)))))))))</f>
        <v>#REF!</v>
      </c>
      <c r="V20" s="184">
        <f>IF(D20="","",VLOOKUP(B20,Data!$B$5:$J$404,9,FALSE)*D20)</f>
        <v>2.2999999999999998</v>
      </c>
    </row>
    <row r="21" spans="1:22" s="340" customFormat="1" ht="17" customHeight="1">
      <c r="A21" s="272">
        <v>3</v>
      </c>
      <c r="B21" s="368" t="s">
        <v>547</v>
      </c>
      <c r="C21" s="187" t="str">
        <f>IF(D21="","",VLOOKUP(B21,Data!$B$5:$L$404,2,FALSE))</f>
        <v>ZG04870</v>
      </c>
      <c r="D21" s="274">
        <v>1</v>
      </c>
      <c r="E21" s="466" t="s">
        <v>522</v>
      </c>
      <c r="F21" s="185">
        <f>IF(D21="","",VLOOKUP(B21,Data!$B$5:$L$404,11,FALSE))</f>
        <v>1870.76</v>
      </c>
      <c r="G21" s="188">
        <f t="shared" si="0"/>
        <v>1870.76</v>
      </c>
      <c r="H21" s="182" t="str">
        <f>IF(D21="","",VLOOKUP(B21,Data!$B$5:$D$404,3,FALSE))</f>
        <v>C/T</v>
      </c>
      <c r="I21" s="182" t="str">
        <f>IF(D21="","",VLOOKUP(B21,Data!$B$5:$M$404,12,FALSE))</f>
        <v>Indonesia</v>
      </c>
      <c r="J21" s="280" t="s">
        <v>1255</v>
      </c>
      <c r="K21" s="183">
        <f>IF(D21="","",VLOOKUP(B21,Data!$B$5:$E$404,4,FALSE)*D21)</f>
        <v>201</v>
      </c>
      <c r="L21" s="183">
        <f>IF(D21="","",VLOOKUP(B21,Data!$B$5:$F$404,5,FALSE)*D21)</f>
        <v>181</v>
      </c>
      <c r="M21" s="189" t="e">
        <f>IF(B21=Data!B202,Data!G202,(IF(B21=Data!B208,Data!G208,(IF(B21=Data!B210,Data!G210,(IF(B21=Data!#REF!,Data!#REF!,(IF(B21=Data!#REF!,Data!#REF!,(IF(B21=Data!B193,Data!G193,(IF(B21=Data!#REF!,Data!#REF!,(IF(B21=Data!#REF!,Data!#REF!,Data!#REF!)))))))))))))))&amp;IF(B21=Data!B328,Data!G328,(IF(B21=Data!B329,Data!G329,(IF(B21=Data!#REF!,Data!#REF!,(IF(B21=Data!B324,Data!G324,(IF(B21=Data!B325,Data!G325,(IF(B21=Data!#REF!,Data!G1020,(IF(B21=Data!#REF!,Data!#REF!,(IF(B21=Data!B380,Data!G380,Data!#REF!)))))))))))))))&amp;IF(B21=Data!#REF!,Data!#REF!,(IF(B21=Data!#REF!,Data!#REF!,(IF(B21=Data!#REF!,Data!#REF!,(IF(B21=Data!#REF!,Data!#REF!,(IF(B21=Data!#REF!,Data!#REF!,Data!#REF!)))))))))</f>
        <v>#REF!</v>
      </c>
      <c r="N21" s="377"/>
      <c r="O21" s="378"/>
      <c r="P21" s="186" t="e">
        <f>IF(B21=Data!B202,Data!H202,(IF(B21=Data!B208,Data!H208,(IF(B21=Data!B210,Data!H210,(IF(B21=Data!#REF!,Data!#REF!,(IF(B21=Data!#REF!,Data!#REF!,(IF(B21=Data!B193,Data!H193,(IF(B21=Data!#REF!,Data!#REF!,(IF(B21=Data!#REF!,Data!#REF!,Data!#REF!)))))))))))))))&amp;IF(B21=Data!B328,Data!H328,(IF(B21=Data!B329,Data!H329,(IF(B21=Data!#REF!,Data!#REF!,(IF(B21=Data!B324,Data!H324,(IF(B21=Data!B325,Data!H325,(IF(B21=Data!#REF!,Data!H1020,(IF(B21=Data!#REF!,Data!#REF!,(IF(B21=Data!B380,Data!H380,Data!#REF!)))))))))))))))&amp;IF(B21=Data!#REF!,Data!#REF!,(IF(B21=Data!#REF!,Data!#REF!,(IF(B21=Data!#REF!,Data!#REF!,(IF(B21=Data!#REF!,Data!#REF!,(IF(B21=Data!#REF!,Data!#REF!,Data!#REF!)))))))))</f>
        <v>#REF!</v>
      </c>
      <c r="Q21" s="378"/>
      <c r="R21" s="378"/>
      <c r="S21" s="186" t="e">
        <f>IF(B21=Data!B202,Data!I202,(IF(B21=Data!B208,Data!I208,(IF(B21=Data!B210,Data!I210,(IF(B21=Data!#REF!,Data!#REF!,(IF(B21=Data!#REF!,Data!#REF!,(IF(B21=Data!B193,Data!I193,(IF(B21=Data!#REF!,Data!#REF!,(IF(B21=Data!#REF!,Data!#REF!,Data!#REF!)))))))))))))))&amp;IF(B21=Data!B328,Data!I328,(IF(B21=Data!B329,Data!I329,(IF(B21=Data!#REF!,Data!#REF!,(IF(B21=Data!B324,Data!I324,(IF(B21=Data!B325,Data!I325,(IF(B21=Data!#REF!,Data!I1020,(IF(B21=Data!#REF!,Data!#REF!,(IF(B21=Data!B380,Data!I380,Data!#REF!)))))))))))))))&amp;IF(B21=Data!#REF!,Data!#REF!,(IF(B21=Data!#REF!,Data!#REF!,(IF(B21=Data!#REF!,Data!#REF!,(IF(B21=Data!#REF!,Data!#REF!,(IF(B21=Data!#REF!,Data!#REF!,Data!#REF!)))))))))</f>
        <v>#REF!</v>
      </c>
      <c r="T21" s="379"/>
      <c r="U21" s="186" t="e">
        <f>IF(B21=Data!B202,Data!J202,(IF(B21=Data!B208,Data!J208,(IF(B21=Data!B210,Data!J210,(IF(B21=Data!#REF!,Data!#REF!,(IF(B21=Data!#REF!,Data!#REF!,(IF(B21=Data!B193,Data!J193,(IF(B21=Data!#REF!,Data!#REF!,(IF(B21=Data!#REF!,Data!#REF!,Data!#REF!)))))))))))))))&amp;IF(B21=Data!B328,Data!J328,(IF(B21=Data!B329,Data!J329,(IF(B21=Data!#REF!,Data!#REF!,(IF(B21=Data!B324,Data!J324,(IF(B21=Data!B325,Data!J325,(IF(B21=Data!#REF!,Data!J1020,(IF(B21=Data!#REF!,Data!#REF!,(IF(B21=Data!B380,Data!J380,Data!#REF!)))))))))))))))&amp;IF(B21=Data!#REF!,Data!#REF!,(IF(B21=Data!#REF!,Data!#REF!,(IF(B21=Data!#REF!,Data!#REF!,(IF(B21=Data!#REF!,Data!#REF!,(IF(B21=Data!#REF!,Data!#REF!,Data!#REF!)))))))))</f>
        <v>#REF!</v>
      </c>
      <c r="V21" s="184">
        <f>IF(D21="","",VLOOKUP(B21,Data!$B$5:$J$404,9,FALSE)*D21)</f>
        <v>1.1499999999999999</v>
      </c>
    </row>
    <row r="22" spans="1:22" s="340" customFormat="1" ht="17" customHeight="1">
      <c r="A22" s="272">
        <v>4</v>
      </c>
      <c r="B22" s="368" t="s">
        <v>217</v>
      </c>
      <c r="C22" s="187" t="str">
        <f>IF(D22="","",VLOOKUP(B22,Data!$B$5:$L$404,2,FALSE))</f>
        <v>WH50430</v>
      </c>
      <c r="D22" s="274">
        <v>1</v>
      </c>
      <c r="E22" s="467"/>
      <c r="F22" s="185">
        <f>IF(D22="","",VLOOKUP(B22,Data!$B$5:$L$404,11,FALSE))</f>
        <v>2347.63</v>
      </c>
      <c r="G22" s="188">
        <f t="shared" si="0"/>
        <v>2347.63</v>
      </c>
      <c r="H22" s="182" t="str">
        <f>IF(D22="","",VLOOKUP(B22,Data!$B$5:$D$404,3,FALSE))</f>
        <v>C/T</v>
      </c>
      <c r="I22" s="182" t="str">
        <f>IF(D22="","",VLOOKUP(B22,Data!$B$5:$M$404,12,FALSE))</f>
        <v>Indonesia</v>
      </c>
      <c r="J22" s="280" t="s">
        <v>1255</v>
      </c>
      <c r="K22" s="183">
        <f>IF(D22="","",VLOOKUP(B22,Data!$B$5:$E$404,4,FALSE)*D22)</f>
        <v>222</v>
      </c>
      <c r="L22" s="183">
        <f>IF(D22="","",VLOOKUP(B22,Data!$B$5:$F$404,5,FALSE)*D22)</f>
        <v>201</v>
      </c>
      <c r="M22" s="189" t="e">
        <f>IF(B22=Data!B112,Data!G112,(IF(B22=Data!B118,Data!G118,(IF(B22=Data!B120,Data!G120,(IF(B22=Data!#REF!,Data!#REF!,(IF(B22=Data!#REF!,Data!#REF!,(IF(B22=Data!B103,Data!G103,(IF(B22=Data!#REF!,Data!#REF!,(IF(B22=Data!#REF!,Data!#REF!,Data!#REF!)))))))))))))))&amp;IF(B22=Data!B238,Data!G238,(IF(B22=Data!B239,Data!G239,(IF(B22=Data!#REF!,Data!#REF!,(IF(B22=Data!B234,Data!G234,(IF(B22=Data!B235,Data!G235,(IF(B22=Data!#REF!,Data!G930,(IF(B22=Data!#REF!,Data!#REF!,(IF(B22=Data!B290,Data!G290,Data!#REF!)))))))))))))))&amp;IF(B22=Data!#REF!,Data!#REF!,(IF(B22=Data!#REF!,Data!#REF!,(IF(B22=Data!#REF!,Data!#REF!,(IF(B22=Data!#REF!,Data!#REF!,(IF(B22=Data!#REF!,Data!#REF!,Data!#REF!)))))))))</f>
        <v>#REF!</v>
      </c>
      <c r="N22" s="377"/>
      <c r="O22" s="378"/>
      <c r="P22" s="186" t="e">
        <f>IF(B22=Data!B112,Data!H112,(IF(B22=Data!B118,Data!H118,(IF(B22=Data!B120,Data!H120,(IF(B22=Data!#REF!,Data!#REF!,(IF(B22=Data!#REF!,Data!#REF!,(IF(B22=Data!B103,Data!H103,(IF(B22=Data!#REF!,Data!#REF!,(IF(B22=Data!#REF!,Data!#REF!,Data!#REF!)))))))))))))))&amp;IF(B22=Data!B238,Data!H238,(IF(B22=Data!B239,Data!H239,(IF(B22=Data!#REF!,Data!#REF!,(IF(B22=Data!B234,Data!H234,(IF(B22=Data!B235,Data!H235,(IF(B22=Data!#REF!,Data!H930,(IF(B22=Data!#REF!,Data!#REF!,(IF(B22=Data!B290,Data!H290,Data!#REF!)))))))))))))))&amp;IF(B22=Data!#REF!,Data!#REF!,(IF(B22=Data!#REF!,Data!#REF!,(IF(B22=Data!#REF!,Data!#REF!,(IF(B22=Data!#REF!,Data!#REF!,(IF(B22=Data!#REF!,Data!#REF!,Data!#REF!)))))))))</f>
        <v>#REF!</v>
      </c>
      <c r="Q22" s="378"/>
      <c r="R22" s="378"/>
      <c r="S22" s="186" t="e">
        <f>IF(B22=Data!B112,Data!I112,(IF(B22=Data!B118,Data!I118,(IF(B22=Data!B120,Data!I120,(IF(B22=Data!#REF!,Data!#REF!,(IF(B22=Data!#REF!,Data!#REF!,(IF(B22=Data!B103,Data!I103,(IF(B22=Data!#REF!,Data!#REF!,(IF(B22=Data!#REF!,Data!#REF!,Data!#REF!)))))))))))))))&amp;IF(B22=Data!B238,Data!I238,(IF(B22=Data!B239,Data!I239,(IF(B22=Data!#REF!,Data!#REF!,(IF(B22=Data!B234,Data!I234,(IF(B22=Data!B235,Data!I235,(IF(B22=Data!#REF!,Data!I930,(IF(B22=Data!#REF!,Data!#REF!,(IF(B22=Data!B290,Data!I290,Data!#REF!)))))))))))))))&amp;IF(B22=Data!#REF!,Data!#REF!,(IF(B22=Data!#REF!,Data!#REF!,(IF(B22=Data!#REF!,Data!#REF!,(IF(B22=Data!#REF!,Data!#REF!,(IF(B22=Data!#REF!,Data!#REF!,Data!#REF!)))))))))</f>
        <v>#REF!</v>
      </c>
      <c r="T22" s="379"/>
      <c r="U22" s="186" t="e">
        <f>IF(B22=Data!B112,Data!J112,(IF(B22=Data!B118,Data!J118,(IF(B22=Data!B120,Data!J120,(IF(B22=Data!#REF!,Data!#REF!,(IF(B22=Data!#REF!,Data!#REF!,(IF(B22=Data!B103,Data!J103,(IF(B22=Data!#REF!,Data!#REF!,(IF(B22=Data!#REF!,Data!#REF!,Data!#REF!)))))))))))))))&amp;IF(B22=Data!B238,Data!J238,(IF(B22=Data!B239,Data!J239,(IF(B22=Data!#REF!,Data!#REF!,(IF(B22=Data!B234,Data!J234,(IF(B22=Data!B235,Data!J235,(IF(B22=Data!#REF!,Data!J930,(IF(B22=Data!#REF!,Data!#REF!,(IF(B22=Data!B290,Data!J290,Data!#REF!)))))))))))))))&amp;IF(B22=Data!#REF!,Data!#REF!,(IF(B22=Data!#REF!,Data!#REF!,(IF(B22=Data!#REF!,Data!#REF!,(IF(B22=Data!#REF!,Data!#REF!,(IF(B22=Data!#REF!,Data!#REF!,Data!#REF!)))))))))</f>
        <v>#REF!</v>
      </c>
      <c r="V22" s="184">
        <f>IF(D22="","",VLOOKUP(B22,Data!$B$5:$J$404,9,FALSE)*D22)</f>
        <v>1.1990000000000001</v>
      </c>
    </row>
    <row r="23" spans="1:22" s="340" customFormat="1" ht="17" customHeight="1">
      <c r="A23" s="272">
        <v>5</v>
      </c>
      <c r="B23" s="368" t="s">
        <v>215</v>
      </c>
      <c r="C23" s="187" t="str">
        <f>IF(D23="","",VLOOKUP(B23,Data!$B$5:$L$404,2,FALSE))</f>
        <v>WH50420</v>
      </c>
      <c r="D23" s="274">
        <v>1</v>
      </c>
      <c r="E23" s="467" t="s">
        <v>1035</v>
      </c>
      <c r="F23" s="185">
        <f>IF(D23="","",VLOOKUP(B23,Data!$B$5:$L$404,11,FALSE))</f>
        <v>1897.4</v>
      </c>
      <c r="G23" s="188">
        <f t="shared" si="0"/>
        <v>1897.4</v>
      </c>
      <c r="H23" s="182" t="str">
        <f>IF(D23="","",VLOOKUP(B23,Data!$B$5:$D$404,3,FALSE))</f>
        <v>C/T</v>
      </c>
      <c r="I23" s="182" t="str">
        <f>IF(D23="","",VLOOKUP(B23,Data!$B$5:$M$404,12,FALSE))</f>
        <v>Indonesia</v>
      </c>
      <c r="J23" s="280" t="s">
        <v>1255</v>
      </c>
      <c r="K23" s="183">
        <f>IF(D23="","",VLOOKUP(B23,Data!$B$5:$E$404,4,FALSE)*D23)</f>
        <v>222</v>
      </c>
      <c r="L23" s="183">
        <f>IF(D23="","",VLOOKUP(B23,Data!$B$5:$F$404,5,FALSE)*D23)</f>
        <v>201</v>
      </c>
      <c r="M23" s="189" t="e">
        <f>IF(B23=Data!B109,Data!G109,(IF(B23=Data!B115,Data!G115,(IF(B23=Data!B117,Data!G117,(IF(B23=Data!#REF!,Data!#REF!,(IF(B23=Data!#REF!,Data!#REF!,(IF(B23=Data!B100,Data!G100,(IF(B23=Data!#REF!,Data!#REF!,(IF(B23=Data!#REF!,Data!#REF!,Data!#REF!)))))))))))))))&amp;IF(B23=Data!B235,Data!G235,(IF(B23=Data!B236,Data!G236,(IF(B23=Data!#REF!,Data!#REF!,(IF(B23=Data!B231,Data!G231,(IF(B23=Data!B232,Data!G232,(IF(B23=Data!#REF!,Data!G927,(IF(B23=Data!#REF!,Data!#REF!,(IF(B23=Data!B287,Data!G287,Data!#REF!)))))))))))))))&amp;IF(B23=Data!#REF!,Data!#REF!,(IF(B23=Data!#REF!,Data!#REF!,(IF(B23=Data!#REF!,Data!#REF!,(IF(B23=Data!#REF!,Data!#REF!,(IF(B23=Data!#REF!,Data!#REF!,Data!#REF!)))))))))</f>
        <v>#REF!</v>
      </c>
      <c r="N23" s="377"/>
      <c r="O23" s="378"/>
      <c r="P23" s="186" t="e">
        <f>IF(B23=Data!B109,Data!H109,(IF(B23=Data!B115,Data!H115,(IF(B23=Data!B117,Data!H117,(IF(B23=Data!#REF!,Data!#REF!,(IF(B23=Data!#REF!,Data!#REF!,(IF(B23=Data!B100,Data!H100,(IF(B23=Data!#REF!,Data!#REF!,(IF(B23=Data!#REF!,Data!#REF!,Data!#REF!)))))))))))))))&amp;IF(B23=Data!B235,Data!H235,(IF(B23=Data!B236,Data!H236,(IF(B23=Data!#REF!,Data!#REF!,(IF(B23=Data!B231,Data!H231,(IF(B23=Data!B232,Data!H232,(IF(B23=Data!#REF!,Data!H927,(IF(B23=Data!#REF!,Data!#REF!,(IF(B23=Data!B287,Data!H287,Data!#REF!)))))))))))))))&amp;IF(B23=Data!#REF!,Data!#REF!,(IF(B23=Data!#REF!,Data!#REF!,(IF(B23=Data!#REF!,Data!#REF!,(IF(B23=Data!#REF!,Data!#REF!,(IF(B23=Data!#REF!,Data!#REF!,Data!#REF!)))))))))</f>
        <v>#REF!</v>
      </c>
      <c r="Q23" s="378"/>
      <c r="R23" s="378"/>
      <c r="S23" s="186" t="e">
        <f>IF(B23=Data!B109,Data!I109,(IF(B23=Data!B115,Data!I115,(IF(B23=Data!B117,Data!I117,(IF(B23=Data!#REF!,Data!#REF!,(IF(B23=Data!#REF!,Data!#REF!,(IF(B23=Data!B100,Data!I100,(IF(B23=Data!#REF!,Data!#REF!,(IF(B23=Data!#REF!,Data!#REF!,Data!#REF!)))))))))))))))&amp;IF(B23=Data!B235,Data!I235,(IF(B23=Data!B236,Data!I236,(IF(B23=Data!#REF!,Data!#REF!,(IF(B23=Data!B231,Data!I231,(IF(B23=Data!B232,Data!I232,(IF(B23=Data!#REF!,Data!I927,(IF(B23=Data!#REF!,Data!#REF!,(IF(B23=Data!B287,Data!I287,Data!#REF!)))))))))))))))&amp;IF(B23=Data!#REF!,Data!#REF!,(IF(B23=Data!#REF!,Data!#REF!,(IF(B23=Data!#REF!,Data!#REF!,(IF(B23=Data!#REF!,Data!#REF!,(IF(B23=Data!#REF!,Data!#REF!,Data!#REF!)))))))))</f>
        <v>#REF!</v>
      </c>
      <c r="T23" s="379"/>
      <c r="U23" s="186" t="e">
        <f>IF(B23=Data!B109,Data!J109,(IF(B23=Data!B115,Data!J115,(IF(B23=Data!B117,Data!J117,(IF(B23=Data!#REF!,Data!#REF!,(IF(B23=Data!#REF!,Data!#REF!,(IF(B23=Data!B100,Data!J100,(IF(B23=Data!#REF!,Data!#REF!,(IF(B23=Data!#REF!,Data!#REF!,Data!#REF!)))))))))))))))&amp;IF(B23=Data!B235,Data!J235,(IF(B23=Data!B236,Data!J236,(IF(B23=Data!#REF!,Data!#REF!,(IF(B23=Data!B231,Data!J231,(IF(B23=Data!B232,Data!J232,(IF(B23=Data!#REF!,Data!J927,(IF(B23=Data!#REF!,Data!#REF!,(IF(B23=Data!B287,Data!J287,Data!#REF!)))))))))))))))&amp;IF(B23=Data!#REF!,Data!#REF!,(IF(B23=Data!#REF!,Data!#REF!,(IF(B23=Data!#REF!,Data!#REF!,(IF(B23=Data!#REF!,Data!#REF!,(IF(B23=Data!#REF!,Data!#REF!,Data!#REF!)))))))))</f>
        <v>#REF!</v>
      </c>
      <c r="V23" s="184">
        <f>IF(D23="","",VLOOKUP(B23,Data!$B$5:$J$404,9,FALSE)*D23)</f>
        <v>1.1990000000000001</v>
      </c>
    </row>
    <row r="24" spans="1:22" s="340" customFormat="1" ht="17" customHeight="1">
      <c r="A24" s="272">
        <v>6</v>
      </c>
      <c r="B24" s="368" t="s">
        <v>241</v>
      </c>
      <c r="C24" s="187" t="str">
        <f>IF(D24="","",VLOOKUP(B24,Data!$B$5:$L$404,2,FALSE))</f>
        <v>AAC7368</v>
      </c>
      <c r="D24" s="274">
        <v>5</v>
      </c>
      <c r="E24" s="467"/>
      <c r="F24" s="185">
        <f>IF(D24="","",VLOOKUP(B24,Data!$B$5:$L$404,11,FALSE))</f>
        <v>2618.06</v>
      </c>
      <c r="G24" s="188">
        <f>IF(D24&gt;0,D24*F24,"-")</f>
        <v>13090.3</v>
      </c>
      <c r="H24" s="182" t="str">
        <f>IF(D24="","",VLOOKUP(B24,Data!$B$5:$D$404,3,FALSE))</f>
        <v>C/T</v>
      </c>
      <c r="I24" s="182" t="str">
        <f>IF(D24="","",VLOOKUP(B24,Data!$B$5:$M$404,12,FALSE))</f>
        <v>Indonesia</v>
      </c>
      <c r="J24" s="280" t="s">
        <v>1255</v>
      </c>
      <c r="K24" s="183">
        <f>IF(D24="","",VLOOKUP(B24,Data!$B$5:$E$404,4,FALSE)*D24)</f>
        <v>1330</v>
      </c>
      <c r="L24" s="183">
        <f>IF(D24="","",VLOOKUP(B24,Data!$B$5:$F$404,5,FALSE)*D24)</f>
        <v>1230</v>
      </c>
      <c r="M24" s="189" t="e">
        <f>IF(B24=Data!B105,Data!G105,(IF(B24=Data!B111,Data!G111,(IF(B24=Data!B113,Data!G113,(IF(B24=Data!#REF!,Data!#REF!,(IF(B24=Data!#REF!,Data!#REF!,(IF(B24=Data!B96,Data!G96,(IF(B24=Data!#REF!,Data!#REF!,(IF(B24=Data!#REF!,Data!#REF!,Data!#REF!)))))))))))))))&amp;IF(B24=Data!B231,Data!G231,(IF(B24=Data!B232,Data!G232,(IF(B24=Data!#REF!,Data!#REF!,(IF(B24=Data!B227,Data!G227,(IF(B24=Data!B228,Data!G228,(IF(B24=Data!#REF!,Data!G923,(IF(B24=Data!#REF!,Data!#REF!,(IF(B24=Data!B283,Data!G283,Data!#REF!)))))))))))))))&amp;IF(B24=Data!#REF!,Data!#REF!,(IF(B24=Data!#REF!,Data!#REF!,(IF(B24=Data!#REF!,Data!#REF!,(IF(B24=Data!#REF!,Data!#REF!,(IF(B24=Data!#REF!,Data!#REF!,Data!#REF!)))))))))</f>
        <v>#REF!</v>
      </c>
      <c r="N24" s="377"/>
      <c r="O24" s="378"/>
      <c r="P24" s="186" t="e">
        <f>IF(B24=Data!B105,Data!H105,(IF(B24=Data!B111,Data!H111,(IF(B24=Data!B113,Data!H113,(IF(B24=Data!#REF!,Data!#REF!,(IF(B24=Data!#REF!,Data!#REF!,(IF(B24=Data!B96,Data!H96,(IF(B24=Data!#REF!,Data!#REF!,(IF(B24=Data!#REF!,Data!#REF!,Data!#REF!)))))))))))))))&amp;IF(B24=Data!B231,Data!H231,(IF(B24=Data!B232,Data!H232,(IF(B24=Data!#REF!,Data!#REF!,(IF(B24=Data!B227,Data!H227,(IF(B24=Data!B228,Data!H228,(IF(B24=Data!#REF!,Data!H923,(IF(B24=Data!#REF!,Data!#REF!,(IF(B24=Data!B283,Data!H283,Data!#REF!)))))))))))))))&amp;IF(B24=Data!#REF!,Data!#REF!,(IF(B24=Data!#REF!,Data!#REF!,(IF(B24=Data!#REF!,Data!#REF!,(IF(B24=Data!#REF!,Data!#REF!,(IF(B24=Data!#REF!,Data!#REF!,Data!#REF!)))))))))</f>
        <v>#REF!</v>
      </c>
      <c r="Q24" s="378"/>
      <c r="R24" s="378"/>
      <c r="S24" s="186" t="e">
        <f>IF(B24=Data!B105,Data!I105,(IF(B24=Data!B111,Data!I111,(IF(B24=Data!B113,Data!I113,(IF(B24=Data!#REF!,Data!#REF!,(IF(B24=Data!#REF!,Data!#REF!,(IF(B24=Data!B96,Data!I96,(IF(B24=Data!#REF!,Data!#REF!,(IF(B24=Data!#REF!,Data!#REF!,Data!#REF!)))))))))))))))&amp;IF(B24=Data!B231,Data!I231,(IF(B24=Data!B232,Data!I232,(IF(B24=Data!#REF!,Data!#REF!,(IF(B24=Data!B227,Data!I227,(IF(B24=Data!B228,Data!I228,(IF(B24=Data!#REF!,Data!I923,(IF(B24=Data!#REF!,Data!#REF!,(IF(B24=Data!B283,Data!I283,Data!#REF!)))))))))))))))&amp;IF(B24=Data!#REF!,Data!#REF!,(IF(B24=Data!#REF!,Data!#REF!,(IF(B24=Data!#REF!,Data!#REF!,(IF(B24=Data!#REF!,Data!#REF!,(IF(B24=Data!#REF!,Data!#REF!,Data!#REF!)))))))))</f>
        <v>#REF!</v>
      </c>
      <c r="T24" s="379"/>
      <c r="U24" s="186" t="e">
        <f>IF(B24=Data!B105,Data!J105,(IF(B24=Data!B111,Data!J111,(IF(B24=Data!B113,Data!J113,(IF(B24=Data!#REF!,Data!#REF!,(IF(B24=Data!#REF!,Data!#REF!,(IF(B24=Data!B96,Data!J96,(IF(B24=Data!#REF!,Data!#REF!,(IF(B24=Data!#REF!,Data!#REF!,Data!#REF!)))))))))))))))&amp;IF(B24=Data!B231,Data!J231,(IF(B24=Data!B232,Data!J232,(IF(B24=Data!#REF!,Data!#REF!,(IF(B24=Data!B227,Data!J227,(IF(B24=Data!B228,Data!J228,(IF(B24=Data!#REF!,Data!J923,(IF(B24=Data!#REF!,Data!#REF!,(IF(B24=Data!B283,Data!J283,Data!#REF!)))))))))))))))&amp;IF(B24=Data!#REF!,Data!#REF!,(IF(B24=Data!#REF!,Data!#REF!,(IF(B24=Data!#REF!,Data!#REF!,(IF(B24=Data!#REF!,Data!#REF!,(IF(B24=Data!#REF!,Data!#REF!,Data!#REF!)))))))))</f>
        <v>#REF!</v>
      </c>
      <c r="V24" s="184">
        <f>IF(D24="","",VLOOKUP(B24,Data!$B$5:$J$404,9,FALSE)*D24)</f>
        <v>7.4399999999999995</v>
      </c>
    </row>
    <row r="25" spans="1:22" s="340" customFormat="1" ht="17" customHeight="1">
      <c r="A25" s="272"/>
      <c r="B25" s="368"/>
      <c r="C25" s="187" t="str">
        <f>IF(D25="","",VLOOKUP(B25,Data!$B$5:$L$404,2,FALSE))</f>
        <v/>
      </c>
      <c r="D25" s="274"/>
      <c r="E25" s="467"/>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106,Data!G106,(IF(B25=Data!B112,Data!G112,(IF(B25=Data!B114,Data!G114,(IF(B25=Data!#REF!,Data!#REF!,(IF(B25=Data!#REF!,Data!#REF!,(IF(B25=Data!B97,Data!G97,(IF(B25=Data!#REF!,Data!#REF!,(IF(B25=Data!#REF!,Data!#REF!,Data!#REF!)))))))))))))))&amp;IF(B25=Data!B232,Data!G232,(IF(B25=Data!B233,Data!G233,(IF(B25=Data!#REF!,Data!#REF!,(IF(B25=Data!B228,Data!G228,(IF(B25=Data!B229,Data!G229,(IF(B25=Data!#REF!,Data!G924,(IF(B25=Data!#REF!,Data!#REF!,(IF(B25=Data!B284,Data!G284,Data!#REF!)))))))))))))))&amp;IF(B25=Data!#REF!,Data!#REF!,(IF(B25=Data!#REF!,Data!#REF!,(IF(B25=Data!#REF!,Data!#REF!,(IF(B25=Data!#REF!,Data!#REF!,(IF(B25=Data!#REF!,Data!#REF!,Data!#REF!)))))))))</f>
        <v>#REF!</v>
      </c>
      <c r="N25" s="377"/>
      <c r="O25" s="378"/>
      <c r="P25" s="186" t="e">
        <f>IF(B25=Data!B106,Data!H106,(IF(B25=Data!B112,Data!H112,(IF(B25=Data!B114,Data!H114,(IF(B25=Data!#REF!,Data!#REF!,(IF(B25=Data!#REF!,Data!#REF!,(IF(B25=Data!B97,Data!H97,(IF(B25=Data!#REF!,Data!#REF!,(IF(B25=Data!#REF!,Data!#REF!,Data!#REF!)))))))))))))))&amp;IF(B25=Data!B232,Data!H232,(IF(B25=Data!B233,Data!H233,(IF(B25=Data!#REF!,Data!#REF!,(IF(B25=Data!B228,Data!H228,(IF(B25=Data!B229,Data!H229,(IF(B25=Data!#REF!,Data!H924,(IF(B25=Data!#REF!,Data!#REF!,(IF(B25=Data!B284,Data!H284,Data!#REF!)))))))))))))))&amp;IF(B25=Data!#REF!,Data!#REF!,(IF(B25=Data!#REF!,Data!#REF!,(IF(B25=Data!#REF!,Data!#REF!,(IF(B25=Data!#REF!,Data!#REF!,(IF(B25=Data!#REF!,Data!#REF!,Data!#REF!)))))))))</f>
        <v>#REF!</v>
      </c>
      <c r="Q25" s="378"/>
      <c r="R25" s="378"/>
      <c r="S25" s="186" t="e">
        <f>IF(B25=Data!B106,Data!I106,(IF(B25=Data!B112,Data!I112,(IF(B25=Data!B114,Data!I114,(IF(B25=Data!#REF!,Data!#REF!,(IF(B25=Data!#REF!,Data!#REF!,(IF(B25=Data!B97,Data!I97,(IF(B25=Data!#REF!,Data!#REF!,(IF(B25=Data!#REF!,Data!#REF!,Data!#REF!)))))))))))))))&amp;IF(B25=Data!B232,Data!I232,(IF(B25=Data!B233,Data!I233,(IF(B25=Data!#REF!,Data!#REF!,(IF(B25=Data!B228,Data!I228,(IF(B25=Data!B229,Data!I229,(IF(B25=Data!#REF!,Data!I924,(IF(B25=Data!#REF!,Data!#REF!,(IF(B25=Data!B284,Data!I284,Data!#REF!)))))))))))))))&amp;IF(B25=Data!#REF!,Data!#REF!,(IF(B25=Data!#REF!,Data!#REF!,(IF(B25=Data!#REF!,Data!#REF!,(IF(B25=Data!#REF!,Data!#REF!,(IF(B25=Data!#REF!,Data!#REF!,Data!#REF!)))))))))</f>
        <v>#REF!</v>
      </c>
      <c r="T25" s="379"/>
      <c r="U25" s="186" t="e">
        <f>IF(B25=Data!B106,Data!J106,(IF(B25=Data!B112,Data!J112,(IF(B25=Data!B114,Data!J114,(IF(B25=Data!#REF!,Data!#REF!,(IF(B25=Data!#REF!,Data!#REF!,(IF(B25=Data!B97,Data!J97,(IF(B25=Data!#REF!,Data!#REF!,(IF(B25=Data!#REF!,Data!#REF!,Data!#REF!)))))))))))))))&amp;IF(B25=Data!B232,Data!J232,(IF(B25=Data!B233,Data!J233,(IF(B25=Data!#REF!,Data!#REF!,(IF(B25=Data!B228,Data!J228,(IF(B25=Data!B229,Data!J229,(IF(B25=Data!#REF!,Data!J924,(IF(B25=Data!#REF!,Data!#REF!,(IF(B25=Data!B284,Data!J284,Data!#REF!)))))))))))))))&amp;IF(B25=Data!#REF!,Data!#REF!,(IF(B25=Data!#REF!,Data!#REF!,(IF(B25=Data!#REF!,Data!#REF!,(IF(B25=Data!#REF!,Data!#REF!,(IF(B25=Data!#REF!,Data!#REF!,Data!#REF!)))))))))</f>
        <v>#REF!</v>
      </c>
      <c r="V25" s="184" t="str">
        <f>IF(D25="","",VLOOKUP(B25,Data!$B$5:$J$404,9,FALSE)*D25)</f>
        <v/>
      </c>
    </row>
    <row r="26" spans="1:22" s="340" customFormat="1" ht="17" customHeight="1">
      <c r="A26" s="272"/>
      <c r="B26" s="419"/>
      <c r="C26" s="187" t="str">
        <f>IF(D26="","",VLOOKUP(B26,Data!$B$5:$L$404,2,FALSE))</f>
        <v/>
      </c>
      <c r="D26" s="274"/>
      <c r="E26" s="341"/>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118,Data!G118,(IF(B26=Data!B124,Data!G124,(IF(B26=Data!B126,Data!G126,(IF(B26=Data!#REF!,Data!#REF!,(IF(B26=Data!#REF!,Data!#REF!,(IF(B26=Data!B109,Data!G109,(IF(B26=Data!#REF!,Data!#REF!,(IF(B26=Data!#REF!,Data!#REF!,Data!#REF!)))))))))))))))&amp;IF(B26=Data!B244,Data!G244,(IF(B26=Data!B245,Data!G245,(IF(B26=Data!#REF!,Data!#REF!,(IF(B26=Data!B240,Data!G240,(IF(B26=Data!B241,Data!G241,(IF(B26=Data!#REF!,Data!G936,(IF(B26=Data!#REF!,Data!#REF!,(IF(B26=Data!B296,Data!G296,Data!#REF!)))))))))))))))&amp;IF(B26=Data!#REF!,Data!#REF!,(IF(B26=Data!#REF!,Data!#REF!,(IF(B26=Data!#REF!,Data!#REF!,(IF(B26=Data!#REF!,Data!#REF!,(IF(B26=Data!#REF!,Data!#REF!,Data!#REF!)))))))))</f>
        <v>#REF!</v>
      </c>
      <c r="N26" s="377"/>
      <c r="O26" s="378"/>
      <c r="P26" s="186" t="e">
        <f>IF(B26=Data!B118,Data!H118,(IF(B26=Data!B124,Data!H124,(IF(B26=Data!B126,Data!H126,(IF(B26=Data!#REF!,Data!#REF!,(IF(B26=Data!#REF!,Data!#REF!,(IF(B26=Data!B109,Data!H109,(IF(B26=Data!#REF!,Data!#REF!,(IF(B26=Data!#REF!,Data!#REF!,Data!#REF!)))))))))))))))&amp;IF(B26=Data!B244,Data!H244,(IF(B26=Data!B245,Data!H245,(IF(B26=Data!#REF!,Data!#REF!,(IF(B26=Data!B240,Data!H240,(IF(B26=Data!B241,Data!H241,(IF(B26=Data!#REF!,Data!H936,(IF(B26=Data!#REF!,Data!#REF!,(IF(B26=Data!B296,Data!H296,Data!#REF!)))))))))))))))&amp;IF(B26=Data!#REF!,Data!#REF!,(IF(B26=Data!#REF!,Data!#REF!,(IF(B26=Data!#REF!,Data!#REF!,(IF(B26=Data!#REF!,Data!#REF!,(IF(B26=Data!#REF!,Data!#REF!,Data!#REF!)))))))))</f>
        <v>#REF!</v>
      </c>
      <c r="Q26" s="378"/>
      <c r="R26" s="378"/>
      <c r="S26" s="186" t="e">
        <f>IF(B26=Data!B118,Data!I118,(IF(B26=Data!B124,Data!I124,(IF(B26=Data!B126,Data!I126,(IF(B26=Data!#REF!,Data!#REF!,(IF(B26=Data!#REF!,Data!#REF!,(IF(B26=Data!B109,Data!I109,(IF(B26=Data!#REF!,Data!#REF!,(IF(B26=Data!#REF!,Data!#REF!,Data!#REF!)))))))))))))))&amp;IF(B26=Data!B244,Data!I244,(IF(B26=Data!B245,Data!I245,(IF(B26=Data!#REF!,Data!#REF!,(IF(B26=Data!B240,Data!I240,(IF(B26=Data!B241,Data!I241,(IF(B26=Data!#REF!,Data!I936,(IF(B26=Data!#REF!,Data!#REF!,(IF(B26=Data!B296,Data!I296,Data!#REF!)))))))))))))))&amp;IF(B26=Data!#REF!,Data!#REF!,(IF(B26=Data!#REF!,Data!#REF!,(IF(B26=Data!#REF!,Data!#REF!,(IF(B26=Data!#REF!,Data!#REF!,(IF(B26=Data!#REF!,Data!#REF!,Data!#REF!)))))))))</f>
        <v>#REF!</v>
      </c>
      <c r="T26" s="379"/>
      <c r="U26" s="186" t="e">
        <f>IF(B26=Data!B118,Data!J118,(IF(B26=Data!B124,Data!J124,(IF(B26=Data!B126,Data!J126,(IF(B26=Data!#REF!,Data!#REF!,(IF(B26=Data!#REF!,Data!#REF!,(IF(B26=Data!B109,Data!J109,(IF(B26=Data!#REF!,Data!#REF!,(IF(B26=Data!#REF!,Data!#REF!,Data!#REF!)))))))))))))))&amp;IF(B26=Data!B244,Data!J244,(IF(B26=Data!B245,Data!J245,(IF(B26=Data!#REF!,Data!#REF!,(IF(B26=Data!B240,Data!J240,(IF(B26=Data!B241,Data!J241,(IF(B26=Data!#REF!,Data!J936,(IF(B26=Data!#REF!,Data!#REF!,(IF(B26=Data!B296,Data!J296,Data!#REF!)))))))))))))))&amp;IF(B26=Data!#REF!,Data!#REF!,(IF(B26=Data!#REF!,Data!#REF!,(IF(B26=Data!#REF!,Data!#REF!,(IF(B26=Data!#REF!,Data!#REF!,(IF(B26=Data!#REF!,Data!#REF!,Data!#REF!)))))))))</f>
        <v>#REF!</v>
      </c>
      <c r="V26" s="184" t="str">
        <f>IF(D26="","",VLOOKUP(B26,Data!$B$5:$J$404,9,FALSE)*D26)</f>
        <v/>
      </c>
    </row>
    <row r="27" spans="1:22" s="340" customFormat="1" ht="19.5" customHeight="1">
      <c r="A27" s="272"/>
      <c r="B27" s="695" t="s">
        <v>1299</v>
      </c>
      <c r="C27" s="696"/>
      <c r="D27" s="454">
        <f>SUM(D18:D25)</f>
        <v>20</v>
      </c>
      <c r="E27" s="191"/>
      <c r="F27" s="191"/>
      <c r="G27" s="455">
        <f>SUM(G18:G25)</f>
        <v>66328.19</v>
      </c>
      <c r="H27" s="383"/>
      <c r="I27" s="191"/>
      <c r="J27" s="191"/>
      <c r="K27" s="455">
        <f>SUM(K18:K26)</f>
        <v>5427</v>
      </c>
      <c r="L27" s="455">
        <f>SUM(L18:L26)</f>
        <v>4865</v>
      </c>
      <c r="M27" s="190">
        <f>SUM(M16:M17)</f>
        <v>0</v>
      </c>
      <c r="N27" s="190"/>
      <c r="O27" s="190"/>
      <c r="P27" s="190"/>
      <c r="Q27" s="190"/>
      <c r="R27" s="190">
        <f>SUM(R16:R17)</f>
        <v>0</v>
      </c>
      <c r="S27" s="190">
        <f>SUM(S16:S17)</f>
        <v>0</v>
      </c>
      <c r="T27" s="190"/>
      <c r="U27" s="190">
        <f>SUM(U16:U17)</f>
        <v>0</v>
      </c>
      <c r="V27" s="456">
        <f>SUM(V18:V26)</f>
        <v>28.628</v>
      </c>
    </row>
    <row r="28" spans="1:22" ht="10.25" customHeight="1">
      <c r="A28" s="272"/>
      <c r="B28" s="697"/>
      <c r="C28" s="698"/>
      <c r="D28" s="395"/>
      <c r="E28" s="311"/>
      <c r="F28" s="160" t="s">
        <v>523</v>
      </c>
      <c r="G28" s="157"/>
      <c r="H28" s="344"/>
      <c r="I28" s="344"/>
      <c r="J28" s="344"/>
      <c r="K28" s="161"/>
      <c r="L28" s="151"/>
      <c r="M28" s="298"/>
      <c r="T28" s="298"/>
      <c r="U28" s="298"/>
      <c r="V28" s="155"/>
    </row>
    <row r="29" spans="1:22"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22" ht="14">
      <c r="A30" s="297" t="s">
        <v>525</v>
      </c>
      <c r="B30" s="334"/>
      <c r="C30" s="308"/>
      <c r="D30" s="386" t="s">
        <v>87</v>
      </c>
      <c r="F30" s="685"/>
      <c r="G30" s="686"/>
      <c r="H30" s="297" t="s">
        <v>88</v>
      </c>
      <c r="I30" s="350"/>
      <c r="J30" s="154" t="s">
        <v>89</v>
      </c>
      <c r="K30" s="154"/>
      <c r="L30" s="150"/>
      <c r="V30" s="155"/>
    </row>
    <row r="31" spans="1:22">
      <c r="A31" s="297" t="s">
        <v>526</v>
      </c>
      <c r="B31" s="297"/>
      <c r="C31" s="298"/>
      <c r="F31" s="685"/>
      <c r="G31" s="686"/>
      <c r="H31" s="297"/>
      <c r="I31" s="350"/>
      <c r="J31" s="154" t="s">
        <v>93</v>
      </c>
      <c r="K31" s="154"/>
      <c r="L31" s="150"/>
      <c r="V31" s="155"/>
    </row>
    <row r="32" spans="1:22"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1298</v>
      </c>
      <c r="G35" s="674"/>
      <c r="H35" s="673" t="s">
        <v>1297</v>
      </c>
      <c r="I35" s="674"/>
      <c r="J35" s="158" t="s">
        <v>104</v>
      </c>
      <c r="K35" s="158"/>
      <c r="L35" s="675" t="s">
        <v>105</v>
      </c>
      <c r="M35" s="676"/>
      <c r="N35" s="676"/>
      <c r="O35" s="676"/>
      <c r="P35" s="676"/>
      <c r="Q35" s="676"/>
      <c r="R35" s="676"/>
      <c r="S35" s="676"/>
      <c r="T35" s="676"/>
      <c r="U35" s="676"/>
      <c r="V35" s="677"/>
    </row>
    <row r="36" spans="1:22">
      <c r="B36" s="305"/>
    </row>
    <row r="39" spans="1:22" ht="19.25" customHeight="1"/>
    <row r="40" spans="1:22" ht="19.25" customHeight="1"/>
    <row r="41" spans="1:22" s="354" customFormat="1" ht="17.75" customHeight="1">
      <c r="A41" s="163" t="s">
        <v>886</v>
      </c>
      <c r="B41" s="146"/>
      <c r="C41" s="163" t="s">
        <v>569</v>
      </c>
      <c r="D41" s="382"/>
      <c r="E41" s="363"/>
      <c r="F41" s="163" t="s">
        <v>880</v>
      </c>
      <c r="G41" s="146"/>
      <c r="H41" s="163" t="s">
        <v>569</v>
      </c>
      <c r="K41" s="265"/>
      <c r="L41" s="265"/>
      <c r="V41" s="264"/>
    </row>
    <row r="42" spans="1:22" s="354" customFormat="1" ht="17.75" customHeight="1">
      <c r="A42" s="163" t="s">
        <v>887</v>
      </c>
      <c r="B42" s="146"/>
      <c r="C42" s="163" t="s">
        <v>891</v>
      </c>
      <c r="D42" s="382"/>
      <c r="E42" s="363"/>
      <c r="F42" s="247" t="s">
        <v>881</v>
      </c>
      <c r="G42" s="381"/>
      <c r="H42" s="247" t="s">
        <v>891</v>
      </c>
      <c r="K42" s="265"/>
      <c r="L42" s="265"/>
      <c r="V42" s="264"/>
    </row>
    <row r="43" spans="1:22" s="354" customFormat="1" ht="17.75" customHeight="1">
      <c r="A43" s="163" t="s">
        <v>888</v>
      </c>
      <c r="B43" s="146"/>
      <c r="C43" s="163" t="s">
        <v>891</v>
      </c>
      <c r="D43" s="382"/>
      <c r="E43" s="363"/>
      <c r="F43" s="163" t="s">
        <v>882</v>
      </c>
      <c r="G43" s="146"/>
      <c r="H43" s="163" t="s">
        <v>569</v>
      </c>
      <c r="K43" s="265"/>
      <c r="L43" s="265"/>
      <c r="V43" s="264"/>
    </row>
    <row r="44" spans="1:22" s="354" customFormat="1" ht="17.75" customHeight="1">
      <c r="A44" s="163" t="s">
        <v>889</v>
      </c>
      <c r="B44" s="146"/>
      <c r="C44" s="163" t="s">
        <v>569</v>
      </c>
      <c r="D44" s="382"/>
      <c r="E44" s="363"/>
      <c r="F44" s="163" t="s">
        <v>883</v>
      </c>
      <c r="G44" s="146"/>
      <c r="H44" s="163" t="s">
        <v>569</v>
      </c>
      <c r="K44" s="265"/>
      <c r="L44" s="265"/>
      <c r="V44" s="264"/>
    </row>
    <row r="45" spans="1:22" s="354" customFormat="1" ht="17.75" customHeight="1">
      <c r="A45" s="163" t="s">
        <v>890</v>
      </c>
      <c r="B45" s="146"/>
      <c r="C45" s="163" t="s">
        <v>569</v>
      </c>
      <c r="D45" s="382"/>
      <c r="E45" s="363"/>
      <c r="F45" s="163" t="s">
        <v>885</v>
      </c>
      <c r="G45" s="146"/>
      <c r="H45" s="163" t="s">
        <v>569</v>
      </c>
      <c r="K45" s="265"/>
      <c r="L45" s="265"/>
      <c r="V45" s="264"/>
    </row>
    <row r="46" spans="1:22" ht="18.75" customHeight="1">
      <c r="A46" s="411"/>
      <c r="B46" s="411"/>
      <c r="C46" s="411"/>
      <c r="D46" s="384"/>
      <c r="E46" s="266"/>
      <c r="F46" s="163" t="s">
        <v>884</v>
      </c>
      <c r="H46" s="163" t="s">
        <v>569</v>
      </c>
    </row>
    <row r="47" spans="1:22" ht="17.5">
      <c r="A47" s="268"/>
      <c r="B47" s="411"/>
      <c r="C47" s="411"/>
      <c r="D47" s="384"/>
      <c r="E47" s="411"/>
      <c r="F47" s="267"/>
      <c r="G47" s="267"/>
      <c r="H47" s="411"/>
    </row>
    <row r="49" spans="1:12">
      <c r="D49" s="386" t="s">
        <v>872</v>
      </c>
    </row>
    <row r="50" spans="1:12">
      <c r="L50" s="355"/>
    </row>
    <row r="51" spans="1:12" ht="14">
      <c r="A51" s="356"/>
      <c r="C51" s="334"/>
      <c r="D51" s="398"/>
      <c r="L51" s="358"/>
    </row>
    <row r="52" spans="1:12" ht="14">
      <c r="A52" s="359"/>
      <c r="C52" s="334"/>
      <c r="D52" s="398"/>
      <c r="L52" s="358"/>
    </row>
    <row r="53" spans="1:12" ht="14">
      <c r="A53" s="359"/>
      <c r="C53" s="334"/>
      <c r="D53" s="398"/>
      <c r="L53" s="358"/>
    </row>
    <row r="54" spans="1:12" ht="14">
      <c r="A54" s="359"/>
      <c r="B54" s="334"/>
      <c r="C54" s="334"/>
      <c r="D54" s="398"/>
      <c r="L54" s="358"/>
    </row>
    <row r="55" spans="1:12" ht="14">
      <c r="A55" s="359"/>
      <c r="B55" s="334"/>
      <c r="C55" s="334"/>
      <c r="D55" s="398"/>
      <c r="L55" s="358"/>
    </row>
    <row r="56" spans="1:12" ht="14">
      <c r="A56" s="359"/>
      <c r="B56" s="334"/>
      <c r="C56" s="334"/>
      <c r="D56" s="398"/>
      <c r="L56" s="358"/>
    </row>
    <row r="57" spans="1:12" ht="14">
      <c r="A57" s="334"/>
      <c r="B57" s="334"/>
      <c r="C57" s="334"/>
      <c r="D57" s="398"/>
      <c r="L57" s="360"/>
    </row>
    <row r="58" spans="1:12" ht="14">
      <c r="A58" s="359"/>
      <c r="B58" s="334"/>
      <c r="C58" s="334"/>
      <c r="D58" s="398"/>
    </row>
    <row r="59" spans="1:12" ht="14">
      <c r="A59" s="334"/>
      <c r="B59" s="334"/>
      <c r="C59" s="334"/>
      <c r="D59" s="398"/>
    </row>
    <row r="60" spans="1:12" ht="14">
      <c r="A60" s="334"/>
      <c r="B60" s="334"/>
      <c r="C60" s="334"/>
      <c r="D60" s="398"/>
    </row>
    <row r="61" spans="1:12" ht="14">
      <c r="A61" s="359"/>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34"/>
      <c r="B71" s="334"/>
      <c r="C71" s="334"/>
      <c r="D71" s="398"/>
    </row>
    <row r="72" spans="1:4" ht="14">
      <c r="B72" s="334"/>
    </row>
    <row r="73" spans="1:4" ht="14">
      <c r="B73" s="334"/>
    </row>
    <row r="74" spans="1:4" ht="14">
      <c r="B74"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35" max="21" man="1"/>
  </rowBreaks>
  <drawing r:id="rId2"/>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1B08B-5A04-4F52-A952-E4781BFC6616}">
  <sheetPr>
    <pageSetUpPr fitToPage="1"/>
  </sheetPr>
  <dimension ref="A1:AD78"/>
  <sheetViews>
    <sheetView topLeftCell="A16" zoomScale="70" zoomScaleNormal="70" zoomScaleSheetLayoutView="85" workbookViewId="0">
      <selection activeCell="D25" sqref="D25"/>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48"/>
      <c r="I10" s="649"/>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1207</v>
      </c>
      <c r="C18" s="187" t="str">
        <f>IF(D18="","",VLOOKUP(B18,Data!$B$5:$L$404,2,FALSE))</f>
        <v/>
      </c>
      <c r="D18" s="274"/>
      <c r="E18" s="276"/>
      <c r="F18" s="185" t="str">
        <f>IF(D18="","",VLOOKUP(B18,Data!$B$5:$L$404,11,FALSE))</f>
        <v/>
      </c>
      <c r="G18" s="188" t="str">
        <f t="shared" ref="G18:G28"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7</v>
      </c>
      <c r="B19" s="419" t="s">
        <v>239</v>
      </c>
      <c r="C19" s="187" t="str">
        <f>IF(D19="","",VLOOKUP(B19,Data!$B$5:$L$404,2,FALSE))</f>
        <v>AAC7366</v>
      </c>
      <c r="D19" s="274">
        <v>4</v>
      </c>
      <c r="E19" s="466"/>
      <c r="F19" s="185">
        <f>IF(D19="","",VLOOKUP(B19,Data!$B$5:$L$404,11,FALSE))</f>
        <v>2618.06</v>
      </c>
      <c r="G19" s="188">
        <f t="shared" si="0"/>
        <v>10472.24</v>
      </c>
      <c r="H19" s="182" t="str">
        <f>IF(D19="","",VLOOKUP(B19,Data!$B$5:$D$404,3,FALSE))</f>
        <v>C/T</v>
      </c>
      <c r="I19" s="182" t="str">
        <f>IF(D19="","",VLOOKUP(B19,Data!$B$5:$M$404,12,FALSE))</f>
        <v>Indonesia</v>
      </c>
      <c r="J19" s="553" t="s">
        <v>1206</v>
      </c>
      <c r="K19" s="183">
        <f>IF(D19="","",VLOOKUP(B19,Data!$B$5:$E$404,4,FALSE)*D19)</f>
        <v>1064</v>
      </c>
      <c r="L19" s="183">
        <f>IF(D19="","",VLOOKUP(B19,Data!$B$5:$F$404,5,FALSE)*D19)</f>
        <v>984</v>
      </c>
      <c r="M19" s="189" t="e">
        <f>IF(B19=Data!B84,Data!G84,(IF(B19=Data!B90,Data!G90,(IF(B19=Data!B92,Data!G92,(IF(B19=Data!#REF!,Data!#REF!,(IF(B19=Data!#REF!,Data!#REF!,(IF(B19=Data!B75,Data!G75,(IF(B19=Data!#REF!,Data!#REF!,(IF(B19=Data!#REF!,Data!#REF!,Data!#REF!)))))))))))))))&amp;IF(B19=Data!B209,Data!G209,(IF(B19=Data!B210,Data!G210,(IF(B19=Data!#REF!,Data!#REF!,(IF(B19=Data!B205,Data!G205,(IF(B19=Data!B206,Data!G206,(IF(B19=Data!#REF!,Data!G902,(IF(B19=Data!#REF!,Data!#REF!,(IF(B19=Data!B262,Data!G262,Data!#REF!)))))))))))))))&amp;IF(B19=Data!#REF!,Data!#REF!,(IF(B19=Data!#REF!,Data!#REF!,(IF(B19=Data!#REF!,Data!#REF!,(IF(B19=Data!#REF!,Data!#REF!,(IF(B19=Data!#REF!,Data!#REF!,Data!#REF!)))))))))</f>
        <v>#REF!</v>
      </c>
      <c r="N19" s="377"/>
      <c r="O19" s="378"/>
      <c r="P19" s="186" t="e">
        <f>IF(B19=Data!B84,Data!H84,(IF(B19=Data!B90,Data!H90,(IF(B19=Data!B92,Data!H92,(IF(B19=Data!#REF!,Data!#REF!,(IF(B19=Data!#REF!,Data!#REF!,(IF(B19=Data!B75,Data!H75,(IF(B19=Data!#REF!,Data!#REF!,(IF(B19=Data!#REF!,Data!#REF!,Data!#REF!)))))))))))))))&amp;IF(B19=Data!B209,Data!H209,(IF(B19=Data!B210,Data!H210,(IF(B19=Data!#REF!,Data!#REF!,(IF(B19=Data!B205,Data!H205,(IF(B19=Data!B206,Data!H206,(IF(B19=Data!#REF!,Data!H902,(IF(B19=Data!#REF!,Data!#REF!,(IF(B19=Data!B262,Data!H262,Data!#REF!)))))))))))))))&amp;IF(B19=Data!#REF!,Data!#REF!,(IF(B19=Data!#REF!,Data!#REF!,(IF(B19=Data!#REF!,Data!#REF!,(IF(B19=Data!#REF!,Data!#REF!,(IF(B19=Data!#REF!,Data!#REF!,Data!#REF!)))))))))</f>
        <v>#REF!</v>
      </c>
      <c r="Q19" s="378"/>
      <c r="R19" s="378"/>
      <c r="S19" s="186" t="e">
        <f>IF(B19=Data!B84,Data!I84,(IF(B19=Data!B90,Data!I90,(IF(B19=Data!B92,Data!I92,(IF(B19=Data!#REF!,Data!#REF!,(IF(B19=Data!#REF!,Data!#REF!,(IF(B19=Data!B75,Data!I75,(IF(B19=Data!#REF!,Data!#REF!,(IF(B19=Data!#REF!,Data!#REF!,Data!#REF!)))))))))))))))&amp;IF(B19=Data!B209,Data!I209,(IF(B19=Data!B210,Data!I210,(IF(B19=Data!#REF!,Data!#REF!,(IF(B19=Data!B205,Data!I205,(IF(B19=Data!B206,Data!I206,(IF(B19=Data!#REF!,Data!I902,(IF(B19=Data!#REF!,Data!#REF!,(IF(B19=Data!B262,Data!I262,Data!#REF!)))))))))))))))&amp;IF(B19=Data!#REF!,Data!#REF!,(IF(B19=Data!#REF!,Data!#REF!,(IF(B19=Data!#REF!,Data!#REF!,(IF(B19=Data!#REF!,Data!#REF!,(IF(B19=Data!#REF!,Data!#REF!,Data!#REF!)))))))))</f>
        <v>#REF!</v>
      </c>
      <c r="T19" s="379"/>
      <c r="U19" s="186" t="e">
        <f>IF(B19=Data!B84,Data!J84,(IF(B19=Data!B90,Data!J90,(IF(B19=Data!B92,Data!J92,(IF(B19=Data!#REF!,Data!#REF!,(IF(B19=Data!#REF!,Data!#REF!,(IF(B19=Data!B75,Data!J75,(IF(B19=Data!#REF!,Data!#REF!,(IF(B19=Data!#REF!,Data!#REF!,Data!#REF!)))))))))))))))&amp;IF(B19=Data!B209,Data!J209,(IF(B19=Data!B210,Data!J210,(IF(B19=Data!#REF!,Data!#REF!,(IF(B19=Data!B205,Data!J205,(IF(B19=Data!B206,Data!J206,(IF(B19=Data!#REF!,Data!J902,(IF(B19=Data!#REF!,Data!#REF!,(IF(B19=Data!B262,Data!J262,Data!#REF!)))))))))))))))&amp;IF(B19=Data!#REF!,Data!#REF!,(IF(B19=Data!#REF!,Data!#REF!,(IF(B19=Data!#REF!,Data!#REF!,(IF(B19=Data!#REF!,Data!#REF!,(IF(B19=Data!#REF!,Data!#REF!,Data!#REF!)))))))))</f>
        <v>#REF!</v>
      </c>
      <c r="V19" s="184">
        <f>IF(D19="","",VLOOKUP(B19,Data!$B$5:$J$404,9,FALSE)*D19)</f>
        <v>5.952</v>
      </c>
    </row>
    <row r="20" spans="1:30" s="340" customFormat="1" ht="17" customHeight="1">
      <c r="A20" s="271"/>
      <c r="B20" s="420" t="s">
        <v>1253</v>
      </c>
      <c r="C20" s="187" t="str">
        <f>IF(D20="","",VLOOKUP(B20,Data!$B$5:$L$404,2,FALSE))</f>
        <v/>
      </c>
      <c r="D20" s="274"/>
      <c r="E20" s="276"/>
      <c r="F20" s="185" t="str">
        <f>IF(D20="","",VLOOKUP(B20,Data!$B$5:$L$404,11,FALSE))</f>
        <v/>
      </c>
      <c r="G20" s="188" t="str">
        <f t="shared" ref="G20:G21" si="1">IF(D20&gt;0,D20*F20,"-")</f>
        <v>-</v>
      </c>
      <c r="H20" s="182" t="str">
        <f>IF(D20="","",VLOOKUP(B20,Data!$B$5:$D$404,3,FALSE))</f>
        <v/>
      </c>
      <c r="I20" s="182" t="str">
        <f>IF(D20="","",VLOOKUP(B20,Data!$B$5:$M$404,12,FALSE))</f>
        <v/>
      </c>
      <c r="J20" s="279"/>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v>8</v>
      </c>
      <c r="B21" s="419" t="s">
        <v>547</v>
      </c>
      <c r="C21" s="187" t="str">
        <f>IF(D21="","",VLOOKUP(B21,Data!$B$5:$L$404,2,FALSE))</f>
        <v>ZG04870</v>
      </c>
      <c r="D21" s="274">
        <v>1</v>
      </c>
      <c r="E21" s="466"/>
      <c r="F21" s="185">
        <f>IF(D21="","",VLOOKUP(B21,Data!$B$5:$L$404,11,FALSE))</f>
        <v>1870.76</v>
      </c>
      <c r="G21" s="188">
        <f t="shared" si="1"/>
        <v>1870.76</v>
      </c>
      <c r="H21" s="182" t="str">
        <f>IF(D21="","",VLOOKUP(B21,Data!$B$5:$D$404,3,FALSE))</f>
        <v>C/T</v>
      </c>
      <c r="I21" s="182" t="str">
        <f>IF(D21="","",VLOOKUP(B21,Data!$B$5:$M$404,12,FALSE))</f>
        <v>Indonesia</v>
      </c>
      <c r="J21" s="553" t="s">
        <v>1252</v>
      </c>
      <c r="K21" s="183">
        <f>IF(D21="","",VLOOKUP(B21,Data!$B$5:$E$404,4,FALSE)*D21)</f>
        <v>201</v>
      </c>
      <c r="L21" s="183">
        <f>IF(D21="","",VLOOKUP(B21,Data!$B$5:$F$404,5,FALSE)*D21)</f>
        <v>181</v>
      </c>
      <c r="M21" s="189" t="e">
        <f>IF(B21=Data!B86,Data!G86,(IF(B21=Data!B92,Data!G92,(IF(B21=Data!B94,Data!G94,(IF(B21=Data!#REF!,Data!#REF!,(IF(B21=Data!#REF!,Data!#REF!,(IF(B21=Data!B77,Data!G77,(IF(B21=Data!#REF!,Data!#REF!,(IF(B21=Data!#REF!,Data!#REF!,Data!#REF!)))))))))))))))&amp;IF(B21=Data!B211,Data!G211,(IF(B21=Data!B212,Data!G212,(IF(B21=Data!#REF!,Data!#REF!,(IF(B21=Data!B207,Data!G207,(IF(B21=Data!B208,Data!G208,(IF(B21=Data!#REF!,Data!G904,(IF(B21=Data!#REF!,Data!#REF!,(IF(B21=Data!B264,Data!G264,Data!#REF!)))))))))))))))&amp;IF(B21=Data!#REF!,Data!#REF!,(IF(B21=Data!#REF!,Data!#REF!,(IF(B21=Data!#REF!,Data!#REF!,(IF(B21=Data!#REF!,Data!#REF!,(IF(B21=Data!#REF!,Data!#REF!,Data!#REF!)))))))))</f>
        <v>#REF!</v>
      </c>
      <c r="N21" s="377"/>
      <c r="O21" s="378"/>
      <c r="P21" s="186" t="e">
        <f>IF(B21=Data!B86,Data!H86,(IF(B21=Data!B92,Data!H92,(IF(B21=Data!B94,Data!H94,(IF(B21=Data!#REF!,Data!#REF!,(IF(B21=Data!#REF!,Data!#REF!,(IF(B21=Data!B77,Data!H77,(IF(B21=Data!#REF!,Data!#REF!,(IF(B21=Data!#REF!,Data!#REF!,Data!#REF!)))))))))))))))&amp;IF(B21=Data!B211,Data!H211,(IF(B21=Data!B212,Data!H212,(IF(B21=Data!#REF!,Data!#REF!,(IF(B21=Data!B207,Data!H207,(IF(B21=Data!B208,Data!H208,(IF(B21=Data!#REF!,Data!H904,(IF(B21=Data!#REF!,Data!#REF!,(IF(B21=Data!B264,Data!H264,Data!#REF!)))))))))))))))&amp;IF(B21=Data!#REF!,Data!#REF!,(IF(B21=Data!#REF!,Data!#REF!,(IF(B21=Data!#REF!,Data!#REF!,(IF(B21=Data!#REF!,Data!#REF!,(IF(B21=Data!#REF!,Data!#REF!,Data!#REF!)))))))))</f>
        <v>#REF!</v>
      </c>
      <c r="Q21" s="378"/>
      <c r="R21" s="378"/>
      <c r="S21" s="186" t="e">
        <f>IF(B21=Data!B86,Data!I86,(IF(B21=Data!B92,Data!I92,(IF(B21=Data!B94,Data!I94,(IF(B21=Data!#REF!,Data!#REF!,(IF(B21=Data!#REF!,Data!#REF!,(IF(B21=Data!B77,Data!I77,(IF(B21=Data!#REF!,Data!#REF!,(IF(B21=Data!#REF!,Data!#REF!,Data!#REF!)))))))))))))))&amp;IF(B21=Data!B211,Data!I211,(IF(B21=Data!B212,Data!I212,(IF(B21=Data!#REF!,Data!#REF!,(IF(B21=Data!B207,Data!I207,(IF(B21=Data!B208,Data!I208,(IF(B21=Data!#REF!,Data!I904,(IF(B21=Data!#REF!,Data!#REF!,(IF(B21=Data!B264,Data!I264,Data!#REF!)))))))))))))))&amp;IF(B21=Data!#REF!,Data!#REF!,(IF(B21=Data!#REF!,Data!#REF!,(IF(B21=Data!#REF!,Data!#REF!,(IF(B21=Data!#REF!,Data!#REF!,(IF(B21=Data!#REF!,Data!#REF!,Data!#REF!)))))))))</f>
        <v>#REF!</v>
      </c>
      <c r="T21" s="379"/>
      <c r="U21" s="186" t="e">
        <f>IF(B21=Data!B86,Data!J86,(IF(B21=Data!B92,Data!J92,(IF(B21=Data!B94,Data!J94,(IF(B21=Data!#REF!,Data!#REF!,(IF(B21=Data!#REF!,Data!#REF!,(IF(B21=Data!B77,Data!J77,(IF(B21=Data!#REF!,Data!#REF!,(IF(B21=Data!#REF!,Data!#REF!,Data!#REF!)))))))))))))))&amp;IF(B21=Data!B211,Data!J211,(IF(B21=Data!B212,Data!J212,(IF(B21=Data!#REF!,Data!#REF!,(IF(B21=Data!B207,Data!J207,(IF(B21=Data!B208,Data!J208,(IF(B21=Data!#REF!,Data!J904,(IF(B21=Data!#REF!,Data!#REF!,(IF(B21=Data!B264,Data!J264,Data!#REF!)))))))))))))))&amp;IF(B21=Data!#REF!,Data!#REF!,(IF(B21=Data!#REF!,Data!#REF!,(IF(B21=Data!#REF!,Data!#REF!,(IF(B21=Data!#REF!,Data!#REF!,(IF(B21=Data!#REF!,Data!#REF!,Data!#REF!)))))))))</f>
        <v>#REF!</v>
      </c>
      <c r="V21" s="184">
        <f>IF(D21="","",VLOOKUP(B21,Data!$B$5:$J$404,9,FALSE)*D21)</f>
        <v>1.1499999999999999</v>
      </c>
    </row>
    <row r="22" spans="1:30" s="340" customFormat="1" ht="17" customHeight="1">
      <c r="A22" s="271">
        <v>9</v>
      </c>
      <c r="B22" s="419" t="s">
        <v>217</v>
      </c>
      <c r="C22" s="187" t="str">
        <f>IF(D22="","",VLOOKUP(B22,Data!$B$5:$L$404,2,FALSE))</f>
        <v>WH50430</v>
      </c>
      <c r="D22" s="274">
        <v>1</v>
      </c>
      <c r="E22" s="276"/>
      <c r="F22" s="185">
        <f>IF(D22="","",VLOOKUP(B22,Data!$B$5:$L$404,11,FALSE))</f>
        <v>2347.63</v>
      </c>
      <c r="G22" s="188">
        <f t="shared" si="0"/>
        <v>2347.63</v>
      </c>
      <c r="H22" s="182" t="str">
        <f>IF(D22="","",VLOOKUP(B22,Data!$B$5:$D$404,3,FALSE))</f>
        <v>C/T</v>
      </c>
      <c r="I22" s="182" t="str">
        <f>IF(D22="","",VLOOKUP(B22,Data!$B$5:$M$404,12,FALSE))</f>
        <v>Indonesia</v>
      </c>
      <c r="J22" s="553" t="s">
        <v>1252</v>
      </c>
      <c r="K22" s="183">
        <f>IF(D22="","",VLOOKUP(B22,Data!$B$5:$E$404,4,FALSE)*D22)</f>
        <v>222</v>
      </c>
      <c r="L22" s="183">
        <f>IF(D22="","",VLOOKUP(B22,Data!$B$5:$F$404,5,FALSE)*D22)</f>
        <v>201</v>
      </c>
      <c r="M22" s="189"/>
      <c r="N22" s="377"/>
      <c r="O22" s="378"/>
      <c r="P22" s="186"/>
      <c r="Q22" s="378"/>
      <c r="R22" s="378"/>
      <c r="S22" s="186"/>
      <c r="T22" s="379"/>
      <c r="U22" s="186"/>
      <c r="V22" s="184">
        <f>IF(D22="","",VLOOKUP(B22,Data!$B$5:$J$404,9,FALSE)*D22)</f>
        <v>1.1990000000000001</v>
      </c>
      <c r="W22" s="282"/>
      <c r="X22" s="282"/>
      <c r="Y22" s="282"/>
      <c r="Z22" s="282"/>
      <c r="AA22" s="282"/>
      <c r="AB22" s="282"/>
      <c r="AC22" s="282"/>
      <c r="AD22" s="282"/>
    </row>
    <row r="23" spans="1:30" s="340" customFormat="1" ht="17" customHeight="1">
      <c r="A23" s="272">
        <v>10</v>
      </c>
      <c r="B23" s="419" t="s">
        <v>213</v>
      </c>
      <c r="C23" s="187" t="str">
        <f>IF(D23="","",VLOOKUP(B23,Data!$B$5:$L$404,2,FALSE))</f>
        <v>WH50410</v>
      </c>
      <c r="D23" s="274">
        <v>7</v>
      </c>
      <c r="E23" s="466"/>
      <c r="F23" s="185">
        <f>IF(D23="","",VLOOKUP(B23,Data!$B$5:$L$404,11,FALSE))</f>
        <v>1897.4</v>
      </c>
      <c r="G23" s="188">
        <f t="shared" si="0"/>
        <v>13281.800000000001</v>
      </c>
      <c r="H23" s="182" t="str">
        <f>IF(D23="","",VLOOKUP(B23,Data!$B$5:$D$404,3,FALSE))</f>
        <v>C/T</v>
      </c>
      <c r="I23" s="182" t="str">
        <f>IF(D23="","",VLOOKUP(B23,Data!$B$5:$M$404,12,FALSE))</f>
        <v>Indonesia</v>
      </c>
      <c r="J23" s="553" t="s">
        <v>1252</v>
      </c>
      <c r="K23" s="183">
        <f>IF(D23="","",VLOOKUP(B23,Data!$B$5:$E$404,4,FALSE)*D23)</f>
        <v>1554</v>
      </c>
      <c r="L23" s="183">
        <f>IF(D23="","",VLOOKUP(B23,Data!$B$5:$F$404,5,FALSE)*D23)</f>
        <v>1407</v>
      </c>
      <c r="M23" s="189" t="e">
        <f>IF(B23=Data!B86,Data!G86,(IF(B23=Data!B92,Data!G92,(IF(B23=Data!B94,Data!G94,(IF(B23=Data!#REF!,Data!#REF!,(IF(B23=Data!#REF!,Data!#REF!,(IF(B23=Data!B77,Data!G77,(IF(B23=Data!#REF!,Data!#REF!,(IF(B23=Data!#REF!,Data!#REF!,Data!#REF!)))))))))))))))&amp;IF(B23=Data!B211,Data!G211,(IF(B23=Data!B212,Data!G212,(IF(B23=Data!#REF!,Data!#REF!,(IF(B23=Data!B207,Data!G207,(IF(B23=Data!B208,Data!G208,(IF(B23=Data!#REF!,Data!G904,(IF(B23=Data!#REF!,Data!#REF!,(IF(B23=Data!B264,Data!G264,Data!#REF!)))))))))))))))&amp;IF(B23=Data!#REF!,Data!#REF!,(IF(B23=Data!#REF!,Data!#REF!,(IF(B23=Data!#REF!,Data!#REF!,(IF(B23=Data!#REF!,Data!#REF!,(IF(B23=Data!#REF!,Data!#REF!,Data!#REF!)))))))))</f>
        <v>#REF!</v>
      </c>
      <c r="N23" s="377"/>
      <c r="O23" s="378"/>
      <c r="P23" s="186" t="e">
        <f>IF(B23=Data!B86,Data!H86,(IF(B23=Data!B92,Data!H92,(IF(B23=Data!B94,Data!H94,(IF(B23=Data!#REF!,Data!#REF!,(IF(B23=Data!#REF!,Data!#REF!,(IF(B23=Data!B77,Data!H77,(IF(B23=Data!#REF!,Data!#REF!,(IF(B23=Data!#REF!,Data!#REF!,Data!#REF!)))))))))))))))&amp;IF(B23=Data!B211,Data!H211,(IF(B23=Data!B212,Data!H212,(IF(B23=Data!#REF!,Data!#REF!,(IF(B23=Data!B207,Data!H207,(IF(B23=Data!B208,Data!H208,(IF(B23=Data!#REF!,Data!H904,(IF(B23=Data!#REF!,Data!#REF!,(IF(B23=Data!B264,Data!H264,Data!#REF!)))))))))))))))&amp;IF(B23=Data!#REF!,Data!#REF!,(IF(B23=Data!#REF!,Data!#REF!,(IF(B23=Data!#REF!,Data!#REF!,(IF(B23=Data!#REF!,Data!#REF!,(IF(B23=Data!#REF!,Data!#REF!,Data!#REF!)))))))))</f>
        <v>#REF!</v>
      </c>
      <c r="Q23" s="378"/>
      <c r="R23" s="378"/>
      <c r="S23" s="186" t="e">
        <f>IF(B23=Data!B86,Data!I86,(IF(B23=Data!B92,Data!I92,(IF(B23=Data!B94,Data!I94,(IF(B23=Data!#REF!,Data!#REF!,(IF(B23=Data!#REF!,Data!#REF!,(IF(B23=Data!B77,Data!I77,(IF(B23=Data!#REF!,Data!#REF!,(IF(B23=Data!#REF!,Data!#REF!,Data!#REF!)))))))))))))))&amp;IF(B23=Data!B211,Data!I211,(IF(B23=Data!B212,Data!I212,(IF(B23=Data!#REF!,Data!#REF!,(IF(B23=Data!B207,Data!I207,(IF(B23=Data!B208,Data!I208,(IF(B23=Data!#REF!,Data!I904,(IF(B23=Data!#REF!,Data!#REF!,(IF(B23=Data!B264,Data!I264,Data!#REF!)))))))))))))))&amp;IF(B23=Data!#REF!,Data!#REF!,(IF(B23=Data!#REF!,Data!#REF!,(IF(B23=Data!#REF!,Data!#REF!,(IF(B23=Data!#REF!,Data!#REF!,(IF(B23=Data!#REF!,Data!#REF!,Data!#REF!)))))))))</f>
        <v>#REF!</v>
      </c>
      <c r="T23" s="379"/>
      <c r="U23" s="186" t="e">
        <f>IF(B23=Data!B86,Data!J86,(IF(B23=Data!B92,Data!J92,(IF(B23=Data!B94,Data!J94,(IF(B23=Data!#REF!,Data!#REF!,(IF(B23=Data!#REF!,Data!#REF!,(IF(B23=Data!B77,Data!J77,(IF(B23=Data!#REF!,Data!#REF!,(IF(B23=Data!#REF!,Data!#REF!,Data!#REF!)))))))))))))))&amp;IF(B23=Data!B211,Data!J211,(IF(B23=Data!B212,Data!J212,(IF(B23=Data!#REF!,Data!#REF!,(IF(B23=Data!B207,Data!J207,(IF(B23=Data!B208,Data!J208,(IF(B23=Data!#REF!,Data!J904,(IF(B23=Data!#REF!,Data!#REF!,(IF(B23=Data!B264,Data!J264,Data!#REF!)))))))))))))))&amp;IF(B23=Data!#REF!,Data!#REF!,(IF(B23=Data!#REF!,Data!#REF!,(IF(B23=Data!#REF!,Data!#REF!,(IF(B23=Data!#REF!,Data!#REF!,(IF(B23=Data!#REF!,Data!#REF!,Data!#REF!)))))))))</f>
        <v>#REF!</v>
      </c>
      <c r="V23" s="184">
        <f>IF(D23="","",VLOOKUP(B23,Data!$B$5:$J$404,9,FALSE)*D23)</f>
        <v>8.3930000000000007</v>
      </c>
    </row>
    <row r="24" spans="1:30" s="340" customFormat="1" ht="17" customHeight="1">
      <c r="A24" s="272"/>
      <c r="B24" s="419"/>
      <c r="C24" s="187" t="str">
        <f>IF(D24="","",VLOOKUP(B24,Data!$B$5:$L$404,2,FALSE))</f>
        <v/>
      </c>
      <c r="D24" s="274"/>
      <c r="E24" s="466"/>
      <c r="F24" s="185" t="str">
        <f>IF(D24="","",VLOOKUP(B24,Data!$B$5:$L$404,11,FALSE))</f>
        <v/>
      </c>
      <c r="G24" s="188" t="str">
        <f t="shared" si="0"/>
        <v>-</v>
      </c>
      <c r="H24" s="182" t="str">
        <f>IF(D24="","",VLOOKUP(B24,Data!$B$5:$D$404,3,FALSE))</f>
        <v/>
      </c>
      <c r="I24" s="182" t="str">
        <f>IF(D24="","",VLOOKUP(B24,Data!$B$5:$M$404,12,FALSE))</f>
        <v/>
      </c>
      <c r="J24" s="553"/>
      <c r="K24" s="183" t="str">
        <f>IF(D24="","",VLOOKUP(B24,Data!$B$5:$E$404,4,FALSE)*D24)</f>
        <v/>
      </c>
      <c r="L24" s="183" t="str">
        <f>IF(D24="","",VLOOKUP(B24,Data!$B$5:$F$404,5,FALSE)*D24)</f>
        <v/>
      </c>
      <c r="M24" s="189" t="e">
        <f>IF(B24=Data!B85,Data!G85,(IF(B24=Data!B91,Data!G91,(IF(B24=Data!B93,Data!G93,(IF(B24=Data!#REF!,Data!#REF!,(IF(B24=Data!#REF!,Data!#REF!,(IF(B24=Data!B76,Data!G76,(IF(B24=Data!#REF!,Data!#REF!,(IF(B24=Data!#REF!,Data!#REF!,Data!#REF!)))))))))))))))&amp;IF(B24=Data!B210,Data!G210,(IF(B24=Data!B211,Data!G211,(IF(B24=Data!#REF!,Data!#REF!,(IF(B24=Data!B206,Data!G206,(IF(B24=Data!B207,Data!G207,(IF(B24=Data!#REF!,Data!G903,(IF(B24=Data!#REF!,Data!#REF!,(IF(B24=Data!B263,Data!G263,Data!#REF!)))))))))))))))&amp;IF(B24=Data!#REF!,Data!#REF!,(IF(B24=Data!#REF!,Data!#REF!,(IF(B24=Data!#REF!,Data!#REF!,(IF(B24=Data!#REF!,Data!#REF!,(IF(B24=Data!#REF!,Data!#REF!,Data!#REF!)))))))))</f>
        <v>#REF!</v>
      </c>
      <c r="N24" s="377"/>
      <c r="O24" s="378"/>
      <c r="P24" s="186" t="e">
        <f>IF(B24=Data!B85,Data!H85,(IF(B24=Data!B91,Data!H91,(IF(B24=Data!B93,Data!H93,(IF(B24=Data!#REF!,Data!#REF!,(IF(B24=Data!#REF!,Data!#REF!,(IF(B24=Data!B76,Data!H76,(IF(B24=Data!#REF!,Data!#REF!,(IF(B24=Data!#REF!,Data!#REF!,Data!#REF!)))))))))))))))&amp;IF(B24=Data!B210,Data!H210,(IF(B24=Data!B211,Data!H211,(IF(B24=Data!#REF!,Data!#REF!,(IF(B24=Data!B206,Data!H206,(IF(B24=Data!B207,Data!H207,(IF(B24=Data!#REF!,Data!H903,(IF(B24=Data!#REF!,Data!#REF!,(IF(B24=Data!B263,Data!H263,Data!#REF!)))))))))))))))&amp;IF(B24=Data!#REF!,Data!#REF!,(IF(B24=Data!#REF!,Data!#REF!,(IF(B24=Data!#REF!,Data!#REF!,(IF(B24=Data!#REF!,Data!#REF!,(IF(B24=Data!#REF!,Data!#REF!,Data!#REF!)))))))))</f>
        <v>#REF!</v>
      </c>
      <c r="Q24" s="378"/>
      <c r="R24" s="378"/>
      <c r="S24" s="186" t="e">
        <f>IF(B24=Data!B85,Data!I85,(IF(B24=Data!B91,Data!I91,(IF(B24=Data!B93,Data!I93,(IF(B24=Data!#REF!,Data!#REF!,(IF(B24=Data!#REF!,Data!#REF!,(IF(B24=Data!B76,Data!I76,(IF(B24=Data!#REF!,Data!#REF!,(IF(B24=Data!#REF!,Data!#REF!,Data!#REF!)))))))))))))))&amp;IF(B24=Data!B210,Data!I210,(IF(B24=Data!B211,Data!I211,(IF(B24=Data!#REF!,Data!#REF!,(IF(B24=Data!B206,Data!I206,(IF(B24=Data!B207,Data!I207,(IF(B24=Data!#REF!,Data!I903,(IF(B24=Data!#REF!,Data!#REF!,(IF(B24=Data!B263,Data!I263,Data!#REF!)))))))))))))))&amp;IF(B24=Data!#REF!,Data!#REF!,(IF(B24=Data!#REF!,Data!#REF!,(IF(B24=Data!#REF!,Data!#REF!,(IF(B24=Data!#REF!,Data!#REF!,(IF(B24=Data!#REF!,Data!#REF!,Data!#REF!)))))))))</f>
        <v>#REF!</v>
      </c>
      <c r="T24" s="379"/>
      <c r="U24" s="186" t="e">
        <f>IF(B24=Data!B85,Data!J85,(IF(B24=Data!B91,Data!J91,(IF(B24=Data!B93,Data!J93,(IF(B24=Data!#REF!,Data!#REF!,(IF(B24=Data!#REF!,Data!#REF!,(IF(B24=Data!B76,Data!J76,(IF(B24=Data!#REF!,Data!#REF!,(IF(B24=Data!#REF!,Data!#REF!,Data!#REF!)))))))))))))))&amp;IF(B24=Data!B210,Data!J210,(IF(B24=Data!B211,Data!J211,(IF(B24=Data!#REF!,Data!#REF!,(IF(B24=Data!B206,Data!J206,(IF(B24=Data!B207,Data!J207,(IF(B24=Data!#REF!,Data!J903,(IF(B24=Data!#REF!,Data!#REF!,(IF(B24=Data!B263,Data!J263,Data!#REF!)))))))))))))))&amp;IF(B24=Data!#REF!,Data!#REF!,(IF(B24=Data!#REF!,Data!#REF!,(IF(B24=Data!#REF!,Data!#REF!,(IF(B24=Data!#REF!,Data!#REF!,(IF(B24=Data!#REF!,Data!#REF!,Data!#REF!)))))))))</f>
        <v>#REF!</v>
      </c>
      <c r="V24" s="184" t="str">
        <f>IF(D24="","",VLOOKUP(B24,Data!$B$5:$J$404,9,FALSE)*D24)</f>
        <v/>
      </c>
    </row>
    <row r="25" spans="1:30" s="340" customFormat="1" ht="17" customHeight="1">
      <c r="A25" s="272"/>
      <c r="B25" s="419"/>
      <c r="C25" s="187" t="str">
        <f>IF(D25="","",VLOOKUP(B25,Data!$B$5:$L$404,2,FALSE))</f>
        <v/>
      </c>
      <c r="D25" s="274"/>
      <c r="E25" s="466"/>
      <c r="F25" s="185" t="str">
        <f>IF(D25="","",VLOOKUP(B25,Data!$B$5:$L$404,11,FALSE))</f>
        <v/>
      </c>
      <c r="G25" s="188" t="str">
        <f t="shared" si="0"/>
        <v>-</v>
      </c>
      <c r="H25" s="182" t="str">
        <f>IF(D25="","",VLOOKUP(B25,Data!$B$5:$D$404,3,FALSE))</f>
        <v/>
      </c>
      <c r="I25" s="182" t="str">
        <f>IF(D25="","",VLOOKUP(B25,Data!$B$5:$M$404,12,FALSE))</f>
        <v/>
      </c>
      <c r="J25" s="553"/>
      <c r="K25" s="183" t="str">
        <f>IF(D25="","",VLOOKUP(B25,Data!$B$5:$E$404,4,FALSE)*D25)</f>
        <v/>
      </c>
      <c r="L25" s="183" t="str">
        <f>IF(D25="","",VLOOKUP(B25,Data!$B$5:$F$404,5,FALSE)*D25)</f>
        <v/>
      </c>
      <c r="M25" s="189" t="e">
        <f>IF(B25=Data!B83,Data!G83,(IF(B25=Data!B89,Data!G89,(IF(B25=Data!B91,Data!G91,(IF(B25=Data!#REF!,Data!#REF!,(IF(B25=Data!#REF!,Data!#REF!,(IF(B25=Data!B74,Data!G74,(IF(B25=Data!#REF!,Data!#REF!,(IF(B25=Data!#REF!,Data!#REF!,Data!#REF!)))))))))))))))&amp;IF(B25=Data!B208,Data!G208,(IF(B25=Data!B209,Data!G209,(IF(B25=Data!#REF!,Data!#REF!,(IF(B25=Data!B204,Data!G204,(IF(B25=Data!B205,Data!G205,(IF(B25=Data!#REF!,Data!G901,(IF(B25=Data!#REF!,Data!#REF!,(IF(B25=Data!B261,Data!G261,Data!#REF!)))))))))))))))&amp;IF(B25=Data!#REF!,Data!#REF!,(IF(B25=Data!#REF!,Data!#REF!,(IF(B25=Data!#REF!,Data!#REF!,(IF(B25=Data!#REF!,Data!#REF!,(IF(B25=Data!#REF!,Data!#REF!,Data!#REF!)))))))))</f>
        <v>#REF!</v>
      </c>
      <c r="N25" s="377"/>
      <c r="O25" s="378"/>
      <c r="P25" s="186" t="e">
        <f>IF(B25=Data!B83,Data!H83,(IF(B25=Data!B89,Data!H89,(IF(B25=Data!B91,Data!H91,(IF(B25=Data!#REF!,Data!#REF!,(IF(B25=Data!#REF!,Data!#REF!,(IF(B25=Data!B74,Data!H74,(IF(B25=Data!#REF!,Data!#REF!,(IF(B25=Data!#REF!,Data!#REF!,Data!#REF!)))))))))))))))&amp;IF(B25=Data!B208,Data!H208,(IF(B25=Data!B209,Data!H209,(IF(B25=Data!#REF!,Data!#REF!,(IF(B25=Data!B204,Data!H204,(IF(B25=Data!B205,Data!H205,(IF(B25=Data!#REF!,Data!H901,(IF(B25=Data!#REF!,Data!#REF!,(IF(B25=Data!B261,Data!H261,Data!#REF!)))))))))))))))&amp;IF(B25=Data!#REF!,Data!#REF!,(IF(B25=Data!#REF!,Data!#REF!,(IF(B25=Data!#REF!,Data!#REF!,(IF(B25=Data!#REF!,Data!#REF!,(IF(B25=Data!#REF!,Data!#REF!,Data!#REF!)))))))))</f>
        <v>#REF!</v>
      </c>
      <c r="Q25" s="378"/>
      <c r="R25" s="378"/>
      <c r="S25" s="186" t="e">
        <f>IF(B25=Data!B83,Data!I83,(IF(B25=Data!B89,Data!I89,(IF(B25=Data!B91,Data!I91,(IF(B25=Data!#REF!,Data!#REF!,(IF(B25=Data!#REF!,Data!#REF!,(IF(B25=Data!B74,Data!I74,(IF(B25=Data!#REF!,Data!#REF!,(IF(B25=Data!#REF!,Data!#REF!,Data!#REF!)))))))))))))))&amp;IF(B25=Data!B208,Data!I208,(IF(B25=Data!B209,Data!I209,(IF(B25=Data!#REF!,Data!#REF!,(IF(B25=Data!B204,Data!I204,(IF(B25=Data!B205,Data!I205,(IF(B25=Data!#REF!,Data!I901,(IF(B25=Data!#REF!,Data!#REF!,(IF(B25=Data!B261,Data!I261,Data!#REF!)))))))))))))))&amp;IF(B25=Data!#REF!,Data!#REF!,(IF(B25=Data!#REF!,Data!#REF!,(IF(B25=Data!#REF!,Data!#REF!,(IF(B25=Data!#REF!,Data!#REF!,(IF(B25=Data!#REF!,Data!#REF!,Data!#REF!)))))))))</f>
        <v>#REF!</v>
      </c>
      <c r="T25" s="379"/>
      <c r="U25" s="186" t="e">
        <f>IF(B25=Data!B83,Data!J83,(IF(B25=Data!B89,Data!J89,(IF(B25=Data!B91,Data!J91,(IF(B25=Data!#REF!,Data!#REF!,(IF(B25=Data!#REF!,Data!#REF!,(IF(B25=Data!B74,Data!J74,(IF(B25=Data!#REF!,Data!#REF!,(IF(B25=Data!#REF!,Data!#REF!,Data!#REF!)))))))))))))))&amp;IF(B25=Data!B208,Data!J208,(IF(B25=Data!B209,Data!J209,(IF(B25=Data!#REF!,Data!#REF!,(IF(B25=Data!B204,Data!J204,(IF(B25=Data!B205,Data!J205,(IF(B25=Data!#REF!,Data!J901,(IF(B25=Data!#REF!,Data!#REF!,(IF(B25=Data!B261,Data!J261,Data!#REF!)))))))))))))))&amp;IF(B25=Data!#REF!,Data!#REF!,(IF(B25=Data!#REF!,Data!#REF!,(IF(B25=Data!#REF!,Data!#REF!,(IF(B25=Data!#REF!,Data!#REF!,(IF(B25=Data!#REF!,Data!#REF!,Data!#REF!)))))))))</f>
        <v>#REF!</v>
      </c>
      <c r="V25" s="184" t="str">
        <f>IF(D25="","",VLOOKUP(B25,Data!$B$5:$J$404,9,FALSE)*D25)</f>
        <v/>
      </c>
    </row>
    <row r="26" spans="1:30" s="409" customFormat="1" ht="17" customHeight="1">
      <c r="A26" s="410"/>
      <c r="B26" s="368"/>
      <c r="C26" s="187" t="str">
        <f>IF(D26="","",VLOOKUP(B26,Data!$B$5:$L$404,2,FALSE))</f>
        <v/>
      </c>
      <c r="D26" s="274"/>
      <c r="E26" s="273"/>
      <c r="F26" s="376" t="str">
        <f>IF(D26="","",VLOOKUP(B26,Data!$B$5:$L$404,11,FALSE))</f>
        <v/>
      </c>
      <c r="G26" s="400" t="str">
        <f t="shared" si="0"/>
        <v>-</v>
      </c>
      <c r="H26" s="401" t="str">
        <f>IF(D26="","",VLOOKUP(B26,Data!$B$5:$D$404,3,FALSE))</f>
        <v/>
      </c>
      <c r="I26" s="401" t="str">
        <f>IF(D26="","",VLOOKUP(B26,Data!$B$5:$M$404,12,FALSE))</f>
        <v/>
      </c>
      <c r="J26" s="402"/>
      <c r="K26" s="187" t="str">
        <f>IF(D26="","",VLOOKUP(B26,Data!$B$5:$E$404,4,FALSE)*D26)</f>
        <v/>
      </c>
      <c r="L26" s="187" t="str">
        <f>IF(D26="","",VLOOKUP(B26,Data!$B$5:$F$404,5,FALSE)*D26)</f>
        <v/>
      </c>
      <c r="M26" s="403"/>
      <c r="N26" s="404"/>
      <c r="O26" s="405"/>
      <c r="P26" s="406"/>
      <c r="Q26" s="405"/>
      <c r="R26" s="405"/>
      <c r="S26" s="406"/>
      <c r="T26" s="407"/>
      <c r="U26" s="406"/>
      <c r="V26" s="408" t="str">
        <f>IF(D26="","",VLOOKUP(B26,Data!$B$5:$J$404,9,FALSE)*D26)</f>
        <v/>
      </c>
      <c r="W26" s="386"/>
      <c r="X26" s="386"/>
      <c r="Y26" s="386"/>
      <c r="Z26" s="386"/>
      <c r="AA26" s="386"/>
      <c r="AB26" s="386"/>
      <c r="AC26" s="386"/>
      <c r="AD26" s="386"/>
    </row>
    <row r="27" spans="1:30" s="340" customFormat="1" ht="17" customHeight="1">
      <c r="A27" s="410"/>
      <c r="B27" s="342"/>
      <c r="C27" s="187" t="str">
        <f>IF(D27="","",VLOOKUP(B27,Data!$B$5:$L$404,2,FALSE))</f>
        <v/>
      </c>
      <c r="D27" s="274"/>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399"/>
      <c r="B28" s="342" t="s">
        <v>871</v>
      </c>
      <c r="C28" s="187" t="str">
        <f>IF(D28="","",VLOOKUP(B28,Data!$B$5:$L$404,2,FALSE))</f>
        <v/>
      </c>
      <c r="D28" s="274"/>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410"/>
      <c r="B29" s="342" t="s">
        <v>1302</v>
      </c>
      <c r="C29" s="187"/>
      <c r="D29" s="274" t="s">
        <v>12</v>
      </c>
      <c r="E29" s="276"/>
      <c r="F29" s="185"/>
      <c r="G29" s="188"/>
      <c r="H29" s="182"/>
      <c r="I29" s="182"/>
      <c r="J29" s="246"/>
      <c r="K29" s="183"/>
      <c r="L29" s="183"/>
      <c r="M29" s="189" t="e">
        <f>IF(B29=Data!B87,Data!G87,(IF(B29=Data!B93,Data!G93,(IF(B29=Data!B95,Data!G95,(IF(B29=Data!#REF!,Data!#REF!,(IF(B29=Data!#REF!,Data!#REF!,(IF(B29=Data!B78,Data!G78,(IF(B29=Data!#REF!,Data!#REF!,(IF(B29=Data!#REF!,Data!#REF!,Data!#REF!)))))))))))))))&amp;IF(B29=Data!B212,Data!G212,(IF(B29=Data!B213,Data!G213,(IF(B29=Data!#REF!,Data!#REF!,(IF(B29=Data!B208,Data!G208,(IF(B29=Data!B209,Data!G209,(IF(B29=Data!#REF!,Data!G905,(IF(B29=Data!#REF!,Data!#REF!,(IF(B29=Data!B265,Data!G265,Data!#REF!)))))))))))))))&amp;IF(B29=Data!#REF!,Data!#REF!,(IF(B29=Data!#REF!,Data!#REF!,(IF(B29=Data!#REF!,Data!#REF!,(IF(B29=Data!#REF!,Data!#REF!,(IF(B29=Data!#REF!,Data!#REF!,Data!#REF!)))))))))</f>
        <v>#REF!</v>
      </c>
      <c r="N29" s="377"/>
      <c r="O29" s="378"/>
      <c r="P29" s="186" t="e">
        <f>IF(B29=Data!B87,Data!H87,(IF(B29=Data!B93,Data!H93,(IF(B29=Data!B95,Data!H95,(IF(B29=Data!#REF!,Data!#REF!,(IF(B29=Data!#REF!,Data!#REF!,(IF(B29=Data!B78,Data!H78,(IF(B29=Data!#REF!,Data!#REF!,(IF(B29=Data!#REF!,Data!#REF!,Data!#REF!)))))))))))))))&amp;IF(B29=Data!B212,Data!H212,(IF(B29=Data!B213,Data!H213,(IF(B29=Data!#REF!,Data!#REF!,(IF(B29=Data!B208,Data!H208,(IF(B29=Data!B209,Data!H209,(IF(B29=Data!#REF!,Data!H905,(IF(B29=Data!#REF!,Data!#REF!,(IF(B29=Data!B265,Data!H265,Data!#REF!)))))))))))))))&amp;IF(B29=Data!#REF!,Data!#REF!,(IF(B29=Data!#REF!,Data!#REF!,(IF(B29=Data!#REF!,Data!#REF!,(IF(B29=Data!#REF!,Data!#REF!,(IF(B29=Data!#REF!,Data!#REF!,Data!#REF!)))))))))</f>
        <v>#REF!</v>
      </c>
      <c r="Q29" s="378"/>
      <c r="R29" s="378"/>
      <c r="S29" s="186" t="e">
        <f>IF(B29=Data!B87,Data!I87,(IF(B29=Data!B93,Data!I93,(IF(B29=Data!B95,Data!I95,(IF(B29=Data!#REF!,Data!#REF!,(IF(B29=Data!#REF!,Data!#REF!,(IF(B29=Data!B78,Data!I78,(IF(B29=Data!#REF!,Data!#REF!,(IF(B29=Data!#REF!,Data!#REF!,Data!#REF!)))))))))))))))&amp;IF(B29=Data!B212,Data!I212,(IF(B29=Data!B213,Data!I213,(IF(B29=Data!#REF!,Data!#REF!,(IF(B29=Data!B208,Data!I208,(IF(B29=Data!B209,Data!I209,(IF(B29=Data!#REF!,Data!I905,(IF(B29=Data!#REF!,Data!#REF!,(IF(B29=Data!B265,Data!I265,Data!#REF!)))))))))))))))&amp;IF(B29=Data!#REF!,Data!#REF!,(IF(B29=Data!#REF!,Data!#REF!,(IF(B29=Data!#REF!,Data!#REF!,(IF(B29=Data!#REF!,Data!#REF!,(IF(B29=Data!#REF!,Data!#REF!,Data!#REF!)))))))))</f>
        <v>#REF!</v>
      </c>
      <c r="T29" s="379"/>
      <c r="U29" s="186" t="e">
        <f>IF(B29=Data!B87,Data!J87,(IF(B29=Data!B93,Data!J93,(IF(B29=Data!B95,Data!J95,(IF(B29=Data!#REF!,Data!#REF!,(IF(B29=Data!#REF!,Data!#REF!,(IF(B29=Data!B78,Data!J78,(IF(B29=Data!#REF!,Data!#REF!,(IF(B29=Data!#REF!,Data!#REF!,Data!#REF!)))))))))))))))&amp;IF(B29=Data!B212,Data!J212,(IF(B29=Data!B213,Data!J213,(IF(B29=Data!#REF!,Data!#REF!,(IF(B29=Data!B208,Data!J208,(IF(B29=Data!B209,Data!J209,(IF(B29=Data!#REF!,Data!J905,(IF(B29=Data!#REF!,Data!#REF!,(IF(B29=Data!B265,Data!J265,Data!#REF!)))))))))))))))&amp;IF(B29=Data!#REF!,Data!#REF!,(IF(B29=Data!#REF!,Data!#REF!,(IF(B29=Data!#REF!,Data!#REF!,(IF(B29=Data!#REF!,Data!#REF!,(IF(B29=Data!#REF!,Data!#REF!,Data!#REF!)))))))))</f>
        <v>#REF!</v>
      </c>
      <c r="V29" s="184"/>
      <c r="W29" s="282"/>
      <c r="X29" s="282"/>
      <c r="Y29" s="282"/>
      <c r="Z29" s="282"/>
      <c r="AA29" s="282"/>
      <c r="AB29" s="282"/>
      <c r="AC29" s="282"/>
      <c r="AD29" s="282"/>
    </row>
    <row r="30" spans="1:30" s="340" customFormat="1" ht="19.5" customHeight="1">
      <c r="A30" s="272"/>
      <c r="B30" s="695" t="s">
        <v>1300</v>
      </c>
      <c r="C30" s="696"/>
      <c r="D30" s="269">
        <f>SUM(D16:D29)</f>
        <v>13</v>
      </c>
      <c r="E30" s="374"/>
      <c r="F30" s="380"/>
      <c r="G30" s="191">
        <f>SUM(G16:G29)</f>
        <v>27972.43</v>
      </c>
      <c r="H30" s="191"/>
      <c r="I30" s="383"/>
      <c r="J30" s="343"/>
      <c r="K30" s="191">
        <f>SUM(K16:K29)</f>
        <v>3041</v>
      </c>
      <c r="L30" s="191">
        <f>SUM(L16:L29)</f>
        <v>2773</v>
      </c>
      <c r="M30" s="191" t="e">
        <f>SUM(M16:M29)</f>
        <v>#REF!</v>
      </c>
      <c r="N30" s="190">
        <f>SUM(N14:N15)</f>
        <v>0</v>
      </c>
      <c r="O30" s="190" t="e">
        <f>SUM(#REF!)</f>
        <v>#REF!</v>
      </c>
      <c r="P30" s="190">
        <f>SUM(P14:P15)</f>
        <v>0</v>
      </c>
      <c r="Q30" s="190">
        <f>SUM(Q14:Q15)</f>
        <v>0</v>
      </c>
      <c r="R30" s="190" t="e">
        <f>SUM(#REF!)</f>
        <v>#REF!</v>
      </c>
      <c r="S30" s="190">
        <f>SUM(S14:S15)</f>
        <v>0</v>
      </c>
      <c r="T30" s="190">
        <f>SUM(T14:T15)</f>
        <v>0</v>
      </c>
      <c r="U30" s="190"/>
      <c r="V30" s="192">
        <f>SUM(V16:V29)</f>
        <v>16.694000000000003</v>
      </c>
      <c r="W30" s="282"/>
    </row>
    <row r="31" spans="1:30" ht="10.5" customHeight="1">
      <c r="A31" s="272"/>
      <c r="B31" s="697"/>
      <c r="C31" s="698"/>
      <c r="D31" s="395"/>
      <c r="E31" s="375"/>
      <c r="F31" s="311"/>
      <c r="G31" s="160" t="s">
        <v>523</v>
      </c>
      <c r="H31" s="157"/>
      <c r="I31" s="344"/>
      <c r="J31" s="344"/>
      <c r="K31" s="344"/>
      <c r="L31" s="161"/>
      <c r="M31" s="151"/>
      <c r="N31" s="298"/>
      <c r="U31" s="298"/>
      <c r="V31" s="298"/>
    </row>
    <row r="32" spans="1:30" ht="14">
      <c r="A32" s="290" t="s">
        <v>524</v>
      </c>
      <c r="B32" s="346"/>
      <c r="C32" s="347"/>
      <c r="D32" s="396" t="s">
        <v>81</v>
      </c>
      <c r="E32" s="305"/>
      <c r="F32" s="68" t="s">
        <v>82</v>
      </c>
      <c r="G32" s="72"/>
      <c r="H32" s="322" t="s">
        <v>83</v>
      </c>
      <c r="I32" s="349"/>
      <c r="J32" s="152" t="s">
        <v>84</v>
      </c>
      <c r="K32" s="152"/>
      <c r="L32" s="682" t="s">
        <v>85</v>
      </c>
      <c r="M32" s="683"/>
      <c r="N32" s="683"/>
      <c r="O32" s="683"/>
      <c r="P32" s="683"/>
      <c r="Q32" s="683"/>
      <c r="R32" s="683"/>
      <c r="S32" s="683"/>
      <c r="T32" s="683"/>
      <c r="U32" s="683"/>
      <c r="V32" s="684"/>
    </row>
    <row r="33" spans="1:22" ht="14">
      <c r="A33" s="297" t="s">
        <v>525</v>
      </c>
      <c r="B33" s="334"/>
      <c r="C33" s="308"/>
      <c r="D33" s="386" t="s">
        <v>87</v>
      </c>
      <c r="F33" s="685"/>
      <c r="G33" s="686"/>
      <c r="H33" s="297" t="s">
        <v>88</v>
      </c>
      <c r="I33" s="350"/>
      <c r="J33" s="154" t="s">
        <v>89</v>
      </c>
      <c r="K33" s="154"/>
      <c r="L33" s="150"/>
      <c r="V33" s="155"/>
    </row>
    <row r="34" spans="1:22">
      <c r="A34" s="297" t="s">
        <v>526</v>
      </c>
      <c r="B34" s="297"/>
      <c r="C34" s="298"/>
      <c r="D34" s="386"/>
      <c r="F34" s="685"/>
      <c r="G34" s="686"/>
      <c r="H34" s="297"/>
      <c r="I34" s="350"/>
      <c r="J34" s="154" t="s">
        <v>93</v>
      </c>
      <c r="K34" s="154"/>
      <c r="L34" s="150"/>
      <c r="V34" s="155"/>
    </row>
    <row r="35" spans="1:22" ht="10.5" customHeight="1">
      <c r="A35" s="311"/>
      <c r="B35" s="351"/>
      <c r="C35" s="352"/>
      <c r="D35" s="386" t="s">
        <v>94</v>
      </c>
      <c r="F35" s="685"/>
      <c r="G35" s="686"/>
      <c r="H35" s="297" t="s">
        <v>95</v>
      </c>
      <c r="I35" s="350"/>
      <c r="J35" s="154"/>
      <c r="K35" s="154"/>
      <c r="L35" s="150"/>
      <c r="V35" s="155"/>
    </row>
    <row r="36" spans="1:22" ht="13">
      <c r="A36" s="290" t="s">
        <v>96</v>
      </c>
      <c r="C36" s="292"/>
      <c r="D36" s="386" t="s">
        <v>97</v>
      </c>
      <c r="F36" s="76" t="s">
        <v>98</v>
      </c>
      <c r="G36" s="73"/>
      <c r="H36" s="297" t="s">
        <v>88</v>
      </c>
      <c r="I36" s="350"/>
      <c r="J36" s="154" t="s">
        <v>99</v>
      </c>
      <c r="K36" s="154"/>
      <c r="L36" s="150"/>
      <c r="V36" s="155"/>
    </row>
    <row r="37" spans="1:22" ht="10.5" customHeight="1">
      <c r="A37" s="297" t="s">
        <v>527</v>
      </c>
      <c r="C37" s="298"/>
      <c r="D37" s="386" t="s">
        <v>100</v>
      </c>
      <c r="F37" s="77"/>
      <c r="G37" s="162"/>
      <c r="H37" s="297" t="s">
        <v>101</v>
      </c>
      <c r="I37" s="350"/>
      <c r="J37" s="154" t="s">
        <v>528</v>
      </c>
      <c r="K37" s="154"/>
      <c r="L37" s="687" t="s">
        <v>103</v>
      </c>
      <c r="M37" s="688"/>
      <c r="N37" s="688"/>
      <c r="O37" s="688"/>
      <c r="P37" s="688"/>
      <c r="Q37" s="688"/>
      <c r="R37" s="688"/>
      <c r="S37" s="688"/>
      <c r="T37" s="688"/>
      <c r="U37" s="688"/>
      <c r="V37" s="689"/>
    </row>
    <row r="38" spans="1:22">
      <c r="A38" s="311"/>
      <c r="B38" s="312"/>
      <c r="C38" s="313"/>
      <c r="D38" s="397"/>
      <c r="E38" s="312"/>
      <c r="F38" s="673" t="s">
        <v>1298</v>
      </c>
      <c r="G38" s="674"/>
      <c r="H38" s="673" t="s">
        <v>1297</v>
      </c>
      <c r="I38" s="674"/>
      <c r="J38" s="158" t="s">
        <v>104</v>
      </c>
      <c r="K38" s="158"/>
      <c r="L38" s="675" t="s">
        <v>105</v>
      </c>
      <c r="M38" s="676"/>
      <c r="N38" s="676"/>
      <c r="O38" s="676"/>
      <c r="P38" s="676"/>
      <c r="Q38" s="676"/>
      <c r="R38" s="676"/>
      <c r="S38" s="676"/>
      <c r="T38" s="676"/>
      <c r="U38" s="676"/>
      <c r="V38" s="677"/>
    </row>
    <row r="39" spans="1:22">
      <c r="B39" s="305"/>
    </row>
    <row r="45" spans="1:22" s="354" customFormat="1" ht="26.25" customHeight="1">
      <c r="A45" s="163" t="s">
        <v>886</v>
      </c>
      <c r="B45" s="146"/>
      <c r="C45" s="163" t="s">
        <v>569</v>
      </c>
      <c r="D45" s="362"/>
      <c r="E45" s="362"/>
      <c r="F45" s="363"/>
      <c r="G45" s="163" t="s">
        <v>880</v>
      </c>
      <c r="H45" s="146"/>
      <c r="I45" s="163" t="s">
        <v>569</v>
      </c>
      <c r="K45" s="265"/>
      <c r="L45" s="265"/>
      <c r="V45" s="264"/>
    </row>
    <row r="46" spans="1:22" s="354" customFormat="1" ht="19.25" customHeight="1">
      <c r="A46" s="163" t="s">
        <v>887</v>
      </c>
      <c r="B46" s="146"/>
      <c r="C46" s="163" t="s">
        <v>891</v>
      </c>
      <c r="D46" s="362"/>
      <c r="E46" s="362"/>
      <c r="F46" s="363"/>
      <c r="G46" s="247" t="s">
        <v>881</v>
      </c>
      <c r="H46" s="381"/>
      <c r="I46" s="247" t="s">
        <v>891</v>
      </c>
      <c r="K46" s="265"/>
      <c r="L46" s="265"/>
      <c r="V46" s="264"/>
    </row>
    <row r="47" spans="1:22" s="354" customFormat="1" ht="19.25" customHeight="1">
      <c r="A47" s="163" t="s">
        <v>888</v>
      </c>
      <c r="B47" s="146"/>
      <c r="C47" s="163" t="s">
        <v>891</v>
      </c>
      <c r="D47" s="362"/>
      <c r="E47" s="362"/>
      <c r="F47" s="363"/>
      <c r="G47" s="163" t="s">
        <v>882</v>
      </c>
      <c r="H47" s="146"/>
      <c r="I47" s="163" t="s">
        <v>569</v>
      </c>
      <c r="K47" s="265"/>
      <c r="L47" s="265"/>
      <c r="V47" s="264"/>
    </row>
    <row r="48" spans="1:22" s="354" customFormat="1" ht="19.25" customHeight="1">
      <c r="A48" s="163" t="s">
        <v>889</v>
      </c>
      <c r="B48" s="146"/>
      <c r="C48" s="163" t="s">
        <v>569</v>
      </c>
      <c r="D48" s="362"/>
      <c r="E48" s="362"/>
      <c r="F48" s="363"/>
      <c r="G48" s="163" t="s">
        <v>883</v>
      </c>
      <c r="H48" s="146"/>
      <c r="I48" s="163" t="s">
        <v>569</v>
      </c>
      <c r="K48" s="265"/>
      <c r="L48" s="265"/>
      <c r="V48" s="264"/>
    </row>
    <row r="49" spans="1:22" s="354" customFormat="1" ht="19.25" customHeight="1">
      <c r="A49" s="163" t="s">
        <v>890</v>
      </c>
      <c r="B49" s="146"/>
      <c r="C49" s="163" t="s">
        <v>569</v>
      </c>
      <c r="D49" s="362"/>
      <c r="E49" s="362"/>
      <c r="F49" s="363"/>
      <c r="G49" s="163" t="s">
        <v>885</v>
      </c>
      <c r="H49" s="146"/>
      <c r="I49" s="163" t="s">
        <v>569</v>
      </c>
      <c r="K49" s="265"/>
      <c r="L49" s="265"/>
      <c r="V49" s="264"/>
    </row>
    <row r="50" spans="1:22" ht="18.75" customHeight="1">
      <c r="A50" s="411"/>
      <c r="B50" s="411"/>
      <c r="C50" s="411"/>
      <c r="D50" s="411"/>
      <c r="E50" s="411"/>
      <c r="F50" s="266"/>
      <c r="G50" s="163" t="s">
        <v>884</v>
      </c>
      <c r="H50" s="146"/>
      <c r="I50" s="163" t="s">
        <v>569</v>
      </c>
    </row>
    <row r="54" spans="1:22">
      <c r="A54" s="282" t="s">
        <v>1223</v>
      </c>
      <c r="L54" s="355"/>
    </row>
    <row r="55" spans="1:22" ht="14">
      <c r="A55" s="356"/>
      <c r="C55" s="334"/>
      <c r="D55" s="357"/>
      <c r="L55" s="358"/>
    </row>
    <row r="56" spans="1:22" ht="14">
      <c r="A56" s="359"/>
      <c r="C56" s="334"/>
      <c r="D56" s="357"/>
      <c r="L56" s="358"/>
    </row>
    <row r="57" spans="1:22" ht="14">
      <c r="A57" s="359"/>
      <c r="C57" s="334"/>
      <c r="D57" s="357"/>
      <c r="L57" s="358"/>
    </row>
    <row r="58" spans="1:22" ht="14">
      <c r="A58" s="359"/>
      <c r="B58" s="334"/>
      <c r="C58" s="334"/>
      <c r="D58" s="357"/>
      <c r="L58" s="358"/>
    </row>
    <row r="59" spans="1:22" ht="14">
      <c r="A59" s="359"/>
      <c r="B59" s="334"/>
      <c r="C59" s="334"/>
      <c r="D59" s="357"/>
      <c r="L59" s="358"/>
    </row>
    <row r="60" spans="1:22" ht="14">
      <c r="A60" s="359"/>
      <c r="B60" s="334"/>
      <c r="C60" s="334"/>
      <c r="D60" s="357"/>
      <c r="L60" s="358"/>
    </row>
    <row r="61" spans="1:22" ht="14">
      <c r="A61" s="334"/>
      <c r="B61" s="334"/>
      <c r="C61" s="334"/>
      <c r="D61" s="357"/>
      <c r="L61" s="360"/>
    </row>
    <row r="62" spans="1:22" ht="14">
      <c r="A62" s="359"/>
      <c r="B62" s="334"/>
      <c r="C62" s="334"/>
      <c r="D62" s="357"/>
    </row>
    <row r="63" spans="1:22" ht="14">
      <c r="A63" s="334"/>
      <c r="B63" s="334"/>
      <c r="C63" s="334"/>
      <c r="D63" s="357"/>
    </row>
    <row r="64" spans="1:22" ht="14">
      <c r="A64" s="334"/>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34"/>
      <c r="B75" s="334"/>
      <c r="C75" s="334"/>
      <c r="D75" s="357"/>
    </row>
    <row r="76" spans="1:4" ht="14">
      <c r="B76" s="334"/>
    </row>
    <row r="77" spans="1:4" ht="14">
      <c r="B77" s="334"/>
    </row>
    <row r="78" spans="1:4" ht="14">
      <c r="B78" s="334"/>
    </row>
  </sheetData>
  <mergeCells count="9">
    <mergeCell ref="F38:G38"/>
    <mergeCell ref="H38:I38"/>
    <mergeCell ref="L38:V38"/>
    <mergeCell ref="B30:C31"/>
    <mergeCell ref="L32:V32"/>
    <mergeCell ref="F33:G33"/>
    <mergeCell ref="F34:G34"/>
    <mergeCell ref="F35:G35"/>
    <mergeCell ref="L37:V37"/>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51E17-6BF7-48EF-82F6-6D87D973354D}">
  <sheetPr>
    <pageSetUpPr fitToPage="1"/>
  </sheetPr>
  <dimension ref="A1:AD74"/>
  <sheetViews>
    <sheetView topLeftCell="A7" zoomScale="70" zoomScaleNormal="70" zoomScaleSheetLayoutView="85" workbookViewId="0">
      <selection activeCell="D25" sqref="D25"/>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48"/>
      <c r="I10" s="649"/>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1305</v>
      </c>
      <c r="C18" s="187" t="str">
        <f>IF(D18="","",VLOOKUP(B18,Data!$B$5:$L$404,2,FALSE))</f>
        <v/>
      </c>
      <c r="D18" s="361"/>
      <c r="E18" s="276"/>
      <c r="F18" s="185" t="str">
        <f>IF(D18="","",VLOOKUP(B18,Data!$B$5:$L$404,11,FALSE))</f>
        <v/>
      </c>
      <c r="G18" s="188" t="str">
        <f t="shared" ref="G18:G27"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11</v>
      </c>
      <c r="B19" s="419" t="s">
        <v>353</v>
      </c>
      <c r="C19" s="187" t="str">
        <f>IF(D19="","",VLOOKUP(B19,Data!$B$5:$L$404,2,FALSE))</f>
        <v>WQ78260</v>
      </c>
      <c r="D19" s="361">
        <v>18</v>
      </c>
      <c r="E19" s="276"/>
      <c r="F19" s="185">
        <f>IF(D19="","",VLOOKUP(B19,Data!$B$5:$L$404,11,FALSE))</f>
        <v>4283.6499999999996</v>
      </c>
      <c r="G19" s="188">
        <f t="shared" si="0"/>
        <v>77105.7</v>
      </c>
      <c r="H19" s="182" t="str">
        <f>IF(D19="","",VLOOKUP(B19,Data!$B$5:$D$404,3,FALSE))</f>
        <v>C/T</v>
      </c>
      <c r="I19" s="182" t="str">
        <f>IF(D19="","",VLOOKUP(B19,Data!$B$5:$M$404,12,FALSE))</f>
        <v>Indonesia</v>
      </c>
      <c r="J19" s="280" t="s">
        <v>1304</v>
      </c>
      <c r="K19" s="183">
        <f>IF(D19="","",VLOOKUP(B19,Data!$B$5:$E$404,4,FALSE)*D19)</f>
        <v>5490</v>
      </c>
      <c r="L19" s="183">
        <f>IF(D19="","",VLOOKUP(B19,Data!$B$5:$F$404,5,FALSE)*D19)</f>
        <v>4842</v>
      </c>
      <c r="M19" s="189"/>
      <c r="N19" s="377"/>
      <c r="O19" s="378"/>
      <c r="P19" s="186"/>
      <c r="Q19" s="378"/>
      <c r="R19" s="378"/>
      <c r="S19" s="186"/>
      <c r="T19" s="379"/>
      <c r="U19" s="186"/>
      <c r="V19" s="184">
        <f>IF(D19="","",VLOOKUP(B19,Data!$B$5:$J$404,9,FALSE)*D19)</f>
        <v>27.612000000000002</v>
      </c>
      <c r="W19" s="282"/>
      <c r="X19" s="282"/>
      <c r="Y19" s="282"/>
      <c r="Z19" s="282"/>
      <c r="AA19" s="282"/>
      <c r="AB19" s="282"/>
      <c r="AC19" s="282"/>
      <c r="AD19" s="282"/>
    </row>
    <row r="20" spans="1:30" s="340" customFormat="1" ht="17" customHeight="1">
      <c r="A20" s="488">
        <v>12</v>
      </c>
      <c r="B20" s="368" t="s">
        <v>213</v>
      </c>
      <c r="C20" s="187" t="str">
        <f>IF(D20="","",VLOOKUP(B20,Data!$B$5:$L$404,2,FALSE))</f>
        <v>WH50410</v>
      </c>
      <c r="D20" s="361">
        <v>3</v>
      </c>
      <c r="E20" s="276"/>
      <c r="F20" s="185">
        <f>IF(D20="","",VLOOKUP(B20,Data!$B$5:$L$404,11,FALSE))</f>
        <v>1897.4</v>
      </c>
      <c r="G20" s="188">
        <f t="shared" si="0"/>
        <v>5692.2000000000007</v>
      </c>
      <c r="H20" s="182" t="str">
        <f>IF(D20="","",VLOOKUP(B20,Data!$B$5:$D$404,3,FALSE))</f>
        <v>C/T</v>
      </c>
      <c r="I20" s="182" t="str">
        <f>IF(D20="","",VLOOKUP(B20,Data!$B$5:$M$404,12,FALSE))</f>
        <v>Indonesia</v>
      </c>
      <c r="J20" s="280" t="s">
        <v>1304</v>
      </c>
      <c r="K20" s="183">
        <f>IF(D20="","",VLOOKUP(B20,Data!$B$5:$E$404,4,FALSE)*D20)</f>
        <v>666</v>
      </c>
      <c r="L20" s="183">
        <f>IF(D20="","",VLOOKUP(B20,Data!$B$5:$F$404,5,FALSE)*D20)</f>
        <v>603</v>
      </c>
      <c r="M20" s="189"/>
      <c r="N20" s="377"/>
      <c r="O20" s="378"/>
      <c r="P20" s="186"/>
      <c r="Q20" s="378"/>
      <c r="R20" s="378"/>
      <c r="S20" s="186"/>
      <c r="T20" s="379"/>
      <c r="U20" s="186"/>
      <c r="V20" s="184">
        <f>IF(D20="","",VLOOKUP(B20,Data!$B$5:$J$404,9,FALSE)*D20)</f>
        <v>3.5970000000000004</v>
      </c>
      <c r="W20" s="282"/>
      <c r="X20" s="282"/>
      <c r="Y20" s="282"/>
      <c r="Z20" s="282"/>
      <c r="AA20" s="282"/>
      <c r="AB20" s="282"/>
      <c r="AC20" s="282"/>
      <c r="AD20" s="282"/>
    </row>
    <row r="21" spans="1:30" s="340" customFormat="1" ht="17" customHeight="1">
      <c r="A21" s="488">
        <v>13</v>
      </c>
      <c r="B21" s="419" t="s">
        <v>413</v>
      </c>
      <c r="C21" s="187" t="str">
        <f>IF(D21="","",VLOOKUP(B21,Data!$B$5:$L$404,2,FALSE))</f>
        <v>ZH56750</v>
      </c>
      <c r="D21" s="361">
        <v>1</v>
      </c>
      <c r="E21" s="276"/>
      <c r="F21" s="185">
        <f>IF(D21="","",VLOOKUP(B21,Data!$B$5:$L$404,11,FALSE))</f>
        <v>2658.38</v>
      </c>
      <c r="G21" s="188">
        <f t="shared" si="0"/>
        <v>2658.38</v>
      </c>
      <c r="H21" s="182" t="str">
        <f>IF(D21="","",VLOOKUP(B21,Data!$B$5:$D$404,3,FALSE))</f>
        <v>C/T</v>
      </c>
      <c r="I21" s="182" t="str">
        <f>IF(D21="","",VLOOKUP(B21,Data!$B$5:$M$404,12,FALSE))</f>
        <v>Indonesia</v>
      </c>
      <c r="J21" s="280" t="s">
        <v>1304</v>
      </c>
      <c r="K21" s="183">
        <f>IF(D21="","",VLOOKUP(B21,Data!$B$5:$E$404,4,FALSE)*D21)</f>
        <v>266</v>
      </c>
      <c r="L21" s="183">
        <f>IF(D21="","",VLOOKUP(B21,Data!$B$5:$F$404,5,FALSE)*D21)</f>
        <v>246</v>
      </c>
      <c r="M21" s="189"/>
      <c r="N21" s="377"/>
      <c r="O21" s="378"/>
      <c r="P21" s="186"/>
      <c r="Q21" s="378"/>
      <c r="R21" s="378"/>
      <c r="S21" s="186"/>
      <c r="T21" s="379"/>
      <c r="U21" s="186"/>
      <c r="V21" s="184">
        <f>IF(D21="","",VLOOKUP(B21,Data!$B$5:$J$404,9,FALSE)*D21)</f>
        <v>1.488</v>
      </c>
      <c r="W21" s="282"/>
      <c r="X21" s="282"/>
      <c r="Y21" s="282"/>
      <c r="Z21" s="282"/>
      <c r="AA21" s="282"/>
      <c r="AB21" s="282"/>
      <c r="AC21" s="282"/>
      <c r="AD21" s="282"/>
    </row>
    <row r="22" spans="1:30" s="340" customFormat="1" ht="17" customHeight="1">
      <c r="A22" s="488"/>
      <c r="B22" s="419"/>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c r="C25" s="187" t="str">
        <f>IF(D25="","",VLOOKUP(B25,Data!$B$5:$L$404,2,FALSE))</f>
        <v/>
      </c>
      <c r="D25" s="361"/>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871</v>
      </c>
      <c r="C26" s="187" t="str">
        <f>IF(D26="","",VLOOKUP(B26,Data!$B$5:$L$404,2,FALSE))</f>
        <v/>
      </c>
      <c r="D26" s="339"/>
      <c r="E26" s="412"/>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272"/>
      <c r="B27" s="342" t="s">
        <v>1302</v>
      </c>
      <c r="C27" s="187" t="str">
        <f>IF(D27="","",VLOOKUP(B27,Data!$B$5:$L$404,2,FALSE))</f>
        <v/>
      </c>
      <c r="D27" s="339"/>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t="str">
        <f>IF(D27="","",VLOOKUP(B27,Data!$B$5:$J$404,9,FALSE)*D27)</f>
        <v/>
      </c>
      <c r="W27" s="282"/>
      <c r="X27" s="282"/>
      <c r="Y27" s="282"/>
      <c r="Z27" s="282"/>
      <c r="AA27" s="282"/>
      <c r="AB27" s="282"/>
      <c r="AC27" s="282"/>
      <c r="AD27" s="282"/>
    </row>
    <row r="28" spans="1:30" s="340" customFormat="1" ht="16.5" customHeight="1">
      <c r="A28" s="272"/>
      <c r="B28" s="695" t="s">
        <v>1301</v>
      </c>
      <c r="C28" s="696"/>
      <c r="D28" s="193">
        <f>SUM(D18:D27)</f>
        <v>22</v>
      </c>
      <c r="E28" s="380"/>
      <c r="F28" s="190"/>
      <c r="G28" s="191">
        <f>SUM(G18:G27)</f>
        <v>85456.28</v>
      </c>
      <c r="H28" s="343"/>
      <c r="I28" s="343"/>
      <c r="J28" s="343"/>
      <c r="K28" s="191">
        <f>SUM(K18:K27)</f>
        <v>6422</v>
      </c>
      <c r="L28" s="191">
        <f>SUM(L18:L27)</f>
        <v>5691</v>
      </c>
      <c r="M28" s="190">
        <f>SUM(M16:M17)</f>
        <v>0</v>
      </c>
      <c r="N28" s="190"/>
      <c r="O28" s="190"/>
      <c r="P28" s="190"/>
      <c r="Q28" s="190"/>
      <c r="R28" s="190">
        <f>SUM(R16:R17)</f>
        <v>0</v>
      </c>
      <c r="S28" s="190">
        <f>SUM(S16:S17)</f>
        <v>0</v>
      </c>
      <c r="T28" s="190"/>
      <c r="U28" s="190">
        <f>SUM(U16:U17)</f>
        <v>0</v>
      </c>
      <c r="V28" s="192">
        <f>SUM(V18:V27)</f>
        <v>32.697000000000003</v>
      </c>
    </row>
    <row r="29" spans="1:30" ht="10.25" customHeight="1">
      <c r="A29" s="272"/>
      <c r="B29" s="697"/>
      <c r="C29" s="698"/>
      <c r="D29" s="345"/>
      <c r="E29" s="311"/>
      <c r="F29" s="160" t="s">
        <v>523</v>
      </c>
      <c r="G29" s="157"/>
      <c r="H29" s="344"/>
      <c r="I29" s="344"/>
      <c r="J29" s="344"/>
      <c r="K29" s="161"/>
      <c r="L29" s="151"/>
      <c r="M29" s="298"/>
      <c r="T29" s="298"/>
      <c r="U29" s="298"/>
      <c r="V29" s="155"/>
    </row>
    <row r="30" spans="1:30"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386" t="s">
        <v>87</v>
      </c>
      <c r="F31" s="685"/>
      <c r="G31" s="686"/>
      <c r="H31" s="297" t="s">
        <v>88</v>
      </c>
      <c r="I31" s="350"/>
      <c r="J31" s="154" t="s">
        <v>89</v>
      </c>
      <c r="K31" s="154"/>
      <c r="L31" s="150"/>
      <c r="V31" s="155"/>
    </row>
    <row r="32" spans="1:30">
      <c r="A32" s="297" t="s">
        <v>526</v>
      </c>
      <c r="B32" s="297"/>
      <c r="C32" s="298"/>
      <c r="D32" s="386"/>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1298</v>
      </c>
      <c r="G36" s="674"/>
      <c r="H36" s="673" t="s">
        <v>1297</v>
      </c>
      <c r="I36" s="674"/>
      <c r="J36" s="158" t="s">
        <v>104</v>
      </c>
      <c r="K36" s="158"/>
      <c r="L36" s="675" t="s">
        <v>105</v>
      </c>
      <c r="M36" s="676"/>
      <c r="N36" s="676"/>
      <c r="O36" s="676"/>
      <c r="P36" s="676"/>
      <c r="Q36" s="676"/>
      <c r="R36" s="676"/>
      <c r="S36" s="676"/>
      <c r="T36" s="676"/>
      <c r="U36" s="676"/>
      <c r="V36" s="677"/>
    </row>
    <row r="37" spans="1:22">
      <c r="B37" s="305"/>
    </row>
    <row r="41" spans="1:22" s="354" customFormat="1" ht="21"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B7FFB-3A60-47E0-8C7F-E87FC14B3148}">
  <sheetPr>
    <pageSetUpPr fitToPage="1"/>
  </sheetPr>
  <dimension ref="A1:V74"/>
  <sheetViews>
    <sheetView topLeftCell="A10" zoomScale="85" zoomScaleNormal="85" zoomScaleSheetLayoutView="75" workbookViewId="0">
      <selection activeCell="E26" sqref="E26"/>
    </sheetView>
  </sheetViews>
  <sheetFormatPr defaultColWidth="9.1796875" defaultRowHeight="12.5"/>
  <cols>
    <col min="1" max="1" width="6.453125" style="282" customWidth="1"/>
    <col min="2" max="2" width="44.089843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2" width="14.3632812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50"/>
      <c r="I10" s="651"/>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1303</v>
      </c>
      <c r="C18" s="187" t="str">
        <f>IF(D18="","",VLOOKUP(B18,Data!$B$5:$L$404,2,FALSE))</f>
        <v/>
      </c>
      <c r="D18" s="274"/>
      <c r="E18" s="467"/>
      <c r="F18" s="185" t="str">
        <f>IF(D18="","",VLOOKUP(B18,Data!$B$5:$L$404,11,FALSE))</f>
        <v/>
      </c>
      <c r="G18" s="188" t="str">
        <f t="shared" ref="G18:G26"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195,Data!G195,(IF(B18=Data!B201,Data!G201,(IF(B18=Data!B203,Data!G203,(IF(B18=Data!#REF!,Data!#REF!,(IF(B18=Data!#REF!,Data!#REF!,(IF(B18=Data!B186,Data!G186,(IF(B18=Data!#REF!,Data!#REF!,(IF(B18=Data!#REF!,Data!#REF!,Data!#REF!)))))))))))))))&amp;IF(B18=Data!B321,Data!G321,(IF(B18=Data!B322,Data!G322,(IF(B18=Data!#REF!,Data!#REF!,(IF(B18=Data!B317,Data!G317,(IF(B18=Data!B318,Data!G318,(IF(B18=Data!#REF!,Data!G1013,(IF(B18=Data!#REF!,Data!#REF!,(IF(B18=Data!B373,Data!G373,Data!#REF!)))))))))))))))&amp;IF(B18=Data!#REF!,Data!#REF!,(IF(B18=Data!#REF!,Data!#REF!,(IF(B18=Data!#REF!,Data!#REF!,(IF(B18=Data!#REF!,Data!#REF!,(IF(B18=Data!#REF!,Data!#REF!,Data!#REF!)))))))))</f>
        <v>#REF!</v>
      </c>
      <c r="N18" s="377"/>
      <c r="O18" s="378"/>
      <c r="P18" s="186" t="e">
        <f>IF(B18=Data!B195,Data!H195,(IF(B18=Data!B201,Data!H201,(IF(B18=Data!B203,Data!H203,(IF(B18=Data!#REF!,Data!#REF!,(IF(B18=Data!#REF!,Data!#REF!,(IF(B18=Data!B186,Data!H186,(IF(B18=Data!#REF!,Data!#REF!,(IF(B18=Data!#REF!,Data!#REF!,Data!#REF!)))))))))))))))&amp;IF(B18=Data!B321,Data!H321,(IF(B18=Data!B322,Data!H322,(IF(B18=Data!#REF!,Data!#REF!,(IF(B18=Data!B317,Data!H317,(IF(B18=Data!B318,Data!H318,(IF(B18=Data!#REF!,Data!H1013,(IF(B18=Data!#REF!,Data!#REF!,(IF(B18=Data!B373,Data!H373,Data!#REF!)))))))))))))))&amp;IF(B18=Data!#REF!,Data!#REF!,(IF(B18=Data!#REF!,Data!#REF!,(IF(B18=Data!#REF!,Data!#REF!,(IF(B18=Data!#REF!,Data!#REF!,(IF(B18=Data!#REF!,Data!#REF!,Data!#REF!)))))))))</f>
        <v>#REF!</v>
      </c>
      <c r="Q18" s="378"/>
      <c r="R18" s="378"/>
      <c r="S18" s="186" t="e">
        <f>IF(B18=Data!B195,Data!I195,(IF(B18=Data!B201,Data!I201,(IF(B18=Data!B203,Data!I203,(IF(B18=Data!#REF!,Data!#REF!,(IF(B18=Data!#REF!,Data!#REF!,(IF(B18=Data!B186,Data!I186,(IF(B18=Data!#REF!,Data!#REF!,(IF(B18=Data!#REF!,Data!#REF!,Data!#REF!)))))))))))))))&amp;IF(B18=Data!B321,Data!I321,(IF(B18=Data!B322,Data!I322,(IF(B18=Data!#REF!,Data!#REF!,(IF(B18=Data!B317,Data!I317,(IF(B18=Data!B318,Data!I318,(IF(B18=Data!#REF!,Data!I1013,(IF(B18=Data!#REF!,Data!#REF!,(IF(B18=Data!B373,Data!I373,Data!#REF!)))))))))))))))&amp;IF(B18=Data!#REF!,Data!#REF!,(IF(B18=Data!#REF!,Data!#REF!,(IF(B18=Data!#REF!,Data!#REF!,(IF(B18=Data!#REF!,Data!#REF!,(IF(B18=Data!#REF!,Data!#REF!,Data!#REF!)))))))))</f>
        <v>#REF!</v>
      </c>
      <c r="T18" s="379"/>
      <c r="U18" s="186" t="e">
        <f>IF(B18=Data!B195,Data!J195,(IF(B18=Data!B201,Data!J201,(IF(B18=Data!B203,Data!J203,(IF(B18=Data!#REF!,Data!#REF!,(IF(B18=Data!#REF!,Data!#REF!,(IF(B18=Data!B186,Data!J186,(IF(B18=Data!#REF!,Data!#REF!,(IF(B18=Data!#REF!,Data!#REF!,Data!#REF!)))))))))))))))&amp;IF(B18=Data!B321,Data!J321,(IF(B18=Data!B322,Data!J322,(IF(B18=Data!#REF!,Data!#REF!,(IF(B18=Data!B317,Data!J317,(IF(B18=Data!B318,Data!J318,(IF(B18=Data!#REF!,Data!J1013,(IF(B18=Data!#REF!,Data!#REF!,(IF(B18=Data!B373,Data!J373,Data!#REF!)))))))))))))))&amp;IF(B18=Data!#REF!,Data!#REF!,(IF(B18=Data!#REF!,Data!#REF!,(IF(B18=Data!#REF!,Data!#REF!,(IF(B18=Data!#REF!,Data!#REF!,(IF(B18=Data!#REF!,Data!#REF!,Data!#REF!)))))))))</f>
        <v>#REF!</v>
      </c>
      <c r="V18" s="184" t="str">
        <f>IF(D18="","",VLOOKUP(B18,Data!$B$5:$J$404,9,FALSE)*D18)</f>
        <v/>
      </c>
    </row>
    <row r="19" spans="1:22" s="340" customFormat="1" ht="17" customHeight="1">
      <c r="A19" s="272">
        <v>1</v>
      </c>
      <c r="B19" s="419" t="s">
        <v>353</v>
      </c>
      <c r="C19" s="187" t="str">
        <f>IF(D19="","",VLOOKUP(B19,Data!$B$5:$L$404,2,FALSE))</f>
        <v>WQ78260</v>
      </c>
      <c r="D19" s="274">
        <v>10</v>
      </c>
      <c r="E19" s="466" t="s">
        <v>521</v>
      </c>
      <c r="F19" s="185">
        <f>IF(D19="","",VLOOKUP(B19,Data!$B$5:$L$404,11,FALSE))</f>
        <v>4283.6499999999996</v>
      </c>
      <c r="G19" s="188">
        <f t="shared" si="0"/>
        <v>42836.5</v>
      </c>
      <c r="H19" s="182" t="str">
        <f>IF(D19="","",VLOOKUP(B19,Data!$B$5:$D$404,3,FALSE))</f>
        <v>C/T</v>
      </c>
      <c r="I19" s="182" t="str">
        <f>IF(D19="","",VLOOKUP(B19,Data!$B$5:$M$404,12,FALSE))</f>
        <v>Indonesia</v>
      </c>
      <c r="J19" s="280" t="s">
        <v>1255</v>
      </c>
      <c r="K19" s="183">
        <f>IF(D19="","",VLOOKUP(B19,Data!$B$5:$E$404,4,FALSE)*D19)</f>
        <v>3050</v>
      </c>
      <c r="L19" s="183">
        <f>IF(D19="","",VLOOKUP(B19,Data!$B$5:$F$404,5,FALSE)*D19)</f>
        <v>2690</v>
      </c>
      <c r="M19" s="189" t="e">
        <f>IF(B19=Data!B117,Data!G117,(IF(B19=Data!B123,Data!G123,(IF(B19=Data!B125,Data!G125,(IF(B19=Data!#REF!,Data!#REF!,(IF(B19=Data!#REF!,Data!#REF!,(IF(B19=Data!B108,Data!G108,(IF(B19=Data!#REF!,Data!#REF!,(IF(B19=Data!#REF!,Data!#REF!,Data!#REF!)))))))))))))))&amp;IF(B19=Data!B243,Data!G243,(IF(B19=Data!B244,Data!G244,(IF(B19=Data!#REF!,Data!#REF!,(IF(B19=Data!B239,Data!G239,(IF(B19=Data!B240,Data!G240,(IF(B19=Data!#REF!,Data!G935,(IF(B19=Data!#REF!,Data!#REF!,(IF(B19=Data!B295,Data!G295,Data!#REF!)))))))))))))))&amp;IF(B19=Data!#REF!,Data!#REF!,(IF(B19=Data!#REF!,Data!#REF!,(IF(B19=Data!#REF!,Data!#REF!,(IF(B19=Data!#REF!,Data!#REF!,(IF(B19=Data!#REF!,Data!#REF!,Data!#REF!)))))))))</f>
        <v>#REF!</v>
      </c>
      <c r="N19" s="377"/>
      <c r="O19" s="378"/>
      <c r="P19" s="186" t="e">
        <f>IF(B19=Data!B117,Data!H117,(IF(B19=Data!B123,Data!H123,(IF(B19=Data!B125,Data!H125,(IF(B19=Data!#REF!,Data!#REF!,(IF(B19=Data!#REF!,Data!#REF!,(IF(B19=Data!B108,Data!H108,(IF(B19=Data!#REF!,Data!#REF!,(IF(B19=Data!#REF!,Data!#REF!,Data!#REF!)))))))))))))))&amp;IF(B19=Data!B243,Data!H243,(IF(B19=Data!B244,Data!H244,(IF(B19=Data!#REF!,Data!#REF!,(IF(B19=Data!B239,Data!H239,(IF(B19=Data!B240,Data!H240,(IF(B19=Data!#REF!,Data!H935,(IF(B19=Data!#REF!,Data!#REF!,(IF(B19=Data!B295,Data!H295,Data!#REF!)))))))))))))))&amp;IF(B19=Data!#REF!,Data!#REF!,(IF(B19=Data!#REF!,Data!#REF!,(IF(B19=Data!#REF!,Data!#REF!,(IF(B19=Data!#REF!,Data!#REF!,(IF(B19=Data!#REF!,Data!#REF!,Data!#REF!)))))))))</f>
        <v>#REF!</v>
      </c>
      <c r="Q19" s="378"/>
      <c r="R19" s="378"/>
      <c r="S19" s="186" t="e">
        <f>IF(B19=Data!B117,Data!I117,(IF(B19=Data!B123,Data!I123,(IF(B19=Data!B125,Data!I125,(IF(B19=Data!#REF!,Data!#REF!,(IF(B19=Data!#REF!,Data!#REF!,(IF(B19=Data!B108,Data!I108,(IF(B19=Data!#REF!,Data!#REF!,(IF(B19=Data!#REF!,Data!#REF!,Data!#REF!)))))))))))))))&amp;IF(B19=Data!B243,Data!I243,(IF(B19=Data!B244,Data!I244,(IF(B19=Data!#REF!,Data!#REF!,(IF(B19=Data!B239,Data!I239,(IF(B19=Data!B240,Data!I240,(IF(B19=Data!#REF!,Data!I935,(IF(B19=Data!#REF!,Data!#REF!,(IF(B19=Data!B295,Data!I295,Data!#REF!)))))))))))))))&amp;IF(B19=Data!#REF!,Data!#REF!,(IF(B19=Data!#REF!,Data!#REF!,(IF(B19=Data!#REF!,Data!#REF!,(IF(B19=Data!#REF!,Data!#REF!,(IF(B19=Data!#REF!,Data!#REF!,Data!#REF!)))))))))</f>
        <v>#REF!</v>
      </c>
      <c r="T19" s="379"/>
      <c r="U19" s="186" t="e">
        <f>IF(B19=Data!B117,Data!J117,(IF(B19=Data!B123,Data!J123,(IF(B19=Data!B125,Data!J125,(IF(B19=Data!#REF!,Data!#REF!,(IF(B19=Data!#REF!,Data!#REF!,(IF(B19=Data!B108,Data!J108,(IF(B19=Data!#REF!,Data!#REF!,(IF(B19=Data!#REF!,Data!#REF!,Data!#REF!)))))))))))))))&amp;IF(B19=Data!B243,Data!J243,(IF(B19=Data!B244,Data!J244,(IF(B19=Data!#REF!,Data!#REF!,(IF(B19=Data!B239,Data!J239,(IF(B19=Data!B240,Data!J240,(IF(B19=Data!#REF!,Data!J935,(IF(B19=Data!#REF!,Data!#REF!,(IF(B19=Data!B295,Data!J295,Data!#REF!)))))))))))))))&amp;IF(B19=Data!#REF!,Data!#REF!,(IF(B19=Data!#REF!,Data!#REF!,(IF(B19=Data!#REF!,Data!#REF!,(IF(B19=Data!#REF!,Data!#REF!,(IF(B19=Data!#REF!,Data!#REF!,Data!#REF!)))))))))</f>
        <v>#REF!</v>
      </c>
      <c r="V19" s="184">
        <f>IF(D19="","",VLOOKUP(B19,Data!$B$5:$J$404,9,FALSE)*D19)</f>
        <v>15.34</v>
      </c>
    </row>
    <row r="20" spans="1:22" s="340" customFormat="1" ht="17" customHeight="1">
      <c r="A20" s="272">
        <v>2</v>
      </c>
      <c r="B20" s="368" t="s">
        <v>205</v>
      </c>
      <c r="C20" s="187" t="str">
        <f>IF(D20="","",VLOOKUP(B20,Data!$B$5:$L$404,2,FALSE))</f>
        <v>WH50390</v>
      </c>
      <c r="D20" s="274">
        <v>2</v>
      </c>
      <c r="E20" s="466"/>
      <c r="F20" s="185">
        <f>IF(D20="","",VLOOKUP(B20,Data!$B$5:$L$404,11,FALSE))</f>
        <v>2142.8000000000002</v>
      </c>
      <c r="G20" s="188">
        <f t="shared" si="0"/>
        <v>4285.6000000000004</v>
      </c>
      <c r="H20" s="182" t="str">
        <f>IF(D20="","",VLOOKUP(B20,Data!$B$5:$D$404,3,FALSE))</f>
        <v>C/T</v>
      </c>
      <c r="I20" s="182" t="str">
        <f>IF(D20="","",VLOOKUP(B20,Data!$B$5:$M$404,12,FALSE))</f>
        <v>Indonesia</v>
      </c>
      <c r="J20" s="280" t="s">
        <v>1255</v>
      </c>
      <c r="K20" s="183">
        <f>IF(D20="","",VLOOKUP(B20,Data!$B$5:$E$404,4,FALSE)*D20)</f>
        <v>402</v>
      </c>
      <c r="L20" s="183">
        <f>IF(D20="","",VLOOKUP(B20,Data!$B$5:$F$404,5,FALSE)*D20)</f>
        <v>362</v>
      </c>
      <c r="M20" s="189" t="e">
        <f>IF(B20=Data!B102,Data!G102,(IF(B20=Data!B108,Data!G108,(IF(B20=Data!B110,Data!G110,(IF(B20=Data!#REF!,Data!#REF!,(IF(B20=Data!#REF!,Data!#REF!,(IF(B20=Data!B93,Data!G93,(IF(B20=Data!#REF!,Data!#REF!,(IF(B20=Data!#REF!,Data!#REF!,Data!#REF!)))))))))))))))&amp;IF(B20=Data!B228,Data!G228,(IF(B20=Data!B229,Data!G229,(IF(B20=Data!#REF!,Data!#REF!,(IF(B20=Data!B224,Data!G224,(IF(B20=Data!B225,Data!G225,(IF(B20=Data!#REF!,Data!G920,(IF(B20=Data!#REF!,Data!#REF!,(IF(B20=Data!B280,Data!G280,Data!#REF!)))))))))))))))&amp;IF(B20=Data!#REF!,Data!#REF!,(IF(B20=Data!#REF!,Data!#REF!,(IF(B20=Data!#REF!,Data!#REF!,(IF(B20=Data!#REF!,Data!#REF!,(IF(B20=Data!#REF!,Data!#REF!,Data!#REF!)))))))))</f>
        <v>#REF!</v>
      </c>
      <c r="N20" s="377"/>
      <c r="O20" s="378"/>
      <c r="P20" s="186" t="e">
        <f>IF(B20=Data!B102,Data!H102,(IF(B20=Data!B108,Data!H108,(IF(B20=Data!B110,Data!H110,(IF(B20=Data!#REF!,Data!#REF!,(IF(B20=Data!#REF!,Data!#REF!,(IF(B20=Data!B93,Data!H93,(IF(B20=Data!#REF!,Data!#REF!,(IF(B20=Data!#REF!,Data!#REF!,Data!#REF!)))))))))))))))&amp;IF(B20=Data!B228,Data!H228,(IF(B20=Data!B229,Data!H229,(IF(B20=Data!#REF!,Data!#REF!,(IF(B20=Data!B224,Data!H224,(IF(B20=Data!B225,Data!H225,(IF(B20=Data!#REF!,Data!H920,(IF(B20=Data!#REF!,Data!#REF!,(IF(B20=Data!B280,Data!H280,Data!#REF!)))))))))))))))&amp;IF(B20=Data!#REF!,Data!#REF!,(IF(B20=Data!#REF!,Data!#REF!,(IF(B20=Data!#REF!,Data!#REF!,(IF(B20=Data!#REF!,Data!#REF!,(IF(B20=Data!#REF!,Data!#REF!,Data!#REF!)))))))))</f>
        <v>#REF!</v>
      </c>
      <c r="Q20" s="378"/>
      <c r="R20" s="378"/>
      <c r="S20" s="186" t="e">
        <f>IF(B20=Data!B102,Data!I102,(IF(B20=Data!B108,Data!I108,(IF(B20=Data!B110,Data!I110,(IF(B20=Data!#REF!,Data!#REF!,(IF(B20=Data!#REF!,Data!#REF!,(IF(B20=Data!B93,Data!I93,(IF(B20=Data!#REF!,Data!#REF!,(IF(B20=Data!#REF!,Data!#REF!,Data!#REF!)))))))))))))))&amp;IF(B20=Data!B228,Data!I228,(IF(B20=Data!B229,Data!I229,(IF(B20=Data!#REF!,Data!#REF!,(IF(B20=Data!B224,Data!I224,(IF(B20=Data!B225,Data!I225,(IF(B20=Data!#REF!,Data!I920,(IF(B20=Data!#REF!,Data!#REF!,(IF(B20=Data!B280,Data!I280,Data!#REF!)))))))))))))))&amp;IF(B20=Data!#REF!,Data!#REF!,(IF(B20=Data!#REF!,Data!#REF!,(IF(B20=Data!#REF!,Data!#REF!,(IF(B20=Data!#REF!,Data!#REF!,(IF(B20=Data!#REF!,Data!#REF!,Data!#REF!)))))))))</f>
        <v>#REF!</v>
      </c>
      <c r="T20" s="379"/>
      <c r="U20" s="186" t="e">
        <f>IF(B20=Data!B102,Data!J102,(IF(B20=Data!B108,Data!J108,(IF(B20=Data!B110,Data!J110,(IF(B20=Data!#REF!,Data!#REF!,(IF(B20=Data!#REF!,Data!#REF!,(IF(B20=Data!B93,Data!J93,(IF(B20=Data!#REF!,Data!#REF!,(IF(B20=Data!#REF!,Data!#REF!,Data!#REF!)))))))))))))))&amp;IF(B20=Data!B228,Data!J228,(IF(B20=Data!B229,Data!J229,(IF(B20=Data!#REF!,Data!#REF!,(IF(B20=Data!B224,Data!J224,(IF(B20=Data!B225,Data!J225,(IF(B20=Data!#REF!,Data!J920,(IF(B20=Data!#REF!,Data!#REF!,(IF(B20=Data!B280,Data!J280,Data!#REF!)))))))))))))))&amp;IF(B20=Data!#REF!,Data!#REF!,(IF(B20=Data!#REF!,Data!#REF!,(IF(B20=Data!#REF!,Data!#REF!,(IF(B20=Data!#REF!,Data!#REF!,(IF(B20=Data!#REF!,Data!#REF!,Data!#REF!)))))))))</f>
        <v>#REF!</v>
      </c>
      <c r="V20" s="184">
        <f>IF(D20="","",VLOOKUP(B20,Data!$B$5:$J$404,9,FALSE)*D20)</f>
        <v>2.2999999999999998</v>
      </c>
    </row>
    <row r="21" spans="1:22" s="340" customFormat="1" ht="17" customHeight="1">
      <c r="A21" s="272">
        <v>3</v>
      </c>
      <c r="B21" s="368" t="s">
        <v>547</v>
      </c>
      <c r="C21" s="187" t="str">
        <f>IF(D21="","",VLOOKUP(B21,Data!$B$5:$L$404,2,FALSE))</f>
        <v>ZG04870</v>
      </c>
      <c r="D21" s="274">
        <v>1</v>
      </c>
      <c r="E21" s="466" t="s">
        <v>522</v>
      </c>
      <c r="F21" s="185">
        <f>IF(D21="","",VLOOKUP(B21,Data!$B$5:$L$404,11,FALSE))</f>
        <v>1870.76</v>
      </c>
      <c r="G21" s="188">
        <f t="shared" si="0"/>
        <v>1870.76</v>
      </c>
      <c r="H21" s="182" t="str">
        <f>IF(D21="","",VLOOKUP(B21,Data!$B$5:$D$404,3,FALSE))</f>
        <v>C/T</v>
      </c>
      <c r="I21" s="182" t="str">
        <f>IF(D21="","",VLOOKUP(B21,Data!$B$5:$M$404,12,FALSE))</f>
        <v>Indonesia</v>
      </c>
      <c r="J21" s="280" t="s">
        <v>1255</v>
      </c>
      <c r="K21" s="183">
        <f>IF(D21="","",VLOOKUP(B21,Data!$B$5:$E$404,4,FALSE)*D21)</f>
        <v>201</v>
      </c>
      <c r="L21" s="183">
        <f>IF(D21="","",VLOOKUP(B21,Data!$B$5:$F$404,5,FALSE)*D21)</f>
        <v>181</v>
      </c>
      <c r="M21" s="189" t="e">
        <f>IF(B21=Data!B202,Data!G202,(IF(B21=Data!B208,Data!G208,(IF(B21=Data!B210,Data!G210,(IF(B21=Data!#REF!,Data!#REF!,(IF(B21=Data!#REF!,Data!#REF!,(IF(B21=Data!B193,Data!G193,(IF(B21=Data!#REF!,Data!#REF!,(IF(B21=Data!#REF!,Data!#REF!,Data!#REF!)))))))))))))))&amp;IF(B21=Data!B328,Data!G328,(IF(B21=Data!B329,Data!G329,(IF(B21=Data!#REF!,Data!#REF!,(IF(B21=Data!B324,Data!G324,(IF(B21=Data!B325,Data!G325,(IF(B21=Data!#REF!,Data!G1020,(IF(B21=Data!#REF!,Data!#REF!,(IF(B21=Data!B380,Data!G380,Data!#REF!)))))))))))))))&amp;IF(B21=Data!#REF!,Data!#REF!,(IF(B21=Data!#REF!,Data!#REF!,(IF(B21=Data!#REF!,Data!#REF!,(IF(B21=Data!#REF!,Data!#REF!,(IF(B21=Data!#REF!,Data!#REF!,Data!#REF!)))))))))</f>
        <v>#REF!</v>
      </c>
      <c r="N21" s="377"/>
      <c r="O21" s="378"/>
      <c r="P21" s="186" t="e">
        <f>IF(B21=Data!B202,Data!H202,(IF(B21=Data!B208,Data!H208,(IF(B21=Data!B210,Data!H210,(IF(B21=Data!#REF!,Data!#REF!,(IF(B21=Data!#REF!,Data!#REF!,(IF(B21=Data!B193,Data!H193,(IF(B21=Data!#REF!,Data!#REF!,(IF(B21=Data!#REF!,Data!#REF!,Data!#REF!)))))))))))))))&amp;IF(B21=Data!B328,Data!H328,(IF(B21=Data!B329,Data!H329,(IF(B21=Data!#REF!,Data!#REF!,(IF(B21=Data!B324,Data!H324,(IF(B21=Data!B325,Data!H325,(IF(B21=Data!#REF!,Data!H1020,(IF(B21=Data!#REF!,Data!#REF!,(IF(B21=Data!B380,Data!H380,Data!#REF!)))))))))))))))&amp;IF(B21=Data!#REF!,Data!#REF!,(IF(B21=Data!#REF!,Data!#REF!,(IF(B21=Data!#REF!,Data!#REF!,(IF(B21=Data!#REF!,Data!#REF!,(IF(B21=Data!#REF!,Data!#REF!,Data!#REF!)))))))))</f>
        <v>#REF!</v>
      </c>
      <c r="Q21" s="378"/>
      <c r="R21" s="378"/>
      <c r="S21" s="186" t="e">
        <f>IF(B21=Data!B202,Data!I202,(IF(B21=Data!B208,Data!I208,(IF(B21=Data!B210,Data!I210,(IF(B21=Data!#REF!,Data!#REF!,(IF(B21=Data!#REF!,Data!#REF!,(IF(B21=Data!B193,Data!I193,(IF(B21=Data!#REF!,Data!#REF!,(IF(B21=Data!#REF!,Data!#REF!,Data!#REF!)))))))))))))))&amp;IF(B21=Data!B328,Data!I328,(IF(B21=Data!B329,Data!I329,(IF(B21=Data!#REF!,Data!#REF!,(IF(B21=Data!B324,Data!I324,(IF(B21=Data!B325,Data!I325,(IF(B21=Data!#REF!,Data!I1020,(IF(B21=Data!#REF!,Data!#REF!,(IF(B21=Data!B380,Data!I380,Data!#REF!)))))))))))))))&amp;IF(B21=Data!#REF!,Data!#REF!,(IF(B21=Data!#REF!,Data!#REF!,(IF(B21=Data!#REF!,Data!#REF!,(IF(B21=Data!#REF!,Data!#REF!,(IF(B21=Data!#REF!,Data!#REF!,Data!#REF!)))))))))</f>
        <v>#REF!</v>
      </c>
      <c r="T21" s="379"/>
      <c r="U21" s="186" t="e">
        <f>IF(B21=Data!B202,Data!J202,(IF(B21=Data!B208,Data!J208,(IF(B21=Data!B210,Data!J210,(IF(B21=Data!#REF!,Data!#REF!,(IF(B21=Data!#REF!,Data!#REF!,(IF(B21=Data!B193,Data!J193,(IF(B21=Data!#REF!,Data!#REF!,(IF(B21=Data!#REF!,Data!#REF!,Data!#REF!)))))))))))))))&amp;IF(B21=Data!B328,Data!J328,(IF(B21=Data!B329,Data!J329,(IF(B21=Data!#REF!,Data!#REF!,(IF(B21=Data!B324,Data!J324,(IF(B21=Data!B325,Data!J325,(IF(B21=Data!#REF!,Data!J1020,(IF(B21=Data!#REF!,Data!#REF!,(IF(B21=Data!B380,Data!J380,Data!#REF!)))))))))))))))&amp;IF(B21=Data!#REF!,Data!#REF!,(IF(B21=Data!#REF!,Data!#REF!,(IF(B21=Data!#REF!,Data!#REF!,(IF(B21=Data!#REF!,Data!#REF!,(IF(B21=Data!#REF!,Data!#REF!,Data!#REF!)))))))))</f>
        <v>#REF!</v>
      </c>
      <c r="V21" s="184">
        <f>IF(D21="","",VLOOKUP(B21,Data!$B$5:$J$404,9,FALSE)*D21)</f>
        <v>1.1499999999999999</v>
      </c>
    </row>
    <row r="22" spans="1:22" s="340" customFormat="1" ht="17" customHeight="1">
      <c r="A22" s="272">
        <v>4</v>
      </c>
      <c r="B22" s="368" t="s">
        <v>217</v>
      </c>
      <c r="C22" s="187" t="str">
        <f>IF(D22="","",VLOOKUP(B22,Data!$B$5:$L$404,2,FALSE))</f>
        <v>WH50430</v>
      </c>
      <c r="D22" s="274">
        <v>1</v>
      </c>
      <c r="E22" s="467"/>
      <c r="F22" s="185">
        <f>IF(D22="","",VLOOKUP(B22,Data!$B$5:$L$404,11,FALSE))</f>
        <v>2347.63</v>
      </c>
      <c r="G22" s="188">
        <f t="shared" si="0"/>
        <v>2347.63</v>
      </c>
      <c r="H22" s="182" t="str">
        <f>IF(D22="","",VLOOKUP(B22,Data!$B$5:$D$404,3,FALSE))</f>
        <v>C/T</v>
      </c>
      <c r="I22" s="182" t="str">
        <f>IF(D22="","",VLOOKUP(B22,Data!$B$5:$M$404,12,FALSE))</f>
        <v>Indonesia</v>
      </c>
      <c r="J22" s="280" t="s">
        <v>1255</v>
      </c>
      <c r="K22" s="183">
        <f>IF(D22="","",VLOOKUP(B22,Data!$B$5:$E$404,4,FALSE)*D22)</f>
        <v>222</v>
      </c>
      <c r="L22" s="183">
        <f>IF(D22="","",VLOOKUP(B22,Data!$B$5:$F$404,5,FALSE)*D22)</f>
        <v>201</v>
      </c>
      <c r="M22" s="189" t="e">
        <f>IF(B22=Data!B112,Data!G112,(IF(B22=Data!B118,Data!G118,(IF(B22=Data!B120,Data!G120,(IF(B22=Data!#REF!,Data!#REF!,(IF(B22=Data!#REF!,Data!#REF!,(IF(B22=Data!B103,Data!G103,(IF(B22=Data!#REF!,Data!#REF!,(IF(B22=Data!#REF!,Data!#REF!,Data!#REF!)))))))))))))))&amp;IF(B22=Data!B238,Data!G238,(IF(B22=Data!B239,Data!G239,(IF(B22=Data!#REF!,Data!#REF!,(IF(B22=Data!B234,Data!G234,(IF(B22=Data!B235,Data!G235,(IF(B22=Data!#REF!,Data!G930,(IF(B22=Data!#REF!,Data!#REF!,(IF(B22=Data!B290,Data!G290,Data!#REF!)))))))))))))))&amp;IF(B22=Data!#REF!,Data!#REF!,(IF(B22=Data!#REF!,Data!#REF!,(IF(B22=Data!#REF!,Data!#REF!,(IF(B22=Data!#REF!,Data!#REF!,(IF(B22=Data!#REF!,Data!#REF!,Data!#REF!)))))))))</f>
        <v>#REF!</v>
      </c>
      <c r="N22" s="377"/>
      <c r="O22" s="378"/>
      <c r="P22" s="186" t="e">
        <f>IF(B22=Data!B112,Data!H112,(IF(B22=Data!B118,Data!H118,(IF(B22=Data!B120,Data!H120,(IF(B22=Data!#REF!,Data!#REF!,(IF(B22=Data!#REF!,Data!#REF!,(IF(B22=Data!B103,Data!H103,(IF(B22=Data!#REF!,Data!#REF!,(IF(B22=Data!#REF!,Data!#REF!,Data!#REF!)))))))))))))))&amp;IF(B22=Data!B238,Data!H238,(IF(B22=Data!B239,Data!H239,(IF(B22=Data!#REF!,Data!#REF!,(IF(B22=Data!B234,Data!H234,(IF(B22=Data!B235,Data!H235,(IF(B22=Data!#REF!,Data!H930,(IF(B22=Data!#REF!,Data!#REF!,(IF(B22=Data!B290,Data!H290,Data!#REF!)))))))))))))))&amp;IF(B22=Data!#REF!,Data!#REF!,(IF(B22=Data!#REF!,Data!#REF!,(IF(B22=Data!#REF!,Data!#REF!,(IF(B22=Data!#REF!,Data!#REF!,(IF(B22=Data!#REF!,Data!#REF!,Data!#REF!)))))))))</f>
        <v>#REF!</v>
      </c>
      <c r="Q22" s="378"/>
      <c r="R22" s="378"/>
      <c r="S22" s="186" t="e">
        <f>IF(B22=Data!B112,Data!I112,(IF(B22=Data!B118,Data!I118,(IF(B22=Data!B120,Data!I120,(IF(B22=Data!#REF!,Data!#REF!,(IF(B22=Data!#REF!,Data!#REF!,(IF(B22=Data!B103,Data!I103,(IF(B22=Data!#REF!,Data!#REF!,(IF(B22=Data!#REF!,Data!#REF!,Data!#REF!)))))))))))))))&amp;IF(B22=Data!B238,Data!I238,(IF(B22=Data!B239,Data!I239,(IF(B22=Data!#REF!,Data!#REF!,(IF(B22=Data!B234,Data!I234,(IF(B22=Data!B235,Data!I235,(IF(B22=Data!#REF!,Data!I930,(IF(B22=Data!#REF!,Data!#REF!,(IF(B22=Data!B290,Data!I290,Data!#REF!)))))))))))))))&amp;IF(B22=Data!#REF!,Data!#REF!,(IF(B22=Data!#REF!,Data!#REF!,(IF(B22=Data!#REF!,Data!#REF!,(IF(B22=Data!#REF!,Data!#REF!,(IF(B22=Data!#REF!,Data!#REF!,Data!#REF!)))))))))</f>
        <v>#REF!</v>
      </c>
      <c r="T22" s="379"/>
      <c r="U22" s="186" t="e">
        <f>IF(B22=Data!B112,Data!J112,(IF(B22=Data!B118,Data!J118,(IF(B22=Data!B120,Data!J120,(IF(B22=Data!#REF!,Data!#REF!,(IF(B22=Data!#REF!,Data!#REF!,(IF(B22=Data!B103,Data!J103,(IF(B22=Data!#REF!,Data!#REF!,(IF(B22=Data!#REF!,Data!#REF!,Data!#REF!)))))))))))))))&amp;IF(B22=Data!B238,Data!J238,(IF(B22=Data!B239,Data!J239,(IF(B22=Data!#REF!,Data!#REF!,(IF(B22=Data!B234,Data!J234,(IF(B22=Data!B235,Data!J235,(IF(B22=Data!#REF!,Data!J930,(IF(B22=Data!#REF!,Data!#REF!,(IF(B22=Data!B290,Data!J290,Data!#REF!)))))))))))))))&amp;IF(B22=Data!#REF!,Data!#REF!,(IF(B22=Data!#REF!,Data!#REF!,(IF(B22=Data!#REF!,Data!#REF!,(IF(B22=Data!#REF!,Data!#REF!,(IF(B22=Data!#REF!,Data!#REF!,Data!#REF!)))))))))</f>
        <v>#REF!</v>
      </c>
      <c r="V22" s="184">
        <f>IF(D22="","",VLOOKUP(B22,Data!$B$5:$J$404,9,FALSE)*D22)</f>
        <v>1.1990000000000001</v>
      </c>
    </row>
    <row r="23" spans="1:22" s="340" customFormat="1" ht="17" customHeight="1">
      <c r="A23" s="272">
        <v>5</v>
      </c>
      <c r="B23" s="368" t="s">
        <v>215</v>
      </c>
      <c r="C23" s="187" t="str">
        <f>IF(D23="","",VLOOKUP(B23,Data!$B$5:$L$404,2,FALSE))</f>
        <v>WH50420</v>
      </c>
      <c r="D23" s="274">
        <v>1</v>
      </c>
      <c r="E23" s="467" t="s">
        <v>1035</v>
      </c>
      <c r="F23" s="185">
        <f>IF(D23="","",VLOOKUP(B23,Data!$B$5:$L$404,11,FALSE))</f>
        <v>1897.4</v>
      </c>
      <c r="G23" s="188">
        <f t="shared" si="0"/>
        <v>1897.4</v>
      </c>
      <c r="H23" s="182" t="str">
        <f>IF(D23="","",VLOOKUP(B23,Data!$B$5:$D$404,3,FALSE))</f>
        <v>C/T</v>
      </c>
      <c r="I23" s="182" t="str">
        <f>IF(D23="","",VLOOKUP(B23,Data!$B$5:$M$404,12,FALSE))</f>
        <v>Indonesia</v>
      </c>
      <c r="J23" s="280" t="s">
        <v>1255</v>
      </c>
      <c r="K23" s="183">
        <f>IF(D23="","",VLOOKUP(B23,Data!$B$5:$E$404,4,FALSE)*D23)</f>
        <v>222</v>
      </c>
      <c r="L23" s="183">
        <f>IF(D23="","",VLOOKUP(B23,Data!$B$5:$F$404,5,FALSE)*D23)</f>
        <v>201</v>
      </c>
      <c r="M23" s="189" t="e">
        <f>IF(B23=Data!B109,Data!G109,(IF(B23=Data!B115,Data!G115,(IF(B23=Data!B117,Data!G117,(IF(B23=Data!#REF!,Data!#REF!,(IF(B23=Data!#REF!,Data!#REF!,(IF(B23=Data!B100,Data!G100,(IF(B23=Data!#REF!,Data!#REF!,(IF(B23=Data!#REF!,Data!#REF!,Data!#REF!)))))))))))))))&amp;IF(B23=Data!B235,Data!G235,(IF(B23=Data!B236,Data!G236,(IF(B23=Data!#REF!,Data!#REF!,(IF(B23=Data!B231,Data!G231,(IF(B23=Data!B232,Data!G232,(IF(B23=Data!#REF!,Data!G927,(IF(B23=Data!#REF!,Data!#REF!,(IF(B23=Data!B287,Data!G287,Data!#REF!)))))))))))))))&amp;IF(B23=Data!#REF!,Data!#REF!,(IF(B23=Data!#REF!,Data!#REF!,(IF(B23=Data!#REF!,Data!#REF!,(IF(B23=Data!#REF!,Data!#REF!,(IF(B23=Data!#REF!,Data!#REF!,Data!#REF!)))))))))</f>
        <v>#REF!</v>
      </c>
      <c r="N23" s="377"/>
      <c r="O23" s="378"/>
      <c r="P23" s="186" t="e">
        <f>IF(B23=Data!B109,Data!H109,(IF(B23=Data!B115,Data!H115,(IF(B23=Data!B117,Data!H117,(IF(B23=Data!#REF!,Data!#REF!,(IF(B23=Data!#REF!,Data!#REF!,(IF(B23=Data!B100,Data!H100,(IF(B23=Data!#REF!,Data!#REF!,(IF(B23=Data!#REF!,Data!#REF!,Data!#REF!)))))))))))))))&amp;IF(B23=Data!B235,Data!H235,(IF(B23=Data!B236,Data!H236,(IF(B23=Data!#REF!,Data!#REF!,(IF(B23=Data!B231,Data!H231,(IF(B23=Data!B232,Data!H232,(IF(B23=Data!#REF!,Data!H927,(IF(B23=Data!#REF!,Data!#REF!,(IF(B23=Data!B287,Data!H287,Data!#REF!)))))))))))))))&amp;IF(B23=Data!#REF!,Data!#REF!,(IF(B23=Data!#REF!,Data!#REF!,(IF(B23=Data!#REF!,Data!#REF!,(IF(B23=Data!#REF!,Data!#REF!,(IF(B23=Data!#REF!,Data!#REF!,Data!#REF!)))))))))</f>
        <v>#REF!</v>
      </c>
      <c r="Q23" s="378"/>
      <c r="R23" s="378"/>
      <c r="S23" s="186" t="e">
        <f>IF(B23=Data!B109,Data!I109,(IF(B23=Data!B115,Data!I115,(IF(B23=Data!B117,Data!I117,(IF(B23=Data!#REF!,Data!#REF!,(IF(B23=Data!#REF!,Data!#REF!,(IF(B23=Data!B100,Data!I100,(IF(B23=Data!#REF!,Data!#REF!,(IF(B23=Data!#REF!,Data!#REF!,Data!#REF!)))))))))))))))&amp;IF(B23=Data!B235,Data!I235,(IF(B23=Data!B236,Data!I236,(IF(B23=Data!#REF!,Data!#REF!,(IF(B23=Data!B231,Data!I231,(IF(B23=Data!B232,Data!I232,(IF(B23=Data!#REF!,Data!I927,(IF(B23=Data!#REF!,Data!#REF!,(IF(B23=Data!B287,Data!I287,Data!#REF!)))))))))))))))&amp;IF(B23=Data!#REF!,Data!#REF!,(IF(B23=Data!#REF!,Data!#REF!,(IF(B23=Data!#REF!,Data!#REF!,(IF(B23=Data!#REF!,Data!#REF!,(IF(B23=Data!#REF!,Data!#REF!,Data!#REF!)))))))))</f>
        <v>#REF!</v>
      </c>
      <c r="T23" s="379"/>
      <c r="U23" s="186" t="e">
        <f>IF(B23=Data!B109,Data!J109,(IF(B23=Data!B115,Data!J115,(IF(B23=Data!B117,Data!J117,(IF(B23=Data!#REF!,Data!#REF!,(IF(B23=Data!#REF!,Data!#REF!,(IF(B23=Data!B100,Data!J100,(IF(B23=Data!#REF!,Data!#REF!,(IF(B23=Data!#REF!,Data!#REF!,Data!#REF!)))))))))))))))&amp;IF(B23=Data!B235,Data!J235,(IF(B23=Data!B236,Data!J236,(IF(B23=Data!#REF!,Data!#REF!,(IF(B23=Data!B231,Data!J231,(IF(B23=Data!B232,Data!J232,(IF(B23=Data!#REF!,Data!J927,(IF(B23=Data!#REF!,Data!#REF!,(IF(B23=Data!B287,Data!J287,Data!#REF!)))))))))))))))&amp;IF(B23=Data!#REF!,Data!#REF!,(IF(B23=Data!#REF!,Data!#REF!,(IF(B23=Data!#REF!,Data!#REF!,(IF(B23=Data!#REF!,Data!#REF!,(IF(B23=Data!#REF!,Data!#REF!,Data!#REF!)))))))))</f>
        <v>#REF!</v>
      </c>
      <c r="V23" s="184">
        <f>IF(D23="","",VLOOKUP(B23,Data!$B$5:$J$404,9,FALSE)*D23)</f>
        <v>1.1990000000000001</v>
      </c>
    </row>
    <row r="24" spans="1:22" s="340" customFormat="1" ht="17" customHeight="1">
      <c r="A24" s="272">
        <v>6</v>
      </c>
      <c r="B24" s="368" t="s">
        <v>241</v>
      </c>
      <c r="C24" s="187" t="str">
        <f>IF(D24="","",VLOOKUP(B24,Data!$B$5:$L$404,2,FALSE))</f>
        <v>AAC7368</v>
      </c>
      <c r="D24" s="274">
        <v>5</v>
      </c>
      <c r="E24" s="467"/>
      <c r="F24" s="185">
        <f>IF(D24="","",VLOOKUP(B24,Data!$B$5:$L$404,11,FALSE))</f>
        <v>2618.06</v>
      </c>
      <c r="G24" s="188">
        <f>IF(D24&gt;0,D24*F24,"-")</f>
        <v>13090.3</v>
      </c>
      <c r="H24" s="182" t="str">
        <f>IF(D24="","",VLOOKUP(B24,Data!$B$5:$D$404,3,FALSE))</f>
        <v>C/T</v>
      </c>
      <c r="I24" s="182" t="str">
        <f>IF(D24="","",VLOOKUP(B24,Data!$B$5:$M$404,12,FALSE))</f>
        <v>Indonesia</v>
      </c>
      <c r="J24" s="280" t="s">
        <v>1255</v>
      </c>
      <c r="K24" s="183">
        <f>IF(D24="","",VLOOKUP(B24,Data!$B$5:$E$404,4,FALSE)*D24)</f>
        <v>1330</v>
      </c>
      <c r="L24" s="183">
        <f>IF(D24="","",VLOOKUP(B24,Data!$B$5:$F$404,5,FALSE)*D24)</f>
        <v>1230</v>
      </c>
      <c r="M24" s="189" t="e">
        <f>IF(B24=Data!B105,Data!G105,(IF(B24=Data!B111,Data!G111,(IF(B24=Data!B113,Data!G113,(IF(B24=Data!#REF!,Data!#REF!,(IF(B24=Data!#REF!,Data!#REF!,(IF(B24=Data!B96,Data!G96,(IF(B24=Data!#REF!,Data!#REF!,(IF(B24=Data!#REF!,Data!#REF!,Data!#REF!)))))))))))))))&amp;IF(B24=Data!B231,Data!G231,(IF(B24=Data!B232,Data!G232,(IF(B24=Data!#REF!,Data!#REF!,(IF(B24=Data!B227,Data!G227,(IF(B24=Data!B228,Data!G228,(IF(B24=Data!#REF!,Data!G923,(IF(B24=Data!#REF!,Data!#REF!,(IF(B24=Data!B283,Data!G283,Data!#REF!)))))))))))))))&amp;IF(B24=Data!#REF!,Data!#REF!,(IF(B24=Data!#REF!,Data!#REF!,(IF(B24=Data!#REF!,Data!#REF!,(IF(B24=Data!#REF!,Data!#REF!,(IF(B24=Data!#REF!,Data!#REF!,Data!#REF!)))))))))</f>
        <v>#REF!</v>
      </c>
      <c r="N24" s="377"/>
      <c r="O24" s="378"/>
      <c r="P24" s="186" t="e">
        <f>IF(B24=Data!B105,Data!H105,(IF(B24=Data!B111,Data!H111,(IF(B24=Data!B113,Data!H113,(IF(B24=Data!#REF!,Data!#REF!,(IF(B24=Data!#REF!,Data!#REF!,(IF(B24=Data!B96,Data!H96,(IF(B24=Data!#REF!,Data!#REF!,(IF(B24=Data!#REF!,Data!#REF!,Data!#REF!)))))))))))))))&amp;IF(B24=Data!B231,Data!H231,(IF(B24=Data!B232,Data!H232,(IF(B24=Data!#REF!,Data!#REF!,(IF(B24=Data!B227,Data!H227,(IF(B24=Data!B228,Data!H228,(IF(B24=Data!#REF!,Data!H923,(IF(B24=Data!#REF!,Data!#REF!,(IF(B24=Data!B283,Data!H283,Data!#REF!)))))))))))))))&amp;IF(B24=Data!#REF!,Data!#REF!,(IF(B24=Data!#REF!,Data!#REF!,(IF(B24=Data!#REF!,Data!#REF!,(IF(B24=Data!#REF!,Data!#REF!,(IF(B24=Data!#REF!,Data!#REF!,Data!#REF!)))))))))</f>
        <v>#REF!</v>
      </c>
      <c r="Q24" s="378"/>
      <c r="R24" s="378"/>
      <c r="S24" s="186" t="e">
        <f>IF(B24=Data!B105,Data!I105,(IF(B24=Data!B111,Data!I111,(IF(B24=Data!B113,Data!I113,(IF(B24=Data!#REF!,Data!#REF!,(IF(B24=Data!#REF!,Data!#REF!,(IF(B24=Data!B96,Data!I96,(IF(B24=Data!#REF!,Data!#REF!,(IF(B24=Data!#REF!,Data!#REF!,Data!#REF!)))))))))))))))&amp;IF(B24=Data!B231,Data!I231,(IF(B24=Data!B232,Data!I232,(IF(B24=Data!#REF!,Data!#REF!,(IF(B24=Data!B227,Data!I227,(IF(B24=Data!B228,Data!I228,(IF(B24=Data!#REF!,Data!I923,(IF(B24=Data!#REF!,Data!#REF!,(IF(B24=Data!B283,Data!I283,Data!#REF!)))))))))))))))&amp;IF(B24=Data!#REF!,Data!#REF!,(IF(B24=Data!#REF!,Data!#REF!,(IF(B24=Data!#REF!,Data!#REF!,(IF(B24=Data!#REF!,Data!#REF!,(IF(B24=Data!#REF!,Data!#REF!,Data!#REF!)))))))))</f>
        <v>#REF!</v>
      </c>
      <c r="T24" s="379"/>
      <c r="U24" s="186" t="e">
        <f>IF(B24=Data!B105,Data!J105,(IF(B24=Data!B111,Data!J111,(IF(B24=Data!B113,Data!J113,(IF(B24=Data!#REF!,Data!#REF!,(IF(B24=Data!#REF!,Data!#REF!,(IF(B24=Data!B96,Data!J96,(IF(B24=Data!#REF!,Data!#REF!,(IF(B24=Data!#REF!,Data!#REF!,Data!#REF!)))))))))))))))&amp;IF(B24=Data!B231,Data!J231,(IF(B24=Data!B232,Data!J232,(IF(B24=Data!#REF!,Data!#REF!,(IF(B24=Data!B227,Data!J227,(IF(B24=Data!B228,Data!J228,(IF(B24=Data!#REF!,Data!J923,(IF(B24=Data!#REF!,Data!#REF!,(IF(B24=Data!B283,Data!J283,Data!#REF!)))))))))))))))&amp;IF(B24=Data!#REF!,Data!#REF!,(IF(B24=Data!#REF!,Data!#REF!,(IF(B24=Data!#REF!,Data!#REF!,(IF(B24=Data!#REF!,Data!#REF!,(IF(B24=Data!#REF!,Data!#REF!,Data!#REF!)))))))))</f>
        <v>#REF!</v>
      </c>
      <c r="V24" s="184">
        <f>IF(D24="","",VLOOKUP(B24,Data!$B$5:$J$404,9,FALSE)*D24)</f>
        <v>7.4399999999999995</v>
      </c>
    </row>
    <row r="25" spans="1:22" s="340" customFormat="1" ht="17" customHeight="1">
      <c r="A25" s="272"/>
      <c r="B25" s="368"/>
      <c r="C25" s="187" t="str">
        <f>IF(D25="","",VLOOKUP(B25,Data!$B$5:$L$404,2,FALSE))</f>
        <v/>
      </c>
      <c r="D25" s="274"/>
      <c r="E25" s="467"/>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106,Data!G106,(IF(B25=Data!B112,Data!G112,(IF(B25=Data!B114,Data!G114,(IF(B25=Data!#REF!,Data!#REF!,(IF(B25=Data!#REF!,Data!#REF!,(IF(B25=Data!B97,Data!G97,(IF(B25=Data!#REF!,Data!#REF!,(IF(B25=Data!#REF!,Data!#REF!,Data!#REF!)))))))))))))))&amp;IF(B25=Data!B232,Data!G232,(IF(B25=Data!B233,Data!G233,(IF(B25=Data!#REF!,Data!#REF!,(IF(B25=Data!B228,Data!G228,(IF(B25=Data!B229,Data!G229,(IF(B25=Data!#REF!,Data!G924,(IF(B25=Data!#REF!,Data!#REF!,(IF(B25=Data!B284,Data!G284,Data!#REF!)))))))))))))))&amp;IF(B25=Data!#REF!,Data!#REF!,(IF(B25=Data!#REF!,Data!#REF!,(IF(B25=Data!#REF!,Data!#REF!,(IF(B25=Data!#REF!,Data!#REF!,(IF(B25=Data!#REF!,Data!#REF!,Data!#REF!)))))))))</f>
        <v>#REF!</v>
      </c>
      <c r="N25" s="377"/>
      <c r="O25" s="378"/>
      <c r="P25" s="186" t="e">
        <f>IF(B25=Data!B106,Data!H106,(IF(B25=Data!B112,Data!H112,(IF(B25=Data!B114,Data!H114,(IF(B25=Data!#REF!,Data!#REF!,(IF(B25=Data!#REF!,Data!#REF!,(IF(B25=Data!B97,Data!H97,(IF(B25=Data!#REF!,Data!#REF!,(IF(B25=Data!#REF!,Data!#REF!,Data!#REF!)))))))))))))))&amp;IF(B25=Data!B232,Data!H232,(IF(B25=Data!B233,Data!H233,(IF(B25=Data!#REF!,Data!#REF!,(IF(B25=Data!B228,Data!H228,(IF(B25=Data!B229,Data!H229,(IF(B25=Data!#REF!,Data!H924,(IF(B25=Data!#REF!,Data!#REF!,(IF(B25=Data!B284,Data!H284,Data!#REF!)))))))))))))))&amp;IF(B25=Data!#REF!,Data!#REF!,(IF(B25=Data!#REF!,Data!#REF!,(IF(B25=Data!#REF!,Data!#REF!,(IF(B25=Data!#REF!,Data!#REF!,(IF(B25=Data!#REF!,Data!#REF!,Data!#REF!)))))))))</f>
        <v>#REF!</v>
      </c>
      <c r="Q25" s="378"/>
      <c r="R25" s="378"/>
      <c r="S25" s="186" t="e">
        <f>IF(B25=Data!B106,Data!I106,(IF(B25=Data!B112,Data!I112,(IF(B25=Data!B114,Data!I114,(IF(B25=Data!#REF!,Data!#REF!,(IF(B25=Data!#REF!,Data!#REF!,(IF(B25=Data!B97,Data!I97,(IF(B25=Data!#REF!,Data!#REF!,(IF(B25=Data!#REF!,Data!#REF!,Data!#REF!)))))))))))))))&amp;IF(B25=Data!B232,Data!I232,(IF(B25=Data!B233,Data!I233,(IF(B25=Data!#REF!,Data!#REF!,(IF(B25=Data!B228,Data!I228,(IF(B25=Data!B229,Data!I229,(IF(B25=Data!#REF!,Data!I924,(IF(B25=Data!#REF!,Data!#REF!,(IF(B25=Data!B284,Data!I284,Data!#REF!)))))))))))))))&amp;IF(B25=Data!#REF!,Data!#REF!,(IF(B25=Data!#REF!,Data!#REF!,(IF(B25=Data!#REF!,Data!#REF!,(IF(B25=Data!#REF!,Data!#REF!,(IF(B25=Data!#REF!,Data!#REF!,Data!#REF!)))))))))</f>
        <v>#REF!</v>
      </c>
      <c r="T25" s="379"/>
      <c r="U25" s="186" t="e">
        <f>IF(B25=Data!B106,Data!J106,(IF(B25=Data!B112,Data!J112,(IF(B25=Data!B114,Data!J114,(IF(B25=Data!#REF!,Data!#REF!,(IF(B25=Data!#REF!,Data!#REF!,(IF(B25=Data!B97,Data!J97,(IF(B25=Data!#REF!,Data!#REF!,(IF(B25=Data!#REF!,Data!#REF!,Data!#REF!)))))))))))))))&amp;IF(B25=Data!B232,Data!J232,(IF(B25=Data!B233,Data!J233,(IF(B25=Data!#REF!,Data!#REF!,(IF(B25=Data!B228,Data!J228,(IF(B25=Data!B229,Data!J229,(IF(B25=Data!#REF!,Data!J924,(IF(B25=Data!#REF!,Data!#REF!,(IF(B25=Data!B284,Data!J284,Data!#REF!)))))))))))))))&amp;IF(B25=Data!#REF!,Data!#REF!,(IF(B25=Data!#REF!,Data!#REF!,(IF(B25=Data!#REF!,Data!#REF!,(IF(B25=Data!#REF!,Data!#REF!,(IF(B25=Data!#REF!,Data!#REF!,Data!#REF!)))))))))</f>
        <v>#REF!</v>
      </c>
      <c r="V25" s="184" t="str">
        <f>IF(D25="","",VLOOKUP(B25,Data!$B$5:$J$404,9,FALSE)*D25)</f>
        <v/>
      </c>
    </row>
    <row r="26" spans="1:22" s="340" customFormat="1" ht="17" customHeight="1">
      <c r="A26" s="272"/>
      <c r="B26" s="419"/>
      <c r="C26" s="187" t="str">
        <f>IF(D26="","",VLOOKUP(B26,Data!$B$5:$L$404,2,FALSE))</f>
        <v/>
      </c>
      <c r="D26" s="274"/>
      <c r="E26" s="341"/>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118,Data!G118,(IF(B26=Data!B124,Data!G124,(IF(B26=Data!B126,Data!G126,(IF(B26=Data!#REF!,Data!#REF!,(IF(B26=Data!#REF!,Data!#REF!,(IF(B26=Data!B109,Data!G109,(IF(B26=Data!#REF!,Data!#REF!,(IF(B26=Data!#REF!,Data!#REF!,Data!#REF!)))))))))))))))&amp;IF(B26=Data!B244,Data!G244,(IF(B26=Data!B245,Data!G245,(IF(B26=Data!#REF!,Data!#REF!,(IF(B26=Data!B240,Data!G240,(IF(B26=Data!B241,Data!G241,(IF(B26=Data!#REF!,Data!G936,(IF(B26=Data!#REF!,Data!#REF!,(IF(B26=Data!B296,Data!G296,Data!#REF!)))))))))))))))&amp;IF(B26=Data!#REF!,Data!#REF!,(IF(B26=Data!#REF!,Data!#REF!,(IF(B26=Data!#REF!,Data!#REF!,(IF(B26=Data!#REF!,Data!#REF!,(IF(B26=Data!#REF!,Data!#REF!,Data!#REF!)))))))))</f>
        <v>#REF!</v>
      </c>
      <c r="N26" s="377"/>
      <c r="O26" s="378"/>
      <c r="P26" s="186" t="e">
        <f>IF(B26=Data!B118,Data!H118,(IF(B26=Data!B124,Data!H124,(IF(B26=Data!B126,Data!H126,(IF(B26=Data!#REF!,Data!#REF!,(IF(B26=Data!#REF!,Data!#REF!,(IF(B26=Data!B109,Data!H109,(IF(B26=Data!#REF!,Data!#REF!,(IF(B26=Data!#REF!,Data!#REF!,Data!#REF!)))))))))))))))&amp;IF(B26=Data!B244,Data!H244,(IF(B26=Data!B245,Data!H245,(IF(B26=Data!#REF!,Data!#REF!,(IF(B26=Data!B240,Data!H240,(IF(B26=Data!B241,Data!H241,(IF(B26=Data!#REF!,Data!H936,(IF(B26=Data!#REF!,Data!#REF!,(IF(B26=Data!B296,Data!H296,Data!#REF!)))))))))))))))&amp;IF(B26=Data!#REF!,Data!#REF!,(IF(B26=Data!#REF!,Data!#REF!,(IF(B26=Data!#REF!,Data!#REF!,(IF(B26=Data!#REF!,Data!#REF!,(IF(B26=Data!#REF!,Data!#REF!,Data!#REF!)))))))))</f>
        <v>#REF!</v>
      </c>
      <c r="Q26" s="378"/>
      <c r="R26" s="378"/>
      <c r="S26" s="186" t="e">
        <f>IF(B26=Data!B118,Data!I118,(IF(B26=Data!B124,Data!I124,(IF(B26=Data!B126,Data!I126,(IF(B26=Data!#REF!,Data!#REF!,(IF(B26=Data!#REF!,Data!#REF!,(IF(B26=Data!B109,Data!I109,(IF(B26=Data!#REF!,Data!#REF!,(IF(B26=Data!#REF!,Data!#REF!,Data!#REF!)))))))))))))))&amp;IF(B26=Data!B244,Data!I244,(IF(B26=Data!B245,Data!I245,(IF(B26=Data!#REF!,Data!#REF!,(IF(B26=Data!B240,Data!I240,(IF(B26=Data!B241,Data!I241,(IF(B26=Data!#REF!,Data!I936,(IF(B26=Data!#REF!,Data!#REF!,(IF(B26=Data!B296,Data!I296,Data!#REF!)))))))))))))))&amp;IF(B26=Data!#REF!,Data!#REF!,(IF(B26=Data!#REF!,Data!#REF!,(IF(B26=Data!#REF!,Data!#REF!,(IF(B26=Data!#REF!,Data!#REF!,(IF(B26=Data!#REF!,Data!#REF!,Data!#REF!)))))))))</f>
        <v>#REF!</v>
      </c>
      <c r="T26" s="379"/>
      <c r="U26" s="186" t="e">
        <f>IF(B26=Data!B118,Data!J118,(IF(B26=Data!B124,Data!J124,(IF(B26=Data!B126,Data!J126,(IF(B26=Data!#REF!,Data!#REF!,(IF(B26=Data!#REF!,Data!#REF!,(IF(B26=Data!B109,Data!J109,(IF(B26=Data!#REF!,Data!#REF!,(IF(B26=Data!#REF!,Data!#REF!,Data!#REF!)))))))))))))))&amp;IF(B26=Data!B244,Data!J244,(IF(B26=Data!B245,Data!J245,(IF(B26=Data!#REF!,Data!#REF!,(IF(B26=Data!B240,Data!J240,(IF(B26=Data!B241,Data!J241,(IF(B26=Data!#REF!,Data!J936,(IF(B26=Data!#REF!,Data!#REF!,(IF(B26=Data!B296,Data!J296,Data!#REF!)))))))))))))))&amp;IF(B26=Data!#REF!,Data!#REF!,(IF(B26=Data!#REF!,Data!#REF!,(IF(B26=Data!#REF!,Data!#REF!,(IF(B26=Data!#REF!,Data!#REF!,(IF(B26=Data!#REF!,Data!#REF!,Data!#REF!)))))))))</f>
        <v>#REF!</v>
      </c>
      <c r="V26" s="184" t="str">
        <f>IF(D26="","",VLOOKUP(B26,Data!$B$5:$J$404,9,FALSE)*D26)</f>
        <v/>
      </c>
    </row>
    <row r="27" spans="1:22" s="340" customFormat="1" ht="19.5" customHeight="1">
      <c r="A27" s="272"/>
      <c r="B27" s="695" t="s">
        <v>1299</v>
      </c>
      <c r="C27" s="696"/>
      <c r="D27" s="454">
        <f>SUM(D18:D25)</f>
        <v>20</v>
      </c>
      <c r="E27" s="191"/>
      <c r="F27" s="191"/>
      <c r="G27" s="455">
        <f>SUM(G18:G25)</f>
        <v>66328.19</v>
      </c>
      <c r="H27" s="383"/>
      <c r="I27" s="191"/>
      <c r="J27" s="191"/>
      <c r="K27" s="455">
        <f>SUM(K18:K26)</f>
        <v>5427</v>
      </c>
      <c r="L27" s="455">
        <f>SUM(L18:L26)</f>
        <v>4865</v>
      </c>
      <c r="M27" s="190">
        <f>SUM(M16:M17)</f>
        <v>0</v>
      </c>
      <c r="N27" s="190"/>
      <c r="O27" s="190"/>
      <c r="P27" s="190"/>
      <c r="Q27" s="190"/>
      <c r="R27" s="190">
        <f>SUM(R16:R17)</f>
        <v>0</v>
      </c>
      <c r="S27" s="190">
        <f>SUM(S16:S17)</f>
        <v>0</v>
      </c>
      <c r="T27" s="190"/>
      <c r="U27" s="190">
        <f>SUM(U16:U17)</f>
        <v>0</v>
      </c>
      <c r="V27" s="456">
        <f>SUM(V18:V26)</f>
        <v>28.628</v>
      </c>
    </row>
    <row r="28" spans="1:22" ht="10.25" customHeight="1">
      <c r="A28" s="272"/>
      <c r="B28" s="697"/>
      <c r="C28" s="698"/>
      <c r="D28" s="395"/>
      <c r="E28" s="311"/>
      <c r="F28" s="160" t="s">
        <v>523</v>
      </c>
      <c r="G28" s="157"/>
      <c r="H28" s="344"/>
      <c r="I28" s="344"/>
      <c r="J28" s="344"/>
      <c r="K28" s="161"/>
      <c r="L28" s="151"/>
      <c r="M28" s="298"/>
      <c r="T28" s="298"/>
      <c r="U28" s="298"/>
      <c r="V28" s="155"/>
    </row>
    <row r="29" spans="1:22"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22" ht="14">
      <c r="A30" s="297" t="s">
        <v>525</v>
      </c>
      <c r="B30" s="334"/>
      <c r="C30" s="308"/>
      <c r="D30" s="386" t="s">
        <v>87</v>
      </c>
      <c r="F30" s="685"/>
      <c r="G30" s="686"/>
      <c r="H30" s="297" t="s">
        <v>88</v>
      </c>
      <c r="I30" s="350"/>
      <c r="J30" s="154" t="s">
        <v>89</v>
      </c>
      <c r="K30" s="154"/>
      <c r="L30" s="150"/>
      <c r="V30" s="155"/>
    </row>
    <row r="31" spans="1:22">
      <c r="A31" s="297" t="s">
        <v>526</v>
      </c>
      <c r="B31" s="297"/>
      <c r="C31" s="298"/>
      <c r="F31" s="685"/>
      <c r="G31" s="686"/>
      <c r="H31" s="297"/>
      <c r="I31" s="350"/>
      <c r="J31" s="154" t="s">
        <v>93</v>
      </c>
      <c r="K31" s="154"/>
      <c r="L31" s="150"/>
      <c r="V31" s="155"/>
    </row>
    <row r="32" spans="1:22"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1298</v>
      </c>
      <c r="G35" s="674"/>
      <c r="H35" s="673" t="s">
        <v>1297</v>
      </c>
      <c r="I35" s="674"/>
      <c r="J35" s="158" t="s">
        <v>104</v>
      </c>
      <c r="K35" s="158"/>
      <c r="L35" s="675" t="s">
        <v>105</v>
      </c>
      <c r="M35" s="676"/>
      <c r="N35" s="676"/>
      <c r="O35" s="676"/>
      <c r="P35" s="676"/>
      <c r="Q35" s="676"/>
      <c r="R35" s="676"/>
      <c r="S35" s="676"/>
      <c r="T35" s="676"/>
      <c r="U35" s="676"/>
      <c r="V35" s="677"/>
    </row>
    <row r="36" spans="1:22">
      <c r="B36" s="305"/>
    </row>
    <row r="39" spans="1:22" ht="19.25" customHeight="1"/>
    <row r="40" spans="1:22" ht="19.25" customHeight="1"/>
    <row r="41" spans="1:22" s="354" customFormat="1" ht="17.75" customHeight="1">
      <c r="A41" s="163" t="s">
        <v>886</v>
      </c>
      <c r="B41" s="146"/>
      <c r="C41" s="163" t="s">
        <v>569</v>
      </c>
      <c r="D41" s="382"/>
      <c r="E41" s="363"/>
      <c r="F41" s="163" t="s">
        <v>880</v>
      </c>
      <c r="G41" s="146"/>
      <c r="H41" s="163" t="s">
        <v>569</v>
      </c>
      <c r="K41" s="265"/>
      <c r="L41" s="265"/>
      <c r="V41" s="264"/>
    </row>
    <row r="42" spans="1:22" s="354" customFormat="1" ht="17.75" customHeight="1">
      <c r="A42" s="163" t="s">
        <v>887</v>
      </c>
      <c r="B42" s="146"/>
      <c r="C42" s="163" t="s">
        <v>891</v>
      </c>
      <c r="D42" s="382"/>
      <c r="E42" s="363"/>
      <c r="F42" s="247" t="s">
        <v>881</v>
      </c>
      <c r="G42" s="381"/>
      <c r="H42" s="247" t="s">
        <v>891</v>
      </c>
      <c r="K42" s="265"/>
      <c r="L42" s="265"/>
      <c r="V42" s="264"/>
    </row>
    <row r="43" spans="1:22" s="354" customFormat="1" ht="17.75" customHeight="1">
      <c r="A43" s="163" t="s">
        <v>888</v>
      </c>
      <c r="B43" s="146"/>
      <c r="C43" s="163" t="s">
        <v>891</v>
      </c>
      <c r="D43" s="382"/>
      <c r="E43" s="363"/>
      <c r="F43" s="163" t="s">
        <v>882</v>
      </c>
      <c r="G43" s="146"/>
      <c r="H43" s="163" t="s">
        <v>569</v>
      </c>
      <c r="K43" s="265"/>
      <c r="L43" s="265"/>
      <c r="V43" s="264"/>
    </row>
    <row r="44" spans="1:22" s="354" customFormat="1" ht="17.75" customHeight="1">
      <c r="A44" s="163" t="s">
        <v>889</v>
      </c>
      <c r="B44" s="146"/>
      <c r="C44" s="163" t="s">
        <v>569</v>
      </c>
      <c r="D44" s="382"/>
      <c r="E44" s="363"/>
      <c r="F44" s="163" t="s">
        <v>883</v>
      </c>
      <c r="G44" s="146"/>
      <c r="H44" s="163" t="s">
        <v>569</v>
      </c>
      <c r="K44" s="265"/>
      <c r="L44" s="265"/>
      <c r="V44" s="264"/>
    </row>
    <row r="45" spans="1:22" s="354" customFormat="1" ht="17.75" customHeight="1">
      <c r="A45" s="163" t="s">
        <v>890</v>
      </c>
      <c r="B45" s="146"/>
      <c r="C45" s="163" t="s">
        <v>569</v>
      </c>
      <c r="D45" s="382"/>
      <c r="E45" s="363"/>
      <c r="F45" s="163" t="s">
        <v>885</v>
      </c>
      <c r="G45" s="146"/>
      <c r="H45" s="163" t="s">
        <v>569</v>
      </c>
      <c r="K45" s="265"/>
      <c r="L45" s="265"/>
      <c r="V45" s="264"/>
    </row>
    <row r="46" spans="1:22" ht="18.75" customHeight="1">
      <c r="A46" s="411"/>
      <c r="B46" s="411"/>
      <c r="C46" s="411"/>
      <c r="D46" s="384"/>
      <c r="E46" s="266"/>
      <c r="F46" s="163" t="s">
        <v>884</v>
      </c>
      <c r="H46" s="163" t="s">
        <v>569</v>
      </c>
    </row>
    <row r="47" spans="1:22" ht="17.5">
      <c r="A47" s="268"/>
      <c r="B47" s="411"/>
      <c r="C47" s="411"/>
      <c r="D47" s="384"/>
      <c r="E47" s="411"/>
      <c r="F47" s="267"/>
      <c r="G47" s="267"/>
      <c r="H47" s="411"/>
    </row>
    <row r="49" spans="1:12">
      <c r="D49" s="386" t="s">
        <v>872</v>
      </c>
    </row>
    <row r="50" spans="1:12">
      <c r="L50" s="355"/>
    </row>
    <row r="51" spans="1:12" ht="14">
      <c r="A51" s="356"/>
      <c r="C51" s="334"/>
      <c r="D51" s="398"/>
      <c r="L51" s="358"/>
    </row>
    <row r="52" spans="1:12" ht="14">
      <c r="A52" s="359"/>
      <c r="C52" s="334"/>
      <c r="D52" s="398"/>
      <c r="L52" s="358"/>
    </row>
    <row r="53" spans="1:12" ht="14">
      <c r="A53" s="359"/>
      <c r="C53" s="334"/>
      <c r="D53" s="398"/>
      <c r="L53" s="358"/>
    </row>
    <row r="54" spans="1:12" ht="14">
      <c r="A54" s="359"/>
      <c r="B54" s="334"/>
      <c r="C54" s="334"/>
      <c r="D54" s="398"/>
      <c r="L54" s="358"/>
    </row>
    <row r="55" spans="1:12" ht="14">
      <c r="A55" s="359"/>
      <c r="B55" s="334"/>
      <c r="C55" s="334"/>
      <c r="D55" s="398"/>
      <c r="L55" s="358"/>
    </row>
    <row r="56" spans="1:12" ht="14">
      <c r="A56" s="359"/>
      <c r="B56" s="334"/>
      <c r="C56" s="334"/>
      <c r="D56" s="398"/>
      <c r="L56" s="358"/>
    </row>
    <row r="57" spans="1:12" ht="14">
      <c r="A57" s="334"/>
      <c r="B57" s="334"/>
      <c r="C57" s="334"/>
      <c r="D57" s="398"/>
      <c r="L57" s="360"/>
    </row>
    <row r="58" spans="1:12" ht="14">
      <c r="A58" s="359"/>
      <c r="B58" s="334"/>
      <c r="C58" s="334"/>
      <c r="D58" s="398"/>
    </row>
    <row r="59" spans="1:12" ht="14">
      <c r="A59" s="334"/>
      <c r="B59" s="334"/>
      <c r="C59" s="334"/>
      <c r="D59" s="398"/>
    </row>
    <row r="60" spans="1:12" ht="14">
      <c r="A60" s="334"/>
      <c r="B60" s="334"/>
      <c r="C60" s="334"/>
      <c r="D60" s="398"/>
    </row>
    <row r="61" spans="1:12" ht="14">
      <c r="A61" s="359"/>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34"/>
      <c r="B71" s="334"/>
      <c r="C71" s="334"/>
      <c r="D71" s="398"/>
    </row>
    <row r="72" spans="1:4" ht="14">
      <c r="B72" s="334"/>
    </row>
    <row r="73" spans="1:4" ht="14">
      <c r="B73" s="334"/>
    </row>
    <row r="74" spans="1:4" ht="14">
      <c r="B74"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35" max="21" man="1"/>
  </rowBreaks>
  <drawing r:id="rId2"/>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30C13-847C-4D01-9E46-055FC00A21DE}">
  <sheetPr>
    <pageSetUpPr fitToPage="1"/>
  </sheetPr>
  <dimension ref="A1:AD78"/>
  <sheetViews>
    <sheetView topLeftCell="A7" zoomScale="70" zoomScaleNormal="70" zoomScaleSheetLayoutView="85" workbookViewId="0">
      <selection activeCell="A18" sqref="A18:XFD1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50"/>
      <c r="I10" s="651"/>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1207</v>
      </c>
      <c r="C18" s="187" t="str">
        <f>IF(D18="","",VLOOKUP(B18,Data!$B$5:$L$404,2,FALSE))</f>
        <v/>
      </c>
      <c r="D18" s="274"/>
      <c r="E18" s="276"/>
      <c r="F18" s="185" t="str">
        <f>IF(D18="","",VLOOKUP(B18,Data!$B$5:$L$404,11,FALSE))</f>
        <v/>
      </c>
      <c r="G18" s="188" t="str">
        <f t="shared" ref="G18:G28"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7</v>
      </c>
      <c r="B19" s="419" t="s">
        <v>239</v>
      </c>
      <c r="C19" s="187" t="str">
        <f>IF(D19="","",VLOOKUP(B19,Data!$B$5:$L$404,2,FALSE))</f>
        <v>AAC7366</v>
      </c>
      <c r="D19" s="274">
        <v>4</v>
      </c>
      <c r="E19" s="466"/>
      <c r="F19" s="185">
        <f>IF(D19="","",VLOOKUP(B19,Data!$B$5:$L$404,11,FALSE))</f>
        <v>2618.06</v>
      </c>
      <c r="G19" s="188">
        <f t="shared" si="0"/>
        <v>10472.24</v>
      </c>
      <c r="H19" s="182" t="str">
        <f>IF(D19="","",VLOOKUP(B19,Data!$B$5:$D$404,3,FALSE))</f>
        <v>C/T</v>
      </c>
      <c r="I19" s="182" t="str">
        <f>IF(D19="","",VLOOKUP(B19,Data!$B$5:$M$404,12,FALSE))</f>
        <v>Indonesia</v>
      </c>
      <c r="J19" s="553" t="s">
        <v>1206</v>
      </c>
      <c r="K19" s="183">
        <f>IF(D19="","",VLOOKUP(B19,Data!$B$5:$E$404,4,FALSE)*D19)</f>
        <v>1064</v>
      </c>
      <c r="L19" s="183">
        <f>IF(D19="","",VLOOKUP(B19,Data!$B$5:$F$404,5,FALSE)*D19)</f>
        <v>984</v>
      </c>
      <c r="M19" s="189" t="e">
        <f>IF(B19=Data!B84,Data!G84,(IF(B19=Data!B90,Data!G90,(IF(B19=Data!B92,Data!G92,(IF(B19=Data!#REF!,Data!#REF!,(IF(B19=Data!#REF!,Data!#REF!,(IF(B19=Data!B75,Data!G75,(IF(B19=Data!#REF!,Data!#REF!,(IF(B19=Data!#REF!,Data!#REF!,Data!#REF!)))))))))))))))&amp;IF(B19=Data!B209,Data!G209,(IF(B19=Data!B210,Data!G210,(IF(B19=Data!#REF!,Data!#REF!,(IF(B19=Data!B205,Data!G205,(IF(B19=Data!B206,Data!G206,(IF(B19=Data!#REF!,Data!G902,(IF(B19=Data!#REF!,Data!#REF!,(IF(B19=Data!B262,Data!G262,Data!#REF!)))))))))))))))&amp;IF(B19=Data!#REF!,Data!#REF!,(IF(B19=Data!#REF!,Data!#REF!,(IF(B19=Data!#REF!,Data!#REF!,(IF(B19=Data!#REF!,Data!#REF!,(IF(B19=Data!#REF!,Data!#REF!,Data!#REF!)))))))))</f>
        <v>#REF!</v>
      </c>
      <c r="N19" s="377"/>
      <c r="O19" s="378"/>
      <c r="P19" s="186" t="e">
        <f>IF(B19=Data!B84,Data!H84,(IF(B19=Data!B90,Data!H90,(IF(B19=Data!B92,Data!H92,(IF(B19=Data!#REF!,Data!#REF!,(IF(B19=Data!#REF!,Data!#REF!,(IF(B19=Data!B75,Data!H75,(IF(B19=Data!#REF!,Data!#REF!,(IF(B19=Data!#REF!,Data!#REF!,Data!#REF!)))))))))))))))&amp;IF(B19=Data!B209,Data!H209,(IF(B19=Data!B210,Data!H210,(IF(B19=Data!#REF!,Data!#REF!,(IF(B19=Data!B205,Data!H205,(IF(B19=Data!B206,Data!H206,(IF(B19=Data!#REF!,Data!H902,(IF(B19=Data!#REF!,Data!#REF!,(IF(B19=Data!B262,Data!H262,Data!#REF!)))))))))))))))&amp;IF(B19=Data!#REF!,Data!#REF!,(IF(B19=Data!#REF!,Data!#REF!,(IF(B19=Data!#REF!,Data!#REF!,(IF(B19=Data!#REF!,Data!#REF!,(IF(B19=Data!#REF!,Data!#REF!,Data!#REF!)))))))))</f>
        <v>#REF!</v>
      </c>
      <c r="Q19" s="378"/>
      <c r="R19" s="378"/>
      <c r="S19" s="186" t="e">
        <f>IF(B19=Data!B84,Data!I84,(IF(B19=Data!B90,Data!I90,(IF(B19=Data!B92,Data!I92,(IF(B19=Data!#REF!,Data!#REF!,(IF(B19=Data!#REF!,Data!#REF!,(IF(B19=Data!B75,Data!I75,(IF(B19=Data!#REF!,Data!#REF!,(IF(B19=Data!#REF!,Data!#REF!,Data!#REF!)))))))))))))))&amp;IF(B19=Data!B209,Data!I209,(IF(B19=Data!B210,Data!I210,(IF(B19=Data!#REF!,Data!#REF!,(IF(B19=Data!B205,Data!I205,(IF(B19=Data!B206,Data!I206,(IF(B19=Data!#REF!,Data!I902,(IF(B19=Data!#REF!,Data!#REF!,(IF(B19=Data!B262,Data!I262,Data!#REF!)))))))))))))))&amp;IF(B19=Data!#REF!,Data!#REF!,(IF(B19=Data!#REF!,Data!#REF!,(IF(B19=Data!#REF!,Data!#REF!,(IF(B19=Data!#REF!,Data!#REF!,(IF(B19=Data!#REF!,Data!#REF!,Data!#REF!)))))))))</f>
        <v>#REF!</v>
      </c>
      <c r="T19" s="379"/>
      <c r="U19" s="186" t="e">
        <f>IF(B19=Data!B84,Data!J84,(IF(B19=Data!B90,Data!J90,(IF(B19=Data!B92,Data!J92,(IF(B19=Data!#REF!,Data!#REF!,(IF(B19=Data!#REF!,Data!#REF!,(IF(B19=Data!B75,Data!J75,(IF(B19=Data!#REF!,Data!#REF!,(IF(B19=Data!#REF!,Data!#REF!,Data!#REF!)))))))))))))))&amp;IF(B19=Data!B209,Data!J209,(IF(B19=Data!B210,Data!J210,(IF(B19=Data!#REF!,Data!#REF!,(IF(B19=Data!B205,Data!J205,(IF(B19=Data!B206,Data!J206,(IF(B19=Data!#REF!,Data!J902,(IF(B19=Data!#REF!,Data!#REF!,(IF(B19=Data!B262,Data!J262,Data!#REF!)))))))))))))))&amp;IF(B19=Data!#REF!,Data!#REF!,(IF(B19=Data!#REF!,Data!#REF!,(IF(B19=Data!#REF!,Data!#REF!,(IF(B19=Data!#REF!,Data!#REF!,(IF(B19=Data!#REF!,Data!#REF!,Data!#REF!)))))))))</f>
        <v>#REF!</v>
      </c>
      <c r="V19" s="184">
        <f>IF(D19="","",VLOOKUP(B19,Data!$B$5:$J$404,9,FALSE)*D19)</f>
        <v>5.952</v>
      </c>
    </row>
    <row r="20" spans="1:30" s="340" customFormat="1" ht="17" customHeight="1">
      <c r="A20" s="271"/>
      <c r="B20" s="420" t="s">
        <v>1253</v>
      </c>
      <c r="C20" s="187" t="str">
        <f>IF(D20="","",VLOOKUP(B20,Data!$B$5:$L$404,2,FALSE))</f>
        <v/>
      </c>
      <c r="D20" s="274"/>
      <c r="E20" s="276"/>
      <c r="F20" s="185" t="str">
        <f>IF(D20="","",VLOOKUP(B20,Data!$B$5:$L$404,11,FALSE))</f>
        <v/>
      </c>
      <c r="G20" s="188" t="str">
        <f t="shared" si="0"/>
        <v>-</v>
      </c>
      <c r="H20" s="182" t="str">
        <f>IF(D20="","",VLOOKUP(B20,Data!$B$5:$D$404,3,FALSE))</f>
        <v/>
      </c>
      <c r="I20" s="182" t="str">
        <f>IF(D20="","",VLOOKUP(B20,Data!$B$5:$M$404,12,FALSE))</f>
        <v/>
      </c>
      <c r="J20" s="279"/>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v>8</v>
      </c>
      <c r="B21" s="419" t="s">
        <v>547</v>
      </c>
      <c r="C21" s="187" t="str">
        <f>IF(D21="","",VLOOKUP(B21,Data!$B$5:$L$404,2,FALSE))</f>
        <v>ZG04870</v>
      </c>
      <c r="D21" s="274">
        <v>1</v>
      </c>
      <c r="E21" s="466"/>
      <c r="F21" s="185">
        <f>IF(D21="","",VLOOKUP(B21,Data!$B$5:$L$404,11,FALSE))</f>
        <v>1870.76</v>
      </c>
      <c r="G21" s="188">
        <f t="shared" si="0"/>
        <v>1870.76</v>
      </c>
      <c r="H21" s="182" t="str">
        <f>IF(D21="","",VLOOKUP(B21,Data!$B$5:$D$404,3,FALSE))</f>
        <v>C/T</v>
      </c>
      <c r="I21" s="182" t="str">
        <f>IF(D21="","",VLOOKUP(B21,Data!$B$5:$M$404,12,FALSE))</f>
        <v>Indonesia</v>
      </c>
      <c r="J21" s="553" t="s">
        <v>1252</v>
      </c>
      <c r="K21" s="183">
        <f>IF(D21="","",VLOOKUP(B21,Data!$B$5:$E$404,4,FALSE)*D21)</f>
        <v>201</v>
      </c>
      <c r="L21" s="183">
        <f>IF(D21="","",VLOOKUP(B21,Data!$B$5:$F$404,5,FALSE)*D21)</f>
        <v>181</v>
      </c>
      <c r="M21" s="189" t="e">
        <f>IF(B21=Data!B86,Data!G86,(IF(B21=Data!B92,Data!G92,(IF(B21=Data!B94,Data!G94,(IF(B21=Data!#REF!,Data!#REF!,(IF(B21=Data!#REF!,Data!#REF!,(IF(B21=Data!B77,Data!G77,(IF(B21=Data!#REF!,Data!#REF!,(IF(B21=Data!#REF!,Data!#REF!,Data!#REF!)))))))))))))))&amp;IF(B21=Data!B211,Data!G211,(IF(B21=Data!B212,Data!G212,(IF(B21=Data!#REF!,Data!#REF!,(IF(B21=Data!B207,Data!G207,(IF(B21=Data!B208,Data!G208,(IF(B21=Data!#REF!,Data!G904,(IF(B21=Data!#REF!,Data!#REF!,(IF(B21=Data!B264,Data!G264,Data!#REF!)))))))))))))))&amp;IF(B21=Data!#REF!,Data!#REF!,(IF(B21=Data!#REF!,Data!#REF!,(IF(B21=Data!#REF!,Data!#REF!,(IF(B21=Data!#REF!,Data!#REF!,(IF(B21=Data!#REF!,Data!#REF!,Data!#REF!)))))))))</f>
        <v>#REF!</v>
      </c>
      <c r="N21" s="377"/>
      <c r="O21" s="378"/>
      <c r="P21" s="186" t="e">
        <f>IF(B21=Data!B86,Data!H86,(IF(B21=Data!B92,Data!H92,(IF(B21=Data!B94,Data!H94,(IF(B21=Data!#REF!,Data!#REF!,(IF(B21=Data!#REF!,Data!#REF!,(IF(B21=Data!B77,Data!H77,(IF(B21=Data!#REF!,Data!#REF!,(IF(B21=Data!#REF!,Data!#REF!,Data!#REF!)))))))))))))))&amp;IF(B21=Data!B211,Data!H211,(IF(B21=Data!B212,Data!H212,(IF(B21=Data!#REF!,Data!#REF!,(IF(B21=Data!B207,Data!H207,(IF(B21=Data!B208,Data!H208,(IF(B21=Data!#REF!,Data!H904,(IF(B21=Data!#REF!,Data!#REF!,(IF(B21=Data!B264,Data!H264,Data!#REF!)))))))))))))))&amp;IF(B21=Data!#REF!,Data!#REF!,(IF(B21=Data!#REF!,Data!#REF!,(IF(B21=Data!#REF!,Data!#REF!,(IF(B21=Data!#REF!,Data!#REF!,(IF(B21=Data!#REF!,Data!#REF!,Data!#REF!)))))))))</f>
        <v>#REF!</v>
      </c>
      <c r="Q21" s="378"/>
      <c r="R21" s="378"/>
      <c r="S21" s="186" t="e">
        <f>IF(B21=Data!B86,Data!I86,(IF(B21=Data!B92,Data!I92,(IF(B21=Data!B94,Data!I94,(IF(B21=Data!#REF!,Data!#REF!,(IF(B21=Data!#REF!,Data!#REF!,(IF(B21=Data!B77,Data!I77,(IF(B21=Data!#REF!,Data!#REF!,(IF(B21=Data!#REF!,Data!#REF!,Data!#REF!)))))))))))))))&amp;IF(B21=Data!B211,Data!I211,(IF(B21=Data!B212,Data!I212,(IF(B21=Data!#REF!,Data!#REF!,(IF(B21=Data!B207,Data!I207,(IF(B21=Data!B208,Data!I208,(IF(B21=Data!#REF!,Data!I904,(IF(B21=Data!#REF!,Data!#REF!,(IF(B21=Data!B264,Data!I264,Data!#REF!)))))))))))))))&amp;IF(B21=Data!#REF!,Data!#REF!,(IF(B21=Data!#REF!,Data!#REF!,(IF(B21=Data!#REF!,Data!#REF!,(IF(B21=Data!#REF!,Data!#REF!,(IF(B21=Data!#REF!,Data!#REF!,Data!#REF!)))))))))</f>
        <v>#REF!</v>
      </c>
      <c r="T21" s="379"/>
      <c r="U21" s="186" t="e">
        <f>IF(B21=Data!B86,Data!J86,(IF(B21=Data!B92,Data!J92,(IF(B21=Data!B94,Data!J94,(IF(B21=Data!#REF!,Data!#REF!,(IF(B21=Data!#REF!,Data!#REF!,(IF(B21=Data!B77,Data!J77,(IF(B21=Data!#REF!,Data!#REF!,(IF(B21=Data!#REF!,Data!#REF!,Data!#REF!)))))))))))))))&amp;IF(B21=Data!B211,Data!J211,(IF(B21=Data!B212,Data!J212,(IF(B21=Data!#REF!,Data!#REF!,(IF(B21=Data!B207,Data!J207,(IF(B21=Data!B208,Data!J208,(IF(B21=Data!#REF!,Data!J904,(IF(B21=Data!#REF!,Data!#REF!,(IF(B21=Data!B264,Data!J264,Data!#REF!)))))))))))))))&amp;IF(B21=Data!#REF!,Data!#REF!,(IF(B21=Data!#REF!,Data!#REF!,(IF(B21=Data!#REF!,Data!#REF!,(IF(B21=Data!#REF!,Data!#REF!,(IF(B21=Data!#REF!,Data!#REF!,Data!#REF!)))))))))</f>
        <v>#REF!</v>
      </c>
      <c r="V21" s="184">
        <f>IF(D21="","",VLOOKUP(B21,Data!$B$5:$J$404,9,FALSE)*D21)</f>
        <v>1.1499999999999999</v>
      </c>
    </row>
    <row r="22" spans="1:30" s="340" customFormat="1" ht="17" customHeight="1">
      <c r="A22" s="271">
        <v>9</v>
      </c>
      <c r="B22" s="419" t="s">
        <v>217</v>
      </c>
      <c r="C22" s="187" t="str">
        <f>IF(D22="","",VLOOKUP(B22,Data!$B$5:$L$404,2,FALSE))</f>
        <v>WH50430</v>
      </c>
      <c r="D22" s="274">
        <v>1</v>
      </c>
      <c r="E22" s="276"/>
      <c r="F22" s="185">
        <f>IF(D22="","",VLOOKUP(B22,Data!$B$5:$L$404,11,FALSE))</f>
        <v>2347.63</v>
      </c>
      <c r="G22" s="188">
        <f t="shared" si="0"/>
        <v>2347.63</v>
      </c>
      <c r="H22" s="182" t="str">
        <f>IF(D22="","",VLOOKUP(B22,Data!$B$5:$D$404,3,FALSE))</f>
        <v>C/T</v>
      </c>
      <c r="I22" s="182" t="str">
        <f>IF(D22="","",VLOOKUP(B22,Data!$B$5:$M$404,12,FALSE))</f>
        <v>Indonesia</v>
      </c>
      <c r="J22" s="553" t="s">
        <v>1252</v>
      </c>
      <c r="K22" s="183">
        <f>IF(D22="","",VLOOKUP(B22,Data!$B$5:$E$404,4,FALSE)*D22)</f>
        <v>222</v>
      </c>
      <c r="L22" s="183">
        <f>IF(D22="","",VLOOKUP(B22,Data!$B$5:$F$404,5,FALSE)*D22)</f>
        <v>201</v>
      </c>
      <c r="M22" s="189"/>
      <c r="N22" s="377"/>
      <c r="O22" s="378"/>
      <c r="P22" s="186"/>
      <c r="Q22" s="378"/>
      <c r="R22" s="378"/>
      <c r="S22" s="186"/>
      <c r="T22" s="379"/>
      <c r="U22" s="186"/>
      <c r="V22" s="184">
        <f>IF(D22="","",VLOOKUP(B22,Data!$B$5:$J$404,9,FALSE)*D22)</f>
        <v>1.1990000000000001</v>
      </c>
      <c r="W22" s="282"/>
      <c r="X22" s="282"/>
      <c r="Y22" s="282"/>
      <c r="Z22" s="282"/>
      <c r="AA22" s="282"/>
      <c r="AB22" s="282"/>
      <c r="AC22" s="282"/>
      <c r="AD22" s="282"/>
    </row>
    <row r="23" spans="1:30" s="340" customFormat="1" ht="17" customHeight="1">
      <c r="A23" s="272">
        <v>10</v>
      </c>
      <c r="B23" s="419" t="s">
        <v>213</v>
      </c>
      <c r="C23" s="187" t="str">
        <f>IF(D23="","",VLOOKUP(B23,Data!$B$5:$L$404,2,FALSE))</f>
        <v>WH50410</v>
      </c>
      <c r="D23" s="274">
        <v>7</v>
      </c>
      <c r="E23" s="466"/>
      <c r="F23" s="185">
        <f>IF(D23="","",VLOOKUP(B23,Data!$B$5:$L$404,11,FALSE))</f>
        <v>1897.4</v>
      </c>
      <c r="G23" s="188">
        <f t="shared" si="0"/>
        <v>13281.800000000001</v>
      </c>
      <c r="H23" s="182" t="str">
        <f>IF(D23="","",VLOOKUP(B23,Data!$B$5:$D$404,3,FALSE))</f>
        <v>C/T</v>
      </c>
      <c r="I23" s="182" t="str">
        <f>IF(D23="","",VLOOKUP(B23,Data!$B$5:$M$404,12,FALSE))</f>
        <v>Indonesia</v>
      </c>
      <c r="J23" s="553" t="s">
        <v>1252</v>
      </c>
      <c r="K23" s="183">
        <f>IF(D23="","",VLOOKUP(B23,Data!$B$5:$E$404,4,FALSE)*D23)</f>
        <v>1554</v>
      </c>
      <c r="L23" s="183">
        <f>IF(D23="","",VLOOKUP(B23,Data!$B$5:$F$404,5,FALSE)*D23)</f>
        <v>1407</v>
      </c>
      <c r="M23" s="189" t="e">
        <f>IF(B23=Data!B86,Data!G86,(IF(B23=Data!B92,Data!G92,(IF(B23=Data!B94,Data!G94,(IF(B23=Data!#REF!,Data!#REF!,(IF(B23=Data!#REF!,Data!#REF!,(IF(B23=Data!B77,Data!G77,(IF(B23=Data!#REF!,Data!#REF!,(IF(B23=Data!#REF!,Data!#REF!,Data!#REF!)))))))))))))))&amp;IF(B23=Data!B211,Data!G211,(IF(B23=Data!B212,Data!G212,(IF(B23=Data!#REF!,Data!#REF!,(IF(B23=Data!B207,Data!G207,(IF(B23=Data!B208,Data!G208,(IF(B23=Data!#REF!,Data!G904,(IF(B23=Data!#REF!,Data!#REF!,(IF(B23=Data!B264,Data!G264,Data!#REF!)))))))))))))))&amp;IF(B23=Data!#REF!,Data!#REF!,(IF(B23=Data!#REF!,Data!#REF!,(IF(B23=Data!#REF!,Data!#REF!,(IF(B23=Data!#REF!,Data!#REF!,(IF(B23=Data!#REF!,Data!#REF!,Data!#REF!)))))))))</f>
        <v>#REF!</v>
      </c>
      <c r="N23" s="377"/>
      <c r="O23" s="378"/>
      <c r="P23" s="186" t="e">
        <f>IF(B23=Data!B86,Data!H86,(IF(B23=Data!B92,Data!H92,(IF(B23=Data!B94,Data!H94,(IF(B23=Data!#REF!,Data!#REF!,(IF(B23=Data!#REF!,Data!#REF!,(IF(B23=Data!B77,Data!H77,(IF(B23=Data!#REF!,Data!#REF!,(IF(B23=Data!#REF!,Data!#REF!,Data!#REF!)))))))))))))))&amp;IF(B23=Data!B211,Data!H211,(IF(B23=Data!B212,Data!H212,(IF(B23=Data!#REF!,Data!#REF!,(IF(B23=Data!B207,Data!H207,(IF(B23=Data!B208,Data!H208,(IF(B23=Data!#REF!,Data!H904,(IF(B23=Data!#REF!,Data!#REF!,(IF(B23=Data!B264,Data!H264,Data!#REF!)))))))))))))))&amp;IF(B23=Data!#REF!,Data!#REF!,(IF(B23=Data!#REF!,Data!#REF!,(IF(B23=Data!#REF!,Data!#REF!,(IF(B23=Data!#REF!,Data!#REF!,(IF(B23=Data!#REF!,Data!#REF!,Data!#REF!)))))))))</f>
        <v>#REF!</v>
      </c>
      <c r="Q23" s="378"/>
      <c r="R23" s="378"/>
      <c r="S23" s="186" t="e">
        <f>IF(B23=Data!B86,Data!I86,(IF(B23=Data!B92,Data!I92,(IF(B23=Data!B94,Data!I94,(IF(B23=Data!#REF!,Data!#REF!,(IF(B23=Data!#REF!,Data!#REF!,(IF(B23=Data!B77,Data!I77,(IF(B23=Data!#REF!,Data!#REF!,(IF(B23=Data!#REF!,Data!#REF!,Data!#REF!)))))))))))))))&amp;IF(B23=Data!B211,Data!I211,(IF(B23=Data!B212,Data!I212,(IF(B23=Data!#REF!,Data!#REF!,(IF(B23=Data!B207,Data!I207,(IF(B23=Data!B208,Data!I208,(IF(B23=Data!#REF!,Data!I904,(IF(B23=Data!#REF!,Data!#REF!,(IF(B23=Data!B264,Data!I264,Data!#REF!)))))))))))))))&amp;IF(B23=Data!#REF!,Data!#REF!,(IF(B23=Data!#REF!,Data!#REF!,(IF(B23=Data!#REF!,Data!#REF!,(IF(B23=Data!#REF!,Data!#REF!,(IF(B23=Data!#REF!,Data!#REF!,Data!#REF!)))))))))</f>
        <v>#REF!</v>
      </c>
      <c r="T23" s="379"/>
      <c r="U23" s="186" t="e">
        <f>IF(B23=Data!B86,Data!J86,(IF(B23=Data!B92,Data!J92,(IF(B23=Data!B94,Data!J94,(IF(B23=Data!#REF!,Data!#REF!,(IF(B23=Data!#REF!,Data!#REF!,(IF(B23=Data!B77,Data!J77,(IF(B23=Data!#REF!,Data!#REF!,(IF(B23=Data!#REF!,Data!#REF!,Data!#REF!)))))))))))))))&amp;IF(B23=Data!B211,Data!J211,(IF(B23=Data!B212,Data!J212,(IF(B23=Data!#REF!,Data!#REF!,(IF(B23=Data!B207,Data!J207,(IF(B23=Data!B208,Data!J208,(IF(B23=Data!#REF!,Data!J904,(IF(B23=Data!#REF!,Data!#REF!,(IF(B23=Data!B264,Data!J264,Data!#REF!)))))))))))))))&amp;IF(B23=Data!#REF!,Data!#REF!,(IF(B23=Data!#REF!,Data!#REF!,(IF(B23=Data!#REF!,Data!#REF!,(IF(B23=Data!#REF!,Data!#REF!,(IF(B23=Data!#REF!,Data!#REF!,Data!#REF!)))))))))</f>
        <v>#REF!</v>
      </c>
      <c r="V23" s="184">
        <f>IF(D23="","",VLOOKUP(B23,Data!$B$5:$J$404,9,FALSE)*D23)</f>
        <v>8.3930000000000007</v>
      </c>
    </row>
    <row r="24" spans="1:30" s="340" customFormat="1" ht="17" customHeight="1">
      <c r="A24" s="272"/>
      <c r="B24" s="419"/>
      <c r="C24" s="187" t="str">
        <f>IF(D24="","",VLOOKUP(B24,Data!$B$5:$L$404,2,FALSE))</f>
        <v/>
      </c>
      <c r="D24" s="274"/>
      <c r="E24" s="466"/>
      <c r="F24" s="185" t="str">
        <f>IF(D24="","",VLOOKUP(B24,Data!$B$5:$L$404,11,FALSE))</f>
        <v/>
      </c>
      <c r="G24" s="188" t="str">
        <f t="shared" si="0"/>
        <v>-</v>
      </c>
      <c r="H24" s="182" t="str">
        <f>IF(D24="","",VLOOKUP(B24,Data!$B$5:$D$404,3,FALSE))</f>
        <v/>
      </c>
      <c r="I24" s="182" t="str">
        <f>IF(D24="","",VLOOKUP(B24,Data!$B$5:$M$404,12,FALSE))</f>
        <v/>
      </c>
      <c r="J24" s="553"/>
      <c r="K24" s="183" t="str">
        <f>IF(D24="","",VLOOKUP(B24,Data!$B$5:$E$404,4,FALSE)*D24)</f>
        <v/>
      </c>
      <c r="L24" s="183" t="str">
        <f>IF(D24="","",VLOOKUP(B24,Data!$B$5:$F$404,5,FALSE)*D24)</f>
        <v/>
      </c>
      <c r="M24" s="189" t="e">
        <f>IF(B24=Data!B85,Data!G85,(IF(B24=Data!B91,Data!G91,(IF(B24=Data!B93,Data!G93,(IF(B24=Data!#REF!,Data!#REF!,(IF(B24=Data!#REF!,Data!#REF!,(IF(B24=Data!B76,Data!G76,(IF(B24=Data!#REF!,Data!#REF!,(IF(B24=Data!#REF!,Data!#REF!,Data!#REF!)))))))))))))))&amp;IF(B24=Data!B210,Data!G210,(IF(B24=Data!B211,Data!G211,(IF(B24=Data!#REF!,Data!#REF!,(IF(B24=Data!B206,Data!G206,(IF(B24=Data!B207,Data!G207,(IF(B24=Data!#REF!,Data!G903,(IF(B24=Data!#REF!,Data!#REF!,(IF(B24=Data!B263,Data!G263,Data!#REF!)))))))))))))))&amp;IF(B24=Data!#REF!,Data!#REF!,(IF(B24=Data!#REF!,Data!#REF!,(IF(B24=Data!#REF!,Data!#REF!,(IF(B24=Data!#REF!,Data!#REF!,(IF(B24=Data!#REF!,Data!#REF!,Data!#REF!)))))))))</f>
        <v>#REF!</v>
      </c>
      <c r="N24" s="377"/>
      <c r="O24" s="378"/>
      <c r="P24" s="186" t="e">
        <f>IF(B24=Data!B85,Data!H85,(IF(B24=Data!B91,Data!H91,(IF(B24=Data!B93,Data!H93,(IF(B24=Data!#REF!,Data!#REF!,(IF(B24=Data!#REF!,Data!#REF!,(IF(B24=Data!B76,Data!H76,(IF(B24=Data!#REF!,Data!#REF!,(IF(B24=Data!#REF!,Data!#REF!,Data!#REF!)))))))))))))))&amp;IF(B24=Data!B210,Data!H210,(IF(B24=Data!B211,Data!H211,(IF(B24=Data!#REF!,Data!#REF!,(IF(B24=Data!B206,Data!H206,(IF(B24=Data!B207,Data!H207,(IF(B24=Data!#REF!,Data!H903,(IF(B24=Data!#REF!,Data!#REF!,(IF(B24=Data!B263,Data!H263,Data!#REF!)))))))))))))))&amp;IF(B24=Data!#REF!,Data!#REF!,(IF(B24=Data!#REF!,Data!#REF!,(IF(B24=Data!#REF!,Data!#REF!,(IF(B24=Data!#REF!,Data!#REF!,(IF(B24=Data!#REF!,Data!#REF!,Data!#REF!)))))))))</f>
        <v>#REF!</v>
      </c>
      <c r="Q24" s="378"/>
      <c r="R24" s="378"/>
      <c r="S24" s="186" t="e">
        <f>IF(B24=Data!B85,Data!I85,(IF(B24=Data!B91,Data!I91,(IF(B24=Data!B93,Data!I93,(IF(B24=Data!#REF!,Data!#REF!,(IF(B24=Data!#REF!,Data!#REF!,(IF(B24=Data!B76,Data!I76,(IF(B24=Data!#REF!,Data!#REF!,(IF(B24=Data!#REF!,Data!#REF!,Data!#REF!)))))))))))))))&amp;IF(B24=Data!B210,Data!I210,(IF(B24=Data!B211,Data!I211,(IF(B24=Data!#REF!,Data!#REF!,(IF(B24=Data!B206,Data!I206,(IF(B24=Data!B207,Data!I207,(IF(B24=Data!#REF!,Data!I903,(IF(B24=Data!#REF!,Data!#REF!,(IF(B24=Data!B263,Data!I263,Data!#REF!)))))))))))))))&amp;IF(B24=Data!#REF!,Data!#REF!,(IF(B24=Data!#REF!,Data!#REF!,(IF(B24=Data!#REF!,Data!#REF!,(IF(B24=Data!#REF!,Data!#REF!,(IF(B24=Data!#REF!,Data!#REF!,Data!#REF!)))))))))</f>
        <v>#REF!</v>
      </c>
      <c r="T24" s="379"/>
      <c r="U24" s="186" t="e">
        <f>IF(B24=Data!B85,Data!J85,(IF(B24=Data!B91,Data!J91,(IF(B24=Data!B93,Data!J93,(IF(B24=Data!#REF!,Data!#REF!,(IF(B24=Data!#REF!,Data!#REF!,(IF(B24=Data!B76,Data!J76,(IF(B24=Data!#REF!,Data!#REF!,(IF(B24=Data!#REF!,Data!#REF!,Data!#REF!)))))))))))))))&amp;IF(B24=Data!B210,Data!J210,(IF(B24=Data!B211,Data!J211,(IF(B24=Data!#REF!,Data!#REF!,(IF(B24=Data!B206,Data!J206,(IF(B24=Data!B207,Data!J207,(IF(B24=Data!#REF!,Data!J903,(IF(B24=Data!#REF!,Data!#REF!,(IF(B24=Data!B263,Data!J263,Data!#REF!)))))))))))))))&amp;IF(B24=Data!#REF!,Data!#REF!,(IF(B24=Data!#REF!,Data!#REF!,(IF(B24=Data!#REF!,Data!#REF!,(IF(B24=Data!#REF!,Data!#REF!,(IF(B24=Data!#REF!,Data!#REF!,Data!#REF!)))))))))</f>
        <v>#REF!</v>
      </c>
      <c r="V24" s="184" t="str">
        <f>IF(D24="","",VLOOKUP(B24,Data!$B$5:$J$404,9,FALSE)*D24)</f>
        <v/>
      </c>
    </row>
    <row r="25" spans="1:30" s="340" customFormat="1" ht="17" customHeight="1">
      <c r="A25" s="272"/>
      <c r="B25" s="419"/>
      <c r="C25" s="187" t="str">
        <f>IF(D25="","",VLOOKUP(B25,Data!$B$5:$L$404,2,FALSE))</f>
        <v/>
      </c>
      <c r="D25" s="274"/>
      <c r="E25" s="466"/>
      <c r="F25" s="185" t="str">
        <f>IF(D25="","",VLOOKUP(B25,Data!$B$5:$L$404,11,FALSE))</f>
        <v/>
      </c>
      <c r="G25" s="188" t="str">
        <f t="shared" si="0"/>
        <v>-</v>
      </c>
      <c r="H25" s="182" t="str">
        <f>IF(D25="","",VLOOKUP(B25,Data!$B$5:$D$404,3,FALSE))</f>
        <v/>
      </c>
      <c r="I25" s="182" t="str">
        <f>IF(D25="","",VLOOKUP(B25,Data!$B$5:$M$404,12,FALSE))</f>
        <v/>
      </c>
      <c r="J25" s="553"/>
      <c r="K25" s="183" t="str">
        <f>IF(D25="","",VLOOKUP(B25,Data!$B$5:$E$404,4,FALSE)*D25)</f>
        <v/>
      </c>
      <c r="L25" s="183" t="str">
        <f>IF(D25="","",VLOOKUP(B25,Data!$B$5:$F$404,5,FALSE)*D25)</f>
        <v/>
      </c>
      <c r="M25" s="189" t="e">
        <f>IF(B25=Data!B83,Data!G83,(IF(B25=Data!B89,Data!G89,(IF(B25=Data!B91,Data!G91,(IF(B25=Data!#REF!,Data!#REF!,(IF(B25=Data!#REF!,Data!#REF!,(IF(B25=Data!B74,Data!G74,(IF(B25=Data!#REF!,Data!#REF!,(IF(B25=Data!#REF!,Data!#REF!,Data!#REF!)))))))))))))))&amp;IF(B25=Data!B208,Data!G208,(IF(B25=Data!B209,Data!G209,(IF(B25=Data!#REF!,Data!#REF!,(IF(B25=Data!B204,Data!G204,(IF(B25=Data!B205,Data!G205,(IF(B25=Data!#REF!,Data!G901,(IF(B25=Data!#REF!,Data!#REF!,(IF(B25=Data!B261,Data!G261,Data!#REF!)))))))))))))))&amp;IF(B25=Data!#REF!,Data!#REF!,(IF(B25=Data!#REF!,Data!#REF!,(IF(B25=Data!#REF!,Data!#REF!,(IF(B25=Data!#REF!,Data!#REF!,(IF(B25=Data!#REF!,Data!#REF!,Data!#REF!)))))))))</f>
        <v>#REF!</v>
      </c>
      <c r="N25" s="377"/>
      <c r="O25" s="378"/>
      <c r="P25" s="186" t="e">
        <f>IF(B25=Data!B83,Data!H83,(IF(B25=Data!B89,Data!H89,(IF(B25=Data!B91,Data!H91,(IF(B25=Data!#REF!,Data!#REF!,(IF(B25=Data!#REF!,Data!#REF!,(IF(B25=Data!B74,Data!H74,(IF(B25=Data!#REF!,Data!#REF!,(IF(B25=Data!#REF!,Data!#REF!,Data!#REF!)))))))))))))))&amp;IF(B25=Data!B208,Data!H208,(IF(B25=Data!B209,Data!H209,(IF(B25=Data!#REF!,Data!#REF!,(IF(B25=Data!B204,Data!H204,(IF(B25=Data!B205,Data!H205,(IF(B25=Data!#REF!,Data!H901,(IF(B25=Data!#REF!,Data!#REF!,(IF(B25=Data!B261,Data!H261,Data!#REF!)))))))))))))))&amp;IF(B25=Data!#REF!,Data!#REF!,(IF(B25=Data!#REF!,Data!#REF!,(IF(B25=Data!#REF!,Data!#REF!,(IF(B25=Data!#REF!,Data!#REF!,(IF(B25=Data!#REF!,Data!#REF!,Data!#REF!)))))))))</f>
        <v>#REF!</v>
      </c>
      <c r="Q25" s="378"/>
      <c r="R25" s="378"/>
      <c r="S25" s="186" t="e">
        <f>IF(B25=Data!B83,Data!I83,(IF(B25=Data!B89,Data!I89,(IF(B25=Data!B91,Data!I91,(IF(B25=Data!#REF!,Data!#REF!,(IF(B25=Data!#REF!,Data!#REF!,(IF(B25=Data!B74,Data!I74,(IF(B25=Data!#REF!,Data!#REF!,(IF(B25=Data!#REF!,Data!#REF!,Data!#REF!)))))))))))))))&amp;IF(B25=Data!B208,Data!I208,(IF(B25=Data!B209,Data!I209,(IF(B25=Data!#REF!,Data!#REF!,(IF(B25=Data!B204,Data!I204,(IF(B25=Data!B205,Data!I205,(IF(B25=Data!#REF!,Data!I901,(IF(B25=Data!#REF!,Data!#REF!,(IF(B25=Data!B261,Data!I261,Data!#REF!)))))))))))))))&amp;IF(B25=Data!#REF!,Data!#REF!,(IF(B25=Data!#REF!,Data!#REF!,(IF(B25=Data!#REF!,Data!#REF!,(IF(B25=Data!#REF!,Data!#REF!,(IF(B25=Data!#REF!,Data!#REF!,Data!#REF!)))))))))</f>
        <v>#REF!</v>
      </c>
      <c r="T25" s="379"/>
      <c r="U25" s="186" t="e">
        <f>IF(B25=Data!B83,Data!J83,(IF(B25=Data!B89,Data!J89,(IF(B25=Data!B91,Data!J91,(IF(B25=Data!#REF!,Data!#REF!,(IF(B25=Data!#REF!,Data!#REF!,(IF(B25=Data!B74,Data!J74,(IF(B25=Data!#REF!,Data!#REF!,(IF(B25=Data!#REF!,Data!#REF!,Data!#REF!)))))))))))))))&amp;IF(B25=Data!B208,Data!J208,(IF(B25=Data!B209,Data!J209,(IF(B25=Data!#REF!,Data!#REF!,(IF(B25=Data!B204,Data!J204,(IF(B25=Data!B205,Data!J205,(IF(B25=Data!#REF!,Data!J901,(IF(B25=Data!#REF!,Data!#REF!,(IF(B25=Data!B261,Data!J261,Data!#REF!)))))))))))))))&amp;IF(B25=Data!#REF!,Data!#REF!,(IF(B25=Data!#REF!,Data!#REF!,(IF(B25=Data!#REF!,Data!#REF!,(IF(B25=Data!#REF!,Data!#REF!,(IF(B25=Data!#REF!,Data!#REF!,Data!#REF!)))))))))</f>
        <v>#REF!</v>
      </c>
      <c r="V25" s="184" t="str">
        <f>IF(D25="","",VLOOKUP(B25,Data!$B$5:$J$404,9,FALSE)*D25)</f>
        <v/>
      </c>
    </row>
    <row r="26" spans="1:30" s="409" customFormat="1" ht="17" customHeight="1">
      <c r="A26" s="410"/>
      <c r="B26" s="368"/>
      <c r="C26" s="187" t="str">
        <f>IF(D26="","",VLOOKUP(B26,Data!$B$5:$L$404,2,FALSE))</f>
        <v/>
      </c>
      <c r="D26" s="274"/>
      <c r="E26" s="273"/>
      <c r="F26" s="376" t="str">
        <f>IF(D26="","",VLOOKUP(B26,Data!$B$5:$L$404,11,FALSE))</f>
        <v/>
      </c>
      <c r="G26" s="400" t="str">
        <f t="shared" si="0"/>
        <v>-</v>
      </c>
      <c r="H26" s="401" t="str">
        <f>IF(D26="","",VLOOKUP(B26,Data!$B$5:$D$404,3,FALSE))</f>
        <v/>
      </c>
      <c r="I26" s="401" t="str">
        <f>IF(D26="","",VLOOKUP(B26,Data!$B$5:$M$404,12,FALSE))</f>
        <v/>
      </c>
      <c r="J26" s="402"/>
      <c r="K26" s="187" t="str">
        <f>IF(D26="","",VLOOKUP(B26,Data!$B$5:$E$404,4,FALSE)*D26)</f>
        <v/>
      </c>
      <c r="L26" s="187" t="str">
        <f>IF(D26="","",VLOOKUP(B26,Data!$B$5:$F$404,5,FALSE)*D26)</f>
        <v/>
      </c>
      <c r="M26" s="403"/>
      <c r="N26" s="404"/>
      <c r="O26" s="405"/>
      <c r="P26" s="406"/>
      <c r="Q26" s="405"/>
      <c r="R26" s="405"/>
      <c r="S26" s="406"/>
      <c r="T26" s="407"/>
      <c r="U26" s="406"/>
      <c r="V26" s="408" t="str">
        <f>IF(D26="","",VLOOKUP(B26,Data!$B$5:$J$404,9,FALSE)*D26)</f>
        <v/>
      </c>
      <c r="W26" s="386"/>
      <c r="X26" s="386"/>
      <c r="Y26" s="386"/>
      <c r="Z26" s="386"/>
      <c r="AA26" s="386"/>
      <c r="AB26" s="386"/>
      <c r="AC26" s="386"/>
      <c r="AD26" s="386"/>
    </row>
    <row r="27" spans="1:30" s="340" customFormat="1" ht="17" customHeight="1">
      <c r="A27" s="410"/>
      <c r="B27" s="342"/>
      <c r="C27" s="187" t="str">
        <f>IF(D27="","",VLOOKUP(B27,Data!$B$5:$L$404,2,FALSE))</f>
        <v/>
      </c>
      <c r="D27" s="274"/>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399"/>
      <c r="B28" s="342" t="s">
        <v>871</v>
      </c>
      <c r="C28" s="187" t="str">
        <f>IF(D28="","",VLOOKUP(B28,Data!$B$5:$L$404,2,FALSE))</f>
        <v/>
      </c>
      <c r="D28" s="274"/>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410"/>
      <c r="B29" s="342" t="s">
        <v>1302</v>
      </c>
      <c r="C29" s="187"/>
      <c r="D29" s="274" t="s">
        <v>12</v>
      </c>
      <c r="E29" s="276"/>
      <c r="F29" s="185"/>
      <c r="G29" s="188"/>
      <c r="H29" s="182"/>
      <c r="I29" s="182"/>
      <c r="J29" s="246"/>
      <c r="K29" s="183"/>
      <c r="L29" s="183"/>
      <c r="M29" s="189" t="e">
        <f>IF(B29=Data!B87,Data!G87,(IF(B29=Data!B93,Data!G93,(IF(B29=Data!B95,Data!G95,(IF(B29=Data!#REF!,Data!#REF!,(IF(B29=Data!#REF!,Data!#REF!,(IF(B29=Data!B78,Data!G78,(IF(B29=Data!#REF!,Data!#REF!,(IF(B29=Data!#REF!,Data!#REF!,Data!#REF!)))))))))))))))&amp;IF(B29=Data!B212,Data!G212,(IF(B29=Data!B213,Data!G213,(IF(B29=Data!#REF!,Data!#REF!,(IF(B29=Data!B208,Data!G208,(IF(B29=Data!B209,Data!G209,(IF(B29=Data!#REF!,Data!G905,(IF(B29=Data!#REF!,Data!#REF!,(IF(B29=Data!B265,Data!G265,Data!#REF!)))))))))))))))&amp;IF(B29=Data!#REF!,Data!#REF!,(IF(B29=Data!#REF!,Data!#REF!,(IF(B29=Data!#REF!,Data!#REF!,(IF(B29=Data!#REF!,Data!#REF!,(IF(B29=Data!#REF!,Data!#REF!,Data!#REF!)))))))))</f>
        <v>#REF!</v>
      </c>
      <c r="N29" s="377"/>
      <c r="O29" s="378"/>
      <c r="P29" s="186" t="e">
        <f>IF(B29=Data!B87,Data!H87,(IF(B29=Data!B93,Data!H93,(IF(B29=Data!B95,Data!H95,(IF(B29=Data!#REF!,Data!#REF!,(IF(B29=Data!#REF!,Data!#REF!,(IF(B29=Data!B78,Data!H78,(IF(B29=Data!#REF!,Data!#REF!,(IF(B29=Data!#REF!,Data!#REF!,Data!#REF!)))))))))))))))&amp;IF(B29=Data!B212,Data!H212,(IF(B29=Data!B213,Data!H213,(IF(B29=Data!#REF!,Data!#REF!,(IF(B29=Data!B208,Data!H208,(IF(B29=Data!B209,Data!H209,(IF(B29=Data!#REF!,Data!H905,(IF(B29=Data!#REF!,Data!#REF!,(IF(B29=Data!B265,Data!H265,Data!#REF!)))))))))))))))&amp;IF(B29=Data!#REF!,Data!#REF!,(IF(B29=Data!#REF!,Data!#REF!,(IF(B29=Data!#REF!,Data!#REF!,(IF(B29=Data!#REF!,Data!#REF!,(IF(B29=Data!#REF!,Data!#REF!,Data!#REF!)))))))))</f>
        <v>#REF!</v>
      </c>
      <c r="Q29" s="378"/>
      <c r="R29" s="378"/>
      <c r="S29" s="186" t="e">
        <f>IF(B29=Data!B87,Data!I87,(IF(B29=Data!B93,Data!I93,(IF(B29=Data!B95,Data!I95,(IF(B29=Data!#REF!,Data!#REF!,(IF(B29=Data!#REF!,Data!#REF!,(IF(B29=Data!B78,Data!I78,(IF(B29=Data!#REF!,Data!#REF!,(IF(B29=Data!#REF!,Data!#REF!,Data!#REF!)))))))))))))))&amp;IF(B29=Data!B212,Data!I212,(IF(B29=Data!B213,Data!I213,(IF(B29=Data!#REF!,Data!#REF!,(IF(B29=Data!B208,Data!I208,(IF(B29=Data!B209,Data!I209,(IF(B29=Data!#REF!,Data!I905,(IF(B29=Data!#REF!,Data!#REF!,(IF(B29=Data!B265,Data!I265,Data!#REF!)))))))))))))))&amp;IF(B29=Data!#REF!,Data!#REF!,(IF(B29=Data!#REF!,Data!#REF!,(IF(B29=Data!#REF!,Data!#REF!,(IF(B29=Data!#REF!,Data!#REF!,(IF(B29=Data!#REF!,Data!#REF!,Data!#REF!)))))))))</f>
        <v>#REF!</v>
      </c>
      <c r="T29" s="379"/>
      <c r="U29" s="186" t="e">
        <f>IF(B29=Data!B87,Data!J87,(IF(B29=Data!B93,Data!J93,(IF(B29=Data!B95,Data!J95,(IF(B29=Data!#REF!,Data!#REF!,(IF(B29=Data!#REF!,Data!#REF!,(IF(B29=Data!B78,Data!J78,(IF(B29=Data!#REF!,Data!#REF!,(IF(B29=Data!#REF!,Data!#REF!,Data!#REF!)))))))))))))))&amp;IF(B29=Data!B212,Data!J212,(IF(B29=Data!B213,Data!J213,(IF(B29=Data!#REF!,Data!#REF!,(IF(B29=Data!B208,Data!J208,(IF(B29=Data!B209,Data!J209,(IF(B29=Data!#REF!,Data!J905,(IF(B29=Data!#REF!,Data!#REF!,(IF(B29=Data!B265,Data!J265,Data!#REF!)))))))))))))))&amp;IF(B29=Data!#REF!,Data!#REF!,(IF(B29=Data!#REF!,Data!#REF!,(IF(B29=Data!#REF!,Data!#REF!,(IF(B29=Data!#REF!,Data!#REF!,(IF(B29=Data!#REF!,Data!#REF!,Data!#REF!)))))))))</f>
        <v>#REF!</v>
      </c>
      <c r="V29" s="184"/>
      <c r="W29" s="282"/>
      <c r="X29" s="282"/>
      <c r="Y29" s="282"/>
      <c r="Z29" s="282"/>
      <c r="AA29" s="282"/>
      <c r="AB29" s="282"/>
      <c r="AC29" s="282"/>
      <c r="AD29" s="282"/>
    </row>
    <row r="30" spans="1:30" s="340" customFormat="1" ht="19.5" customHeight="1">
      <c r="A30" s="272"/>
      <c r="B30" s="695" t="s">
        <v>1300</v>
      </c>
      <c r="C30" s="696"/>
      <c r="D30" s="269">
        <f>SUM(D16:D29)</f>
        <v>13</v>
      </c>
      <c r="E30" s="374"/>
      <c r="F30" s="380"/>
      <c r="G30" s="191">
        <f>SUM(G16:G29)</f>
        <v>27972.43</v>
      </c>
      <c r="H30" s="191"/>
      <c r="I30" s="383"/>
      <c r="J30" s="343"/>
      <c r="K30" s="191">
        <f>SUM(K16:K29)</f>
        <v>3041</v>
      </c>
      <c r="L30" s="191">
        <f>SUM(L16:L29)</f>
        <v>2773</v>
      </c>
      <c r="M30" s="191" t="e">
        <f>SUM(M16:M29)</f>
        <v>#REF!</v>
      </c>
      <c r="N30" s="190">
        <f>SUM(N14:N15)</f>
        <v>0</v>
      </c>
      <c r="O30" s="190" t="e">
        <f>SUM(#REF!)</f>
        <v>#REF!</v>
      </c>
      <c r="P30" s="190">
        <f>SUM(P14:P15)</f>
        <v>0</v>
      </c>
      <c r="Q30" s="190">
        <f>SUM(Q14:Q15)</f>
        <v>0</v>
      </c>
      <c r="R30" s="190" t="e">
        <f>SUM(#REF!)</f>
        <v>#REF!</v>
      </c>
      <c r="S30" s="190">
        <f>SUM(S14:S15)</f>
        <v>0</v>
      </c>
      <c r="T30" s="190">
        <f>SUM(T14:T15)</f>
        <v>0</v>
      </c>
      <c r="U30" s="190"/>
      <c r="V30" s="192">
        <f>SUM(V16:V29)</f>
        <v>16.694000000000003</v>
      </c>
      <c r="W30" s="282"/>
    </row>
    <row r="31" spans="1:30" ht="10.5" customHeight="1">
      <c r="A31" s="272"/>
      <c r="B31" s="697"/>
      <c r="C31" s="698"/>
      <c r="D31" s="395"/>
      <c r="E31" s="375"/>
      <c r="F31" s="311"/>
      <c r="G31" s="160" t="s">
        <v>523</v>
      </c>
      <c r="H31" s="157"/>
      <c r="I31" s="344"/>
      <c r="J31" s="344"/>
      <c r="K31" s="344"/>
      <c r="L31" s="161"/>
      <c r="M31" s="151"/>
      <c r="N31" s="298"/>
      <c r="U31" s="298"/>
      <c r="V31" s="298"/>
    </row>
    <row r="32" spans="1:30" ht="14">
      <c r="A32" s="290" t="s">
        <v>524</v>
      </c>
      <c r="B32" s="346"/>
      <c r="C32" s="347"/>
      <c r="D32" s="396" t="s">
        <v>81</v>
      </c>
      <c r="E32" s="305"/>
      <c r="F32" s="68" t="s">
        <v>82</v>
      </c>
      <c r="G32" s="72"/>
      <c r="H32" s="322" t="s">
        <v>83</v>
      </c>
      <c r="I32" s="349"/>
      <c r="J32" s="152" t="s">
        <v>84</v>
      </c>
      <c r="K32" s="152"/>
      <c r="L32" s="682" t="s">
        <v>85</v>
      </c>
      <c r="M32" s="683"/>
      <c r="N32" s="683"/>
      <c r="O32" s="683"/>
      <c r="P32" s="683"/>
      <c r="Q32" s="683"/>
      <c r="R32" s="683"/>
      <c r="S32" s="683"/>
      <c r="T32" s="683"/>
      <c r="U32" s="683"/>
      <c r="V32" s="684"/>
    </row>
    <row r="33" spans="1:22" ht="14">
      <c r="A33" s="297" t="s">
        <v>525</v>
      </c>
      <c r="B33" s="334"/>
      <c r="C33" s="308"/>
      <c r="D33" s="386" t="s">
        <v>87</v>
      </c>
      <c r="F33" s="685"/>
      <c r="G33" s="686"/>
      <c r="H33" s="297" t="s">
        <v>88</v>
      </c>
      <c r="I33" s="350"/>
      <c r="J33" s="154" t="s">
        <v>89</v>
      </c>
      <c r="K33" s="154"/>
      <c r="L33" s="150"/>
      <c r="V33" s="155"/>
    </row>
    <row r="34" spans="1:22">
      <c r="A34" s="297" t="s">
        <v>526</v>
      </c>
      <c r="B34" s="297"/>
      <c r="C34" s="298"/>
      <c r="D34" s="386"/>
      <c r="F34" s="685"/>
      <c r="G34" s="686"/>
      <c r="H34" s="297"/>
      <c r="I34" s="350"/>
      <c r="J34" s="154" t="s">
        <v>93</v>
      </c>
      <c r="K34" s="154"/>
      <c r="L34" s="150"/>
      <c r="V34" s="155"/>
    </row>
    <row r="35" spans="1:22" ht="10.5" customHeight="1">
      <c r="A35" s="311"/>
      <c r="B35" s="351"/>
      <c r="C35" s="352"/>
      <c r="D35" s="386" t="s">
        <v>94</v>
      </c>
      <c r="F35" s="685"/>
      <c r="G35" s="686"/>
      <c r="H35" s="297" t="s">
        <v>95</v>
      </c>
      <c r="I35" s="350"/>
      <c r="J35" s="154"/>
      <c r="K35" s="154"/>
      <c r="L35" s="150"/>
      <c r="V35" s="155"/>
    </row>
    <row r="36" spans="1:22" ht="13">
      <c r="A36" s="290" t="s">
        <v>96</v>
      </c>
      <c r="C36" s="292"/>
      <c r="D36" s="386" t="s">
        <v>97</v>
      </c>
      <c r="F36" s="76" t="s">
        <v>98</v>
      </c>
      <c r="G36" s="73"/>
      <c r="H36" s="297" t="s">
        <v>88</v>
      </c>
      <c r="I36" s="350"/>
      <c r="J36" s="154" t="s">
        <v>99</v>
      </c>
      <c r="K36" s="154"/>
      <c r="L36" s="150"/>
      <c r="V36" s="155"/>
    </row>
    <row r="37" spans="1:22" ht="10.5" customHeight="1">
      <c r="A37" s="297" t="s">
        <v>527</v>
      </c>
      <c r="C37" s="298"/>
      <c r="D37" s="386" t="s">
        <v>100</v>
      </c>
      <c r="F37" s="77"/>
      <c r="G37" s="162"/>
      <c r="H37" s="297" t="s">
        <v>101</v>
      </c>
      <c r="I37" s="350"/>
      <c r="J37" s="154" t="s">
        <v>528</v>
      </c>
      <c r="K37" s="154"/>
      <c r="L37" s="687" t="s">
        <v>103</v>
      </c>
      <c r="M37" s="688"/>
      <c r="N37" s="688"/>
      <c r="O37" s="688"/>
      <c r="P37" s="688"/>
      <c r="Q37" s="688"/>
      <c r="R37" s="688"/>
      <c r="S37" s="688"/>
      <c r="T37" s="688"/>
      <c r="U37" s="688"/>
      <c r="V37" s="689"/>
    </row>
    <row r="38" spans="1:22">
      <c r="A38" s="311"/>
      <c r="B38" s="312"/>
      <c r="C38" s="313"/>
      <c r="D38" s="397"/>
      <c r="E38" s="312"/>
      <c r="F38" s="673" t="s">
        <v>1298</v>
      </c>
      <c r="G38" s="674"/>
      <c r="H38" s="673" t="s">
        <v>1297</v>
      </c>
      <c r="I38" s="674"/>
      <c r="J38" s="158" t="s">
        <v>104</v>
      </c>
      <c r="K38" s="158"/>
      <c r="L38" s="675" t="s">
        <v>105</v>
      </c>
      <c r="M38" s="676"/>
      <c r="N38" s="676"/>
      <c r="O38" s="676"/>
      <c r="P38" s="676"/>
      <c r="Q38" s="676"/>
      <c r="R38" s="676"/>
      <c r="S38" s="676"/>
      <c r="T38" s="676"/>
      <c r="U38" s="676"/>
      <c r="V38" s="677"/>
    </row>
    <row r="39" spans="1:22">
      <c r="B39" s="305"/>
    </row>
    <row r="45" spans="1:22" s="354" customFormat="1" ht="26.25" customHeight="1">
      <c r="A45" s="163" t="s">
        <v>886</v>
      </c>
      <c r="B45" s="146"/>
      <c r="C45" s="163" t="s">
        <v>569</v>
      </c>
      <c r="D45" s="362"/>
      <c r="E45" s="362"/>
      <c r="F45" s="363"/>
      <c r="G45" s="163" t="s">
        <v>880</v>
      </c>
      <c r="H45" s="146"/>
      <c r="I45" s="163" t="s">
        <v>569</v>
      </c>
      <c r="K45" s="265"/>
      <c r="L45" s="265"/>
      <c r="V45" s="264"/>
    </row>
    <row r="46" spans="1:22" s="354" customFormat="1" ht="19.25" customHeight="1">
      <c r="A46" s="163" t="s">
        <v>887</v>
      </c>
      <c r="B46" s="146"/>
      <c r="C46" s="163" t="s">
        <v>891</v>
      </c>
      <c r="D46" s="362"/>
      <c r="E46" s="362"/>
      <c r="F46" s="363"/>
      <c r="G46" s="247" t="s">
        <v>881</v>
      </c>
      <c r="H46" s="381"/>
      <c r="I46" s="247" t="s">
        <v>891</v>
      </c>
      <c r="K46" s="265"/>
      <c r="L46" s="265"/>
      <c r="V46" s="264"/>
    </row>
    <row r="47" spans="1:22" s="354" customFormat="1" ht="19.25" customHeight="1">
      <c r="A47" s="163" t="s">
        <v>888</v>
      </c>
      <c r="B47" s="146"/>
      <c r="C47" s="163" t="s">
        <v>891</v>
      </c>
      <c r="D47" s="362"/>
      <c r="E47" s="362"/>
      <c r="F47" s="363"/>
      <c r="G47" s="163" t="s">
        <v>882</v>
      </c>
      <c r="H47" s="146"/>
      <c r="I47" s="163" t="s">
        <v>569</v>
      </c>
      <c r="K47" s="265"/>
      <c r="L47" s="265"/>
      <c r="V47" s="264"/>
    </row>
    <row r="48" spans="1:22" s="354" customFormat="1" ht="19.25" customHeight="1">
      <c r="A48" s="163" t="s">
        <v>889</v>
      </c>
      <c r="B48" s="146"/>
      <c r="C48" s="163" t="s">
        <v>569</v>
      </c>
      <c r="D48" s="362"/>
      <c r="E48" s="362"/>
      <c r="F48" s="363"/>
      <c r="G48" s="163" t="s">
        <v>883</v>
      </c>
      <c r="H48" s="146"/>
      <c r="I48" s="163" t="s">
        <v>569</v>
      </c>
      <c r="K48" s="265"/>
      <c r="L48" s="265"/>
      <c r="V48" s="264"/>
    </row>
    <row r="49" spans="1:22" s="354" customFormat="1" ht="19.25" customHeight="1">
      <c r="A49" s="163" t="s">
        <v>890</v>
      </c>
      <c r="B49" s="146"/>
      <c r="C49" s="163" t="s">
        <v>569</v>
      </c>
      <c r="D49" s="362"/>
      <c r="E49" s="362"/>
      <c r="F49" s="363"/>
      <c r="G49" s="163" t="s">
        <v>885</v>
      </c>
      <c r="H49" s="146"/>
      <c r="I49" s="163" t="s">
        <v>569</v>
      </c>
      <c r="K49" s="265"/>
      <c r="L49" s="265"/>
      <c r="V49" s="264"/>
    </row>
    <row r="50" spans="1:22" ht="18.75" customHeight="1">
      <c r="A50" s="411"/>
      <c r="B50" s="411"/>
      <c r="C50" s="411"/>
      <c r="D50" s="411"/>
      <c r="E50" s="411"/>
      <c r="F50" s="266"/>
      <c r="G50" s="163" t="s">
        <v>884</v>
      </c>
      <c r="H50" s="146"/>
      <c r="I50" s="163" t="s">
        <v>569</v>
      </c>
    </row>
    <row r="54" spans="1:22">
      <c r="A54" s="282" t="s">
        <v>1223</v>
      </c>
      <c r="L54" s="355"/>
    </row>
    <row r="55" spans="1:22" ht="14">
      <c r="A55" s="356"/>
      <c r="C55" s="334"/>
      <c r="D55" s="357"/>
      <c r="L55" s="358"/>
    </row>
    <row r="56" spans="1:22" ht="14">
      <c r="A56" s="359"/>
      <c r="C56" s="334"/>
      <c r="D56" s="357"/>
      <c r="L56" s="358"/>
    </row>
    <row r="57" spans="1:22" ht="14">
      <c r="A57" s="359"/>
      <c r="C57" s="334"/>
      <c r="D57" s="357"/>
      <c r="L57" s="358"/>
    </row>
    <row r="58" spans="1:22" ht="14">
      <c r="A58" s="359"/>
      <c r="B58" s="334"/>
      <c r="C58" s="334"/>
      <c r="D58" s="357"/>
      <c r="L58" s="358"/>
    </row>
    <row r="59" spans="1:22" ht="14">
      <c r="A59" s="359"/>
      <c r="B59" s="334"/>
      <c r="C59" s="334"/>
      <c r="D59" s="357"/>
      <c r="L59" s="358"/>
    </row>
    <row r="60" spans="1:22" ht="14">
      <c r="A60" s="359"/>
      <c r="B60" s="334"/>
      <c r="C60" s="334"/>
      <c r="D60" s="357"/>
      <c r="L60" s="358"/>
    </row>
    <row r="61" spans="1:22" ht="14">
      <c r="A61" s="334"/>
      <c r="B61" s="334"/>
      <c r="C61" s="334"/>
      <c r="D61" s="357"/>
      <c r="L61" s="360"/>
    </row>
    <row r="62" spans="1:22" ht="14">
      <c r="A62" s="359"/>
      <c r="B62" s="334"/>
      <c r="C62" s="334"/>
      <c r="D62" s="357"/>
    </row>
    <row r="63" spans="1:22" ht="14">
      <c r="A63" s="334"/>
      <c r="B63" s="334"/>
      <c r="C63" s="334"/>
      <c r="D63" s="357"/>
    </row>
    <row r="64" spans="1:22" ht="14">
      <c r="A64" s="334"/>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34"/>
      <c r="B75" s="334"/>
      <c r="C75" s="334"/>
      <c r="D75" s="357"/>
    </row>
    <row r="76" spans="1:4" ht="14">
      <c r="B76" s="334"/>
    </row>
    <row r="77" spans="1:4" ht="14">
      <c r="B77" s="334"/>
    </row>
    <row r="78" spans="1:4" ht="14">
      <c r="B78" s="334"/>
    </row>
  </sheetData>
  <mergeCells count="9">
    <mergeCell ref="F38:G38"/>
    <mergeCell ref="H38:I38"/>
    <mergeCell ref="L38:V38"/>
    <mergeCell ref="B30:C31"/>
    <mergeCell ref="L32:V32"/>
    <mergeCell ref="F33:G33"/>
    <mergeCell ref="F34:G34"/>
    <mergeCell ref="F35:G35"/>
    <mergeCell ref="L37:V37"/>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7A2BF-C6B7-42B0-8A1C-4C2CE9257098}">
  <sheetPr>
    <pageSetUpPr fitToPage="1"/>
  </sheetPr>
  <dimension ref="A1:AD74"/>
  <sheetViews>
    <sheetView zoomScale="70" zoomScaleNormal="70" zoomScaleSheetLayoutView="85" workbookViewId="0">
      <selection activeCell="E26" sqref="E26"/>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50"/>
      <c r="I10" s="651"/>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1305</v>
      </c>
      <c r="C18" s="187" t="str">
        <f>IF(D18="","",VLOOKUP(B18,Data!$B$5:$L$404,2,FALSE))</f>
        <v/>
      </c>
      <c r="D18" s="361"/>
      <c r="E18" s="276"/>
      <c r="F18" s="185" t="str">
        <f>IF(D18="","",VLOOKUP(B18,Data!$B$5:$L$404,11,FALSE))</f>
        <v/>
      </c>
      <c r="G18" s="188" t="str">
        <f t="shared" ref="G18:G27"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11</v>
      </c>
      <c r="B19" s="419" t="s">
        <v>353</v>
      </c>
      <c r="C19" s="187" t="str">
        <f>IF(D19="","",VLOOKUP(B19,Data!$B$5:$L$404,2,FALSE))</f>
        <v>WQ78260</v>
      </c>
      <c r="D19" s="361">
        <v>18</v>
      </c>
      <c r="E19" s="276"/>
      <c r="F19" s="185">
        <f>IF(D19="","",VLOOKUP(B19,Data!$B$5:$L$404,11,FALSE))</f>
        <v>4283.6499999999996</v>
      </c>
      <c r="G19" s="188">
        <f t="shared" si="0"/>
        <v>77105.7</v>
      </c>
      <c r="H19" s="182" t="str">
        <f>IF(D19="","",VLOOKUP(B19,Data!$B$5:$D$404,3,FALSE))</f>
        <v>C/T</v>
      </c>
      <c r="I19" s="182" t="str">
        <f>IF(D19="","",VLOOKUP(B19,Data!$B$5:$M$404,12,FALSE))</f>
        <v>Indonesia</v>
      </c>
      <c r="J19" s="280" t="s">
        <v>1304</v>
      </c>
      <c r="K19" s="183">
        <f>IF(D19="","",VLOOKUP(B19,Data!$B$5:$E$404,4,FALSE)*D19)</f>
        <v>5490</v>
      </c>
      <c r="L19" s="183">
        <f>IF(D19="","",VLOOKUP(B19,Data!$B$5:$F$404,5,FALSE)*D19)</f>
        <v>4842</v>
      </c>
      <c r="M19" s="189"/>
      <c r="N19" s="377"/>
      <c r="O19" s="378"/>
      <c r="P19" s="186"/>
      <c r="Q19" s="378"/>
      <c r="R19" s="378"/>
      <c r="S19" s="186"/>
      <c r="T19" s="379"/>
      <c r="U19" s="186"/>
      <c r="V19" s="184">
        <f>IF(D19="","",VLOOKUP(B19,Data!$B$5:$J$404,9,FALSE)*D19)</f>
        <v>27.612000000000002</v>
      </c>
      <c r="W19" s="282"/>
      <c r="X19" s="282"/>
      <c r="Y19" s="282"/>
      <c r="Z19" s="282"/>
      <c r="AA19" s="282"/>
      <c r="AB19" s="282"/>
      <c r="AC19" s="282"/>
      <c r="AD19" s="282"/>
    </row>
    <row r="20" spans="1:30" s="340" customFormat="1" ht="17" customHeight="1">
      <c r="A20" s="488">
        <v>12</v>
      </c>
      <c r="B20" s="368" t="s">
        <v>213</v>
      </c>
      <c r="C20" s="187" t="str">
        <f>IF(D20="","",VLOOKUP(B20,Data!$B$5:$L$404,2,FALSE))</f>
        <v>WH50410</v>
      </c>
      <c r="D20" s="361">
        <v>3</v>
      </c>
      <c r="E20" s="276"/>
      <c r="F20" s="185">
        <f>IF(D20="","",VLOOKUP(B20,Data!$B$5:$L$404,11,FALSE))</f>
        <v>1897.4</v>
      </c>
      <c r="G20" s="188">
        <f t="shared" si="0"/>
        <v>5692.2000000000007</v>
      </c>
      <c r="H20" s="182" t="str">
        <f>IF(D20="","",VLOOKUP(B20,Data!$B$5:$D$404,3,FALSE))</f>
        <v>C/T</v>
      </c>
      <c r="I20" s="182" t="str">
        <f>IF(D20="","",VLOOKUP(B20,Data!$B$5:$M$404,12,FALSE))</f>
        <v>Indonesia</v>
      </c>
      <c r="J20" s="280" t="s">
        <v>1304</v>
      </c>
      <c r="K20" s="183">
        <f>IF(D20="","",VLOOKUP(B20,Data!$B$5:$E$404,4,FALSE)*D20)</f>
        <v>666</v>
      </c>
      <c r="L20" s="183">
        <f>IF(D20="","",VLOOKUP(B20,Data!$B$5:$F$404,5,FALSE)*D20)</f>
        <v>603</v>
      </c>
      <c r="M20" s="189"/>
      <c r="N20" s="377"/>
      <c r="O20" s="378"/>
      <c r="P20" s="186"/>
      <c r="Q20" s="378"/>
      <c r="R20" s="378"/>
      <c r="S20" s="186"/>
      <c r="T20" s="379"/>
      <c r="U20" s="186"/>
      <c r="V20" s="184">
        <f>IF(D20="","",VLOOKUP(B20,Data!$B$5:$J$404,9,FALSE)*D20)</f>
        <v>3.5970000000000004</v>
      </c>
      <c r="W20" s="282"/>
      <c r="X20" s="282"/>
      <c r="Y20" s="282"/>
      <c r="Z20" s="282"/>
      <c r="AA20" s="282"/>
      <c r="AB20" s="282"/>
      <c r="AC20" s="282"/>
      <c r="AD20" s="282"/>
    </row>
    <row r="21" spans="1:30" s="340" customFormat="1" ht="17" customHeight="1">
      <c r="A21" s="488">
        <v>13</v>
      </c>
      <c r="B21" s="419" t="s">
        <v>413</v>
      </c>
      <c r="C21" s="187" t="str">
        <f>IF(D21="","",VLOOKUP(B21,Data!$B$5:$L$404,2,FALSE))</f>
        <v>ZH56750</v>
      </c>
      <c r="D21" s="361">
        <v>1</v>
      </c>
      <c r="E21" s="276"/>
      <c r="F21" s="185">
        <f>IF(D21="","",VLOOKUP(B21,Data!$B$5:$L$404,11,FALSE))</f>
        <v>2658.38</v>
      </c>
      <c r="G21" s="188">
        <f t="shared" si="0"/>
        <v>2658.38</v>
      </c>
      <c r="H21" s="182" t="str">
        <f>IF(D21="","",VLOOKUP(B21,Data!$B$5:$D$404,3,FALSE))</f>
        <v>C/T</v>
      </c>
      <c r="I21" s="182" t="str">
        <f>IF(D21="","",VLOOKUP(B21,Data!$B$5:$M$404,12,FALSE))</f>
        <v>Indonesia</v>
      </c>
      <c r="J21" s="280" t="s">
        <v>1304</v>
      </c>
      <c r="K21" s="183">
        <f>IF(D21="","",VLOOKUP(B21,Data!$B$5:$E$404,4,FALSE)*D21)</f>
        <v>266</v>
      </c>
      <c r="L21" s="183">
        <f>IF(D21="","",VLOOKUP(B21,Data!$B$5:$F$404,5,FALSE)*D21)</f>
        <v>246</v>
      </c>
      <c r="M21" s="189"/>
      <c r="N21" s="377"/>
      <c r="O21" s="378"/>
      <c r="P21" s="186"/>
      <c r="Q21" s="378"/>
      <c r="R21" s="378"/>
      <c r="S21" s="186"/>
      <c r="T21" s="379"/>
      <c r="U21" s="186"/>
      <c r="V21" s="184">
        <f>IF(D21="","",VLOOKUP(B21,Data!$B$5:$J$404,9,FALSE)*D21)</f>
        <v>1.488</v>
      </c>
      <c r="W21" s="282"/>
      <c r="X21" s="282"/>
      <c r="Y21" s="282"/>
      <c r="Z21" s="282"/>
      <c r="AA21" s="282"/>
      <c r="AB21" s="282"/>
      <c r="AC21" s="282"/>
      <c r="AD21" s="282"/>
    </row>
    <row r="22" spans="1:30" s="340" customFormat="1" ht="17" customHeight="1">
      <c r="A22" s="488"/>
      <c r="B22" s="419"/>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c r="C24" s="187" t="str">
        <f>IF(D24="","",VLOOKUP(B24,Data!$B$5:$L$404,2,FALSE))</f>
        <v/>
      </c>
      <c r="D24" s="361"/>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c r="C25" s="187" t="str">
        <f>IF(D25="","",VLOOKUP(B25,Data!$B$5:$L$404,2,FALSE))</f>
        <v/>
      </c>
      <c r="D25" s="361"/>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c r="N25" s="377"/>
      <c r="O25" s="378"/>
      <c r="P25" s="186"/>
      <c r="Q25" s="378"/>
      <c r="R25" s="378"/>
      <c r="S25" s="186"/>
      <c r="T25" s="379"/>
      <c r="U25" s="186"/>
      <c r="V25" s="184" t="str">
        <f>IF(D25="","",VLOOKUP(B25,Data!$B$5:$J$404,9,FALSE)*D25)</f>
        <v/>
      </c>
      <c r="W25" s="282"/>
      <c r="X25" s="282"/>
      <c r="Y25" s="282"/>
      <c r="Z25" s="282"/>
      <c r="AA25" s="282"/>
      <c r="AB25" s="282"/>
      <c r="AC25" s="282"/>
      <c r="AD25" s="282"/>
    </row>
    <row r="26" spans="1:30" s="340" customFormat="1" ht="17" customHeight="1">
      <c r="A26" s="272"/>
      <c r="B26" s="342" t="s">
        <v>871</v>
      </c>
      <c r="C26" s="187" t="str">
        <f>IF(D26="","",VLOOKUP(B26,Data!$B$5:$L$404,2,FALSE))</f>
        <v/>
      </c>
      <c r="D26" s="339"/>
      <c r="E26" s="412"/>
      <c r="F26" s="185" t="str">
        <f>IF(D26="","",VLOOKUP(B26,Data!$B$5:$L$404,11,FALSE))</f>
        <v/>
      </c>
      <c r="G26" s="188" t="str">
        <f t="shared" si="0"/>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272"/>
      <c r="B27" s="342" t="s">
        <v>1302</v>
      </c>
      <c r="C27" s="187" t="str">
        <f>IF(D27="","",VLOOKUP(B27,Data!$B$5:$L$404,2,FALSE))</f>
        <v/>
      </c>
      <c r="D27" s="339"/>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t="e">
        <f>IF(B27=Data!B87,Data!G87,(IF(B27=Data!B93,Data!G93,(IF(B27=Data!B95,Data!G95,(IF(B27=Data!#REF!,Data!#REF!,(IF(B27=Data!#REF!,Data!#REF!,(IF(B27=Data!B78,Data!G78,(IF(B27=Data!#REF!,Data!#REF!,(IF(B27=Data!#REF!,Data!#REF!,Data!#REF!)))))))))))))))&amp;IF(B27=Data!B212,Data!G212,(IF(B27=Data!B213,Data!G213,(IF(B27=Data!#REF!,Data!#REF!,(IF(B27=Data!B208,Data!G208,(IF(B27=Data!B209,Data!G209,(IF(B27=Data!#REF!,Data!G905,(IF(B27=Data!#REF!,Data!#REF!,(IF(B27=Data!B265,Data!G265,Data!#REF!)))))))))))))))&amp;IF(B27=Data!#REF!,Data!#REF!,(IF(B27=Data!#REF!,Data!#REF!,(IF(B27=Data!#REF!,Data!#REF!,(IF(B27=Data!#REF!,Data!#REF!,(IF(B27=Data!#REF!,Data!#REF!,Data!#REF!)))))))))</f>
        <v>#REF!</v>
      </c>
      <c r="N27" s="377"/>
      <c r="O27" s="378"/>
      <c r="P27" s="186" t="e">
        <f>IF(B27=Data!B87,Data!H87,(IF(B27=Data!B93,Data!H93,(IF(B27=Data!B95,Data!H95,(IF(B27=Data!#REF!,Data!#REF!,(IF(B27=Data!#REF!,Data!#REF!,(IF(B27=Data!B78,Data!H78,(IF(B27=Data!#REF!,Data!#REF!,(IF(B27=Data!#REF!,Data!#REF!,Data!#REF!)))))))))))))))&amp;IF(B27=Data!B212,Data!H212,(IF(B27=Data!B213,Data!H213,(IF(B27=Data!#REF!,Data!#REF!,(IF(B27=Data!B208,Data!H208,(IF(B27=Data!B209,Data!H209,(IF(B27=Data!#REF!,Data!H905,(IF(B27=Data!#REF!,Data!#REF!,(IF(B27=Data!B265,Data!H265,Data!#REF!)))))))))))))))&amp;IF(B27=Data!#REF!,Data!#REF!,(IF(B27=Data!#REF!,Data!#REF!,(IF(B27=Data!#REF!,Data!#REF!,(IF(B27=Data!#REF!,Data!#REF!,(IF(B27=Data!#REF!,Data!#REF!,Data!#REF!)))))))))</f>
        <v>#REF!</v>
      </c>
      <c r="Q27" s="378"/>
      <c r="R27" s="378"/>
      <c r="S27" s="186" t="e">
        <f>IF(B27=Data!B87,Data!I87,(IF(B27=Data!B93,Data!I93,(IF(B27=Data!B95,Data!I95,(IF(B27=Data!#REF!,Data!#REF!,(IF(B27=Data!#REF!,Data!#REF!,(IF(B27=Data!B78,Data!I78,(IF(B27=Data!#REF!,Data!#REF!,(IF(B27=Data!#REF!,Data!#REF!,Data!#REF!)))))))))))))))&amp;IF(B27=Data!B212,Data!I212,(IF(B27=Data!B213,Data!I213,(IF(B27=Data!#REF!,Data!#REF!,(IF(B27=Data!B208,Data!I208,(IF(B27=Data!B209,Data!I209,(IF(B27=Data!#REF!,Data!I905,(IF(B27=Data!#REF!,Data!#REF!,(IF(B27=Data!B265,Data!I265,Data!#REF!)))))))))))))))&amp;IF(B27=Data!#REF!,Data!#REF!,(IF(B27=Data!#REF!,Data!#REF!,(IF(B27=Data!#REF!,Data!#REF!,(IF(B27=Data!#REF!,Data!#REF!,(IF(B27=Data!#REF!,Data!#REF!,Data!#REF!)))))))))</f>
        <v>#REF!</v>
      </c>
      <c r="T27" s="379"/>
      <c r="U27" s="186" t="e">
        <f>IF(B27=Data!B87,Data!J87,(IF(B27=Data!B93,Data!J93,(IF(B27=Data!B95,Data!J95,(IF(B27=Data!#REF!,Data!#REF!,(IF(B27=Data!#REF!,Data!#REF!,(IF(B27=Data!B78,Data!J78,(IF(B27=Data!#REF!,Data!#REF!,(IF(B27=Data!#REF!,Data!#REF!,Data!#REF!)))))))))))))))&amp;IF(B27=Data!B212,Data!J212,(IF(B27=Data!B213,Data!J213,(IF(B27=Data!#REF!,Data!#REF!,(IF(B27=Data!B208,Data!J208,(IF(B27=Data!B209,Data!J209,(IF(B27=Data!#REF!,Data!J905,(IF(B27=Data!#REF!,Data!#REF!,(IF(B27=Data!B265,Data!J265,Data!#REF!)))))))))))))))&amp;IF(B27=Data!#REF!,Data!#REF!,(IF(B27=Data!#REF!,Data!#REF!,(IF(B27=Data!#REF!,Data!#REF!,(IF(B27=Data!#REF!,Data!#REF!,(IF(B27=Data!#REF!,Data!#REF!,Data!#REF!)))))))))</f>
        <v>#REF!</v>
      </c>
      <c r="V27" s="184" t="str">
        <f>IF(D27="","",VLOOKUP(B27,Data!$B$5:$J$404,9,FALSE)*D27)</f>
        <v/>
      </c>
      <c r="W27" s="282"/>
      <c r="X27" s="282"/>
      <c r="Y27" s="282"/>
      <c r="Z27" s="282"/>
      <c r="AA27" s="282"/>
      <c r="AB27" s="282"/>
      <c r="AC27" s="282"/>
      <c r="AD27" s="282"/>
    </row>
    <row r="28" spans="1:30" s="340" customFormat="1" ht="16.5" customHeight="1">
      <c r="A28" s="272"/>
      <c r="B28" s="695" t="s">
        <v>1301</v>
      </c>
      <c r="C28" s="696"/>
      <c r="D28" s="193">
        <f>SUM(D18:D27)</f>
        <v>22</v>
      </c>
      <c r="E28" s="380"/>
      <c r="F28" s="190"/>
      <c r="G28" s="191">
        <f>SUM(G18:G27)</f>
        <v>85456.28</v>
      </c>
      <c r="H28" s="343"/>
      <c r="I28" s="343"/>
      <c r="J28" s="343"/>
      <c r="K28" s="191">
        <f>SUM(K18:K27)</f>
        <v>6422</v>
      </c>
      <c r="L28" s="191">
        <f>SUM(L18:L27)</f>
        <v>5691</v>
      </c>
      <c r="M28" s="190">
        <f>SUM(M16:M17)</f>
        <v>0</v>
      </c>
      <c r="N28" s="190"/>
      <c r="O28" s="190"/>
      <c r="P28" s="190"/>
      <c r="Q28" s="190"/>
      <c r="R28" s="190">
        <f>SUM(R16:R17)</f>
        <v>0</v>
      </c>
      <c r="S28" s="190">
        <f>SUM(S16:S17)</f>
        <v>0</v>
      </c>
      <c r="T28" s="190"/>
      <c r="U28" s="190">
        <f>SUM(U16:U17)</f>
        <v>0</v>
      </c>
      <c r="V28" s="192">
        <f>SUM(V18:V27)</f>
        <v>32.697000000000003</v>
      </c>
    </row>
    <row r="29" spans="1:30" ht="10.25" customHeight="1">
      <c r="A29" s="272"/>
      <c r="B29" s="697"/>
      <c r="C29" s="698"/>
      <c r="D29" s="345"/>
      <c r="E29" s="311"/>
      <c r="F29" s="160" t="s">
        <v>523</v>
      </c>
      <c r="G29" s="157"/>
      <c r="H29" s="344"/>
      <c r="I29" s="344"/>
      <c r="J29" s="344"/>
      <c r="K29" s="161"/>
      <c r="L29" s="151"/>
      <c r="M29" s="298"/>
      <c r="T29" s="298"/>
      <c r="U29" s="298"/>
      <c r="V29" s="155"/>
    </row>
    <row r="30" spans="1:30" ht="14">
      <c r="A30" s="290" t="s">
        <v>524</v>
      </c>
      <c r="B30" s="346"/>
      <c r="C30" s="347"/>
      <c r="D30" s="396" t="s">
        <v>81</v>
      </c>
      <c r="E30" s="305"/>
      <c r="F30" s="68" t="s">
        <v>82</v>
      </c>
      <c r="G30" s="72"/>
      <c r="H30" s="322" t="s">
        <v>83</v>
      </c>
      <c r="I30" s="349"/>
      <c r="J30" s="152" t="s">
        <v>84</v>
      </c>
      <c r="K30" s="152"/>
      <c r="L30" s="682" t="s">
        <v>85</v>
      </c>
      <c r="M30" s="683"/>
      <c r="N30" s="683"/>
      <c r="O30" s="683"/>
      <c r="P30" s="683"/>
      <c r="Q30" s="683"/>
      <c r="R30" s="683"/>
      <c r="S30" s="683"/>
      <c r="T30" s="683"/>
      <c r="U30" s="683"/>
      <c r="V30" s="684"/>
    </row>
    <row r="31" spans="1:30" ht="14">
      <c r="A31" s="297" t="s">
        <v>525</v>
      </c>
      <c r="B31" s="334"/>
      <c r="C31" s="308"/>
      <c r="D31" s="386" t="s">
        <v>87</v>
      </c>
      <c r="F31" s="685"/>
      <c r="G31" s="686"/>
      <c r="H31" s="297" t="s">
        <v>88</v>
      </c>
      <c r="I31" s="350"/>
      <c r="J31" s="154" t="s">
        <v>89</v>
      </c>
      <c r="K31" s="154"/>
      <c r="L31" s="150"/>
      <c r="V31" s="155"/>
    </row>
    <row r="32" spans="1:30">
      <c r="A32" s="297" t="s">
        <v>526</v>
      </c>
      <c r="B32" s="297"/>
      <c r="C32" s="298"/>
      <c r="D32" s="386"/>
      <c r="F32" s="685"/>
      <c r="G32" s="686"/>
      <c r="H32" s="297"/>
      <c r="I32" s="350"/>
      <c r="J32" s="154" t="s">
        <v>93</v>
      </c>
      <c r="K32" s="154"/>
      <c r="L32" s="150"/>
      <c r="V32" s="155"/>
    </row>
    <row r="33" spans="1:22" ht="10.5" customHeight="1">
      <c r="A33" s="311"/>
      <c r="B33" s="351"/>
      <c r="C33" s="352"/>
      <c r="D33" s="386" t="s">
        <v>94</v>
      </c>
      <c r="F33" s="685"/>
      <c r="G33" s="686"/>
      <c r="H33" s="297" t="s">
        <v>95</v>
      </c>
      <c r="I33" s="350"/>
      <c r="J33" s="154"/>
      <c r="K33" s="154"/>
      <c r="L33" s="150"/>
      <c r="V33" s="155"/>
    </row>
    <row r="34" spans="1:22" ht="13">
      <c r="A34" s="290" t="s">
        <v>96</v>
      </c>
      <c r="C34" s="292"/>
      <c r="D34" s="386" t="s">
        <v>97</v>
      </c>
      <c r="F34" s="76" t="s">
        <v>98</v>
      </c>
      <c r="G34" s="73"/>
      <c r="H34" s="297" t="s">
        <v>88</v>
      </c>
      <c r="I34" s="350"/>
      <c r="J34" s="154" t="s">
        <v>99</v>
      </c>
      <c r="K34" s="154"/>
      <c r="L34" s="150"/>
      <c r="V34" s="155"/>
    </row>
    <row r="35" spans="1:22" ht="10.5" customHeight="1">
      <c r="A35" s="297" t="s">
        <v>527</v>
      </c>
      <c r="C35" s="298"/>
      <c r="D35" s="386" t="s">
        <v>100</v>
      </c>
      <c r="F35" s="77"/>
      <c r="G35" s="162"/>
      <c r="H35" s="297" t="s">
        <v>101</v>
      </c>
      <c r="I35" s="350"/>
      <c r="J35" s="154" t="s">
        <v>528</v>
      </c>
      <c r="K35" s="154"/>
      <c r="L35" s="687" t="s">
        <v>103</v>
      </c>
      <c r="M35" s="688"/>
      <c r="N35" s="688"/>
      <c r="O35" s="688"/>
      <c r="P35" s="688"/>
      <c r="Q35" s="688"/>
      <c r="R35" s="688"/>
      <c r="S35" s="688"/>
      <c r="T35" s="688"/>
      <c r="U35" s="688"/>
      <c r="V35" s="689"/>
    </row>
    <row r="36" spans="1:22">
      <c r="A36" s="311"/>
      <c r="B36" s="312"/>
      <c r="C36" s="313"/>
      <c r="D36" s="397"/>
      <c r="E36" s="312"/>
      <c r="F36" s="673" t="s">
        <v>1298</v>
      </c>
      <c r="G36" s="674"/>
      <c r="H36" s="673" t="s">
        <v>1297</v>
      </c>
      <c r="I36" s="674"/>
      <c r="J36" s="158" t="s">
        <v>104</v>
      </c>
      <c r="K36" s="158"/>
      <c r="L36" s="675" t="s">
        <v>105</v>
      </c>
      <c r="M36" s="676"/>
      <c r="N36" s="676"/>
      <c r="O36" s="676"/>
      <c r="P36" s="676"/>
      <c r="Q36" s="676"/>
      <c r="R36" s="676"/>
      <c r="S36" s="676"/>
      <c r="T36" s="676"/>
      <c r="U36" s="676"/>
      <c r="V36" s="677"/>
    </row>
    <row r="37" spans="1:22">
      <c r="B37" s="305"/>
    </row>
    <row r="41" spans="1:22" s="354" customFormat="1" ht="21" customHeight="1">
      <c r="A41" s="163" t="s">
        <v>886</v>
      </c>
      <c r="B41" s="146"/>
      <c r="C41" s="163" t="s">
        <v>569</v>
      </c>
      <c r="D41" s="362"/>
      <c r="E41" s="362"/>
      <c r="F41" s="363"/>
      <c r="G41" s="163" t="s">
        <v>880</v>
      </c>
      <c r="H41" s="146"/>
      <c r="I41" s="163" t="s">
        <v>569</v>
      </c>
      <c r="K41" s="265"/>
      <c r="L41" s="265"/>
      <c r="V41" s="264"/>
    </row>
    <row r="42" spans="1:22" s="354" customFormat="1" ht="19.25" customHeight="1">
      <c r="A42" s="163" t="s">
        <v>887</v>
      </c>
      <c r="B42" s="146"/>
      <c r="C42" s="163" t="s">
        <v>891</v>
      </c>
      <c r="D42" s="362"/>
      <c r="E42" s="362"/>
      <c r="F42" s="363"/>
      <c r="G42" s="247" t="s">
        <v>881</v>
      </c>
      <c r="H42" s="381"/>
      <c r="I42" s="247" t="s">
        <v>891</v>
      </c>
      <c r="K42" s="265"/>
      <c r="L42" s="265"/>
      <c r="V42" s="264"/>
    </row>
    <row r="43" spans="1:22" s="354" customFormat="1" ht="19.25" customHeight="1">
      <c r="A43" s="163" t="s">
        <v>888</v>
      </c>
      <c r="B43" s="146"/>
      <c r="C43" s="163" t="s">
        <v>891</v>
      </c>
      <c r="D43" s="362"/>
      <c r="E43" s="362"/>
      <c r="F43" s="363"/>
      <c r="G43" s="163" t="s">
        <v>882</v>
      </c>
      <c r="H43" s="146"/>
      <c r="I43" s="163" t="s">
        <v>569</v>
      </c>
      <c r="K43" s="265"/>
      <c r="L43" s="265"/>
      <c r="V43" s="264"/>
    </row>
    <row r="44" spans="1:22" s="354" customFormat="1" ht="19.25" customHeight="1">
      <c r="A44" s="163" t="s">
        <v>889</v>
      </c>
      <c r="B44" s="146"/>
      <c r="C44" s="163" t="s">
        <v>569</v>
      </c>
      <c r="D44" s="362"/>
      <c r="E44" s="362"/>
      <c r="F44" s="363"/>
      <c r="G44" s="163" t="s">
        <v>883</v>
      </c>
      <c r="H44" s="146"/>
      <c r="I44" s="163" t="s">
        <v>569</v>
      </c>
      <c r="K44" s="265"/>
      <c r="L44" s="265"/>
      <c r="V44" s="264"/>
    </row>
    <row r="45" spans="1:22" s="354" customFormat="1" ht="19.25" customHeight="1">
      <c r="A45" s="163" t="s">
        <v>890</v>
      </c>
      <c r="B45" s="146"/>
      <c r="C45" s="163" t="s">
        <v>569</v>
      </c>
      <c r="D45" s="362"/>
      <c r="E45" s="362"/>
      <c r="F45" s="363"/>
      <c r="G45" s="163" t="s">
        <v>885</v>
      </c>
      <c r="H45" s="146"/>
      <c r="I45" s="163" t="s">
        <v>569</v>
      </c>
      <c r="K45" s="265"/>
      <c r="L45" s="265"/>
      <c r="V45" s="264"/>
    </row>
    <row r="46" spans="1:22" ht="18.75" customHeight="1">
      <c r="A46" s="411"/>
      <c r="B46" s="411"/>
      <c r="C46" s="411"/>
      <c r="D46" s="411"/>
      <c r="E46" s="411"/>
      <c r="F46" s="266"/>
      <c r="G46" s="163" t="s">
        <v>884</v>
      </c>
      <c r="H46" s="146"/>
      <c r="I46" s="163" t="s">
        <v>569</v>
      </c>
    </row>
    <row r="50" spans="1:12">
      <c r="L50" s="355"/>
    </row>
    <row r="51" spans="1:12" ht="14">
      <c r="A51" s="356"/>
      <c r="C51" s="334"/>
      <c r="D51" s="357"/>
      <c r="L51" s="358"/>
    </row>
    <row r="52" spans="1:12" ht="14">
      <c r="A52" s="359"/>
      <c r="C52" s="334"/>
      <c r="D52" s="357"/>
      <c r="L52" s="358"/>
    </row>
    <row r="53" spans="1:12" ht="14">
      <c r="A53" s="359"/>
      <c r="C53" s="334"/>
      <c r="D53" s="357"/>
      <c r="L53" s="358"/>
    </row>
    <row r="54" spans="1:12" ht="14">
      <c r="A54" s="359"/>
      <c r="B54" s="334"/>
      <c r="C54" s="334"/>
      <c r="D54" s="357"/>
      <c r="L54" s="358"/>
    </row>
    <row r="55" spans="1:12" ht="14">
      <c r="A55" s="359"/>
      <c r="B55" s="334"/>
      <c r="C55" s="334"/>
      <c r="D55" s="357"/>
      <c r="L55" s="358"/>
    </row>
    <row r="56" spans="1:12" ht="14">
      <c r="A56" s="359"/>
      <c r="B56" s="334"/>
      <c r="C56" s="334"/>
      <c r="D56" s="357"/>
      <c r="L56" s="358"/>
    </row>
    <row r="57" spans="1:12" ht="14">
      <c r="A57" s="334"/>
      <c r="B57" s="334"/>
      <c r="C57" s="334"/>
      <c r="D57" s="357"/>
      <c r="L57" s="360"/>
    </row>
    <row r="58" spans="1:12" ht="14">
      <c r="A58" s="359"/>
      <c r="B58" s="334"/>
      <c r="C58" s="334"/>
      <c r="D58" s="357"/>
    </row>
    <row r="59" spans="1:12" ht="14">
      <c r="A59" s="334"/>
      <c r="B59" s="334"/>
      <c r="C59" s="334"/>
      <c r="D59" s="357"/>
    </row>
    <row r="60" spans="1:12" ht="14">
      <c r="A60" s="334"/>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34"/>
      <c r="B71" s="334"/>
      <c r="C71" s="334"/>
      <c r="D71" s="357"/>
    </row>
    <row r="72" spans="1:4" ht="14">
      <c r="B72" s="334"/>
    </row>
    <row r="73" spans="1:4" ht="14">
      <c r="B73" s="334"/>
    </row>
    <row r="74" spans="1:4" ht="14">
      <c r="B74" s="334"/>
    </row>
  </sheetData>
  <mergeCells count="9">
    <mergeCell ref="F36:G36"/>
    <mergeCell ref="H36:I36"/>
    <mergeCell ref="L36:V36"/>
    <mergeCell ref="B28:C29"/>
    <mergeCell ref="L30:V30"/>
    <mergeCell ref="F31:G31"/>
    <mergeCell ref="F32:G32"/>
    <mergeCell ref="F33:G33"/>
    <mergeCell ref="L35:V35"/>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4854C-AD4B-4ED3-B4BA-2705367A191C}">
  <sheetPr>
    <tabColor rgb="FFFFFFCC"/>
    <pageSetUpPr fitToPage="1"/>
  </sheetPr>
  <dimension ref="A1:V74"/>
  <sheetViews>
    <sheetView topLeftCell="A13" zoomScale="85" zoomScaleNormal="85" zoomScaleSheetLayoutView="75" workbookViewId="0">
      <selection activeCell="B27" sqref="B27:C28"/>
    </sheetView>
  </sheetViews>
  <sheetFormatPr defaultColWidth="9.1796875" defaultRowHeight="12.5"/>
  <cols>
    <col min="1" max="1" width="6.453125" style="282" customWidth="1"/>
    <col min="2" max="2" width="44.089843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2" width="14.3632812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50"/>
      <c r="I10" s="651"/>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1303</v>
      </c>
      <c r="C18" s="187" t="str">
        <f>IF(D18="","",VLOOKUP(B18,Data!$B$5:$L$404,2,FALSE))</f>
        <v/>
      </c>
      <c r="D18" s="274"/>
      <c r="E18" s="467"/>
      <c r="F18" s="185" t="str">
        <f>IF(D18="","",VLOOKUP(B18,Data!$B$5:$L$404,11,FALSE))</f>
        <v/>
      </c>
      <c r="G18" s="188" t="str">
        <f t="shared" ref="G18:G26"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195,Data!G195,(IF(B18=Data!B201,Data!G201,(IF(B18=Data!B203,Data!G203,(IF(B18=Data!#REF!,Data!#REF!,(IF(B18=Data!#REF!,Data!#REF!,(IF(B18=Data!B186,Data!G186,(IF(B18=Data!#REF!,Data!#REF!,(IF(B18=Data!#REF!,Data!#REF!,Data!#REF!)))))))))))))))&amp;IF(B18=Data!B321,Data!G321,(IF(B18=Data!B322,Data!G322,(IF(B18=Data!#REF!,Data!#REF!,(IF(B18=Data!B317,Data!G317,(IF(B18=Data!B318,Data!G318,(IF(B18=Data!#REF!,Data!G1013,(IF(B18=Data!#REF!,Data!#REF!,(IF(B18=Data!B373,Data!G373,Data!#REF!)))))))))))))))&amp;IF(B18=Data!#REF!,Data!#REF!,(IF(B18=Data!#REF!,Data!#REF!,(IF(B18=Data!#REF!,Data!#REF!,(IF(B18=Data!#REF!,Data!#REF!,(IF(B18=Data!#REF!,Data!#REF!,Data!#REF!)))))))))</f>
        <v>#REF!</v>
      </c>
      <c r="N18" s="377"/>
      <c r="O18" s="378"/>
      <c r="P18" s="186" t="e">
        <f>IF(B18=Data!B195,Data!H195,(IF(B18=Data!B201,Data!H201,(IF(B18=Data!B203,Data!H203,(IF(B18=Data!#REF!,Data!#REF!,(IF(B18=Data!#REF!,Data!#REF!,(IF(B18=Data!B186,Data!H186,(IF(B18=Data!#REF!,Data!#REF!,(IF(B18=Data!#REF!,Data!#REF!,Data!#REF!)))))))))))))))&amp;IF(B18=Data!B321,Data!H321,(IF(B18=Data!B322,Data!H322,(IF(B18=Data!#REF!,Data!#REF!,(IF(B18=Data!B317,Data!H317,(IF(B18=Data!B318,Data!H318,(IF(B18=Data!#REF!,Data!H1013,(IF(B18=Data!#REF!,Data!#REF!,(IF(B18=Data!B373,Data!H373,Data!#REF!)))))))))))))))&amp;IF(B18=Data!#REF!,Data!#REF!,(IF(B18=Data!#REF!,Data!#REF!,(IF(B18=Data!#REF!,Data!#REF!,(IF(B18=Data!#REF!,Data!#REF!,(IF(B18=Data!#REF!,Data!#REF!,Data!#REF!)))))))))</f>
        <v>#REF!</v>
      </c>
      <c r="Q18" s="378"/>
      <c r="R18" s="378"/>
      <c r="S18" s="186" t="e">
        <f>IF(B18=Data!B195,Data!I195,(IF(B18=Data!B201,Data!I201,(IF(B18=Data!B203,Data!I203,(IF(B18=Data!#REF!,Data!#REF!,(IF(B18=Data!#REF!,Data!#REF!,(IF(B18=Data!B186,Data!I186,(IF(B18=Data!#REF!,Data!#REF!,(IF(B18=Data!#REF!,Data!#REF!,Data!#REF!)))))))))))))))&amp;IF(B18=Data!B321,Data!I321,(IF(B18=Data!B322,Data!I322,(IF(B18=Data!#REF!,Data!#REF!,(IF(B18=Data!B317,Data!I317,(IF(B18=Data!B318,Data!I318,(IF(B18=Data!#REF!,Data!I1013,(IF(B18=Data!#REF!,Data!#REF!,(IF(B18=Data!B373,Data!I373,Data!#REF!)))))))))))))))&amp;IF(B18=Data!#REF!,Data!#REF!,(IF(B18=Data!#REF!,Data!#REF!,(IF(B18=Data!#REF!,Data!#REF!,(IF(B18=Data!#REF!,Data!#REF!,(IF(B18=Data!#REF!,Data!#REF!,Data!#REF!)))))))))</f>
        <v>#REF!</v>
      </c>
      <c r="T18" s="379"/>
      <c r="U18" s="186" t="e">
        <f>IF(B18=Data!B195,Data!J195,(IF(B18=Data!B201,Data!J201,(IF(B18=Data!B203,Data!J203,(IF(B18=Data!#REF!,Data!#REF!,(IF(B18=Data!#REF!,Data!#REF!,(IF(B18=Data!B186,Data!J186,(IF(B18=Data!#REF!,Data!#REF!,(IF(B18=Data!#REF!,Data!#REF!,Data!#REF!)))))))))))))))&amp;IF(B18=Data!B321,Data!J321,(IF(B18=Data!B322,Data!J322,(IF(B18=Data!#REF!,Data!#REF!,(IF(B18=Data!B317,Data!J317,(IF(B18=Data!B318,Data!J318,(IF(B18=Data!#REF!,Data!J1013,(IF(B18=Data!#REF!,Data!#REF!,(IF(B18=Data!B373,Data!J373,Data!#REF!)))))))))))))))&amp;IF(B18=Data!#REF!,Data!#REF!,(IF(B18=Data!#REF!,Data!#REF!,(IF(B18=Data!#REF!,Data!#REF!,(IF(B18=Data!#REF!,Data!#REF!,(IF(B18=Data!#REF!,Data!#REF!,Data!#REF!)))))))))</f>
        <v>#REF!</v>
      </c>
      <c r="V18" s="184" t="str">
        <f>IF(D18="","",VLOOKUP(B18,Data!$B$5:$J$404,9,FALSE)*D18)</f>
        <v/>
      </c>
    </row>
    <row r="19" spans="1:22" s="340" customFormat="1" ht="17" customHeight="1">
      <c r="A19" s="272">
        <v>1</v>
      </c>
      <c r="B19" s="419" t="s">
        <v>353</v>
      </c>
      <c r="C19" s="187" t="str">
        <f>IF(D19="","",VLOOKUP(B19,Data!$B$5:$L$404,2,FALSE))</f>
        <v>WQ78260</v>
      </c>
      <c r="D19" s="274">
        <v>9</v>
      </c>
      <c r="E19" s="466" t="s">
        <v>521</v>
      </c>
      <c r="F19" s="185">
        <f>IF(D19="","",VLOOKUP(B19,Data!$B$5:$L$404,11,FALSE))</f>
        <v>4283.6499999999996</v>
      </c>
      <c r="G19" s="188">
        <f t="shared" ref="G19" si="1">IF(D19&gt;0,D19*F19,"-")</f>
        <v>38552.85</v>
      </c>
      <c r="H19" s="182" t="str">
        <f>IF(D19="","",VLOOKUP(B19,Data!$B$5:$D$404,3,FALSE))</f>
        <v>C/T</v>
      </c>
      <c r="I19" s="182" t="str">
        <f>IF(D19="","",VLOOKUP(B19,Data!$B$5:$M$404,12,FALSE))</f>
        <v>Indonesia</v>
      </c>
      <c r="J19" s="280" t="s">
        <v>1255</v>
      </c>
      <c r="K19" s="183">
        <f>IF(D19="","",VLOOKUP(B19,Data!$B$5:$E$404,4,FALSE)*D19)</f>
        <v>2745</v>
      </c>
      <c r="L19" s="183">
        <f>IF(D19="","",VLOOKUP(B19,Data!$B$5:$F$404,5,FALSE)*D19)</f>
        <v>2421</v>
      </c>
      <c r="M19" s="189" t="e">
        <f>IF(B19=Data!B116,Data!G116,(IF(B19=Data!B122,Data!G122,(IF(B19=Data!B124,Data!G124,(IF(B19=Data!#REF!,Data!#REF!,(IF(B19=Data!#REF!,Data!#REF!,(IF(B19=Data!B107,Data!G107,(IF(B19=Data!#REF!,Data!#REF!,(IF(B19=Data!#REF!,Data!#REF!,Data!#REF!)))))))))))))))&amp;IF(B19=Data!B242,Data!G242,(IF(B19=Data!B243,Data!G243,(IF(B19=Data!#REF!,Data!#REF!,(IF(B19=Data!B238,Data!G238,(IF(B19=Data!B239,Data!G239,(IF(B19=Data!#REF!,Data!G934,(IF(B19=Data!#REF!,Data!#REF!,(IF(B19=Data!B294,Data!G294,Data!#REF!)))))))))))))))&amp;IF(B19=Data!#REF!,Data!#REF!,(IF(B19=Data!#REF!,Data!#REF!,(IF(B19=Data!#REF!,Data!#REF!,(IF(B19=Data!#REF!,Data!#REF!,(IF(B19=Data!#REF!,Data!#REF!,Data!#REF!)))))))))</f>
        <v>#REF!</v>
      </c>
      <c r="N19" s="377"/>
      <c r="O19" s="378"/>
      <c r="P19" s="186" t="e">
        <f>IF(B19=Data!B116,Data!H116,(IF(B19=Data!B122,Data!H122,(IF(B19=Data!B124,Data!H124,(IF(B19=Data!#REF!,Data!#REF!,(IF(B19=Data!#REF!,Data!#REF!,(IF(B19=Data!B107,Data!H107,(IF(B19=Data!#REF!,Data!#REF!,(IF(B19=Data!#REF!,Data!#REF!,Data!#REF!)))))))))))))))&amp;IF(B19=Data!B242,Data!H242,(IF(B19=Data!B243,Data!H243,(IF(B19=Data!#REF!,Data!#REF!,(IF(B19=Data!B238,Data!H238,(IF(B19=Data!B239,Data!H239,(IF(B19=Data!#REF!,Data!H934,(IF(B19=Data!#REF!,Data!#REF!,(IF(B19=Data!B294,Data!H294,Data!#REF!)))))))))))))))&amp;IF(B19=Data!#REF!,Data!#REF!,(IF(B19=Data!#REF!,Data!#REF!,(IF(B19=Data!#REF!,Data!#REF!,(IF(B19=Data!#REF!,Data!#REF!,(IF(B19=Data!#REF!,Data!#REF!,Data!#REF!)))))))))</f>
        <v>#REF!</v>
      </c>
      <c r="Q19" s="378"/>
      <c r="R19" s="378"/>
      <c r="S19" s="186" t="e">
        <f>IF(B19=Data!B116,Data!I116,(IF(B19=Data!B122,Data!I122,(IF(B19=Data!B124,Data!I124,(IF(B19=Data!#REF!,Data!#REF!,(IF(B19=Data!#REF!,Data!#REF!,(IF(B19=Data!B107,Data!I107,(IF(B19=Data!#REF!,Data!#REF!,(IF(B19=Data!#REF!,Data!#REF!,Data!#REF!)))))))))))))))&amp;IF(B19=Data!B242,Data!I242,(IF(B19=Data!B243,Data!I243,(IF(B19=Data!#REF!,Data!#REF!,(IF(B19=Data!B238,Data!I238,(IF(B19=Data!B239,Data!I239,(IF(B19=Data!#REF!,Data!I934,(IF(B19=Data!#REF!,Data!#REF!,(IF(B19=Data!B294,Data!I294,Data!#REF!)))))))))))))))&amp;IF(B19=Data!#REF!,Data!#REF!,(IF(B19=Data!#REF!,Data!#REF!,(IF(B19=Data!#REF!,Data!#REF!,(IF(B19=Data!#REF!,Data!#REF!,(IF(B19=Data!#REF!,Data!#REF!,Data!#REF!)))))))))</f>
        <v>#REF!</v>
      </c>
      <c r="T19" s="379"/>
      <c r="U19" s="186" t="e">
        <f>IF(B19=Data!B116,Data!J116,(IF(B19=Data!B122,Data!J122,(IF(B19=Data!B124,Data!J124,(IF(B19=Data!#REF!,Data!#REF!,(IF(B19=Data!#REF!,Data!#REF!,(IF(B19=Data!B107,Data!J107,(IF(B19=Data!#REF!,Data!#REF!,(IF(B19=Data!#REF!,Data!#REF!,Data!#REF!)))))))))))))))&amp;IF(B19=Data!B242,Data!J242,(IF(B19=Data!B243,Data!J243,(IF(B19=Data!#REF!,Data!#REF!,(IF(B19=Data!B238,Data!J238,(IF(B19=Data!B239,Data!J239,(IF(B19=Data!#REF!,Data!J934,(IF(B19=Data!#REF!,Data!#REF!,(IF(B19=Data!B294,Data!J294,Data!#REF!)))))))))))))))&amp;IF(B19=Data!#REF!,Data!#REF!,(IF(B19=Data!#REF!,Data!#REF!,(IF(B19=Data!#REF!,Data!#REF!,(IF(B19=Data!#REF!,Data!#REF!,(IF(B19=Data!#REF!,Data!#REF!,Data!#REF!)))))))))</f>
        <v>#REF!</v>
      </c>
      <c r="V19" s="184">
        <f>IF(D19="","",VLOOKUP(B19,Data!$B$5:$J$404,9,FALSE)*D19)</f>
        <v>13.806000000000001</v>
      </c>
    </row>
    <row r="20" spans="1:22" s="340" customFormat="1" ht="17" customHeight="1">
      <c r="A20" s="272">
        <v>2</v>
      </c>
      <c r="B20" s="419" t="s">
        <v>361</v>
      </c>
      <c r="C20" s="187" t="str">
        <f>IF(D20="","",VLOOKUP(B20,Data!$B$5:$L$404,2,FALSE))</f>
        <v>WQ78250</v>
      </c>
      <c r="D20" s="274">
        <v>1</v>
      </c>
      <c r="E20" s="466"/>
      <c r="F20" s="185">
        <f>IF(D20="","",VLOOKUP(B20,Data!$B$5:$L$404,11,FALSE))</f>
        <v>5431.83</v>
      </c>
      <c r="G20" s="188">
        <f t="shared" si="0"/>
        <v>5431.83</v>
      </c>
      <c r="H20" s="182" t="str">
        <f>IF(D20="","",VLOOKUP(B20,Data!$B$5:$D$404,3,FALSE))</f>
        <v>C/T</v>
      </c>
      <c r="I20" s="182" t="str">
        <f>IF(D20="","",VLOOKUP(B20,Data!$B$5:$M$404,12,FALSE))</f>
        <v>Indonesia</v>
      </c>
      <c r="J20" s="280" t="s">
        <v>1255</v>
      </c>
      <c r="K20" s="183">
        <f>IF(D20="","",VLOOKUP(B20,Data!$B$5:$E$404,4,FALSE)*D20)</f>
        <v>305</v>
      </c>
      <c r="L20" s="183">
        <f>IF(D20="","",VLOOKUP(B20,Data!$B$5:$F$404,5,FALSE)*D20)</f>
        <v>269</v>
      </c>
      <c r="M20" s="189" t="e">
        <f>IF(B20=Data!B117,Data!G117,(IF(B20=Data!B123,Data!G123,(IF(B20=Data!B125,Data!G125,(IF(B20=Data!#REF!,Data!#REF!,(IF(B20=Data!#REF!,Data!#REF!,(IF(B20=Data!B108,Data!G108,(IF(B20=Data!#REF!,Data!#REF!,(IF(B20=Data!#REF!,Data!#REF!,Data!#REF!)))))))))))))))&amp;IF(B20=Data!B243,Data!G243,(IF(B20=Data!B244,Data!G244,(IF(B20=Data!#REF!,Data!#REF!,(IF(B20=Data!B239,Data!G239,(IF(B20=Data!B240,Data!G240,(IF(B20=Data!#REF!,Data!G935,(IF(B20=Data!#REF!,Data!#REF!,(IF(B20=Data!B295,Data!G295,Data!#REF!)))))))))))))))&amp;IF(B20=Data!#REF!,Data!#REF!,(IF(B20=Data!#REF!,Data!#REF!,(IF(B20=Data!#REF!,Data!#REF!,(IF(B20=Data!#REF!,Data!#REF!,(IF(B20=Data!#REF!,Data!#REF!,Data!#REF!)))))))))</f>
        <v>#REF!</v>
      </c>
      <c r="N20" s="377"/>
      <c r="O20" s="378"/>
      <c r="P20" s="186" t="e">
        <f>IF(B20=Data!B117,Data!H117,(IF(B20=Data!B123,Data!H123,(IF(B20=Data!B125,Data!H125,(IF(B20=Data!#REF!,Data!#REF!,(IF(B20=Data!#REF!,Data!#REF!,(IF(B20=Data!B108,Data!H108,(IF(B20=Data!#REF!,Data!#REF!,(IF(B20=Data!#REF!,Data!#REF!,Data!#REF!)))))))))))))))&amp;IF(B20=Data!B243,Data!H243,(IF(B20=Data!B244,Data!H244,(IF(B20=Data!#REF!,Data!#REF!,(IF(B20=Data!B239,Data!H239,(IF(B20=Data!B240,Data!H240,(IF(B20=Data!#REF!,Data!H935,(IF(B20=Data!#REF!,Data!#REF!,(IF(B20=Data!B295,Data!H295,Data!#REF!)))))))))))))))&amp;IF(B20=Data!#REF!,Data!#REF!,(IF(B20=Data!#REF!,Data!#REF!,(IF(B20=Data!#REF!,Data!#REF!,(IF(B20=Data!#REF!,Data!#REF!,(IF(B20=Data!#REF!,Data!#REF!,Data!#REF!)))))))))</f>
        <v>#REF!</v>
      </c>
      <c r="Q20" s="378"/>
      <c r="R20" s="378"/>
      <c r="S20" s="186" t="e">
        <f>IF(B20=Data!B117,Data!I117,(IF(B20=Data!B123,Data!I123,(IF(B20=Data!B125,Data!I125,(IF(B20=Data!#REF!,Data!#REF!,(IF(B20=Data!#REF!,Data!#REF!,(IF(B20=Data!B108,Data!I108,(IF(B20=Data!#REF!,Data!#REF!,(IF(B20=Data!#REF!,Data!#REF!,Data!#REF!)))))))))))))))&amp;IF(B20=Data!B243,Data!I243,(IF(B20=Data!B244,Data!I244,(IF(B20=Data!#REF!,Data!#REF!,(IF(B20=Data!B239,Data!I239,(IF(B20=Data!B240,Data!I240,(IF(B20=Data!#REF!,Data!I935,(IF(B20=Data!#REF!,Data!#REF!,(IF(B20=Data!B295,Data!I295,Data!#REF!)))))))))))))))&amp;IF(B20=Data!#REF!,Data!#REF!,(IF(B20=Data!#REF!,Data!#REF!,(IF(B20=Data!#REF!,Data!#REF!,(IF(B20=Data!#REF!,Data!#REF!,(IF(B20=Data!#REF!,Data!#REF!,Data!#REF!)))))))))</f>
        <v>#REF!</v>
      </c>
      <c r="T20" s="379"/>
      <c r="U20" s="186" t="e">
        <f>IF(B20=Data!B117,Data!J117,(IF(B20=Data!B123,Data!J123,(IF(B20=Data!B125,Data!J125,(IF(B20=Data!#REF!,Data!#REF!,(IF(B20=Data!#REF!,Data!#REF!,(IF(B20=Data!B108,Data!J108,(IF(B20=Data!#REF!,Data!#REF!,(IF(B20=Data!#REF!,Data!#REF!,Data!#REF!)))))))))))))))&amp;IF(B20=Data!B243,Data!J243,(IF(B20=Data!B244,Data!J244,(IF(B20=Data!#REF!,Data!#REF!,(IF(B20=Data!B239,Data!J239,(IF(B20=Data!B240,Data!J240,(IF(B20=Data!#REF!,Data!J935,(IF(B20=Data!#REF!,Data!#REF!,(IF(B20=Data!B295,Data!J295,Data!#REF!)))))))))))))))&amp;IF(B20=Data!#REF!,Data!#REF!,(IF(B20=Data!#REF!,Data!#REF!,(IF(B20=Data!#REF!,Data!#REF!,(IF(B20=Data!#REF!,Data!#REF!,(IF(B20=Data!#REF!,Data!#REF!,Data!#REF!)))))))))</f>
        <v>#REF!</v>
      </c>
      <c r="V20" s="184">
        <f>IF(D20="","",VLOOKUP(B20,Data!$B$5:$J$404,9,FALSE)*D20)</f>
        <v>1.534</v>
      </c>
    </row>
    <row r="21" spans="1:22" s="340" customFormat="1" ht="17" customHeight="1">
      <c r="A21" s="272"/>
      <c r="B21" s="369" t="s">
        <v>1308</v>
      </c>
      <c r="C21" s="187" t="str">
        <f>IF(D21="","",VLOOKUP(B21,Data!$B$5:$L$404,2,FALSE))</f>
        <v/>
      </c>
      <c r="D21" s="274"/>
      <c r="E21" s="466" t="s">
        <v>522</v>
      </c>
      <c r="F21" s="185" t="str">
        <f>IF(D21="","",VLOOKUP(B21,Data!$B$5:$L$404,11,FALSE))</f>
        <v/>
      </c>
      <c r="G21" s="188" t="str">
        <f t="shared" ref="G21" si="2">IF(D21&gt;0,D21*F21,"-")</f>
        <v>-</v>
      </c>
      <c r="H21" s="182" t="str">
        <f>IF(D21="","",VLOOKUP(B21,Data!$B$5:$D$404,3,FALSE))</f>
        <v/>
      </c>
      <c r="I21" s="182" t="str">
        <f>IF(D21="","",VLOOKUP(B21,Data!$B$5:$M$404,12,FALSE))</f>
        <v/>
      </c>
      <c r="J21" s="280"/>
      <c r="K21" s="183" t="str">
        <f>IF(D21="","",VLOOKUP(B21,Data!$B$5:$E$404,4,FALSE)*D21)</f>
        <v/>
      </c>
      <c r="L21" s="183" t="str">
        <f>IF(D21="","",VLOOKUP(B21,Data!$B$5:$F$404,5,FALSE)*D21)</f>
        <v/>
      </c>
      <c r="M21" s="189" t="e">
        <f>IF(B21=Data!B197,Data!G197,(IF(B21=Data!B203,Data!G203,(IF(B21=Data!B205,Data!G205,(IF(B21=Data!#REF!,Data!#REF!,(IF(B21=Data!#REF!,Data!#REF!,(IF(B21=Data!B188,Data!G188,(IF(B21=Data!#REF!,Data!#REF!,(IF(B21=Data!#REF!,Data!#REF!,Data!#REF!)))))))))))))))&amp;IF(B21=Data!B323,Data!G323,(IF(B21=Data!B324,Data!G324,(IF(B21=Data!#REF!,Data!#REF!,(IF(B21=Data!B319,Data!G319,(IF(B21=Data!B320,Data!G320,(IF(B21=Data!#REF!,Data!G1015,(IF(B21=Data!#REF!,Data!#REF!,(IF(B21=Data!B375,Data!G375,Data!#REF!)))))))))))))))&amp;IF(B21=Data!#REF!,Data!#REF!,(IF(B21=Data!#REF!,Data!#REF!,(IF(B21=Data!#REF!,Data!#REF!,(IF(B21=Data!#REF!,Data!#REF!,(IF(B21=Data!#REF!,Data!#REF!,Data!#REF!)))))))))</f>
        <v>#REF!</v>
      </c>
      <c r="N21" s="377"/>
      <c r="O21" s="378"/>
      <c r="P21" s="186" t="e">
        <f>IF(B21=Data!B197,Data!H197,(IF(B21=Data!B203,Data!H203,(IF(B21=Data!B205,Data!H205,(IF(B21=Data!#REF!,Data!#REF!,(IF(B21=Data!#REF!,Data!#REF!,(IF(B21=Data!B188,Data!H188,(IF(B21=Data!#REF!,Data!#REF!,(IF(B21=Data!#REF!,Data!#REF!,Data!#REF!)))))))))))))))&amp;IF(B21=Data!B323,Data!H323,(IF(B21=Data!B324,Data!H324,(IF(B21=Data!#REF!,Data!#REF!,(IF(B21=Data!B319,Data!H319,(IF(B21=Data!B320,Data!H320,(IF(B21=Data!#REF!,Data!H1015,(IF(B21=Data!#REF!,Data!#REF!,(IF(B21=Data!B375,Data!H375,Data!#REF!)))))))))))))))&amp;IF(B21=Data!#REF!,Data!#REF!,(IF(B21=Data!#REF!,Data!#REF!,(IF(B21=Data!#REF!,Data!#REF!,(IF(B21=Data!#REF!,Data!#REF!,(IF(B21=Data!#REF!,Data!#REF!,Data!#REF!)))))))))</f>
        <v>#REF!</v>
      </c>
      <c r="Q21" s="378"/>
      <c r="R21" s="378"/>
      <c r="S21" s="186" t="e">
        <f>IF(B21=Data!B197,Data!I197,(IF(B21=Data!B203,Data!I203,(IF(B21=Data!B205,Data!I205,(IF(B21=Data!#REF!,Data!#REF!,(IF(B21=Data!#REF!,Data!#REF!,(IF(B21=Data!B188,Data!I188,(IF(B21=Data!#REF!,Data!#REF!,(IF(B21=Data!#REF!,Data!#REF!,Data!#REF!)))))))))))))))&amp;IF(B21=Data!B323,Data!I323,(IF(B21=Data!B324,Data!I324,(IF(B21=Data!#REF!,Data!#REF!,(IF(B21=Data!B319,Data!I319,(IF(B21=Data!B320,Data!I320,(IF(B21=Data!#REF!,Data!I1015,(IF(B21=Data!#REF!,Data!#REF!,(IF(B21=Data!B375,Data!I375,Data!#REF!)))))))))))))))&amp;IF(B21=Data!#REF!,Data!#REF!,(IF(B21=Data!#REF!,Data!#REF!,(IF(B21=Data!#REF!,Data!#REF!,(IF(B21=Data!#REF!,Data!#REF!,(IF(B21=Data!#REF!,Data!#REF!,Data!#REF!)))))))))</f>
        <v>#REF!</v>
      </c>
      <c r="T21" s="379"/>
      <c r="U21" s="186" t="e">
        <f>IF(B21=Data!B197,Data!J197,(IF(B21=Data!B203,Data!J203,(IF(B21=Data!B205,Data!J205,(IF(B21=Data!#REF!,Data!#REF!,(IF(B21=Data!#REF!,Data!#REF!,(IF(B21=Data!B188,Data!J188,(IF(B21=Data!#REF!,Data!#REF!,(IF(B21=Data!#REF!,Data!#REF!,Data!#REF!)))))))))))))))&amp;IF(B21=Data!B323,Data!J323,(IF(B21=Data!B324,Data!J324,(IF(B21=Data!#REF!,Data!#REF!,(IF(B21=Data!B319,Data!J319,(IF(B21=Data!B320,Data!J320,(IF(B21=Data!#REF!,Data!J1015,(IF(B21=Data!#REF!,Data!#REF!,(IF(B21=Data!B375,Data!J375,Data!#REF!)))))))))))))))&amp;IF(B21=Data!#REF!,Data!#REF!,(IF(B21=Data!#REF!,Data!#REF!,(IF(B21=Data!#REF!,Data!#REF!,(IF(B21=Data!#REF!,Data!#REF!,(IF(B21=Data!#REF!,Data!#REF!,Data!#REF!)))))))))</f>
        <v>#REF!</v>
      </c>
      <c r="V21" s="184" t="str">
        <f>IF(D21="","",VLOOKUP(B21,Data!$B$5:$J$404,9,FALSE)*D21)</f>
        <v/>
      </c>
    </row>
    <row r="22" spans="1:22" s="340" customFormat="1" ht="17" customHeight="1">
      <c r="A22" s="272">
        <v>3</v>
      </c>
      <c r="B22" s="368" t="s">
        <v>241</v>
      </c>
      <c r="C22" s="187" t="str">
        <f>IF(D22="","",VLOOKUP(B22,Data!$B$5:$L$404,2,FALSE))</f>
        <v>AAC7368</v>
      </c>
      <c r="D22" s="274">
        <v>4</v>
      </c>
      <c r="E22" s="467"/>
      <c r="F22" s="185">
        <f>IF(D22="","",VLOOKUP(B22,Data!$B$5:$L$404,11,FALSE))</f>
        <v>2618.06</v>
      </c>
      <c r="G22" s="188">
        <f t="shared" si="0"/>
        <v>10472.24</v>
      </c>
      <c r="H22" s="182" t="str">
        <f>IF(D22="","",VLOOKUP(B22,Data!$B$5:$D$404,3,FALSE))</f>
        <v>C/T</v>
      </c>
      <c r="I22" s="182" t="str">
        <f>IF(D22="","",VLOOKUP(B22,Data!$B$5:$M$404,12,FALSE))</f>
        <v>Indonesia</v>
      </c>
      <c r="J22" s="280" t="s">
        <v>894</v>
      </c>
      <c r="K22" s="183">
        <f>IF(D22="","",VLOOKUP(B22,Data!$B$5:$E$404,4,FALSE)*D22)</f>
        <v>1064</v>
      </c>
      <c r="L22" s="183">
        <f>IF(D22="","",VLOOKUP(B22,Data!$B$5:$F$404,5,FALSE)*D22)</f>
        <v>984</v>
      </c>
      <c r="M22" s="189" t="e">
        <f>IF(B22=Data!B112,Data!G112,(IF(B22=Data!B118,Data!G118,(IF(B22=Data!B120,Data!G120,(IF(B22=Data!#REF!,Data!#REF!,(IF(B22=Data!#REF!,Data!#REF!,(IF(B22=Data!B103,Data!G103,(IF(B22=Data!#REF!,Data!#REF!,(IF(B22=Data!#REF!,Data!#REF!,Data!#REF!)))))))))))))))&amp;IF(B22=Data!B238,Data!G238,(IF(B22=Data!B239,Data!G239,(IF(B22=Data!#REF!,Data!#REF!,(IF(B22=Data!B234,Data!G234,(IF(B22=Data!B235,Data!G235,(IF(B22=Data!#REF!,Data!G930,(IF(B22=Data!#REF!,Data!#REF!,(IF(B22=Data!B290,Data!G290,Data!#REF!)))))))))))))))&amp;IF(B22=Data!#REF!,Data!#REF!,(IF(B22=Data!#REF!,Data!#REF!,(IF(B22=Data!#REF!,Data!#REF!,(IF(B22=Data!#REF!,Data!#REF!,(IF(B22=Data!#REF!,Data!#REF!,Data!#REF!)))))))))</f>
        <v>#REF!</v>
      </c>
      <c r="N22" s="377"/>
      <c r="O22" s="378"/>
      <c r="P22" s="186" t="e">
        <f>IF(B22=Data!B112,Data!H112,(IF(B22=Data!B118,Data!H118,(IF(B22=Data!B120,Data!H120,(IF(B22=Data!#REF!,Data!#REF!,(IF(B22=Data!#REF!,Data!#REF!,(IF(B22=Data!B103,Data!H103,(IF(B22=Data!#REF!,Data!#REF!,(IF(B22=Data!#REF!,Data!#REF!,Data!#REF!)))))))))))))))&amp;IF(B22=Data!B238,Data!H238,(IF(B22=Data!B239,Data!H239,(IF(B22=Data!#REF!,Data!#REF!,(IF(B22=Data!B234,Data!H234,(IF(B22=Data!B235,Data!H235,(IF(B22=Data!#REF!,Data!H930,(IF(B22=Data!#REF!,Data!#REF!,(IF(B22=Data!B290,Data!H290,Data!#REF!)))))))))))))))&amp;IF(B22=Data!#REF!,Data!#REF!,(IF(B22=Data!#REF!,Data!#REF!,(IF(B22=Data!#REF!,Data!#REF!,(IF(B22=Data!#REF!,Data!#REF!,(IF(B22=Data!#REF!,Data!#REF!,Data!#REF!)))))))))</f>
        <v>#REF!</v>
      </c>
      <c r="Q22" s="378"/>
      <c r="R22" s="378"/>
      <c r="S22" s="186" t="e">
        <f>IF(B22=Data!B112,Data!I112,(IF(B22=Data!B118,Data!I118,(IF(B22=Data!B120,Data!I120,(IF(B22=Data!#REF!,Data!#REF!,(IF(B22=Data!#REF!,Data!#REF!,(IF(B22=Data!B103,Data!I103,(IF(B22=Data!#REF!,Data!#REF!,(IF(B22=Data!#REF!,Data!#REF!,Data!#REF!)))))))))))))))&amp;IF(B22=Data!B238,Data!I238,(IF(B22=Data!B239,Data!I239,(IF(B22=Data!#REF!,Data!#REF!,(IF(B22=Data!B234,Data!I234,(IF(B22=Data!B235,Data!I235,(IF(B22=Data!#REF!,Data!I930,(IF(B22=Data!#REF!,Data!#REF!,(IF(B22=Data!B290,Data!I290,Data!#REF!)))))))))))))))&amp;IF(B22=Data!#REF!,Data!#REF!,(IF(B22=Data!#REF!,Data!#REF!,(IF(B22=Data!#REF!,Data!#REF!,(IF(B22=Data!#REF!,Data!#REF!,(IF(B22=Data!#REF!,Data!#REF!,Data!#REF!)))))))))</f>
        <v>#REF!</v>
      </c>
      <c r="T22" s="379"/>
      <c r="U22" s="186" t="e">
        <f>IF(B22=Data!B112,Data!J112,(IF(B22=Data!B118,Data!J118,(IF(B22=Data!B120,Data!J120,(IF(B22=Data!#REF!,Data!#REF!,(IF(B22=Data!#REF!,Data!#REF!,(IF(B22=Data!B103,Data!J103,(IF(B22=Data!#REF!,Data!#REF!,(IF(B22=Data!#REF!,Data!#REF!,Data!#REF!)))))))))))))))&amp;IF(B22=Data!B238,Data!J238,(IF(B22=Data!B239,Data!J239,(IF(B22=Data!#REF!,Data!#REF!,(IF(B22=Data!B234,Data!J234,(IF(B22=Data!B235,Data!J235,(IF(B22=Data!#REF!,Data!J930,(IF(B22=Data!#REF!,Data!#REF!,(IF(B22=Data!B290,Data!J290,Data!#REF!)))))))))))))))&amp;IF(B22=Data!#REF!,Data!#REF!,(IF(B22=Data!#REF!,Data!#REF!,(IF(B22=Data!#REF!,Data!#REF!,(IF(B22=Data!#REF!,Data!#REF!,(IF(B22=Data!#REF!,Data!#REF!,Data!#REF!)))))))))</f>
        <v>#REF!</v>
      </c>
      <c r="V22" s="184">
        <f>IF(D22="","",VLOOKUP(B22,Data!$B$5:$J$404,9,FALSE)*D22)</f>
        <v>5.952</v>
      </c>
    </row>
    <row r="23" spans="1:22" s="340" customFormat="1" ht="17" customHeight="1">
      <c r="A23" s="272"/>
      <c r="B23" s="368"/>
      <c r="C23" s="187" t="str">
        <f>IF(D23="","",VLOOKUP(B23,Data!$B$5:$L$404,2,FALSE))</f>
        <v/>
      </c>
      <c r="D23" s="274"/>
      <c r="E23" s="467" t="s">
        <v>1035</v>
      </c>
      <c r="F23" s="185" t="str">
        <f>IF(D23="","",VLOOKUP(B23,Data!$B$5:$L$404,11,FALSE))</f>
        <v/>
      </c>
      <c r="G23" s="188" t="str">
        <f t="shared" si="0"/>
        <v>-</v>
      </c>
      <c r="H23" s="182" t="str">
        <f>IF(D23="","",VLOOKUP(B23,Data!$B$5:$D$404,3,FALSE))</f>
        <v/>
      </c>
      <c r="I23" s="182" t="str">
        <f>IF(D23="","",VLOOKUP(B23,Data!$B$5:$M$404,12,FALSE))</f>
        <v/>
      </c>
      <c r="J23" s="280"/>
      <c r="K23" s="183" t="str">
        <f>IF(D23="","",VLOOKUP(B23,Data!$B$5:$E$404,4,FALSE)*D23)</f>
        <v/>
      </c>
      <c r="L23" s="183" t="str">
        <f>IF(D23="","",VLOOKUP(B23,Data!$B$5:$F$404,5,FALSE)*D23)</f>
        <v/>
      </c>
      <c r="M23" s="189" t="e">
        <f>IF(B23=Data!B109,Data!G109,(IF(B23=Data!B115,Data!G115,(IF(B23=Data!B117,Data!G117,(IF(B23=Data!#REF!,Data!#REF!,(IF(B23=Data!#REF!,Data!#REF!,(IF(B23=Data!B100,Data!G100,(IF(B23=Data!#REF!,Data!#REF!,(IF(B23=Data!#REF!,Data!#REF!,Data!#REF!)))))))))))))))&amp;IF(B23=Data!B235,Data!G235,(IF(B23=Data!B236,Data!G236,(IF(B23=Data!#REF!,Data!#REF!,(IF(B23=Data!B231,Data!G231,(IF(B23=Data!B232,Data!G232,(IF(B23=Data!#REF!,Data!G927,(IF(B23=Data!#REF!,Data!#REF!,(IF(B23=Data!B287,Data!G287,Data!#REF!)))))))))))))))&amp;IF(B23=Data!#REF!,Data!#REF!,(IF(B23=Data!#REF!,Data!#REF!,(IF(B23=Data!#REF!,Data!#REF!,(IF(B23=Data!#REF!,Data!#REF!,(IF(B23=Data!#REF!,Data!#REF!,Data!#REF!)))))))))</f>
        <v>#REF!</v>
      </c>
      <c r="N23" s="377"/>
      <c r="O23" s="378"/>
      <c r="P23" s="186" t="e">
        <f>IF(B23=Data!B109,Data!H109,(IF(B23=Data!B115,Data!H115,(IF(B23=Data!B117,Data!H117,(IF(B23=Data!#REF!,Data!#REF!,(IF(B23=Data!#REF!,Data!#REF!,(IF(B23=Data!B100,Data!H100,(IF(B23=Data!#REF!,Data!#REF!,(IF(B23=Data!#REF!,Data!#REF!,Data!#REF!)))))))))))))))&amp;IF(B23=Data!B235,Data!H235,(IF(B23=Data!B236,Data!H236,(IF(B23=Data!#REF!,Data!#REF!,(IF(B23=Data!B231,Data!H231,(IF(B23=Data!B232,Data!H232,(IF(B23=Data!#REF!,Data!H927,(IF(B23=Data!#REF!,Data!#REF!,(IF(B23=Data!B287,Data!H287,Data!#REF!)))))))))))))))&amp;IF(B23=Data!#REF!,Data!#REF!,(IF(B23=Data!#REF!,Data!#REF!,(IF(B23=Data!#REF!,Data!#REF!,(IF(B23=Data!#REF!,Data!#REF!,(IF(B23=Data!#REF!,Data!#REF!,Data!#REF!)))))))))</f>
        <v>#REF!</v>
      </c>
      <c r="Q23" s="378"/>
      <c r="R23" s="378"/>
      <c r="S23" s="186" t="e">
        <f>IF(B23=Data!B109,Data!I109,(IF(B23=Data!B115,Data!I115,(IF(B23=Data!B117,Data!I117,(IF(B23=Data!#REF!,Data!#REF!,(IF(B23=Data!#REF!,Data!#REF!,(IF(B23=Data!B100,Data!I100,(IF(B23=Data!#REF!,Data!#REF!,(IF(B23=Data!#REF!,Data!#REF!,Data!#REF!)))))))))))))))&amp;IF(B23=Data!B235,Data!I235,(IF(B23=Data!B236,Data!I236,(IF(B23=Data!#REF!,Data!#REF!,(IF(B23=Data!B231,Data!I231,(IF(B23=Data!B232,Data!I232,(IF(B23=Data!#REF!,Data!I927,(IF(B23=Data!#REF!,Data!#REF!,(IF(B23=Data!B287,Data!I287,Data!#REF!)))))))))))))))&amp;IF(B23=Data!#REF!,Data!#REF!,(IF(B23=Data!#REF!,Data!#REF!,(IF(B23=Data!#REF!,Data!#REF!,(IF(B23=Data!#REF!,Data!#REF!,(IF(B23=Data!#REF!,Data!#REF!,Data!#REF!)))))))))</f>
        <v>#REF!</v>
      </c>
      <c r="T23" s="379"/>
      <c r="U23" s="186" t="e">
        <f>IF(B23=Data!B109,Data!J109,(IF(B23=Data!B115,Data!J115,(IF(B23=Data!B117,Data!J117,(IF(B23=Data!#REF!,Data!#REF!,(IF(B23=Data!#REF!,Data!#REF!,(IF(B23=Data!B100,Data!J100,(IF(B23=Data!#REF!,Data!#REF!,(IF(B23=Data!#REF!,Data!#REF!,Data!#REF!)))))))))))))))&amp;IF(B23=Data!B235,Data!J235,(IF(B23=Data!B236,Data!J236,(IF(B23=Data!#REF!,Data!#REF!,(IF(B23=Data!B231,Data!J231,(IF(B23=Data!B232,Data!J232,(IF(B23=Data!#REF!,Data!J927,(IF(B23=Data!#REF!,Data!#REF!,(IF(B23=Data!B287,Data!J287,Data!#REF!)))))))))))))))&amp;IF(B23=Data!#REF!,Data!#REF!,(IF(B23=Data!#REF!,Data!#REF!,(IF(B23=Data!#REF!,Data!#REF!,(IF(B23=Data!#REF!,Data!#REF!,(IF(B23=Data!#REF!,Data!#REF!,Data!#REF!)))))))))</f>
        <v>#REF!</v>
      </c>
      <c r="V23" s="184" t="str">
        <f>IF(D23="","",VLOOKUP(B23,Data!$B$5:$J$404,9,FALSE)*D23)</f>
        <v/>
      </c>
    </row>
    <row r="24" spans="1:22" s="340" customFormat="1" ht="17" customHeight="1">
      <c r="A24" s="272"/>
      <c r="B24" s="368"/>
      <c r="C24" s="187" t="str">
        <f>IF(D24="","",VLOOKUP(B24,Data!$B$5:$L$404,2,FALSE))</f>
        <v/>
      </c>
      <c r="D24" s="274"/>
      <c r="E24" s="467"/>
      <c r="F24" s="185" t="str">
        <f>IF(D24="","",VLOOKUP(B24,Data!$B$5:$L$404,11,FALSE))</f>
        <v/>
      </c>
      <c r="G24" s="188" t="str">
        <f>IF(D24&gt;0,D24*F24,"-")</f>
        <v>-</v>
      </c>
      <c r="H24" s="182" t="str">
        <f>IF(D24="","",VLOOKUP(B24,Data!$B$5:$D$404,3,FALSE))</f>
        <v/>
      </c>
      <c r="I24" s="182" t="str">
        <f>IF(D24="","",VLOOKUP(B24,Data!$B$5:$M$404,12,FALSE))</f>
        <v/>
      </c>
      <c r="J24" s="280"/>
      <c r="K24" s="183" t="str">
        <f>IF(D24="","",VLOOKUP(B24,Data!$B$5:$E$404,4,FALSE)*D24)</f>
        <v/>
      </c>
      <c r="L24" s="183" t="str">
        <f>IF(D24="","",VLOOKUP(B24,Data!$B$5:$F$404,5,FALSE)*D24)</f>
        <v/>
      </c>
      <c r="M24" s="189" t="e">
        <f>IF(B24=Data!B105,Data!G105,(IF(B24=Data!B111,Data!G111,(IF(B24=Data!B113,Data!G113,(IF(B24=Data!#REF!,Data!#REF!,(IF(B24=Data!#REF!,Data!#REF!,(IF(B24=Data!B96,Data!G96,(IF(B24=Data!#REF!,Data!#REF!,(IF(B24=Data!#REF!,Data!#REF!,Data!#REF!)))))))))))))))&amp;IF(B24=Data!B231,Data!G231,(IF(B24=Data!B232,Data!G232,(IF(B24=Data!#REF!,Data!#REF!,(IF(B24=Data!B227,Data!G227,(IF(B24=Data!B228,Data!G228,(IF(B24=Data!#REF!,Data!G923,(IF(B24=Data!#REF!,Data!#REF!,(IF(B24=Data!B283,Data!G283,Data!#REF!)))))))))))))))&amp;IF(B24=Data!#REF!,Data!#REF!,(IF(B24=Data!#REF!,Data!#REF!,(IF(B24=Data!#REF!,Data!#REF!,(IF(B24=Data!#REF!,Data!#REF!,(IF(B24=Data!#REF!,Data!#REF!,Data!#REF!)))))))))</f>
        <v>#REF!</v>
      </c>
      <c r="N24" s="377"/>
      <c r="O24" s="378"/>
      <c r="P24" s="186" t="e">
        <f>IF(B24=Data!B105,Data!H105,(IF(B24=Data!B111,Data!H111,(IF(B24=Data!B113,Data!H113,(IF(B24=Data!#REF!,Data!#REF!,(IF(B24=Data!#REF!,Data!#REF!,(IF(B24=Data!B96,Data!H96,(IF(B24=Data!#REF!,Data!#REF!,(IF(B24=Data!#REF!,Data!#REF!,Data!#REF!)))))))))))))))&amp;IF(B24=Data!B231,Data!H231,(IF(B24=Data!B232,Data!H232,(IF(B24=Data!#REF!,Data!#REF!,(IF(B24=Data!B227,Data!H227,(IF(B24=Data!B228,Data!H228,(IF(B24=Data!#REF!,Data!H923,(IF(B24=Data!#REF!,Data!#REF!,(IF(B24=Data!B283,Data!H283,Data!#REF!)))))))))))))))&amp;IF(B24=Data!#REF!,Data!#REF!,(IF(B24=Data!#REF!,Data!#REF!,(IF(B24=Data!#REF!,Data!#REF!,(IF(B24=Data!#REF!,Data!#REF!,(IF(B24=Data!#REF!,Data!#REF!,Data!#REF!)))))))))</f>
        <v>#REF!</v>
      </c>
      <c r="Q24" s="378"/>
      <c r="R24" s="378"/>
      <c r="S24" s="186" t="e">
        <f>IF(B24=Data!B105,Data!I105,(IF(B24=Data!B111,Data!I111,(IF(B24=Data!B113,Data!I113,(IF(B24=Data!#REF!,Data!#REF!,(IF(B24=Data!#REF!,Data!#REF!,(IF(B24=Data!B96,Data!I96,(IF(B24=Data!#REF!,Data!#REF!,(IF(B24=Data!#REF!,Data!#REF!,Data!#REF!)))))))))))))))&amp;IF(B24=Data!B231,Data!I231,(IF(B24=Data!B232,Data!I232,(IF(B24=Data!#REF!,Data!#REF!,(IF(B24=Data!B227,Data!I227,(IF(B24=Data!B228,Data!I228,(IF(B24=Data!#REF!,Data!I923,(IF(B24=Data!#REF!,Data!#REF!,(IF(B24=Data!B283,Data!I283,Data!#REF!)))))))))))))))&amp;IF(B24=Data!#REF!,Data!#REF!,(IF(B24=Data!#REF!,Data!#REF!,(IF(B24=Data!#REF!,Data!#REF!,(IF(B24=Data!#REF!,Data!#REF!,(IF(B24=Data!#REF!,Data!#REF!,Data!#REF!)))))))))</f>
        <v>#REF!</v>
      </c>
      <c r="T24" s="379"/>
      <c r="U24" s="186" t="e">
        <f>IF(B24=Data!B105,Data!J105,(IF(B24=Data!B111,Data!J111,(IF(B24=Data!B113,Data!J113,(IF(B24=Data!#REF!,Data!#REF!,(IF(B24=Data!#REF!,Data!#REF!,(IF(B24=Data!B96,Data!J96,(IF(B24=Data!#REF!,Data!#REF!,(IF(B24=Data!#REF!,Data!#REF!,Data!#REF!)))))))))))))))&amp;IF(B24=Data!B231,Data!J231,(IF(B24=Data!B232,Data!J232,(IF(B24=Data!#REF!,Data!#REF!,(IF(B24=Data!B227,Data!J227,(IF(B24=Data!B228,Data!J228,(IF(B24=Data!#REF!,Data!J923,(IF(B24=Data!#REF!,Data!#REF!,(IF(B24=Data!B283,Data!J283,Data!#REF!)))))))))))))))&amp;IF(B24=Data!#REF!,Data!#REF!,(IF(B24=Data!#REF!,Data!#REF!,(IF(B24=Data!#REF!,Data!#REF!,(IF(B24=Data!#REF!,Data!#REF!,(IF(B24=Data!#REF!,Data!#REF!,Data!#REF!)))))))))</f>
        <v>#REF!</v>
      </c>
      <c r="V24" s="184" t="str">
        <f>IF(D24="","",VLOOKUP(B24,Data!$B$5:$J$404,9,FALSE)*D24)</f>
        <v/>
      </c>
    </row>
    <row r="25" spans="1:22" s="340" customFormat="1" ht="17" customHeight="1">
      <c r="A25" s="272"/>
      <c r="B25" s="368"/>
      <c r="C25" s="187" t="str">
        <f>IF(D25="","",VLOOKUP(B25,Data!$B$5:$L$404,2,FALSE))</f>
        <v/>
      </c>
      <c r="D25" s="274"/>
      <c r="E25" s="467"/>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106,Data!G106,(IF(B25=Data!B112,Data!G112,(IF(B25=Data!B114,Data!G114,(IF(B25=Data!#REF!,Data!#REF!,(IF(B25=Data!#REF!,Data!#REF!,(IF(B25=Data!B97,Data!G97,(IF(B25=Data!#REF!,Data!#REF!,(IF(B25=Data!#REF!,Data!#REF!,Data!#REF!)))))))))))))))&amp;IF(B25=Data!B232,Data!G232,(IF(B25=Data!B233,Data!G233,(IF(B25=Data!#REF!,Data!#REF!,(IF(B25=Data!B228,Data!G228,(IF(B25=Data!B229,Data!G229,(IF(B25=Data!#REF!,Data!G924,(IF(B25=Data!#REF!,Data!#REF!,(IF(B25=Data!B284,Data!G284,Data!#REF!)))))))))))))))&amp;IF(B25=Data!#REF!,Data!#REF!,(IF(B25=Data!#REF!,Data!#REF!,(IF(B25=Data!#REF!,Data!#REF!,(IF(B25=Data!#REF!,Data!#REF!,(IF(B25=Data!#REF!,Data!#REF!,Data!#REF!)))))))))</f>
        <v>#REF!</v>
      </c>
      <c r="N25" s="377"/>
      <c r="O25" s="378"/>
      <c r="P25" s="186" t="e">
        <f>IF(B25=Data!B106,Data!H106,(IF(B25=Data!B112,Data!H112,(IF(B25=Data!B114,Data!H114,(IF(B25=Data!#REF!,Data!#REF!,(IF(B25=Data!#REF!,Data!#REF!,(IF(B25=Data!B97,Data!H97,(IF(B25=Data!#REF!,Data!#REF!,(IF(B25=Data!#REF!,Data!#REF!,Data!#REF!)))))))))))))))&amp;IF(B25=Data!B232,Data!H232,(IF(B25=Data!B233,Data!H233,(IF(B25=Data!#REF!,Data!#REF!,(IF(B25=Data!B228,Data!H228,(IF(B25=Data!B229,Data!H229,(IF(B25=Data!#REF!,Data!H924,(IF(B25=Data!#REF!,Data!#REF!,(IF(B25=Data!B284,Data!H284,Data!#REF!)))))))))))))))&amp;IF(B25=Data!#REF!,Data!#REF!,(IF(B25=Data!#REF!,Data!#REF!,(IF(B25=Data!#REF!,Data!#REF!,(IF(B25=Data!#REF!,Data!#REF!,(IF(B25=Data!#REF!,Data!#REF!,Data!#REF!)))))))))</f>
        <v>#REF!</v>
      </c>
      <c r="Q25" s="378"/>
      <c r="R25" s="378"/>
      <c r="S25" s="186" t="e">
        <f>IF(B25=Data!B106,Data!I106,(IF(B25=Data!B112,Data!I112,(IF(B25=Data!B114,Data!I114,(IF(B25=Data!#REF!,Data!#REF!,(IF(B25=Data!#REF!,Data!#REF!,(IF(B25=Data!B97,Data!I97,(IF(B25=Data!#REF!,Data!#REF!,(IF(B25=Data!#REF!,Data!#REF!,Data!#REF!)))))))))))))))&amp;IF(B25=Data!B232,Data!I232,(IF(B25=Data!B233,Data!I233,(IF(B25=Data!#REF!,Data!#REF!,(IF(B25=Data!B228,Data!I228,(IF(B25=Data!B229,Data!I229,(IF(B25=Data!#REF!,Data!I924,(IF(B25=Data!#REF!,Data!#REF!,(IF(B25=Data!B284,Data!I284,Data!#REF!)))))))))))))))&amp;IF(B25=Data!#REF!,Data!#REF!,(IF(B25=Data!#REF!,Data!#REF!,(IF(B25=Data!#REF!,Data!#REF!,(IF(B25=Data!#REF!,Data!#REF!,(IF(B25=Data!#REF!,Data!#REF!,Data!#REF!)))))))))</f>
        <v>#REF!</v>
      </c>
      <c r="T25" s="379"/>
      <c r="U25" s="186" t="e">
        <f>IF(B25=Data!B106,Data!J106,(IF(B25=Data!B112,Data!J112,(IF(B25=Data!B114,Data!J114,(IF(B25=Data!#REF!,Data!#REF!,(IF(B25=Data!#REF!,Data!#REF!,(IF(B25=Data!B97,Data!J97,(IF(B25=Data!#REF!,Data!#REF!,(IF(B25=Data!#REF!,Data!#REF!,Data!#REF!)))))))))))))))&amp;IF(B25=Data!B232,Data!J232,(IF(B25=Data!B233,Data!J233,(IF(B25=Data!#REF!,Data!#REF!,(IF(B25=Data!B228,Data!J228,(IF(B25=Data!B229,Data!J229,(IF(B25=Data!#REF!,Data!J924,(IF(B25=Data!#REF!,Data!#REF!,(IF(B25=Data!B284,Data!J284,Data!#REF!)))))))))))))))&amp;IF(B25=Data!#REF!,Data!#REF!,(IF(B25=Data!#REF!,Data!#REF!,(IF(B25=Data!#REF!,Data!#REF!,(IF(B25=Data!#REF!,Data!#REF!,(IF(B25=Data!#REF!,Data!#REF!,Data!#REF!)))))))))</f>
        <v>#REF!</v>
      </c>
      <c r="V25" s="184" t="str">
        <f>IF(D25="","",VLOOKUP(B25,Data!$B$5:$J$404,9,FALSE)*D25)</f>
        <v/>
      </c>
    </row>
    <row r="26" spans="1:22" s="340" customFormat="1" ht="17" customHeight="1">
      <c r="A26" s="272"/>
      <c r="B26" s="419"/>
      <c r="C26" s="187" t="str">
        <f>IF(D26="","",VLOOKUP(B26,Data!$B$5:$L$404,2,FALSE))</f>
        <v/>
      </c>
      <c r="D26" s="274"/>
      <c r="E26" s="341"/>
      <c r="F26" s="185" t="str">
        <f>IF(D26="","",VLOOKUP(B26,Data!$B$5:$L$404,11,FALSE))</f>
        <v/>
      </c>
      <c r="G26" s="188" t="str">
        <f t="shared" si="0"/>
        <v>-</v>
      </c>
      <c r="H26" s="182" t="str">
        <f>IF(D26="","",VLOOKUP(B26,Data!$B$5:$D$404,3,FALSE))</f>
        <v/>
      </c>
      <c r="I26" s="182" t="str">
        <f>IF(D26="","",VLOOKUP(B26,Data!$B$5:$M$404,12,FALSE))</f>
        <v/>
      </c>
      <c r="J26" s="280"/>
      <c r="K26" s="183" t="str">
        <f>IF(D26="","",VLOOKUP(B26,Data!$B$5:$E$404,4,FALSE)*D26)</f>
        <v/>
      </c>
      <c r="L26" s="183" t="str">
        <f>IF(D26="","",VLOOKUP(B26,Data!$B$5:$F$404,5,FALSE)*D26)</f>
        <v/>
      </c>
      <c r="M26" s="189" t="e">
        <f>IF(B26=Data!B118,Data!G118,(IF(B26=Data!B124,Data!G124,(IF(B26=Data!B126,Data!G126,(IF(B26=Data!#REF!,Data!#REF!,(IF(B26=Data!#REF!,Data!#REF!,(IF(B26=Data!B109,Data!G109,(IF(B26=Data!#REF!,Data!#REF!,(IF(B26=Data!#REF!,Data!#REF!,Data!#REF!)))))))))))))))&amp;IF(B26=Data!B244,Data!G244,(IF(B26=Data!B245,Data!G245,(IF(B26=Data!#REF!,Data!#REF!,(IF(B26=Data!B240,Data!G240,(IF(B26=Data!B241,Data!G241,(IF(B26=Data!#REF!,Data!G936,(IF(B26=Data!#REF!,Data!#REF!,(IF(B26=Data!B296,Data!G296,Data!#REF!)))))))))))))))&amp;IF(B26=Data!#REF!,Data!#REF!,(IF(B26=Data!#REF!,Data!#REF!,(IF(B26=Data!#REF!,Data!#REF!,(IF(B26=Data!#REF!,Data!#REF!,(IF(B26=Data!#REF!,Data!#REF!,Data!#REF!)))))))))</f>
        <v>#REF!</v>
      </c>
      <c r="N26" s="377"/>
      <c r="O26" s="378"/>
      <c r="P26" s="186" t="e">
        <f>IF(B26=Data!B118,Data!H118,(IF(B26=Data!B124,Data!H124,(IF(B26=Data!B126,Data!H126,(IF(B26=Data!#REF!,Data!#REF!,(IF(B26=Data!#REF!,Data!#REF!,(IF(B26=Data!B109,Data!H109,(IF(B26=Data!#REF!,Data!#REF!,(IF(B26=Data!#REF!,Data!#REF!,Data!#REF!)))))))))))))))&amp;IF(B26=Data!B244,Data!H244,(IF(B26=Data!B245,Data!H245,(IF(B26=Data!#REF!,Data!#REF!,(IF(B26=Data!B240,Data!H240,(IF(B26=Data!B241,Data!H241,(IF(B26=Data!#REF!,Data!H936,(IF(B26=Data!#REF!,Data!#REF!,(IF(B26=Data!B296,Data!H296,Data!#REF!)))))))))))))))&amp;IF(B26=Data!#REF!,Data!#REF!,(IF(B26=Data!#REF!,Data!#REF!,(IF(B26=Data!#REF!,Data!#REF!,(IF(B26=Data!#REF!,Data!#REF!,(IF(B26=Data!#REF!,Data!#REF!,Data!#REF!)))))))))</f>
        <v>#REF!</v>
      </c>
      <c r="Q26" s="378"/>
      <c r="R26" s="378"/>
      <c r="S26" s="186" t="e">
        <f>IF(B26=Data!B118,Data!I118,(IF(B26=Data!B124,Data!I124,(IF(B26=Data!B126,Data!I126,(IF(B26=Data!#REF!,Data!#REF!,(IF(B26=Data!#REF!,Data!#REF!,(IF(B26=Data!B109,Data!I109,(IF(B26=Data!#REF!,Data!#REF!,(IF(B26=Data!#REF!,Data!#REF!,Data!#REF!)))))))))))))))&amp;IF(B26=Data!B244,Data!I244,(IF(B26=Data!B245,Data!I245,(IF(B26=Data!#REF!,Data!#REF!,(IF(B26=Data!B240,Data!I240,(IF(B26=Data!B241,Data!I241,(IF(B26=Data!#REF!,Data!I936,(IF(B26=Data!#REF!,Data!#REF!,(IF(B26=Data!B296,Data!I296,Data!#REF!)))))))))))))))&amp;IF(B26=Data!#REF!,Data!#REF!,(IF(B26=Data!#REF!,Data!#REF!,(IF(B26=Data!#REF!,Data!#REF!,(IF(B26=Data!#REF!,Data!#REF!,(IF(B26=Data!#REF!,Data!#REF!,Data!#REF!)))))))))</f>
        <v>#REF!</v>
      </c>
      <c r="T26" s="379"/>
      <c r="U26" s="186" t="e">
        <f>IF(B26=Data!B118,Data!J118,(IF(B26=Data!B124,Data!J124,(IF(B26=Data!B126,Data!J126,(IF(B26=Data!#REF!,Data!#REF!,(IF(B26=Data!#REF!,Data!#REF!,(IF(B26=Data!B109,Data!J109,(IF(B26=Data!#REF!,Data!#REF!,(IF(B26=Data!#REF!,Data!#REF!,Data!#REF!)))))))))))))))&amp;IF(B26=Data!B244,Data!J244,(IF(B26=Data!B245,Data!J245,(IF(B26=Data!#REF!,Data!#REF!,(IF(B26=Data!B240,Data!J240,(IF(B26=Data!B241,Data!J241,(IF(B26=Data!#REF!,Data!J936,(IF(B26=Data!#REF!,Data!#REF!,(IF(B26=Data!B296,Data!J296,Data!#REF!)))))))))))))))&amp;IF(B26=Data!#REF!,Data!#REF!,(IF(B26=Data!#REF!,Data!#REF!,(IF(B26=Data!#REF!,Data!#REF!,(IF(B26=Data!#REF!,Data!#REF!,(IF(B26=Data!#REF!,Data!#REF!,Data!#REF!)))))))))</f>
        <v>#REF!</v>
      </c>
      <c r="V26" s="184" t="str">
        <f>IF(D26="","",VLOOKUP(B26,Data!$B$5:$J$404,9,FALSE)*D26)</f>
        <v/>
      </c>
    </row>
    <row r="27" spans="1:22" s="340" customFormat="1" ht="19.5" customHeight="1">
      <c r="A27" s="272"/>
      <c r="B27" s="695" t="s">
        <v>1311</v>
      </c>
      <c r="C27" s="696"/>
      <c r="D27" s="454">
        <f>SUM(D18:D25)</f>
        <v>14</v>
      </c>
      <c r="E27" s="191"/>
      <c r="F27" s="191"/>
      <c r="G27" s="455">
        <f>SUM(G18:G25)</f>
        <v>54456.92</v>
      </c>
      <c r="H27" s="383"/>
      <c r="I27" s="191"/>
      <c r="J27" s="191"/>
      <c r="K27" s="455">
        <f>SUM(K18:K26)</f>
        <v>4114</v>
      </c>
      <c r="L27" s="455">
        <f>SUM(L18:L26)</f>
        <v>3674</v>
      </c>
      <c r="M27" s="190">
        <f>SUM(M16:M17)</f>
        <v>0</v>
      </c>
      <c r="N27" s="190"/>
      <c r="O27" s="190"/>
      <c r="P27" s="190"/>
      <c r="Q27" s="190"/>
      <c r="R27" s="190">
        <f>SUM(R16:R17)</f>
        <v>0</v>
      </c>
      <c r="S27" s="190">
        <f>SUM(S16:S17)</f>
        <v>0</v>
      </c>
      <c r="T27" s="190"/>
      <c r="U27" s="190">
        <f>SUM(U16:U17)</f>
        <v>0</v>
      </c>
      <c r="V27" s="456">
        <f>SUM(V18:V26)</f>
        <v>21.292000000000002</v>
      </c>
    </row>
    <row r="28" spans="1:22" ht="10.25" customHeight="1">
      <c r="A28" s="272"/>
      <c r="B28" s="697"/>
      <c r="C28" s="698"/>
      <c r="D28" s="395"/>
      <c r="E28" s="311"/>
      <c r="F28" s="160" t="s">
        <v>523</v>
      </c>
      <c r="G28" s="157"/>
      <c r="H28" s="344"/>
      <c r="I28" s="344"/>
      <c r="J28" s="344"/>
      <c r="K28" s="161"/>
      <c r="L28" s="151"/>
      <c r="M28" s="298"/>
      <c r="T28" s="298"/>
      <c r="U28" s="298"/>
      <c r="V28" s="155"/>
    </row>
    <row r="29" spans="1:22" ht="14">
      <c r="A29" s="290" t="s">
        <v>524</v>
      </c>
      <c r="B29" s="346"/>
      <c r="C29" s="347"/>
      <c r="D29" s="396" t="s">
        <v>81</v>
      </c>
      <c r="E29" s="305"/>
      <c r="F29" s="68" t="s">
        <v>82</v>
      </c>
      <c r="G29" s="72"/>
      <c r="H29" s="322" t="s">
        <v>83</v>
      </c>
      <c r="I29" s="349"/>
      <c r="J29" s="152" t="s">
        <v>84</v>
      </c>
      <c r="K29" s="152"/>
      <c r="L29" s="682" t="s">
        <v>85</v>
      </c>
      <c r="M29" s="683"/>
      <c r="N29" s="683"/>
      <c r="O29" s="683"/>
      <c r="P29" s="683"/>
      <c r="Q29" s="683"/>
      <c r="R29" s="683"/>
      <c r="S29" s="683"/>
      <c r="T29" s="683"/>
      <c r="U29" s="683"/>
      <c r="V29" s="684"/>
    </row>
    <row r="30" spans="1:22" ht="14">
      <c r="A30" s="297" t="s">
        <v>525</v>
      </c>
      <c r="B30" s="334"/>
      <c r="C30" s="308"/>
      <c r="D30" s="386" t="s">
        <v>87</v>
      </c>
      <c r="F30" s="685"/>
      <c r="G30" s="686"/>
      <c r="H30" s="297" t="s">
        <v>88</v>
      </c>
      <c r="I30" s="350"/>
      <c r="J30" s="154" t="s">
        <v>89</v>
      </c>
      <c r="K30" s="154"/>
      <c r="L30" s="150"/>
      <c r="V30" s="155"/>
    </row>
    <row r="31" spans="1:22">
      <c r="A31" s="297" t="s">
        <v>526</v>
      </c>
      <c r="B31" s="297"/>
      <c r="C31" s="298"/>
      <c r="F31" s="685"/>
      <c r="G31" s="686"/>
      <c r="H31" s="297"/>
      <c r="I31" s="350"/>
      <c r="J31" s="154" t="s">
        <v>93</v>
      </c>
      <c r="K31" s="154"/>
      <c r="L31" s="150"/>
      <c r="V31" s="155"/>
    </row>
    <row r="32" spans="1:22" ht="10.5" customHeight="1">
      <c r="A32" s="311"/>
      <c r="B32" s="351"/>
      <c r="C32" s="352"/>
      <c r="D32" s="386" t="s">
        <v>94</v>
      </c>
      <c r="F32" s="685"/>
      <c r="G32" s="686"/>
      <c r="H32" s="297" t="s">
        <v>95</v>
      </c>
      <c r="I32" s="350"/>
      <c r="J32" s="154"/>
      <c r="K32" s="154"/>
      <c r="L32" s="150"/>
      <c r="V32" s="155"/>
    </row>
    <row r="33" spans="1:22" ht="13">
      <c r="A33" s="290" t="s">
        <v>96</v>
      </c>
      <c r="C33" s="292"/>
      <c r="D33" s="386" t="s">
        <v>97</v>
      </c>
      <c r="F33" s="76" t="s">
        <v>98</v>
      </c>
      <c r="G33" s="73"/>
      <c r="H33" s="297" t="s">
        <v>88</v>
      </c>
      <c r="I33" s="350"/>
      <c r="J33" s="154" t="s">
        <v>99</v>
      </c>
      <c r="K33" s="154"/>
      <c r="L33" s="150"/>
      <c r="V33" s="155"/>
    </row>
    <row r="34" spans="1:22" ht="10.5" customHeight="1">
      <c r="A34" s="297" t="s">
        <v>527</v>
      </c>
      <c r="C34" s="298"/>
      <c r="D34" s="386" t="s">
        <v>100</v>
      </c>
      <c r="F34" s="77"/>
      <c r="G34" s="162"/>
      <c r="H34" s="297" t="s">
        <v>101</v>
      </c>
      <c r="I34" s="350"/>
      <c r="J34" s="154" t="s">
        <v>528</v>
      </c>
      <c r="K34" s="154"/>
      <c r="L34" s="687" t="s">
        <v>103</v>
      </c>
      <c r="M34" s="688"/>
      <c r="N34" s="688"/>
      <c r="O34" s="688"/>
      <c r="P34" s="688"/>
      <c r="Q34" s="688"/>
      <c r="R34" s="688"/>
      <c r="S34" s="688"/>
      <c r="T34" s="688"/>
      <c r="U34" s="688"/>
      <c r="V34" s="689"/>
    </row>
    <row r="35" spans="1:22">
      <c r="A35" s="311"/>
      <c r="B35" s="312"/>
      <c r="C35" s="313"/>
      <c r="D35" s="397"/>
      <c r="E35" s="312"/>
      <c r="F35" s="673" t="s">
        <v>1306</v>
      </c>
      <c r="G35" s="674"/>
      <c r="H35" s="673" t="s">
        <v>1307</v>
      </c>
      <c r="I35" s="674"/>
      <c r="J35" s="158" t="s">
        <v>104</v>
      </c>
      <c r="K35" s="158"/>
      <c r="L35" s="675" t="s">
        <v>105</v>
      </c>
      <c r="M35" s="676"/>
      <c r="N35" s="676"/>
      <c r="O35" s="676"/>
      <c r="P35" s="676"/>
      <c r="Q35" s="676"/>
      <c r="R35" s="676"/>
      <c r="S35" s="676"/>
      <c r="T35" s="676"/>
      <c r="U35" s="676"/>
      <c r="V35" s="677"/>
    </row>
    <row r="36" spans="1:22">
      <c r="B36" s="305"/>
    </row>
    <row r="39" spans="1:22" ht="19.25" customHeight="1"/>
    <row r="40" spans="1:22" ht="19.25" customHeight="1"/>
    <row r="41" spans="1:22" s="354" customFormat="1" ht="17.75" customHeight="1">
      <c r="A41" s="163" t="s">
        <v>886</v>
      </c>
      <c r="B41" s="146"/>
      <c r="C41" s="163" t="s">
        <v>569</v>
      </c>
      <c r="D41" s="382"/>
      <c r="E41" s="363"/>
      <c r="F41" s="163" t="s">
        <v>880</v>
      </c>
      <c r="G41" s="146"/>
      <c r="H41" s="163" t="s">
        <v>569</v>
      </c>
      <c r="K41" s="265"/>
      <c r="L41" s="265"/>
      <c r="V41" s="264"/>
    </row>
    <row r="42" spans="1:22" s="354" customFormat="1" ht="17.75" customHeight="1">
      <c r="A42" s="163" t="s">
        <v>887</v>
      </c>
      <c r="B42" s="146"/>
      <c r="C42" s="163" t="s">
        <v>891</v>
      </c>
      <c r="D42" s="382"/>
      <c r="E42" s="363"/>
      <c r="F42" s="247" t="s">
        <v>881</v>
      </c>
      <c r="G42" s="381"/>
      <c r="H42" s="247" t="s">
        <v>891</v>
      </c>
      <c r="K42" s="265"/>
      <c r="L42" s="265"/>
      <c r="V42" s="264"/>
    </row>
    <row r="43" spans="1:22" s="354" customFormat="1" ht="17.75" customHeight="1">
      <c r="A43" s="163" t="s">
        <v>888</v>
      </c>
      <c r="B43" s="146"/>
      <c r="C43" s="163" t="s">
        <v>891</v>
      </c>
      <c r="D43" s="382"/>
      <c r="E43" s="363"/>
      <c r="F43" s="163" t="s">
        <v>882</v>
      </c>
      <c r="G43" s="146"/>
      <c r="H43" s="163" t="s">
        <v>569</v>
      </c>
      <c r="K43" s="265"/>
      <c r="L43" s="265"/>
      <c r="V43" s="264"/>
    </row>
    <row r="44" spans="1:22" s="354" customFormat="1" ht="17.75" customHeight="1">
      <c r="A44" s="163" t="s">
        <v>889</v>
      </c>
      <c r="B44" s="146"/>
      <c r="C44" s="163" t="s">
        <v>569</v>
      </c>
      <c r="D44" s="382"/>
      <c r="E44" s="363"/>
      <c r="F44" s="163" t="s">
        <v>883</v>
      </c>
      <c r="G44" s="146"/>
      <c r="H44" s="163" t="s">
        <v>569</v>
      </c>
      <c r="K44" s="265"/>
      <c r="L44" s="265"/>
      <c r="V44" s="264"/>
    </row>
    <row r="45" spans="1:22" s="354" customFormat="1" ht="17.75" customHeight="1">
      <c r="A45" s="163" t="s">
        <v>890</v>
      </c>
      <c r="B45" s="146"/>
      <c r="C45" s="163" t="s">
        <v>569</v>
      </c>
      <c r="D45" s="382"/>
      <c r="E45" s="363"/>
      <c r="F45" s="163" t="s">
        <v>885</v>
      </c>
      <c r="G45" s="146"/>
      <c r="H45" s="163" t="s">
        <v>569</v>
      </c>
      <c r="K45" s="265"/>
      <c r="L45" s="265"/>
      <c r="V45" s="264"/>
    </row>
    <row r="46" spans="1:22" ht="18.75" customHeight="1">
      <c r="A46" s="411"/>
      <c r="B46" s="411"/>
      <c r="C46" s="411"/>
      <c r="D46" s="384"/>
      <c r="E46" s="266"/>
      <c r="F46" s="163" t="s">
        <v>884</v>
      </c>
      <c r="H46" s="163" t="s">
        <v>569</v>
      </c>
    </row>
    <row r="47" spans="1:22" ht="17.5">
      <c r="A47" s="268"/>
      <c r="B47" s="411"/>
      <c r="C47" s="411"/>
      <c r="D47" s="384"/>
      <c r="E47" s="411"/>
      <c r="F47" s="267"/>
      <c r="G47" s="267"/>
      <c r="H47" s="411"/>
    </row>
    <row r="49" spans="1:12">
      <c r="D49" s="386" t="s">
        <v>872</v>
      </c>
    </row>
    <row r="50" spans="1:12">
      <c r="L50" s="355"/>
    </row>
    <row r="51" spans="1:12" ht="14">
      <c r="A51" s="356"/>
      <c r="C51" s="334"/>
      <c r="D51" s="398"/>
      <c r="L51" s="358"/>
    </row>
    <row r="52" spans="1:12" ht="14">
      <c r="A52" s="359"/>
      <c r="C52" s="334"/>
      <c r="D52" s="398"/>
      <c r="L52" s="358"/>
    </row>
    <row r="53" spans="1:12" ht="14">
      <c r="A53" s="359"/>
      <c r="C53" s="334"/>
      <c r="D53" s="398"/>
      <c r="L53" s="358"/>
    </row>
    <row r="54" spans="1:12" ht="14">
      <c r="A54" s="359"/>
      <c r="B54" s="334"/>
      <c r="C54" s="334"/>
      <c r="D54" s="398"/>
      <c r="L54" s="358"/>
    </row>
    <row r="55" spans="1:12" ht="14">
      <c r="A55" s="359"/>
      <c r="B55" s="334"/>
      <c r="C55" s="334"/>
      <c r="D55" s="398"/>
      <c r="L55" s="358"/>
    </row>
    <row r="56" spans="1:12" ht="14">
      <c r="A56" s="359"/>
      <c r="B56" s="334"/>
      <c r="C56" s="334"/>
      <c r="D56" s="398"/>
      <c r="L56" s="358"/>
    </row>
    <row r="57" spans="1:12" ht="14">
      <c r="A57" s="334"/>
      <c r="B57" s="334"/>
      <c r="C57" s="334"/>
      <c r="D57" s="398"/>
      <c r="L57" s="360"/>
    </row>
    <row r="58" spans="1:12" ht="14">
      <c r="A58" s="359"/>
      <c r="B58" s="334"/>
      <c r="C58" s="334"/>
      <c r="D58" s="398"/>
    </row>
    <row r="59" spans="1:12" ht="14">
      <c r="A59" s="334"/>
      <c r="B59" s="334"/>
      <c r="C59" s="334"/>
      <c r="D59" s="398"/>
    </row>
    <row r="60" spans="1:12" ht="14">
      <c r="A60" s="334"/>
      <c r="B60" s="334"/>
      <c r="C60" s="334"/>
      <c r="D60" s="398"/>
    </row>
    <row r="61" spans="1:12" ht="14">
      <c r="A61" s="359"/>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34"/>
      <c r="B71" s="334"/>
      <c r="C71" s="334"/>
      <c r="D71" s="398"/>
    </row>
    <row r="72" spans="1:4" ht="14">
      <c r="B72" s="334"/>
    </row>
    <row r="73" spans="1:4" ht="14">
      <c r="B73" s="334"/>
    </row>
    <row r="74" spans="1:4" ht="14">
      <c r="B74" s="334"/>
    </row>
  </sheetData>
  <mergeCells count="9">
    <mergeCell ref="F35:G35"/>
    <mergeCell ref="H35:I35"/>
    <mergeCell ref="L35:V35"/>
    <mergeCell ref="B27:C28"/>
    <mergeCell ref="L29:V29"/>
    <mergeCell ref="F30:G30"/>
    <mergeCell ref="F31:G31"/>
    <mergeCell ref="F32:G32"/>
    <mergeCell ref="L34:V34"/>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35" max="21" man="1"/>
  </rowBreaks>
  <drawing r:id="rId2"/>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2E927-3E9E-4625-875E-8BE6A3B1A5D6}">
  <sheetPr>
    <tabColor rgb="FFFFFFCC"/>
    <pageSetUpPr fitToPage="1"/>
  </sheetPr>
  <dimension ref="A1:AD77"/>
  <sheetViews>
    <sheetView topLeftCell="A10" zoomScale="70" zoomScaleNormal="70" zoomScaleSheetLayoutView="85" workbookViewId="0">
      <selection activeCell="B22" sqref="B22"/>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50"/>
      <c r="I10" s="651"/>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1292</v>
      </c>
      <c r="C18" s="187" t="str">
        <f>IF(D18="","",VLOOKUP(B18,Data!$B$5:$L$404,2,FALSE))</f>
        <v/>
      </c>
      <c r="D18" s="274"/>
      <c r="E18" s="276"/>
      <c r="F18" s="185" t="str">
        <f>IF(D18="","",VLOOKUP(B18,Data!$B$5:$L$404,11,FALSE))</f>
        <v/>
      </c>
      <c r="G18" s="188" t="str">
        <f t="shared" ref="G18"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4</v>
      </c>
      <c r="B19" s="419" t="s">
        <v>353</v>
      </c>
      <c r="C19" s="187" t="str">
        <f>IF(D19="","",VLOOKUP(B19,Data!$B$5:$L$404,2,FALSE))</f>
        <v>WQ78260</v>
      </c>
      <c r="D19" s="274">
        <v>15</v>
      </c>
      <c r="E19" s="466"/>
      <c r="F19" s="185">
        <f>IF(D19="","",VLOOKUP(B19,Data!$B$5:$L$404,11,FALSE))</f>
        <v>4283.6499999999996</v>
      </c>
      <c r="G19" s="188">
        <f t="shared" ref="G19:G22" si="1">IF(D19&gt;0,D19*F19,"-")</f>
        <v>64254.749999999993</v>
      </c>
      <c r="H19" s="182" t="str">
        <f>IF(D19="","",VLOOKUP(B19,Data!$B$5:$D$404,3,FALSE))</f>
        <v>C/T</v>
      </c>
      <c r="I19" s="182" t="str">
        <f>IF(D19="","",VLOOKUP(B19,Data!$B$5:$M$404,12,FALSE))</f>
        <v>Indonesia</v>
      </c>
      <c r="J19" s="553" t="s">
        <v>896</v>
      </c>
      <c r="K19" s="183">
        <f>IF(D19="","",VLOOKUP(B19,Data!$B$5:$E$404,4,FALSE)*D19)</f>
        <v>4575</v>
      </c>
      <c r="L19" s="183">
        <f>IF(D19="","",VLOOKUP(B19,Data!$B$5:$F$404,5,FALSE)*D19)</f>
        <v>4035</v>
      </c>
      <c r="M19" s="189" t="e">
        <f>IF(B19=Data!B85,Data!G85,(IF(B19=Data!B91,Data!G91,(IF(B19=Data!B93,Data!G93,(IF(B19=Data!#REF!,Data!#REF!,(IF(B19=Data!#REF!,Data!#REF!,(IF(B19=Data!B76,Data!G76,(IF(B19=Data!#REF!,Data!#REF!,(IF(B19=Data!#REF!,Data!#REF!,Data!#REF!)))))))))))))))&amp;IF(B19=Data!B210,Data!G210,(IF(B19=Data!B211,Data!G211,(IF(B19=Data!#REF!,Data!#REF!,(IF(B19=Data!B206,Data!G206,(IF(B19=Data!B207,Data!G207,(IF(B19=Data!#REF!,Data!G903,(IF(B19=Data!#REF!,Data!#REF!,(IF(B19=Data!B263,Data!G263,Data!#REF!)))))))))))))))&amp;IF(B19=Data!#REF!,Data!#REF!,(IF(B19=Data!#REF!,Data!#REF!,(IF(B19=Data!#REF!,Data!#REF!,(IF(B19=Data!#REF!,Data!#REF!,(IF(B19=Data!#REF!,Data!#REF!,Data!#REF!)))))))))</f>
        <v>#REF!</v>
      </c>
      <c r="N19" s="377"/>
      <c r="O19" s="378"/>
      <c r="P19" s="186" t="e">
        <f>IF(B19=Data!B85,Data!H85,(IF(B19=Data!B91,Data!H91,(IF(B19=Data!B93,Data!H93,(IF(B19=Data!#REF!,Data!#REF!,(IF(B19=Data!#REF!,Data!#REF!,(IF(B19=Data!B76,Data!H76,(IF(B19=Data!#REF!,Data!#REF!,(IF(B19=Data!#REF!,Data!#REF!,Data!#REF!)))))))))))))))&amp;IF(B19=Data!B210,Data!H210,(IF(B19=Data!B211,Data!H211,(IF(B19=Data!#REF!,Data!#REF!,(IF(B19=Data!B206,Data!H206,(IF(B19=Data!B207,Data!H207,(IF(B19=Data!#REF!,Data!H903,(IF(B19=Data!#REF!,Data!#REF!,(IF(B19=Data!B263,Data!H263,Data!#REF!)))))))))))))))&amp;IF(B19=Data!#REF!,Data!#REF!,(IF(B19=Data!#REF!,Data!#REF!,(IF(B19=Data!#REF!,Data!#REF!,(IF(B19=Data!#REF!,Data!#REF!,(IF(B19=Data!#REF!,Data!#REF!,Data!#REF!)))))))))</f>
        <v>#REF!</v>
      </c>
      <c r="Q19" s="378"/>
      <c r="R19" s="378"/>
      <c r="S19" s="186" t="e">
        <f>IF(B19=Data!B85,Data!I85,(IF(B19=Data!B91,Data!I91,(IF(B19=Data!B93,Data!I93,(IF(B19=Data!#REF!,Data!#REF!,(IF(B19=Data!#REF!,Data!#REF!,(IF(B19=Data!B76,Data!I76,(IF(B19=Data!#REF!,Data!#REF!,(IF(B19=Data!#REF!,Data!#REF!,Data!#REF!)))))))))))))))&amp;IF(B19=Data!B210,Data!I210,(IF(B19=Data!B211,Data!I211,(IF(B19=Data!#REF!,Data!#REF!,(IF(B19=Data!B206,Data!I206,(IF(B19=Data!B207,Data!I207,(IF(B19=Data!#REF!,Data!I903,(IF(B19=Data!#REF!,Data!#REF!,(IF(B19=Data!B263,Data!I263,Data!#REF!)))))))))))))))&amp;IF(B19=Data!#REF!,Data!#REF!,(IF(B19=Data!#REF!,Data!#REF!,(IF(B19=Data!#REF!,Data!#REF!,(IF(B19=Data!#REF!,Data!#REF!,(IF(B19=Data!#REF!,Data!#REF!,Data!#REF!)))))))))</f>
        <v>#REF!</v>
      </c>
      <c r="T19" s="379"/>
      <c r="U19" s="186" t="e">
        <f>IF(B19=Data!B85,Data!J85,(IF(B19=Data!B91,Data!J91,(IF(B19=Data!B93,Data!J93,(IF(B19=Data!#REF!,Data!#REF!,(IF(B19=Data!#REF!,Data!#REF!,(IF(B19=Data!B76,Data!J76,(IF(B19=Data!#REF!,Data!#REF!,(IF(B19=Data!#REF!,Data!#REF!,Data!#REF!)))))))))))))))&amp;IF(B19=Data!B210,Data!J210,(IF(B19=Data!B211,Data!J211,(IF(B19=Data!#REF!,Data!#REF!,(IF(B19=Data!B206,Data!J206,(IF(B19=Data!B207,Data!J207,(IF(B19=Data!#REF!,Data!J903,(IF(B19=Data!#REF!,Data!#REF!,(IF(B19=Data!B263,Data!J263,Data!#REF!)))))))))))))))&amp;IF(B19=Data!#REF!,Data!#REF!,(IF(B19=Data!#REF!,Data!#REF!,(IF(B19=Data!#REF!,Data!#REF!,(IF(B19=Data!#REF!,Data!#REF!,(IF(B19=Data!#REF!,Data!#REF!,Data!#REF!)))))))))</f>
        <v>#REF!</v>
      </c>
      <c r="V19" s="184">
        <f>IF(D19="","",VLOOKUP(B19,Data!$B$5:$J$404,9,FALSE)*D19)</f>
        <v>23.01</v>
      </c>
    </row>
    <row r="20" spans="1:30" s="340" customFormat="1" ht="17" customHeight="1">
      <c r="A20" s="272">
        <v>5</v>
      </c>
      <c r="B20" s="419" t="s">
        <v>241</v>
      </c>
      <c r="C20" s="187" t="str">
        <f>IF(D20="","",VLOOKUP(B20,Data!$B$5:$L$404,2,FALSE))</f>
        <v>AAC7368</v>
      </c>
      <c r="D20" s="274">
        <v>2</v>
      </c>
      <c r="E20" s="466"/>
      <c r="F20" s="185">
        <f>IF(D20="","",VLOOKUP(B20,Data!$B$5:$L$404,11,FALSE))</f>
        <v>2618.06</v>
      </c>
      <c r="G20" s="188">
        <f t="shared" si="1"/>
        <v>5236.12</v>
      </c>
      <c r="H20" s="182" t="str">
        <f>IF(D20="","",VLOOKUP(B20,Data!$B$5:$D$404,3,FALSE))</f>
        <v>C/T</v>
      </c>
      <c r="I20" s="182" t="str">
        <f>IF(D20="","",VLOOKUP(B20,Data!$B$5:$M$404,12,FALSE))</f>
        <v>Indonesia</v>
      </c>
      <c r="J20" s="553" t="s">
        <v>896</v>
      </c>
      <c r="K20" s="183">
        <f>IF(D20="","",VLOOKUP(B20,Data!$B$5:$E$404,4,FALSE)*D20)</f>
        <v>532</v>
      </c>
      <c r="L20" s="183">
        <f>IF(D20="","",VLOOKUP(B20,Data!$B$5:$F$404,5,FALSE)*D20)</f>
        <v>492</v>
      </c>
      <c r="M20" s="189" t="e">
        <f>IF(B20=Data!B86,Data!G86,(IF(B20=Data!B92,Data!G92,(IF(B20=Data!B94,Data!G94,(IF(B20=Data!#REF!,Data!#REF!,(IF(B20=Data!#REF!,Data!#REF!,(IF(B20=Data!B77,Data!G77,(IF(B20=Data!#REF!,Data!#REF!,(IF(B20=Data!#REF!,Data!#REF!,Data!#REF!)))))))))))))))&amp;IF(B20=Data!B211,Data!G211,(IF(B20=Data!B212,Data!G212,(IF(B20=Data!#REF!,Data!#REF!,(IF(B20=Data!B207,Data!G207,(IF(B20=Data!B208,Data!G208,(IF(B20=Data!#REF!,Data!G904,(IF(B20=Data!#REF!,Data!#REF!,(IF(B20=Data!B264,Data!G264,Data!#REF!)))))))))))))))&amp;IF(B20=Data!#REF!,Data!#REF!,(IF(B20=Data!#REF!,Data!#REF!,(IF(B20=Data!#REF!,Data!#REF!,(IF(B20=Data!#REF!,Data!#REF!,(IF(B20=Data!#REF!,Data!#REF!,Data!#REF!)))))))))</f>
        <v>#REF!</v>
      </c>
      <c r="N20" s="377"/>
      <c r="O20" s="378"/>
      <c r="P20" s="186" t="e">
        <f>IF(B20=Data!B86,Data!H86,(IF(B20=Data!B92,Data!H92,(IF(B20=Data!B94,Data!H94,(IF(B20=Data!#REF!,Data!#REF!,(IF(B20=Data!#REF!,Data!#REF!,(IF(B20=Data!B77,Data!H77,(IF(B20=Data!#REF!,Data!#REF!,(IF(B20=Data!#REF!,Data!#REF!,Data!#REF!)))))))))))))))&amp;IF(B20=Data!B211,Data!H211,(IF(B20=Data!B212,Data!H212,(IF(B20=Data!#REF!,Data!#REF!,(IF(B20=Data!B207,Data!H207,(IF(B20=Data!B208,Data!H208,(IF(B20=Data!#REF!,Data!H904,(IF(B20=Data!#REF!,Data!#REF!,(IF(B20=Data!B264,Data!H264,Data!#REF!)))))))))))))))&amp;IF(B20=Data!#REF!,Data!#REF!,(IF(B20=Data!#REF!,Data!#REF!,(IF(B20=Data!#REF!,Data!#REF!,(IF(B20=Data!#REF!,Data!#REF!,(IF(B20=Data!#REF!,Data!#REF!,Data!#REF!)))))))))</f>
        <v>#REF!</v>
      </c>
      <c r="Q20" s="378"/>
      <c r="R20" s="378"/>
      <c r="S20" s="186" t="e">
        <f>IF(B20=Data!B86,Data!I86,(IF(B20=Data!B92,Data!I92,(IF(B20=Data!B94,Data!I94,(IF(B20=Data!#REF!,Data!#REF!,(IF(B20=Data!#REF!,Data!#REF!,(IF(B20=Data!B77,Data!I77,(IF(B20=Data!#REF!,Data!#REF!,(IF(B20=Data!#REF!,Data!#REF!,Data!#REF!)))))))))))))))&amp;IF(B20=Data!B211,Data!I211,(IF(B20=Data!B212,Data!I212,(IF(B20=Data!#REF!,Data!#REF!,(IF(B20=Data!B207,Data!I207,(IF(B20=Data!B208,Data!I208,(IF(B20=Data!#REF!,Data!I904,(IF(B20=Data!#REF!,Data!#REF!,(IF(B20=Data!B264,Data!I264,Data!#REF!)))))))))))))))&amp;IF(B20=Data!#REF!,Data!#REF!,(IF(B20=Data!#REF!,Data!#REF!,(IF(B20=Data!#REF!,Data!#REF!,(IF(B20=Data!#REF!,Data!#REF!,(IF(B20=Data!#REF!,Data!#REF!,Data!#REF!)))))))))</f>
        <v>#REF!</v>
      </c>
      <c r="T20" s="379"/>
      <c r="U20" s="186" t="e">
        <f>IF(B20=Data!B86,Data!J86,(IF(B20=Data!B92,Data!J92,(IF(B20=Data!B94,Data!J94,(IF(B20=Data!#REF!,Data!#REF!,(IF(B20=Data!#REF!,Data!#REF!,(IF(B20=Data!B77,Data!J77,(IF(B20=Data!#REF!,Data!#REF!,(IF(B20=Data!#REF!,Data!#REF!,Data!#REF!)))))))))))))))&amp;IF(B20=Data!B211,Data!J211,(IF(B20=Data!B212,Data!J212,(IF(B20=Data!#REF!,Data!#REF!,(IF(B20=Data!B207,Data!J207,(IF(B20=Data!B208,Data!J208,(IF(B20=Data!#REF!,Data!J904,(IF(B20=Data!#REF!,Data!#REF!,(IF(B20=Data!B264,Data!J264,Data!#REF!)))))))))))))))&amp;IF(B20=Data!#REF!,Data!#REF!,(IF(B20=Data!#REF!,Data!#REF!,(IF(B20=Data!#REF!,Data!#REF!,(IF(B20=Data!#REF!,Data!#REF!,(IF(B20=Data!#REF!,Data!#REF!,Data!#REF!)))))))))</f>
        <v>#REF!</v>
      </c>
      <c r="V20" s="184">
        <f>IF(D20="","",VLOOKUP(B20,Data!$B$5:$J$404,9,FALSE)*D20)</f>
        <v>2.976</v>
      </c>
    </row>
    <row r="21" spans="1:30" s="340" customFormat="1" ht="17" customHeight="1">
      <c r="A21" s="272"/>
      <c r="B21" s="419"/>
      <c r="C21" s="187" t="str">
        <f>IF(D21="","",VLOOKUP(B21,Data!$B$5:$L$404,2,FALSE))</f>
        <v/>
      </c>
      <c r="D21" s="274"/>
      <c r="E21" s="466"/>
      <c r="F21" s="185" t="str">
        <f>IF(D21="","",VLOOKUP(B21,Data!$B$5:$L$404,11,FALSE))</f>
        <v/>
      </c>
      <c r="G21" s="188" t="str">
        <f t="shared" si="1"/>
        <v>-</v>
      </c>
      <c r="H21" s="182" t="str">
        <f>IF(D21="","",VLOOKUP(B21,Data!$B$5:$D$404,3,FALSE))</f>
        <v/>
      </c>
      <c r="I21" s="182" t="str">
        <f>IF(D21="","",VLOOKUP(B21,Data!$B$5:$M$404,12,FALSE))</f>
        <v/>
      </c>
      <c r="J21" s="553"/>
      <c r="K21" s="183" t="str">
        <f>IF(D21="","",VLOOKUP(B21,Data!$B$5:$E$404,4,FALSE)*D21)</f>
        <v/>
      </c>
      <c r="L21" s="183" t="str">
        <f>IF(D21="","",VLOOKUP(B21,Data!$B$5:$F$404,5,FALSE)*D21)</f>
        <v/>
      </c>
      <c r="M21" s="189" t="e">
        <f>IF(B21=Data!B87,Data!G87,(IF(B21=Data!B93,Data!G93,(IF(B21=Data!B95,Data!G95,(IF(B21=Data!#REF!,Data!#REF!,(IF(B21=Data!#REF!,Data!#REF!,(IF(B21=Data!B78,Data!G78,(IF(B21=Data!#REF!,Data!#REF!,(IF(B21=Data!#REF!,Data!#REF!,Data!#REF!)))))))))))))))&amp;IF(B21=Data!B212,Data!G212,(IF(B21=Data!B213,Data!G213,(IF(B21=Data!#REF!,Data!#REF!,(IF(B21=Data!B208,Data!G208,(IF(B21=Data!B209,Data!G209,(IF(B21=Data!#REF!,Data!G905,(IF(B21=Data!#REF!,Data!#REF!,(IF(B21=Data!B265,Data!G265,Data!#REF!)))))))))))))))&amp;IF(B21=Data!#REF!,Data!#REF!,(IF(B21=Data!#REF!,Data!#REF!,(IF(B21=Data!#REF!,Data!#REF!,(IF(B21=Data!#REF!,Data!#REF!,(IF(B21=Data!#REF!,Data!#REF!,Data!#REF!)))))))))</f>
        <v>#REF!</v>
      </c>
      <c r="N21" s="377"/>
      <c r="O21" s="378"/>
      <c r="P21" s="186" t="e">
        <f>IF(B21=Data!B87,Data!H87,(IF(B21=Data!B93,Data!H93,(IF(B21=Data!B95,Data!H95,(IF(B21=Data!#REF!,Data!#REF!,(IF(B21=Data!#REF!,Data!#REF!,(IF(B21=Data!B78,Data!H78,(IF(B21=Data!#REF!,Data!#REF!,(IF(B21=Data!#REF!,Data!#REF!,Data!#REF!)))))))))))))))&amp;IF(B21=Data!B212,Data!H212,(IF(B21=Data!B213,Data!H213,(IF(B21=Data!#REF!,Data!#REF!,(IF(B21=Data!B208,Data!H208,(IF(B21=Data!B209,Data!H209,(IF(B21=Data!#REF!,Data!H905,(IF(B21=Data!#REF!,Data!#REF!,(IF(B21=Data!B265,Data!H265,Data!#REF!)))))))))))))))&amp;IF(B21=Data!#REF!,Data!#REF!,(IF(B21=Data!#REF!,Data!#REF!,(IF(B21=Data!#REF!,Data!#REF!,(IF(B21=Data!#REF!,Data!#REF!,(IF(B21=Data!#REF!,Data!#REF!,Data!#REF!)))))))))</f>
        <v>#REF!</v>
      </c>
      <c r="Q21" s="378"/>
      <c r="R21" s="378"/>
      <c r="S21" s="186" t="e">
        <f>IF(B21=Data!B87,Data!I87,(IF(B21=Data!B93,Data!I93,(IF(B21=Data!B95,Data!I95,(IF(B21=Data!#REF!,Data!#REF!,(IF(B21=Data!#REF!,Data!#REF!,(IF(B21=Data!B78,Data!I78,(IF(B21=Data!#REF!,Data!#REF!,(IF(B21=Data!#REF!,Data!#REF!,Data!#REF!)))))))))))))))&amp;IF(B21=Data!B212,Data!I212,(IF(B21=Data!B213,Data!I213,(IF(B21=Data!#REF!,Data!#REF!,(IF(B21=Data!B208,Data!I208,(IF(B21=Data!B209,Data!I209,(IF(B21=Data!#REF!,Data!I905,(IF(B21=Data!#REF!,Data!#REF!,(IF(B21=Data!B265,Data!I265,Data!#REF!)))))))))))))))&amp;IF(B21=Data!#REF!,Data!#REF!,(IF(B21=Data!#REF!,Data!#REF!,(IF(B21=Data!#REF!,Data!#REF!,(IF(B21=Data!#REF!,Data!#REF!,(IF(B21=Data!#REF!,Data!#REF!,Data!#REF!)))))))))</f>
        <v>#REF!</v>
      </c>
      <c r="T21" s="379"/>
      <c r="U21" s="186" t="e">
        <f>IF(B21=Data!B87,Data!J87,(IF(B21=Data!B93,Data!J93,(IF(B21=Data!B95,Data!J95,(IF(B21=Data!#REF!,Data!#REF!,(IF(B21=Data!#REF!,Data!#REF!,(IF(B21=Data!B78,Data!J78,(IF(B21=Data!#REF!,Data!#REF!,(IF(B21=Data!#REF!,Data!#REF!,Data!#REF!)))))))))))))))&amp;IF(B21=Data!B212,Data!J212,(IF(B21=Data!B213,Data!J213,(IF(B21=Data!#REF!,Data!#REF!,(IF(B21=Data!B208,Data!J208,(IF(B21=Data!B209,Data!J209,(IF(B21=Data!#REF!,Data!J905,(IF(B21=Data!#REF!,Data!#REF!,(IF(B21=Data!B265,Data!J265,Data!#REF!)))))))))))))))&amp;IF(B21=Data!#REF!,Data!#REF!,(IF(B21=Data!#REF!,Data!#REF!,(IF(B21=Data!#REF!,Data!#REF!,(IF(B21=Data!#REF!,Data!#REF!,(IF(B21=Data!#REF!,Data!#REF!,Data!#REF!)))))))))</f>
        <v>#REF!</v>
      </c>
      <c r="V21" s="184" t="str">
        <f>IF(D21="","",VLOOKUP(B21,Data!$B$5:$J$404,9,FALSE)*D21)</f>
        <v/>
      </c>
    </row>
    <row r="22" spans="1:30" s="340" customFormat="1" ht="17" customHeight="1">
      <c r="A22" s="272"/>
      <c r="B22" s="419"/>
      <c r="C22" s="187" t="str">
        <f>IF(D22="","",VLOOKUP(B22,Data!$B$5:$L$404,2,FALSE))</f>
        <v/>
      </c>
      <c r="D22" s="274"/>
      <c r="E22" s="466"/>
      <c r="F22" s="185" t="str">
        <f>IF(D22="","",VLOOKUP(B22,Data!$B$5:$L$404,11,FALSE))</f>
        <v/>
      </c>
      <c r="G22" s="188" t="str">
        <f t="shared" si="1"/>
        <v>-</v>
      </c>
      <c r="H22" s="182" t="str">
        <f>IF(D22="","",VLOOKUP(B22,Data!$B$5:$D$404,3,FALSE))</f>
        <v/>
      </c>
      <c r="I22" s="182" t="str">
        <f>IF(D22="","",VLOOKUP(B22,Data!$B$5:$M$404,12,FALSE))</f>
        <v/>
      </c>
      <c r="J22" s="553"/>
      <c r="K22" s="183" t="str">
        <f>IF(D22="","",VLOOKUP(B22,Data!$B$5:$E$404,4,FALSE)*D22)</f>
        <v/>
      </c>
      <c r="L22" s="183" t="str">
        <f>IF(D22="","",VLOOKUP(B22,Data!$B$5:$F$404,5,FALSE)*D22)</f>
        <v/>
      </c>
      <c r="M22" s="189" t="e">
        <f>IF(B22=Data!B88,Data!G88,(IF(B22=Data!B94,Data!G94,(IF(B22=Data!B96,Data!G96,(IF(B22=Data!#REF!,Data!#REF!,(IF(B22=Data!#REF!,Data!#REF!,(IF(B22=Data!B79,Data!G79,(IF(B22=Data!#REF!,Data!#REF!,(IF(B22=Data!#REF!,Data!#REF!,Data!#REF!)))))))))))))))&amp;IF(B22=Data!B213,Data!G213,(IF(B22=Data!B214,Data!G214,(IF(B22=Data!#REF!,Data!#REF!,(IF(B22=Data!B209,Data!G209,(IF(B22=Data!B210,Data!G210,(IF(B22=Data!#REF!,Data!G906,(IF(B22=Data!#REF!,Data!#REF!,(IF(B22=Data!B266,Data!G266,Data!#REF!)))))))))))))))&amp;IF(B22=Data!#REF!,Data!#REF!,(IF(B22=Data!#REF!,Data!#REF!,(IF(B22=Data!#REF!,Data!#REF!,(IF(B22=Data!#REF!,Data!#REF!,(IF(B22=Data!#REF!,Data!#REF!,Data!#REF!)))))))))</f>
        <v>#REF!</v>
      </c>
      <c r="N22" s="377"/>
      <c r="O22" s="378"/>
      <c r="P22" s="186" t="e">
        <f>IF(B22=Data!B88,Data!H88,(IF(B22=Data!B94,Data!H94,(IF(B22=Data!B96,Data!H96,(IF(B22=Data!#REF!,Data!#REF!,(IF(B22=Data!#REF!,Data!#REF!,(IF(B22=Data!B79,Data!H79,(IF(B22=Data!#REF!,Data!#REF!,(IF(B22=Data!#REF!,Data!#REF!,Data!#REF!)))))))))))))))&amp;IF(B22=Data!B213,Data!H213,(IF(B22=Data!B214,Data!H214,(IF(B22=Data!#REF!,Data!#REF!,(IF(B22=Data!B209,Data!H209,(IF(B22=Data!B210,Data!H210,(IF(B22=Data!#REF!,Data!H906,(IF(B22=Data!#REF!,Data!#REF!,(IF(B22=Data!B266,Data!H266,Data!#REF!)))))))))))))))&amp;IF(B22=Data!#REF!,Data!#REF!,(IF(B22=Data!#REF!,Data!#REF!,(IF(B22=Data!#REF!,Data!#REF!,(IF(B22=Data!#REF!,Data!#REF!,(IF(B22=Data!#REF!,Data!#REF!,Data!#REF!)))))))))</f>
        <v>#REF!</v>
      </c>
      <c r="Q22" s="378"/>
      <c r="R22" s="378"/>
      <c r="S22" s="186" t="e">
        <f>IF(B22=Data!B88,Data!I88,(IF(B22=Data!B94,Data!I94,(IF(B22=Data!B96,Data!I96,(IF(B22=Data!#REF!,Data!#REF!,(IF(B22=Data!#REF!,Data!#REF!,(IF(B22=Data!B79,Data!I79,(IF(B22=Data!#REF!,Data!#REF!,(IF(B22=Data!#REF!,Data!#REF!,Data!#REF!)))))))))))))))&amp;IF(B22=Data!B213,Data!I213,(IF(B22=Data!B214,Data!I214,(IF(B22=Data!#REF!,Data!#REF!,(IF(B22=Data!B209,Data!I209,(IF(B22=Data!B210,Data!I210,(IF(B22=Data!#REF!,Data!I906,(IF(B22=Data!#REF!,Data!#REF!,(IF(B22=Data!B266,Data!I266,Data!#REF!)))))))))))))))&amp;IF(B22=Data!#REF!,Data!#REF!,(IF(B22=Data!#REF!,Data!#REF!,(IF(B22=Data!#REF!,Data!#REF!,(IF(B22=Data!#REF!,Data!#REF!,(IF(B22=Data!#REF!,Data!#REF!,Data!#REF!)))))))))</f>
        <v>#REF!</v>
      </c>
      <c r="T22" s="379"/>
      <c r="U22" s="186" t="e">
        <f>IF(B22=Data!B88,Data!J88,(IF(B22=Data!B94,Data!J94,(IF(B22=Data!B96,Data!J96,(IF(B22=Data!#REF!,Data!#REF!,(IF(B22=Data!#REF!,Data!#REF!,(IF(B22=Data!B79,Data!J79,(IF(B22=Data!#REF!,Data!#REF!,(IF(B22=Data!#REF!,Data!#REF!,Data!#REF!)))))))))))))))&amp;IF(B22=Data!B213,Data!J213,(IF(B22=Data!B214,Data!J214,(IF(B22=Data!#REF!,Data!#REF!,(IF(B22=Data!B209,Data!J209,(IF(B22=Data!B210,Data!J210,(IF(B22=Data!#REF!,Data!J906,(IF(B22=Data!#REF!,Data!#REF!,(IF(B22=Data!B266,Data!J266,Data!#REF!)))))))))))))))&amp;IF(B22=Data!#REF!,Data!#REF!,(IF(B22=Data!#REF!,Data!#REF!,(IF(B22=Data!#REF!,Data!#REF!,(IF(B22=Data!#REF!,Data!#REF!,(IF(B22=Data!#REF!,Data!#REF!,Data!#REF!)))))))))</f>
        <v>#REF!</v>
      </c>
      <c r="V22" s="184" t="str">
        <f>IF(D22="","",VLOOKUP(B22,Data!$B$5:$J$404,9,FALSE)*D22)</f>
        <v/>
      </c>
    </row>
    <row r="23" spans="1:30" s="340" customFormat="1" ht="17" customHeight="1">
      <c r="A23" s="272"/>
      <c r="B23" s="419"/>
      <c r="C23" s="187" t="str">
        <f>IF(D23="","",VLOOKUP(B23,Data!$B$5:$L$404,2,FALSE))</f>
        <v/>
      </c>
      <c r="D23" s="274"/>
      <c r="E23" s="466"/>
      <c r="F23" s="185" t="str">
        <f>IF(D23="","",VLOOKUP(B23,Data!$B$5:$L$404,11,FALSE))</f>
        <v/>
      </c>
      <c r="G23" s="188" t="str">
        <f t="shared" ref="G23:G27" si="2">IF(D23&gt;0,D23*F23,"-")</f>
        <v>-</v>
      </c>
      <c r="H23" s="182" t="str">
        <f>IF(D23="","",VLOOKUP(B23,Data!$B$5:$D$404,3,FALSE))</f>
        <v/>
      </c>
      <c r="I23" s="182" t="str">
        <f>IF(D23="","",VLOOKUP(B23,Data!$B$5:$M$404,12,FALSE))</f>
        <v/>
      </c>
      <c r="J23" s="553"/>
      <c r="K23" s="183" t="str">
        <f>IF(D23="","",VLOOKUP(B23,Data!$B$5:$E$404,4,FALSE)*D23)</f>
        <v/>
      </c>
      <c r="L23" s="183" t="str">
        <f>IF(D23="","",VLOOKUP(B23,Data!$B$5:$F$404,5,FALSE)*D23)</f>
        <v/>
      </c>
      <c r="M23" s="189" t="e">
        <f>IF(B23=Data!B85,Data!G85,(IF(B23=Data!B91,Data!G91,(IF(B23=Data!B93,Data!G93,(IF(B23=Data!#REF!,Data!#REF!,(IF(B23=Data!#REF!,Data!#REF!,(IF(B23=Data!B76,Data!G76,(IF(B23=Data!#REF!,Data!#REF!,(IF(B23=Data!#REF!,Data!#REF!,Data!#REF!)))))))))))))))&amp;IF(B23=Data!B210,Data!G210,(IF(B23=Data!B211,Data!G211,(IF(B23=Data!#REF!,Data!#REF!,(IF(B23=Data!B206,Data!G206,(IF(B23=Data!B207,Data!G207,(IF(B23=Data!#REF!,Data!G903,(IF(B23=Data!#REF!,Data!#REF!,(IF(B23=Data!B263,Data!G263,Data!#REF!)))))))))))))))&amp;IF(B23=Data!#REF!,Data!#REF!,(IF(B23=Data!#REF!,Data!#REF!,(IF(B23=Data!#REF!,Data!#REF!,(IF(B23=Data!#REF!,Data!#REF!,(IF(B23=Data!#REF!,Data!#REF!,Data!#REF!)))))))))</f>
        <v>#REF!</v>
      </c>
      <c r="N23" s="377"/>
      <c r="O23" s="378"/>
      <c r="P23" s="186" t="e">
        <f>IF(B23=Data!B85,Data!H85,(IF(B23=Data!B91,Data!H91,(IF(B23=Data!B93,Data!H93,(IF(B23=Data!#REF!,Data!#REF!,(IF(B23=Data!#REF!,Data!#REF!,(IF(B23=Data!B76,Data!H76,(IF(B23=Data!#REF!,Data!#REF!,(IF(B23=Data!#REF!,Data!#REF!,Data!#REF!)))))))))))))))&amp;IF(B23=Data!B210,Data!H210,(IF(B23=Data!B211,Data!H211,(IF(B23=Data!#REF!,Data!#REF!,(IF(B23=Data!B206,Data!H206,(IF(B23=Data!B207,Data!H207,(IF(B23=Data!#REF!,Data!H903,(IF(B23=Data!#REF!,Data!#REF!,(IF(B23=Data!B263,Data!H263,Data!#REF!)))))))))))))))&amp;IF(B23=Data!#REF!,Data!#REF!,(IF(B23=Data!#REF!,Data!#REF!,(IF(B23=Data!#REF!,Data!#REF!,(IF(B23=Data!#REF!,Data!#REF!,(IF(B23=Data!#REF!,Data!#REF!,Data!#REF!)))))))))</f>
        <v>#REF!</v>
      </c>
      <c r="Q23" s="378"/>
      <c r="R23" s="378"/>
      <c r="S23" s="186" t="e">
        <f>IF(B23=Data!B85,Data!I85,(IF(B23=Data!B91,Data!I91,(IF(B23=Data!B93,Data!I93,(IF(B23=Data!#REF!,Data!#REF!,(IF(B23=Data!#REF!,Data!#REF!,(IF(B23=Data!B76,Data!I76,(IF(B23=Data!#REF!,Data!#REF!,(IF(B23=Data!#REF!,Data!#REF!,Data!#REF!)))))))))))))))&amp;IF(B23=Data!B210,Data!I210,(IF(B23=Data!B211,Data!I211,(IF(B23=Data!#REF!,Data!#REF!,(IF(B23=Data!B206,Data!I206,(IF(B23=Data!B207,Data!I207,(IF(B23=Data!#REF!,Data!I903,(IF(B23=Data!#REF!,Data!#REF!,(IF(B23=Data!B263,Data!I263,Data!#REF!)))))))))))))))&amp;IF(B23=Data!#REF!,Data!#REF!,(IF(B23=Data!#REF!,Data!#REF!,(IF(B23=Data!#REF!,Data!#REF!,(IF(B23=Data!#REF!,Data!#REF!,(IF(B23=Data!#REF!,Data!#REF!,Data!#REF!)))))))))</f>
        <v>#REF!</v>
      </c>
      <c r="T23" s="379"/>
      <c r="U23" s="186" t="e">
        <f>IF(B23=Data!B85,Data!J85,(IF(B23=Data!B91,Data!J91,(IF(B23=Data!B93,Data!J93,(IF(B23=Data!#REF!,Data!#REF!,(IF(B23=Data!#REF!,Data!#REF!,(IF(B23=Data!B76,Data!J76,(IF(B23=Data!#REF!,Data!#REF!,(IF(B23=Data!#REF!,Data!#REF!,Data!#REF!)))))))))))))))&amp;IF(B23=Data!B210,Data!J210,(IF(B23=Data!B211,Data!J211,(IF(B23=Data!#REF!,Data!#REF!,(IF(B23=Data!B206,Data!J206,(IF(B23=Data!B207,Data!J207,(IF(B23=Data!#REF!,Data!J903,(IF(B23=Data!#REF!,Data!#REF!,(IF(B23=Data!B263,Data!J263,Data!#REF!)))))))))))))))&amp;IF(B23=Data!#REF!,Data!#REF!,(IF(B23=Data!#REF!,Data!#REF!,(IF(B23=Data!#REF!,Data!#REF!,(IF(B23=Data!#REF!,Data!#REF!,(IF(B23=Data!#REF!,Data!#REF!,Data!#REF!)))))))))</f>
        <v>#REF!</v>
      </c>
      <c r="V23" s="184" t="str">
        <f>IF(D23="","",VLOOKUP(B23,Data!$B$5:$J$404,9,FALSE)*D23)</f>
        <v/>
      </c>
    </row>
    <row r="24" spans="1:30" s="340" customFormat="1" ht="17" customHeight="1">
      <c r="A24" s="272"/>
      <c r="B24" s="419"/>
      <c r="C24" s="187" t="str">
        <f>IF(D24="","",VLOOKUP(B24,Data!$B$5:$L$404,2,FALSE))</f>
        <v/>
      </c>
      <c r="D24" s="274"/>
      <c r="E24" s="466"/>
      <c r="F24" s="185" t="str">
        <f>IF(D24="","",VLOOKUP(B24,Data!$B$5:$L$404,11,FALSE))</f>
        <v/>
      </c>
      <c r="G24" s="188" t="str">
        <f t="shared" si="2"/>
        <v>-</v>
      </c>
      <c r="H24" s="182" t="str">
        <f>IF(D24="","",VLOOKUP(B24,Data!$B$5:$D$404,3,FALSE))</f>
        <v/>
      </c>
      <c r="I24" s="182" t="str">
        <f>IF(D24="","",VLOOKUP(B24,Data!$B$5:$M$404,12,FALSE))</f>
        <v/>
      </c>
      <c r="J24" s="553"/>
      <c r="K24" s="183" t="str">
        <f>IF(D24="","",VLOOKUP(B24,Data!$B$5:$E$404,4,FALSE)*D24)</f>
        <v/>
      </c>
      <c r="L24" s="183" t="str">
        <f>IF(D24="","",VLOOKUP(B24,Data!$B$5:$F$404,5,FALSE)*D24)</f>
        <v/>
      </c>
      <c r="M24" s="189" t="e">
        <f>IF(B24=Data!B83,Data!G83,(IF(B24=Data!B89,Data!G89,(IF(B24=Data!B91,Data!G91,(IF(B24=Data!#REF!,Data!#REF!,(IF(B24=Data!#REF!,Data!#REF!,(IF(B24=Data!B74,Data!G74,(IF(B24=Data!#REF!,Data!#REF!,(IF(B24=Data!#REF!,Data!#REF!,Data!#REF!)))))))))))))))&amp;IF(B24=Data!B208,Data!G208,(IF(B24=Data!B209,Data!G209,(IF(B24=Data!#REF!,Data!#REF!,(IF(B24=Data!B204,Data!G204,(IF(B24=Data!B205,Data!G205,(IF(B24=Data!#REF!,Data!G901,(IF(B24=Data!#REF!,Data!#REF!,(IF(B24=Data!B261,Data!G261,Data!#REF!)))))))))))))))&amp;IF(B24=Data!#REF!,Data!#REF!,(IF(B24=Data!#REF!,Data!#REF!,(IF(B24=Data!#REF!,Data!#REF!,(IF(B24=Data!#REF!,Data!#REF!,(IF(B24=Data!#REF!,Data!#REF!,Data!#REF!)))))))))</f>
        <v>#REF!</v>
      </c>
      <c r="N24" s="377"/>
      <c r="O24" s="378"/>
      <c r="P24" s="186" t="e">
        <f>IF(B24=Data!B83,Data!H83,(IF(B24=Data!B89,Data!H89,(IF(B24=Data!B91,Data!H91,(IF(B24=Data!#REF!,Data!#REF!,(IF(B24=Data!#REF!,Data!#REF!,(IF(B24=Data!B74,Data!H74,(IF(B24=Data!#REF!,Data!#REF!,(IF(B24=Data!#REF!,Data!#REF!,Data!#REF!)))))))))))))))&amp;IF(B24=Data!B208,Data!H208,(IF(B24=Data!B209,Data!H209,(IF(B24=Data!#REF!,Data!#REF!,(IF(B24=Data!B204,Data!H204,(IF(B24=Data!B205,Data!H205,(IF(B24=Data!#REF!,Data!H901,(IF(B24=Data!#REF!,Data!#REF!,(IF(B24=Data!B261,Data!H261,Data!#REF!)))))))))))))))&amp;IF(B24=Data!#REF!,Data!#REF!,(IF(B24=Data!#REF!,Data!#REF!,(IF(B24=Data!#REF!,Data!#REF!,(IF(B24=Data!#REF!,Data!#REF!,(IF(B24=Data!#REF!,Data!#REF!,Data!#REF!)))))))))</f>
        <v>#REF!</v>
      </c>
      <c r="Q24" s="378"/>
      <c r="R24" s="378"/>
      <c r="S24" s="186" t="e">
        <f>IF(B24=Data!B83,Data!I83,(IF(B24=Data!B89,Data!I89,(IF(B24=Data!B91,Data!I91,(IF(B24=Data!#REF!,Data!#REF!,(IF(B24=Data!#REF!,Data!#REF!,(IF(B24=Data!B74,Data!I74,(IF(B24=Data!#REF!,Data!#REF!,(IF(B24=Data!#REF!,Data!#REF!,Data!#REF!)))))))))))))))&amp;IF(B24=Data!B208,Data!I208,(IF(B24=Data!B209,Data!I209,(IF(B24=Data!#REF!,Data!#REF!,(IF(B24=Data!B204,Data!I204,(IF(B24=Data!B205,Data!I205,(IF(B24=Data!#REF!,Data!I901,(IF(B24=Data!#REF!,Data!#REF!,(IF(B24=Data!B261,Data!I261,Data!#REF!)))))))))))))))&amp;IF(B24=Data!#REF!,Data!#REF!,(IF(B24=Data!#REF!,Data!#REF!,(IF(B24=Data!#REF!,Data!#REF!,(IF(B24=Data!#REF!,Data!#REF!,(IF(B24=Data!#REF!,Data!#REF!,Data!#REF!)))))))))</f>
        <v>#REF!</v>
      </c>
      <c r="T24" s="379"/>
      <c r="U24" s="186" t="e">
        <f>IF(B24=Data!B83,Data!J83,(IF(B24=Data!B89,Data!J89,(IF(B24=Data!B91,Data!J91,(IF(B24=Data!#REF!,Data!#REF!,(IF(B24=Data!#REF!,Data!#REF!,(IF(B24=Data!B74,Data!J74,(IF(B24=Data!#REF!,Data!#REF!,(IF(B24=Data!#REF!,Data!#REF!,Data!#REF!)))))))))))))))&amp;IF(B24=Data!B208,Data!J208,(IF(B24=Data!B209,Data!J209,(IF(B24=Data!#REF!,Data!#REF!,(IF(B24=Data!B204,Data!J204,(IF(B24=Data!B205,Data!J205,(IF(B24=Data!#REF!,Data!J901,(IF(B24=Data!#REF!,Data!#REF!,(IF(B24=Data!B261,Data!J261,Data!#REF!)))))))))))))))&amp;IF(B24=Data!#REF!,Data!#REF!,(IF(B24=Data!#REF!,Data!#REF!,(IF(B24=Data!#REF!,Data!#REF!,(IF(B24=Data!#REF!,Data!#REF!,(IF(B24=Data!#REF!,Data!#REF!,Data!#REF!)))))))))</f>
        <v>#REF!</v>
      </c>
      <c r="V24" s="184" t="str">
        <f>IF(D24="","",VLOOKUP(B24,Data!$B$5:$J$404,9,FALSE)*D24)</f>
        <v/>
      </c>
    </row>
    <row r="25" spans="1:30" s="409" customFormat="1" ht="17" customHeight="1">
      <c r="A25" s="410"/>
      <c r="B25" s="368"/>
      <c r="C25" s="187" t="str">
        <f>IF(D25="","",VLOOKUP(B25,Data!$B$5:$L$404,2,FALSE))</f>
        <v/>
      </c>
      <c r="D25" s="274"/>
      <c r="E25" s="273"/>
      <c r="F25" s="376" t="str">
        <f>IF(D25="","",VLOOKUP(B25,Data!$B$5:$L$404,11,FALSE))</f>
        <v/>
      </c>
      <c r="G25" s="400" t="str">
        <f t="shared" si="2"/>
        <v>-</v>
      </c>
      <c r="H25" s="401" t="str">
        <f>IF(D25="","",VLOOKUP(B25,Data!$B$5:$D$404,3,FALSE))</f>
        <v/>
      </c>
      <c r="I25" s="401" t="str">
        <f>IF(D25="","",VLOOKUP(B25,Data!$B$5:$M$404,12,FALSE))</f>
        <v/>
      </c>
      <c r="J25" s="402"/>
      <c r="K25" s="187" t="str">
        <f>IF(D25="","",VLOOKUP(B25,Data!$B$5:$E$404,4,FALSE)*D25)</f>
        <v/>
      </c>
      <c r="L25" s="187" t="str">
        <f>IF(D25="","",VLOOKUP(B25,Data!$B$5:$F$404,5,FALSE)*D25)</f>
        <v/>
      </c>
      <c r="M25" s="403"/>
      <c r="N25" s="404"/>
      <c r="O25" s="405"/>
      <c r="P25" s="406"/>
      <c r="Q25" s="405"/>
      <c r="R25" s="405"/>
      <c r="S25" s="406"/>
      <c r="T25" s="407"/>
      <c r="U25" s="406"/>
      <c r="V25" s="408" t="str">
        <f>IF(D25="","",VLOOKUP(B25,Data!$B$5:$J$404,9,FALSE)*D25)</f>
        <v/>
      </c>
      <c r="W25" s="386"/>
      <c r="X25" s="386"/>
      <c r="Y25" s="386"/>
      <c r="Z25" s="386"/>
      <c r="AA25" s="386"/>
      <c r="AB25" s="386"/>
      <c r="AC25" s="386"/>
      <c r="AD25" s="386"/>
    </row>
    <row r="26" spans="1:30" s="340" customFormat="1" ht="17" customHeight="1">
      <c r="A26" s="410"/>
      <c r="B26" s="342"/>
      <c r="C26" s="187" t="str">
        <f>IF(D26="","",VLOOKUP(B26,Data!$B$5:$L$404,2,FALSE))</f>
        <v/>
      </c>
      <c r="D26" s="274"/>
      <c r="E26" s="276"/>
      <c r="F26" s="185" t="str">
        <f>IF(D26="","",VLOOKUP(B26,Data!$B$5:$L$404,11,FALSE))</f>
        <v/>
      </c>
      <c r="G26" s="188" t="str">
        <f t="shared" si="2"/>
        <v>-</v>
      </c>
      <c r="H26" s="182" t="str">
        <f>IF(D26="","",VLOOKUP(B26,Data!$B$5:$D$404,3,FALSE))</f>
        <v/>
      </c>
      <c r="I26" s="182" t="str">
        <f>IF(D26="","",VLOOKUP(B26,Data!$B$5:$M$404,12,FALSE))</f>
        <v/>
      </c>
      <c r="J26" s="246"/>
      <c r="K26" s="183" t="str">
        <f>IF(D26="","",VLOOKUP(B26,Data!$B$5:$E$404,4,FALSE)*D26)</f>
        <v/>
      </c>
      <c r="L26" s="183" t="str">
        <f>IF(D26="","",VLOOKUP(B26,Data!$B$5:$F$404,5,FALSE)*D26)</f>
        <v/>
      </c>
      <c r="M26" s="189"/>
      <c r="N26" s="377"/>
      <c r="O26" s="378"/>
      <c r="P26" s="186"/>
      <c r="Q26" s="378"/>
      <c r="R26" s="378"/>
      <c r="S26" s="186"/>
      <c r="T26" s="379"/>
      <c r="U26" s="186"/>
      <c r="V26" s="184" t="str">
        <f>IF(D26="","",VLOOKUP(B26,Data!$B$5:$J$404,9,FALSE)*D26)</f>
        <v/>
      </c>
      <c r="W26" s="282"/>
      <c r="X26" s="282"/>
      <c r="Y26" s="282"/>
      <c r="Z26" s="282"/>
      <c r="AA26" s="282"/>
      <c r="AB26" s="282"/>
      <c r="AC26" s="282"/>
      <c r="AD26" s="282"/>
    </row>
    <row r="27" spans="1:30" s="340" customFormat="1" ht="17" customHeight="1">
      <c r="A27" s="399"/>
      <c r="B27" s="342" t="s">
        <v>871</v>
      </c>
      <c r="C27" s="187" t="str">
        <f>IF(D27="","",VLOOKUP(B27,Data!$B$5:$L$404,2,FALSE))</f>
        <v/>
      </c>
      <c r="D27" s="274"/>
      <c r="E27" s="276"/>
      <c r="F27" s="185" t="str">
        <f>IF(D27="","",VLOOKUP(B27,Data!$B$5:$L$404,11,FALSE))</f>
        <v/>
      </c>
      <c r="G27" s="188" t="str">
        <f t="shared" si="2"/>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410"/>
      <c r="B28" s="342" t="s">
        <v>1309</v>
      </c>
      <c r="C28" s="187"/>
      <c r="D28" s="274" t="s">
        <v>12</v>
      </c>
      <c r="E28" s="276"/>
      <c r="F28" s="185"/>
      <c r="G28" s="188"/>
      <c r="H28" s="182"/>
      <c r="I28" s="182"/>
      <c r="J28" s="246"/>
      <c r="K28" s="183"/>
      <c r="L28" s="183"/>
      <c r="M28" s="189" t="e">
        <f>IF(B28=Data!B87,Data!G87,(IF(B28=Data!B93,Data!G93,(IF(B28=Data!B95,Data!G95,(IF(B28=Data!#REF!,Data!#REF!,(IF(B28=Data!#REF!,Data!#REF!,(IF(B28=Data!B78,Data!G78,(IF(B28=Data!#REF!,Data!#REF!,(IF(B28=Data!#REF!,Data!#REF!,Data!#REF!)))))))))))))))&amp;IF(B28=Data!B212,Data!G212,(IF(B28=Data!B213,Data!G213,(IF(B28=Data!#REF!,Data!#REF!,(IF(B28=Data!B208,Data!G208,(IF(B28=Data!B209,Data!G209,(IF(B28=Data!#REF!,Data!G905,(IF(B28=Data!#REF!,Data!#REF!,(IF(B28=Data!B265,Data!G265,Data!#REF!)))))))))))))))&amp;IF(B28=Data!#REF!,Data!#REF!,(IF(B28=Data!#REF!,Data!#REF!,(IF(B28=Data!#REF!,Data!#REF!,(IF(B28=Data!#REF!,Data!#REF!,(IF(B28=Data!#REF!,Data!#REF!,Data!#REF!)))))))))</f>
        <v>#REF!</v>
      </c>
      <c r="N28" s="377"/>
      <c r="O28" s="378"/>
      <c r="P28" s="186" t="e">
        <f>IF(B28=Data!B87,Data!H87,(IF(B28=Data!B93,Data!H93,(IF(B28=Data!B95,Data!H95,(IF(B28=Data!#REF!,Data!#REF!,(IF(B28=Data!#REF!,Data!#REF!,(IF(B28=Data!B78,Data!H78,(IF(B28=Data!#REF!,Data!#REF!,(IF(B28=Data!#REF!,Data!#REF!,Data!#REF!)))))))))))))))&amp;IF(B28=Data!B212,Data!H212,(IF(B28=Data!B213,Data!H213,(IF(B28=Data!#REF!,Data!#REF!,(IF(B28=Data!B208,Data!H208,(IF(B28=Data!B209,Data!H209,(IF(B28=Data!#REF!,Data!H905,(IF(B28=Data!#REF!,Data!#REF!,(IF(B28=Data!B265,Data!H265,Data!#REF!)))))))))))))))&amp;IF(B28=Data!#REF!,Data!#REF!,(IF(B28=Data!#REF!,Data!#REF!,(IF(B28=Data!#REF!,Data!#REF!,(IF(B28=Data!#REF!,Data!#REF!,(IF(B28=Data!#REF!,Data!#REF!,Data!#REF!)))))))))</f>
        <v>#REF!</v>
      </c>
      <c r="Q28" s="378"/>
      <c r="R28" s="378"/>
      <c r="S28" s="186" t="e">
        <f>IF(B28=Data!B87,Data!I87,(IF(B28=Data!B93,Data!I93,(IF(B28=Data!B95,Data!I95,(IF(B28=Data!#REF!,Data!#REF!,(IF(B28=Data!#REF!,Data!#REF!,(IF(B28=Data!B78,Data!I78,(IF(B28=Data!#REF!,Data!#REF!,(IF(B28=Data!#REF!,Data!#REF!,Data!#REF!)))))))))))))))&amp;IF(B28=Data!B212,Data!I212,(IF(B28=Data!B213,Data!I213,(IF(B28=Data!#REF!,Data!#REF!,(IF(B28=Data!B208,Data!I208,(IF(B28=Data!B209,Data!I209,(IF(B28=Data!#REF!,Data!I905,(IF(B28=Data!#REF!,Data!#REF!,(IF(B28=Data!B265,Data!I265,Data!#REF!)))))))))))))))&amp;IF(B28=Data!#REF!,Data!#REF!,(IF(B28=Data!#REF!,Data!#REF!,(IF(B28=Data!#REF!,Data!#REF!,(IF(B28=Data!#REF!,Data!#REF!,(IF(B28=Data!#REF!,Data!#REF!,Data!#REF!)))))))))</f>
        <v>#REF!</v>
      </c>
      <c r="T28" s="379"/>
      <c r="U28" s="186" t="e">
        <f>IF(B28=Data!B87,Data!J87,(IF(B28=Data!B93,Data!J93,(IF(B28=Data!B95,Data!J95,(IF(B28=Data!#REF!,Data!#REF!,(IF(B28=Data!#REF!,Data!#REF!,(IF(B28=Data!B78,Data!J78,(IF(B28=Data!#REF!,Data!#REF!,(IF(B28=Data!#REF!,Data!#REF!,Data!#REF!)))))))))))))))&amp;IF(B28=Data!B212,Data!J212,(IF(B28=Data!B213,Data!J213,(IF(B28=Data!#REF!,Data!#REF!,(IF(B28=Data!B208,Data!J208,(IF(B28=Data!B209,Data!J209,(IF(B28=Data!#REF!,Data!J905,(IF(B28=Data!#REF!,Data!#REF!,(IF(B28=Data!B265,Data!J265,Data!#REF!)))))))))))))))&amp;IF(B28=Data!#REF!,Data!#REF!,(IF(B28=Data!#REF!,Data!#REF!,(IF(B28=Data!#REF!,Data!#REF!,(IF(B28=Data!#REF!,Data!#REF!,(IF(B28=Data!#REF!,Data!#REF!,Data!#REF!)))))))))</f>
        <v>#REF!</v>
      </c>
      <c r="V28" s="184"/>
      <c r="W28" s="282"/>
      <c r="X28" s="282"/>
      <c r="Y28" s="282"/>
      <c r="Z28" s="282"/>
      <c r="AA28" s="282"/>
      <c r="AB28" s="282"/>
      <c r="AC28" s="282"/>
      <c r="AD28" s="282"/>
    </row>
    <row r="29" spans="1:30" s="340" customFormat="1" ht="19.5" customHeight="1">
      <c r="A29" s="272"/>
      <c r="B29" s="695" t="s">
        <v>1312</v>
      </c>
      <c r="C29" s="696"/>
      <c r="D29" s="269">
        <f>SUM(D16:D28)</f>
        <v>17</v>
      </c>
      <c r="E29" s="374"/>
      <c r="F29" s="380"/>
      <c r="G29" s="191">
        <f>SUM(G16:G28)</f>
        <v>69490.87</v>
      </c>
      <c r="H29" s="191"/>
      <c r="I29" s="383"/>
      <c r="J29" s="343"/>
      <c r="K29" s="191">
        <f>SUM(K16:K28)</f>
        <v>5107</v>
      </c>
      <c r="L29" s="191">
        <f>SUM(L16:L28)</f>
        <v>4527</v>
      </c>
      <c r="M29" s="191" t="e">
        <f>SUM(M16:M28)</f>
        <v>#REF!</v>
      </c>
      <c r="N29" s="190">
        <f>SUM(N14:N15)</f>
        <v>0</v>
      </c>
      <c r="O29" s="190" t="e">
        <f>SUM(#REF!)</f>
        <v>#REF!</v>
      </c>
      <c r="P29" s="190">
        <f>SUM(P14:P15)</f>
        <v>0</v>
      </c>
      <c r="Q29" s="190">
        <f>SUM(Q14:Q15)</f>
        <v>0</v>
      </c>
      <c r="R29" s="190" t="e">
        <f>SUM(#REF!)</f>
        <v>#REF!</v>
      </c>
      <c r="S29" s="190">
        <f>SUM(S14:S15)</f>
        <v>0</v>
      </c>
      <c r="T29" s="190">
        <f>SUM(T14:T15)</f>
        <v>0</v>
      </c>
      <c r="U29" s="190"/>
      <c r="V29" s="192">
        <f>SUM(V16:V28)</f>
        <v>25.986000000000001</v>
      </c>
      <c r="W29" s="282"/>
    </row>
    <row r="30" spans="1:30" ht="10.5" customHeight="1">
      <c r="A30" s="272"/>
      <c r="B30" s="697"/>
      <c r="C30" s="698"/>
      <c r="D30" s="395"/>
      <c r="E30" s="375"/>
      <c r="F30" s="311"/>
      <c r="G30" s="160" t="s">
        <v>523</v>
      </c>
      <c r="H30" s="157"/>
      <c r="I30" s="344"/>
      <c r="J30" s="344"/>
      <c r="K30" s="344"/>
      <c r="L30" s="161"/>
      <c r="M30" s="151"/>
      <c r="N30" s="298"/>
      <c r="U30" s="298"/>
      <c r="V30" s="298"/>
    </row>
    <row r="31" spans="1:30" ht="14">
      <c r="A31" s="290" t="s">
        <v>524</v>
      </c>
      <c r="B31" s="346"/>
      <c r="C31" s="347"/>
      <c r="D31" s="396" t="s">
        <v>81</v>
      </c>
      <c r="E31" s="305"/>
      <c r="F31" s="68" t="s">
        <v>82</v>
      </c>
      <c r="G31" s="72"/>
      <c r="H31" s="322" t="s">
        <v>83</v>
      </c>
      <c r="I31" s="349"/>
      <c r="J31" s="152" t="s">
        <v>84</v>
      </c>
      <c r="K31" s="152"/>
      <c r="L31" s="682" t="s">
        <v>85</v>
      </c>
      <c r="M31" s="683"/>
      <c r="N31" s="683"/>
      <c r="O31" s="683"/>
      <c r="P31" s="683"/>
      <c r="Q31" s="683"/>
      <c r="R31" s="683"/>
      <c r="S31" s="683"/>
      <c r="T31" s="683"/>
      <c r="U31" s="683"/>
      <c r="V31" s="684"/>
    </row>
    <row r="32" spans="1:30" ht="14">
      <c r="A32" s="297" t="s">
        <v>525</v>
      </c>
      <c r="B32" s="334"/>
      <c r="C32" s="308"/>
      <c r="D32" s="386" t="s">
        <v>87</v>
      </c>
      <c r="F32" s="685"/>
      <c r="G32" s="686"/>
      <c r="H32" s="297" t="s">
        <v>88</v>
      </c>
      <c r="I32" s="350"/>
      <c r="J32" s="154" t="s">
        <v>89</v>
      </c>
      <c r="K32" s="154"/>
      <c r="L32" s="150"/>
      <c r="V32" s="155"/>
    </row>
    <row r="33" spans="1:22">
      <c r="A33" s="297" t="s">
        <v>526</v>
      </c>
      <c r="B33" s="297"/>
      <c r="C33" s="298"/>
      <c r="D33" s="386"/>
      <c r="F33" s="685"/>
      <c r="G33" s="686"/>
      <c r="H33" s="297"/>
      <c r="I33" s="350"/>
      <c r="J33" s="154" t="s">
        <v>93</v>
      </c>
      <c r="K33" s="154"/>
      <c r="L33" s="150"/>
      <c r="V33" s="155"/>
    </row>
    <row r="34" spans="1:22" ht="10.5" customHeight="1">
      <c r="A34" s="311"/>
      <c r="B34" s="351"/>
      <c r="C34" s="352"/>
      <c r="D34" s="386" t="s">
        <v>94</v>
      </c>
      <c r="F34" s="685"/>
      <c r="G34" s="686"/>
      <c r="H34" s="297" t="s">
        <v>95</v>
      </c>
      <c r="I34" s="350"/>
      <c r="J34" s="154"/>
      <c r="K34" s="154"/>
      <c r="L34" s="150"/>
      <c r="V34" s="155"/>
    </row>
    <row r="35" spans="1:22" ht="13">
      <c r="A35" s="290" t="s">
        <v>96</v>
      </c>
      <c r="C35" s="292"/>
      <c r="D35" s="386" t="s">
        <v>97</v>
      </c>
      <c r="F35" s="76" t="s">
        <v>98</v>
      </c>
      <c r="G35" s="73"/>
      <c r="H35" s="297" t="s">
        <v>88</v>
      </c>
      <c r="I35" s="350"/>
      <c r="J35" s="154" t="s">
        <v>99</v>
      </c>
      <c r="K35" s="154"/>
      <c r="L35" s="150"/>
      <c r="V35" s="155"/>
    </row>
    <row r="36" spans="1:22" ht="10.5" customHeight="1">
      <c r="A36" s="297" t="s">
        <v>527</v>
      </c>
      <c r="C36" s="298"/>
      <c r="D36" s="386" t="s">
        <v>100</v>
      </c>
      <c r="F36" s="77"/>
      <c r="G36" s="162"/>
      <c r="H36" s="297" t="s">
        <v>101</v>
      </c>
      <c r="I36" s="350"/>
      <c r="J36" s="154" t="s">
        <v>528</v>
      </c>
      <c r="K36" s="154"/>
      <c r="L36" s="687" t="s">
        <v>103</v>
      </c>
      <c r="M36" s="688"/>
      <c r="N36" s="688"/>
      <c r="O36" s="688"/>
      <c r="P36" s="688"/>
      <c r="Q36" s="688"/>
      <c r="R36" s="688"/>
      <c r="S36" s="688"/>
      <c r="T36" s="688"/>
      <c r="U36" s="688"/>
      <c r="V36" s="689"/>
    </row>
    <row r="37" spans="1:22">
      <c r="A37" s="311"/>
      <c r="B37" s="312"/>
      <c r="C37" s="313"/>
      <c r="D37" s="397"/>
      <c r="E37" s="312"/>
      <c r="F37" s="673" t="s">
        <v>1306</v>
      </c>
      <c r="G37" s="674"/>
      <c r="H37" s="673" t="s">
        <v>1307</v>
      </c>
      <c r="I37" s="674"/>
      <c r="J37" s="158" t="s">
        <v>104</v>
      </c>
      <c r="K37" s="158"/>
      <c r="L37" s="675" t="s">
        <v>105</v>
      </c>
      <c r="M37" s="676"/>
      <c r="N37" s="676"/>
      <c r="O37" s="676"/>
      <c r="P37" s="676"/>
      <c r="Q37" s="676"/>
      <c r="R37" s="676"/>
      <c r="S37" s="676"/>
      <c r="T37" s="676"/>
      <c r="U37" s="676"/>
      <c r="V37" s="677"/>
    </row>
    <row r="38" spans="1:22">
      <c r="B38" s="305"/>
    </row>
    <row r="44" spans="1:22" s="354" customFormat="1" ht="26.25" customHeight="1">
      <c r="A44" s="163" t="s">
        <v>886</v>
      </c>
      <c r="B44" s="146"/>
      <c r="C44" s="163" t="s">
        <v>569</v>
      </c>
      <c r="D44" s="362"/>
      <c r="E44" s="362"/>
      <c r="F44" s="363"/>
      <c r="G44" s="163" t="s">
        <v>880</v>
      </c>
      <c r="H44" s="146"/>
      <c r="I44" s="163" t="s">
        <v>569</v>
      </c>
      <c r="K44" s="265"/>
      <c r="L44" s="265"/>
      <c r="V44" s="264"/>
    </row>
    <row r="45" spans="1:22" s="354" customFormat="1" ht="19.25" customHeight="1">
      <c r="A45" s="163" t="s">
        <v>887</v>
      </c>
      <c r="B45" s="146"/>
      <c r="C45" s="163" t="s">
        <v>891</v>
      </c>
      <c r="D45" s="362"/>
      <c r="E45" s="362"/>
      <c r="F45" s="363"/>
      <c r="G45" s="247" t="s">
        <v>881</v>
      </c>
      <c r="H45" s="381"/>
      <c r="I45" s="247" t="s">
        <v>891</v>
      </c>
      <c r="K45" s="265"/>
      <c r="L45" s="265"/>
      <c r="V45" s="264"/>
    </row>
    <row r="46" spans="1:22" s="354" customFormat="1" ht="19.25" customHeight="1">
      <c r="A46" s="163" t="s">
        <v>888</v>
      </c>
      <c r="B46" s="146"/>
      <c r="C46" s="163" t="s">
        <v>891</v>
      </c>
      <c r="D46" s="362"/>
      <c r="E46" s="362"/>
      <c r="F46" s="363"/>
      <c r="G46" s="163" t="s">
        <v>882</v>
      </c>
      <c r="H46" s="146"/>
      <c r="I46" s="163" t="s">
        <v>569</v>
      </c>
      <c r="K46" s="265"/>
      <c r="L46" s="265"/>
      <c r="V46" s="264"/>
    </row>
    <row r="47" spans="1:22" s="354" customFormat="1" ht="19.25" customHeight="1">
      <c r="A47" s="163" t="s">
        <v>889</v>
      </c>
      <c r="B47" s="146"/>
      <c r="C47" s="163" t="s">
        <v>569</v>
      </c>
      <c r="D47" s="362"/>
      <c r="E47" s="362"/>
      <c r="F47" s="363"/>
      <c r="G47" s="163" t="s">
        <v>883</v>
      </c>
      <c r="H47" s="146"/>
      <c r="I47" s="163" t="s">
        <v>569</v>
      </c>
      <c r="K47" s="265"/>
      <c r="L47" s="265"/>
      <c r="V47" s="264"/>
    </row>
    <row r="48" spans="1:22" s="354" customFormat="1" ht="19.25" customHeight="1">
      <c r="A48" s="163" t="s">
        <v>890</v>
      </c>
      <c r="B48" s="146"/>
      <c r="C48" s="163" t="s">
        <v>569</v>
      </c>
      <c r="D48" s="362"/>
      <c r="E48" s="362"/>
      <c r="F48" s="363"/>
      <c r="G48" s="163" t="s">
        <v>885</v>
      </c>
      <c r="H48" s="146"/>
      <c r="I48" s="163" t="s">
        <v>569</v>
      </c>
      <c r="K48" s="265"/>
      <c r="L48" s="265"/>
      <c r="V48" s="264"/>
    </row>
    <row r="49" spans="1:12" ht="18.75" customHeight="1">
      <c r="A49" s="411"/>
      <c r="B49" s="411"/>
      <c r="C49" s="411"/>
      <c r="D49" s="411"/>
      <c r="E49" s="411"/>
      <c r="F49" s="266"/>
      <c r="G49" s="163" t="s">
        <v>884</v>
      </c>
      <c r="H49" s="146"/>
      <c r="I49" s="163" t="s">
        <v>569</v>
      </c>
    </row>
    <row r="53" spans="1:12">
      <c r="A53" s="282" t="s">
        <v>1223</v>
      </c>
      <c r="L53" s="355"/>
    </row>
    <row r="54" spans="1:12" ht="14">
      <c r="A54" s="356"/>
      <c r="C54" s="334"/>
      <c r="D54" s="357"/>
      <c r="L54" s="358"/>
    </row>
    <row r="55" spans="1:12" ht="14">
      <c r="A55" s="359"/>
      <c r="C55" s="334"/>
      <c r="D55" s="357"/>
      <c r="L55" s="358"/>
    </row>
    <row r="56" spans="1:12" ht="14">
      <c r="A56" s="359"/>
      <c r="C56" s="334"/>
      <c r="D56" s="357"/>
      <c r="L56" s="358"/>
    </row>
    <row r="57" spans="1:12" ht="14">
      <c r="A57" s="359"/>
      <c r="B57" s="334"/>
      <c r="C57" s="334"/>
      <c r="D57" s="357"/>
      <c r="L57" s="358"/>
    </row>
    <row r="58" spans="1:12" ht="14">
      <c r="A58" s="359"/>
      <c r="B58" s="334"/>
      <c r="C58" s="334"/>
      <c r="D58" s="357"/>
      <c r="L58" s="358"/>
    </row>
    <row r="59" spans="1:12" ht="14">
      <c r="A59" s="359"/>
      <c r="B59" s="334"/>
      <c r="C59" s="334"/>
      <c r="D59" s="357"/>
      <c r="L59" s="358"/>
    </row>
    <row r="60" spans="1:12" ht="14">
      <c r="A60" s="334"/>
      <c r="B60" s="334"/>
      <c r="C60" s="334"/>
      <c r="D60" s="357"/>
      <c r="L60" s="360"/>
    </row>
    <row r="61" spans="1:12" ht="14">
      <c r="A61" s="359"/>
      <c r="B61" s="334"/>
      <c r="C61" s="334"/>
      <c r="D61" s="357"/>
    </row>
    <row r="62" spans="1:12" ht="14">
      <c r="A62" s="334"/>
      <c r="B62" s="334"/>
      <c r="C62" s="334"/>
      <c r="D62" s="357"/>
    </row>
    <row r="63" spans="1:12" ht="14">
      <c r="A63" s="334"/>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34"/>
      <c r="B74" s="334"/>
      <c r="C74" s="334"/>
      <c r="D74" s="357"/>
    </row>
    <row r="75" spans="1:4" ht="14">
      <c r="B75" s="334"/>
    </row>
    <row r="76" spans="1:4" ht="14">
      <c r="B76" s="334"/>
    </row>
    <row r="77" spans="1:4" ht="14">
      <c r="B77" s="334"/>
    </row>
  </sheetData>
  <mergeCells count="9">
    <mergeCell ref="F37:G37"/>
    <mergeCell ref="H37:I37"/>
    <mergeCell ref="L37:V37"/>
    <mergeCell ref="B29:C30"/>
    <mergeCell ref="L31:V31"/>
    <mergeCell ref="F32:G32"/>
    <mergeCell ref="F33:G33"/>
    <mergeCell ref="F34:G34"/>
    <mergeCell ref="L36:V36"/>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BBF38-FF81-4754-BF9E-9245B0AC4063}">
  <sheetPr>
    <tabColor rgb="FFFFFFCC"/>
    <pageSetUpPr fitToPage="1"/>
  </sheetPr>
  <dimension ref="A1:AD72"/>
  <sheetViews>
    <sheetView zoomScale="70" zoomScaleNormal="70" zoomScaleSheetLayoutView="85" workbookViewId="0">
      <selection activeCell="C18" sqref="C18"/>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50"/>
      <c r="I10" s="651"/>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1291</v>
      </c>
      <c r="C18" s="187" t="str">
        <f>IF(D18="","",VLOOKUP(B18,Data!$B$5:$L$404,2,FALSE))</f>
        <v/>
      </c>
      <c r="D18" s="361"/>
      <c r="E18" s="276"/>
      <c r="F18" s="185" t="str">
        <f>IF(D18="","",VLOOKUP(B18,Data!$B$5:$L$404,11,FALSE))</f>
        <v/>
      </c>
      <c r="G18" s="188" t="str">
        <f t="shared" ref="G18:G19"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6</v>
      </c>
      <c r="B19" s="419" t="s">
        <v>353</v>
      </c>
      <c r="C19" s="187" t="str">
        <f>IF(D19="","",VLOOKUP(B19,Data!$B$5:$L$404,2,FALSE))</f>
        <v>WQ78260</v>
      </c>
      <c r="D19" s="361">
        <v>12</v>
      </c>
      <c r="E19" s="276"/>
      <c r="F19" s="185">
        <f>IF(D19="","",VLOOKUP(B19,Data!$B$5:$L$404,11,FALSE))</f>
        <v>4283.6499999999996</v>
      </c>
      <c r="G19" s="188">
        <f t="shared" si="0"/>
        <v>51403.799999999996</v>
      </c>
      <c r="H19" s="182" t="str">
        <f>IF(D19="","",VLOOKUP(B19,Data!$B$5:$D$404,3,FALSE))</f>
        <v>C/T</v>
      </c>
      <c r="I19" s="182" t="str">
        <f>IF(D19="","",VLOOKUP(B19,Data!$B$5:$M$404,12,FALSE))</f>
        <v>Indonesia</v>
      </c>
      <c r="J19" s="280" t="s">
        <v>898</v>
      </c>
      <c r="K19" s="183">
        <f>IF(D19="","",VLOOKUP(B19,Data!$B$5:$E$404,4,FALSE)*D19)</f>
        <v>3660</v>
      </c>
      <c r="L19" s="183">
        <f>IF(D19="","",VLOOKUP(B19,Data!$B$5:$F$404,5,FALSE)*D19)</f>
        <v>3228</v>
      </c>
      <c r="M19" s="189"/>
      <c r="N19" s="377"/>
      <c r="O19" s="378"/>
      <c r="P19" s="186"/>
      <c r="Q19" s="378"/>
      <c r="R19" s="378"/>
      <c r="S19" s="186"/>
      <c r="T19" s="379"/>
      <c r="U19" s="186"/>
      <c r="V19" s="184">
        <f>IF(D19="","",VLOOKUP(B19,Data!$B$5:$J$404,9,FALSE)*D19)</f>
        <v>18.408000000000001</v>
      </c>
      <c r="W19" s="282"/>
      <c r="X19" s="282"/>
      <c r="Y19" s="282"/>
      <c r="Z19" s="282"/>
      <c r="AA19" s="282"/>
      <c r="AB19" s="282"/>
      <c r="AC19" s="282"/>
      <c r="AD19" s="282"/>
    </row>
    <row r="20" spans="1:30" s="340" customFormat="1" ht="17" customHeight="1">
      <c r="A20" s="488"/>
      <c r="B20" s="368"/>
      <c r="C20" s="187" t="str">
        <f>IF(D20="","",VLOOKUP(B20,Data!$B$5:$L$404,2,FALSE))</f>
        <v/>
      </c>
      <c r="D20" s="361"/>
      <c r="E20" s="276"/>
      <c r="F20" s="185" t="str">
        <f>IF(D20="","",VLOOKUP(B20,Data!$B$5:$L$404,11,FALSE))</f>
        <v/>
      </c>
      <c r="G20" s="188" t="str">
        <f t="shared" ref="G20:G25" si="1">IF(D20&gt;0,D20*F20,"-")</f>
        <v>-</v>
      </c>
      <c r="H20" s="182" t="str">
        <f>IF(D20="","",VLOOKUP(B20,Data!$B$5:$D$404,3,FALSE))</f>
        <v/>
      </c>
      <c r="I20" s="182" t="str">
        <f>IF(D20="","",VLOOKUP(B20,Data!$B$5:$M$404,12,FALSE))</f>
        <v/>
      </c>
      <c r="J20" s="280"/>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1"/>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1"/>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1"/>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871</v>
      </c>
      <c r="C24" s="187" t="str">
        <f>IF(D24="","",VLOOKUP(B24,Data!$B$5:$L$404,2,FALSE))</f>
        <v/>
      </c>
      <c r="D24" s="339"/>
      <c r="E24" s="412"/>
      <c r="F24" s="185" t="str">
        <f>IF(D24="","",VLOOKUP(B24,Data!$B$5:$L$404,11,FALSE))</f>
        <v/>
      </c>
      <c r="G24" s="188" t="str">
        <f t="shared" si="1"/>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1309</v>
      </c>
      <c r="C25" s="187" t="str">
        <f>IF(D25="","",VLOOKUP(B25,Data!$B$5:$L$404,2,FALSE))</f>
        <v/>
      </c>
      <c r="D25" s="339"/>
      <c r="E25" s="412"/>
      <c r="F25" s="185" t="str">
        <f>IF(D25="","",VLOOKUP(B25,Data!$B$5:$L$404,11,FALSE))</f>
        <v/>
      </c>
      <c r="G25" s="188" t="str">
        <f t="shared" si="1"/>
        <v>-</v>
      </c>
      <c r="H25" s="182" t="str">
        <f>IF(D25="","",VLOOKUP(B25,Data!$B$5:$D$404,3,FALSE))</f>
        <v/>
      </c>
      <c r="I25" s="182" t="str">
        <f>IF(D25="","",VLOOKUP(B25,Data!$B$5:$M$404,12,FALSE))</f>
        <v/>
      </c>
      <c r="J25" s="246"/>
      <c r="K25" s="183" t="str">
        <f>IF(D25="","",VLOOKUP(B25,Data!$B$5:$E$404,4,FALSE)*D25)</f>
        <v/>
      </c>
      <c r="L25" s="183" t="str">
        <f>IF(D25="","",VLOOKUP(B25,Data!$B$5:$F$404,5,FALSE)*D25)</f>
        <v/>
      </c>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t="str">
        <f>IF(D25="","",VLOOKUP(B25,Data!$B$5:$J$404,9,FALSE)*D25)</f>
        <v/>
      </c>
      <c r="W25" s="282"/>
      <c r="X25" s="282"/>
      <c r="Y25" s="282"/>
      <c r="Z25" s="282"/>
      <c r="AA25" s="282"/>
      <c r="AB25" s="282"/>
      <c r="AC25" s="282"/>
      <c r="AD25" s="282"/>
    </row>
    <row r="26" spans="1:30" s="340" customFormat="1" ht="16.5" customHeight="1">
      <c r="A26" s="272"/>
      <c r="B26" s="695" t="s">
        <v>1313</v>
      </c>
      <c r="C26" s="696"/>
      <c r="D26" s="193">
        <f>SUM(D18:D25)</f>
        <v>12</v>
      </c>
      <c r="E26" s="380"/>
      <c r="F26" s="190"/>
      <c r="G26" s="191">
        <f>SUM(G18:G25)</f>
        <v>51403.799999999996</v>
      </c>
      <c r="H26" s="343"/>
      <c r="I26" s="343"/>
      <c r="J26" s="343"/>
      <c r="K26" s="191">
        <f>SUM(K18:K25)</f>
        <v>3660</v>
      </c>
      <c r="L26" s="191">
        <f>SUM(L18:L25)</f>
        <v>3228</v>
      </c>
      <c r="M26" s="190">
        <f>SUM(M16:M17)</f>
        <v>0</v>
      </c>
      <c r="N26" s="190"/>
      <c r="O26" s="190"/>
      <c r="P26" s="190"/>
      <c r="Q26" s="190"/>
      <c r="R26" s="190">
        <f>SUM(R16:R17)</f>
        <v>0</v>
      </c>
      <c r="S26" s="190">
        <f>SUM(S16:S17)</f>
        <v>0</v>
      </c>
      <c r="T26" s="190"/>
      <c r="U26" s="190">
        <f>SUM(U16:U17)</f>
        <v>0</v>
      </c>
      <c r="V26" s="192">
        <f>SUM(V18:V25)</f>
        <v>18.408000000000001</v>
      </c>
    </row>
    <row r="27" spans="1:30" ht="10.25" customHeight="1">
      <c r="A27" s="272"/>
      <c r="B27" s="697"/>
      <c r="C27" s="698"/>
      <c r="D27" s="345"/>
      <c r="E27" s="311"/>
      <c r="F27" s="160" t="s">
        <v>523</v>
      </c>
      <c r="G27" s="157"/>
      <c r="H27" s="344"/>
      <c r="I27" s="344"/>
      <c r="J27" s="344"/>
      <c r="K27" s="161"/>
      <c r="L27" s="151"/>
      <c r="M27" s="298"/>
      <c r="T27" s="298"/>
      <c r="U27" s="298"/>
      <c r="V27" s="155"/>
    </row>
    <row r="28" spans="1:30"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30" ht="14">
      <c r="A29" s="297" t="s">
        <v>525</v>
      </c>
      <c r="B29" s="334"/>
      <c r="C29" s="308"/>
      <c r="D29" s="386" t="s">
        <v>87</v>
      </c>
      <c r="F29" s="685"/>
      <c r="G29" s="686"/>
      <c r="H29" s="297" t="s">
        <v>88</v>
      </c>
      <c r="I29" s="350"/>
      <c r="J29" s="154" t="s">
        <v>89</v>
      </c>
      <c r="K29" s="154"/>
      <c r="L29" s="150"/>
      <c r="V29" s="155"/>
    </row>
    <row r="30" spans="1:30">
      <c r="A30" s="297" t="s">
        <v>526</v>
      </c>
      <c r="B30" s="297"/>
      <c r="C30" s="298"/>
      <c r="D30" s="386"/>
      <c r="F30" s="685"/>
      <c r="G30" s="686"/>
      <c r="H30" s="297"/>
      <c r="I30" s="350"/>
      <c r="J30" s="154" t="s">
        <v>93</v>
      </c>
      <c r="K30" s="154"/>
      <c r="L30" s="150"/>
      <c r="V30" s="155"/>
    </row>
    <row r="31" spans="1:30" ht="10.5" customHeight="1">
      <c r="A31" s="311"/>
      <c r="B31" s="351"/>
      <c r="C31" s="352"/>
      <c r="D31" s="386" t="s">
        <v>94</v>
      </c>
      <c r="F31" s="685"/>
      <c r="G31" s="686"/>
      <c r="H31" s="297" t="s">
        <v>95</v>
      </c>
      <c r="I31" s="350"/>
      <c r="J31" s="154"/>
      <c r="K31" s="154"/>
      <c r="L31" s="150"/>
      <c r="V31" s="155"/>
    </row>
    <row r="32" spans="1:30"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1306</v>
      </c>
      <c r="G34" s="674"/>
      <c r="H34" s="673" t="s">
        <v>1307</v>
      </c>
      <c r="I34" s="674"/>
      <c r="J34" s="158" t="s">
        <v>104</v>
      </c>
      <c r="K34" s="158"/>
      <c r="L34" s="675" t="s">
        <v>105</v>
      </c>
      <c r="M34" s="676"/>
      <c r="N34" s="676"/>
      <c r="O34" s="676"/>
      <c r="P34" s="676"/>
      <c r="Q34" s="676"/>
      <c r="R34" s="676"/>
      <c r="S34" s="676"/>
      <c r="T34" s="676"/>
      <c r="U34" s="676"/>
      <c r="V34" s="677"/>
    </row>
    <row r="35" spans="1:22">
      <c r="B35" s="305"/>
    </row>
    <row r="39" spans="1:22" s="354" customFormat="1" ht="21" customHeight="1">
      <c r="A39" s="163" t="s">
        <v>886</v>
      </c>
      <c r="B39" s="146"/>
      <c r="C39" s="163" t="s">
        <v>569</v>
      </c>
      <c r="D39" s="362"/>
      <c r="E39" s="362"/>
      <c r="F39" s="363"/>
      <c r="G39" s="163" t="s">
        <v>880</v>
      </c>
      <c r="H39" s="146"/>
      <c r="I39" s="163" t="s">
        <v>569</v>
      </c>
      <c r="K39" s="265"/>
      <c r="L39" s="265"/>
      <c r="V39" s="264"/>
    </row>
    <row r="40" spans="1:22" s="354" customFormat="1" ht="19.25" customHeight="1">
      <c r="A40" s="163" t="s">
        <v>887</v>
      </c>
      <c r="B40" s="146"/>
      <c r="C40" s="163" t="s">
        <v>891</v>
      </c>
      <c r="D40" s="362"/>
      <c r="E40" s="362"/>
      <c r="F40" s="363"/>
      <c r="G40" s="247" t="s">
        <v>881</v>
      </c>
      <c r="H40" s="381"/>
      <c r="I40" s="247" t="s">
        <v>891</v>
      </c>
      <c r="K40" s="265"/>
      <c r="L40" s="265"/>
      <c r="V40" s="264"/>
    </row>
    <row r="41" spans="1:22" s="354" customFormat="1" ht="19.25" customHeight="1">
      <c r="A41" s="163" t="s">
        <v>888</v>
      </c>
      <c r="B41" s="146"/>
      <c r="C41" s="163" t="s">
        <v>891</v>
      </c>
      <c r="D41" s="362"/>
      <c r="E41" s="362"/>
      <c r="F41" s="363"/>
      <c r="G41" s="163" t="s">
        <v>882</v>
      </c>
      <c r="H41" s="146"/>
      <c r="I41" s="163" t="s">
        <v>569</v>
      </c>
      <c r="K41" s="265"/>
      <c r="L41" s="265"/>
      <c r="V41" s="264"/>
    </row>
    <row r="42" spans="1:22" s="354" customFormat="1" ht="19.25" customHeight="1">
      <c r="A42" s="163" t="s">
        <v>889</v>
      </c>
      <c r="B42" s="146"/>
      <c r="C42" s="163" t="s">
        <v>569</v>
      </c>
      <c r="D42" s="362"/>
      <c r="E42" s="362"/>
      <c r="F42" s="363"/>
      <c r="G42" s="163" t="s">
        <v>883</v>
      </c>
      <c r="H42" s="146"/>
      <c r="I42" s="163" t="s">
        <v>569</v>
      </c>
      <c r="K42" s="265"/>
      <c r="L42" s="265"/>
      <c r="V42" s="264"/>
    </row>
    <row r="43" spans="1:22" s="354" customFormat="1" ht="19.25" customHeight="1">
      <c r="A43" s="163" t="s">
        <v>890</v>
      </c>
      <c r="B43" s="146"/>
      <c r="C43" s="163" t="s">
        <v>569</v>
      </c>
      <c r="D43" s="362"/>
      <c r="E43" s="362"/>
      <c r="F43" s="363"/>
      <c r="G43" s="163" t="s">
        <v>885</v>
      </c>
      <c r="H43" s="146"/>
      <c r="I43" s="163" t="s">
        <v>569</v>
      </c>
      <c r="K43" s="265"/>
      <c r="L43" s="265"/>
      <c r="V43" s="264"/>
    </row>
    <row r="44" spans="1:22" ht="18.75" customHeight="1">
      <c r="A44" s="411"/>
      <c r="B44" s="411"/>
      <c r="C44" s="411"/>
      <c r="D44" s="411"/>
      <c r="E44" s="411"/>
      <c r="F44" s="266"/>
      <c r="G44" s="163" t="s">
        <v>884</v>
      </c>
      <c r="H44" s="146"/>
      <c r="I44" s="163" t="s">
        <v>569</v>
      </c>
    </row>
    <row r="48" spans="1:22">
      <c r="L48" s="355"/>
    </row>
    <row r="49" spans="1:12" ht="14">
      <c r="A49" s="356"/>
      <c r="C49" s="334"/>
      <c r="D49" s="357"/>
      <c r="L49" s="358"/>
    </row>
    <row r="50" spans="1:12" ht="14">
      <c r="A50" s="359"/>
      <c r="C50" s="334"/>
      <c r="D50" s="357"/>
      <c r="L50" s="358"/>
    </row>
    <row r="51" spans="1:12" ht="14">
      <c r="A51" s="359"/>
      <c r="C51" s="334"/>
      <c r="D51" s="357"/>
      <c r="L51" s="358"/>
    </row>
    <row r="52" spans="1:12" ht="14">
      <c r="A52" s="359"/>
      <c r="B52" s="334"/>
      <c r="C52" s="334"/>
      <c r="D52" s="357"/>
      <c r="L52" s="358"/>
    </row>
    <row r="53" spans="1:12" ht="14">
      <c r="A53" s="359"/>
      <c r="B53" s="334"/>
      <c r="C53" s="334"/>
      <c r="D53" s="357"/>
      <c r="L53" s="358"/>
    </row>
    <row r="54" spans="1:12" ht="14">
      <c r="A54" s="359"/>
      <c r="B54" s="334"/>
      <c r="C54" s="334"/>
      <c r="D54" s="357"/>
      <c r="L54" s="358"/>
    </row>
    <row r="55" spans="1:12" ht="14">
      <c r="A55" s="334"/>
      <c r="B55" s="334"/>
      <c r="C55" s="334"/>
      <c r="D55" s="357"/>
      <c r="L55" s="360"/>
    </row>
    <row r="56" spans="1:12" ht="14">
      <c r="A56" s="359"/>
      <c r="B56" s="334"/>
      <c r="C56" s="334"/>
      <c r="D56" s="357"/>
    </row>
    <row r="57" spans="1:12" ht="14">
      <c r="A57" s="334"/>
      <c r="B57" s="334"/>
      <c r="C57" s="334"/>
      <c r="D57" s="357"/>
    </row>
    <row r="58" spans="1:12" ht="14">
      <c r="A58" s="334"/>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34"/>
      <c r="B69" s="334"/>
      <c r="C69" s="334"/>
      <c r="D69" s="357"/>
    </row>
    <row r="70" spans="1:4" ht="14">
      <c r="B70" s="334"/>
    </row>
    <row r="71" spans="1:4" ht="14">
      <c r="B71" s="334"/>
    </row>
    <row r="72" spans="1:4" ht="14">
      <c r="B72"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C2987-47F1-43F1-A5D5-F2268A852748}">
  <sheetPr>
    <tabColor rgb="FF66FF99"/>
    <pageSetUpPr fitToPage="1"/>
  </sheetPr>
  <dimension ref="A1:V73"/>
  <sheetViews>
    <sheetView topLeftCell="D1" zoomScale="85" zoomScaleNormal="85" zoomScaleSheetLayoutView="75" workbookViewId="0">
      <selection activeCell="C22" sqref="C22"/>
    </sheetView>
  </sheetViews>
  <sheetFormatPr defaultColWidth="9.1796875" defaultRowHeight="12.5"/>
  <cols>
    <col min="1" max="1" width="6.453125" style="282" customWidth="1"/>
    <col min="2" max="2" width="44.089843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2" width="14.3632812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52"/>
      <c r="I10" s="653"/>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1308</v>
      </c>
      <c r="C18" s="187" t="str">
        <f>IF(D18="","",VLOOKUP(B18,Data!$B$5:$L$404,2,FALSE))</f>
        <v/>
      </c>
      <c r="D18" s="274"/>
      <c r="E18" s="466"/>
      <c r="F18" s="185" t="str">
        <f>IF(D18="","",VLOOKUP(B18,Data!$B$5:$L$404,11,FALSE))</f>
        <v/>
      </c>
      <c r="G18" s="188" t="str">
        <f t="shared" ref="G18:G25"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197,Data!G197,(IF(B18=Data!B203,Data!G203,(IF(B18=Data!B205,Data!G205,(IF(B18=Data!#REF!,Data!#REF!,(IF(B18=Data!#REF!,Data!#REF!,(IF(B18=Data!B188,Data!G188,(IF(B18=Data!#REF!,Data!#REF!,(IF(B18=Data!#REF!,Data!#REF!,Data!#REF!)))))))))))))))&amp;IF(B18=Data!B323,Data!G323,(IF(B18=Data!B324,Data!G324,(IF(B18=Data!#REF!,Data!#REF!,(IF(B18=Data!B319,Data!G319,(IF(B18=Data!B320,Data!G320,(IF(B18=Data!#REF!,Data!G1015,(IF(B18=Data!#REF!,Data!#REF!,(IF(B18=Data!B375,Data!G375,Data!#REF!)))))))))))))))&amp;IF(B18=Data!#REF!,Data!#REF!,(IF(B18=Data!#REF!,Data!#REF!,(IF(B18=Data!#REF!,Data!#REF!,(IF(B18=Data!#REF!,Data!#REF!,(IF(B18=Data!#REF!,Data!#REF!,Data!#REF!)))))))))</f>
        <v>#REF!</v>
      </c>
      <c r="N18" s="377"/>
      <c r="O18" s="378"/>
      <c r="P18" s="186" t="e">
        <f>IF(B18=Data!B197,Data!H197,(IF(B18=Data!B203,Data!H203,(IF(B18=Data!B205,Data!H205,(IF(B18=Data!#REF!,Data!#REF!,(IF(B18=Data!#REF!,Data!#REF!,(IF(B18=Data!B188,Data!H188,(IF(B18=Data!#REF!,Data!#REF!,(IF(B18=Data!#REF!,Data!#REF!,Data!#REF!)))))))))))))))&amp;IF(B18=Data!B323,Data!H323,(IF(B18=Data!B324,Data!H324,(IF(B18=Data!#REF!,Data!#REF!,(IF(B18=Data!B319,Data!H319,(IF(B18=Data!B320,Data!H320,(IF(B18=Data!#REF!,Data!H1015,(IF(B18=Data!#REF!,Data!#REF!,(IF(B18=Data!B375,Data!H375,Data!#REF!)))))))))))))))&amp;IF(B18=Data!#REF!,Data!#REF!,(IF(B18=Data!#REF!,Data!#REF!,(IF(B18=Data!#REF!,Data!#REF!,(IF(B18=Data!#REF!,Data!#REF!,(IF(B18=Data!#REF!,Data!#REF!,Data!#REF!)))))))))</f>
        <v>#REF!</v>
      </c>
      <c r="Q18" s="378"/>
      <c r="R18" s="378"/>
      <c r="S18" s="186" t="e">
        <f>IF(B18=Data!B197,Data!I197,(IF(B18=Data!B203,Data!I203,(IF(B18=Data!B205,Data!I205,(IF(B18=Data!#REF!,Data!#REF!,(IF(B18=Data!#REF!,Data!#REF!,(IF(B18=Data!B188,Data!I188,(IF(B18=Data!#REF!,Data!#REF!,(IF(B18=Data!#REF!,Data!#REF!,Data!#REF!)))))))))))))))&amp;IF(B18=Data!B323,Data!I323,(IF(B18=Data!B324,Data!I324,(IF(B18=Data!#REF!,Data!#REF!,(IF(B18=Data!B319,Data!I319,(IF(B18=Data!B320,Data!I320,(IF(B18=Data!#REF!,Data!I1015,(IF(B18=Data!#REF!,Data!#REF!,(IF(B18=Data!B375,Data!I375,Data!#REF!)))))))))))))))&amp;IF(B18=Data!#REF!,Data!#REF!,(IF(B18=Data!#REF!,Data!#REF!,(IF(B18=Data!#REF!,Data!#REF!,(IF(B18=Data!#REF!,Data!#REF!,(IF(B18=Data!#REF!,Data!#REF!,Data!#REF!)))))))))</f>
        <v>#REF!</v>
      </c>
      <c r="T18" s="379"/>
      <c r="U18" s="186" t="e">
        <f>IF(B18=Data!B197,Data!J197,(IF(B18=Data!B203,Data!J203,(IF(B18=Data!B205,Data!J205,(IF(B18=Data!#REF!,Data!#REF!,(IF(B18=Data!#REF!,Data!#REF!,(IF(B18=Data!B188,Data!J188,(IF(B18=Data!#REF!,Data!#REF!,(IF(B18=Data!#REF!,Data!#REF!,Data!#REF!)))))))))))))))&amp;IF(B18=Data!B323,Data!J323,(IF(B18=Data!B324,Data!J324,(IF(B18=Data!#REF!,Data!#REF!,(IF(B18=Data!B319,Data!J319,(IF(B18=Data!B320,Data!J320,(IF(B18=Data!#REF!,Data!J1015,(IF(B18=Data!#REF!,Data!#REF!,(IF(B18=Data!B375,Data!J375,Data!#REF!)))))))))))))))&amp;IF(B18=Data!#REF!,Data!#REF!,(IF(B18=Data!#REF!,Data!#REF!,(IF(B18=Data!#REF!,Data!#REF!,(IF(B18=Data!#REF!,Data!#REF!,(IF(B18=Data!#REF!,Data!#REF!,Data!#REF!)))))))))</f>
        <v>#REF!</v>
      </c>
      <c r="V18" s="184" t="str">
        <f>IF(D18="","",VLOOKUP(B18,Data!$B$5:$J$404,9,FALSE)*D18)</f>
        <v/>
      </c>
    </row>
    <row r="19" spans="1:22" s="340" customFormat="1" ht="17" customHeight="1">
      <c r="A19" s="272">
        <v>1</v>
      </c>
      <c r="B19" s="419" t="s">
        <v>196</v>
      </c>
      <c r="C19" s="187" t="str">
        <f>IF(D19="","",VLOOKUP(B19,Data!$B$5:$L$404,2,FALSE))</f>
        <v>WH50350</v>
      </c>
      <c r="D19" s="274">
        <v>10</v>
      </c>
      <c r="E19" s="466" t="s">
        <v>521</v>
      </c>
      <c r="F19" s="185">
        <f>IF(D19="","",VLOOKUP(B19,Data!$B$5:$L$404,11,FALSE))</f>
        <v>1751.45</v>
      </c>
      <c r="G19" s="188">
        <f t="shared" si="0"/>
        <v>17514.5</v>
      </c>
      <c r="H19" s="182" t="str">
        <f>IF(D19="","",VLOOKUP(B19,Data!$B$5:$D$404,3,FALSE))</f>
        <v>C/T</v>
      </c>
      <c r="I19" s="182" t="str">
        <f>IF(D19="","",VLOOKUP(B19,Data!$B$5:$M$404,12,FALSE))</f>
        <v>Indonesia</v>
      </c>
      <c r="J19" s="280" t="s">
        <v>894</v>
      </c>
      <c r="K19" s="183">
        <f>IF(D19="","",VLOOKUP(B19,Data!$B$5:$E$404,4,FALSE)*D19)</f>
        <v>2010</v>
      </c>
      <c r="L19" s="183">
        <f>IF(D19="","",VLOOKUP(B19,Data!$B$5:$F$404,5,FALSE)*D19)</f>
        <v>1810</v>
      </c>
      <c r="M19" s="189" t="e">
        <f>IF(B19=Data!B119,Data!G119,(IF(B19=Data!B125,Data!G125,(IF(B19=Data!B127,Data!G127,(IF(B19=Data!#REF!,Data!#REF!,(IF(B19=Data!#REF!,Data!#REF!,(IF(B19=Data!B110,Data!G110,(IF(B19=Data!#REF!,Data!#REF!,(IF(B19=Data!#REF!,Data!#REF!,Data!#REF!)))))))))))))))&amp;IF(B19=Data!B245,Data!G245,(IF(B19=Data!B246,Data!G246,(IF(B19=Data!#REF!,Data!#REF!,(IF(B19=Data!B241,Data!G241,(IF(B19=Data!B242,Data!G242,(IF(B19=Data!#REF!,Data!G937,(IF(B19=Data!#REF!,Data!#REF!,(IF(B19=Data!B297,Data!G297,Data!#REF!)))))))))))))))&amp;IF(B19=Data!#REF!,Data!#REF!,(IF(B19=Data!#REF!,Data!#REF!,(IF(B19=Data!#REF!,Data!#REF!,(IF(B19=Data!#REF!,Data!#REF!,(IF(B19=Data!#REF!,Data!#REF!,Data!#REF!)))))))))</f>
        <v>#REF!</v>
      </c>
      <c r="N19" s="377"/>
      <c r="O19" s="378"/>
      <c r="P19" s="186" t="e">
        <f>IF(B19=Data!B119,Data!H119,(IF(B19=Data!B125,Data!H125,(IF(B19=Data!B127,Data!H127,(IF(B19=Data!#REF!,Data!#REF!,(IF(B19=Data!#REF!,Data!#REF!,(IF(B19=Data!B110,Data!H110,(IF(B19=Data!#REF!,Data!#REF!,(IF(B19=Data!#REF!,Data!#REF!,Data!#REF!)))))))))))))))&amp;IF(B19=Data!B245,Data!H245,(IF(B19=Data!B246,Data!H246,(IF(B19=Data!#REF!,Data!#REF!,(IF(B19=Data!B241,Data!H241,(IF(B19=Data!B242,Data!H242,(IF(B19=Data!#REF!,Data!H937,(IF(B19=Data!#REF!,Data!#REF!,(IF(B19=Data!B297,Data!H297,Data!#REF!)))))))))))))))&amp;IF(B19=Data!#REF!,Data!#REF!,(IF(B19=Data!#REF!,Data!#REF!,(IF(B19=Data!#REF!,Data!#REF!,(IF(B19=Data!#REF!,Data!#REF!,(IF(B19=Data!#REF!,Data!#REF!,Data!#REF!)))))))))</f>
        <v>#REF!</v>
      </c>
      <c r="Q19" s="378"/>
      <c r="R19" s="378"/>
      <c r="S19" s="186" t="e">
        <f>IF(B19=Data!B119,Data!I119,(IF(B19=Data!B125,Data!I125,(IF(B19=Data!B127,Data!I127,(IF(B19=Data!#REF!,Data!#REF!,(IF(B19=Data!#REF!,Data!#REF!,(IF(B19=Data!B110,Data!I110,(IF(B19=Data!#REF!,Data!#REF!,(IF(B19=Data!#REF!,Data!#REF!,Data!#REF!)))))))))))))))&amp;IF(B19=Data!B245,Data!I245,(IF(B19=Data!B246,Data!I246,(IF(B19=Data!#REF!,Data!#REF!,(IF(B19=Data!B241,Data!I241,(IF(B19=Data!B242,Data!I242,(IF(B19=Data!#REF!,Data!I937,(IF(B19=Data!#REF!,Data!#REF!,(IF(B19=Data!B297,Data!I297,Data!#REF!)))))))))))))))&amp;IF(B19=Data!#REF!,Data!#REF!,(IF(B19=Data!#REF!,Data!#REF!,(IF(B19=Data!#REF!,Data!#REF!,(IF(B19=Data!#REF!,Data!#REF!,(IF(B19=Data!#REF!,Data!#REF!,Data!#REF!)))))))))</f>
        <v>#REF!</v>
      </c>
      <c r="T19" s="379"/>
      <c r="U19" s="186" t="e">
        <f>IF(B19=Data!B119,Data!J119,(IF(B19=Data!B125,Data!J125,(IF(B19=Data!B127,Data!J127,(IF(B19=Data!#REF!,Data!#REF!,(IF(B19=Data!#REF!,Data!#REF!,(IF(B19=Data!B110,Data!J110,(IF(B19=Data!#REF!,Data!#REF!,(IF(B19=Data!#REF!,Data!#REF!,Data!#REF!)))))))))))))))&amp;IF(B19=Data!B245,Data!J245,(IF(B19=Data!B246,Data!J246,(IF(B19=Data!#REF!,Data!#REF!,(IF(B19=Data!B241,Data!J241,(IF(B19=Data!B242,Data!J242,(IF(B19=Data!#REF!,Data!J937,(IF(B19=Data!#REF!,Data!#REF!,(IF(B19=Data!B297,Data!J297,Data!#REF!)))))))))))))))&amp;IF(B19=Data!#REF!,Data!#REF!,(IF(B19=Data!#REF!,Data!#REF!,(IF(B19=Data!#REF!,Data!#REF!,(IF(B19=Data!#REF!,Data!#REF!,(IF(B19=Data!#REF!,Data!#REF!,Data!#REF!)))))))))</f>
        <v>#REF!</v>
      </c>
      <c r="V19" s="184">
        <f>IF(D19="","",VLOOKUP(B19,Data!$B$5:$J$404,9,FALSE)*D19)</f>
        <v>11.5</v>
      </c>
    </row>
    <row r="20" spans="1:22" s="340" customFormat="1" ht="17" customHeight="1">
      <c r="A20" s="272">
        <v>2</v>
      </c>
      <c r="B20" s="368" t="s">
        <v>201</v>
      </c>
      <c r="C20" s="187" t="str">
        <f>IF(D20="","",VLOOKUP(B20,Data!$B$5:$L$404,2,FALSE))</f>
        <v>WH50370</v>
      </c>
      <c r="D20" s="274">
        <v>1</v>
      </c>
      <c r="E20" s="466"/>
      <c r="F20" s="185">
        <f>IF(D20="","",VLOOKUP(B20,Data!$B$5:$L$404,11,FALSE))</f>
        <v>2134.0100000000002</v>
      </c>
      <c r="G20" s="188">
        <f t="shared" si="0"/>
        <v>2134.0100000000002</v>
      </c>
      <c r="H20" s="182" t="str">
        <f>IF(D20="","",VLOOKUP(B20,Data!$B$5:$D$404,3,FALSE))</f>
        <v>C/T</v>
      </c>
      <c r="I20" s="182" t="str">
        <f>IF(D20="","",VLOOKUP(B20,Data!$B$5:$M$404,12,FALSE))</f>
        <v>Indonesia</v>
      </c>
      <c r="J20" s="280" t="s">
        <v>894</v>
      </c>
      <c r="K20" s="183">
        <f>IF(D20="","",VLOOKUP(B20,Data!$B$5:$E$404,4,FALSE)*D20)</f>
        <v>201</v>
      </c>
      <c r="L20" s="183">
        <f>IF(D20="","",VLOOKUP(B20,Data!$B$5:$F$404,5,FALSE)*D20)</f>
        <v>181</v>
      </c>
      <c r="M20" s="189" t="e">
        <f>IF(B20=Data!B102,Data!G102,(IF(B20=Data!B108,Data!G108,(IF(B20=Data!B110,Data!G110,(IF(B20=Data!#REF!,Data!#REF!,(IF(B20=Data!#REF!,Data!#REF!,(IF(B20=Data!B93,Data!G93,(IF(B20=Data!#REF!,Data!#REF!,(IF(B20=Data!#REF!,Data!#REF!,Data!#REF!)))))))))))))))&amp;IF(B20=Data!B228,Data!G228,(IF(B20=Data!B229,Data!G229,(IF(B20=Data!#REF!,Data!#REF!,(IF(B20=Data!B224,Data!G224,(IF(B20=Data!B225,Data!G225,(IF(B20=Data!#REF!,Data!G920,(IF(B20=Data!#REF!,Data!#REF!,(IF(B20=Data!B280,Data!G280,Data!#REF!)))))))))))))))&amp;IF(B20=Data!#REF!,Data!#REF!,(IF(B20=Data!#REF!,Data!#REF!,(IF(B20=Data!#REF!,Data!#REF!,(IF(B20=Data!#REF!,Data!#REF!,(IF(B20=Data!#REF!,Data!#REF!,Data!#REF!)))))))))</f>
        <v>#REF!</v>
      </c>
      <c r="N20" s="377"/>
      <c r="O20" s="378"/>
      <c r="P20" s="186" t="e">
        <f>IF(B20=Data!B102,Data!H102,(IF(B20=Data!B108,Data!H108,(IF(B20=Data!B110,Data!H110,(IF(B20=Data!#REF!,Data!#REF!,(IF(B20=Data!#REF!,Data!#REF!,(IF(B20=Data!B93,Data!H93,(IF(B20=Data!#REF!,Data!#REF!,(IF(B20=Data!#REF!,Data!#REF!,Data!#REF!)))))))))))))))&amp;IF(B20=Data!B228,Data!H228,(IF(B20=Data!B229,Data!H229,(IF(B20=Data!#REF!,Data!#REF!,(IF(B20=Data!B224,Data!H224,(IF(B20=Data!B225,Data!H225,(IF(B20=Data!#REF!,Data!H920,(IF(B20=Data!#REF!,Data!#REF!,(IF(B20=Data!B280,Data!H280,Data!#REF!)))))))))))))))&amp;IF(B20=Data!#REF!,Data!#REF!,(IF(B20=Data!#REF!,Data!#REF!,(IF(B20=Data!#REF!,Data!#REF!,(IF(B20=Data!#REF!,Data!#REF!,(IF(B20=Data!#REF!,Data!#REF!,Data!#REF!)))))))))</f>
        <v>#REF!</v>
      </c>
      <c r="Q20" s="378"/>
      <c r="R20" s="378"/>
      <c r="S20" s="186" t="e">
        <f>IF(B20=Data!B102,Data!I102,(IF(B20=Data!B108,Data!I108,(IF(B20=Data!B110,Data!I110,(IF(B20=Data!#REF!,Data!#REF!,(IF(B20=Data!#REF!,Data!#REF!,(IF(B20=Data!B93,Data!I93,(IF(B20=Data!#REF!,Data!#REF!,(IF(B20=Data!#REF!,Data!#REF!,Data!#REF!)))))))))))))))&amp;IF(B20=Data!B228,Data!I228,(IF(B20=Data!B229,Data!I229,(IF(B20=Data!#REF!,Data!#REF!,(IF(B20=Data!B224,Data!I224,(IF(B20=Data!B225,Data!I225,(IF(B20=Data!#REF!,Data!I920,(IF(B20=Data!#REF!,Data!#REF!,(IF(B20=Data!B280,Data!I280,Data!#REF!)))))))))))))))&amp;IF(B20=Data!#REF!,Data!#REF!,(IF(B20=Data!#REF!,Data!#REF!,(IF(B20=Data!#REF!,Data!#REF!,(IF(B20=Data!#REF!,Data!#REF!,(IF(B20=Data!#REF!,Data!#REF!,Data!#REF!)))))))))</f>
        <v>#REF!</v>
      </c>
      <c r="T20" s="379"/>
      <c r="U20" s="186" t="e">
        <f>IF(B20=Data!B102,Data!J102,(IF(B20=Data!B108,Data!J108,(IF(B20=Data!B110,Data!J110,(IF(B20=Data!#REF!,Data!#REF!,(IF(B20=Data!#REF!,Data!#REF!,(IF(B20=Data!B93,Data!J93,(IF(B20=Data!#REF!,Data!#REF!,(IF(B20=Data!#REF!,Data!#REF!,Data!#REF!)))))))))))))))&amp;IF(B20=Data!B228,Data!J228,(IF(B20=Data!B229,Data!J229,(IF(B20=Data!#REF!,Data!#REF!,(IF(B20=Data!B224,Data!J224,(IF(B20=Data!B225,Data!J225,(IF(B20=Data!#REF!,Data!J920,(IF(B20=Data!#REF!,Data!#REF!,(IF(B20=Data!B280,Data!J280,Data!#REF!)))))))))))))))&amp;IF(B20=Data!#REF!,Data!#REF!,(IF(B20=Data!#REF!,Data!#REF!,(IF(B20=Data!#REF!,Data!#REF!,(IF(B20=Data!#REF!,Data!#REF!,(IF(B20=Data!#REF!,Data!#REF!,Data!#REF!)))))))))</f>
        <v>#REF!</v>
      </c>
      <c r="V20" s="184">
        <f>IF(D20="","",VLOOKUP(B20,Data!$B$5:$J$404,9,FALSE)*D20)</f>
        <v>1.1499999999999999</v>
      </c>
    </row>
    <row r="21" spans="1:22" s="340" customFormat="1" ht="17" customHeight="1">
      <c r="A21" s="272">
        <v>3</v>
      </c>
      <c r="B21" s="368" t="s">
        <v>215</v>
      </c>
      <c r="C21" s="187" t="str">
        <f>IF(D21="","",VLOOKUP(B21,Data!$B$5:$L$404,2,FALSE))</f>
        <v>WH50420</v>
      </c>
      <c r="D21" s="274">
        <v>2</v>
      </c>
      <c r="E21" s="466" t="s">
        <v>522</v>
      </c>
      <c r="F21" s="185">
        <f>IF(D21="","",VLOOKUP(B21,Data!$B$5:$L$404,11,FALSE))</f>
        <v>1897.4</v>
      </c>
      <c r="G21" s="188">
        <f t="shared" si="0"/>
        <v>3794.8</v>
      </c>
      <c r="H21" s="182" t="str">
        <f>IF(D21="","",VLOOKUP(B21,Data!$B$5:$D$404,3,FALSE))</f>
        <v>C/T</v>
      </c>
      <c r="I21" s="182" t="str">
        <f>IF(D21="","",VLOOKUP(B21,Data!$B$5:$M$404,12,FALSE))</f>
        <v>Indonesia</v>
      </c>
      <c r="J21" s="280" t="s">
        <v>894</v>
      </c>
      <c r="K21" s="183">
        <f>IF(D21="","",VLOOKUP(B21,Data!$B$5:$E$404,4,FALSE)*D21)</f>
        <v>444</v>
      </c>
      <c r="L21" s="183">
        <f>IF(D21="","",VLOOKUP(B21,Data!$B$5:$F$404,5,FALSE)*D21)</f>
        <v>402</v>
      </c>
      <c r="M21" s="189" t="e">
        <f>IF(B21=Data!B202,Data!G202,(IF(B21=Data!B208,Data!G208,(IF(B21=Data!B210,Data!G210,(IF(B21=Data!#REF!,Data!#REF!,(IF(B21=Data!#REF!,Data!#REF!,(IF(B21=Data!B193,Data!G193,(IF(B21=Data!#REF!,Data!#REF!,(IF(B21=Data!#REF!,Data!#REF!,Data!#REF!)))))))))))))))&amp;IF(B21=Data!B328,Data!G328,(IF(B21=Data!B329,Data!G329,(IF(B21=Data!#REF!,Data!#REF!,(IF(B21=Data!B324,Data!G324,(IF(B21=Data!B325,Data!G325,(IF(B21=Data!#REF!,Data!G1020,(IF(B21=Data!#REF!,Data!#REF!,(IF(B21=Data!B380,Data!G380,Data!#REF!)))))))))))))))&amp;IF(B21=Data!#REF!,Data!#REF!,(IF(B21=Data!#REF!,Data!#REF!,(IF(B21=Data!#REF!,Data!#REF!,(IF(B21=Data!#REF!,Data!#REF!,(IF(B21=Data!#REF!,Data!#REF!,Data!#REF!)))))))))</f>
        <v>#REF!</v>
      </c>
      <c r="N21" s="377"/>
      <c r="O21" s="378"/>
      <c r="P21" s="186" t="e">
        <f>IF(B21=Data!B202,Data!H202,(IF(B21=Data!B208,Data!H208,(IF(B21=Data!B210,Data!H210,(IF(B21=Data!#REF!,Data!#REF!,(IF(B21=Data!#REF!,Data!#REF!,(IF(B21=Data!B193,Data!H193,(IF(B21=Data!#REF!,Data!#REF!,(IF(B21=Data!#REF!,Data!#REF!,Data!#REF!)))))))))))))))&amp;IF(B21=Data!B328,Data!H328,(IF(B21=Data!B329,Data!H329,(IF(B21=Data!#REF!,Data!#REF!,(IF(B21=Data!B324,Data!H324,(IF(B21=Data!B325,Data!H325,(IF(B21=Data!#REF!,Data!H1020,(IF(B21=Data!#REF!,Data!#REF!,(IF(B21=Data!B380,Data!H380,Data!#REF!)))))))))))))))&amp;IF(B21=Data!#REF!,Data!#REF!,(IF(B21=Data!#REF!,Data!#REF!,(IF(B21=Data!#REF!,Data!#REF!,(IF(B21=Data!#REF!,Data!#REF!,(IF(B21=Data!#REF!,Data!#REF!,Data!#REF!)))))))))</f>
        <v>#REF!</v>
      </c>
      <c r="Q21" s="378"/>
      <c r="R21" s="378"/>
      <c r="S21" s="186" t="e">
        <f>IF(B21=Data!B202,Data!I202,(IF(B21=Data!B208,Data!I208,(IF(B21=Data!B210,Data!I210,(IF(B21=Data!#REF!,Data!#REF!,(IF(B21=Data!#REF!,Data!#REF!,(IF(B21=Data!B193,Data!I193,(IF(B21=Data!#REF!,Data!#REF!,(IF(B21=Data!#REF!,Data!#REF!,Data!#REF!)))))))))))))))&amp;IF(B21=Data!B328,Data!I328,(IF(B21=Data!B329,Data!I329,(IF(B21=Data!#REF!,Data!#REF!,(IF(B21=Data!B324,Data!I324,(IF(B21=Data!B325,Data!I325,(IF(B21=Data!#REF!,Data!I1020,(IF(B21=Data!#REF!,Data!#REF!,(IF(B21=Data!B380,Data!I380,Data!#REF!)))))))))))))))&amp;IF(B21=Data!#REF!,Data!#REF!,(IF(B21=Data!#REF!,Data!#REF!,(IF(B21=Data!#REF!,Data!#REF!,(IF(B21=Data!#REF!,Data!#REF!,(IF(B21=Data!#REF!,Data!#REF!,Data!#REF!)))))))))</f>
        <v>#REF!</v>
      </c>
      <c r="T21" s="379"/>
      <c r="U21" s="186" t="e">
        <f>IF(B21=Data!B202,Data!J202,(IF(B21=Data!B208,Data!J208,(IF(B21=Data!B210,Data!J210,(IF(B21=Data!#REF!,Data!#REF!,(IF(B21=Data!#REF!,Data!#REF!,(IF(B21=Data!B193,Data!J193,(IF(B21=Data!#REF!,Data!#REF!,(IF(B21=Data!#REF!,Data!#REF!,Data!#REF!)))))))))))))))&amp;IF(B21=Data!B328,Data!J328,(IF(B21=Data!B329,Data!J329,(IF(B21=Data!#REF!,Data!#REF!,(IF(B21=Data!B324,Data!J324,(IF(B21=Data!B325,Data!J325,(IF(B21=Data!#REF!,Data!J1020,(IF(B21=Data!#REF!,Data!#REF!,(IF(B21=Data!B380,Data!J380,Data!#REF!)))))))))))))))&amp;IF(B21=Data!#REF!,Data!#REF!,(IF(B21=Data!#REF!,Data!#REF!,(IF(B21=Data!#REF!,Data!#REF!,(IF(B21=Data!#REF!,Data!#REF!,(IF(B21=Data!#REF!,Data!#REF!,Data!#REF!)))))))))</f>
        <v>#REF!</v>
      </c>
      <c r="V21" s="184">
        <f>IF(D21="","",VLOOKUP(B21,Data!$B$5:$J$404,9,FALSE)*D21)</f>
        <v>2.3980000000000001</v>
      </c>
    </row>
    <row r="22" spans="1:22" s="340" customFormat="1" ht="17" customHeight="1">
      <c r="A22" s="272"/>
      <c r="B22" s="368"/>
      <c r="C22" s="187" t="str">
        <f>IF(D22="","",VLOOKUP(B22,Data!$B$5:$L$404,2,FALSE))</f>
        <v/>
      </c>
      <c r="D22" s="274"/>
      <c r="E22" s="467"/>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t="e">
        <f>IF(B22=Data!B109,Data!G109,(IF(B22=Data!B115,Data!G115,(IF(B22=Data!B117,Data!G117,(IF(B22=Data!#REF!,Data!#REF!,(IF(B22=Data!#REF!,Data!#REF!,(IF(B22=Data!B100,Data!G100,(IF(B22=Data!#REF!,Data!#REF!,(IF(B22=Data!#REF!,Data!#REF!,Data!#REF!)))))))))))))))&amp;IF(B22=Data!B235,Data!G235,(IF(B22=Data!B236,Data!G236,(IF(B22=Data!#REF!,Data!#REF!,(IF(B22=Data!B231,Data!G231,(IF(B22=Data!B232,Data!G232,(IF(B22=Data!#REF!,Data!G927,(IF(B22=Data!#REF!,Data!#REF!,(IF(B22=Data!B287,Data!G287,Data!#REF!)))))))))))))))&amp;IF(B22=Data!#REF!,Data!#REF!,(IF(B22=Data!#REF!,Data!#REF!,(IF(B22=Data!#REF!,Data!#REF!,(IF(B22=Data!#REF!,Data!#REF!,(IF(B22=Data!#REF!,Data!#REF!,Data!#REF!)))))))))</f>
        <v>#REF!</v>
      </c>
      <c r="N22" s="377"/>
      <c r="O22" s="378"/>
      <c r="P22" s="186" t="e">
        <f>IF(B22=Data!B109,Data!H109,(IF(B22=Data!B115,Data!H115,(IF(B22=Data!B117,Data!H117,(IF(B22=Data!#REF!,Data!#REF!,(IF(B22=Data!#REF!,Data!#REF!,(IF(B22=Data!B100,Data!H100,(IF(B22=Data!#REF!,Data!#REF!,(IF(B22=Data!#REF!,Data!#REF!,Data!#REF!)))))))))))))))&amp;IF(B22=Data!B235,Data!H235,(IF(B22=Data!B236,Data!H236,(IF(B22=Data!#REF!,Data!#REF!,(IF(B22=Data!B231,Data!H231,(IF(B22=Data!B232,Data!H232,(IF(B22=Data!#REF!,Data!H927,(IF(B22=Data!#REF!,Data!#REF!,(IF(B22=Data!B287,Data!H287,Data!#REF!)))))))))))))))&amp;IF(B22=Data!#REF!,Data!#REF!,(IF(B22=Data!#REF!,Data!#REF!,(IF(B22=Data!#REF!,Data!#REF!,(IF(B22=Data!#REF!,Data!#REF!,(IF(B22=Data!#REF!,Data!#REF!,Data!#REF!)))))))))</f>
        <v>#REF!</v>
      </c>
      <c r="Q22" s="378"/>
      <c r="R22" s="378"/>
      <c r="S22" s="186" t="e">
        <f>IF(B22=Data!B109,Data!I109,(IF(B22=Data!B115,Data!I115,(IF(B22=Data!B117,Data!I117,(IF(B22=Data!#REF!,Data!#REF!,(IF(B22=Data!#REF!,Data!#REF!,(IF(B22=Data!B100,Data!I100,(IF(B22=Data!#REF!,Data!#REF!,(IF(B22=Data!#REF!,Data!#REF!,Data!#REF!)))))))))))))))&amp;IF(B22=Data!B235,Data!I235,(IF(B22=Data!B236,Data!I236,(IF(B22=Data!#REF!,Data!#REF!,(IF(B22=Data!B231,Data!I231,(IF(B22=Data!B232,Data!I232,(IF(B22=Data!#REF!,Data!I927,(IF(B22=Data!#REF!,Data!#REF!,(IF(B22=Data!B287,Data!I287,Data!#REF!)))))))))))))))&amp;IF(B22=Data!#REF!,Data!#REF!,(IF(B22=Data!#REF!,Data!#REF!,(IF(B22=Data!#REF!,Data!#REF!,(IF(B22=Data!#REF!,Data!#REF!,(IF(B22=Data!#REF!,Data!#REF!,Data!#REF!)))))))))</f>
        <v>#REF!</v>
      </c>
      <c r="T22" s="379"/>
      <c r="U22" s="186" t="e">
        <f>IF(B22=Data!B109,Data!J109,(IF(B22=Data!B115,Data!J115,(IF(B22=Data!B117,Data!J117,(IF(B22=Data!#REF!,Data!#REF!,(IF(B22=Data!#REF!,Data!#REF!,(IF(B22=Data!B100,Data!J100,(IF(B22=Data!#REF!,Data!#REF!,(IF(B22=Data!#REF!,Data!#REF!,Data!#REF!)))))))))))))))&amp;IF(B22=Data!B235,Data!J235,(IF(B22=Data!B236,Data!J236,(IF(B22=Data!#REF!,Data!#REF!,(IF(B22=Data!B231,Data!J231,(IF(B22=Data!B232,Data!J232,(IF(B22=Data!#REF!,Data!J927,(IF(B22=Data!#REF!,Data!#REF!,(IF(B22=Data!B287,Data!J287,Data!#REF!)))))))))))))))&amp;IF(B22=Data!#REF!,Data!#REF!,(IF(B22=Data!#REF!,Data!#REF!,(IF(B22=Data!#REF!,Data!#REF!,(IF(B22=Data!#REF!,Data!#REF!,(IF(B22=Data!#REF!,Data!#REF!,Data!#REF!)))))))))</f>
        <v>#REF!</v>
      </c>
      <c r="V22" s="184" t="str">
        <f>IF(D22="","",VLOOKUP(B22,Data!$B$5:$J$404,9,FALSE)*D22)</f>
        <v/>
      </c>
    </row>
    <row r="23" spans="1:22" s="340" customFormat="1" ht="17" customHeight="1">
      <c r="A23" s="272"/>
      <c r="B23" s="368"/>
      <c r="C23" s="187" t="str">
        <f>IF(D23="","",VLOOKUP(B23,Data!$B$5:$L$404,2,FALSE))</f>
        <v/>
      </c>
      <c r="D23" s="274"/>
      <c r="E23" s="467" t="s">
        <v>1035</v>
      </c>
      <c r="F23" s="185" t="str">
        <f>IF(D23="","",VLOOKUP(B23,Data!$B$5:$L$404,11,FALSE))</f>
        <v/>
      </c>
      <c r="G23" s="188" t="str">
        <f>IF(D23&gt;0,D23*F23,"-")</f>
        <v>-</v>
      </c>
      <c r="H23" s="182" t="str">
        <f>IF(D23="","",VLOOKUP(B23,Data!$B$5:$D$404,3,FALSE))</f>
        <v/>
      </c>
      <c r="I23" s="182" t="str">
        <f>IF(D23="","",VLOOKUP(B23,Data!$B$5:$M$404,12,FALSE))</f>
        <v/>
      </c>
      <c r="J23" s="280"/>
      <c r="K23" s="183" t="str">
        <f>IF(D23="","",VLOOKUP(B23,Data!$B$5:$E$404,4,FALSE)*D23)</f>
        <v/>
      </c>
      <c r="L23" s="183" t="str">
        <f>IF(D23="","",VLOOKUP(B23,Data!$B$5:$F$404,5,FALSE)*D23)</f>
        <v/>
      </c>
      <c r="M23" s="189" t="e">
        <f>IF(B23=Data!B105,Data!G105,(IF(B23=Data!B111,Data!G111,(IF(B23=Data!B113,Data!G113,(IF(B23=Data!#REF!,Data!#REF!,(IF(B23=Data!#REF!,Data!#REF!,(IF(B23=Data!B96,Data!G96,(IF(B23=Data!#REF!,Data!#REF!,(IF(B23=Data!#REF!,Data!#REF!,Data!#REF!)))))))))))))))&amp;IF(B23=Data!B231,Data!G231,(IF(B23=Data!B232,Data!G232,(IF(B23=Data!#REF!,Data!#REF!,(IF(B23=Data!B227,Data!G227,(IF(B23=Data!B228,Data!G228,(IF(B23=Data!#REF!,Data!G923,(IF(B23=Data!#REF!,Data!#REF!,(IF(B23=Data!B283,Data!G283,Data!#REF!)))))))))))))))&amp;IF(B23=Data!#REF!,Data!#REF!,(IF(B23=Data!#REF!,Data!#REF!,(IF(B23=Data!#REF!,Data!#REF!,(IF(B23=Data!#REF!,Data!#REF!,(IF(B23=Data!#REF!,Data!#REF!,Data!#REF!)))))))))</f>
        <v>#REF!</v>
      </c>
      <c r="N23" s="377"/>
      <c r="O23" s="378"/>
      <c r="P23" s="186" t="e">
        <f>IF(B23=Data!B105,Data!H105,(IF(B23=Data!B111,Data!H111,(IF(B23=Data!B113,Data!H113,(IF(B23=Data!#REF!,Data!#REF!,(IF(B23=Data!#REF!,Data!#REF!,(IF(B23=Data!B96,Data!H96,(IF(B23=Data!#REF!,Data!#REF!,(IF(B23=Data!#REF!,Data!#REF!,Data!#REF!)))))))))))))))&amp;IF(B23=Data!B231,Data!H231,(IF(B23=Data!B232,Data!H232,(IF(B23=Data!#REF!,Data!#REF!,(IF(B23=Data!B227,Data!H227,(IF(B23=Data!B228,Data!H228,(IF(B23=Data!#REF!,Data!H923,(IF(B23=Data!#REF!,Data!#REF!,(IF(B23=Data!B283,Data!H283,Data!#REF!)))))))))))))))&amp;IF(B23=Data!#REF!,Data!#REF!,(IF(B23=Data!#REF!,Data!#REF!,(IF(B23=Data!#REF!,Data!#REF!,(IF(B23=Data!#REF!,Data!#REF!,(IF(B23=Data!#REF!,Data!#REF!,Data!#REF!)))))))))</f>
        <v>#REF!</v>
      </c>
      <c r="Q23" s="378"/>
      <c r="R23" s="378"/>
      <c r="S23" s="186" t="e">
        <f>IF(B23=Data!B105,Data!I105,(IF(B23=Data!B111,Data!I111,(IF(B23=Data!B113,Data!I113,(IF(B23=Data!#REF!,Data!#REF!,(IF(B23=Data!#REF!,Data!#REF!,(IF(B23=Data!B96,Data!I96,(IF(B23=Data!#REF!,Data!#REF!,(IF(B23=Data!#REF!,Data!#REF!,Data!#REF!)))))))))))))))&amp;IF(B23=Data!B231,Data!I231,(IF(B23=Data!B232,Data!I232,(IF(B23=Data!#REF!,Data!#REF!,(IF(B23=Data!B227,Data!I227,(IF(B23=Data!B228,Data!I228,(IF(B23=Data!#REF!,Data!I923,(IF(B23=Data!#REF!,Data!#REF!,(IF(B23=Data!B283,Data!I283,Data!#REF!)))))))))))))))&amp;IF(B23=Data!#REF!,Data!#REF!,(IF(B23=Data!#REF!,Data!#REF!,(IF(B23=Data!#REF!,Data!#REF!,(IF(B23=Data!#REF!,Data!#REF!,(IF(B23=Data!#REF!,Data!#REF!,Data!#REF!)))))))))</f>
        <v>#REF!</v>
      </c>
      <c r="T23" s="379"/>
      <c r="U23" s="186" t="e">
        <f>IF(B23=Data!B105,Data!J105,(IF(B23=Data!B111,Data!J111,(IF(B23=Data!B113,Data!J113,(IF(B23=Data!#REF!,Data!#REF!,(IF(B23=Data!#REF!,Data!#REF!,(IF(B23=Data!B96,Data!J96,(IF(B23=Data!#REF!,Data!#REF!,(IF(B23=Data!#REF!,Data!#REF!,Data!#REF!)))))))))))))))&amp;IF(B23=Data!B231,Data!J231,(IF(B23=Data!B232,Data!J232,(IF(B23=Data!#REF!,Data!#REF!,(IF(B23=Data!B227,Data!J227,(IF(B23=Data!B228,Data!J228,(IF(B23=Data!#REF!,Data!J923,(IF(B23=Data!#REF!,Data!#REF!,(IF(B23=Data!B283,Data!J283,Data!#REF!)))))))))))))))&amp;IF(B23=Data!#REF!,Data!#REF!,(IF(B23=Data!#REF!,Data!#REF!,(IF(B23=Data!#REF!,Data!#REF!,(IF(B23=Data!#REF!,Data!#REF!,(IF(B23=Data!#REF!,Data!#REF!,Data!#REF!)))))))))</f>
        <v>#REF!</v>
      </c>
      <c r="V23" s="184" t="str">
        <f>IF(D23="","",VLOOKUP(B23,Data!$B$5:$J$404,9,FALSE)*D23)</f>
        <v/>
      </c>
    </row>
    <row r="24" spans="1:22" s="340" customFormat="1" ht="17" customHeight="1">
      <c r="A24" s="272"/>
      <c r="B24" s="368"/>
      <c r="C24" s="187" t="str">
        <f>IF(D24="","",VLOOKUP(B24,Data!$B$5:$L$404,2,FALSE))</f>
        <v/>
      </c>
      <c r="D24" s="274"/>
      <c r="E24" s="467"/>
      <c r="F24" s="185" t="str">
        <f>IF(D24="","",VLOOKUP(B24,Data!$B$5:$L$404,11,FALSE))</f>
        <v/>
      </c>
      <c r="G24" s="188" t="str">
        <f t="shared" si="0"/>
        <v>-</v>
      </c>
      <c r="H24" s="182" t="str">
        <f>IF(D24="","",VLOOKUP(B24,Data!$B$5:$D$404,3,FALSE))</f>
        <v/>
      </c>
      <c r="I24" s="182" t="str">
        <f>IF(D24="","",VLOOKUP(B24,Data!$B$5:$M$404,12,FALSE))</f>
        <v/>
      </c>
      <c r="J24" s="280"/>
      <c r="K24" s="183" t="str">
        <f>IF(D24="","",VLOOKUP(B24,Data!$B$5:$E$404,4,FALSE)*D24)</f>
        <v/>
      </c>
      <c r="L24" s="183" t="str">
        <f>IF(D24="","",VLOOKUP(B24,Data!$B$5:$F$404,5,FALSE)*D24)</f>
        <v/>
      </c>
      <c r="M24" s="189" t="e">
        <f>IF(B24=Data!B106,Data!G106,(IF(B24=Data!B112,Data!G112,(IF(B24=Data!B114,Data!G114,(IF(B24=Data!#REF!,Data!#REF!,(IF(B24=Data!#REF!,Data!#REF!,(IF(B24=Data!B97,Data!G97,(IF(B24=Data!#REF!,Data!#REF!,(IF(B24=Data!#REF!,Data!#REF!,Data!#REF!)))))))))))))))&amp;IF(B24=Data!B232,Data!G232,(IF(B24=Data!B233,Data!G233,(IF(B24=Data!#REF!,Data!#REF!,(IF(B24=Data!B228,Data!G228,(IF(B24=Data!B229,Data!G229,(IF(B24=Data!#REF!,Data!G924,(IF(B24=Data!#REF!,Data!#REF!,(IF(B24=Data!B284,Data!G284,Data!#REF!)))))))))))))))&amp;IF(B24=Data!#REF!,Data!#REF!,(IF(B24=Data!#REF!,Data!#REF!,(IF(B24=Data!#REF!,Data!#REF!,(IF(B24=Data!#REF!,Data!#REF!,(IF(B24=Data!#REF!,Data!#REF!,Data!#REF!)))))))))</f>
        <v>#REF!</v>
      </c>
      <c r="N24" s="377"/>
      <c r="O24" s="378"/>
      <c r="P24" s="186" t="e">
        <f>IF(B24=Data!B106,Data!H106,(IF(B24=Data!B112,Data!H112,(IF(B24=Data!B114,Data!H114,(IF(B24=Data!#REF!,Data!#REF!,(IF(B24=Data!#REF!,Data!#REF!,(IF(B24=Data!B97,Data!H97,(IF(B24=Data!#REF!,Data!#REF!,(IF(B24=Data!#REF!,Data!#REF!,Data!#REF!)))))))))))))))&amp;IF(B24=Data!B232,Data!H232,(IF(B24=Data!B233,Data!H233,(IF(B24=Data!#REF!,Data!#REF!,(IF(B24=Data!B228,Data!H228,(IF(B24=Data!B229,Data!H229,(IF(B24=Data!#REF!,Data!H924,(IF(B24=Data!#REF!,Data!#REF!,(IF(B24=Data!B284,Data!H284,Data!#REF!)))))))))))))))&amp;IF(B24=Data!#REF!,Data!#REF!,(IF(B24=Data!#REF!,Data!#REF!,(IF(B24=Data!#REF!,Data!#REF!,(IF(B24=Data!#REF!,Data!#REF!,(IF(B24=Data!#REF!,Data!#REF!,Data!#REF!)))))))))</f>
        <v>#REF!</v>
      </c>
      <c r="Q24" s="378"/>
      <c r="R24" s="378"/>
      <c r="S24" s="186" t="e">
        <f>IF(B24=Data!B106,Data!I106,(IF(B24=Data!B112,Data!I112,(IF(B24=Data!B114,Data!I114,(IF(B24=Data!#REF!,Data!#REF!,(IF(B24=Data!#REF!,Data!#REF!,(IF(B24=Data!B97,Data!I97,(IF(B24=Data!#REF!,Data!#REF!,(IF(B24=Data!#REF!,Data!#REF!,Data!#REF!)))))))))))))))&amp;IF(B24=Data!B232,Data!I232,(IF(B24=Data!B233,Data!I233,(IF(B24=Data!#REF!,Data!#REF!,(IF(B24=Data!B228,Data!I228,(IF(B24=Data!B229,Data!I229,(IF(B24=Data!#REF!,Data!I924,(IF(B24=Data!#REF!,Data!#REF!,(IF(B24=Data!B284,Data!I284,Data!#REF!)))))))))))))))&amp;IF(B24=Data!#REF!,Data!#REF!,(IF(B24=Data!#REF!,Data!#REF!,(IF(B24=Data!#REF!,Data!#REF!,(IF(B24=Data!#REF!,Data!#REF!,(IF(B24=Data!#REF!,Data!#REF!,Data!#REF!)))))))))</f>
        <v>#REF!</v>
      </c>
      <c r="T24" s="379"/>
      <c r="U24" s="186" t="e">
        <f>IF(B24=Data!B106,Data!J106,(IF(B24=Data!B112,Data!J112,(IF(B24=Data!B114,Data!J114,(IF(B24=Data!#REF!,Data!#REF!,(IF(B24=Data!#REF!,Data!#REF!,(IF(B24=Data!B97,Data!J97,(IF(B24=Data!#REF!,Data!#REF!,(IF(B24=Data!#REF!,Data!#REF!,Data!#REF!)))))))))))))))&amp;IF(B24=Data!B232,Data!J232,(IF(B24=Data!B233,Data!J233,(IF(B24=Data!#REF!,Data!#REF!,(IF(B24=Data!B228,Data!J228,(IF(B24=Data!B229,Data!J229,(IF(B24=Data!#REF!,Data!J924,(IF(B24=Data!#REF!,Data!#REF!,(IF(B24=Data!B284,Data!J284,Data!#REF!)))))))))))))))&amp;IF(B24=Data!#REF!,Data!#REF!,(IF(B24=Data!#REF!,Data!#REF!,(IF(B24=Data!#REF!,Data!#REF!,(IF(B24=Data!#REF!,Data!#REF!,(IF(B24=Data!#REF!,Data!#REF!,Data!#REF!)))))))))</f>
        <v>#REF!</v>
      </c>
      <c r="V24" s="184" t="str">
        <f>IF(D24="","",VLOOKUP(B24,Data!$B$5:$J$404,9,FALSE)*D24)</f>
        <v/>
      </c>
    </row>
    <row r="25" spans="1:22" s="340" customFormat="1" ht="17" customHeight="1">
      <c r="A25" s="272"/>
      <c r="B25" s="419"/>
      <c r="C25" s="187" t="str">
        <f>IF(D25="","",VLOOKUP(B25,Data!$B$5:$L$404,2,FALSE))</f>
        <v/>
      </c>
      <c r="D25" s="274"/>
      <c r="E25" s="341"/>
      <c r="F25" s="185" t="str">
        <f>IF(D25="","",VLOOKUP(B25,Data!$B$5:$L$404,11,FALSE))</f>
        <v/>
      </c>
      <c r="G25" s="188" t="str">
        <f t="shared" si="0"/>
        <v>-</v>
      </c>
      <c r="H25" s="182" t="str">
        <f>IF(D25="","",VLOOKUP(B25,Data!$B$5:$D$404,3,FALSE))</f>
        <v/>
      </c>
      <c r="I25" s="182" t="str">
        <f>IF(D25="","",VLOOKUP(B25,Data!$B$5:$M$404,12,FALSE))</f>
        <v/>
      </c>
      <c r="J25" s="280"/>
      <c r="K25" s="183" t="str">
        <f>IF(D25="","",VLOOKUP(B25,Data!$B$5:$E$404,4,FALSE)*D25)</f>
        <v/>
      </c>
      <c r="L25" s="183" t="str">
        <f>IF(D25="","",VLOOKUP(B25,Data!$B$5:$F$404,5,FALSE)*D25)</f>
        <v/>
      </c>
      <c r="M25" s="189" t="e">
        <f>IF(B25=Data!B118,Data!G118,(IF(B25=Data!B124,Data!G124,(IF(B25=Data!B126,Data!G126,(IF(B25=Data!#REF!,Data!#REF!,(IF(B25=Data!#REF!,Data!#REF!,(IF(B25=Data!B109,Data!G109,(IF(B25=Data!#REF!,Data!#REF!,(IF(B25=Data!#REF!,Data!#REF!,Data!#REF!)))))))))))))))&amp;IF(B25=Data!B244,Data!G244,(IF(B25=Data!B245,Data!G245,(IF(B25=Data!#REF!,Data!#REF!,(IF(B25=Data!B240,Data!G240,(IF(B25=Data!B241,Data!G241,(IF(B25=Data!#REF!,Data!G936,(IF(B25=Data!#REF!,Data!#REF!,(IF(B25=Data!B296,Data!G296,Data!#REF!)))))))))))))))&amp;IF(B25=Data!#REF!,Data!#REF!,(IF(B25=Data!#REF!,Data!#REF!,(IF(B25=Data!#REF!,Data!#REF!,(IF(B25=Data!#REF!,Data!#REF!,(IF(B25=Data!#REF!,Data!#REF!,Data!#REF!)))))))))</f>
        <v>#REF!</v>
      </c>
      <c r="N25" s="377"/>
      <c r="O25" s="378"/>
      <c r="P25" s="186" t="e">
        <f>IF(B25=Data!B118,Data!H118,(IF(B25=Data!B124,Data!H124,(IF(B25=Data!B126,Data!H126,(IF(B25=Data!#REF!,Data!#REF!,(IF(B25=Data!#REF!,Data!#REF!,(IF(B25=Data!B109,Data!H109,(IF(B25=Data!#REF!,Data!#REF!,(IF(B25=Data!#REF!,Data!#REF!,Data!#REF!)))))))))))))))&amp;IF(B25=Data!B244,Data!H244,(IF(B25=Data!B245,Data!H245,(IF(B25=Data!#REF!,Data!#REF!,(IF(B25=Data!B240,Data!H240,(IF(B25=Data!B241,Data!H241,(IF(B25=Data!#REF!,Data!H936,(IF(B25=Data!#REF!,Data!#REF!,(IF(B25=Data!B296,Data!H296,Data!#REF!)))))))))))))))&amp;IF(B25=Data!#REF!,Data!#REF!,(IF(B25=Data!#REF!,Data!#REF!,(IF(B25=Data!#REF!,Data!#REF!,(IF(B25=Data!#REF!,Data!#REF!,(IF(B25=Data!#REF!,Data!#REF!,Data!#REF!)))))))))</f>
        <v>#REF!</v>
      </c>
      <c r="Q25" s="378"/>
      <c r="R25" s="378"/>
      <c r="S25" s="186" t="e">
        <f>IF(B25=Data!B118,Data!I118,(IF(B25=Data!B124,Data!I124,(IF(B25=Data!B126,Data!I126,(IF(B25=Data!#REF!,Data!#REF!,(IF(B25=Data!#REF!,Data!#REF!,(IF(B25=Data!B109,Data!I109,(IF(B25=Data!#REF!,Data!#REF!,(IF(B25=Data!#REF!,Data!#REF!,Data!#REF!)))))))))))))))&amp;IF(B25=Data!B244,Data!I244,(IF(B25=Data!B245,Data!I245,(IF(B25=Data!#REF!,Data!#REF!,(IF(B25=Data!B240,Data!I240,(IF(B25=Data!B241,Data!I241,(IF(B25=Data!#REF!,Data!I936,(IF(B25=Data!#REF!,Data!#REF!,(IF(B25=Data!B296,Data!I296,Data!#REF!)))))))))))))))&amp;IF(B25=Data!#REF!,Data!#REF!,(IF(B25=Data!#REF!,Data!#REF!,(IF(B25=Data!#REF!,Data!#REF!,(IF(B25=Data!#REF!,Data!#REF!,(IF(B25=Data!#REF!,Data!#REF!,Data!#REF!)))))))))</f>
        <v>#REF!</v>
      </c>
      <c r="T25" s="379"/>
      <c r="U25" s="186" t="e">
        <f>IF(B25=Data!B118,Data!J118,(IF(B25=Data!B124,Data!J124,(IF(B25=Data!B126,Data!J126,(IF(B25=Data!#REF!,Data!#REF!,(IF(B25=Data!#REF!,Data!#REF!,(IF(B25=Data!B109,Data!J109,(IF(B25=Data!#REF!,Data!#REF!,(IF(B25=Data!#REF!,Data!#REF!,Data!#REF!)))))))))))))))&amp;IF(B25=Data!B244,Data!J244,(IF(B25=Data!B245,Data!J245,(IF(B25=Data!#REF!,Data!#REF!,(IF(B25=Data!B240,Data!J240,(IF(B25=Data!B241,Data!J241,(IF(B25=Data!#REF!,Data!J936,(IF(B25=Data!#REF!,Data!#REF!,(IF(B25=Data!B296,Data!J296,Data!#REF!)))))))))))))))&amp;IF(B25=Data!#REF!,Data!#REF!,(IF(B25=Data!#REF!,Data!#REF!,(IF(B25=Data!#REF!,Data!#REF!,(IF(B25=Data!#REF!,Data!#REF!,(IF(B25=Data!#REF!,Data!#REF!,Data!#REF!)))))))))</f>
        <v>#REF!</v>
      </c>
      <c r="V25" s="184" t="str">
        <f>IF(D25="","",VLOOKUP(B25,Data!$B$5:$J$404,9,FALSE)*D25)</f>
        <v/>
      </c>
    </row>
    <row r="26" spans="1:22" s="340" customFormat="1" ht="19.5" customHeight="1">
      <c r="A26" s="272"/>
      <c r="B26" s="695" t="s">
        <v>1314</v>
      </c>
      <c r="C26" s="696"/>
      <c r="D26" s="454">
        <f>SUM(D18:D24)</f>
        <v>13</v>
      </c>
      <c r="E26" s="191"/>
      <c r="F26" s="191"/>
      <c r="G26" s="455">
        <f>SUM(G18:G24)</f>
        <v>23443.31</v>
      </c>
      <c r="H26" s="383"/>
      <c r="I26" s="191"/>
      <c r="J26" s="191"/>
      <c r="K26" s="455">
        <f>SUM(K18:K25)</f>
        <v>2655</v>
      </c>
      <c r="L26" s="455">
        <f>SUM(L18:L25)</f>
        <v>2393</v>
      </c>
      <c r="M26" s="190">
        <f>SUM(M16:M17)</f>
        <v>0</v>
      </c>
      <c r="N26" s="190"/>
      <c r="O26" s="190"/>
      <c r="P26" s="190"/>
      <c r="Q26" s="190"/>
      <c r="R26" s="190">
        <f>SUM(R16:R17)</f>
        <v>0</v>
      </c>
      <c r="S26" s="190">
        <f>SUM(S16:S17)</f>
        <v>0</v>
      </c>
      <c r="T26" s="190"/>
      <c r="U26" s="190">
        <f>SUM(U16:U17)</f>
        <v>0</v>
      </c>
      <c r="V26" s="456">
        <f>SUM(V18:V25)</f>
        <v>15.048</v>
      </c>
    </row>
    <row r="27" spans="1:22" ht="10.25" customHeight="1">
      <c r="A27" s="272"/>
      <c r="B27" s="697"/>
      <c r="C27" s="698"/>
      <c r="D27" s="395"/>
      <c r="E27" s="311"/>
      <c r="F27" s="160" t="s">
        <v>523</v>
      </c>
      <c r="G27" s="157"/>
      <c r="H27" s="344"/>
      <c r="I27" s="344"/>
      <c r="J27" s="344"/>
      <c r="K27" s="161"/>
      <c r="L27" s="151"/>
      <c r="M27" s="298"/>
      <c r="T27" s="298"/>
      <c r="U27" s="298"/>
      <c r="V27" s="155"/>
    </row>
    <row r="28" spans="1:22"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22" ht="14">
      <c r="A29" s="297" t="s">
        <v>525</v>
      </c>
      <c r="B29" s="334"/>
      <c r="C29" s="308"/>
      <c r="D29" s="386" t="s">
        <v>87</v>
      </c>
      <c r="F29" s="685"/>
      <c r="G29" s="686"/>
      <c r="H29" s="297" t="s">
        <v>88</v>
      </c>
      <c r="I29" s="350"/>
      <c r="J29" s="154" t="s">
        <v>89</v>
      </c>
      <c r="K29" s="154"/>
      <c r="L29" s="150"/>
      <c r="V29" s="155"/>
    </row>
    <row r="30" spans="1:22">
      <c r="A30" s="297" t="s">
        <v>526</v>
      </c>
      <c r="B30" s="297"/>
      <c r="C30" s="298"/>
      <c r="F30" s="685"/>
      <c r="G30" s="686"/>
      <c r="H30" s="297"/>
      <c r="I30" s="350"/>
      <c r="J30" s="154" t="s">
        <v>93</v>
      </c>
      <c r="K30" s="154"/>
      <c r="L30" s="150"/>
      <c r="V30" s="155"/>
    </row>
    <row r="31" spans="1:22" ht="10.5" customHeight="1">
      <c r="A31" s="311"/>
      <c r="B31" s="351"/>
      <c r="C31" s="352"/>
      <c r="D31" s="386" t="s">
        <v>94</v>
      </c>
      <c r="F31" s="685"/>
      <c r="G31" s="686"/>
      <c r="H31" s="297" t="s">
        <v>95</v>
      </c>
      <c r="I31" s="350"/>
      <c r="J31" s="154"/>
      <c r="K31" s="154"/>
      <c r="L31" s="150"/>
      <c r="V31" s="155"/>
    </row>
    <row r="32" spans="1:22"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1306</v>
      </c>
      <c r="G34" s="674"/>
      <c r="H34" s="673" t="s">
        <v>1307</v>
      </c>
      <c r="I34" s="674"/>
      <c r="J34" s="158" t="s">
        <v>104</v>
      </c>
      <c r="K34" s="158"/>
      <c r="L34" s="675" t="s">
        <v>105</v>
      </c>
      <c r="M34" s="676"/>
      <c r="N34" s="676"/>
      <c r="O34" s="676"/>
      <c r="P34" s="676"/>
      <c r="Q34" s="676"/>
      <c r="R34" s="676"/>
      <c r="S34" s="676"/>
      <c r="T34" s="676"/>
      <c r="U34" s="676"/>
      <c r="V34" s="677"/>
    </row>
    <row r="35" spans="1:22">
      <c r="B35" s="305"/>
    </row>
    <row r="38" spans="1:22" ht="19.25" customHeight="1"/>
    <row r="39" spans="1:22" ht="19.25" customHeight="1"/>
    <row r="40" spans="1:22" s="354" customFormat="1" ht="17.75" customHeight="1">
      <c r="A40" s="163" t="s">
        <v>886</v>
      </c>
      <c r="B40" s="146"/>
      <c r="C40" s="163" t="s">
        <v>569</v>
      </c>
      <c r="D40" s="382"/>
      <c r="E40" s="363"/>
      <c r="F40" s="163" t="s">
        <v>880</v>
      </c>
      <c r="G40" s="146"/>
      <c r="H40" s="163" t="s">
        <v>569</v>
      </c>
      <c r="K40" s="265"/>
      <c r="L40" s="265"/>
      <c r="V40" s="264"/>
    </row>
    <row r="41" spans="1:22" s="354" customFormat="1" ht="17.75" customHeight="1">
      <c r="A41" s="163" t="s">
        <v>887</v>
      </c>
      <c r="B41" s="146"/>
      <c r="C41" s="163" t="s">
        <v>891</v>
      </c>
      <c r="D41" s="382"/>
      <c r="E41" s="363"/>
      <c r="F41" s="247" t="s">
        <v>881</v>
      </c>
      <c r="G41" s="381"/>
      <c r="H41" s="247" t="s">
        <v>891</v>
      </c>
      <c r="K41" s="265"/>
      <c r="L41" s="265"/>
      <c r="V41" s="264"/>
    </row>
    <row r="42" spans="1:22" s="354" customFormat="1" ht="17.75" customHeight="1">
      <c r="A42" s="163" t="s">
        <v>888</v>
      </c>
      <c r="B42" s="146"/>
      <c r="C42" s="163" t="s">
        <v>891</v>
      </c>
      <c r="D42" s="382"/>
      <c r="E42" s="363"/>
      <c r="F42" s="163" t="s">
        <v>882</v>
      </c>
      <c r="G42" s="146"/>
      <c r="H42" s="163" t="s">
        <v>569</v>
      </c>
      <c r="K42" s="265"/>
      <c r="L42" s="265"/>
      <c r="V42" s="264"/>
    </row>
    <row r="43" spans="1:22" s="354" customFormat="1" ht="17.75" customHeight="1">
      <c r="A43" s="163" t="s">
        <v>889</v>
      </c>
      <c r="B43" s="146"/>
      <c r="C43" s="163" t="s">
        <v>569</v>
      </c>
      <c r="D43" s="382"/>
      <c r="E43" s="363"/>
      <c r="F43" s="163" t="s">
        <v>883</v>
      </c>
      <c r="G43" s="146"/>
      <c r="H43" s="163" t="s">
        <v>569</v>
      </c>
      <c r="K43" s="265"/>
      <c r="L43" s="265"/>
      <c r="V43" s="264"/>
    </row>
    <row r="44" spans="1:22" s="354" customFormat="1" ht="17.75" customHeight="1">
      <c r="A44" s="163" t="s">
        <v>890</v>
      </c>
      <c r="B44" s="146"/>
      <c r="C44" s="163" t="s">
        <v>569</v>
      </c>
      <c r="D44" s="382"/>
      <c r="E44" s="363"/>
      <c r="F44" s="163" t="s">
        <v>885</v>
      </c>
      <c r="G44" s="146"/>
      <c r="H44" s="163" t="s">
        <v>569</v>
      </c>
      <c r="K44" s="265"/>
      <c r="L44" s="265"/>
      <c r="V44" s="264"/>
    </row>
    <row r="45" spans="1:22" ht="18.75" customHeight="1">
      <c r="A45" s="411"/>
      <c r="B45" s="411"/>
      <c r="C45" s="411"/>
      <c r="D45" s="384"/>
      <c r="E45" s="266"/>
      <c r="F45" s="163" t="s">
        <v>884</v>
      </c>
      <c r="H45" s="163" t="s">
        <v>569</v>
      </c>
    </row>
    <row r="46" spans="1:22" ht="17.5">
      <c r="A46" s="268"/>
      <c r="B46" s="411"/>
      <c r="C46" s="411"/>
      <c r="D46" s="384"/>
      <c r="E46" s="411"/>
      <c r="F46" s="267"/>
      <c r="G46" s="267"/>
      <c r="H46" s="411"/>
    </row>
    <row r="48" spans="1:22">
      <c r="D48" s="386" t="s">
        <v>872</v>
      </c>
    </row>
    <row r="49" spans="1:12">
      <c r="L49" s="355"/>
    </row>
    <row r="50" spans="1:12" ht="14">
      <c r="A50" s="356"/>
      <c r="C50" s="334"/>
      <c r="D50" s="398"/>
      <c r="L50" s="358"/>
    </row>
    <row r="51" spans="1:12" ht="14">
      <c r="A51" s="359"/>
      <c r="C51" s="334"/>
      <c r="D51" s="398"/>
      <c r="L51" s="358"/>
    </row>
    <row r="52" spans="1:12" ht="14">
      <c r="A52" s="359"/>
      <c r="C52" s="334"/>
      <c r="D52" s="398"/>
      <c r="L52" s="358"/>
    </row>
    <row r="53" spans="1:12" ht="14">
      <c r="A53" s="359"/>
      <c r="B53" s="334"/>
      <c r="C53" s="334"/>
      <c r="D53" s="398"/>
      <c r="L53" s="358"/>
    </row>
    <row r="54" spans="1:12" ht="14">
      <c r="A54" s="359"/>
      <c r="B54" s="334"/>
      <c r="C54" s="334"/>
      <c r="D54" s="398"/>
      <c r="L54" s="358"/>
    </row>
    <row r="55" spans="1:12" ht="14">
      <c r="A55" s="359"/>
      <c r="B55" s="334"/>
      <c r="C55" s="334"/>
      <c r="D55" s="398"/>
      <c r="L55" s="358"/>
    </row>
    <row r="56" spans="1:12" ht="14">
      <c r="A56" s="334"/>
      <c r="B56" s="334"/>
      <c r="C56" s="334"/>
      <c r="D56" s="398"/>
      <c r="L56" s="360"/>
    </row>
    <row r="57" spans="1:12" ht="14">
      <c r="A57" s="359"/>
      <c r="B57" s="334"/>
      <c r="C57" s="334"/>
      <c r="D57" s="398"/>
    </row>
    <row r="58" spans="1:12" ht="14">
      <c r="A58" s="334"/>
      <c r="B58" s="334"/>
      <c r="C58" s="334"/>
      <c r="D58" s="398"/>
    </row>
    <row r="59" spans="1:12" ht="14">
      <c r="A59" s="334"/>
      <c r="B59" s="334"/>
      <c r="C59" s="334"/>
      <c r="D59" s="398"/>
    </row>
    <row r="60" spans="1:12" ht="14">
      <c r="A60" s="359"/>
      <c r="B60" s="334"/>
      <c r="C60" s="334"/>
      <c r="D60" s="398"/>
    </row>
    <row r="61" spans="1:12" ht="14">
      <c r="A61" s="359"/>
      <c r="B61" s="334"/>
      <c r="C61" s="334"/>
      <c r="D61" s="398"/>
    </row>
    <row r="62" spans="1:12" ht="14">
      <c r="A62" s="359"/>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34"/>
      <c r="B70" s="334"/>
      <c r="C70" s="334"/>
      <c r="D70" s="398"/>
    </row>
    <row r="71" spans="1:4" ht="14">
      <c r="B71" s="334"/>
    </row>
    <row r="72" spans="1:4" ht="14">
      <c r="B72" s="334"/>
    </row>
    <row r="73" spans="1:4" ht="14">
      <c r="B73"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69" firstPageNumber="4294963191" fitToHeight="2" orientation="landscape" r:id="rId1"/>
  <headerFooter alignWithMargins="0">
    <oddHeader>&amp;R&amp;"Calibri"&amp;10&amp;K000000 Confidential&amp;1#_x000D_</oddHeader>
  </headerFooter>
  <rowBreaks count="1" manualBreakCount="1">
    <brk id="34" max="21" man="1"/>
  </rowBreaks>
  <drawing r:id="rId2"/>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99D41-8857-407F-9EC4-C0628FBE3ACC}">
  <sheetPr>
    <tabColor rgb="FF66FF99"/>
    <pageSetUpPr fitToPage="1"/>
  </sheetPr>
  <dimension ref="A1:AD79"/>
  <sheetViews>
    <sheetView topLeftCell="A10" zoomScale="70" zoomScaleNormal="70" zoomScaleSheetLayoutView="85" workbookViewId="0">
      <selection activeCell="B28" sqref="B28"/>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52"/>
      <c r="I10" s="653"/>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1207</v>
      </c>
      <c r="C18" s="187" t="str">
        <f>IF(D18="","",VLOOKUP(B18,Data!$B$5:$L$404,2,FALSE))</f>
        <v/>
      </c>
      <c r="D18" s="274"/>
      <c r="E18" s="276"/>
      <c r="F18" s="185" t="str">
        <f>IF(D18="","",VLOOKUP(B18,Data!$B$5:$L$404,11,FALSE))</f>
        <v/>
      </c>
      <c r="G18" s="188" t="str">
        <f t="shared" ref="G18:G29"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4</v>
      </c>
      <c r="B19" s="419" t="s">
        <v>239</v>
      </c>
      <c r="C19" s="187" t="str">
        <f>IF(D19="","",VLOOKUP(B19,Data!$B$5:$L$404,2,FALSE))</f>
        <v>AAC7366</v>
      </c>
      <c r="D19" s="274">
        <v>20</v>
      </c>
      <c r="E19" s="466"/>
      <c r="F19" s="185">
        <f>IF(D19="","",VLOOKUP(B19,Data!$B$5:$L$404,11,FALSE))</f>
        <v>2618.06</v>
      </c>
      <c r="G19" s="188">
        <f t="shared" si="0"/>
        <v>52361.2</v>
      </c>
      <c r="H19" s="182" t="str">
        <f>IF(D19="","",VLOOKUP(B19,Data!$B$5:$D$404,3,FALSE))</f>
        <v>C/T</v>
      </c>
      <c r="I19" s="182" t="str">
        <f>IF(D19="","",VLOOKUP(B19,Data!$B$5:$M$404,12,FALSE))</f>
        <v>Indonesia</v>
      </c>
      <c r="J19" s="553" t="s">
        <v>1206</v>
      </c>
      <c r="K19" s="183">
        <f>IF(D19="","",VLOOKUP(B19,Data!$B$5:$E$404,4,FALSE)*D19)</f>
        <v>5320</v>
      </c>
      <c r="L19" s="183">
        <f>IF(D19="","",VLOOKUP(B19,Data!$B$5:$F$404,5,FALSE)*D19)</f>
        <v>4920</v>
      </c>
      <c r="M19" s="189" t="e">
        <f>IF(B19=Data!B84,Data!G84,(IF(B19=Data!B90,Data!G90,(IF(B19=Data!B92,Data!G92,(IF(B19=Data!#REF!,Data!#REF!,(IF(B19=Data!#REF!,Data!#REF!,(IF(B19=Data!B75,Data!G75,(IF(B19=Data!#REF!,Data!#REF!,(IF(B19=Data!#REF!,Data!#REF!,Data!#REF!)))))))))))))))&amp;IF(B19=Data!B209,Data!G209,(IF(B19=Data!B210,Data!G210,(IF(B19=Data!#REF!,Data!#REF!,(IF(B19=Data!B205,Data!G205,(IF(B19=Data!B206,Data!G206,(IF(B19=Data!#REF!,Data!G902,(IF(B19=Data!#REF!,Data!#REF!,(IF(B19=Data!B262,Data!G262,Data!#REF!)))))))))))))))&amp;IF(B19=Data!#REF!,Data!#REF!,(IF(B19=Data!#REF!,Data!#REF!,(IF(B19=Data!#REF!,Data!#REF!,(IF(B19=Data!#REF!,Data!#REF!,(IF(B19=Data!#REF!,Data!#REF!,Data!#REF!)))))))))</f>
        <v>#REF!</v>
      </c>
      <c r="N19" s="377"/>
      <c r="O19" s="378"/>
      <c r="P19" s="186" t="e">
        <f>IF(B19=Data!B84,Data!H84,(IF(B19=Data!B90,Data!H90,(IF(B19=Data!B92,Data!H92,(IF(B19=Data!#REF!,Data!#REF!,(IF(B19=Data!#REF!,Data!#REF!,(IF(B19=Data!B75,Data!H75,(IF(B19=Data!#REF!,Data!#REF!,(IF(B19=Data!#REF!,Data!#REF!,Data!#REF!)))))))))))))))&amp;IF(B19=Data!B209,Data!H209,(IF(B19=Data!B210,Data!H210,(IF(B19=Data!#REF!,Data!#REF!,(IF(B19=Data!B205,Data!H205,(IF(B19=Data!B206,Data!H206,(IF(B19=Data!#REF!,Data!H902,(IF(B19=Data!#REF!,Data!#REF!,(IF(B19=Data!B262,Data!H262,Data!#REF!)))))))))))))))&amp;IF(B19=Data!#REF!,Data!#REF!,(IF(B19=Data!#REF!,Data!#REF!,(IF(B19=Data!#REF!,Data!#REF!,(IF(B19=Data!#REF!,Data!#REF!,(IF(B19=Data!#REF!,Data!#REF!,Data!#REF!)))))))))</f>
        <v>#REF!</v>
      </c>
      <c r="Q19" s="378"/>
      <c r="R19" s="378"/>
      <c r="S19" s="186" t="e">
        <f>IF(B19=Data!B84,Data!I84,(IF(B19=Data!B90,Data!I90,(IF(B19=Data!B92,Data!I92,(IF(B19=Data!#REF!,Data!#REF!,(IF(B19=Data!#REF!,Data!#REF!,(IF(B19=Data!B75,Data!I75,(IF(B19=Data!#REF!,Data!#REF!,(IF(B19=Data!#REF!,Data!#REF!,Data!#REF!)))))))))))))))&amp;IF(B19=Data!B209,Data!I209,(IF(B19=Data!B210,Data!I210,(IF(B19=Data!#REF!,Data!#REF!,(IF(B19=Data!B205,Data!I205,(IF(B19=Data!B206,Data!I206,(IF(B19=Data!#REF!,Data!I902,(IF(B19=Data!#REF!,Data!#REF!,(IF(B19=Data!B262,Data!I262,Data!#REF!)))))))))))))))&amp;IF(B19=Data!#REF!,Data!#REF!,(IF(B19=Data!#REF!,Data!#REF!,(IF(B19=Data!#REF!,Data!#REF!,(IF(B19=Data!#REF!,Data!#REF!,(IF(B19=Data!#REF!,Data!#REF!,Data!#REF!)))))))))</f>
        <v>#REF!</v>
      </c>
      <c r="T19" s="379"/>
      <c r="U19" s="186" t="e">
        <f>IF(B19=Data!B84,Data!J84,(IF(B19=Data!B90,Data!J90,(IF(B19=Data!B92,Data!J92,(IF(B19=Data!#REF!,Data!#REF!,(IF(B19=Data!#REF!,Data!#REF!,(IF(B19=Data!B75,Data!J75,(IF(B19=Data!#REF!,Data!#REF!,(IF(B19=Data!#REF!,Data!#REF!,Data!#REF!)))))))))))))))&amp;IF(B19=Data!B209,Data!J209,(IF(B19=Data!B210,Data!J210,(IF(B19=Data!#REF!,Data!#REF!,(IF(B19=Data!B205,Data!J205,(IF(B19=Data!B206,Data!J206,(IF(B19=Data!#REF!,Data!J902,(IF(B19=Data!#REF!,Data!#REF!,(IF(B19=Data!B262,Data!J262,Data!#REF!)))))))))))))))&amp;IF(B19=Data!#REF!,Data!#REF!,(IF(B19=Data!#REF!,Data!#REF!,(IF(B19=Data!#REF!,Data!#REF!,(IF(B19=Data!#REF!,Data!#REF!,(IF(B19=Data!#REF!,Data!#REF!,Data!#REF!)))))))))</f>
        <v>#REF!</v>
      </c>
      <c r="V19" s="184">
        <f>IF(D19="","",VLOOKUP(B19,Data!$B$5:$J$404,9,FALSE)*D19)</f>
        <v>29.759999999999998</v>
      </c>
    </row>
    <row r="20" spans="1:30" s="340" customFormat="1" ht="17" customHeight="1">
      <c r="A20" s="271"/>
      <c r="B20" s="420" t="s">
        <v>1292</v>
      </c>
      <c r="C20" s="187" t="str">
        <f>IF(D20="","",VLOOKUP(B20,Data!$B$5:$L$404,2,FALSE))</f>
        <v/>
      </c>
      <c r="D20" s="274"/>
      <c r="E20" s="276"/>
      <c r="F20" s="185" t="str">
        <f>IF(D20="","",VLOOKUP(B20,Data!$B$5:$L$404,11,FALSE))</f>
        <v/>
      </c>
      <c r="G20" s="188" t="str">
        <f t="shared" si="0"/>
        <v>-</v>
      </c>
      <c r="H20" s="182" t="str">
        <f>IF(D20="","",VLOOKUP(B20,Data!$B$5:$D$404,3,FALSE))</f>
        <v/>
      </c>
      <c r="I20" s="182" t="str">
        <f>IF(D20="","",VLOOKUP(B20,Data!$B$5:$M$404,12,FALSE))</f>
        <v/>
      </c>
      <c r="J20" s="279"/>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v>5</v>
      </c>
      <c r="B21" s="419" t="s">
        <v>196</v>
      </c>
      <c r="C21" s="187" t="str">
        <f>IF(D21="","",VLOOKUP(B21,Data!$B$5:$L$404,2,FALSE))</f>
        <v>WH50350</v>
      </c>
      <c r="D21" s="274">
        <v>25</v>
      </c>
      <c r="E21" s="466"/>
      <c r="F21" s="185">
        <f>IF(D21="","",VLOOKUP(B21,Data!$B$5:$L$404,11,FALSE))</f>
        <v>1751.45</v>
      </c>
      <c r="G21" s="188">
        <f t="shared" si="0"/>
        <v>43786.25</v>
      </c>
      <c r="H21" s="182" t="str">
        <f>IF(D21="","",VLOOKUP(B21,Data!$B$5:$D$404,3,FALSE))</f>
        <v>C/T</v>
      </c>
      <c r="I21" s="182" t="str">
        <f>IF(D21="","",VLOOKUP(B21,Data!$B$5:$M$404,12,FALSE))</f>
        <v>Indonesia</v>
      </c>
      <c r="J21" s="553" t="s">
        <v>896</v>
      </c>
      <c r="K21" s="183">
        <f>IF(D21="","",VLOOKUP(B21,Data!$B$5:$E$404,4,FALSE)*D21)</f>
        <v>5025</v>
      </c>
      <c r="L21" s="183">
        <f>IF(D21="","",VLOOKUP(B21,Data!$B$5:$F$404,5,FALSE)*D21)</f>
        <v>4525</v>
      </c>
      <c r="M21" s="189" t="e">
        <f>IF(B21=Data!B86,Data!G86,(IF(B21=Data!B92,Data!G92,(IF(B21=Data!B94,Data!G94,(IF(B21=Data!#REF!,Data!#REF!,(IF(B21=Data!#REF!,Data!#REF!,(IF(B21=Data!B77,Data!G77,(IF(B21=Data!#REF!,Data!#REF!,(IF(B21=Data!#REF!,Data!#REF!,Data!#REF!)))))))))))))))&amp;IF(B21=Data!B211,Data!G211,(IF(B21=Data!B212,Data!G212,(IF(B21=Data!#REF!,Data!#REF!,(IF(B21=Data!B207,Data!G207,(IF(B21=Data!B208,Data!G208,(IF(B21=Data!#REF!,Data!G904,(IF(B21=Data!#REF!,Data!#REF!,(IF(B21=Data!B264,Data!G264,Data!#REF!)))))))))))))))&amp;IF(B21=Data!#REF!,Data!#REF!,(IF(B21=Data!#REF!,Data!#REF!,(IF(B21=Data!#REF!,Data!#REF!,(IF(B21=Data!#REF!,Data!#REF!,(IF(B21=Data!#REF!,Data!#REF!,Data!#REF!)))))))))</f>
        <v>#REF!</v>
      </c>
      <c r="N21" s="377"/>
      <c r="O21" s="378"/>
      <c r="P21" s="186" t="e">
        <f>IF(B21=Data!B86,Data!H86,(IF(B21=Data!B92,Data!H92,(IF(B21=Data!B94,Data!H94,(IF(B21=Data!#REF!,Data!#REF!,(IF(B21=Data!#REF!,Data!#REF!,(IF(B21=Data!B77,Data!H77,(IF(B21=Data!#REF!,Data!#REF!,(IF(B21=Data!#REF!,Data!#REF!,Data!#REF!)))))))))))))))&amp;IF(B21=Data!B211,Data!H211,(IF(B21=Data!B212,Data!H212,(IF(B21=Data!#REF!,Data!#REF!,(IF(B21=Data!B207,Data!H207,(IF(B21=Data!B208,Data!H208,(IF(B21=Data!#REF!,Data!H904,(IF(B21=Data!#REF!,Data!#REF!,(IF(B21=Data!B264,Data!H264,Data!#REF!)))))))))))))))&amp;IF(B21=Data!#REF!,Data!#REF!,(IF(B21=Data!#REF!,Data!#REF!,(IF(B21=Data!#REF!,Data!#REF!,(IF(B21=Data!#REF!,Data!#REF!,(IF(B21=Data!#REF!,Data!#REF!,Data!#REF!)))))))))</f>
        <v>#REF!</v>
      </c>
      <c r="Q21" s="378"/>
      <c r="R21" s="378"/>
      <c r="S21" s="186" t="e">
        <f>IF(B21=Data!B86,Data!I86,(IF(B21=Data!B92,Data!I92,(IF(B21=Data!B94,Data!I94,(IF(B21=Data!#REF!,Data!#REF!,(IF(B21=Data!#REF!,Data!#REF!,(IF(B21=Data!B77,Data!I77,(IF(B21=Data!#REF!,Data!#REF!,(IF(B21=Data!#REF!,Data!#REF!,Data!#REF!)))))))))))))))&amp;IF(B21=Data!B211,Data!I211,(IF(B21=Data!B212,Data!I212,(IF(B21=Data!#REF!,Data!#REF!,(IF(B21=Data!B207,Data!I207,(IF(B21=Data!B208,Data!I208,(IF(B21=Data!#REF!,Data!I904,(IF(B21=Data!#REF!,Data!#REF!,(IF(B21=Data!B264,Data!I264,Data!#REF!)))))))))))))))&amp;IF(B21=Data!#REF!,Data!#REF!,(IF(B21=Data!#REF!,Data!#REF!,(IF(B21=Data!#REF!,Data!#REF!,(IF(B21=Data!#REF!,Data!#REF!,(IF(B21=Data!#REF!,Data!#REF!,Data!#REF!)))))))))</f>
        <v>#REF!</v>
      </c>
      <c r="T21" s="379"/>
      <c r="U21" s="186" t="e">
        <f>IF(B21=Data!B86,Data!J86,(IF(B21=Data!B92,Data!J92,(IF(B21=Data!B94,Data!J94,(IF(B21=Data!#REF!,Data!#REF!,(IF(B21=Data!#REF!,Data!#REF!,(IF(B21=Data!B77,Data!J77,(IF(B21=Data!#REF!,Data!#REF!,(IF(B21=Data!#REF!,Data!#REF!,Data!#REF!)))))))))))))))&amp;IF(B21=Data!B211,Data!J211,(IF(B21=Data!B212,Data!J212,(IF(B21=Data!#REF!,Data!#REF!,(IF(B21=Data!B207,Data!J207,(IF(B21=Data!B208,Data!J208,(IF(B21=Data!#REF!,Data!J904,(IF(B21=Data!#REF!,Data!#REF!,(IF(B21=Data!B264,Data!J264,Data!#REF!)))))))))))))))&amp;IF(B21=Data!#REF!,Data!#REF!,(IF(B21=Data!#REF!,Data!#REF!,(IF(B21=Data!#REF!,Data!#REF!,(IF(B21=Data!#REF!,Data!#REF!,(IF(B21=Data!#REF!,Data!#REF!,Data!#REF!)))))))))</f>
        <v>#REF!</v>
      </c>
      <c r="V21" s="184">
        <f>IF(D21="","",VLOOKUP(B21,Data!$B$5:$J$404,9,FALSE)*D21)</f>
        <v>28.749999999999996</v>
      </c>
    </row>
    <row r="22" spans="1:30" s="340" customFormat="1" ht="17" customHeight="1">
      <c r="A22" s="272">
        <v>6</v>
      </c>
      <c r="B22" s="419" t="s">
        <v>213</v>
      </c>
      <c r="C22" s="187" t="str">
        <f>IF(D22="","",VLOOKUP(B22,Data!$B$5:$L$404,2,FALSE))</f>
        <v>WH50410</v>
      </c>
      <c r="D22" s="274">
        <v>11</v>
      </c>
      <c r="E22" s="466"/>
      <c r="F22" s="185">
        <f>IF(D22="","",VLOOKUP(B22,Data!$B$5:$L$404,11,FALSE))</f>
        <v>1897.4</v>
      </c>
      <c r="G22" s="188">
        <f t="shared" si="0"/>
        <v>20871.400000000001</v>
      </c>
      <c r="H22" s="182" t="str">
        <f>IF(D22="","",VLOOKUP(B22,Data!$B$5:$D$404,3,FALSE))</f>
        <v>C/T</v>
      </c>
      <c r="I22" s="182" t="str">
        <f>IF(D22="","",VLOOKUP(B22,Data!$B$5:$M$404,12,FALSE))</f>
        <v>Indonesia</v>
      </c>
      <c r="J22" s="553" t="s">
        <v>896</v>
      </c>
      <c r="K22" s="183">
        <f>IF(D22="","",VLOOKUP(B22,Data!$B$5:$E$404,4,FALSE)*D22)</f>
        <v>2442</v>
      </c>
      <c r="L22" s="183">
        <f>IF(D22="","",VLOOKUP(B22,Data!$B$5:$F$404,5,FALSE)*D22)</f>
        <v>2211</v>
      </c>
      <c r="M22" s="189" t="e">
        <f>IF(B22=Data!B87,Data!G87,(IF(B22=Data!B93,Data!G93,(IF(B22=Data!B95,Data!G95,(IF(B22=Data!#REF!,Data!#REF!,(IF(B22=Data!#REF!,Data!#REF!,(IF(B22=Data!B78,Data!G78,(IF(B22=Data!#REF!,Data!#REF!,(IF(B22=Data!#REF!,Data!#REF!,Data!#REF!)))))))))))))))&amp;IF(B22=Data!B212,Data!G212,(IF(B22=Data!B213,Data!G213,(IF(B22=Data!#REF!,Data!#REF!,(IF(B22=Data!B208,Data!G208,(IF(B22=Data!B209,Data!G209,(IF(B22=Data!#REF!,Data!G905,(IF(B22=Data!#REF!,Data!#REF!,(IF(B22=Data!B265,Data!G265,Data!#REF!)))))))))))))))&amp;IF(B22=Data!#REF!,Data!#REF!,(IF(B22=Data!#REF!,Data!#REF!,(IF(B22=Data!#REF!,Data!#REF!,(IF(B22=Data!#REF!,Data!#REF!,(IF(B22=Data!#REF!,Data!#REF!,Data!#REF!)))))))))</f>
        <v>#REF!</v>
      </c>
      <c r="N22" s="377"/>
      <c r="O22" s="378"/>
      <c r="P22" s="186" t="e">
        <f>IF(B22=Data!B87,Data!H87,(IF(B22=Data!B93,Data!H93,(IF(B22=Data!B95,Data!H95,(IF(B22=Data!#REF!,Data!#REF!,(IF(B22=Data!#REF!,Data!#REF!,(IF(B22=Data!B78,Data!H78,(IF(B22=Data!#REF!,Data!#REF!,(IF(B22=Data!#REF!,Data!#REF!,Data!#REF!)))))))))))))))&amp;IF(B22=Data!B212,Data!H212,(IF(B22=Data!B213,Data!H213,(IF(B22=Data!#REF!,Data!#REF!,(IF(B22=Data!B208,Data!H208,(IF(B22=Data!B209,Data!H209,(IF(B22=Data!#REF!,Data!H905,(IF(B22=Data!#REF!,Data!#REF!,(IF(B22=Data!B265,Data!H265,Data!#REF!)))))))))))))))&amp;IF(B22=Data!#REF!,Data!#REF!,(IF(B22=Data!#REF!,Data!#REF!,(IF(B22=Data!#REF!,Data!#REF!,(IF(B22=Data!#REF!,Data!#REF!,(IF(B22=Data!#REF!,Data!#REF!,Data!#REF!)))))))))</f>
        <v>#REF!</v>
      </c>
      <c r="Q22" s="378"/>
      <c r="R22" s="378"/>
      <c r="S22" s="186" t="e">
        <f>IF(B22=Data!B87,Data!I87,(IF(B22=Data!B93,Data!I93,(IF(B22=Data!B95,Data!I95,(IF(B22=Data!#REF!,Data!#REF!,(IF(B22=Data!#REF!,Data!#REF!,(IF(B22=Data!B78,Data!I78,(IF(B22=Data!#REF!,Data!#REF!,(IF(B22=Data!#REF!,Data!#REF!,Data!#REF!)))))))))))))))&amp;IF(B22=Data!B212,Data!I212,(IF(B22=Data!B213,Data!I213,(IF(B22=Data!#REF!,Data!#REF!,(IF(B22=Data!B208,Data!I208,(IF(B22=Data!B209,Data!I209,(IF(B22=Data!#REF!,Data!I905,(IF(B22=Data!#REF!,Data!#REF!,(IF(B22=Data!B265,Data!I265,Data!#REF!)))))))))))))))&amp;IF(B22=Data!#REF!,Data!#REF!,(IF(B22=Data!#REF!,Data!#REF!,(IF(B22=Data!#REF!,Data!#REF!,(IF(B22=Data!#REF!,Data!#REF!,(IF(B22=Data!#REF!,Data!#REF!,Data!#REF!)))))))))</f>
        <v>#REF!</v>
      </c>
      <c r="T22" s="379"/>
      <c r="U22" s="186" t="e">
        <f>IF(B22=Data!B87,Data!J87,(IF(B22=Data!B93,Data!J93,(IF(B22=Data!B95,Data!J95,(IF(B22=Data!#REF!,Data!#REF!,(IF(B22=Data!#REF!,Data!#REF!,(IF(B22=Data!B78,Data!J78,(IF(B22=Data!#REF!,Data!#REF!,(IF(B22=Data!#REF!,Data!#REF!,Data!#REF!)))))))))))))))&amp;IF(B22=Data!B212,Data!J212,(IF(B22=Data!B213,Data!J213,(IF(B22=Data!#REF!,Data!#REF!,(IF(B22=Data!B208,Data!J208,(IF(B22=Data!B209,Data!J209,(IF(B22=Data!#REF!,Data!J905,(IF(B22=Data!#REF!,Data!#REF!,(IF(B22=Data!B265,Data!J265,Data!#REF!)))))))))))))))&amp;IF(B22=Data!#REF!,Data!#REF!,(IF(B22=Data!#REF!,Data!#REF!,(IF(B22=Data!#REF!,Data!#REF!,(IF(B22=Data!#REF!,Data!#REF!,(IF(B22=Data!#REF!,Data!#REF!,Data!#REF!)))))))))</f>
        <v>#REF!</v>
      </c>
      <c r="V22" s="184">
        <f>IF(D22="","",VLOOKUP(B22,Data!$B$5:$J$404,9,FALSE)*D22)</f>
        <v>13.189</v>
      </c>
    </row>
    <row r="23" spans="1:30" s="340" customFormat="1" ht="17" customHeight="1">
      <c r="A23" s="272">
        <v>7</v>
      </c>
      <c r="B23" s="419" t="s">
        <v>215</v>
      </c>
      <c r="C23" s="187" t="str">
        <f>IF(D23="","",VLOOKUP(B23,Data!$B$5:$L$404,2,FALSE))</f>
        <v>WH50420</v>
      </c>
      <c r="D23" s="274">
        <v>2</v>
      </c>
      <c r="E23" s="466"/>
      <c r="F23" s="185">
        <f>IF(D23="","",VLOOKUP(B23,Data!$B$5:$L$404,11,FALSE))</f>
        <v>1897.4</v>
      </c>
      <c r="G23" s="188">
        <f t="shared" si="0"/>
        <v>3794.8</v>
      </c>
      <c r="H23" s="182" t="str">
        <f>IF(D23="","",VLOOKUP(B23,Data!$B$5:$D$404,3,FALSE))</f>
        <v>C/T</v>
      </c>
      <c r="I23" s="182" t="str">
        <f>IF(D23="","",VLOOKUP(B23,Data!$B$5:$M$404,12,FALSE))</f>
        <v>Indonesia</v>
      </c>
      <c r="J23" s="553" t="s">
        <v>896</v>
      </c>
      <c r="K23" s="183">
        <f>IF(D23="","",VLOOKUP(B23,Data!$B$5:$E$404,4,FALSE)*D23)</f>
        <v>444</v>
      </c>
      <c r="L23" s="183">
        <f>IF(D23="","",VLOOKUP(B23,Data!$B$5:$F$404,5,FALSE)*D23)</f>
        <v>402</v>
      </c>
      <c r="M23" s="189" t="e">
        <f>IF(B23=Data!B88,Data!G88,(IF(B23=Data!B94,Data!G94,(IF(B23=Data!B96,Data!G96,(IF(B23=Data!#REF!,Data!#REF!,(IF(B23=Data!#REF!,Data!#REF!,(IF(B23=Data!B79,Data!G79,(IF(B23=Data!#REF!,Data!#REF!,(IF(B23=Data!#REF!,Data!#REF!,Data!#REF!)))))))))))))))&amp;IF(B23=Data!B213,Data!G213,(IF(B23=Data!B214,Data!G214,(IF(B23=Data!#REF!,Data!#REF!,(IF(B23=Data!B209,Data!G209,(IF(B23=Data!B210,Data!G210,(IF(B23=Data!#REF!,Data!G906,(IF(B23=Data!#REF!,Data!#REF!,(IF(B23=Data!B266,Data!G266,Data!#REF!)))))))))))))))&amp;IF(B23=Data!#REF!,Data!#REF!,(IF(B23=Data!#REF!,Data!#REF!,(IF(B23=Data!#REF!,Data!#REF!,(IF(B23=Data!#REF!,Data!#REF!,(IF(B23=Data!#REF!,Data!#REF!,Data!#REF!)))))))))</f>
        <v>#REF!</v>
      </c>
      <c r="N23" s="377"/>
      <c r="O23" s="378"/>
      <c r="P23" s="186" t="e">
        <f>IF(B23=Data!B88,Data!H88,(IF(B23=Data!B94,Data!H94,(IF(B23=Data!B96,Data!H96,(IF(B23=Data!#REF!,Data!#REF!,(IF(B23=Data!#REF!,Data!#REF!,(IF(B23=Data!B79,Data!H79,(IF(B23=Data!#REF!,Data!#REF!,(IF(B23=Data!#REF!,Data!#REF!,Data!#REF!)))))))))))))))&amp;IF(B23=Data!B213,Data!H213,(IF(B23=Data!B214,Data!H214,(IF(B23=Data!#REF!,Data!#REF!,(IF(B23=Data!B209,Data!H209,(IF(B23=Data!B210,Data!H210,(IF(B23=Data!#REF!,Data!H906,(IF(B23=Data!#REF!,Data!#REF!,(IF(B23=Data!B266,Data!H266,Data!#REF!)))))))))))))))&amp;IF(B23=Data!#REF!,Data!#REF!,(IF(B23=Data!#REF!,Data!#REF!,(IF(B23=Data!#REF!,Data!#REF!,(IF(B23=Data!#REF!,Data!#REF!,(IF(B23=Data!#REF!,Data!#REF!,Data!#REF!)))))))))</f>
        <v>#REF!</v>
      </c>
      <c r="Q23" s="378"/>
      <c r="R23" s="378"/>
      <c r="S23" s="186" t="e">
        <f>IF(B23=Data!B88,Data!I88,(IF(B23=Data!B94,Data!I94,(IF(B23=Data!B96,Data!I96,(IF(B23=Data!#REF!,Data!#REF!,(IF(B23=Data!#REF!,Data!#REF!,(IF(B23=Data!B79,Data!I79,(IF(B23=Data!#REF!,Data!#REF!,(IF(B23=Data!#REF!,Data!#REF!,Data!#REF!)))))))))))))))&amp;IF(B23=Data!B213,Data!I213,(IF(B23=Data!B214,Data!I214,(IF(B23=Data!#REF!,Data!#REF!,(IF(B23=Data!B209,Data!I209,(IF(B23=Data!B210,Data!I210,(IF(B23=Data!#REF!,Data!I906,(IF(B23=Data!#REF!,Data!#REF!,(IF(B23=Data!B266,Data!I266,Data!#REF!)))))))))))))))&amp;IF(B23=Data!#REF!,Data!#REF!,(IF(B23=Data!#REF!,Data!#REF!,(IF(B23=Data!#REF!,Data!#REF!,(IF(B23=Data!#REF!,Data!#REF!,(IF(B23=Data!#REF!,Data!#REF!,Data!#REF!)))))))))</f>
        <v>#REF!</v>
      </c>
      <c r="T23" s="379"/>
      <c r="U23" s="186" t="e">
        <f>IF(B23=Data!B88,Data!J88,(IF(B23=Data!B94,Data!J94,(IF(B23=Data!B96,Data!J96,(IF(B23=Data!#REF!,Data!#REF!,(IF(B23=Data!#REF!,Data!#REF!,(IF(B23=Data!B79,Data!J79,(IF(B23=Data!#REF!,Data!#REF!,(IF(B23=Data!#REF!,Data!#REF!,Data!#REF!)))))))))))))))&amp;IF(B23=Data!B213,Data!J213,(IF(B23=Data!B214,Data!J214,(IF(B23=Data!#REF!,Data!#REF!,(IF(B23=Data!B209,Data!J209,(IF(B23=Data!B210,Data!J210,(IF(B23=Data!#REF!,Data!J906,(IF(B23=Data!#REF!,Data!#REF!,(IF(B23=Data!B266,Data!J266,Data!#REF!)))))))))))))))&amp;IF(B23=Data!#REF!,Data!#REF!,(IF(B23=Data!#REF!,Data!#REF!,(IF(B23=Data!#REF!,Data!#REF!,(IF(B23=Data!#REF!,Data!#REF!,(IF(B23=Data!#REF!,Data!#REF!,Data!#REF!)))))))))</f>
        <v>#REF!</v>
      </c>
      <c r="V23" s="184">
        <f>IF(D23="","",VLOOKUP(B23,Data!$B$5:$J$404,9,FALSE)*D23)</f>
        <v>2.3980000000000001</v>
      </c>
    </row>
    <row r="24" spans="1:30" s="340" customFormat="1" ht="17" customHeight="1">
      <c r="A24" s="272"/>
      <c r="B24" s="419"/>
      <c r="C24" s="187" t="str">
        <f>IF(D24="","",VLOOKUP(B24,Data!$B$5:$L$404,2,FALSE))</f>
        <v/>
      </c>
      <c r="D24" s="274"/>
      <c r="E24" s="466"/>
      <c r="F24" s="185" t="str">
        <f>IF(D24="","",VLOOKUP(B24,Data!$B$5:$L$404,11,FALSE))</f>
        <v/>
      </c>
      <c r="G24" s="188" t="str">
        <f t="shared" si="0"/>
        <v>-</v>
      </c>
      <c r="H24" s="182" t="str">
        <f>IF(D24="","",VLOOKUP(B24,Data!$B$5:$D$404,3,FALSE))</f>
        <v/>
      </c>
      <c r="I24" s="182" t="str">
        <f>IF(D24="","",VLOOKUP(B24,Data!$B$5:$M$404,12,FALSE))</f>
        <v/>
      </c>
      <c r="J24" s="553"/>
      <c r="K24" s="183" t="str">
        <f>IF(D24="","",VLOOKUP(B24,Data!$B$5:$E$404,4,FALSE)*D24)</f>
        <v/>
      </c>
      <c r="L24" s="183" t="str">
        <f>IF(D24="","",VLOOKUP(B24,Data!$B$5:$F$404,5,FALSE)*D24)</f>
        <v/>
      </c>
      <c r="M24" s="189" t="e">
        <f>IF(B24=Data!B90,Data!G90,(IF(B24=Data!B96,Data!G96,(IF(B24=Data!B98,Data!G98,(IF(B24=Data!#REF!,Data!#REF!,(IF(B24=Data!#REF!,Data!#REF!,(IF(B24=Data!B81,Data!G81,(IF(B24=Data!#REF!,Data!#REF!,(IF(B24=Data!#REF!,Data!#REF!,Data!#REF!)))))))))))))))&amp;IF(B24=Data!B215,Data!G215,(IF(B24=Data!B216,Data!G216,(IF(B24=Data!#REF!,Data!#REF!,(IF(B24=Data!B211,Data!G211,(IF(B24=Data!B212,Data!G212,(IF(B24=Data!#REF!,Data!G908,(IF(B24=Data!#REF!,Data!#REF!,(IF(B24=Data!B268,Data!G268,Data!#REF!)))))))))))))))&amp;IF(B24=Data!#REF!,Data!#REF!,(IF(B24=Data!#REF!,Data!#REF!,(IF(B24=Data!#REF!,Data!#REF!,(IF(B24=Data!#REF!,Data!#REF!,(IF(B24=Data!#REF!,Data!#REF!,Data!#REF!)))))))))</f>
        <v>#REF!</v>
      </c>
      <c r="N24" s="377"/>
      <c r="O24" s="378"/>
      <c r="P24" s="186" t="e">
        <f>IF(B24=Data!B90,Data!H90,(IF(B24=Data!B96,Data!H96,(IF(B24=Data!B98,Data!H98,(IF(B24=Data!#REF!,Data!#REF!,(IF(B24=Data!#REF!,Data!#REF!,(IF(B24=Data!B81,Data!H81,(IF(B24=Data!#REF!,Data!#REF!,(IF(B24=Data!#REF!,Data!#REF!,Data!#REF!)))))))))))))))&amp;IF(B24=Data!B215,Data!H215,(IF(B24=Data!B216,Data!H216,(IF(B24=Data!#REF!,Data!#REF!,(IF(B24=Data!B211,Data!H211,(IF(B24=Data!B212,Data!H212,(IF(B24=Data!#REF!,Data!H908,(IF(B24=Data!#REF!,Data!#REF!,(IF(B24=Data!B268,Data!H268,Data!#REF!)))))))))))))))&amp;IF(B24=Data!#REF!,Data!#REF!,(IF(B24=Data!#REF!,Data!#REF!,(IF(B24=Data!#REF!,Data!#REF!,(IF(B24=Data!#REF!,Data!#REF!,(IF(B24=Data!#REF!,Data!#REF!,Data!#REF!)))))))))</f>
        <v>#REF!</v>
      </c>
      <c r="Q24" s="378"/>
      <c r="R24" s="378"/>
      <c r="S24" s="186" t="e">
        <f>IF(B24=Data!B90,Data!I90,(IF(B24=Data!B96,Data!I96,(IF(B24=Data!B98,Data!I98,(IF(B24=Data!#REF!,Data!#REF!,(IF(B24=Data!#REF!,Data!#REF!,(IF(B24=Data!B81,Data!I81,(IF(B24=Data!#REF!,Data!#REF!,(IF(B24=Data!#REF!,Data!#REF!,Data!#REF!)))))))))))))))&amp;IF(B24=Data!B215,Data!I215,(IF(B24=Data!B216,Data!I216,(IF(B24=Data!#REF!,Data!#REF!,(IF(B24=Data!B211,Data!I211,(IF(B24=Data!B212,Data!I212,(IF(B24=Data!#REF!,Data!I908,(IF(B24=Data!#REF!,Data!#REF!,(IF(B24=Data!B268,Data!I268,Data!#REF!)))))))))))))))&amp;IF(B24=Data!#REF!,Data!#REF!,(IF(B24=Data!#REF!,Data!#REF!,(IF(B24=Data!#REF!,Data!#REF!,(IF(B24=Data!#REF!,Data!#REF!,(IF(B24=Data!#REF!,Data!#REF!,Data!#REF!)))))))))</f>
        <v>#REF!</v>
      </c>
      <c r="T24" s="379"/>
      <c r="U24" s="186" t="e">
        <f>IF(B24=Data!B90,Data!J90,(IF(B24=Data!B96,Data!J96,(IF(B24=Data!B98,Data!J98,(IF(B24=Data!#REF!,Data!#REF!,(IF(B24=Data!#REF!,Data!#REF!,(IF(B24=Data!B81,Data!J81,(IF(B24=Data!#REF!,Data!#REF!,(IF(B24=Data!#REF!,Data!#REF!,Data!#REF!)))))))))))))))&amp;IF(B24=Data!B215,Data!J215,(IF(B24=Data!B216,Data!J216,(IF(B24=Data!#REF!,Data!#REF!,(IF(B24=Data!B211,Data!J211,(IF(B24=Data!B212,Data!J212,(IF(B24=Data!#REF!,Data!J908,(IF(B24=Data!#REF!,Data!#REF!,(IF(B24=Data!B268,Data!J268,Data!#REF!)))))))))))))))&amp;IF(B24=Data!#REF!,Data!#REF!,(IF(B24=Data!#REF!,Data!#REF!,(IF(B24=Data!#REF!,Data!#REF!,(IF(B24=Data!#REF!,Data!#REF!,(IF(B24=Data!#REF!,Data!#REF!,Data!#REF!)))))))))</f>
        <v>#REF!</v>
      </c>
      <c r="V24" s="184" t="str">
        <f>IF(D24="","",VLOOKUP(B24,Data!$B$5:$J$404,9,FALSE)*D24)</f>
        <v/>
      </c>
    </row>
    <row r="25" spans="1:30" s="340" customFormat="1" ht="17" customHeight="1">
      <c r="A25" s="272"/>
      <c r="B25" s="419"/>
      <c r="C25" s="187" t="str">
        <f>IF(D25="","",VLOOKUP(B25,Data!$B$5:$L$404,2,FALSE))</f>
        <v/>
      </c>
      <c r="D25" s="274"/>
      <c r="E25" s="466"/>
      <c r="F25" s="185" t="str">
        <f>IF(D25="","",VLOOKUP(B25,Data!$B$5:$L$404,11,FALSE))</f>
        <v/>
      </c>
      <c r="G25" s="188" t="str">
        <f t="shared" si="0"/>
        <v>-</v>
      </c>
      <c r="H25" s="182" t="str">
        <f>IF(D25="","",VLOOKUP(B25,Data!$B$5:$D$404,3,FALSE))</f>
        <v/>
      </c>
      <c r="I25" s="182" t="str">
        <f>IF(D25="","",VLOOKUP(B25,Data!$B$5:$M$404,12,FALSE))</f>
        <v/>
      </c>
      <c r="J25" s="553"/>
      <c r="K25" s="183" t="str">
        <f>IF(D25="","",VLOOKUP(B25,Data!$B$5:$E$404,4,FALSE)*D25)</f>
        <v/>
      </c>
      <c r="L25" s="183" t="str">
        <f>IF(D25="","",VLOOKUP(B25,Data!$B$5:$F$404,5,FALSE)*D25)</f>
        <v/>
      </c>
      <c r="M25" s="189" t="e">
        <f>IF(B25=Data!B85,Data!G85,(IF(B25=Data!B91,Data!G91,(IF(B25=Data!B93,Data!G93,(IF(B25=Data!#REF!,Data!#REF!,(IF(B25=Data!#REF!,Data!#REF!,(IF(B25=Data!B76,Data!G76,(IF(B25=Data!#REF!,Data!#REF!,(IF(B25=Data!#REF!,Data!#REF!,Data!#REF!)))))))))))))))&amp;IF(B25=Data!B210,Data!G210,(IF(B25=Data!B211,Data!G211,(IF(B25=Data!#REF!,Data!#REF!,(IF(B25=Data!B206,Data!G206,(IF(B25=Data!B207,Data!G207,(IF(B25=Data!#REF!,Data!G903,(IF(B25=Data!#REF!,Data!#REF!,(IF(B25=Data!B263,Data!G263,Data!#REF!)))))))))))))))&amp;IF(B25=Data!#REF!,Data!#REF!,(IF(B25=Data!#REF!,Data!#REF!,(IF(B25=Data!#REF!,Data!#REF!,(IF(B25=Data!#REF!,Data!#REF!,(IF(B25=Data!#REF!,Data!#REF!,Data!#REF!)))))))))</f>
        <v>#REF!</v>
      </c>
      <c r="N25" s="377"/>
      <c r="O25" s="378"/>
      <c r="P25" s="186" t="e">
        <f>IF(B25=Data!B85,Data!H85,(IF(B25=Data!B91,Data!H91,(IF(B25=Data!B93,Data!H93,(IF(B25=Data!#REF!,Data!#REF!,(IF(B25=Data!#REF!,Data!#REF!,(IF(B25=Data!B76,Data!H76,(IF(B25=Data!#REF!,Data!#REF!,(IF(B25=Data!#REF!,Data!#REF!,Data!#REF!)))))))))))))))&amp;IF(B25=Data!B210,Data!H210,(IF(B25=Data!B211,Data!H211,(IF(B25=Data!#REF!,Data!#REF!,(IF(B25=Data!B206,Data!H206,(IF(B25=Data!B207,Data!H207,(IF(B25=Data!#REF!,Data!H903,(IF(B25=Data!#REF!,Data!#REF!,(IF(B25=Data!B263,Data!H263,Data!#REF!)))))))))))))))&amp;IF(B25=Data!#REF!,Data!#REF!,(IF(B25=Data!#REF!,Data!#REF!,(IF(B25=Data!#REF!,Data!#REF!,(IF(B25=Data!#REF!,Data!#REF!,(IF(B25=Data!#REF!,Data!#REF!,Data!#REF!)))))))))</f>
        <v>#REF!</v>
      </c>
      <c r="Q25" s="378"/>
      <c r="R25" s="378"/>
      <c r="S25" s="186" t="e">
        <f>IF(B25=Data!B85,Data!I85,(IF(B25=Data!B91,Data!I91,(IF(B25=Data!B93,Data!I93,(IF(B25=Data!#REF!,Data!#REF!,(IF(B25=Data!#REF!,Data!#REF!,(IF(B25=Data!B76,Data!I76,(IF(B25=Data!#REF!,Data!#REF!,(IF(B25=Data!#REF!,Data!#REF!,Data!#REF!)))))))))))))))&amp;IF(B25=Data!B210,Data!I210,(IF(B25=Data!B211,Data!I211,(IF(B25=Data!#REF!,Data!#REF!,(IF(B25=Data!B206,Data!I206,(IF(B25=Data!B207,Data!I207,(IF(B25=Data!#REF!,Data!I903,(IF(B25=Data!#REF!,Data!#REF!,(IF(B25=Data!B263,Data!I263,Data!#REF!)))))))))))))))&amp;IF(B25=Data!#REF!,Data!#REF!,(IF(B25=Data!#REF!,Data!#REF!,(IF(B25=Data!#REF!,Data!#REF!,(IF(B25=Data!#REF!,Data!#REF!,(IF(B25=Data!#REF!,Data!#REF!,Data!#REF!)))))))))</f>
        <v>#REF!</v>
      </c>
      <c r="T25" s="379"/>
      <c r="U25" s="186" t="e">
        <f>IF(B25=Data!B85,Data!J85,(IF(B25=Data!B91,Data!J91,(IF(B25=Data!B93,Data!J93,(IF(B25=Data!#REF!,Data!#REF!,(IF(B25=Data!#REF!,Data!#REF!,(IF(B25=Data!B76,Data!J76,(IF(B25=Data!#REF!,Data!#REF!,(IF(B25=Data!#REF!,Data!#REF!,Data!#REF!)))))))))))))))&amp;IF(B25=Data!B210,Data!J210,(IF(B25=Data!B211,Data!J211,(IF(B25=Data!#REF!,Data!#REF!,(IF(B25=Data!B206,Data!J206,(IF(B25=Data!B207,Data!J207,(IF(B25=Data!#REF!,Data!J903,(IF(B25=Data!#REF!,Data!#REF!,(IF(B25=Data!B263,Data!J263,Data!#REF!)))))))))))))))&amp;IF(B25=Data!#REF!,Data!#REF!,(IF(B25=Data!#REF!,Data!#REF!,(IF(B25=Data!#REF!,Data!#REF!,(IF(B25=Data!#REF!,Data!#REF!,(IF(B25=Data!#REF!,Data!#REF!,Data!#REF!)))))))))</f>
        <v>#REF!</v>
      </c>
      <c r="V25" s="184" t="str">
        <f>IF(D25="","",VLOOKUP(B25,Data!$B$5:$J$404,9,FALSE)*D25)</f>
        <v/>
      </c>
    </row>
    <row r="26" spans="1:30" s="340" customFormat="1" ht="17" customHeight="1">
      <c r="A26" s="272"/>
      <c r="B26" s="419"/>
      <c r="C26" s="187" t="str">
        <f>IF(D26="","",VLOOKUP(B26,Data!$B$5:$L$404,2,FALSE))</f>
        <v/>
      </c>
      <c r="D26" s="274"/>
      <c r="E26" s="466"/>
      <c r="F26" s="185" t="str">
        <f>IF(D26="","",VLOOKUP(B26,Data!$B$5:$L$404,11,FALSE))</f>
        <v/>
      </c>
      <c r="G26" s="188" t="str">
        <f t="shared" si="0"/>
        <v>-</v>
      </c>
      <c r="H26" s="182" t="str">
        <f>IF(D26="","",VLOOKUP(B26,Data!$B$5:$D$404,3,FALSE))</f>
        <v/>
      </c>
      <c r="I26" s="182" t="str">
        <f>IF(D26="","",VLOOKUP(B26,Data!$B$5:$M$404,12,FALSE))</f>
        <v/>
      </c>
      <c r="J26" s="553"/>
      <c r="K26" s="183" t="str">
        <f>IF(D26="","",VLOOKUP(B26,Data!$B$5:$E$404,4,FALSE)*D26)</f>
        <v/>
      </c>
      <c r="L26" s="183" t="str">
        <f>IF(D26="","",VLOOKUP(B26,Data!$B$5:$F$404,5,FALSE)*D26)</f>
        <v/>
      </c>
      <c r="M26" s="189" t="e">
        <f>IF(B26=Data!B83,Data!G83,(IF(B26=Data!B89,Data!G89,(IF(B26=Data!B91,Data!G91,(IF(B26=Data!#REF!,Data!#REF!,(IF(B26=Data!#REF!,Data!#REF!,(IF(B26=Data!B74,Data!G74,(IF(B26=Data!#REF!,Data!#REF!,(IF(B26=Data!#REF!,Data!#REF!,Data!#REF!)))))))))))))))&amp;IF(B26=Data!B208,Data!G208,(IF(B26=Data!B209,Data!G209,(IF(B26=Data!#REF!,Data!#REF!,(IF(B26=Data!B204,Data!G204,(IF(B26=Data!B205,Data!G205,(IF(B26=Data!#REF!,Data!G901,(IF(B26=Data!#REF!,Data!#REF!,(IF(B26=Data!B261,Data!G261,Data!#REF!)))))))))))))))&amp;IF(B26=Data!#REF!,Data!#REF!,(IF(B26=Data!#REF!,Data!#REF!,(IF(B26=Data!#REF!,Data!#REF!,(IF(B26=Data!#REF!,Data!#REF!,(IF(B26=Data!#REF!,Data!#REF!,Data!#REF!)))))))))</f>
        <v>#REF!</v>
      </c>
      <c r="N26" s="377"/>
      <c r="O26" s="378"/>
      <c r="P26" s="186" t="e">
        <f>IF(B26=Data!B83,Data!H83,(IF(B26=Data!B89,Data!H89,(IF(B26=Data!B91,Data!H91,(IF(B26=Data!#REF!,Data!#REF!,(IF(B26=Data!#REF!,Data!#REF!,(IF(B26=Data!B74,Data!H74,(IF(B26=Data!#REF!,Data!#REF!,(IF(B26=Data!#REF!,Data!#REF!,Data!#REF!)))))))))))))))&amp;IF(B26=Data!B208,Data!H208,(IF(B26=Data!B209,Data!H209,(IF(B26=Data!#REF!,Data!#REF!,(IF(B26=Data!B204,Data!H204,(IF(B26=Data!B205,Data!H205,(IF(B26=Data!#REF!,Data!H901,(IF(B26=Data!#REF!,Data!#REF!,(IF(B26=Data!B261,Data!H261,Data!#REF!)))))))))))))))&amp;IF(B26=Data!#REF!,Data!#REF!,(IF(B26=Data!#REF!,Data!#REF!,(IF(B26=Data!#REF!,Data!#REF!,(IF(B26=Data!#REF!,Data!#REF!,(IF(B26=Data!#REF!,Data!#REF!,Data!#REF!)))))))))</f>
        <v>#REF!</v>
      </c>
      <c r="Q26" s="378"/>
      <c r="R26" s="378"/>
      <c r="S26" s="186" t="e">
        <f>IF(B26=Data!B83,Data!I83,(IF(B26=Data!B89,Data!I89,(IF(B26=Data!B91,Data!I91,(IF(B26=Data!#REF!,Data!#REF!,(IF(B26=Data!#REF!,Data!#REF!,(IF(B26=Data!B74,Data!I74,(IF(B26=Data!#REF!,Data!#REF!,(IF(B26=Data!#REF!,Data!#REF!,Data!#REF!)))))))))))))))&amp;IF(B26=Data!B208,Data!I208,(IF(B26=Data!B209,Data!I209,(IF(B26=Data!#REF!,Data!#REF!,(IF(B26=Data!B204,Data!I204,(IF(B26=Data!B205,Data!I205,(IF(B26=Data!#REF!,Data!I901,(IF(B26=Data!#REF!,Data!#REF!,(IF(B26=Data!B261,Data!I261,Data!#REF!)))))))))))))))&amp;IF(B26=Data!#REF!,Data!#REF!,(IF(B26=Data!#REF!,Data!#REF!,(IF(B26=Data!#REF!,Data!#REF!,(IF(B26=Data!#REF!,Data!#REF!,(IF(B26=Data!#REF!,Data!#REF!,Data!#REF!)))))))))</f>
        <v>#REF!</v>
      </c>
      <c r="T26" s="379"/>
      <c r="U26" s="186" t="e">
        <f>IF(B26=Data!B83,Data!J83,(IF(B26=Data!B89,Data!J89,(IF(B26=Data!B91,Data!J91,(IF(B26=Data!#REF!,Data!#REF!,(IF(B26=Data!#REF!,Data!#REF!,(IF(B26=Data!B74,Data!J74,(IF(B26=Data!#REF!,Data!#REF!,(IF(B26=Data!#REF!,Data!#REF!,Data!#REF!)))))))))))))))&amp;IF(B26=Data!B208,Data!J208,(IF(B26=Data!B209,Data!J209,(IF(B26=Data!#REF!,Data!#REF!,(IF(B26=Data!B204,Data!J204,(IF(B26=Data!B205,Data!J205,(IF(B26=Data!#REF!,Data!J901,(IF(B26=Data!#REF!,Data!#REF!,(IF(B26=Data!B261,Data!J261,Data!#REF!)))))))))))))))&amp;IF(B26=Data!#REF!,Data!#REF!,(IF(B26=Data!#REF!,Data!#REF!,(IF(B26=Data!#REF!,Data!#REF!,(IF(B26=Data!#REF!,Data!#REF!,(IF(B26=Data!#REF!,Data!#REF!,Data!#REF!)))))))))</f>
        <v>#REF!</v>
      </c>
      <c r="V26" s="184" t="str">
        <f>IF(D26="","",VLOOKUP(B26,Data!$B$5:$J$404,9,FALSE)*D26)</f>
        <v/>
      </c>
    </row>
    <row r="27" spans="1:30" s="409" customFormat="1" ht="17" customHeight="1">
      <c r="A27" s="410"/>
      <c r="B27" s="368"/>
      <c r="C27" s="187" t="str">
        <f>IF(D27="","",VLOOKUP(B27,Data!$B$5:$L$404,2,FALSE))</f>
        <v/>
      </c>
      <c r="D27" s="274"/>
      <c r="E27" s="273"/>
      <c r="F27" s="376" t="str">
        <f>IF(D27="","",VLOOKUP(B27,Data!$B$5:$L$404,11,FALSE))</f>
        <v/>
      </c>
      <c r="G27" s="400" t="str">
        <f t="shared" si="0"/>
        <v>-</v>
      </c>
      <c r="H27" s="401" t="str">
        <f>IF(D27="","",VLOOKUP(B27,Data!$B$5:$D$404,3,FALSE))</f>
        <v/>
      </c>
      <c r="I27" s="401" t="str">
        <f>IF(D27="","",VLOOKUP(B27,Data!$B$5:$M$404,12,FALSE))</f>
        <v/>
      </c>
      <c r="J27" s="402"/>
      <c r="K27" s="187" t="str">
        <f>IF(D27="","",VLOOKUP(B27,Data!$B$5:$E$404,4,FALSE)*D27)</f>
        <v/>
      </c>
      <c r="L27" s="187" t="str">
        <f>IF(D27="","",VLOOKUP(B27,Data!$B$5:$F$404,5,FALSE)*D27)</f>
        <v/>
      </c>
      <c r="M27" s="403"/>
      <c r="N27" s="404"/>
      <c r="O27" s="405"/>
      <c r="P27" s="406"/>
      <c r="Q27" s="405"/>
      <c r="R27" s="405"/>
      <c r="S27" s="406"/>
      <c r="T27" s="407"/>
      <c r="U27" s="406"/>
      <c r="V27" s="408" t="str">
        <f>IF(D27="","",VLOOKUP(B27,Data!$B$5:$J$404,9,FALSE)*D27)</f>
        <v/>
      </c>
      <c r="W27" s="386"/>
      <c r="X27" s="386"/>
      <c r="Y27" s="386"/>
      <c r="Z27" s="386"/>
      <c r="AA27" s="386"/>
      <c r="AB27" s="386"/>
      <c r="AC27" s="386"/>
      <c r="AD27" s="386"/>
    </row>
    <row r="28" spans="1:30" s="340" customFormat="1" ht="17" customHeight="1">
      <c r="A28" s="410"/>
      <c r="B28" s="342"/>
      <c r="C28" s="187" t="str">
        <f>IF(D28="","",VLOOKUP(B28,Data!$B$5:$L$404,2,FALSE))</f>
        <v/>
      </c>
      <c r="D28" s="274"/>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399"/>
      <c r="B29" s="342" t="s">
        <v>871</v>
      </c>
      <c r="C29" s="187" t="str">
        <f>IF(D29="","",VLOOKUP(B29,Data!$B$5:$L$404,2,FALSE))</f>
        <v/>
      </c>
      <c r="D29" s="274"/>
      <c r="E29" s="276"/>
      <c r="F29" s="185" t="str">
        <f>IF(D29="","",VLOOKUP(B29,Data!$B$5:$L$404,11,FALSE))</f>
        <v/>
      </c>
      <c r="G29" s="188" t="str">
        <f t="shared" si="0"/>
        <v>-</v>
      </c>
      <c r="H29" s="182" t="str">
        <f>IF(D29="","",VLOOKUP(B29,Data!$B$5:$D$404,3,FALSE))</f>
        <v/>
      </c>
      <c r="I29" s="182" t="str">
        <f>IF(D29="","",VLOOKUP(B29,Data!$B$5:$M$404,12,FALSE))</f>
        <v/>
      </c>
      <c r="J29" s="246"/>
      <c r="K29" s="183" t="str">
        <f>IF(D29="","",VLOOKUP(B29,Data!$B$5:$E$404,4,FALSE)*D29)</f>
        <v/>
      </c>
      <c r="L29" s="183" t="str">
        <f>IF(D29="","",VLOOKUP(B29,Data!$B$5:$F$404,5,FALSE)*D29)</f>
        <v/>
      </c>
      <c r="M29" s="189"/>
      <c r="N29" s="377"/>
      <c r="O29" s="378"/>
      <c r="P29" s="186"/>
      <c r="Q29" s="378"/>
      <c r="R29" s="378"/>
      <c r="S29" s="186"/>
      <c r="T29" s="379"/>
      <c r="U29" s="186"/>
      <c r="V29" s="184" t="str">
        <f>IF(D29="","",VLOOKUP(B29,Data!$B$5:$J$404,9,FALSE)*D29)</f>
        <v/>
      </c>
      <c r="W29" s="282"/>
      <c r="X29" s="282"/>
      <c r="Y29" s="282"/>
      <c r="Z29" s="282"/>
      <c r="AA29" s="282"/>
      <c r="AB29" s="282"/>
      <c r="AC29" s="282"/>
      <c r="AD29" s="282"/>
    </row>
    <row r="30" spans="1:30" s="340" customFormat="1" ht="17" customHeight="1">
      <c r="A30" s="410"/>
      <c r="B30" s="342" t="s">
        <v>1310</v>
      </c>
      <c r="C30" s="187"/>
      <c r="D30" s="274" t="s">
        <v>12</v>
      </c>
      <c r="E30" s="276"/>
      <c r="F30" s="185"/>
      <c r="G30" s="188"/>
      <c r="H30" s="182"/>
      <c r="I30" s="182"/>
      <c r="J30" s="246"/>
      <c r="K30" s="183"/>
      <c r="L30" s="183"/>
      <c r="M30" s="189" t="e">
        <f>IF(B30=Data!B87,Data!G87,(IF(B30=Data!B93,Data!G93,(IF(B30=Data!B95,Data!G95,(IF(B30=Data!#REF!,Data!#REF!,(IF(B30=Data!#REF!,Data!#REF!,(IF(B30=Data!B78,Data!G78,(IF(B30=Data!#REF!,Data!#REF!,(IF(B30=Data!#REF!,Data!#REF!,Data!#REF!)))))))))))))))&amp;IF(B30=Data!B212,Data!G212,(IF(B30=Data!B213,Data!G213,(IF(B30=Data!#REF!,Data!#REF!,(IF(B30=Data!B208,Data!G208,(IF(B30=Data!B209,Data!G209,(IF(B30=Data!#REF!,Data!G905,(IF(B30=Data!#REF!,Data!#REF!,(IF(B30=Data!B265,Data!G265,Data!#REF!)))))))))))))))&amp;IF(B30=Data!#REF!,Data!#REF!,(IF(B30=Data!#REF!,Data!#REF!,(IF(B30=Data!#REF!,Data!#REF!,(IF(B30=Data!#REF!,Data!#REF!,(IF(B30=Data!#REF!,Data!#REF!,Data!#REF!)))))))))</f>
        <v>#REF!</v>
      </c>
      <c r="N30" s="377"/>
      <c r="O30" s="378"/>
      <c r="P30" s="186" t="e">
        <f>IF(B30=Data!B87,Data!H87,(IF(B30=Data!B93,Data!H93,(IF(B30=Data!B95,Data!H95,(IF(B30=Data!#REF!,Data!#REF!,(IF(B30=Data!#REF!,Data!#REF!,(IF(B30=Data!B78,Data!H78,(IF(B30=Data!#REF!,Data!#REF!,(IF(B30=Data!#REF!,Data!#REF!,Data!#REF!)))))))))))))))&amp;IF(B30=Data!B212,Data!H212,(IF(B30=Data!B213,Data!H213,(IF(B30=Data!#REF!,Data!#REF!,(IF(B30=Data!B208,Data!H208,(IF(B30=Data!B209,Data!H209,(IF(B30=Data!#REF!,Data!H905,(IF(B30=Data!#REF!,Data!#REF!,(IF(B30=Data!B265,Data!H265,Data!#REF!)))))))))))))))&amp;IF(B30=Data!#REF!,Data!#REF!,(IF(B30=Data!#REF!,Data!#REF!,(IF(B30=Data!#REF!,Data!#REF!,(IF(B30=Data!#REF!,Data!#REF!,(IF(B30=Data!#REF!,Data!#REF!,Data!#REF!)))))))))</f>
        <v>#REF!</v>
      </c>
      <c r="Q30" s="378"/>
      <c r="R30" s="378"/>
      <c r="S30" s="186" t="e">
        <f>IF(B30=Data!B87,Data!I87,(IF(B30=Data!B93,Data!I93,(IF(B30=Data!B95,Data!I95,(IF(B30=Data!#REF!,Data!#REF!,(IF(B30=Data!#REF!,Data!#REF!,(IF(B30=Data!B78,Data!I78,(IF(B30=Data!#REF!,Data!#REF!,(IF(B30=Data!#REF!,Data!#REF!,Data!#REF!)))))))))))))))&amp;IF(B30=Data!B212,Data!I212,(IF(B30=Data!B213,Data!I213,(IF(B30=Data!#REF!,Data!#REF!,(IF(B30=Data!B208,Data!I208,(IF(B30=Data!B209,Data!I209,(IF(B30=Data!#REF!,Data!I905,(IF(B30=Data!#REF!,Data!#REF!,(IF(B30=Data!B265,Data!I265,Data!#REF!)))))))))))))))&amp;IF(B30=Data!#REF!,Data!#REF!,(IF(B30=Data!#REF!,Data!#REF!,(IF(B30=Data!#REF!,Data!#REF!,(IF(B30=Data!#REF!,Data!#REF!,(IF(B30=Data!#REF!,Data!#REF!,Data!#REF!)))))))))</f>
        <v>#REF!</v>
      </c>
      <c r="T30" s="379"/>
      <c r="U30" s="186" t="e">
        <f>IF(B30=Data!B87,Data!J87,(IF(B30=Data!B93,Data!J93,(IF(B30=Data!B95,Data!J95,(IF(B30=Data!#REF!,Data!#REF!,(IF(B30=Data!#REF!,Data!#REF!,(IF(B30=Data!B78,Data!J78,(IF(B30=Data!#REF!,Data!#REF!,(IF(B30=Data!#REF!,Data!#REF!,Data!#REF!)))))))))))))))&amp;IF(B30=Data!B212,Data!J212,(IF(B30=Data!B213,Data!J213,(IF(B30=Data!#REF!,Data!#REF!,(IF(B30=Data!B208,Data!J208,(IF(B30=Data!B209,Data!J209,(IF(B30=Data!#REF!,Data!J905,(IF(B30=Data!#REF!,Data!#REF!,(IF(B30=Data!B265,Data!J265,Data!#REF!)))))))))))))))&amp;IF(B30=Data!#REF!,Data!#REF!,(IF(B30=Data!#REF!,Data!#REF!,(IF(B30=Data!#REF!,Data!#REF!,(IF(B30=Data!#REF!,Data!#REF!,(IF(B30=Data!#REF!,Data!#REF!,Data!#REF!)))))))))</f>
        <v>#REF!</v>
      </c>
      <c r="V30" s="184"/>
      <c r="W30" s="282"/>
      <c r="X30" s="282"/>
      <c r="Y30" s="282"/>
      <c r="Z30" s="282"/>
      <c r="AA30" s="282"/>
      <c r="AB30" s="282"/>
      <c r="AC30" s="282"/>
      <c r="AD30" s="282"/>
    </row>
    <row r="31" spans="1:30" s="340" customFormat="1" ht="19.5" customHeight="1">
      <c r="A31" s="272"/>
      <c r="B31" s="695" t="s">
        <v>1315</v>
      </c>
      <c r="C31" s="696"/>
      <c r="D31" s="269">
        <f>SUM(D16:D30)</f>
        <v>58</v>
      </c>
      <c r="E31" s="374"/>
      <c r="F31" s="380"/>
      <c r="G31" s="191">
        <f>SUM(G16:G30)</f>
        <v>120813.65000000001</v>
      </c>
      <c r="H31" s="191"/>
      <c r="I31" s="383"/>
      <c r="J31" s="343"/>
      <c r="K31" s="191">
        <f>SUM(K16:K30)</f>
        <v>13231</v>
      </c>
      <c r="L31" s="191">
        <f>SUM(L16:L30)</f>
        <v>12058</v>
      </c>
      <c r="M31" s="191" t="e">
        <f>SUM(M16:M30)</f>
        <v>#REF!</v>
      </c>
      <c r="N31" s="190">
        <f>SUM(N14:N15)</f>
        <v>0</v>
      </c>
      <c r="O31" s="190" t="e">
        <f>SUM(#REF!)</f>
        <v>#REF!</v>
      </c>
      <c r="P31" s="190">
        <f>SUM(P14:P15)</f>
        <v>0</v>
      </c>
      <c r="Q31" s="190">
        <f>SUM(Q14:Q15)</f>
        <v>0</v>
      </c>
      <c r="R31" s="190" t="e">
        <f>SUM(#REF!)</f>
        <v>#REF!</v>
      </c>
      <c r="S31" s="190">
        <f>SUM(S14:S15)</f>
        <v>0</v>
      </c>
      <c r="T31" s="190">
        <f>SUM(T14:T15)</f>
        <v>0</v>
      </c>
      <c r="U31" s="190"/>
      <c r="V31" s="192">
        <f>SUM(V16:V30)</f>
        <v>74.09699999999998</v>
      </c>
      <c r="W31" s="282"/>
    </row>
    <row r="32" spans="1:30" ht="10.5" customHeight="1">
      <c r="A32" s="272"/>
      <c r="B32" s="697"/>
      <c r="C32" s="698"/>
      <c r="D32" s="395"/>
      <c r="E32" s="375"/>
      <c r="F32" s="311"/>
      <c r="G32" s="160" t="s">
        <v>523</v>
      </c>
      <c r="H32" s="157"/>
      <c r="I32" s="344"/>
      <c r="J32" s="344"/>
      <c r="K32" s="344"/>
      <c r="L32" s="161"/>
      <c r="M32" s="151"/>
      <c r="N32" s="298"/>
      <c r="U32" s="298"/>
      <c r="V32" s="298"/>
    </row>
    <row r="33" spans="1:22" ht="14">
      <c r="A33" s="290" t="s">
        <v>524</v>
      </c>
      <c r="B33" s="346"/>
      <c r="C33" s="347"/>
      <c r="D33" s="396" t="s">
        <v>81</v>
      </c>
      <c r="E33" s="305"/>
      <c r="F33" s="68" t="s">
        <v>82</v>
      </c>
      <c r="G33" s="72"/>
      <c r="H33" s="322" t="s">
        <v>83</v>
      </c>
      <c r="I33" s="349"/>
      <c r="J33" s="152" t="s">
        <v>84</v>
      </c>
      <c r="K33" s="152"/>
      <c r="L33" s="682" t="s">
        <v>85</v>
      </c>
      <c r="M33" s="683"/>
      <c r="N33" s="683"/>
      <c r="O33" s="683"/>
      <c r="P33" s="683"/>
      <c r="Q33" s="683"/>
      <c r="R33" s="683"/>
      <c r="S33" s="683"/>
      <c r="T33" s="683"/>
      <c r="U33" s="683"/>
      <c r="V33" s="684"/>
    </row>
    <row r="34" spans="1:22" ht="14">
      <c r="A34" s="297" t="s">
        <v>525</v>
      </c>
      <c r="B34" s="334"/>
      <c r="C34" s="308"/>
      <c r="D34" s="386" t="s">
        <v>87</v>
      </c>
      <c r="F34" s="685"/>
      <c r="G34" s="686"/>
      <c r="H34" s="297" t="s">
        <v>88</v>
      </c>
      <c r="I34" s="350"/>
      <c r="J34" s="154" t="s">
        <v>89</v>
      </c>
      <c r="K34" s="154"/>
      <c r="L34" s="150"/>
      <c r="V34" s="155"/>
    </row>
    <row r="35" spans="1:22">
      <c r="A35" s="297" t="s">
        <v>526</v>
      </c>
      <c r="B35" s="297"/>
      <c r="C35" s="298"/>
      <c r="D35" s="386"/>
      <c r="F35" s="685"/>
      <c r="G35" s="686"/>
      <c r="H35" s="297"/>
      <c r="I35" s="350"/>
      <c r="J35" s="154" t="s">
        <v>93</v>
      </c>
      <c r="K35" s="154"/>
      <c r="L35" s="150"/>
      <c r="V35" s="155"/>
    </row>
    <row r="36" spans="1:22" ht="10.5" customHeight="1">
      <c r="A36" s="311"/>
      <c r="B36" s="351"/>
      <c r="C36" s="352"/>
      <c r="D36" s="386" t="s">
        <v>94</v>
      </c>
      <c r="F36" s="685"/>
      <c r="G36" s="686"/>
      <c r="H36" s="297" t="s">
        <v>95</v>
      </c>
      <c r="I36" s="350"/>
      <c r="J36" s="154"/>
      <c r="K36" s="154"/>
      <c r="L36" s="150"/>
      <c r="V36" s="155"/>
    </row>
    <row r="37" spans="1:22" ht="13">
      <c r="A37" s="290" t="s">
        <v>96</v>
      </c>
      <c r="C37" s="292"/>
      <c r="D37" s="386" t="s">
        <v>97</v>
      </c>
      <c r="F37" s="76" t="s">
        <v>98</v>
      </c>
      <c r="G37" s="73"/>
      <c r="H37" s="297" t="s">
        <v>88</v>
      </c>
      <c r="I37" s="350"/>
      <c r="J37" s="154" t="s">
        <v>99</v>
      </c>
      <c r="K37" s="154"/>
      <c r="L37" s="150"/>
      <c r="V37" s="155"/>
    </row>
    <row r="38" spans="1:22" ht="10.5" customHeight="1">
      <c r="A38" s="297" t="s">
        <v>527</v>
      </c>
      <c r="C38" s="298"/>
      <c r="D38" s="386" t="s">
        <v>100</v>
      </c>
      <c r="F38" s="77"/>
      <c r="G38" s="162"/>
      <c r="H38" s="297" t="s">
        <v>101</v>
      </c>
      <c r="I38" s="350"/>
      <c r="J38" s="154" t="s">
        <v>528</v>
      </c>
      <c r="K38" s="154"/>
      <c r="L38" s="687" t="s">
        <v>103</v>
      </c>
      <c r="M38" s="688"/>
      <c r="N38" s="688"/>
      <c r="O38" s="688"/>
      <c r="P38" s="688"/>
      <c r="Q38" s="688"/>
      <c r="R38" s="688"/>
      <c r="S38" s="688"/>
      <c r="T38" s="688"/>
      <c r="U38" s="688"/>
      <c r="V38" s="689"/>
    </row>
    <row r="39" spans="1:22">
      <c r="A39" s="311"/>
      <c r="B39" s="312"/>
      <c r="C39" s="313"/>
      <c r="D39" s="397"/>
      <c r="E39" s="312"/>
      <c r="F39" s="673" t="s">
        <v>1306</v>
      </c>
      <c r="G39" s="674"/>
      <c r="H39" s="673" t="s">
        <v>1307</v>
      </c>
      <c r="I39" s="674"/>
      <c r="J39" s="158" t="s">
        <v>104</v>
      </c>
      <c r="K39" s="158"/>
      <c r="L39" s="675" t="s">
        <v>105</v>
      </c>
      <c r="M39" s="676"/>
      <c r="N39" s="676"/>
      <c r="O39" s="676"/>
      <c r="P39" s="676"/>
      <c r="Q39" s="676"/>
      <c r="R39" s="676"/>
      <c r="S39" s="676"/>
      <c r="T39" s="676"/>
      <c r="U39" s="676"/>
      <c r="V39" s="677"/>
    </row>
    <row r="40" spans="1:22">
      <c r="B40" s="305"/>
    </row>
    <row r="46" spans="1:22" s="354" customFormat="1" ht="26.25" customHeight="1">
      <c r="A46" s="163" t="s">
        <v>886</v>
      </c>
      <c r="B46" s="146"/>
      <c r="C46" s="163" t="s">
        <v>569</v>
      </c>
      <c r="D46" s="362"/>
      <c r="E46" s="362"/>
      <c r="F46" s="363"/>
      <c r="G46" s="163" t="s">
        <v>880</v>
      </c>
      <c r="H46" s="146"/>
      <c r="I46" s="163" t="s">
        <v>569</v>
      </c>
      <c r="K46" s="265"/>
      <c r="L46" s="265"/>
      <c r="V46" s="264"/>
    </row>
    <row r="47" spans="1:22" s="354" customFormat="1" ht="19.25" customHeight="1">
      <c r="A47" s="163" t="s">
        <v>887</v>
      </c>
      <c r="B47" s="146"/>
      <c r="C47" s="163" t="s">
        <v>891</v>
      </c>
      <c r="D47" s="362"/>
      <c r="E47" s="362"/>
      <c r="F47" s="363"/>
      <c r="G47" s="247" t="s">
        <v>881</v>
      </c>
      <c r="H47" s="381"/>
      <c r="I47" s="247" t="s">
        <v>891</v>
      </c>
      <c r="K47" s="265"/>
      <c r="L47" s="265"/>
      <c r="V47" s="264"/>
    </row>
    <row r="48" spans="1:22" s="354" customFormat="1" ht="19.25" customHeight="1">
      <c r="A48" s="163" t="s">
        <v>888</v>
      </c>
      <c r="B48" s="146"/>
      <c r="C48" s="163" t="s">
        <v>891</v>
      </c>
      <c r="D48" s="362"/>
      <c r="E48" s="362"/>
      <c r="F48" s="363"/>
      <c r="G48" s="163" t="s">
        <v>882</v>
      </c>
      <c r="H48" s="146"/>
      <c r="I48" s="163" t="s">
        <v>569</v>
      </c>
      <c r="K48" s="265"/>
      <c r="L48" s="265"/>
      <c r="V48" s="264"/>
    </row>
    <row r="49" spans="1:22" s="354" customFormat="1" ht="19.25" customHeight="1">
      <c r="A49" s="163" t="s">
        <v>889</v>
      </c>
      <c r="B49" s="146"/>
      <c r="C49" s="163" t="s">
        <v>569</v>
      </c>
      <c r="D49" s="362"/>
      <c r="E49" s="362"/>
      <c r="F49" s="363"/>
      <c r="G49" s="163" t="s">
        <v>883</v>
      </c>
      <c r="H49" s="146"/>
      <c r="I49" s="163" t="s">
        <v>569</v>
      </c>
      <c r="K49" s="265"/>
      <c r="L49" s="265"/>
      <c r="V49" s="264"/>
    </row>
    <row r="50" spans="1:22" s="354" customFormat="1" ht="19.25" customHeight="1">
      <c r="A50" s="163" t="s">
        <v>890</v>
      </c>
      <c r="B50" s="146"/>
      <c r="C50" s="163" t="s">
        <v>569</v>
      </c>
      <c r="D50" s="362"/>
      <c r="E50" s="362"/>
      <c r="F50" s="363"/>
      <c r="G50" s="163" t="s">
        <v>885</v>
      </c>
      <c r="H50" s="146"/>
      <c r="I50" s="163" t="s">
        <v>569</v>
      </c>
      <c r="K50" s="265"/>
      <c r="L50" s="265"/>
      <c r="V50" s="264"/>
    </row>
    <row r="51" spans="1:22" ht="18.75" customHeight="1">
      <c r="A51" s="411"/>
      <c r="B51" s="411"/>
      <c r="C51" s="411"/>
      <c r="D51" s="411"/>
      <c r="E51" s="411"/>
      <c r="F51" s="266"/>
      <c r="G51" s="163" t="s">
        <v>884</v>
      </c>
      <c r="H51" s="146"/>
      <c r="I51" s="163" t="s">
        <v>569</v>
      </c>
    </row>
    <row r="55" spans="1:22">
      <c r="A55" s="282" t="s">
        <v>1223</v>
      </c>
      <c r="L55" s="355"/>
    </row>
    <row r="56" spans="1:22" ht="14">
      <c r="A56" s="356"/>
      <c r="C56" s="334"/>
      <c r="D56" s="357"/>
      <c r="L56" s="358"/>
    </row>
    <row r="57" spans="1:22" ht="14">
      <c r="A57" s="359"/>
      <c r="C57" s="334"/>
      <c r="D57" s="357"/>
      <c r="L57" s="358"/>
    </row>
    <row r="58" spans="1:22" ht="14">
      <c r="A58" s="359"/>
      <c r="C58" s="334"/>
      <c r="D58" s="357"/>
      <c r="L58" s="358"/>
    </row>
    <row r="59" spans="1:22" ht="14">
      <c r="A59" s="359"/>
      <c r="B59" s="334"/>
      <c r="C59" s="334"/>
      <c r="D59" s="357"/>
      <c r="L59" s="358"/>
    </row>
    <row r="60" spans="1:22" ht="14">
      <c r="A60" s="359"/>
      <c r="B60" s="334"/>
      <c r="C60" s="334"/>
      <c r="D60" s="357"/>
      <c r="L60" s="358"/>
    </row>
    <row r="61" spans="1:22" ht="14">
      <c r="A61" s="359"/>
      <c r="B61" s="334"/>
      <c r="C61" s="334"/>
      <c r="D61" s="357"/>
      <c r="L61" s="358"/>
    </row>
    <row r="62" spans="1:22" ht="14">
      <c r="A62" s="334"/>
      <c r="B62" s="334"/>
      <c r="C62" s="334"/>
      <c r="D62" s="357"/>
      <c r="L62" s="360"/>
    </row>
    <row r="63" spans="1:22" ht="14">
      <c r="A63" s="359"/>
      <c r="B63" s="334"/>
      <c r="C63" s="334"/>
      <c r="D63" s="357"/>
    </row>
    <row r="64" spans="1:22" ht="14">
      <c r="A64" s="334"/>
      <c r="B64" s="334"/>
      <c r="C64" s="334"/>
      <c r="D64" s="357"/>
    </row>
    <row r="65" spans="1:4" ht="14">
      <c r="A65" s="334"/>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59"/>
      <c r="B75" s="334"/>
      <c r="C75" s="334"/>
      <c r="D75" s="357"/>
    </row>
    <row r="76" spans="1:4" ht="14">
      <c r="A76" s="334"/>
      <c r="B76" s="334"/>
      <c r="C76" s="334"/>
      <c r="D76" s="357"/>
    </row>
    <row r="77" spans="1:4" ht="14">
      <c r="B77" s="334"/>
    </row>
    <row r="78" spans="1:4" ht="14">
      <c r="B78" s="334"/>
    </row>
    <row r="79" spans="1:4" ht="14">
      <c r="B79" s="334"/>
    </row>
  </sheetData>
  <mergeCells count="9">
    <mergeCell ref="F39:G39"/>
    <mergeCell ref="H39:I39"/>
    <mergeCell ref="L39:V39"/>
    <mergeCell ref="B31:C32"/>
    <mergeCell ref="L33:V33"/>
    <mergeCell ref="F34:G34"/>
    <mergeCell ref="F35:G35"/>
    <mergeCell ref="F36:G36"/>
    <mergeCell ref="L38:V38"/>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58B18-4CAE-4BDF-852A-7B91759F02A2}">
  <sheetPr>
    <tabColor rgb="FF66FF99"/>
    <pageSetUpPr fitToPage="1"/>
  </sheetPr>
  <dimension ref="A1:AD71"/>
  <sheetViews>
    <sheetView zoomScale="70" zoomScaleNormal="70" zoomScaleSheetLayoutView="85" workbookViewId="0">
      <selection activeCell="F22" sqref="F22"/>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52"/>
      <c r="I10" s="653"/>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1291</v>
      </c>
      <c r="C18" s="187" t="str">
        <f>IF(D18="","",VLOOKUP(B18,Data!$B$5:$L$404,2,FALSE))</f>
        <v/>
      </c>
      <c r="D18" s="361"/>
      <c r="E18" s="276"/>
      <c r="F18" s="185" t="str">
        <f>IF(D18="","",VLOOKUP(B18,Data!$B$5:$L$404,11,FALSE))</f>
        <v/>
      </c>
      <c r="G18" s="188" t="str">
        <f t="shared" ref="G18:G24"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8</v>
      </c>
      <c r="B19" s="368" t="s">
        <v>213</v>
      </c>
      <c r="C19" s="187" t="str">
        <f>IF(D19="","",VLOOKUP(B19,Data!$B$5:$L$404,2,FALSE))</f>
        <v>WH50410</v>
      </c>
      <c r="D19" s="361">
        <v>9</v>
      </c>
      <c r="E19" s="276"/>
      <c r="F19" s="185">
        <f>IF(D19="","",VLOOKUP(B19,Data!$B$5:$L$404,11,FALSE))</f>
        <v>1897.4</v>
      </c>
      <c r="G19" s="188">
        <f t="shared" si="0"/>
        <v>17076.600000000002</v>
      </c>
      <c r="H19" s="182" t="str">
        <f>IF(D19="","",VLOOKUP(B19,Data!$B$5:$D$404,3,FALSE))</f>
        <v>C/T</v>
      </c>
      <c r="I19" s="182" t="str">
        <f>IF(D19="","",VLOOKUP(B19,Data!$B$5:$M$404,12,FALSE))</f>
        <v>Indonesia</v>
      </c>
      <c r="J19" s="280" t="s">
        <v>898</v>
      </c>
      <c r="K19" s="183">
        <f>IF(D19="","",VLOOKUP(B19,Data!$B$5:$E$404,4,FALSE)*D19)</f>
        <v>1998</v>
      </c>
      <c r="L19" s="183">
        <f>IF(D19="","",VLOOKUP(B19,Data!$B$5:$F$404,5,FALSE)*D19)</f>
        <v>1809</v>
      </c>
      <c r="M19" s="189"/>
      <c r="N19" s="377"/>
      <c r="O19" s="378"/>
      <c r="P19" s="186"/>
      <c r="Q19" s="378"/>
      <c r="R19" s="378"/>
      <c r="S19" s="186"/>
      <c r="T19" s="379"/>
      <c r="U19" s="186"/>
      <c r="V19" s="184">
        <f>IF(D19="","",VLOOKUP(B19,Data!$B$5:$J$404,9,FALSE)*D19)</f>
        <v>10.791</v>
      </c>
      <c r="W19" s="282"/>
      <c r="X19" s="282"/>
      <c r="Y19" s="282"/>
      <c r="Z19" s="282"/>
      <c r="AA19" s="282"/>
      <c r="AB19" s="282"/>
      <c r="AC19" s="282"/>
      <c r="AD19" s="282"/>
    </row>
    <row r="20" spans="1:30" s="340" customFormat="1" ht="17" customHeight="1">
      <c r="A20" s="272"/>
      <c r="B20" s="342"/>
      <c r="C20" s="187" t="str">
        <f>IF(D20="","",VLOOKUP(B20,Data!$B$5:$L$404,2,FALSE))</f>
        <v/>
      </c>
      <c r="D20" s="361"/>
      <c r="E20" s="276"/>
      <c r="F20" s="185" t="str">
        <f>IF(D20="","",VLOOKUP(B20,Data!$B$5:$L$404,11,FALSE))</f>
        <v/>
      </c>
      <c r="G20" s="188" t="str">
        <f t="shared" si="0"/>
        <v>-</v>
      </c>
      <c r="H20" s="182" t="str">
        <f>IF(D20="","",VLOOKUP(B20,Data!$B$5:$D$404,3,FALSE))</f>
        <v/>
      </c>
      <c r="I20" s="182" t="str">
        <f>IF(D20="","",VLOOKUP(B20,Data!$B$5:$M$404,12,FALSE))</f>
        <v/>
      </c>
      <c r="J20" s="246"/>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t="s">
        <v>871</v>
      </c>
      <c r="C23" s="187" t="str">
        <f>IF(D23="","",VLOOKUP(B23,Data!$B$5:$L$404,2,FALSE))</f>
        <v/>
      </c>
      <c r="D23" s="339"/>
      <c r="E23" s="412"/>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1310</v>
      </c>
      <c r="C24" s="187" t="str">
        <f>IF(D24="","",VLOOKUP(B24,Data!$B$5:$L$404,2,FALSE))</f>
        <v/>
      </c>
      <c r="D24" s="339"/>
      <c r="E24" s="276"/>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t="e">
        <f>IF(B24=Data!B87,Data!G87,(IF(B24=Data!B93,Data!G93,(IF(B24=Data!B95,Data!G95,(IF(B24=Data!#REF!,Data!#REF!,(IF(B24=Data!#REF!,Data!#REF!,(IF(B24=Data!B78,Data!G78,(IF(B24=Data!#REF!,Data!#REF!,(IF(B24=Data!#REF!,Data!#REF!,Data!#REF!)))))))))))))))&amp;IF(B24=Data!B212,Data!G212,(IF(B24=Data!B213,Data!G213,(IF(B24=Data!#REF!,Data!#REF!,(IF(B24=Data!B208,Data!G208,(IF(B24=Data!B209,Data!G209,(IF(B24=Data!#REF!,Data!G905,(IF(B24=Data!#REF!,Data!#REF!,(IF(B24=Data!B265,Data!G265,Data!#REF!)))))))))))))))&amp;IF(B24=Data!#REF!,Data!#REF!,(IF(B24=Data!#REF!,Data!#REF!,(IF(B24=Data!#REF!,Data!#REF!,(IF(B24=Data!#REF!,Data!#REF!,(IF(B24=Data!#REF!,Data!#REF!,Data!#REF!)))))))))</f>
        <v>#REF!</v>
      </c>
      <c r="N24" s="377"/>
      <c r="O24" s="378"/>
      <c r="P24" s="186" t="e">
        <f>IF(B24=Data!B87,Data!H87,(IF(B24=Data!B93,Data!H93,(IF(B24=Data!B95,Data!H95,(IF(B24=Data!#REF!,Data!#REF!,(IF(B24=Data!#REF!,Data!#REF!,(IF(B24=Data!B78,Data!H78,(IF(B24=Data!#REF!,Data!#REF!,(IF(B24=Data!#REF!,Data!#REF!,Data!#REF!)))))))))))))))&amp;IF(B24=Data!B212,Data!H212,(IF(B24=Data!B213,Data!H213,(IF(B24=Data!#REF!,Data!#REF!,(IF(B24=Data!B208,Data!H208,(IF(B24=Data!B209,Data!H209,(IF(B24=Data!#REF!,Data!H905,(IF(B24=Data!#REF!,Data!#REF!,(IF(B24=Data!B265,Data!H265,Data!#REF!)))))))))))))))&amp;IF(B24=Data!#REF!,Data!#REF!,(IF(B24=Data!#REF!,Data!#REF!,(IF(B24=Data!#REF!,Data!#REF!,(IF(B24=Data!#REF!,Data!#REF!,(IF(B24=Data!#REF!,Data!#REF!,Data!#REF!)))))))))</f>
        <v>#REF!</v>
      </c>
      <c r="Q24" s="378"/>
      <c r="R24" s="378"/>
      <c r="S24" s="186" t="e">
        <f>IF(B24=Data!B87,Data!I87,(IF(B24=Data!B93,Data!I93,(IF(B24=Data!B95,Data!I95,(IF(B24=Data!#REF!,Data!#REF!,(IF(B24=Data!#REF!,Data!#REF!,(IF(B24=Data!B78,Data!I78,(IF(B24=Data!#REF!,Data!#REF!,(IF(B24=Data!#REF!,Data!#REF!,Data!#REF!)))))))))))))))&amp;IF(B24=Data!B212,Data!I212,(IF(B24=Data!B213,Data!I213,(IF(B24=Data!#REF!,Data!#REF!,(IF(B24=Data!B208,Data!I208,(IF(B24=Data!B209,Data!I209,(IF(B24=Data!#REF!,Data!I905,(IF(B24=Data!#REF!,Data!#REF!,(IF(B24=Data!B265,Data!I265,Data!#REF!)))))))))))))))&amp;IF(B24=Data!#REF!,Data!#REF!,(IF(B24=Data!#REF!,Data!#REF!,(IF(B24=Data!#REF!,Data!#REF!,(IF(B24=Data!#REF!,Data!#REF!,(IF(B24=Data!#REF!,Data!#REF!,Data!#REF!)))))))))</f>
        <v>#REF!</v>
      </c>
      <c r="T24" s="379"/>
      <c r="U24" s="186" t="e">
        <f>IF(B24=Data!B87,Data!J87,(IF(B24=Data!B93,Data!J93,(IF(B24=Data!B95,Data!J95,(IF(B24=Data!#REF!,Data!#REF!,(IF(B24=Data!#REF!,Data!#REF!,(IF(B24=Data!B78,Data!J78,(IF(B24=Data!#REF!,Data!#REF!,(IF(B24=Data!#REF!,Data!#REF!,Data!#REF!)))))))))))))))&amp;IF(B24=Data!B212,Data!J212,(IF(B24=Data!B213,Data!J213,(IF(B24=Data!#REF!,Data!#REF!,(IF(B24=Data!B208,Data!J208,(IF(B24=Data!B209,Data!J209,(IF(B24=Data!#REF!,Data!J905,(IF(B24=Data!#REF!,Data!#REF!,(IF(B24=Data!B265,Data!J265,Data!#REF!)))))))))))))))&amp;IF(B24=Data!#REF!,Data!#REF!,(IF(B24=Data!#REF!,Data!#REF!,(IF(B24=Data!#REF!,Data!#REF!,(IF(B24=Data!#REF!,Data!#REF!,(IF(B24=Data!#REF!,Data!#REF!,Data!#REF!)))))))))</f>
        <v>#REF!</v>
      </c>
      <c r="V24" s="184" t="str">
        <f>IF(D24="","",VLOOKUP(B24,Data!$B$5:$J$404,9,FALSE)*D24)</f>
        <v/>
      </c>
      <c r="W24" s="282"/>
      <c r="X24" s="282"/>
      <c r="Y24" s="282"/>
      <c r="Z24" s="282"/>
      <c r="AA24" s="282"/>
      <c r="AB24" s="282"/>
      <c r="AC24" s="282"/>
      <c r="AD24" s="282"/>
    </row>
    <row r="25" spans="1:30" s="340" customFormat="1" ht="16.5" customHeight="1">
      <c r="A25" s="272"/>
      <c r="B25" s="695" t="s">
        <v>1316</v>
      </c>
      <c r="C25" s="696"/>
      <c r="D25" s="193">
        <f>SUM(D18:D24)</f>
        <v>9</v>
      </c>
      <c r="E25" s="380"/>
      <c r="F25" s="190"/>
      <c r="G25" s="191">
        <f>SUM(G18:G24)</f>
        <v>17076.600000000002</v>
      </c>
      <c r="H25" s="343"/>
      <c r="I25" s="343"/>
      <c r="J25" s="343"/>
      <c r="K25" s="191">
        <f>SUM(K18:K24)</f>
        <v>1998</v>
      </c>
      <c r="L25" s="191">
        <f>SUM(L18:L24)</f>
        <v>1809</v>
      </c>
      <c r="M25" s="190">
        <f>SUM(M16:M17)</f>
        <v>0</v>
      </c>
      <c r="N25" s="190"/>
      <c r="O25" s="190"/>
      <c r="P25" s="190"/>
      <c r="Q25" s="190"/>
      <c r="R25" s="190">
        <f>SUM(R16:R17)</f>
        <v>0</v>
      </c>
      <c r="S25" s="190">
        <f>SUM(S16:S17)</f>
        <v>0</v>
      </c>
      <c r="T25" s="190"/>
      <c r="U25" s="190">
        <f>SUM(U16:U17)</f>
        <v>0</v>
      </c>
      <c r="V25" s="192">
        <f>SUM(V18:V24)</f>
        <v>10.791</v>
      </c>
    </row>
    <row r="26" spans="1:30" ht="10.25" customHeight="1">
      <c r="A26" s="272"/>
      <c r="B26" s="697"/>
      <c r="C26" s="698"/>
      <c r="D26" s="345"/>
      <c r="E26" s="311"/>
      <c r="F26" s="160" t="s">
        <v>523</v>
      </c>
      <c r="G26" s="157"/>
      <c r="H26" s="344"/>
      <c r="I26" s="344"/>
      <c r="J26" s="344"/>
      <c r="K26" s="161"/>
      <c r="L26" s="151"/>
      <c r="M26" s="298"/>
      <c r="T26" s="298"/>
      <c r="U26" s="298"/>
      <c r="V26" s="155"/>
    </row>
    <row r="27" spans="1:30" ht="14">
      <c r="A27" s="290" t="s">
        <v>524</v>
      </c>
      <c r="B27" s="346"/>
      <c r="C27" s="347"/>
      <c r="D27" s="396" t="s">
        <v>81</v>
      </c>
      <c r="E27" s="305"/>
      <c r="F27" s="68" t="s">
        <v>82</v>
      </c>
      <c r="G27" s="72"/>
      <c r="H27" s="322" t="s">
        <v>83</v>
      </c>
      <c r="I27" s="349"/>
      <c r="J27" s="152" t="s">
        <v>84</v>
      </c>
      <c r="K27" s="152"/>
      <c r="L27" s="682" t="s">
        <v>85</v>
      </c>
      <c r="M27" s="683"/>
      <c r="N27" s="683"/>
      <c r="O27" s="683"/>
      <c r="P27" s="683"/>
      <c r="Q27" s="683"/>
      <c r="R27" s="683"/>
      <c r="S27" s="683"/>
      <c r="T27" s="683"/>
      <c r="U27" s="683"/>
      <c r="V27" s="684"/>
    </row>
    <row r="28" spans="1:30" ht="14">
      <c r="A28" s="297" t="s">
        <v>525</v>
      </c>
      <c r="B28" s="334"/>
      <c r="C28" s="308"/>
      <c r="D28" s="386" t="s">
        <v>87</v>
      </c>
      <c r="F28" s="685"/>
      <c r="G28" s="686"/>
      <c r="H28" s="297" t="s">
        <v>88</v>
      </c>
      <c r="I28" s="350"/>
      <c r="J28" s="154" t="s">
        <v>89</v>
      </c>
      <c r="K28" s="154"/>
      <c r="L28" s="150"/>
      <c r="V28" s="155"/>
    </row>
    <row r="29" spans="1:30">
      <c r="A29" s="297" t="s">
        <v>526</v>
      </c>
      <c r="B29" s="297"/>
      <c r="C29" s="298"/>
      <c r="D29" s="386"/>
      <c r="F29" s="685"/>
      <c r="G29" s="686"/>
      <c r="H29" s="297"/>
      <c r="I29" s="350"/>
      <c r="J29" s="154" t="s">
        <v>93</v>
      </c>
      <c r="K29" s="154"/>
      <c r="L29" s="150"/>
      <c r="V29" s="155"/>
    </row>
    <row r="30" spans="1:30" ht="10.5" customHeight="1">
      <c r="A30" s="311"/>
      <c r="B30" s="351"/>
      <c r="C30" s="352"/>
      <c r="D30" s="386" t="s">
        <v>94</v>
      </c>
      <c r="F30" s="685"/>
      <c r="G30" s="686"/>
      <c r="H30" s="297" t="s">
        <v>95</v>
      </c>
      <c r="I30" s="350"/>
      <c r="J30" s="154"/>
      <c r="K30" s="154"/>
      <c r="L30" s="150"/>
      <c r="V30" s="155"/>
    </row>
    <row r="31" spans="1:30" ht="13">
      <c r="A31" s="290" t="s">
        <v>96</v>
      </c>
      <c r="C31" s="292"/>
      <c r="D31" s="386" t="s">
        <v>97</v>
      </c>
      <c r="F31" s="76" t="s">
        <v>98</v>
      </c>
      <c r="G31" s="73"/>
      <c r="H31" s="297" t="s">
        <v>88</v>
      </c>
      <c r="I31" s="350"/>
      <c r="J31" s="154" t="s">
        <v>99</v>
      </c>
      <c r="K31" s="154"/>
      <c r="L31" s="150"/>
      <c r="V31" s="155"/>
    </row>
    <row r="32" spans="1:30" ht="10.5" customHeight="1">
      <c r="A32" s="297" t="s">
        <v>527</v>
      </c>
      <c r="C32" s="298"/>
      <c r="D32" s="386" t="s">
        <v>100</v>
      </c>
      <c r="F32" s="77"/>
      <c r="G32" s="162"/>
      <c r="H32" s="297" t="s">
        <v>101</v>
      </c>
      <c r="I32" s="350"/>
      <c r="J32" s="154" t="s">
        <v>528</v>
      </c>
      <c r="K32" s="154"/>
      <c r="L32" s="687" t="s">
        <v>103</v>
      </c>
      <c r="M32" s="688"/>
      <c r="N32" s="688"/>
      <c r="O32" s="688"/>
      <c r="P32" s="688"/>
      <c r="Q32" s="688"/>
      <c r="R32" s="688"/>
      <c r="S32" s="688"/>
      <c r="T32" s="688"/>
      <c r="U32" s="688"/>
      <c r="V32" s="689"/>
    </row>
    <row r="33" spans="1:22">
      <c r="A33" s="311"/>
      <c r="B33" s="312"/>
      <c r="C33" s="313"/>
      <c r="D33" s="397"/>
      <c r="E33" s="312"/>
      <c r="F33" s="673" t="s">
        <v>1306</v>
      </c>
      <c r="G33" s="674"/>
      <c r="H33" s="673" t="s">
        <v>1307</v>
      </c>
      <c r="I33" s="674"/>
      <c r="J33" s="158" t="s">
        <v>104</v>
      </c>
      <c r="K33" s="158"/>
      <c r="L33" s="675" t="s">
        <v>105</v>
      </c>
      <c r="M33" s="676"/>
      <c r="N33" s="676"/>
      <c r="O33" s="676"/>
      <c r="P33" s="676"/>
      <c r="Q33" s="676"/>
      <c r="R33" s="676"/>
      <c r="S33" s="676"/>
      <c r="T33" s="676"/>
      <c r="U33" s="676"/>
      <c r="V33" s="677"/>
    </row>
    <row r="34" spans="1:22">
      <c r="B34" s="305"/>
    </row>
    <row r="38" spans="1:22" s="354" customFormat="1" ht="21" customHeight="1">
      <c r="A38" s="163" t="s">
        <v>886</v>
      </c>
      <c r="B38" s="146"/>
      <c r="C38" s="163" t="s">
        <v>569</v>
      </c>
      <c r="D38" s="362"/>
      <c r="E38" s="362"/>
      <c r="F38" s="363"/>
      <c r="G38" s="163" t="s">
        <v>880</v>
      </c>
      <c r="H38" s="146"/>
      <c r="I38" s="163" t="s">
        <v>569</v>
      </c>
      <c r="K38" s="265"/>
      <c r="L38" s="265"/>
      <c r="V38" s="264"/>
    </row>
    <row r="39" spans="1:22" s="354" customFormat="1" ht="19.25" customHeight="1">
      <c r="A39" s="163" t="s">
        <v>887</v>
      </c>
      <c r="B39" s="146"/>
      <c r="C39" s="163" t="s">
        <v>891</v>
      </c>
      <c r="D39" s="362"/>
      <c r="E39" s="362"/>
      <c r="F39" s="363"/>
      <c r="G39" s="247" t="s">
        <v>881</v>
      </c>
      <c r="H39" s="381"/>
      <c r="I39" s="247" t="s">
        <v>891</v>
      </c>
      <c r="K39" s="265"/>
      <c r="L39" s="265"/>
      <c r="V39" s="264"/>
    </row>
    <row r="40" spans="1:22" s="354" customFormat="1" ht="19.25" customHeight="1">
      <c r="A40" s="163" t="s">
        <v>888</v>
      </c>
      <c r="B40" s="146"/>
      <c r="C40" s="163" t="s">
        <v>891</v>
      </c>
      <c r="D40" s="362"/>
      <c r="E40" s="362"/>
      <c r="F40" s="363"/>
      <c r="G40" s="163" t="s">
        <v>882</v>
      </c>
      <c r="H40" s="146"/>
      <c r="I40" s="163" t="s">
        <v>569</v>
      </c>
      <c r="K40" s="265"/>
      <c r="L40" s="265"/>
      <c r="V40" s="264"/>
    </row>
    <row r="41" spans="1:22" s="354" customFormat="1" ht="19.25" customHeight="1">
      <c r="A41" s="163" t="s">
        <v>889</v>
      </c>
      <c r="B41" s="146"/>
      <c r="C41" s="163" t="s">
        <v>569</v>
      </c>
      <c r="D41" s="362"/>
      <c r="E41" s="362"/>
      <c r="F41" s="363"/>
      <c r="G41" s="163" t="s">
        <v>883</v>
      </c>
      <c r="H41" s="146"/>
      <c r="I41" s="163" t="s">
        <v>569</v>
      </c>
      <c r="K41" s="265"/>
      <c r="L41" s="265"/>
      <c r="V41" s="264"/>
    </row>
    <row r="42" spans="1:22" s="354" customFormat="1" ht="19.25" customHeight="1">
      <c r="A42" s="163" t="s">
        <v>890</v>
      </c>
      <c r="B42" s="146"/>
      <c r="C42" s="163" t="s">
        <v>569</v>
      </c>
      <c r="D42" s="362"/>
      <c r="E42" s="362"/>
      <c r="F42" s="363"/>
      <c r="G42" s="163" t="s">
        <v>885</v>
      </c>
      <c r="H42" s="146"/>
      <c r="I42" s="163" t="s">
        <v>569</v>
      </c>
      <c r="K42" s="265"/>
      <c r="L42" s="265"/>
      <c r="V42" s="264"/>
    </row>
    <row r="43" spans="1:22" ht="18.75" customHeight="1">
      <c r="A43" s="411"/>
      <c r="B43" s="411"/>
      <c r="C43" s="411"/>
      <c r="D43" s="411"/>
      <c r="E43" s="411"/>
      <c r="F43" s="266"/>
      <c r="G43" s="163" t="s">
        <v>884</v>
      </c>
      <c r="H43" s="146"/>
      <c r="I43" s="163" t="s">
        <v>569</v>
      </c>
    </row>
    <row r="47" spans="1:22">
      <c r="L47" s="355"/>
    </row>
    <row r="48" spans="1:22" ht="14">
      <c r="A48" s="356"/>
      <c r="C48" s="334"/>
      <c r="D48" s="357"/>
      <c r="L48" s="358"/>
    </row>
    <row r="49" spans="1:12" ht="14">
      <c r="A49" s="359"/>
      <c r="C49" s="334"/>
      <c r="D49" s="357"/>
      <c r="L49" s="358"/>
    </row>
    <row r="50" spans="1:12" ht="14">
      <c r="A50" s="359"/>
      <c r="C50" s="334"/>
      <c r="D50" s="357"/>
      <c r="L50" s="358"/>
    </row>
    <row r="51" spans="1:12" ht="14">
      <c r="A51" s="359"/>
      <c r="B51" s="334"/>
      <c r="C51" s="334"/>
      <c r="D51" s="357"/>
      <c r="L51" s="358"/>
    </row>
    <row r="52" spans="1:12" ht="14">
      <c r="A52" s="359"/>
      <c r="B52" s="334"/>
      <c r="C52" s="334"/>
      <c r="D52" s="357"/>
      <c r="L52" s="358"/>
    </row>
    <row r="53" spans="1:12" ht="14">
      <c r="A53" s="359"/>
      <c r="B53" s="334"/>
      <c r="C53" s="334"/>
      <c r="D53" s="357"/>
      <c r="L53" s="358"/>
    </row>
    <row r="54" spans="1:12" ht="14">
      <c r="A54" s="334"/>
      <c r="B54" s="334"/>
      <c r="C54" s="334"/>
      <c r="D54" s="357"/>
      <c r="L54" s="360"/>
    </row>
    <row r="55" spans="1:12" ht="14">
      <c r="A55" s="359"/>
      <c r="B55" s="334"/>
      <c r="C55" s="334"/>
      <c r="D55" s="357"/>
    </row>
    <row r="56" spans="1:12" ht="14">
      <c r="A56" s="334"/>
      <c r="B56" s="334"/>
      <c r="C56" s="334"/>
      <c r="D56" s="357"/>
    </row>
    <row r="57" spans="1:12" ht="14">
      <c r="A57" s="334"/>
      <c r="B57" s="334"/>
      <c r="C57" s="334"/>
      <c r="D57" s="357"/>
    </row>
    <row r="58" spans="1:12" ht="14">
      <c r="A58" s="359"/>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34"/>
      <c r="B68" s="334"/>
      <c r="C68" s="334"/>
      <c r="D68" s="357"/>
    </row>
    <row r="69" spans="1:4" ht="14">
      <c r="B69" s="334"/>
    </row>
    <row r="70" spans="1:4" ht="14">
      <c r="B70" s="334"/>
    </row>
    <row r="71" spans="1:4" ht="14">
      <c r="B71" s="334"/>
    </row>
  </sheetData>
  <mergeCells count="9">
    <mergeCell ref="F33:G33"/>
    <mergeCell ref="H33:I33"/>
    <mergeCell ref="L33:V33"/>
    <mergeCell ref="B25:C26"/>
    <mergeCell ref="L27:V27"/>
    <mergeCell ref="F28:G28"/>
    <mergeCell ref="F29:G29"/>
    <mergeCell ref="F30:G30"/>
    <mergeCell ref="L32:V32"/>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92DCD-3C21-4E07-B597-C891D84AC99B}">
  <sheetPr>
    <pageSetUpPr fitToPage="1"/>
  </sheetPr>
  <dimension ref="A1:V76"/>
  <sheetViews>
    <sheetView topLeftCell="D1" zoomScale="85" zoomScaleNormal="85" zoomScaleSheetLayoutView="75" workbookViewId="0">
      <selection activeCell="A23" sqref="A23:A26"/>
    </sheetView>
  </sheetViews>
  <sheetFormatPr defaultColWidth="9.1796875" defaultRowHeight="12.5"/>
  <cols>
    <col min="1" max="1" width="6.453125" style="282" customWidth="1"/>
    <col min="2" max="2" width="44.08984375" style="282" bestFit="1" customWidth="1"/>
    <col min="3" max="3" width="13.81640625" style="282" customWidth="1"/>
    <col min="4" max="4" width="9.1796875" style="386" customWidth="1"/>
    <col min="5" max="5" width="14" style="282" customWidth="1"/>
    <col min="6" max="6" width="14.90625" style="146" customWidth="1"/>
    <col min="7" max="7" width="16.81640625" style="146" customWidth="1"/>
    <col min="8" max="8" width="6.453125" style="282" customWidth="1"/>
    <col min="9" max="9" width="12.81640625" style="282" customWidth="1"/>
    <col min="10" max="10" width="14.1796875" style="282" customWidth="1"/>
    <col min="11" max="12" width="14.3632812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10.54296875" style="282" bestFit="1" customWidth="1"/>
    <col min="24"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3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388"/>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38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90"/>
      <c r="F8" s="150"/>
      <c r="G8" s="151"/>
      <c r="H8" s="297"/>
      <c r="J8" s="292"/>
      <c r="K8" s="150"/>
      <c r="L8" s="152"/>
      <c r="N8" s="292"/>
      <c r="T8" s="305"/>
      <c r="U8" s="305"/>
      <c r="V8" s="153"/>
    </row>
    <row r="9" spans="1:22">
      <c r="A9" s="297" t="s">
        <v>394</v>
      </c>
      <c r="C9" s="298"/>
      <c r="D9" s="390" t="s">
        <v>53</v>
      </c>
      <c r="F9" s="150" t="s">
        <v>54</v>
      </c>
      <c r="G9" s="151"/>
      <c r="H9" s="297" t="s">
        <v>55</v>
      </c>
      <c r="J9" s="298"/>
      <c r="K9" s="150" t="s">
        <v>56</v>
      </c>
      <c r="L9" s="154"/>
      <c r="N9" s="298"/>
      <c r="O9" s="282" t="s">
        <v>57</v>
      </c>
      <c r="V9" s="155"/>
    </row>
    <row r="10" spans="1:22">
      <c r="A10" s="306" t="s">
        <v>620</v>
      </c>
      <c r="C10" s="298"/>
      <c r="D10" s="390" t="s">
        <v>58</v>
      </c>
      <c r="F10" s="150"/>
      <c r="G10" s="151"/>
      <c r="H10" s="654"/>
      <c r="I10" s="655"/>
      <c r="J10" s="307"/>
      <c r="K10" s="150"/>
      <c r="L10" s="154"/>
      <c r="N10" s="298"/>
      <c r="V10" s="155"/>
    </row>
    <row r="11" spans="1:22" ht="13">
      <c r="A11" s="297" t="s">
        <v>621</v>
      </c>
      <c r="C11" s="308" t="s">
        <v>393</v>
      </c>
      <c r="D11" s="391"/>
      <c r="E11" s="310"/>
      <c r="F11" s="150" t="s">
        <v>59</v>
      </c>
      <c r="G11" s="151"/>
      <c r="H11" s="297" t="s">
        <v>60</v>
      </c>
      <c r="J11" s="298"/>
      <c r="K11" s="150" t="s">
        <v>501</v>
      </c>
      <c r="L11" s="154"/>
      <c r="N11" s="298"/>
      <c r="O11" s="282" t="s">
        <v>62</v>
      </c>
      <c r="V11" s="155"/>
    </row>
    <row r="12" spans="1:22">
      <c r="A12" s="297" t="s">
        <v>63</v>
      </c>
      <c r="C12" s="298"/>
      <c r="D12" s="390" t="s">
        <v>64</v>
      </c>
      <c r="F12" s="150"/>
      <c r="G12" s="151"/>
      <c r="H12" s="297"/>
      <c r="J12" s="298"/>
      <c r="K12" s="150"/>
      <c r="L12" s="154"/>
      <c r="N12" s="298"/>
      <c r="V12" s="155"/>
    </row>
    <row r="13" spans="1:22">
      <c r="A13" s="311"/>
      <c r="B13" s="312"/>
      <c r="C13" s="313"/>
      <c r="D13" s="390"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92"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9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94"/>
      <c r="E16"/>
      <c r="F16" s="143"/>
      <c r="G16" s="143"/>
      <c r="H16" s="329"/>
      <c r="I16" s="329"/>
      <c r="J16" s="329"/>
      <c r="K16" s="143"/>
      <c r="L16" s="144"/>
      <c r="M16" s="333"/>
      <c r="N16" s="334"/>
      <c r="O16" s="334"/>
      <c r="P16" s="334"/>
      <c r="Q16" s="334"/>
      <c r="R16" s="334"/>
      <c r="S16" s="334"/>
      <c r="T16" s="333"/>
      <c r="U16" s="333"/>
      <c r="V16" s="145"/>
    </row>
    <row r="17" spans="1:22" ht="4" customHeight="1">
      <c r="A17" s="329"/>
      <c r="B17" s="335"/>
      <c r="C17" s="334"/>
      <c r="D17" s="394"/>
      <c r="E17" s="329"/>
      <c r="F17" s="143"/>
      <c r="G17" s="143"/>
      <c r="H17" s="336"/>
      <c r="I17" s="336"/>
      <c r="J17" s="336"/>
      <c r="K17" s="94"/>
      <c r="L17" s="106"/>
      <c r="M17" s="337"/>
      <c r="N17" s="338"/>
      <c r="O17" s="338"/>
      <c r="P17" s="338"/>
      <c r="Q17" s="338"/>
      <c r="R17" s="338"/>
      <c r="S17" s="338"/>
      <c r="T17" s="337"/>
      <c r="U17" s="337"/>
      <c r="V17" s="109"/>
    </row>
    <row r="18" spans="1:22" s="340" customFormat="1" ht="17" customHeight="1">
      <c r="A18" s="272"/>
      <c r="B18" s="369" t="s">
        <v>1209</v>
      </c>
      <c r="C18" s="187" t="str">
        <f>IF(D18="","",VLOOKUP(B18,Data!$B$5:$L$404,2,FALSE))</f>
        <v/>
      </c>
      <c r="D18" s="274"/>
      <c r="E18" s="467"/>
      <c r="F18" s="185" t="str">
        <f>IF(D18="","",VLOOKUP(B18,Data!$B$5:$L$404,11,FALSE))</f>
        <v/>
      </c>
      <c r="G18" s="188" t="str">
        <f t="shared" ref="G18:G28" si="0">IF(D18&gt;0,D18*F18,"-")</f>
        <v>-</v>
      </c>
      <c r="H18" s="182" t="str">
        <f>IF(D18="","",VLOOKUP(B18,Data!$B$5:$D$404,3,FALSE))</f>
        <v/>
      </c>
      <c r="I18" s="182" t="str">
        <f>IF(D18="","",VLOOKUP(B18,Data!$B$5:$M$404,12,FALSE))</f>
        <v/>
      </c>
      <c r="J18" s="280"/>
      <c r="K18" s="183" t="str">
        <f>IF(D18="","",VLOOKUP(B18,Data!$B$5:$E$404,4,FALSE)*D18)</f>
        <v/>
      </c>
      <c r="L18" s="183" t="str">
        <f>IF(D18="","",VLOOKUP(B18,Data!$B$5:$F$404,5,FALSE)*D18)</f>
        <v/>
      </c>
      <c r="M18" s="189" t="e">
        <f>IF(B18=Data!B195,Data!G195,(IF(B18=Data!B201,Data!G201,(IF(B18=Data!B203,Data!G203,(IF(B18=Data!#REF!,Data!#REF!,(IF(B18=Data!#REF!,Data!#REF!,(IF(B18=Data!B186,Data!G186,(IF(B18=Data!#REF!,Data!#REF!,(IF(B18=Data!#REF!,Data!#REF!,Data!#REF!)))))))))))))))&amp;IF(B18=Data!B321,Data!G321,(IF(B18=Data!B322,Data!G322,(IF(B18=Data!#REF!,Data!#REF!,(IF(B18=Data!B317,Data!G317,(IF(B18=Data!B318,Data!G318,(IF(B18=Data!#REF!,Data!G1013,(IF(B18=Data!#REF!,Data!#REF!,(IF(B18=Data!B373,Data!G373,Data!#REF!)))))))))))))))&amp;IF(B18=Data!#REF!,Data!#REF!,(IF(B18=Data!#REF!,Data!#REF!,(IF(B18=Data!#REF!,Data!#REF!,(IF(B18=Data!#REF!,Data!#REF!,(IF(B18=Data!#REF!,Data!#REF!,Data!#REF!)))))))))</f>
        <v>#REF!</v>
      </c>
      <c r="N18" s="377"/>
      <c r="O18" s="378"/>
      <c r="P18" s="186" t="e">
        <f>IF(B18=Data!B195,Data!H195,(IF(B18=Data!B201,Data!H201,(IF(B18=Data!B203,Data!H203,(IF(B18=Data!#REF!,Data!#REF!,(IF(B18=Data!#REF!,Data!#REF!,(IF(B18=Data!B186,Data!H186,(IF(B18=Data!#REF!,Data!#REF!,(IF(B18=Data!#REF!,Data!#REF!,Data!#REF!)))))))))))))))&amp;IF(B18=Data!B321,Data!H321,(IF(B18=Data!B322,Data!H322,(IF(B18=Data!#REF!,Data!#REF!,(IF(B18=Data!B317,Data!H317,(IF(B18=Data!B318,Data!H318,(IF(B18=Data!#REF!,Data!H1013,(IF(B18=Data!#REF!,Data!#REF!,(IF(B18=Data!B373,Data!H373,Data!#REF!)))))))))))))))&amp;IF(B18=Data!#REF!,Data!#REF!,(IF(B18=Data!#REF!,Data!#REF!,(IF(B18=Data!#REF!,Data!#REF!,(IF(B18=Data!#REF!,Data!#REF!,(IF(B18=Data!#REF!,Data!#REF!,Data!#REF!)))))))))</f>
        <v>#REF!</v>
      </c>
      <c r="Q18" s="378"/>
      <c r="R18" s="378"/>
      <c r="S18" s="186" t="e">
        <f>IF(B18=Data!B195,Data!I195,(IF(B18=Data!B201,Data!I201,(IF(B18=Data!B203,Data!I203,(IF(B18=Data!#REF!,Data!#REF!,(IF(B18=Data!#REF!,Data!#REF!,(IF(B18=Data!B186,Data!I186,(IF(B18=Data!#REF!,Data!#REF!,(IF(B18=Data!#REF!,Data!#REF!,Data!#REF!)))))))))))))))&amp;IF(B18=Data!B321,Data!I321,(IF(B18=Data!B322,Data!I322,(IF(B18=Data!#REF!,Data!#REF!,(IF(B18=Data!B317,Data!I317,(IF(B18=Data!B318,Data!I318,(IF(B18=Data!#REF!,Data!I1013,(IF(B18=Data!#REF!,Data!#REF!,(IF(B18=Data!B373,Data!I373,Data!#REF!)))))))))))))))&amp;IF(B18=Data!#REF!,Data!#REF!,(IF(B18=Data!#REF!,Data!#REF!,(IF(B18=Data!#REF!,Data!#REF!,(IF(B18=Data!#REF!,Data!#REF!,(IF(B18=Data!#REF!,Data!#REF!,Data!#REF!)))))))))</f>
        <v>#REF!</v>
      </c>
      <c r="T18" s="379"/>
      <c r="U18" s="186" t="e">
        <f>IF(B18=Data!B195,Data!J195,(IF(B18=Data!B201,Data!J201,(IF(B18=Data!B203,Data!J203,(IF(B18=Data!#REF!,Data!#REF!,(IF(B18=Data!#REF!,Data!#REF!,(IF(B18=Data!B186,Data!J186,(IF(B18=Data!#REF!,Data!#REF!,(IF(B18=Data!#REF!,Data!#REF!,Data!#REF!)))))))))))))))&amp;IF(B18=Data!B321,Data!J321,(IF(B18=Data!B322,Data!J322,(IF(B18=Data!#REF!,Data!#REF!,(IF(B18=Data!B317,Data!J317,(IF(B18=Data!B318,Data!J318,(IF(B18=Data!#REF!,Data!J1013,(IF(B18=Data!#REF!,Data!#REF!,(IF(B18=Data!B373,Data!J373,Data!#REF!)))))))))))))))&amp;IF(B18=Data!#REF!,Data!#REF!,(IF(B18=Data!#REF!,Data!#REF!,(IF(B18=Data!#REF!,Data!#REF!,(IF(B18=Data!#REF!,Data!#REF!,(IF(B18=Data!#REF!,Data!#REF!,Data!#REF!)))))))))</f>
        <v>#REF!</v>
      </c>
      <c r="V18" s="184" t="str">
        <f>IF(D18="","",VLOOKUP(B18,Data!$B$5:$J$404,9,FALSE)*D18)</f>
        <v/>
      </c>
    </row>
    <row r="19" spans="1:22" s="340" customFormat="1" ht="17" customHeight="1">
      <c r="A19" s="272">
        <v>1</v>
      </c>
      <c r="B19" s="419" t="s">
        <v>265</v>
      </c>
      <c r="C19" s="187" t="str">
        <f>IF(D19="","",VLOOKUP(B19,Data!$B$5:$L$404,2,FALSE))</f>
        <v>WN67630</v>
      </c>
      <c r="D19" s="274">
        <v>1</v>
      </c>
      <c r="E19" s="466" t="s">
        <v>521</v>
      </c>
      <c r="F19" s="185">
        <f>IF(D19="","",VLOOKUP(B19,Data!$B$5:$L$404,11,FALSE))</f>
        <v>3082.41</v>
      </c>
      <c r="G19" s="188">
        <f t="shared" si="0"/>
        <v>3082.41</v>
      </c>
      <c r="H19" s="182" t="str">
        <f>IF(D19="","",VLOOKUP(B19,Data!$B$5:$D$404,3,FALSE))</f>
        <v>C/T</v>
      </c>
      <c r="I19" s="182" t="str">
        <f>IF(D19="","",VLOOKUP(B19,Data!$B$5:$M$404,12,FALSE))</f>
        <v>Indonesia</v>
      </c>
      <c r="J19" s="280" t="s">
        <v>1208</v>
      </c>
      <c r="K19" s="183">
        <f>IF(D19="","",VLOOKUP(B19,Data!$B$5:$E$404,4,FALSE)*D19)</f>
        <v>262</v>
      </c>
      <c r="L19" s="183">
        <f>IF(D19="","",VLOOKUP(B19,Data!$B$5:$F$404,5,FALSE)*D19)</f>
        <v>242</v>
      </c>
      <c r="M19" s="189" t="e">
        <f>IF(B19=Data!B116,Data!G116,(IF(B19=Data!B122,Data!G122,(IF(B19=Data!B124,Data!G124,(IF(B19=Data!#REF!,Data!#REF!,(IF(B19=Data!#REF!,Data!#REF!,(IF(B19=Data!B107,Data!G107,(IF(B19=Data!#REF!,Data!#REF!,(IF(B19=Data!#REF!,Data!#REF!,Data!#REF!)))))))))))))))&amp;IF(B19=Data!B242,Data!G242,(IF(B19=Data!B243,Data!G243,(IF(B19=Data!#REF!,Data!#REF!,(IF(B19=Data!B238,Data!G238,(IF(B19=Data!B239,Data!G239,(IF(B19=Data!#REF!,Data!G934,(IF(B19=Data!#REF!,Data!#REF!,(IF(B19=Data!B294,Data!G294,Data!#REF!)))))))))))))))&amp;IF(B19=Data!#REF!,Data!#REF!,(IF(B19=Data!#REF!,Data!#REF!,(IF(B19=Data!#REF!,Data!#REF!,(IF(B19=Data!#REF!,Data!#REF!,(IF(B19=Data!#REF!,Data!#REF!,Data!#REF!)))))))))</f>
        <v>#REF!</v>
      </c>
      <c r="N19" s="377"/>
      <c r="O19" s="378"/>
      <c r="P19" s="186" t="e">
        <f>IF(B19=Data!B116,Data!H116,(IF(B19=Data!B122,Data!H122,(IF(B19=Data!B124,Data!H124,(IF(B19=Data!#REF!,Data!#REF!,(IF(B19=Data!#REF!,Data!#REF!,(IF(B19=Data!B107,Data!H107,(IF(B19=Data!#REF!,Data!#REF!,(IF(B19=Data!#REF!,Data!#REF!,Data!#REF!)))))))))))))))&amp;IF(B19=Data!B242,Data!H242,(IF(B19=Data!B243,Data!H243,(IF(B19=Data!#REF!,Data!#REF!,(IF(B19=Data!B238,Data!H238,(IF(B19=Data!B239,Data!H239,(IF(B19=Data!#REF!,Data!H934,(IF(B19=Data!#REF!,Data!#REF!,(IF(B19=Data!B294,Data!H294,Data!#REF!)))))))))))))))&amp;IF(B19=Data!#REF!,Data!#REF!,(IF(B19=Data!#REF!,Data!#REF!,(IF(B19=Data!#REF!,Data!#REF!,(IF(B19=Data!#REF!,Data!#REF!,(IF(B19=Data!#REF!,Data!#REF!,Data!#REF!)))))))))</f>
        <v>#REF!</v>
      </c>
      <c r="Q19" s="378"/>
      <c r="R19" s="378"/>
      <c r="S19" s="186" t="e">
        <f>IF(B19=Data!B116,Data!I116,(IF(B19=Data!B122,Data!I122,(IF(B19=Data!B124,Data!I124,(IF(B19=Data!#REF!,Data!#REF!,(IF(B19=Data!#REF!,Data!#REF!,(IF(B19=Data!B107,Data!I107,(IF(B19=Data!#REF!,Data!#REF!,(IF(B19=Data!#REF!,Data!#REF!,Data!#REF!)))))))))))))))&amp;IF(B19=Data!B242,Data!I242,(IF(B19=Data!B243,Data!I243,(IF(B19=Data!#REF!,Data!#REF!,(IF(B19=Data!B238,Data!I238,(IF(B19=Data!B239,Data!I239,(IF(B19=Data!#REF!,Data!I934,(IF(B19=Data!#REF!,Data!#REF!,(IF(B19=Data!B294,Data!I294,Data!#REF!)))))))))))))))&amp;IF(B19=Data!#REF!,Data!#REF!,(IF(B19=Data!#REF!,Data!#REF!,(IF(B19=Data!#REF!,Data!#REF!,(IF(B19=Data!#REF!,Data!#REF!,(IF(B19=Data!#REF!,Data!#REF!,Data!#REF!)))))))))</f>
        <v>#REF!</v>
      </c>
      <c r="T19" s="379"/>
      <c r="U19" s="186" t="e">
        <f>IF(B19=Data!B116,Data!J116,(IF(B19=Data!B122,Data!J122,(IF(B19=Data!B124,Data!J124,(IF(B19=Data!#REF!,Data!#REF!,(IF(B19=Data!#REF!,Data!#REF!,(IF(B19=Data!B107,Data!J107,(IF(B19=Data!#REF!,Data!#REF!,(IF(B19=Data!#REF!,Data!#REF!,Data!#REF!)))))))))))))))&amp;IF(B19=Data!B242,Data!J242,(IF(B19=Data!B243,Data!J243,(IF(B19=Data!#REF!,Data!#REF!,(IF(B19=Data!B238,Data!J238,(IF(B19=Data!B239,Data!J239,(IF(B19=Data!#REF!,Data!J934,(IF(B19=Data!#REF!,Data!#REF!,(IF(B19=Data!B294,Data!J294,Data!#REF!)))))))))))))))&amp;IF(B19=Data!#REF!,Data!#REF!,(IF(B19=Data!#REF!,Data!#REF!,(IF(B19=Data!#REF!,Data!#REF!,(IF(B19=Data!#REF!,Data!#REF!,(IF(B19=Data!#REF!,Data!#REF!,Data!#REF!)))))))))</f>
        <v>#REF!</v>
      </c>
      <c r="V19" s="184">
        <f>IF(D19="","",VLOOKUP(B19,Data!$B$5:$J$404,9,FALSE)*D19)</f>
        <v>1.518</v>
      </c>
    </row>
    <row r="20" spans="1:22" s="340" customFormat="1" ht="17" customHeight="1">
      <c r="A20" s="272"/>
      <c r="B20" s="369" t="s">
        <v>1303</v>
      </c>
      <c r="C20" s="187" t="str">
        <f>IF(D20="","",VLOOKUP(B20,Data!$B$5:$L$404,2,FALSE))</f>
        <v/>
      </c>
      <c r="D20" s="274"/>
      <c r="E20" s="467"/>
      <c r="F20" s="185" t="str">
        <f>IF(D20="","",VLOOKUP(B20,Data!$B$5:$L$404,11,FALSE))</f>
        <v/>
      </c>
      <c r="G20" s="188" t="str">
        <f t="shared" ref="G20:G21" si="1">IF(D20&gt;0,D20*F20,"-")</f>
        <v>-</v>
      </c>
      <c r="H20" s="182" t="str">
        <f>IF(D20="","",VLOOKUP(B20,Data!$B$5:$D$404,3,FALSE))</f>
        <v/>
      </c>
      <c r="I20" s="182" t="str">
        <f>IF(D20="","",VLOOKUP(B20,Data!$B$5:$M$404,12,FALSE))</f>
        <v/>
      </c>
      <c r="J20" s="280"/>
      <c r="K20" s="183" t="str">
        <f>IF(D20="","",VLOOKUP(B20,Data!$B$5:$E$404,4,FALSE)*D20)</f>
        <v/>
      </c>
      <c r="L20" s="183" t="str">
        <f>IF(D20="","",VLOOKUP(B20,Data!$B$5:$F$404,5,FALSE)*D20)</f>
        <v/>
      </c>
      <c r="M20" s="189" t="e">
        <f>IF(B20=Data!B197,Data!G197,(IF(B20=Data!B203,Data!G203,(IF(B20=Data!B205,Data!G205,(IF(B20=Data!#REF!,Data!#REF!,(IF(B20=Data!#REF!,Data!#REF!,(IF(B20=Data!B188,Data!G188,(IF(B20=Data!#REF!,Data!#REF!,(IF(B20=Data!#REF!,Data!#REF!,Data!#REF!)))))))))))))))&amp;IF(B20=Data!B323,Data!G323,(IF(B20=Data!B324,Data!G324,(IF(B20=Data!#REF!,Data!#REF!,(IF(B20=Data!B319,Data!G319,(IF(B20=Data!B320,Data!G320,(IF(B20=Data!#REF!,Data!G1015,(IF(B20=Data!#REF!,Data!#REF!,(IF(B20=Data!B375,Data!G375,Data!#REF!)))))))))))))))&amp;IF(B20=Data!#REF!,Data!#REF!,(IF(B20=Data!#REF!,Data!#REF!,(IF(B20=Data!#REF!,Data!#REF!,(IF(B20=Data!#REF!,Data!#REF!,(IF(B20=Data!#REF!,Data!#REF!,Data!#REF!)))))))))</f>
        <v>#REF!</v>
      </c>
      <c r="N20" s="377"/>
      <c r="O20" s="378"/>
      <c r="P20" s="186" t="e">
        <f>IF(B20=Data!B197,Data!H197,(IF(B20=Data!B203,Data!H203,(IF(B20=Data!B205,Data!H205,(IF(B20=Data!#REF!,Data!#REF!,(IF(B20=Data!#REF!,Data!#REF!,(IF(B20=Data!B188,Data!H188,(IF(B20=Data!#REF!,Data!#REF!,(IF(B20=Data!#REF!,Data!#REF!,Data!#REF!)))))))))))))))&amp;IF(B20=Data!B323,Data!H323,(IF(B20=Data!B324,Data!H324,(IF(B20=Data!#REF!,Data!#REF!,(IF(B20=Data!B319,Data!H319,(IF(B20=Data!B320,Data!H320,(IF(B20=Data!#REF!,Data!H1015,(IF(B20=Data!#REF!,Data!#REF!,(IF(B20=Data!B375,Data!H375,Data!#REF!)))))))))))))))&amp;IF(B20=Data!#REF!,Data!#REF!,(IF(B20=Data!#REF!,Data!#REF!,(IF(B20=Data!#REF!,Data!#REF!,(IF(B20=Data!#REF!,Data!#REF!,(IF(B20=Data!#REF!,Data!#REF!,Data!#REF!)))))))))</f>
        <v>#REF!</v>
      </c>
      <c r="Q20" s="378"/>
      <c r="R20" s="378"/>
      <c r="S20" s="186" t="e">
        <f>IF(B20=Data!B197,Data!I197,(IF(B20=Data!B203,Data!I203,(IF(B20=Data!B205,Data!I205,(IF(B20=Data!#REF!,Data!#REF!,(IF(B20=Data!#REF!,Data!#REF!,(IF(B20=Data!B188,Data!I188,(IF(B20=Data!#REF!,Data!#REF!,(IF(B20=Data!#REF!,Data!#REF!,Data!#REF!)))))))))))))))&amp;IF(B20=Data!B323,Data!I323,(IF(B20=Data!B324,Data!I324,(IF(B20=Data!#REF!,Data!#REF!,(IF(B20=Data!B319,Data!I319,(IF(B20=Data!B320,Data!I320,(IF(B20=Data!#REF!,Data!I1015,(IF(B20=Data!#REF!,Data!#REF!,(IF(B20=Data!B375,Data!I375,Data!#REF!)))))))))))))))&amp;IF(B20=Data!#REF!,Data!#REF!,(IF(B20=Data!#REF!,Data!#REF!,(IF(B20=Data!#REF!,Data!#REF!,(IF(B20=Data!#REF!,Data!#REF!,(IF(B20=Data!#REF!,Data!#REF!,Data!#REF!)))))))))</f>
        <v>#REF!</v>
      </c>
      <c r="T20" s="379"/>
      <c r="U20" s="186" t="e">
        <f>IF(B20=Data!B197,Data!J197,(IF(B20=Data!B203,Data!J203,(IF(B20=Data!B205,Data!J205,(IF(B20=Data!#REF!,Data!#REF!,(IF(B20=Data!#REF!,Data!#REF!,(IF(B20=Data!B188,Data!J188,(IF(B20=Data!#REF!,Data!#REF!,(IF(B20=Data!#REF!,Data!#REF!,Data!#REF!)))))))))))))))&amp;IF(B20=Data!B323,Data!J323,(IF(B20=Data!B324,Data!J324,(IF(B20=Data!#REF!,Data!#REF!,(IF(B20=Data!B319,Data!J319,(IF(B20=Data!B320,Data!J320,(IF(B20=Data!#REF!,Data!J1015,(IF(B20=Data!#REF!,Data!#REF!,(IF(B20=Data!B375,Data!J375,Data!#REF!)))))))))))))))&amp;IF(B20=Data!#REF!,Data!#REF!,(IF(B20=Data!#REF!,Data!#REF!,(IF(B20=Data!#REF!,Data!#REF!,(IF(B20=Data!#REF!,Data!#REF!,(IF(B20=Data!#REF!,Data!#REF!,Data!#REF!)))))))))</f>
        <v>#REF!</v>
      </c>
      <c r="V20" s="184" t="str">
        <f>IF(D20="","",VLOOKUP(B20,Data!$B$5:$J$404,9,FALSE)*D20)</f>
        <v/>
      </c>
    </row>
    <row r="21" spans="1:22" s="340" customFormat="1" ht="17" customHeight="1">
      <c r="A21" s="272">
        <v>2</v>
      </c>
      <c r="B21" s="419" t="s">
        <v>265</v>
      </c>
      <c r="C21" s="187" t="str">
        <f>IF(D21="","",VLOOKUP(B21,Data!$B$5:$L$404,2,FALSE))</f>
        <v>WN67630</v>
      </c>
      <c r="D21" s="274">
        <v>1</v>
      </c>
      <c r="E21" s="466" t="s">
        <v>522</v>
      </c>
      <c r="F21" s="185">
        <f>IF(D21="","",VLOOKUP(B21,Data!$B$5:$L$404,11,FALSE))</f>
        <v>3082.41</v>
      </c>
      <c r="G21" s="188">
        <f t="shared" si="1"/>
        <v>3082.41</v>
      </c>
      <c r="H21" s="182" t="str">
        <f>IF(D21="","",VLOOKUP(B21,Data!$B$5:$D$404,3,FALSE))</f>
        <v>C/T</v>
      </c>
      <c r="I21" s="182" t="str">
        <f>IF(D21="","",VLOOKUP(B21,Data!$B$5:$M$404,12,FALSE))</f>
        <v>Indonesia</v>
      </c>
      <c r="J21" s="280" t="s">
        <v>1255</v>
      </c>
      <c r="K21" s="183">
        <f>IF(D21="","",VLOOKUP(B21,Data!$B$5:$E$404,4,FALSE)*D21)</f>
        <v>262</v>
      </c>
      <c r="L21" s="183">
        <f>IF(D21="","",VLOOKUP(B21,Data!$B$5:$F$404,5,FALSE)*D21)</f>
        <v>242</v>
      </c>
      <c r="M21" s="189" t="e">
        <f>IF(B21=Data!B118,Data!G118,(IF(B21=Data!B124,Data!G124,(IF(B21=Data!B126,Data!G126,(IF(B21=Data!#REF!,Data!#REF!,(IF(B21=Data!#REF!,Data!#REF!,(IF(B21=Data!B109,Data!G109,(IF(B21=Data!#REF!,Data!#REF!,(IF(B21=Data!#REF!,Data!#REF!,Data!#REF!)))))))))))))))&amp;IF(B21=Data!B244,Data!G244,(IF(B21=Data!B245,Data!G245,(IF(B21=Data!#REF!,Data!#REF!,(IF(B21=Data!B240,Data!G240,(IF(B21=Data!B241,Data!G241,(IF(B21=Data!#REF!,Data!G936,(IF(B21=Data!#REF!,Data!#REF!,(IF(B21=Data!B296,Data!G296,Data!#REF!)))))))))))))))&amp;IF(B21=Data!#REF!,Data!#REF!,(IF(B21=Data!#REF!,Data!#REF!,(IF(B21=Data!#REF!,Data!#REF!,(IF(B21=Data!#REF!,Data!#REF!,(IF(B21=Data!#REF!,Data!#REF!,Data!#REF!)))))))))</f>
        <v>#REF!</v>
      </c>
      <c r="N21" s="377"/>
      <c r="O21" s="378"/>
      <c r="P21" s="186" t="e">
        <f>IF(B21=Data!B118,Data!H118,(IF(B21=Data!B124,Data!H124,(IF(B21=Data!B126,Data!H126,(IF(B21=Data!#REF!,Data!#REF!,(IF(B21=Data!#REF!,Data!#REF!,(IF(B21=Data!B109,Data!H109,(IF(B21=Data!#REF!,Data!#REF!,(IF(B21=Data!#REF!,Data!#REF!,Data!#REF!)))))))))))))))&amp;IF(B21=Data!B244,Data!H244,(IF(B21=Data!B245,Data!H245,(IF(B21=Data!#REF!,Data!#REF!,(IF(B21=Data!B240,Data!H240,(IF(B21=Data!B241,Data!H241,(IF(B21=Data!#REF!,Data!H936,(IF(B21=Data!#REF!,Data!#REF!,(IF(B21=Data!B296,Data!H296,Data!#REF!)))))))))))))))&amp;IF(B21=Data!#REF!,Data!#REF!,(IF(B21=Data!#REF!,Data!#REF!,(IF(B21=Data!#REF!,Data!#REF!,(IF(B21=Data!#REF!,Data!#REF!,(IF(B21=Data!#REF!,Data!#REF!,Data!#REF!)))))))))</f>
        <v>#REF!</v>
      </c>
      <c r="Q21" s="378"/>
      <c r="R21" s="378"/>
      <c r="S21" s="186" t="e">
        <f>IF(B21=Data!B118,Data!I118,(IF(B21=Data!B124,Data!I124,(IF(B21=Data!B126,Data!I126,(IF(B21=Data!#REF!,Data!#REF!,(IF(B21=Data!#REF!,Data!#REF!,(IF(B21=Data!B109,Data!I109,(IF(B21=Data!#REF!,Data!#REF!,(IF(B21=Data!#REF!,Data!#REF!,Data!#REF!)))))))))))))))&amp;IF(B21=Data!B244,Data!I244,(IF(B21=Data!B245,Data!I245,(IF(B21=Data!#REF!,Data!#REF!,(IF(B21=Data!B240,Data!I240,(IF(B21=Data!B241,Data!I241,(IF(B21=Data!#REF!,Data!I936,(IF(B21=Data!#REF!,Data!#REF!,(IF(B21=Data!B296,Data!I296,Data!#REF!)))))))))))))))&amp;IF(B21=Data!#REF!,Data!#REF!,(IF(B21=Data!#REF!,Data!#REF!,(IF(B21=Data!#REF!,Data!#REF!,(IF(B21=Data!#REF!,Data!#REF!,(IF(B21=Data!#REF!,Data!#REF!,Data!#REF!)))))))))</f>
        <v>#REF!</v>
      </c>
      <c r="T21" s="379"/>
      <c r="U21" s="186" t="e">
        <f>IF(B21=Data!B118,Data!J118,(IF(B21=Data!B124,Data!J124,(IF(B21=Data!B126,Data!J126,(IF(B21=Data!#REF!,Data!#REF!,(IF(B21=Data!#REF!,Data!#REF!,(IF(B21=Data!B109,Data!J109,(IF(B21=Data!#REF!,Data!#REF!,(IF(B21=Data!#REF!,Data!#REF!,Data!#REF!)))))))))))))))&amp;IF(B21=Data!B244,Data!J244,(IF(B21=Data!B245,Data!J245,(IF(B21=Data!#REF!,Data!#REF!,(IF(B21=Data!B240,Data!J240,(IF(B21=Data!B241,Data!J241,(IF(B21=Data!#REF!,Data!J936,(IF(B21=Data!#REF!,Data!#REF!,(IF(B21=Data!B296,Data!J296,Data!#REF!)))))))))))))))&amp;IF(B21=Data!#REF!,Data!#REF!,(IF(B21=Data!#REF!,Data!#REF!,(IF(B21=Data!#REF!,Data!#REF!,(IF(B21=Data!#REF!,Data!#REF!,(IF(B21=Data!#REF!,Data!#REF!,Data!#REF!)))))))))</f>
        <v>#REF!</v>
      </c>
      <c r="V21" s="184">
        <f>IF(D21="","",VLOOKUP(B21,Data!$B$5:$J$404,9,FALSE)*D21)</f>
        <v>1.518</v>
      </c>
    </row>
    <row r="22" spans="1:22" s="340" customFormat="1" ht="17" customHeight="1">
      <c r="A22" s="272"/>
      <c r="B22" s="369" t="s">
        <v>1308</v>
      </c>
      <c r="C22" s="187" t="str">
        <f>IF(D22="","",VLOOKUP(B22,Data!$B$5:$L$404,2,FALSE))</f>
        <v/>
      </c>
      <c r="D22" s="274"/>
      <c r="E22" s="467"/>
      <c r="F22" s="185" t="str">
        <f>IF(D22="","",VLOOKUP(B22,Data!$B$5:$L$404,11,FALSE))</f>
        <v/>
      </c>
      <c r="G22" s="188" t="str">
        <f t="shared" si="0"/>
        <v>-</v>
      </c>
      <c r="H22" s="182" t="str">
        <f>IF(D22="","",VLOOKUP(B22,Data!$B$5:$D$404,3,FALSE))</f>
        <v/>
      </c>
      <c r="I22" s="182" t="str">
        <f>IF(D22="","",VLOOKUP(B22,Data!$B$5:$M$404,12,FALSE))</f>
        <v/>
      </c>
      <c r="J22" s="280"/>
      <c r="K22" s="183" t="str">
        <f>IF(D22="","",VLOOKUP(B22,Data!$B$5:$E$404,4,FALSE)*D22)</f>
        <v/>
      </c>
      <c r="L22" s="183" t="str">
        <f>IF(D22="","",VLOOKUP(B22,Data!$B$5:$F$404,5,FALSE)*D22)</f>
        <v/>
      </c>
      <c r="M22" s="189" t="e">
        <f>IF(B22=Data!B197,Data!G197,(IF(B22=Data!B203,Data!G203,(IF(B22=Data!B205,Data!G205,(IF(B22=Data!#REF!,Data!#REF!,(IF(B22=Data!#REF!,Data!#REF!,(IF(B22=Data!B188,Data!G188,(IF(B22=Data!#REF!,Data!#REF!,(IF(B22=Data!#REF!,Data!#REF!,Data!#REF!)))))))))))))))&amp;IF(B22=Data!B323,Data!G323,(IF(B22=Data!B324,Data!G324,(IF(B22=Data!#REF!,Data!#REF!,(IF(B22=Data!B319,Data!G319,(IF(B22=Data!B320,Data!G320,(IF(B22=Data!#REF!,Data!G1015,(IF(B22=Data!#REF!,Data!#REF!,(IF(B22=Data!B375,Data!G375,Data!#REF!)))))))))))))))&amp;IF(B22=Data!#REF!,Data!#REF!,(IF(B22=Data!#REF!,Data!#REF!,(IF(B22=Data!#REF!,Data!#REF!,(IF(B22=Data!#REF!,Data!#REF!,(IF(B22=Data!#REF!,Data!#REF!,Data!#REF!)))))))))</f>
        <v>#REF!</v>
      </c>
      <c r="N22" s="377"/>
      <c r="O22" s="378"/>
      <c r="P22" s="186" t="e">
        <f>IF(B22=Data!B197,Data!H197,(IF(B22=Data!B203,Data!H203,(IF(B22=Data!B205,Data!H205,(IF(B22=Data!#REF!,Data!#REF!,(IF(B22=Data!#REF!,Data!#REF!,(IF(B22=Data!B188,Data!H188,(IF(B22=Data!#REF!,Data!#REF!,(IF(B22=Data!#REF!,Data!#REF!,Data!#REF!)))))))))))))))&amp;IF(B22=Data!B323,Data!H323,(IF(B22=Data!B324,Data!H324,(IF(B22=Data!#REF!,Data!#REF!,(IF(B22=Data!B319,Data!H319,(IF(B22=Data!B320,Data!H320,(IF(B22=Data!#REF!,Data!H1015,(IF(B22=Data!#REF!,Data!#REF!,(IF(B22=Data!B375,Data!H375,Data!#REF!)))))))))))))))&amp;IF(B22=Data!#REF!,Data!#REF!,(IF(B22=Data!#REF!,Data!#REF!,(IF(B22=Data!#REF!,Data!#REF!,(IF(B22=Data!#REF!,Data!#REF!,(IF(B22=Data!#REF!,Data!#REF!,Data!#REF!)))))))))</f>
        <v>#REF!</v>
      </c>
      <c r="Q22" s="378"/>
      <c r="R22" s="378"/>
      <c r="S22" s="186" t="e">
        <f>IF(B22=Data!B197,Data!I197,(IF(B22=Data!B203,Data!I203,(IF(B22=Data!B205,Data!I205,(IF(B22=Data!#REF!,Data!#REF!,(IF(B22=Data!#REF!,Data!#REF!,(IF(B22=Data!B188,Data!I188,(IF(B22=Data!#REF!,Data!#REF!,(IF(B22=Data!#REF!,Data!#REF!,Data!#REF!)))))))))))))))&amp;IF(B22=Data!B323,Data!I323,(IF(B22=Data!B324,Data!I324,(IF(B22=Data!#REF!,Data!#REF!,(IF(B22=Data!B319,Data!I319,(IF(B22=Data!B320,Data!I320,(IF(B22=Data!#REF!,Data!I1015,(IF(B22=Data!#REF!,Data!#REF!,(IF(B22=Data!B375,Data!I375,Data!#REF!)))))))))))))))&amp;IF(B22=Data!#REF!,Data!#REF!,(IF(B22=Data!#REF!,Data!#REF!,(IF(B22=Data!#REF!,Data!#REF!,(IF(B22=Data!#REF!,Data!#REF!,(IF(B22=Data!#REF!,Data!#REF!,Data!#REF!)))))))))</f>
        <v>#REF!</v>
      </c>
      <c r="T22" s="379"/>
      <c r="U22" s="186" t="e">
        <f>IF(B22=Data!B197,Data!J197,(IF(B22=Data!B203,Data!J203,(IF(B22=Data!B205,Data!J205,(IF(B22=Data!#REF!,Data!#REF!,(IF(B22=Data!#REF!,Data!#REF!,(IF(B22=Data!B188,Data!J188,(IF(B22=Data!#REF!,Data!#REF!,(IF(B22=Data!#REF!,Data!#REF!,Data!#REF!)))))))))))))))&amp;IF(B22=Data!B323,Data!J323,(IF(B22=Data!B324,Data!J324,(IF(B22=Data!#REF!,Data!#REF!,(IF(B22=Data!B319,Data!J319,(IF(B22=Data!B320,Data!J320,(IF(B22=Data!#REF!,Data!J1015,(IF(B22=Data!#REF!,Data!#REF!,(IF(B22=Data!B375,Data!J375,Data!#REF!)))))))))))))))&amp;IF(B22=Data!#REF!,Data!#REF!,(IF(B22=Data!#REF!,Data!#REF!,(IF(B22=Data!#REF!,Data!#REF!,(IF(B22=Data!#REF!,Data!#REF!,(IF(B22=Data!#REF!,Data!#REF!,Data!#REF!)))))))))</f>
        <v>#REF!</v>
      </c>
      <c r="V22" s="184" t="str">
        <f>IF(D22="","",VLOOKUP(B22,Data!$B$5:$J$404,9,FALSE)*D22)</f>
        <v/>
      </c>
    </row>
    <row r="23" spans="1:22" s="340" customFormat="1" ht="17" customHeight="1">
      <c r="A23" s="272">
        <v>3</v>
      </c>
      <c r="B23" s="368" t="s">
        <v>196</v>
      </c>
      <c r="C23" s="187" t="str">
        <f>IF(D23="","",VLOOKUP(B23,Data!$B$5:$L$404,2,FALSE))</f>
        <v>WH50350</v>
      </c>
      <c r="D23" s="274">
        <v>17</v>
      </c>
      <c r="E23" s="467" t="s">
        <v>1035</v>
      </c>
      <c r="F23" s="185">
        <f>IF(D23="","",VLOOKUP(B23,Data!$B$5:$L$404,11,FALSE))</f>
        <v>1751.45</v>
      </c>
      <c r="G23" s="188">
        <f t="shared" si="0"/>
        <v>29774.65</v>
      </c>
      <c r="H23" s="182" t="str">
        <f>IF(D23="","",VLOOKUP(B23,Data!$B$5:$D$404,3,FALSE))</f>
        <v>C/T</v>
      </c>
      <c r="I23" s="182" t="str">
        <f>IF(D23="","",VLOOKUP(B23,Data!$B$5:$M$404,12,FALSE))</f>
        <v>Indonesia</v>
      </c>
      <c r="J23" s="280" t="s">
        <v>894</v>
      </c>
      <c r="K23" s="183">
        <f>IF(D23="","",VLOOKUP(B23,Data!$B$5:$E$404,4,FALSE)*D23)</f>
        <v>3417</v>
      </c>
      <c r="L23" s="183">
        <f>IF(D23="","",VLOOKUP(B23,Data!$B$5:$F$404,5,FALSE)*D23)</f>
        <v>3077</v>
      </c>
      <c r="M23" s="189" t="e">
        <f>IF(B23=Data!B112,Data!G112,(IF(B23=Data!B118,Data!G118,(IF(B23=Data!B120,Data!G120,(IF(B23=Data!#REF!,Data!#REF!,(IF(B23=Data!#REF!,Data!#REF!,(IF(B23=Data!B103,Data!G103,(IF(B23=Data!#REF!,Data!#REF!,(IF(B23=Data!#REF!,Data!#REF!,Data!#REF!)))))))))))))))&amp;IF(B23=Data!B238,Data!G238,(IF(B23=Data!B239,Data!G239,(IF(B23=Data!#REF!,Data!#REF!,(IF(B23=Data!B234,Data!G234,(IF(B23=Data!B235,Data!G235,(IF(B23=Data!#REF!,Data!G930,(IF(B23=Data!#REF!,Data!#REF!,(IF(B23=Data!B290,Data!G290,Data!#REF!)))))))))))))))&amp;IF(B23=Data!#REF!,Data!#REF!,(IF(B23=Data!#REF!,Data!#REF!,(IF(B23=Data!#REF!,Data!#REF!,(IF(B23=Data!#REF!,Data!#REF!,(IF(B23=Data!#REF!,Data!#REF!,Data!#REF!)))))))))</f>
        <v>#REF!</v>
      </c>
      <c r="N23" s="377"/>
      <c r="O23" s="378"/>
      <c r="P23" s="186" t="e">
        <f>IF(B23=Data!B112,Data!H112,(IF(B23=Data!B118,Data!H118,(IF(B23=Data!B120,Data!H120,(IF(B23=Data!#REF!,Data!#REF!,(IF(B23=Data!#REF!,Data!#REF!,(IF(B23=Data!B103,Data!H103,(IF(B23=Data!#REF!,Data!#REF!,(IF(B23=Data!#REF!,Data!#REF!,Data!#REF!)))))))))))))))&amp;IF(B23=Data!B238,Data!H238,(IF(B23=Data!B239,Data!H239,(IF(B23=Data!#REF!,Data!#REF!,(IF(B23=Data!B234,Data!H234,(IF(B23=Data!B235,Data!H235,(IF(B23=Data!#REF!,Data!H930,(IF(B23=Data!#REF!,Data!#REF!,(IF(B23=Data!B290,Data!H290,Data!#REF!)))))))))))))))&amp;IF(B23=Data!#REF!,Data!#REF!,(IF(B23=Data!#REF!,Data!#REF!,(IF(B23=Data!#REF!,Data!#REF!,(IF(B23=Data!#REF!,Data!#REF!,(IF(B23=Data!#REF!,Data!#REF!,Data!#REF!)))))))))</f>
        <v>#REF!</v>
      </c>
      <c r="Q23" s="378"/>
      <c r="R23" s="378"/>
      <c r="S23" s="186" t="e">
        <f>IF(B23=Data!B112,Data!I112,(IF(B23=Data!B118,Data!I118,(IF(B23=Data!B120,Data!I120,(IF(B23=Data!#REF!,Data!#REF!,(IF(B23=Data!#REF!,Data!#REF!,(IF(B23=Data!B103,Data!I103,(IF(B23=Data!#REF!,Data!#REF!,(IF(B23=Data!#REF!,Data!#REF!,Data!#REF!)))))))))))))))&amp;IF(B23=Data!B238,Data!I238,(IF(B23=Data!B239,Data!I239,(IF(B23=Data!#REF!,Data!#REF!,(IF(B23=Data!B234,Data!I234,(IF(B23=Data!B235,Data!I235,(IF(B23=Data!#REF!,Data!I930,(IF(B23=Data!#REF!,Data!#REF!,(IF(B23=Data!B290,Data!I290,Data!#REF!)))))))))))))))&amp;IF(B23=Data!#REF!,Data!#REF!,(IF(B23=Data!#REF!,Data!#REF!,(IF(B23=Data!#REF!,Data!#REF!,(IF(B23=Data!#REF!,Data!#REF!,(IF(B23=Data!#REF!,Data!#REF!,Data!#REF!)))))))))</f>
        <v>#REF!</v>
      </c>
      <c r="T23" s="379"/>
      <c r="U23" s="186" t="e">
        <f>IF(B23=Data!B112,Data!J112,(IF(B23=Data!B118,Data!J118,(IF(B23=Data!B120,Data!J120,(IF(B23=Data!#REF!,Data!#REF!,(IF(B23=Data!#REF!,Data!#REF!,(IF(B23=Data!B103,Data!J103,(IF(B23=Data!#REF!,Data!#REF!,(IF(B23=Data!#REF!,Data!#REF!,Data!#REF!)))))))))))))))&amp;IF(B23=Data!B238,Data!J238,(IF(B23=Data!B239,Data!J239,(IF(B23=Data!#REF!,Data!#REF!,(IF(B23=Data!B234,Data!J234,(IF(B23=Data!B235,Data!J235,(IF(B23=Data!#REF!,Data!J930,(IF(B23=Data!#REF!,Data!#REF!,(IF(B23=Data!B290,Data!J290,Data!#REF!)))))))))))))))&amp;IF(B23=Data!#REF!,Data!#REF!,(IF(B23=Data!#REF!,Data!#REF!,(IF(B23=Data!#REF!,Data!#REF!,(IF(B23=Data!#REF!,Data!#REF!,(IF(B23=Data!#REF!,Data!#REF!,Data!#REF!)))))))))</f>
        <v>#REF!</v>
      </c>
      <c r="V23" s="184">
        <f>IF(D23="","",VLOOKUP(B23,Data!$B$5:$J$404,9,FALSE)*D23)</f>
        <v>19.549999999999997</v>
      </c>
    </row>
    <row r="24" spans="1:22" s="340" customFormat="1" ht="17" customHeight="1">
      <c r="A24" s="272">
        <v>4</v>
      </c>
      <c r="B24" s="368" t="s">
        <v>547</v>
      </c>
      <c r="C24" s="187" t="str">
        <f>IF(D24="","",VLOOKUP(B24,Data!$B$5:$L$404,2,FALSE))</f>
        <v>ZG04870</v>
      </c>
      <c r="D24" s="274">
        <v>1</v>
      </c>
      <c r="E24" s="467"/>
      <c r="F24" s="185">
        <f>IF(D24="","",VLOOKUP(B24,Data!$B$5:$L$404,11,FALSE))</f>
        <v>1870.76</v>
      </c>
      <c r="G24" s="188">
        <f t="shared" si="0"/>
        <v>1870.76</v>
      </c>
      <c r="H24" s="182" t="str">
        <f>IF(D24="","",VLOOKUP(B24,Data!$B$5:$D$404,3,FALSE))</f>
        <v>C/T</v>
      </c>
      <c r="I24" s="182" t="str">
        <f>IF(D24="","",VLOOKUP(B24,Data!$B$5:$M$404,12,FALSE))</f>
        <v>Indonesia</v>
      </c>
      <c r="J24" s="280" t="s">
        <v>894</v>
      </c>
      <c r="K24" s="183">
        <f>IF(D24="","",VLOOKUP(B24,Data!$B$5:$E$404,4,FALSE)*D24)</f>
        <v>201</v>
      </c>
      <c r="L24" s="183">
        <f>IF(D24="","",VLOOKUP(B24,Data!$B$5:$F$404,5,FALSE)*D24)</f>
        <v>181</v>
      </c>
      <c r="M24" s="189" t="e">
        <f>IF(B24=Data!B109,Data!G109,(IF(B24=Data!B115,Data!G115,(IF(B24=Data!B117,Data!G117,(IF(B24=Data!#REF!,Data!#REF!,(IF(B24=Data!#REF!,Data!#REF!,(IF(B24=Data!B100,Data!G100,(IF(B24=Data!#REF!,Data!#REF!,(IF(B24=Data!#REF!,Data!#REF!,Data!#REF!)))))))))))))))&amp;IF(B24=Data!B235,Data!G235,(IF(B24=Data!B236,Data!G236,(IF(B24=Data!#REF!,Data!#REF!,(IF(B24=Data!B231,Data!G231,(IF(B24=Data!B232,Data!G232,(IF(B24=Data!#REF!,Data!G927,(IF(B24=Data!#REF!,Data!#REF!,(IF(B24=Data!B287,Data!G287,Data!#REF!)))))))))))))))&amp;IF(B24=Data!#REF!,Data!#REF!,(IF(B24=Data!#REF!,Data!#REF!,(IF(B24=Data!#REF!,Data!#REF!,(IF(B24=Data!#REF!,Data!#REF!,(IF(B24=Data!#REF!,Data!#REF!,Data!#REF!)))))))))</f>
        <v>#REF!</v>
      </c>
      <c r="N24" s="377"/>
      <c r="O24" s="378"/>
      <c r="P24" s="186" t="e">
        <f>IF(B24=Data!B109,Data!H109,(IF(B24=Data!B115,Data!H115,(IF(B24=Data!B117,Data!H117,(IF(B24=Data!#REF!,Data!#REF!,(IF(B24=Data!#REF!,Data!#REF!,(IF(B24=Data!B100,Data!H100,(IF(B24=Data!#REF!,Data!#REF!,(IF(B24=Data!#REF!,Data!#REF!,Data!#REF!)))))))))))))))&amp;IF(B24=Data!B235,Data!H235,(IF(B24=Data!B236,Data!H236,(IF(B24=Data!#REF!,Data!#REF!,(IF(B24=Data!B231,Data!H231,(IF(B24=Data!B232,Data!H232,(IF(B24=Data!#REF!,Data!H927,(IF(B24=Data!#REF!,Data!#REF!,(IF(B24=Data!B287,Data!H287,Data!#REF!)))))))))))))))&amp;IF(B24=Data!#REF!,Data!#REF!,(IF(B24=Data!#REF!,Data!#REF!,(IF(B24=Data!#REF!,Data!#REF!,(IF(B24=Data!#REF!,Data!#REF!,(IF(B24=Data!#REF!,Data!#REF!,Data!#REF!)))))))))</f>
        <v>#REF!</v>
      </c>
      <c r="Q24" s="378"/>
      <c r="R24" s="378"/>
      <c r="S24" s="186" t="e">
        <f>IF(B24=Data!B109,Data!I109,(IF(B24=Data!B115,Data!I115,(IF(B24=Data!B117,Data!I117,(IF(B24=Data!#REF!,Data!#REF!,(IF(B24=Data!#REF!,Data!#REF!,(IF(B24=Data!B100,Data!I100,(IF(B24=Data!#REF!,Data!#REF!,(IF(B24=Data!#REF!,Data!#REF!,Data!#REF!)))))))))))))))&amp;IF(B24=Data!B235,Data!I235,(IF(B24=Data!B236,Data!I236,(IF(B24=Data!#REF!,Data!#REF!,(IF(B24=Data!B231,Data!I231,(IF(B24=Data!B232,Data!I232,(IF(B24=Data!#REF!,Data!I927,(IF(B24=Data!#REF!,Data!#REF!,(IF(B24=Data!B287,Data!I287,Data!#REF!)))))))))))))))&amp;IF(B24=Data!#REF!,Data!#REF!,(IF(B24=Data!#REF!,Data!#REF!,(IF(B24=Data!#REF!,Data!#REF!,(IF(B24=Data!#REF!,Data!#REF!,(IF(B24=Data!#REF!,Data!#REF!,Data!#REF!)))))))))</f>
        <v>#REF!</v>
      </c>
      <c r="T24" s="379"/>
      <c r="U24" s="186" t="e">
        <f>IF(B24=Data!B109,Data!J109,(IF(B24=Data!B115,Data!J115,(IF(B24=Data!B117,Data!J117,(IF(B24=Data!#REF!,Data!#REF!,(IF(B24=Data!#REF!,Data!#REF!,(IF(B24=Data!B100,Data!J100,(IF(B24=Data!#REF!,Data!#REF!,(IF(B24=Data!#REF!,Data!#REF!,Data!#REF!)))))))))))))))&amp;IF(B24=Data!B235,Data!J235,(IF(B24=Data!B236,Data!J236,(IF(B24=Data!#REF!,Data!#REF!,(IF(B24=Data!B231,Data!J231,(IF(B24=Data!B232,Data!J232,(IF(B24=Data!#REF!,Data!J927,(IF(B24=Data!#REF!,Data!#REF!,(IF(B24=Data!B287,Data!J287,Data!#REF!)))))))))))))))&amp;IF(B24=Data!#REF!,Data!#REF!,(IF(B24=Data!#REF!,Data!#REF!,(IF(B24=Data!#REF!,Data!#REF!,(IF(B24=Data!#REF!,Data!#REF!,(IF(B24=Data!#REF!,Data!#REF!,Data!#REF!)))))))))</f>
        <v>#REF!</v>
      </c>
      <c r="V24" s="184">
        <f>IF(D24="","",VLOOKUP(B24,Data!$B$5:$J$404,9,FALSE)*D24)</f>
        <v>1.1499999999999999</v>
      </c>
    </row>
    <row r="25" spans="1:22" s="340" customFormat="1" ht="17" customHeight="1">
      <c r="A25" s="272">
        <v>5</v>
      </c>
      <c r="B25" s="368" t="s">
        <v>213</v>
      </c>
      <c r="C25" s="187" t="str">
        <f>IF(D25="","",VLOOKUP(B25,Data!$B$5:$L$404,2,FALSE))</f>
        <v>WH50410</v>
      </c>
      <c r="D25" s="274">
        <v>10</v>
      </c>
      <c r="E25" s="467"/>
      <c r="F25" s="185">
        <f>IF(D25="","",VLOOKUP(B25,Data!$B$5:$L$404,11,FALSE))</f>
        <v>1897.4</v>
      </c>
      <c r="G25" s="188">
        <f>IF(D25&gt;0,D25*F25,"-")</f>
        <v>18974</v>
      </c>
      <c r="H25" s="182" t="str">
        <f>IF(D25="","",VLOOKUP(B25,Data!$B$5:$D$404,3,FALSE))</f>
        <v>C/T</v>
      </c>
      <c r="I25" s="182" t="str">
        <f>IF(D25="","",VLOOKUP(B25,Data!$B$5:$M$404,12,FALSE))</f>
        <v>Indonesia</v>
      </c>
      <c r="J25" s="280" t="s">
        <v>894</v>
      </c>
      <c r="K25" s="183">
        <f>IF(D25="","",VLOOKUP(B25,Data!$B$5:$E$404,4,FALSE)*D25)</f>
        <v>2220</v>
      </c>
      <c r="L25" s="183">
        <f>IF(D25="","",VLOOKUP(B25,Data!$B$5:$F$404,5,FALSE)*D25)</f>
        <v>2010</v>
      </c>
      <c r="M25" s="189" t="e">
        <f>IF(B25=Data!B105,Data!G105,(IF(B25=Data!B111,Data!G111,(IF(B25=Data!B113,Data!G113,(IF(B25=Data!#REF!,Data!#REF!,(IF(B25=Data!#REF!,Data!#REF!,(IF(B25=Data!B96,Data!G96,(IF(B25=Data!#REF!,Data!#REF!,(IF(B25=Data!#REF!,Data!#REF!,Data!#REF!)))))))))))))))&amp;IF(B25=Data!B231,Data!G231,(IF(B25=Data!B232,Data!G232,(IF(B25=Data!#REF!,Data!#REF!,(IF(B25=Data!B227,Data!G227,(IF(B25=Data!B228,Data!G228,(IF(B25=Data!#REF!,Data!G923,(IF(B25=Data!#REF!,Data!#REF!,(IF(B25=Data!B283,Data!G283,Data!#REF!)))))))))))))))&amp;IF(B25=Data!#REF!,Data!#REF!,(IF(B25=Data!#REF!,Data!#REF!,(IF(B25=Data!#REF!,Data!#REF!,(IF(B25=Data!#REF!,Data!#REF!,(IF(B25=Data!#REF!,Data!#REF!,Data!#REF!)))))))))</f>
        <v>#REF!</v>
      </c>
      <c r="N25" s="377"/>
      <c r="O25" s="378"/>
      <c r="P25" s="186" t="e">
        <f>IF(B25=Data!B105,Data!H105,(IF(B25=Data!B111,Data!H111,(IF(B25=Data!B113,Data!H113,(IF(B25=Data!#REF!,Data!#REF!,(IF(B25=Data!#REF!,Data!#REF!,(IF(B25=Data!B96,Data!H96,(IF(B25=Data!#REF!,Data!#REF!,(IF(B25=Data!#REF!,Data!#REF!,Data!#REF!)))))))))))))))&amp;IF(B25=Data!B231,Data!H231,(IF(B25=Data!B232,Data!H232,(IF(B25=Data!#REF!,Data!#REF!,(IF(B25=Data!B227,Data!H227,(IF(B25=Data!B228,Data!H228,(IF(B25=Data!#REF!,Data!H923,(IF(B25=Data!#REF!,Data!#REF!,(IF(B25=Data!B283,Data!H283,Data!#REF!)))))))))))))))&amp;IF(B25=Data!#REF!,Data!#REF!,(IF(B25=Data!#REF!,Data!#REF!,(IF(B25=Data!#REF!,Data!#REF!,(IF(B25=Data!#REF!,Data!#REF!,(IF(B25=Data!#REF!,Data!#REF!,Data!#REF!)))))))))</f>
        <v>#REF!</v>
      </c>
      <c r="Q25" s="378"/>
      <c r="R25" s="378"/>
      <c r="S25" s="186" t="e">
        <f>IF(B25=Data!B105,Data!I105,(IF(B25=Data!B111,Data!I111,(IF(B25=Data!B113,Data!I113,(IF(B25=Data!#REF!,Data!#REF!,(IF(B25=Data!#REF!,Data!#REF!,(IF(B25=Data!B96,Data!I96,(IF(B25=Data!#REF!,Data!#REF!,(IF(B25=Data!#REF!,Data!#REF!,Data!#REF!)))))))))))))))&amp;IF(B25=Data!B231,Data!I231,(IF(B25=Data!B232,Data!I232,(IF(B25=Data!#REF!,Data!#REF!,(IF(B25=Data!B227,Data!I227,(IF(B25=Data!B228,Data!I228,(IF(B25=Data!#REF!,Data!I923,(IF(B25=Data!#REF!,Data!#REF!,(IF(B25=Data!B283,Data!I283,Data!#REF!)))))))))))))))&amp;IF(B25=Data!#REF!,Data!#REF!,(IF(B25=Data!#REF!,Data!#REF!,(IF(B25=Data!#REF!,Data!#REF!,(IF(B25=Data!#REF!,Data!#REF!,(IF(B25=Data!#REF!,Data!#REF!,Data!#REF!)))))))))</f>
        <v>#REF!</v>
      </c>
      <c r="T25" s="379"/>
      <c r="U25" s="186" t="e">
        <f>IF(B25=Data!B105,Data!J105,(IF(B25=Data!B111,Data!J111,(IF(B25=Data!B113,Data!J113,(IF(B25=Data!#REF!,Data!#REF!,(IF(B25=Data!#REF!,Data!#REF!,(IF(B25=Data!B96,Data!J96,(IF(B25=Data!#REF!,Data!#REF!,(IF(B25=Data!#REF!,Data!#REF!,Data!#REF!)))))))))))))))&amp;IF(B25=Data!B231,Data!J231,(IF(B25=Data!B232,Data!J232,(IF(B25=Data!#REF!,Data!#REF!,(IF(B25=Data!B227,Data!J227,(IF(B25=Data!B228,Data!J228,(IF(B25=Data!#REF!,Data!J923,(IF(B25=Data!#REF!,Data!#REF!,(IF(B25=Data!B283,Data!J283,Data!#REF!)))))))))))))))&amp;IF(B25=Data!#REF!,Data!#REF!,(IF(B25=Data!#REF!,Data!#REF!,(IF(B25=Data!#REF!,Data!#REF!,(IF(B25=Data!#REF!,Data!#REF!,(IF(B25=Data!#REF!,Data!#REF!,Data!#REF!)))))))))</f>
        <v>#REF!</v>
      </c>
      <c r="V25" s="184">
        <f>IF(D25="","",VLOOKUP(B25,Data!$B$5:$J$404,9,FALSE)*D25)</f>
        <v>11.99</v>
      </c>
    </row>
    <row r="26" spans="1:22" s="340" customFormat="1" ht="17" customHeight="1">
      <c r="A26" s="272">
        <v>6</v>
      </c>
      <c r="B26" s="368" t="s">
        <v>294</v>
      </c>
      <c r="C26" s="187" t="str">
        <f>IF(D26="","",VLOOKUP(B26,Data!$B$5:$L$404,2,FALSE))</f>
        <v>WY44110</v>
      </c>
      <c r="D26" s="274">
        <v>1</v>
      </c>
      <c r="E26" s="467"/>
      <c r="F26" s="185">
        <f>IF(D26="","",VLOOKUP(B26,Data!$B$5:$L$404,11,FALSE))</f>
        <v>2895.95</v>
      </c>
      <c r="G26" s="188">
        <f t="shared" ref="G26" si="2">IF(D26&gt;0,D26*F26,"-")</f>
        <v>2895.95</v>
      </c>
      <c r="H26" s="182" t="str">
        <f>IF(D26="","",VLOOKUP(B26,Data!$B$5:$D$404,3,FALSE))</f>
        <v>C/T</v>
      </c>
      <c r="I26" s="182" t="str">
        <f>IF(D26="","",VLOOKUP(B26,Data!$B$5:$M$404,12,FALSE))</f>
        <v>Indonesia</v>
      </c>
      <c r="J26" s="280" t="s">
        <v>894</v>
      </c>
      <c r="K26" s="183">
        <f>IF(D26="","",VLOOKUP(B26,Data!$B$5:$E$404,4,FALSE)*D26)</f>
        <v>266</v>
      </c>
      <c r="L26" s="183">
        <f>IF(D26="","",VLOOKUP(B26,Data!$B$5:$F$404,5,FALSE)*D26)</f>
        <v>246</v>
      </c>
      <c r="M26" s="189" t="e">
        <f>IF(B26=Data!B105,Data!G105,(IF(B26=Data!B111,Data!G111,(IF(B26=Data!B113,Data!G113,(IF(B26=Data!#REF!,Data!#REF!,(IF(B26=Data!#REF!,Data!#REF!,(IF(B26=Data!B96,Data!G96,(IF(B26=Data!#REF!,Data!#REF!,(IF(B26=Data!#REF!,Data!#REF!,Data!#REF!)))))))))))))))&amp;IF(B26=Data!B231,Data!G231,(IF(B26=Data!B232,Data!G232,(IF(B26=Data!#REF!,Data!#REF!,(IF(B26=Data!B227,Data!G227,(IF(B26=Data!B228,Data!G228,(IF(B26=Data!#REF!,Data!G923,(IF(B26=Data!#REF!,Data!#REF!,(IF(B26=Data!B283,Data!G283,Data!#REF!)))))))))))))))&amp;IF(B26=Data!#REF!,Data!#REF!,(IF(B26=Data!#REF!,Data!#REF!,(IF(B26=Data!#REF!,Data!#REF!,(IF(B26=Data!#REF!,Data!#REF!,(IF(B26=Data!#REF!,Data!#REF!,Data!#REF!)))))))))</f>
        <v>#REF!</v>
      </c>
      <c r="N26" s="377"/>
      <c r="O26" s="378"/>
      <c r="P26" s="186" t="e">
        <f>IF(B26=Data!B105,Data!H105,(IF(B26=Data!B111,Data!H111,(IF(B26=Data!B113,Data!H113,(IF(B26=Data!#REF!,Data!#REF!,(IF(B26=Data!#REF!,Data!#REF!,(IF(B26=Data!B96,Data!H96,(IF(B26=Data!#REF!,Data!#REF!,(IF(B26=Data!#REF!,Data!#REF!,Data!#REF!)))))))))))))))&amp;IF(B26=Data!B231,Data!H231,(IF(B26=Data!B232,Data!H232,(IF(B26=Data!#REF!,Data!#REF!,(IF(B26=Data!B227,Data!H227,(IF(B26=Data!B228,Data!H228,(IF(B26=Data!#REF!,Data!H923,(IF(B26=Data!#REF!,Data!#REF!,(IF(B26=Data!B283,Data!H283,Data!#REF!)))))))))))))))&amp;IF(B26=Data!#REF!,Data!#REF!,(IF(B26=Data!#REF!,Data!#REF!,(IF(B26=Data!#REF!,Data!#REF!,(IF(B26=Data!#REF!,Data!#REF!,(IF(B26=Data!#REF!,Data!#REF!,Data!#REF!)))))))))</f>
        <v>#REF!</v>
      </c>
      <c r="Q26" s="378"/>
      <c r="R26" s="378"/>
      <c r="S26" s="186" t="e">
        <f>IF(B26=Data!B105,Data!I105,(IF(B26=Data!B111,Data!I111,(IF(B26=Data!B113,Data!I113,(IF(B26=Data!#REF!,Data!#REF!,(IF(B26=Data!#REF!,Data!#REF!,(IF(B26=Data!B96,Data!I96,(IF(B26=Data!#REF!,Data!#REF!,(IF(B26=Data!#REF!,Data!#REF!,Data!#REF!)))))))))))))))&amp;IF(B26=Data!B231,Data!I231,(IF(B26=Data!B232,Data!I232,(IF(B26=Data!#REF!,Data!#REF!,(IF(B26=Data!B227,Data!I227,(IF(B26=Data!B228,Data!I228,(IF(B26=Data!#REF!,Data!I923,(IF(B26=Data!#REF!,Data!#REF!,(IF(B26=Data!B283,Data!I283,Data!#REF!)))))))))))))))&amp;IF(B26=Data!#REF!,Data!#REF!,(IF(B26=Data!#REF!,Data!#REF!,(IF(B26=Data!#REF!,Data!#REF!,(IF(B26=Data!#REF!,Data!#REF!,(IF(B26=Data!#REF!,Data!#REF!,Data!#REF!)))))))))</f>
        <v>#REF!</v>
      </c>
      <c r="T26" s="379"/>
      <c r="U26" s="186" t="e">
        <f>IF(B26=Data!B105,Data!J105,(IF(B26=Data!B111,Data!J111,(IF(B26=Data!B113,Data!J113,(IF(B26=Data!#REF!,Data!#REF!,(IF(B26=Data!#REF!,Data!#REF!,(IF(B26=Data!B96,Data!J96,(IF(B26=Data!#REF!,Data!#REF!,(IF(B26=Data!#REF!,Data!#REF!,Data!#REF!)))))))))))))))&amp;IF(B26=Data!B231,Data!J231,(IF(B26=Data!B232,Data!J232,(IF(B26=Data!#REF!,Data!#REF!,(IF(B26=Data!B227,Data!J227,(IF(B26=Data!B228,Data!J228,(IF(B26=Data!#REF!,Data!J923,(IF(B26=Data!#REF!,Data!#REF!,(IF(B26=Data!B283,Data!J283,Data!#REF!)))))))))))))))&amp;IF(B26=Data!#REF!,Data!#REF!,(IF(B26=Data!#REF!,Data!#REF!,(IF(B26=Data!#REF!,Data!#REF!,(IF(B26=Data!#REF!,Data!#REF!,(IF(B26=Data!#REF!,Data!#REF!,Data!#REF!)))))))))</f>
        <v>#REF!</v>
      </c>
      <c r="V26" s="184">
        <f>IF(D26="","",VLOOKUP(B26,Data!$B$5:$J$404,9,FALSE)*D26)</f>
        <v>1.488</v>
      </c>
    </row>
    <row r="27" spans="1:22" s="340" customFormat="1" ht="17" customHeight="1">
      <c r="A27" s="272"/>
      <c r="B27" s="368"/>
      <c r="C27" s="187" t="str">
        <f>IF(D27="","",VLOOKUP(B27,Data!$B$5:$L$404,2,FALSE))</f>
        <v/>
      </c>
      <c r="D27" s="274"/>
      <c r="E27" s="467"/>
      <c r="F27" s="185" t="str">
        <f>IF(D27="","",VLOOKUP(B27,Data!$B$5:$L$404,11,FALSE))</f>
        <v/>
      </c>
      <c r="G27" s="188" t="str">
        <f t="shared" si="0"/>
        <v>-</v>
      </c>
      <c r="H27" s="182" t="str">
        <f>IF(D27="","",VLOOKUP(B27,Data!$B$5:$D$404,3,FALSE))</f>
        <v/>
      </c>
      <c r="I27" s="182" t="str">
        <f>IF(D27="","",VLOOKUP(B27,Data!$B$5:$M$404,12,FALSE))</f>
        <v/>
      </c>
      <c r="J27" s="280"/>
      <c r="K27" s="183" t="str">
        <f>IF(D27="","",VLOOKUP(B27,Data!$B$5:$E$404,4,FALSE)*D27)</f>
        <v/>
      </c>
      <c r="L27" s="183" t="str">
        <f>IF(D27="","",VLOOKUP(B27,Data!$B$5:$F$404,5,FALSE)*D27)</f>
        <v/>
      </c>
      <c r="M27" s="189" t="e">
        <f>IF(B27=Data!B106,Data!G106,(IF(B27=Data!B112,Data!G112,(IF(B27=Data!B114,Data!G114,(IF(B27=Data!#REF!,Data!#REF!,(IF(B27=Data!#REF!,Data!#REF!,(IF(B27=Data!B97,Data!G97,(IF(B27=Data!#REF!,Data!#REF!,(IF(B27=Data!#REF!,Data!#REF!,Data!#REF!)))))))))))))))&amp;IF(B27=Data!B232,Data!G232,(IF(B27=Data!B233,Data!G233,(IF(B27=Data!#REF!,Data!#REF!,(IF(B27=Data!B228,Data!G228,(IF(B27=Data!B229,Data!G229,(IF(B27=Data!#REF!,Data!G924,(IF(B27=Data!#REF!,Data!#REF!,(IF(B27=Data!B284,Data!G284,Data!#REF!)))))))))))))))&amp;IF(B27=Data!#REF!,Data!#REF!,(IF(B27=Data!#REF!,Data!#REF!,(IF(B27=Data!#REF!,Data!#REF!,(IF(B27=Data!#REF!,Data!#REF!,(IF(B27=Data!#REF!,Data!#REF!,Data!#REF!)))))))))</f>
        <v>#REF!</v>
      </c>
      <c r="N27" s="377"/>
      <c r="O27" s="378"/>
      <c r="P27" s="186" t="e">
        <f>IF(B27=Data!B106,Data!H106,(IF(B27=Data!B112,Data!H112,(IF(B27=Data!B114,Data!H114,(IF(B27=Data!#REF!,Data!#REF!,(IF(B27=Data!#REF!,Data!#REF!,(IF(B27=Data!B97,Data!H97,(IF(B27=Data!#REF!,Data!#REF!,(IF(B27=Data!#REF!,Data!#REF!,Data!#REF!)))))))))))))))&amp;IF(B27=Data!B232,Data!H232,(IF(B27=Data!B233,Data!H233,(IF(B27=Data!#REF!,Data!#REF!,(IF(B27=Data!B228,Data!H228,(IF(B27=Data!B229,Data!H229,(IF(B27=Data!#REF!,Data!H924,(IF(B27=Data!#REF!,Data!#REF!,(IF(B27=Data!B284,Data!H284,Data!#REF!)))))))))))))))&amp;IF(B27=Data!#REF!,Data!#REF!,(IF(B27=Data!#REF!,Data!#REF!,(IF(B27=Data!#REF!,Data!#REF!,(IF(B27=Data!#REF!,Data!#REF!,(IF(B27=Data!#REF!,Data!#REF!,Data!#REF!)))))))))</f>
        <v>#REF!</v>
      </c>
      <c r="Q27" s="378"/>
      <c r="R27" s="378"/>
      <c r="S27" s="186" t="e">
        <f>IF(B27=Data!B106,Data!I106,(IF(B27=Data!B112,Data!I112,(IF(B27=Data!B114,Data!I114,(IF(B27=Data!#REF!,Data!#REF!,(IF(B27=Data!#REF!,Data!#REF!,(IF(B27=Data!B97,Data!I97,(IF(B27=Data!#REF!,Data!#REF!,(IF(B27=Data!#REF!,Data!#REF!,Data!#REF!)))))))))))))))&amp;IF(B27=Data!B232,Data!I232,(IF(B27=Data!B233,Data!I233,(IF(B27=Data!#REF!,Data!#REF!,(IF(B27=Data!B228,Data!I228,(IF(B27=Data!B229,Data!I229,(IF(B27=Data!#REF!,Data!I924,(IF(B27=Data!#REF!,Data!#REF!,(IF(B27=Data!B284,Data!I284,Data!#REF!)))))))))))))))&amp;IF(B27=Data!#REF!,Data!#REF!,(IF(B27=Data!#REF!,Data!#REF!,(IF(B27=Data!#REF!,Data!#REF!,(IF(B27=Data!#REF!,Data!#REF!,(IF(B27=Data!#REF!,Data!#REF!,Data!#REF!)))))))))</f>
        <v>#REF!</v>
      </c>
      <c r="T27" s="379"/>
      <c r="U27" s="186" t="e">
        <f>IF(B27=Data!B106,Data!J106,(IF(B27=Data!B112,Data!J112,(IF(B27=Data!B114,Data!J114,(IF(B27=Data!#REF!,Data!#REF!,(IF(B27=Data!#REF!,Data!#REF!,(IF(B27=Data!B97,Data!J97,(IF(B27=Data!#REF!,Data!#REF!,(IF(B27=Data!#REF!,Data!#REF!,Data!#REF!)))))))))))))))&amp;IF(B27=Data!B232,Data!J232,(IF(B27=Data!B233,Data!J233,(IF(B27=Data!#REF!,Data!#REF!,(IF(B27=Data!B228,Data!J228,(IF(B27=Data!B229,Data!J229,(IF(B27=Data!#REF!,Data!J924,(IF(B27=Data!#REF!,Data!#REF!,(IF(B27=Data!B284,Data!J284,Data!#REF!)))))))))))))))&amp;IF(B27=Data!#REF!,Data!#REF!,(IF(B27=Data!#REF!,Data!#REF!,(IF(B27=Data!#REF!,Data!#REF!,(IF(B27=Data!#REF!,Data!#REF!,(IF(B27=Data!#REF!,Data!#REF!,Data!#REF!)))))))))</f>
        <v>#REF!</v>
      </c>
      <c r="V27" s="184" t="str">
        <f>IF(D27="","",VLOOKUP(B27,Data!$B$5:$J$404,9,FALSE)*D27)</f>
        <v/>
      </c>
    </row>
    <row r="28" spans="1:22" s="340" customFormat="1" ht="17" customHeight="1">
      <c r="A28" s="272"/>
      <c r="B28" s="419"/>
      <c r="C28" s="187" t="str">
        <f>IF(D28="","",VLOOKUP(B28,Data!$B$5:$L$404,2,FALSE))</f>
        <v/>
      </c>
      <c r="D28" s="274"/>
      <c r="E28" s="341"/>
      <c r="F28" s="185" t="str">
        <f>IF(D28="","",VLOOKUP(B28,Data!$B$5:$L$404,11,FALSE))</f>
        <v/>
      </c>
      <c r="G28" s="188" t="str">
        <f t="shared" si="0"/>
        <v>-</v>
      </c>
      <c r="H28" s="182" t="str">
        <f>IF(D28="","",VLOOKUP(B28,Data!$B$5:$D$404,3,FALSE))</f>
        <v/>
      </c>
      <c r="I28" s="182" t="str">
        <f>IF(D28="","",VLOOKUP(B28,Data!$B$5:$M$404,12,FALSE))</f>
        <v/>
      </c>
      <c r="J28" s="280"/>
      <c r="K28" s="183" t="str">
        <f>IF(D28="","",VLOOKUP(B28,Data!$B$5:$E$404,4,FALSE)*D28)</f>
        <v/>
      </c>
      <c r="L28" s="183" t="str">
        <f>IF(D28="","",VLOOKUP(B28,Data!$B$5:$F$404,5,FALSE)*D28)</f>
        <v/>
      </c>
      <c r="M28" s="189" t="e">
        <f>IF(B28=Data!B118,Data!G118,(IF(B28=Data!B124,Data!G124,(IF(B28=Data!B126,Data!G126,(IF(B28=Data!#REF!,Data!#REF!,(IF(B28=Data!#REF!,Data!#REF!,(IF(B28=Data!B109,Data!G109,(IF(B28=Data!#REF!,Data!#REF!,(IF(B28=Data!#REF!,Data!#REF!,Data!#REF!)))))))))))))))&amp;IF(B28=Data!B244,Data!G244,(IF(B28=Data!B245,Data!G245,(IF(B28=Data!#REF!,Data!#REF!,(IF(B28=Data!B240,Data!G240,(IF(B28=Data!B241,Data!G241,(IF(B28=Data!#REF!,Data!G936,(IF(B28=Data!#REF!,Data!#REF!,(IF(B28=Data!B296,Data!G296,Data!#REF!)))))))))))))))&amp;IF(B28=Data!#REF!,Data!#REF!,(IF(B28=Data!#REF!,Data!#REF!,(IF(B28=Data!#REF!,Data!#REF!,(IF(B28=Data!#REF!,Data!#REF!,(IF(B28=Data!#REF!,Data!#REF!,Data!#REF!)))))))))</f>
        <v>#REF!</v>
      </c>
      <c r="N28" s="377"/>
      <c r="O28" s="378"/>
      <c r="P28" s="186" t="e">
        <f>IF(B28=Data!B118,Data!H118,(IF(B28=Data!B124,Data!H124,(IF(B28=Data!B126,Data!H126,(IF(B28=Data!#REF!,Data!#REF!,(IF(B28=Data!#REF!,Data!#REF!,(IF(B28=Data!B109,Data!H109,(IF(B28=Data!#REF!,Data!#REF!,(IF(B28=Data!#REF!,Data!#REF!,Data!#REF!)))))))))))))))&amp;IF(B28=Data!B244,Data!H244,(IF(B28=Data!B245,Data!H245,(IF(B28=Data!#REF!,Data!#REF!,(IF(B28=Data!B240,Data!H240,(IF(B28=Data!B241,Data!H241,(IF(B28=Data!#REF!,Data!H936,(IF(B28=Data!#REF!,Data!#REF!,(IF(B28=Data!B296,Data!H296,Data!#REF!)))))))))))))))&amp;IF(B28=Data!#REF!,Data!#REF!,(IF(B28=Data!#REF!,Data!#REF!,(IF(B28=Data!#REF!,Data!#REF!,(IF(B28=Data!#REF!,Data!#REF!,(IF(B28=Data!#REF!,Data!#REF!,Data!#REF!)))))))))</f>
        <v>#REF!</v>
      </c>
      <c r="Q28" s="378"/>
      <c r="R28" s="378"/>
      <c r="S28" s="186" t="e">
        <f>IF(B28=Data!B118,Data!I118,(IF(B28=Data!B124,Data!I124,(IF(B28=Data!B126,Data!I126,(IF(B28=Data!#REF!,Data!#REF!,(IF(B28=Data!#REF!,Data!#REF!,(IF(B28=Data!B109,Data!I109,(IF(B28=Data!#REF!,Data!#REF!,(IF(B28=Data!#REF!,Data!#REF!,Data!#REF!)))))))))))))))&amp;IF(B28=Data!B244,Data!I244,(IF(B28=Data!B245,Data!I245,(IF(B28=Data!#REF!,Data!#REF!,(IF(B28=Data!B240,Data!I240,(IF(B28=Data!B241,Data!I241,(IF(B28=Data!#REF!,Data!I936,(IF(B28=Data!#REF!,Data!#REF!,(IF(B28=Data!B296,Data!I296,Data!#REF!)))))))))))))))&amp;IF(B28=Data!#REF!,Data!#REF!,(IF(B28=Data!#REF!,Data!#REF!,(IF(B28=Data!#REF!,Data!#REF!,(IF(B28=Data!#REF!,Data!#REF!,(IF(B28=Data!#REF!,Data!#REF!,Data!#REF!)))))))))</f>
        <v>#REF!</v>
      </c>
      <c r="T28" s="379"/>
      <c r="U28" s="186" t="e">
        <f>IF(B28=Data!B118,Data!J118,(IF(B28=Data!B124,Data!J124,(IF(B28=Data!B126,Data!J126,(IF(B28=Data!#REF!,Data!#REF!,(IF(B28=Data!#REF!,Data!#REF!,(IF(B28=Data!B109,Data!J109,(IF(B28=Data!#REF!,Data!#REF!,(IF(B28=Data!#REF!,Data!#REF!,Data!#REF!)))))))))))))))&amp;IF(B28=Data!B244,Data!J244,(IF(B28=Data!B245,Data!J245,(IF(B28=Data!#REF!,Data!#REF!,(IF(B28=Data!B240,Data!J240,(IF(B28=Data!B241,Data!J241,(IF(B28=Data!#REF!,Data!J936,(IF(B28=Data!#REF!,Data!#REF!,(IF(B28=Data!B296,Data!J296,Data!#REF!)))))))))))))))&amp;IF(B28=Data!#REF!,Data!#REF!,(IF(B28=Data!#REF!,Data!#REF!,(IF(B28=Data!#REF!,Data!#REF!,(IF(B28=Data!#REF!,Data!#REF!,(IF(B28=Data!#REF!,Data!#REF!,Data!#REF!)))))))))</f>
        <v>#REF!</v>
      </c>
      <c r="V28" s="184" t="str">
        <f>IF(D28="","",VLOOKUP(B28,Data!$B$5:$J$404,9,FALSE)*D28)</f>
        <v/>
      </c>
    </row>
    <row r="29" spans="1:22" s="340" customFormat="1" ht="19.5" customHeight="1">
      <c r="A29" s="272"/>
      <c r="B29" s="695" t="s">
        <v>1317</v>
      </c>
      <c r="C29" s="696"/>
      <c r="D29" s="454">
        <f>SUM(D18:D27)</f>
        <v>31</v>
      </c>
      <c r="E29" s="191"/>
      <c r="F29" s="191"/>
      <c r="G29" s="455">
        <f>SUM(G18:G27)</f>
        <v>59680.18</v>
      </c>
      <c r="H29" s="383"/>
      <c r="I29" s="191"/>
      <c r="J29" s="191"/>
      <c r="K29" s="455">
        <f>SUM(K18:K28)</f>
        <v>6628</v>
      </c>
      <c r="L29" s="455">
        <f>SUM(L18:L28)</f>
        <v>5998</v>
      </c>
      <c r="M29" s="190">
        <f>SUM(M16:M17)</f>
        <v>0</v>
      </c>
      <c r="N29" s="190"/>
      <c r="O29" s="190"/>
      <c r="P29" s="190"/>
      <c r="Q29" s="190"/>
      <c r="R29" s="190">
        <f>SUM(R16:R17)</f>
        <v>0</v>
      </c>
      <c r="S29" s="190">
        <f>SUM(S16:S17)</f>
        <v>0</v>
      </c>
      <c r="T29" s="190"/>
      <c r="U29" s="190">
        <f>SUM(U16:U17)</f>
        <v>0</v>
      </c>
      <c r="V29" s="456">
        <f>SUM(V18:V28)</f>
        <v>37.213999999999999</v>
      </c>
    </row>
    <row r="30" spans="1:22" ht="10.25" customHeight="1">
      <c r="A30" s="272"/>
      <c r="B30" s="697"/>
      <c r="C30" s="698"/>
      <c r="D30" s="395"/>
      <c r="E30" s="311"/>
      <c r="F30" s="160" t="s">
        <v>523</v>
      </c>
      <c r="G30" s="157"/>
      <c r="H30" s="344"/>
      <c r="I30" s="344"/>
      <c r="J30" s="344"/>
      <c r="K30" s="161"/>
      <c r="L30" s="151"/>
      <c r="M30" s="298"/>
      <c r="T30" s="298"/>
      <c r="U30" s="298"/>
      <c r="V30" s="155"/>
    </row>
    <row r="31" spans="1:22" ht="14">
      <c r="A31" s="290" t="s">
        <v>524</v>
      </c>
      <c r="B31" s="346"/>
      <c r="C31" s="347"/>
      <c r="D31" s="396" t="s">
        <v>81</v>
      </c>
      <c r="E31" s="305"/>
      <c r="F31" s="68" t="s">
        <v>82</v>
      </c>
      <c r="G31" s="72"/>
      <c r="H31" s="322" t="s">
        <v>83</v>
      </c>
      <c r="I31" s="349"/>
      <c r="J31" s="152" t="s">
        <v>84</v>
      </c>
      <c r="K31" s="152"/>
      <c r="L31" s="682" t="s">
        <v>85</v>
      </c>
      <c r="M31" s="683"/>
      <c r="N31" s="683"/>
      <c r="O31" s="683"/>
      <c r="P31" s="683"/>
      <c r="Q31" s="683"/>
      <c r="R31" s="683"/>
      <c r="S31" s="683"/>
      <c r="T31" s="683"/>
      <c r="U31" s="683"/>
      <c r="V31" s="684"/>
    </row>
    <row r="32" spans="1:22" ht="14">
      <c r="A32" s="297" t="s">
        <v>525</v>
      </c>
      <c r="B32" s="334"/>
      <c r="C32" s="308"/>
      <c r="D32" s="386" t="s">
        <v>87</v>
      </c>
      <c r="F32" s="685"/>
      <c r="G32" s="686"/>
      <c r="H32" s="297" t="s">
        <v>88</v>
      </c>
      <c r="I32" s="350"/>
      <c r="J32" s="154" t="s">
        <v>89</v>
      </c>
      <c r="K32" s="154"/>
      <c r="L32" s="150"/>
      <c r="V32" s="155"/>
    </row>
    <row r="33" spans="1:22">
      <c r="A33" s="297" t="s">
        <v>526</v>
      </c>
      <c r="B33" s="297"/>
      <c r="C33" s="298"/>
      <c r="F33" s="685"/>
      <c r="G33" s="686"/>
      <c r="H33" s="297"/>
      <c r="I33" s="350"/>
      <c r="J33" s="154" t="s">
        <v>93</v>
      </c>
      <c r="K33" s="154"/>
      <c r="L33" s="150"/>
      <c r="V33" s="155"/>
    </row>
    <row r="34" spans="1:22" ht="10.5" customHeight="1">
      <c r="A34" s="311"/>
      <c r="B34" s="351"/>
      <c r="C34" s="352"/>
      <c r="D34" s="386" t="s">
        <v>94</v>
      </c>
      <c r="F34" s="685"/>
      <c r="G34" s="686"/>
      <c r="H34" s="297" t="s">
        <v>95</v>
      </c>
      <c r="I34" s="350"/>
      <c r="J34" s="154"/>
      <c r="K34" s="154"/>
      <c r="L34" s="150"/>
      <c r="V34" s="155"/>
    </row>
    <row r="35" spans="1:22" ht="13">
      <c r="A35" s="290" t="s">
        <v>96</v>
      </c>
      <c r="C35" s="292"/>
      <c r="D35" s="386" t="s">
        <v>97</v>
      </c>
      <c r="F35" s="76" t="s">
        <v>98</v>
      </c>
      <c r="G35" s="73"/>
      <c r="H35" s="297" t="s">
        <v>88</v>
      </c>
      <c r="I35" s="350"/>
      <c r="J35" s="154" t="s">
        <v>99</v>
      </c>
      <c r="K35" s="154"/>
      <c r="L35" s="150"/>
      <c r="V35" s="155"/>
    </row>
    <row r="36" spans="1:22" ht="10.5" customHeight="1">
      <c r="A36" s="297" t="s">
        <v>527</v>
      </c>
      <c r="C36" s="298"/>
      <c r="D36" s="386" t="s">
        <v>100</v>
      </c>
      <c r="F36" s="77"/>
      <c r="G36" s="162"/>
      <c r="H36" s="297" t="s">
        <v>101</v>
      </c>
      <c r="I36" s="350"/>
      <c r="J36" s="154" t="s">
        <v>528</v>
      </c>
      <c r="K36" s="154"/>
      <c r="L36" s="687" t="s">
        <v>103</v>
      </c>
      <c r="M36" s="688"/>
      <c r="N36" s="688"/>
      <c r="O36" s="688"/>
      <c r="P36" s="688"/>
      <c r="Q36" s="688"/>
      <c r="R36" s="688"/>
      <c r="S36" s="688"/>
      <c r="T36" s="688"/>
      <c r="U36" s="688"/>
      <c r="V36" s="689"/>
    </row>
    <row r="37" spans="1:22">
      <c r="A37" s="311"/>
      <c r="B37" s="312"/>
      <c r="C37" s="313"/>
      <c r="D37" s="397"/>
      <c r="E37" s="312"/>
      <c r="F37" s="673" t="s">
        <v>1321</v>
      </c>
      <c r="G37" s="674"/>
      <c r="H37" s="673" t="s">
        <v>1320</v>
      </c>
      <c r="I37" s="674"/>
      <c r="J37" s="158" t="s">
        <v>104</v>
      </c>
      <c r="K37" s="158"/>
      <c r="L37" s="675" t="s">
        <v>105</v>
      </c>
      <c r="M37" s="676"/>
      <c r="N37" s="676"/>
      <c r="O37" s="676"/>
      <c r="P37" s="676"/>
      <c r="Q37" s="676"/>
      <c r="R37" s="676"/>
      <c r="S37" s="676"/>
      <c r="T37" s="676"/>
      <c r="U37" s="676"/>
      <c r="V37" s="677"/>
    </row>
    <row r="38" spans="1:22">
      <c r="B38" s="305"/>
    </row>
    <row r="41" spans="1:22" ht="19.25" customHeight="1"/>
    <row r="42" spans="1:22" ht="19.25" customHeight="1"/>
    <row r="43" spans="1:22" s="354" customFormat="1" ht="17.75" customHeight="1">
      <c r="A43" s="163" t="s">
        <v>886</v>
      </c>
      <c r="B43" s="146"/>
      <c r="C43" s="163" t="s">
        <v>569</v>
      </c>
      <c r="D43" s="382"/>
      <c r="E43" s="363"/>
      <c r="F43" s="163" t="s">
        <v>880</v>
      </c>
      <c r="G43" s="146"/>
      <c r="H43" s="163" t="s">
        <v>569</v>
      </c>
      <c r="K43" s="265"/>
      <c r="L43" s="265"/>
      <c r="V43" s="264"/>
    </row>
    <row r="44" spans="1:22" s="354" customFormat="1" ht="17.75" customHeight="1">
      <c r="A44" s="163" t="s">
        <v>887</v>
      </c>
      <c r="B44" s="146"/>
      <c r="C44" s="163" t="s">
        <v>891</v>
      </c>
      <c r="D44" s="382"/>
      <c r="E44" s="363"/>
      <c r="F44" s="247" t="s">
        <v>881</v>
      </c>
      <c r="G44" s="381"/>
      <c r="H44" s="247" t="s">
        <v>891</v>
      </c>
      <c r="K44" s="265"/>
      <c r="L44" s="265"/>
      <c r="V44" s="264"/>
    </row>
    <row r="45" spans="1:22" s="354" customFormat="1" ht="17.75" customHeight="1">
      <c r="A45" s="163" t="s">
        <v>888</v>
      </c>
      <c r="B45" s="146"/>
      <c r="C45" s="163" t="s">
        <v>891</v>
      </c>
      <c r="D45" s="382"/>
      <c r="E45" s="363"/>
      <c r="F45" s="163" t="s">
        <v>882</v>
      </c>
      <c r="G45" s="146"/>
      <c r="H45" s="163" t="s">
        <v>569</v>
      </c>
      <c r="K45" s="265"/>
      <c r="L45" s="265"/>
      <c r="V45" s="264"/>
    </row>
    <row r="46" spans="1:22" s="354" customFormat="1" ht="17.75" customHeight="1">
      <c r="A46" s="163" t="s">
        <v>889</v>
      </c>
      <c r="B46" s="146"/>
      <c r="C46" s="163" t="s">
        <v>569</v>
      </c>
      <c r="D46" s="382"/>
      <c r="E46" s="363"/>
      <c r="F46" s="163" t="s">
        <v>883</v>
      </c>
      <c r="G46" s="146"/>
      <c r="H46" s="163" t="s">
        <v>569</v>
      </c>
      <c r="K46" s="265"/>
      <c r="L46" s="265"/>
      <c r="V46" s="264"/>
    </row>
    <row r="47" spans="1:22" s="354" customFormat="1" ht="17.75" customHeight="1">
      <c r="A47" s="163" t="s">
        <v>890</v>
      </c>
      <c r="B47" s="146"/>
      <c r="C47" s="163" t="s">
        <v>569</v>
      </c>
      <c r="D47" s="382"/>
      <c r="E47" s="363"/>
      <c r="F47" s="163" t="s">
        <v>885</v>
      </c>
      <c r="G47" s="146"/>
      <c r="H47" s="163" t="s">
        <v>569</v>
      </c>
      <c r="K47" s="265"/>
      <c r="L47" s="265"/>
      <c r="V47" s="264"/>
    </row>
    <row r="48" spans="1:22" ht="18.75" customHeight="1">
      <c r="A48" s="411"/>
      <c r="B48" s="411"/>
      <c r="C48" s="411"/>
      <c r="D48" s="384"/>
      <c r="E48" s="266"/>
      <c r="F48" s="163" t="s">
        <v>884</v>
      </c>
      <c r="H48" s="163" t="s">
        <v>569</v>
      </c>
    </row>
    <row r="49" spans="1:12" ht="17.5">
      <c r="A49" s="268"/>
      <c r="B49" s="411"/>
      <c r="C49" s="411"/>
      <c r="D49" s="384"/>
      <c r="E49" s="411"/>
      <c r="F49" s="267"/>
      <c r="G49" s="267"/>
      <c r="H49" s="411"/>
    </row>
    <row r="51" spans="1:12">
      <c r="D51" s="386" t="s">
        <v>872</v>
      </c>
    </row>
    <row r="52" spans="1:12">
      <c r="L52" s="355"/>
    </row>
    <row r="53" spans="1:12" ht="14">
      <c r="A53" s="356"/>
      <c r="C53" s="334"/>
      <c r="D53" s="398"/>
      <c r="L53" s="358"/>
    </row>
    <row r="54" spans="1:12" ht="14">
      <c r="A54" s="359"/>
      <c r="C54" s="334"/>
      <c r="D54" s="398"/>
      <c r="L54" s="358"/>
    </row>
    <row r="55" spans="1:12" ht="14">
      <c r="A55" s="359"/>
      <c r="C55" s="334"/>
      <c r="D55" s="398"/>
      <c r="L55" s="358"/>
    </row>
    <row r="56" spans="1:12" ht="14">
      <c r="A56" s="359"/>
      <c r="B56" s="334"/>
      <c r="C56" s="334"/>
      <c r="D56" s="398"/>
      <c r="L56" s="358"/>
    </row>
    <row r="57" spans="1:12" ht="14">
      <c r="A57" s="359"/>
      <c r="B57" s="334"/>
      <c r="C57" s="334"/>
      <c r="D57" s="398"/>
      <c r="L57" s="358"/>
    </row>
    <row r="58" spans="1:12" ht="14">
      <c r="A58" s="359"/>
      <c r="B58" s="334"/>
      <c r="C58" s="334"/>
      <c r="D58" s="398"/>
      <c r="L58" s="358"/>
    </row>
    <row r="59" spans="1:12" ht="14">
      <c r="A59" s="334"/>
      <c r="B59" s="334"/>
      <c r="C59" s="334"/>
      <c r="D59" s="398"/>
      <c r="L59" s="360"/>
    </row>
    <row r="60" spans="1:12" ht="14">
      <c r="A60" s="359"/>
      <c r="B60" s="334"/>
      <c r="C60" s="334"/>
      <c r="D60" s="398"/>
    </row>
    <row r="61" spans="1:12" ht="14">
      <c r="A61" s="334"/>
      <c r="B61" s="334"/>
      <c r="C61" s="334"/>
      <c r="D61" s="398"/>
    </row>
    <row r="62" spans="1:12" ht="14">
      <c r="A62" s="334"/>
      <c r="B62" s="334"/>
      <c r="C62" s="334"/>
      <c r="D62" s="398"/>
    </row>
    <row r="63" spans="1:12" ht="14">
      <c r="A63" s="359"/>
      <c r="B63" s="334"/>
      <c r="C63" s="334"/>
      <c r="D63" s="398"/>
    </row>
    <row r="64" spans="1:12" ht="14">
      <c r="A64" s="359"/>
      <c r="B64" s="334"/>
      <c r="C64" s="334"/>
      <c r="D64" s="398"/>
    </row>
    <row r="65" spans="1:4" ht="14">
      <c r="A65" s="359"/>
      <c r="B65" s="334"/>
      <c r="C65" s="334"/>
      <c r="D65" s="398"/>
    </row>
    <row r="66" spans="1:4" ht="14">
      <c r="A66" s="359"/>
      <c r="B66" s="334"/>
      <c r="C66" s="334"/>
      <c r="D66" s="398"/>
    </row>
    <row r="67" spans="1:4" ht="14">
      <c r="A67" s="359"/>
      <c r="B67" s="334"/>
      <c r="C67" s="334"/>
      <c r="D67" s="398"/>
    </row>
    <row r="68" spans="1:4" ht="14">
      <c r="A68" s="359"/>
      <c r="B68" s="334"/>
      <c r="C68" s="334"/>
      <c r="D68" s="398"/>
    </row>
    <row r="69" spans="1:4" ht="14">
      <c r="A69" s="359"/>
      <c r="B69" s="334"/>
      <c r="C69" s="334"/>
      <c r="D69" s="398"/>
    </row>
    <row r="70" spans="1:4" ht="14">
      <c r="A70" s="359"/>
      <c r="B70" s="334"/>
      <c r="C70" s="334"/>
      <c r="D70" s="398"/>
    </row>
    <row r="71" spans="1:4" ht="14">
      <c r="A71" s="359"/>
      <c r="B71" s="334"/>
      <c r="C71" s="334"/>
      <c r="D71" s="398"/>
    </row>
    <row r="72" spans="1:4" ht="14">
      <c r="A72" s="359"/>
      <c r="B72" s="334"/>
      <c r="C72" s="334"/>
      <c r="D72" s="398"/>
    </row>
    <row r="73" spans="1:4" ht="14">
      <c r="A73" s="334"/>
      <c r="B73" s="334"/>
      <c r="C73" s="334"/>
      <c r="D73" s="398"/>
    </row>
    <row r="74" spans="1:4" ht="14">
      <c r="B74" s="334"/>
    </row>
    <row r="75" spans="1:4" ht="14">
      <c r="B75" s="334"/>
    </row>
    <row r="76" spans="1:4" ht="14">
      <c r="B76" s="334"/>
    </row>
  </sheetData>
  <mergeCells count="9">
    <mergeCell ref="F37:G37"/>
    <mergeCell ref="H37:I37"/>
    <mergeCell ref="L37:V37"/>
    <mergeCell ref="B29:C30"/>
    <mergeCell ref="L31:V31"/>
    <mergeCell ref="F32:G32"/>
    <mergeCell ref="F33:G33"/>
    <mergeCell ref="F34:G34"/>
    <mergeCell ref="L36:V36"/>
  </mergeCells>
  <printOptions horizontalCentered="1"/>
  <pageMargins left="0" right="0" top="0.23622047244094491" bottom="0.15748031496062992" header="8.0708661417322833" footer="0"/>
  <pageSetup paperSize="9" scale="73" firstPageNumber="4294963191" fitToHeight="2" orientation="landscape" r:id="rId1"/>
  <headerFooter alignWithMargins="0">
    <oddHeader>&amp;R&amp;"Calibri"&amp;10&amp;K000000 Confidential&amp;1#_x000D_</oddHeader>
  </headerFooter>
  <rowBreaks count="1" manualBreakCount="1">
    <brk id="37" max="21" man="1"/>
  </rowBreaks>
  <drawing r:id="rId2"/>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43A0F-6777-401A-9D9D-31901137F726}">
  <sheetPr>
    <pageSetUpPr fitToPage="1"/>
  </sheetPr>
  <dimension ref="A1:AD78"/>
  <sheetViews>
    <sheetView topLeftCell="A13" zoomScale="70" zoomScaleNormal="70" zoomScaleSheetLayoutView="85" workbookViewId="0">
      <selection activeCell="B29" sqref="B29"/>
    </sheetView>
  </sheetViews>
  <sheetFormatPr defaultColWidth="9.1796875" defaultRowHeight="12.5"/>
  <cols>
    <col min="1" max="1" width="6.453125" style="282" customWidth="1"/>
    <col min="2" max="2" width="39.54296875" style="282" bestFit="1" customWidth="1"/>
    <col min="3" max="3" width="13.81640625" style="282" bestFit="1" customWidth="1"/>
    <col min="4" max="4" width="9.1796875" style="283" customWidth="1"/>
    <col min="5" max="5" width="14.1796875"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4" width="9.1796875" style="282"/>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54"/>
      <c r="I10" s="655"/>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271"/>
      <c r="B18" s="420" t="s">
        <v>1173</v>
      </c>
      <c r="C18" s="187" t="str">
        <f>IF(D18="","",VLOOKUP(B18,Data!$B$5:$L$404,2,FALSE))</f>
        <v/>
      </c>
      <c r="D18" s="274"/>
      <c r="E18" s="276"/>
      <c r="F18" s="185" t="str">
        <f>IF(D18="","",VLOOKUP(B18,Data!$B$5:$L$404,11,FALSE))</f>
        <v/>
      </c>
      <c r="G18" s="188" t="str">
        <f t="shared" ref="G18:G28" si="0">IF(D18&gt;0,D18*F18,"-")</f>
        <v>-</v>
      </c>
      <c r="H18" s="182" t="str">
        <f>IF(D18="","",VLOOKUP(B18,Data!$B$5:$D$404,3,FALSE))</f>
        <v/>
      </c>
      <c r="I18" s="182" t="str">
        <f>IF(D18="","",VLOOKUP(B18,Data!$B$5:$M$404,12,FALSE))</f>
        <v/>
      </c>
      <c r="J18" s="279"/>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272">
        <v>7</v>
      </c>
      <c r="B19" s="419" t="s">
        <v>259</v>
      </c>
      <c r="C19" s="187" t="str">
        <f>IF(D19="","",VLOOKUP(B19,Data!$B$5:$L$404,2,FALSE))</f>
        <v>WN67650</v>
      </c>
      <c r="D19" s="274">
        <v>1</v>
      </c>
      <c r="E19" s="466"/>
      <c r="F19" s="185">
        <f>IF(D19="","",VLOOKUP(B19,Data!$B$5:$L$404,11,FALSE))</f>
        <v>3082.01</v>
      </c>
      <c r="G19" s="188">
        <f t="shared" si="0"/>
        <v>3082.01</v>
      </c>
      <c r="H19" s="182" t="str">
        <f>IF(D19="","",VLOOKUP(B19,Data!$B$5:$D$404,3,FALSE))</f>
        <v>C/T</v>
      </c>
      <c r="I19" s="182" t="str">
        <f>IF(D19="","",VLOOKUP(B19,Data!$B$5:$M$404,12,FALSE))</f>
        <v>Indonesia</v>
      </c>
      <c r="J19" s="553" t="s">
        <v>1174</v>
      </c>
      <c r="K19" s="183">
        <f>IF(D19="","",VLOOKUP(B19,Data!$B$5:$E$404,4,FALSE)*D19)</f>
        <v>262</v>
      </c>
      <c r="L19" s="183">
        <f>IF(D19="","",VLOOKUP(B19,Data!$B$5:$F$404,5,FALSE)*D19)</f>
        <v>242</v>
      </c>
      <c r="M19" s="189" t="e">
        <f>IF(B19=Data!B84,Data!G84,(IF(B19=Data!B90,Data!G90,(IF(B19=Data!B92,Data!G92,(IF(B19=Data!#REF!,Data!#REF!,(IF(B19=Data!#REF!,Data!#REF!,(IF(B19=Data!B75,Data!G75,(IF(B19=Data!#REF!,Data!#REF!,(IF(B19=Data!#REF!,Data!#REF!,Data!#REF!)))))))))))))))&amp;IF(B19=Data!B209,Data!G209,(IF(B19=Data!B210,Data!G210,(IF(B19=Data!#REF!,Data!#REF!,(IF(B19=Data!B205,Data!G205,(IF(B19=Data!B206,Data!G206,(IF(B19=Data!#REF!,Data!G902,(IF(B19=Data!#REF!,Data!#REF!,(IF(B19=Data!B262,Data!G262,Data!#REF!)))))))))))))))&amp;IF(B19=Data!#REF!,Data!#REF!,(IF(B19=Data!#REF!,Data!#REF!,(IF(B19=Data!#REF!,Data!#REF!,(IF(B19=Data!#REF!,Data!#REF!,(IF(B19=Data!#REF!,Data!#REF!,Data!#REF!)))))))))</f>
        <v>#REF!</v>
      </c>
      <c r="N19" s="377"/>
      <c r="O19" s="378"/>
      <c r="P19" s="186" t="e">
        <f>IF(B19=Data!B84,Data!H84,(IF(B19=Data!B90,Data!H90,(IF(B19=Data!B92,Data!H92,(IF(B19=Data!#REF!,Data!#REF!,(IF(B19=Data!#REF!,Data!#REF!,(IF(B19=Data!B75,Data!H75,(IF(B19=Data!#REF!,Data!#REF!,(IF(B19=Data!#REF!,Data!#REF!,Data!#REF!)))))))))))))))&amp;IF(B19=Data!B209,Data!H209,(IF(B19=Data!B210,Data!H210,(IF(B19=Data!#REF!,Data!#REF!,(IF(B19=Data!B205,Data!H205,(IF(B19=Data!B206,Data!H206,(IF(B19=Data!#REF!,Data!H902,(IF(B19=Data!#REF!,Data!#REF!,(IF(B19=Data!B262,Data!H262,Data!#REF!)))))))))))))))&amp;IF(B19=Data!#REF!,Data!#REF!,(IF(B19=Data!#REF!,Data!#REF!,(IF(B19=Data!#REF!,Data!#REF!,(IF(B19=Data!#REF!,Data!#REF!,(IF(B19=Data!#REF!,Data!#REF!,Data!#REF!)))))))))</f>
        <v>#REF!</v>
      </c>
      <c r="Q19" s="378"/>
      <c r="R19" s="378"/>
      <c r="S19" s="186" t="e">
        <f>IF(B19=Data!B84,Data!I84,(IF(B19=Data!B90,Data!I90,(IF(B19=Data!B92,Data!I92,(IF(B19=Data!#REF!,Data!#REF!,(IF(B19=Data!#REF!,Data!#REF!,(IF(B19=Data!B75,Data!I75,(IF(B19=Data!#REF!,Data!#REF!,(IF(B19=Data!#REF!,Data!#REF!,Data!#REF!)))))))))))))))&amp;IF(B19=Data!B209,Data!I209,(IF(B19=Data!B210,Data!I210,(IF(B19=Data!#REF!,Data!#REF!,(IF(B19=Data!B205,Data!I205,(IF(B19=Data!B206,Data!I206,(IF(B19=Data!#REF!,Data!I902,(IF(B19=Data!#REF!,Data!#REF!,(IF(B19=Data!B262,Data!I262,Data!#REF!)))))))))))))))&amp;IF(B19=Data!#REF!,Data!#REF!,(IF(B19=Data!#REF!,Data!#REF!,(IF(B19=Data!#REF!,Data!#REF!,(IF(B19=Data!#REF!,Data!#REF!,(IF(B19=Data!#REF!,Data!#REF!,Data!#REF!)))))))))</f>
        <v>#REF!</v>
      </c>
      <c r="T19" s="379"/>
      <c r="U19" s="186" t="e">
        <f>IF(B19=Data!B84,Data!J84,(IF(B19=Data!B90,Data!J90,(IF(B19=Data!B92,Data!J92,(IF(B19=Data!#REF!,Data!#REF!,(IF(B19=Data!#REF!,Data!#REF!,(IF(B19=Data!B75,Data!J75,(IF(B19=Data!#REF!,Data!#REF!,(IF(B19=Data!#REF!,Data!#REF!,Data!#REF!)))))))))))))))&amp;IF(B19=Data!B209,Data!J209,(IF(B19=Data!B210,Data!J210,(IF(B19=Data!#REF!,Data!#REF!,(IF(B19=Data!B205,Data!J205,(IF(B19=Data!B206,Data!J206,(IF(B19=Data!#REF!,Data!J902,(IF(B19=Data!#REF!,Data!#REF!,(IF(B19=Data!B262,Data!J262,Data!#REF!)))))))))))))))&amp;IF(B19=Data!#REF!,Data!#REF!,(IF(B19=Data!#REF!,Data!#REF!,(IF(B19=Data!#REF!,Data!#REF!,(IF(B19=Data!#REF!,Data!#REF!,(IF(B19=Data!#REF!,Data!#REF!,Data!#REF!)))))))))</f>
        <v>#REF!</v>
      </c>
      <c r="V19" s="184">
        <f>IF(D19="","",VLOOKUP(B19,Data!$B$5:$J$404,9,FALSE)*D19)</f>
        <v>1.518</v>
      </c>
    </row>
    <row r="20" spans="1:30" s="340" customFormat="1" ht="17" customHeight="1">
      <c r="A20" s="271"/>
      <c r="B20" s="420" t="s">
        <v>1253</v>
      </c>
      <c r="C20" s="187" t="str">
        <f>IF(D20="","",VLOOKUP(B20,Data!$B$5:$L$404,2,FALSE))</f>
        <v/>
      </c>
      <c r="D20" s="274"/>
      <c r="E20" s="276"/>
      <c r="F20" s="185" t="str">
        <f>IF(D20="","",VLOOKUP(B20,Data!$B$5:$L$404,11,FALSE))</f>
        <v/>
      </c>
      <c r="G20" s="188" t="str">
        <f t="shared" ref="G20:G21" si="1">IF(D20&gt;0,D20*F20,"-")</f>
        <v>-</v>
      </c>
      <c r="H20" s="182" t="str">
        <f>IF(D20="","",VLOOKUP(B20,Data!$B$5:$D$404,3,FALSE))</f>
        <v/>
      </c>
      <c r="I20" s="182" t="str">
        <f>IF(D20="","",VLOOKUP(B20,Data!$B$5:$M$404,12,FALSE))</f>
        <v/>
      </c>
      <c r="J20" s="279"/>
      <c r="K20" s="183" t="str">
        <f>IF(D20="","",VLOOKUP(B20,Data!$B$5:$E$404,4,FALSE)*D20)</f>
        <v/>
      </c>
      <c r="L20" s="183" t="str">
        <f>IF(D20="","",VLOOKUP(B20,Data!$B$5:$F$404,5,FALSE)*D20)</f>
        <v/>
      </c>
      <c r="M20" s="189"/>
      <c r="N20" s="377"/>
      <c r="O20" s="378"/>
      <c r="P20" s="186"/>
      <c r="Q20" s="378"/>
      <c r="R20" s="378"/>
      <c r="S20" s="186"/>
      <c r="T20" s="379"/>
      <c r="U20" s="186"/>
      <c r="V20" s="184" t="str">
        <f>IF(D20="","",VLOOKUP(B20,Data!$B$5:$J$404,9,FALSE)*D20)</f>
        <v/>
      </c>
      <c r="W20" s="282"/>
      <c r="X20" s="282"/>
      <c r="Y20" s="282"/>
      <c r="Z20" s="282"/>
      <c r="AA20" s="282"/>
      <c r="AB20" s="282"/>
      <c r="AC20" s="282"/>
      <c r="AD20" s="282"/>
    </row>
    <row r="21" spans="1:30" s="340" customFormat="1" ht="17" customHeight="1">
      <c r="A21" s="272">
        <v>8</v>
      </c>
      <c r="B21" s="419" t="s">
        <v>413</v>
      </c>
      <c r="C21" s="187" t="str">
        <f>IF(D21="","",VLOOKUP(B21,Data!$B$5:$L$404,2,FALSE))</f>
        <v>ZH56750</v>
      </c>
      <c r="D21" s="274">
        <v>2</v>
      </c>
      <c r="E21" s="466"/>
      <c r="F21" s="185">
        <f>IF(D21="","",VLOOKUP(B21,Data!$B$5:$L$404,11,FALSE))</f>
        <v>2658.38</v>
      </c>
      <c r="G21" s="188">
        <f t="shared" si="1"/>
        <v>5316.76</v>
      </c>
      <c r="H21" s="182" t="str">
        <f>IF(D21="","",VLOOKUP(B21,Data!$B$5:$D$404,3,FALSE))</f>
        <v>C/T</v>
      </c>
      <c r="I21" s="182" t="str">
        <f>IF(D21="","",VLOOKUP(B21,Data!$B$5:$M$404,12,FALSE))</f>
        <v>Indonesia</v>
      </c>
      <c r="J21" s="553" t="s">
        <v>1252</v>
      </c>
      <c r="K21" s="183">
        <f>IF(D21="","",VLOOKUP(B21,Data!$B$5:$E$404,4,FALSE)*D21)</f>
        <v>532</v>
      </c>
      <c r="L21" s="183">
        <f>IF(D21="","",VLOOKUP(B21,Data!$B$5:$F$404,5,FALSE)*D21)</f>
        <v>492</v>
      </c>
      <c r="M21" s="189" t="e">
        <f>IF(B21=Data!B86,Data!G86,(IF(B21=Data!B92,Data!G92,(IF(B21=Data!B94,Data!G94,(IF(B21=Data!#REF!,Data!#REF!,(IF(B21=Data!#REF!,Data!#REF!,(IF(B21=Data!B77,Data!G77,(IF(B21=Data!#REF!,Data!#REF!,(IF(B21=Data!#REF!,Data!#REF!,Data!#REF!)))))))))))))))&amp;IF(B21=Data!B211,Data!G211,(IF(B21=Data!B212,Data!G212,(IF(B21=Data!#REF!,Data!#REF!,(IF(B21=Data!B207,Data!G207,(IF(B21=Data!B208,Data!G208,(IF(B21=Data!#REF!,Data!G904,(IF(B21=Data!#REF!,Data!#REF!,(IF(B21=Data!B264,Data!G264,Data!#REF!)))))))))))))))&amp;IF(B21=Data!#REF!,Data!#REF!,(IF(B21=Data!#REF!,Data!#REF!,(IF(B21=Data!#REF!,Data!#REF!,(IF(B21=Data!#REF!,Data!#REF!,(IF(B21=Data!#REF!,Data!#REF!,Data!#REF!)))))))))</f>
        <v>#REF!</v>
      </c>
      <c r="N21" s="377"/>
      <c r="O21" s="378"/>
      <c r="P21" s="186" t="e">
        <f>IF(B21=Data!B86,Data!H86,(IF(B21=Data!B92,Data!H92,(IF(B21=Data!B94,Data!H94,(IF(B21=Data!#REF!,Data!#REF!,(IF(B21=Data!#REF!,Data!#REF!,(IF(B21=Data!B77,Data!H77,(IF(B21=Data!#REF!,Data!#REF!,(IF(B21=Data!#REF!,Data!#REF!,Data!#REF!)))))))))))))))&amp;IF(B21=Data!B211,Data!H211,(IF(B21=Data!B212,Data!H212,(IF(B21=Data!#REF!,Data!#REF!,(IF(B21=Data!B207,Data!H207,(IF(B21=Data!B208,Data!H208,(IF(B21=Data!#REF!,Data!H904,(IF(B21=Data!#REF!,Data!#REF!,(IF(B21=Data!B264,Data!H264,Data!#REF!)))))))))))))))&amp;IF(B21=Data!#REF!,Data!#REF!,(IF(B21=Data!#REF!,Data!#REF!,(IF(B21=Data!#REF!,Data!#REF!,(IF(B21=Data!#REF!,Data!#REF!,(IF(B21=Data!#REF!,Data!#REF!,Data!#REF!)))))))))</f>
        <v>#REF!</v>
      </c>
      <c r="Q21" s="378"/>
      <c r="R21" s="378"/>
      <c r="S21" s="186" t="e">
        <f>IF(B21=Data!B86,Data!I86,(IF(B21=Data!B92,Data!I92,(IF(B21=Data!B94,Data!I94,(IF(B21=Data!#REF!,Data!#REF!,(IF(B21=Data!#REF!,Data!#REF!,(IF(B21=Data!B77,Data!I77,(IF(B21=Data!#REF!,Data!#REF!,(IF(B21=Data!#REF!,Data!#REF!,Data!#REF!)))))))))))))))&amp;IF(B21=Data!B211,Data!I211,(IF(B21=Data!B212,Data!I212,(IF(B21=Data!#REF!,Data!#REF!,(IF(B21=Data!B207,Data!I207,(IF(B21=Data!B208,Data!I208,(IF(B21=Data!#REF!,Data!I904,(IF(B21=Data!#REF!,Data!#REF!,(IF(B21=Data!B264,Data!I264,Data!#REF!)))))))))))))))&amp;IF(B21=Data!#REF!,Data!#REF!,(IF(B21=Data!#REF!,Data!#REF!,(IF(B21=Data!#REF!,Data!#REF!,(IF(B21=Data!#REF!,Data!#REF!,(IF(B21=Data!#REF!,Data!#REF!,Data!#REF!)))))))))</f>
        <v>#REF!</v>
      </c>
      <c r="T21" s="379"/>
      <c r="U21" s="186" t="e">
        <f>IF(B21=Data!B86,Data!J86,(IF(B21=Data!B92,Data!J92,(IF(B21=Data!B94,Data!J94,(IF(B21=Data!#REF!,Data!#REF!,(IF(B21=Data!#REF!,Data!#REF!,(IF(B21=Data!B77,Data!J77,(IF(B21=Data!#REF!,Data!#REF!,(IF(B21=Data!#REF!,Data!#REF!,Data!#REF!)))))))))))))))&amp;IF(B21=Data!B211,Data!J211,(IF(B21=Data!B212,Data!J212,(IF(B21=Data!#REF!,Data!#REF!,(IF(B21=Data!B207,Data!J207,(IF(B21=Data!B208,Data!J208,(IF(B21=Data!#REF!,Data!J904,(IF(B21=Data!#REF!,Data!#REF!,(IF(B21=Data!B264,Data!J264,Data!#REF!)))))))))))))))&amp;IF(B21=Data!#REF!,Data!#REF!,(IF(B21=Data!#REF!,Data!#REF!,(IF(B21=Data!#REF!,Data!#REF!,(IF(B21=Data!#REF!,Data!#REF!,(IF(B21=Data!#REF!,Data!#REF!,Data!#REF!)))))))))</f>
        <v>#REF!</v>
      </c>
      <c r="V21" s="184">
        <f>IF(D21="","",VLOOKUP(B21,Data!$B$5:$J$404,9,FALSE)*D21)</f>
        <v>2.976</v>
      </c>
    </row>
    <row r="22" spans="1:30" s="340" customFormat="1" ht="17" customHeight="1">
      <c r="A22" s="271"/>
      <c r="B22" s="420" t="s">
        <v>1292</v>
      </c>
      <c r="C22" s="187" t="str">
        <f>IF(D22="","",VLOOKUP(B22,Data!$B$5:$L$404,2,FALSE))</f>
        <v/>
      </c>
      <c r="D22" s="274"/>
      <c r="E22" s="276"/>
      <c r="F22" s="185" t="str">
        <f>IF(D22="","",VLOOKUP(B22,Data!$B$5:$L$404,11,FALSE))</f>
        <v/>
      </c>
      <c r="G22" s="188" t="str">
        <f t="shared" si="0"/>
        <v>-</v>
      </c>
      <c r="H22" s="182" t="str">
        <f>IF(D22="","",VLOOKUP(B22,Data!$B$5:$D$404,3,FALSE))</f>
        <v/>
      </c>
      <c r="I22" s="182" t="str">
        <f>IF(D22="","",VLOOKUP(B22,Data!$B$5:$M$404,12,FALSE))</f>
        <v/>
      </c>
      <c r="J22" s="279"/>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v>9</v>
      </c>
      <c r="B23" s="419" t="s">
        <v>547</v>
      </c>
      <c r="C23" s="187" t="str">
        <f>IF(D23="","",VLOOKUP(B23,Data!$B$5:$L$404,2,FALSE))</f>
        <v>ZG04870</v>
      </c>
      <c r="D23" s="274">
        <v>2</v>
      </c>
      <c r="E23" s="466"/>
      <c r="F23" s="185">
        <f>IF(D23="","",VLOOKUP(B23,Data!$B$5:$L$404,11,FALSE))</f>
        <v>1870.76</v>
      </c>
      <c r="G23" s="188">
        <f t="shared" si="0"/>
        <v>3741.52</v>
      </c>
      <c r="H23" s="182" t="str">
        <f>IF(D23="","",VLOOKUP(B23,Data!$B$5:$D$404,3,FALSE))</f>
        <v>C/T</v>
      </c>
      <c r="I23" s="182" t="str">
        <f>IF(D23="","",VLOOKUP(B23,Data!$B$5:$M$404,12,FALSE))</f>
        <v>Indonesia</v>
      </c>
      <c r="J23" s="553" t="s">
        <v>896</v>
      </c>
      <c r="K23" s="183">
        <f>IF(D23="","",VLOOKUP(B23,Data!$B$5:$E$404,4,FALSE)*D23)</f>
        <v>402</v>
      </c>
      <c r="L23" s="183">
        <f>IF(D23="","",VLOOKUP(B23,Data!$B$5:$F$404,5,FALSE)*D23)</f>
        <v>362</v>
      </c>
      <c r="M23" s="189" t="e">
        <f>IF(B23=Data!B86,Data!G86,(IF(B23=Data!B92,Data!G92,(IF(B23=Data!B94,Data!G94,(IF(B23=Data!#REF!,Data!#REF!,(IF(B23=Data!#REF!,Data!#REF!,(IF(B23=Data!B77,Data!G77,(IF(B23=Data!#REF!,Data!#REF!,(IF(B23=Data!#REF!,Data!#REF!,Data!#REF!)))))))))))))))&amp;IF(B23=Data!B211,Data!G211,(IF(B23=Data!B212,Data!G212,(IF(B23=Data!#REF!,Data!#REF!,(IF(B23=Data!B207,Data!G207,(IF(B23=Data!B208,Data!G208,(IF(B23=Data!#REF!,Data!G904,(IF(B23=Data!#REF!,Data!#REF!,(IF(B23=Data!B264,Data!G264,Data!#REF!)))))))))))))))&amp;IF(B23=Data!#REF!,Data!#REF!,(IF(B23=Data!#REF!,Data!#REF!,(IF(B23=Data!#REF!,Data!#REF!,(IF(B23=Data!#REF!,Data!#REF!,(IF(B23=Data!#REF!,Data!#REF!,Data!#REF!)))))))))</f>
        <v>#REF!</v>
      </c>
      <c r="N23" s="377"/>
      <c r="O23" s="378"/>
      <c r="P23" s="186" t="e">
        <f>IF(B23=Data!B86,Data!H86,(IF(B23=Data!B92,Data!H92,(IF(B23=Data!B94,Data!H94,(IF(B23=Data!#REF!,Data!#REF!,(IF(B23=Data!#REF!,Data!#REF!,(IF(B23=Data!B77,Data!H77,(IF(B23=Data!#REF!,Data!#REF!,(IF(B23=Data!#REF!,Data!#REF!,Data!#REF!)))))))))))))))&amp;IF(B23=Data!B211,Data!H211,(IF(B23=Data!B212,Data!H212,(IF(B23=Data!#REF!,Data!#REF!,(IF(B23=Data!B207,Data!H207,(IF(B23=Data!B208,Data!H208,(IF(B23=Data!#REF!,Data!H904,(IF(B23=Data!#REF!,Data!#REF!,(IF(B23=Data!B264,Data!H264,Data!#REF!)))))))))))))))&amp;IF(B23=Data!#REF!,Data!#REF!,(IF(B23=Data!#REF!,Data!#REF!,(IF(B23=Data!#REF!,Data!#REF!,(IF(B23=Data!#REF!,Data!#REF!,(IF(B23=Data!#REF!,Data!#REF!,Data!#REF!)))))))))</f>
        <v>#REF!</v>
      </c>
      <c r="Q23" s="378"/>
      <c r="R23" s="378"/>
      <c r="S23" s="186" t="e">
        <f>IF(B23=Data!B86,Data!I86,(IF(B23=Data!B92,Data!I92,(IF(B23=Data!B94,Data!I94,(IF(B23=Data!#REF!,Data!#REF!,(IF(B23=Data!#REF!,Data!#REF!,(IF(B23=Data!B77,Data!I77,(IF(B23=Data!#REF!,Data!#REF!,(IF(B23=Data!#REF!,Data!#REF!,Data!#REF!)))))))))))))))&amp;IF(B23=Data!B211,Data!I211,(IF(B23=Data!B212,Data!I212,(IF(B23=Data!#REF!,Data!#REF!,(IF(B23=Data!B207,Data!I207,(IF(B23=Data!B208,Data!I208,(IF(B23=Data!#REF!,Data!I904,(IF(B23=Data!#REF!,Data!#REF!,(IF(B23=Data!B264,Data!I264,Data!#REF!)))))))))))))))&amp;IF(B23=Data!#REF!,Data!#REF!,(IF(B23=Data!#REF!,Data!#REF!,(IF(B23=Data!#REF!,Data!#REF!,(IF(B23=Data!#REF!,Data!#REF!,(IF(B23=Data!#REF!,Data!#REF!,Data!#REF!)))))))))</f>
        <v>#REF!</v>
      </c>
      <c r="T23" s="379"/>
      <c r="U23" s="186" t="e">
        <f>IF(B23=Data!B86,Data!J86,(IF(B23=Data!B92,Data!J92,(IF(B23=Data!B94,Data!J94,(IF(B23=Data!#REF!,Data!#REF!,(IF(B23=Data!#REF!,Data!#REF!,(IF(B23=Data!B77,Data!J77,(IF(B23=Data!#REF!,Data!#REF!,(IF(B23=Data!#REF!,Data!#REF!,Data!#REF!)))))))))))))))&amp;IF(B23=Data!B211,Data!J211,(IF(B23=Data!B212,Data!J212,(IF(B23=Data!#REF!,Data!#REF!,(IF(B23=Data!B207,Data!J207,(IF(B23=Data!B208,Data!J208,(IF(B23=Data!#REF!,Data!J904,(IF(B23=Data!#REF!,Data!#REF!,(IF(B23=Data!B264,Data!J264,Data!#REF!)))))))))))))))&amp;IF(B23=Data!#REF!,Data!#REF!,(IF(B23=Data!#REF!,Data!#REF!,(IF(B23=Data!#REF!,Data!#REF!,(IF(B23=Data!#REF!,Data!#REF!,(IF(B23=Data!#REF!,Data!#REF!,Data!#REF!)))))))))</f>
        <v>#REF!</v>
      </c>
      <c r="V23" s="184">
        <f>IF(D23="","",VLOOKUP(B23,Data!$B$5:$J$404,9,FALSE)*D23)</f>
        <v>2.2999999999999998</v>
      </c>
    </row>
    <row r="24" spans="1:30" s="340" customFormat="1" ht="17" customHeight="1">
      <c r="A24" s="272">
        <v>10</v>
      </c>
      <c r="B24" s="419" t="s">
        <v>239</v>
      </c>
      <c r="C24" s="187" t="str">
        <f>IF(D24="","",VLOOKUP(B24,Data!$B$5:$L$404,2,FALSE))</f>
        <v>AAC7366</v>
      </c>
      <c r="D24" s="274">
        <v>5</v>
      </c>
      <c r="E24" s="466"/>
      <c r="F24" s="185">
        <f>IF(D24="","",VLOOKUP(B24,Data!$B$5:$L$404,11,FALSE))</f>
        <v>2618.06</v>
      </c>
      <c r="G24" s="188">
        <f t="shared" si="0"/>
        <v>13090.3</v>
      </c>
      <c r="H24" s="182" t="str">
        <f>IF(D24="","",VLOOKUP(B24,Data!$B$5:$D$404,3,FALSE))</f>
        <v>C/T</v>
      </c>
      <c r="I24" s="182" t="str">
        <f>IF(D24="","",VLOOKUP(B24,Data!$B$5:$M$404,12,FALSE))</f>
        <v>Indonesia</v>
      </c>
      <c r="J24" s="553" t="s">
        <v>896</v>
      </c>
      <c r="K24" s="183">
        <f>IF(D24="","",VLOOKUP(B24,Data!$B$5:$E$404,4,FALSE)*D24)</f>
        <v>1330</v>
      </c>
      <c r="L24" s="183">
        <f>IF(D24="","",VLOOKUP(B24,Data!$B$5:$F$404,5,FALSE)*D24)</f>
        <v>1230</v>
      </c>
      <c r="M24" s="189" t="e">
        <f>IF(B24=Data!B85,Data!G85,(IF(B24=Data!B91,Data!G91,(IF(B24=Data!B93,Data!G93,(IF(B24=Data!#REF!,Data!#REF!,(IF(B24=Data!#REF!,Data!#REF!,(IF(B24=Data!B76,Data!G76,(IF(B24=Data!#REF!,Data!#REF!,(IF(B24=Data!#REF!,Data!#REF!,Data!#REF!)))))))))))))))&amp;IF(B24=Data!B210,Data!G210,(IF(B24=Data!B211,Data!G211,(IF(B24=Data!#REF!,Data!#REF!,(IF(B24=Data!B206,Data!G206,(IF(B24=Data!B207,Data!G207,(IF(B24=Data!#REF!,Data!G903,(IF(B24=Data!#REF!,Data!#REF!,(IF(B24=Data!B263,Data!G263,Data!#REF!)))))))))))))))&amp;IF(B24=Data!#REF!,Data!#REF!,(IF(B24=Data!#REF!,Data!#REF!,(IF(B24=Data!#REF!,Data!#REF!,(IF(B24=Data!#REF!,Data!#REF!,(IF(B24=Data!#REF!,Data!#REF!,Data!#REF!)))))))))</f>
        <v>#REF!</v>
      </c>
      <c r="N24" s="377"/>
      <c r="O24" s="378"/>
      <c r="P24" s="186" t="e">
        <f>IF(B24=Data!B85,Data!H85,(IF(B24=Data!B91,Data!H91,(IF(B24=Data!B93,Data!H93,(IF(B24=Data!#REF!,Data!#REF!,(IF(B24=Data!#REF!,Data!#REF!,(IF(B24=Data!B76,Data!H76,(IF(B24=Data!#REF!,Data!#REF!,(IF(B24=Data!#REF!,Data!#REF!,Data!#REF!)))))))))))))))&amp;IF(B24=Data!B210,Data!H210,(IF(B24=Data!B211,Data!H211,(IF(B24=Data!#REF!,Data!#REF!,(IF(B24=Data!B206,Data!H206,(IF(B24=Data!B207,Data!H207,(IF(B24=Data!#REF!,Data!H903,(IF(B24=Data!#REF!,Data!#REF!,(IF(B24=Data!B263,Data!H263,Data!#REF!)))))))))))))))&amp;IF(B24=Data!#REF!,Data!#REF!,(IF(B24=Data!#REF!,Data!#REF!,(IF(B24=Data!#REF!,Data!#REF!,(IF(B24=Data!#REF!,Data!#REF!,(IF(B24=Data!#REF!,Data!#REF!,Data!#REF!)))))))))</f>
        <v>#REF!</v>
      </c>
      <c r="Q24" s="378"/>
      <c r="R24" s="378"/>
      <c r="S24" s="186" t="e">
        <f>IF(B24=Data!B85,Data!I85,(IF(B24=Data!B91,Data!I91,(IF(B24=Data!B93,Data!I93,(IF(B24=Data!#REF!,Data!#REF!,(IF(B24=Data!#REF!,Data!#REF!,(IF(B24=Data!B76,Data!I76,(IF(B24=Data!#REF!,Data!#REF!,(IF(B24=Data!#REF!,Data!#REF!,Data!#REF!)))))))))))))))&amp;IF(B24=Data!B210,Data!I210,(IF(B24=Data!B211,Data!I211,(IF(B24=Data!#REF!,Data!#REF!,(IF(B24=Data!B206,Data!I206,(IF(B24=Data!B207,Data!I207,(IF(B24=Data!#REF!,Data!I903,(IF(B24=Data!#REF!,Data!#REF!,(IF(B24=Data!B263,Data!I263,Data!#REF!)))))))))))))))&amp;IF(B24=Data!#REF!,Data!#REF!,(IF(B24=Data!#REF!,Data!#REF!,(IF(B24=Data!#REF!,Data!#REF!,(IF(B24=Data!#REF!,Data!#REF!,(IF(B24=Data!#REF!,Data!#REF!,Data!#REF!)))))))))</f>
        <v>#REF!</v>
      </c>
      <c r="T24" s="379"/>
      <c r="U24" s="186" t="e">
        <f>IF(B24=Data!B85,Data!J85,(IF(B24=Data!B91,Data!J91,(IF(B24=Data!B93,Data!J93,(IF(B24=Data!#REF!,Data!#REF!,(IF(B24=Data!#REF!,Data!#REF!,(IF(B24=Data!B76,Data!J76,(IF(B24=Data!#REF!,Data!#REF!,(IF(B24=Data!#REF!,Data!#REF!,Data!#REF!)))))))))))))))&amp;IF(B24=Data!B210,Data!J210,(IF(B24=Data!B211,Data!J211,(IF(B24=Data!#REF!,Data!#REF!,(IF(B24=Data!B206,Data!J206,(IF(B24=Data!B207,Data!J207,(IF(B24=Data!#REF!,Data!J903,(IF(B24=Data!#REF!,Data!#REF!,(IF(B24=Data!B263,Data!J263,Data!#REF!)))))))))))))))&amp;IF(B24=Data!#REF!,Data!#REF!,(IF(B24=Data!#REF!,Data!#REF!,(IF(B24=Data!#REF!,Data!#REF!,(IF(B24=Data!#REF!,Data!#REF!,(IF(B24=Data!#REF!,Data!#REF!,Data!#REF!)))))))))</f>
        <v>#REF!</v>
      </c>
      <c r="V24" s="184">
        <f>IF(D24="","",VLOOKUP(B24,Data!$B$5:$J$404,9,FALSE)*D24)</f>
        <v>7.4399999999999995</v>
      </c>
    </row>
    <row r="25" spans="1:30" s="340" customFormat="1" ht="17" customHeight="1">
      <c r="A25" s="272">
        <v>11</v>
      </c>
      <c r="B25" s="419" t="s">
        <v>294</v>
      </c>
      <c r="C25" s="187" t="str">
        <f>IF(D25="","",VLOOKUP(B25,Data!$B$5:$L$404,2,FALSE))</f>
        <v>WY44110</v>
      </c>
      <c r="D25" s="274">
        <v>1</v>
      </c>
      <c r="E25" s="466"/>
      <c r="F25" s="185">
        <f>IF(D25="","",VLOOKUP(B25,Data!$B$5:$L$404,11,FALSE))</f>
        <v>2895.95</v>
      </c>
      <c r="G25" s="188">
        <f t="shared" si="0"/>
        <v>2895.95</v>
      </c>
      <c r="H25" s="182" t="str">
        <f>IF(D25="","",VLOOKUP(B25,Data!$B$5:$D$404,3,FALSE))</f>
        <v>C/T</v>
      </c>
      <c r="I25" s="182" t="str">
        <f>IF(D25="","",VLOOKUP(B25,Data!$B$5:$M$404,12,FALSE))</f>
        <v>Indonesia</v>
      </c>
      <c r="J25" s="553" t="s">
        <v>896</v>
      </c>
      <c r="K25" s="183">
        <f>IF(D25="","",VLOOKUP(B25,Data!$B$5:$E$404,4,FALSE)*D25)</f>
        <v>266</v>
      </c>
      <c r="L25" s="183">
        <f>IF(D25="","",VLOOKUP(B25,Data!$B$5:$F$404,5,FALSE)*D25)</f>
        <v>246</v>
      </c>
      <c r="M25" s="189" t="e">
        <f>IF(B25=Data!B83,Data!G83,(IF(B25=Data!B89,Data!G89,(IF(B25=Data!B91,Data!G91,(IF(B25=Data!#REF!,Data!#REF!,(IF(B25=Data!#REF!,Data!#REF!,(IF(B25=Data!B74,Data!G74,(IF(B25=Data!#REF!,Data!#REF!,(IF(B25=Data!#REF!,Data!#REF!,Data!#REF!)))))))))))))))&amp;IF(B25=Data!B208,Data!G208,(IF(B25=Data!B209,Data!G209,(IF(B25=Data!#REF!,Data!#REF!,(IF(B25=Data!B204,Data!G204,(IF(B25=Data!B205,Data!G205,(IF(B25=Data!#REF!,Data!G901,(IF(B25=Data!#REF!,Data!#REF!,(IF(B25=Data!B261,Data!G261,Data!#REF!)))))))))))))))&amp;IF(B25=Data!#REF!,Data!#REF!,(IF(B25=Data!#REF!,Data!#REF!,(IF(B25=Data!#REF!,Data!#REF!,(IF(B25=Data!#REF!,Data!#REF!,(IF(B25=Data!#REF!,Data!#REF!,Data!#REF!)))))))))</f>
        <v>#REF!</v>
      </c>
      <c r="N25" s="377"/>
      <c r="O25" s="378"/>
      <c r="P25" s="186" t="e">
        <f>IF(B25=Data!B83,Data!H83,(IF(B25=Data!B89,Data!H89,(IF(B25=Data!B91,Data!H91,(IF(B25=Data!#REF!,Data!#REF!,(IF(B25=Data!#REF!,Data!#REF!,(IF(B25=Data!B74,Data!H74,(IF(B25=Data!#REF!,Data!#REF!,(IF(B25=Data!#REF!,Data!#REF!,Data!#REF!)))))))))))))))&amp;IF(B25=Data!B208,Data!H208,(IF(B25=Data!B209,Data!H209,(IF(B25=Data!#REF!,Data!#REF!,(IF(B25=Data!B204,Data!H204,(IF(B25=Data!B205,Data!H205,(IF(B25=Data!#REF!,Data!H901,(IF(B25=Data!#REF!,Data!#REF!,(IF(B25=Data!B261,Data!H261,Data!#REF!)))))))))))))))&amp;IF(B25=Data!#REF!,Data!#REF!,(IF(B25=Data!#REF!,Data!#REF!,(IF(B25=Data!#REF!,Data!#REF!,(IF(B25=Data!#REF!,Data!#REF!,(IF(B25=Data!#REF!,Data!#REF!,Data!#REF!)))))))))</f>
        <v>#REF!</v>
      </c>
      <c r="Q25" s="378"/>
      <c r="R25" s="378"/>
      <c r="S25" s="186" t="e">
        <f>IF(B25=Data!B83,Data!I83,(IF(B25=Data!B89,Data!I89,(IF(B25=Data!B91,Data!I91,(IF(B25=Data!#REF!,Data!#REF!,(IF(B25=Data!#REF!,Data!#REF!,(IF(B25=Data!B74,Data!I74,(IF(B25=Data!#REF!,Data!#REF!,(IF(B25=Data!#REF!,Data!#REF!,Data!#REF!)))))))))))))))&amp;IF(B25=Data!B208,Data!I208,(IF(B25=Data!B209,Data!I209,(IF(B25=Data!#REF!,Data!#REF!,(IF(B25=Data!B204,Data!I204,(IF(B25=Data!B205,Data!I205,(IF(B25=Data!#REF!,Data!I901,(IF(B25=Data!#REF!,Data!#REF!,(IF(B25=Data!B261,Data!I261,Data!#REF!)))))))))))))))&amp;IF(B25=Data!#REF!,Data!#REF!,(IF(B25=Data!#REF!,Data!#REF!,(IF(B25=Data!#REF!,Data!#REF!,(IF(B25=Data!#REF!,Data!#REF!,(IF(B25=Data!#REF!,Data!#REF!,Data!#REF!)))))))))</f>
        <v>#REF!</v>
      </c>
      <c r="T25" s="379"/>
      <c r="U25" s="186" t="e">
        <f>IF(B25=Data!B83,Data!J83,(IF(B25=Data!B89,Data!J89,(IF(B25=Data!B91,Data!J91,(IF(B25=Data!#REF!,Data!#REF!,(IF(B25=Data!#REF!,Data!#REF!,(IF(B25=Data!B74,Data!J74,(IF(B25=Data!#REF!,Data!#REF!,(IF(B25=Data!#REF!,Data!#REF!,Data!#REF!)))))))))))))))&amp;IF(B25=Data!B208,Data!J208,(IF(B25=Data!B209,Data!J209,(IF(B25=Data!#REF!,Data!#REF!,(IF(B25=Data!B204,Data!J204,(IF(B25=Data!B205,Data!J205,(IF(B25=Data!#REF!,Data!J901,(IF(B25=Data!#REF!,Data!#REF!,(IF(B25=Data!B261,Data!J261,Data!#REF!)))))))))))))))&amp;IF(B25=Data!#REF!,Data!#REF!,(IF(B25=Data!#REF!,Data!#REF!,(IF(B25=Data!#REF!,Data!#REF!,(IF(B25=Data!#REF!,Data!#REF!,(IF(B25=Data!#REF!,Data!#REF!,Data!#REF!)))))))))</f>
        <v>#REF!</v>
      </c>
      <c r="V25" s="184">
        <f>IF(D25="","",VLOOKUP(B25,Data!$B$5:$J$404,9,FALSE)*D25)</f>
        <v>1.488</v>
      </c>
    </row>
    <row r="26" spans="1:30" s="409" customFormat="1" ht="17" customHeight="1">
      <c r="A26" s="410"/>
      <c r="B26" s="368"/>
      <c r="C26" s="187" t="str">
        <f>IF(D26="","",VLOOKUP(B26,Data!$B$5:$L$404,2,FALSE))</f>
        <v/>
      </c>
      <c r="D26" s="274"/>
      <c r="E26" s="273"/>
      <c r="F26" s="376" t="str">
        <f>IF(D26="","",VLOOKUP(B26,Data!$B$5:$L$404,11,FALSE))</f>
        <v/>
      </c>
      <c r="G26" s="400" t="str">
        <f t="shared" si="0"/>
        <v>-</v>
      </c>
      <c r="H26" s="401" t="str">
        <f>IF(D26="","",VLOOKUP(B26,Data!$B$5:$D$404,3,FALSE))</f>
        <v/>
      </c>
      <c r="I26" s="401" t="str">
        <f>IF(D26="","",VLOOKUP(B26,Data!$B$5:$M$404,12,FALSE))</f>
        <v/>
      </c>
      <c r="J26" s="402"/>
      <c r="K26" s="187" t="str">
        <f>IF(D26="","",VLOOKUP(B26,Data!$B$5:$E$404,4,FALSE)*D26)</f>
        <v/>
      </c>
      <c r="L26" s="187" t="str">
        <f>IF(D26="","",VLOOKUP(B26,Data!$B$5:$F$404,5,FALSE)*D26)</f>
        <v/>
      </c>
      <c r="M26" s="403"/>
      <c r="N26" s="404"/>
      <c r="O26" s="405"/>
      <c r="P26" s="406"/>
      <c r="Q26" s="405"/>
      <c r="R26" s="405"/>
      <c r="S26" s="406"/>
      <c r="T26" s="407"/>
      <c r="U26" s="406"/>
      <c r="V26" s="408" t="str">
        <f>IF(D26="","",VLOOKUP(B26,Data!$B$5:$J$404,9,FALSE)*D26)</f>
        <v/>
      </c>
      <c r="W26" s="386"/>
      <c r="X26" s="386"/>
      <c r="Y26" s="386"/>
      <c r="Z26" s="386"/>
      <c r="AA26" s="386"/>
      <c r="AB26" s="386"/>
      <c r="AC26" s="386"/>
      <c r="AD26" s="386"/>
    </row>
    <row r="27" spans="1:30" s="340" customFormat="1" ht="17" customHeight="1">
      <c r="A27" s="410"/>
      <c r="B27" s="342"/>
      <c r="C27" s="187" t="str">
        <f>IF(D27="","",VLOOKUP(B27,Data!$B$5:$L$404,2,FALSE))</f>
        <v/>
      </c>
      <c r="D27" s="274"/>
      <c r="E27" s="276"/>
      <c r="F27" s="185" t="str">
        <f>IF(D27="","",VLOOKUP(B27,Data!$B$5:$L$404,11,FALSE))</f>
        <v/>
      </c>
      <c r="G27" s="188" t="str">
        <f t="shared" si="0"/>
        <v>-</v>
      </c>
      <c r="H27" s="182" t="str">
        <f>IF(D27="","",VLOOKUP(B27,Data!$B$5:$D$404,3,FALSE))</f>
        <v/>
      </c>
      <c r="I27" s="182" t="str">
        <f>IF(D27="","",VLOOKUP(B27,Data!$B$5:$M$404,12,FALSE))</f>
        <v/>
      </c>
      <c r="J27" s="246"/>
      <c r="K27" s="183" t="str">
        <f>IF(D27="","",VLOOKUP(B27,Data!$B$5:$E$404,4,FALSE)*D27)</f>
        <v/>
      </c>
      <c r="L27" s="183" t="str">
        <f>IF(D27="","",VLOOKUP(B27,Data!$B$5:$F$404,5,FALSE)*D27)</f>
        <v/>
      </c>
      <c r="M27" s="189"/>
      <c r="N27" s="377"/>
      <c r="O27" s="378"/>
      <c r="P27" s="186"/>
      <c r="Q27" s="378"/>
      <c r="R27" s="378"/>
      <c r="S27" s="186"/>
      <c r="T27" s="379"/>
      <c r="U27" s="186"/>
      <c r="V27" s="184" t="str">
        <f>IF(D27="","",VLOOKUP(B27,Data!$B$5:$J$404,9,FALSE)*D27)</f>
        <v/>
      </c>
      <c r="W27" s="282"/>
      <c r="X27" s="282"/>
      <c r="Y27" s="282"/>
      <c r="Z27" s="282"/>
      <c r="AA27" s="282"/>
      <c r="AB27" s="282"/>
      <c r="AC27" s="282"/>
      <c r="AD27" s="282"/>
    </row>
    <row r="28" spans="1:30" s="340" customFormat="1" ht="17" customHeight="1">
      <c r="A28" s="399"/>
      <c r="B28" s="342" t="s">
        <v>871</v>
      </c>
      <c r="C28" s="187" t="str">
        <f>IF(D28="","",VLOOKUP(B28,Data!$B$5:$L$404,2,FALSE))</f>
        <v/>
      </c>
      <c r="D28" s="274"/>
      <c r="E28" s="276"/>
      <c r="F28" s="185" t="str">
        <f>IF(D28="","",VLOOKUP(B28,Data!$B$5:$L$404,11,FALSE))</f>
        <v/>
      </c>
      <c r="G28" s="188" t="str">
        <f t="shared" si="0"/>
        <v>-</v>
      </c>
      <c r="H28" s="182" t="str">
        <f>IF(D28="","",VLOOKUP(B28,Data!$B$5:$D$404,3,FALSE))</f>
        <v/>
      </c>
      <c r="I28" s="182" t="str">
        <f>IF(D28="","",VLOOKUP(B28,Data!$B$5:$M$404,12,FALSE))</f>
        <v/>
      </c>
      <c r="J28" s="246"/>
      <c r="K28" s="183" t="str">
        <f>IF(D28="","",VLOOKUP(B28,Data!$B$5:$E$404,4,FALSE)*D28)</f>
        <v/>
      </c>
      <c r="L28" s="183" t="str">
        <f>IF(D28="","",VLOOKUP(B28,Data!$B$5:$F$404,5,FALSE)*D28)</f>
        <v/>
      </c>
      <c r="M28" s="189"/>
      <c r="N28" s="377"/>
      <c r="O28" s="378"/>
      <c r="P28" s="186"/>
      <c r="Q28" s="378"/>
      <c r="R28" s="378"/>
      <c r="S28" s="186"/>
      <c r="T28" s="379"/>
      <c r="U28" s="186"/>
      <c r="V28" s="184" t="str">
        <f>IF(D28="","",VLOOKUP(B28,Data!$B$5:$J$404,9,FALSE)*D28)</f>
        <v/>
      </c>
      <c r="W28" s="282"/>
      <c r="X28" s="282"/>
      <c r="Y28" s="282"/>
      <c r="Z28" s="282"/>
      <c r="AA28" s="282"/>
      <c r="AB28" s="282"/>
      <c r="AC28" s="282"/>
      <c r="AD28" s="282"/>
    </row>
    <row r="29" spans="1:30" s="340" customFormat="1" ht="17" customHeight="1">
      <c r="A29" s="410"/>
      <c r="B29" s="342" t="s">
        <v>1322</v>
      </c>
      <c r="C29" s="187"/>
      <c r="D29" s="274" t="s">
        <v>12</v>
      </c>
      <c r="E29" s="276"/>
      <c r="F29" s="185"/>
      <c r="G29" s="188"/>
      <c r="H29" s="182"/>
      <c r="I29" s="182"/>
      <c r="J29" s="246"/>
      <c r="K29" s="183"/>
      <c r="L29" s="183"/>
      <c r="M29" s="189" t="e">
        <f>IF(B29=Data!B87,Data!G87,(IF(B29=Data!B93,Data!G93,(IF(B29=Data!B95,Data!G95,(IF(B29=Data!#REF!,Data!#REF!,(IF(B29=Data!#REF!,Data!#REF!,(IF(B29=Data!B78,Data!G78,(IF(B29=Data!#REF!,Data!#REF!,(IF(B29=Data!#REF!,Data!#REF!,Data!#REF!)))))))))))))))&amp;IF(B29=Data!B212,Data!G212,(IF(B29=Data!B213,Data!G213,(IF(B29=Data!#REF!,Data!#REF!,(IF(B29=Data!B208,Data!G208,(IF(B29=Data!B209,Data!G209,(IF(B29=Data!#REF!,Data!G905,(IF(B29=Data!#REF!,Data!#REF!,(IF(B29=Data!B265,Data!G265,Data!#REF!)))))))))))))))&amp;IF(B29=Data!#REF!,Data!#REF!,(IF(B29=Data!#REF!,Data!#REF!,(IF(B29=Data!#REF!,Data!#REF!,(IF(B29=Data!#REF!,Data!#REF!,(IF(B29=Data!#REF!,Data!#REF!,Data!#REF!)))))))))</f>
        <v>#REF!</v>
      </c>
      <c r="N29" s="377"/>
      <c r="O29" s="378"/>
      <c r="P29" s="186" t="e">
        <f>IF(B29=Data!B87,Data!H87,(IF(B29=Data!B93,Data!H93,(IF(B29=Data!B95,Data!H95,(IF(B29=Data!#REF!,Data!#REF!,(IF(B29=Data!#REF!,Data!#REF!,(IF(B29=Data!B78,Data!H78,(IF(B29=Data!#REF!,Data!#REF!,(IF(B29=Data!#REF!,Data!#REF!,Data!#REF!)))))))))))))))&amp;IF(B29=Data!B212,Data!H212,(IF(B29=Data!B213,Data!H213,(IF(B29=Data!#REF!,Data!#REF!,(IF(B29=Data!B208,Data!H208,(IF(B29=Data!B209,Data!H209,(IF(B29=Data!#REF!,Data!H905,(IF(B29=Data!#REF!,Data!#REF!,(IF(B29=Data!B265,Data!H265,Data!#REF!)))))))))))))))&amp;IF(B29=Data!#REF!,Data!#REF!,(IF(B29=Data!#REF!,Data!#REF!,(IF(B29=Data!#REF!,Data!#REF!,(IF(B29=Data!#REF!,Data!#REF!,(IF(B29=Data!#REF!,Data!#REF!,Data!#REF!)))))))))</f>
        <v>#REF!</v>
      </c>
      <c r="Q29" s="378"/>
      <c r="R29" s="378"/>
      <c r="S29" s="186" t="e">
        <f>IF(B29=Data!B87,Data!I87,(IF(B29=Data!B93,Data!I93,(IF(B29=Data!B95,Data!I95,(IF(B29=Data!#REF!,Data!#REF!,(IF(B29=Data!#REF!,Data!#REF!,(IF(B29=Data!B78,Data!I78,(IF(B29=Data!#REF!,Data!#REF!,(IF(B29=Data!#REF!,Data!#REF!,Data!#REF!)))))))))))))))&amp;IF(B29=Data!B212,Data!I212,(IF(B29=Data!B213,Data!I213,(IF(B29=Data!#REF!,Data!#REF!,(IF(B29=Data!B208,Data!I208,(IF(B29=Data!B209,Data!I209,(IF(B29=Data!#REF!,Data!I905,(IF(B29=Data!#REF!,Data!#REF!,(IF(B29=Data!B265,Data!I265,Data!#REF!)))))))))))))))&amp;IF(B29=Data!#REF!,Data!#REF!,(IF(B29=Data!#REF!,Data!#REF!,(IF(B29=Data!#REF!,Data!#REF!,(IF(B29=Data!#REF!,Data!#REF!,(IF(B29=Data!#REF!,Data!#REF!,Data!#REF!)))))))))</f>
        <v>#REF!</v>
      </c>
      <c r="T29" s="379"/>
      <c r="U29" s="186" t="e">
        <f>IF(B29=Data!B87,Data!J87,(IF(B29=Data!B93,Data!J93,(IF(B29=Data!B95,Data!J95,(IF(B29=Data!#REF!,Data!#REF!,(IF(B29=Data!#REF!,Data!#REF!,(IF(B29=Data!B78,Data!J78,(IF(B29=Data!#REF!,Data!#REF!,(IF(B29=Data!#REF!,Data!#REF!,Data!#REF!)))))))))))))))&amp;IF(B29=Data!B212,Data!J212,(IF(B29=Data!B213,Data!J213,(IF(B29=Data!#REF!,Data!#REF!,(IF(B29=Data!B208,Data!J208,(IF(B29=Data!B209,Data!J209,(IF(B29=Data!#REF!,Data!J905,(IF(B29=Data!#REF!,Data!#REF!,(IF(B29=Data!B265,Data!J265,Data!#REF!)))))))))))))))&amp;IF(B29=Data!#REF!,Data!#REF!,(IF(B29=Data!#REF!,Data!#REF!,(IF(B29=Data!#REF!,Data!#REF!,(IF(B29=Data!#REF!,Data!#REF!,(IF(B29=Data!#REF!,Data!#REF!,Data!#REF!)))))))))</f>
        <v>#REF!</v>
      </c>
      <c r="V29" s="184"/>
      <c r="W29" s="282"/>
      <c r="X29" s="282"/>
      <c r="Y29" s="282"/>
      <c r="Z29" s="282"/>
      <c r="AA29" s="282"/>
      <c r="AB29" s="282"/>
      <c r="AC29" s="282"/>
      <c r="AD29" s="282"/>
    </row>
    <row r="30" spans="1:30" s="340" customFormat="1" ht="19.5" customHeight="1">
      <c r="A30" s="272"/>
      <c r="B30" s="695" t="s">
        <v>1318</v>
      </c>
      <c r="C30" s="696"/>
      <c r="D30" s="269">
        <f>SUM(D16:D29)</f>
        <v>11</v>
      </c>
      <c r="E30" s="374"/>
      <c r="F30" s="380"/>
      <c r="G30" s="191">
        <f>SUM(G16:G29)</f>
        <v>28126.54</v>
      </c>
      <c r="H30" s="191"/>
      <c r="I30" s="383"/>
      <c r="J30" s="343"/>
      <c r="K30" s="191">
        <f>SUM(K16:K29)</f>
        <v>2792</v>
      </c>
      <c r="L30" s="191">
        <f>SUM(L16:L29)</f>
        <v>2572</v>
      </c>
      <c r="M30" s="191" t="e">
        <f>SUM(M16:M29)</f>
        <v>#REF!</v>
      </c>
      <c r="N30" s="190">
        <f>SUM(N14:N15)</f>
        <v>0</v>
      </c>
      <c r="O30" s="190" t="e">
        <f>SUM(#REF!)</f>
        <v>#REF!</v>
      </c>
      <c r="P30" s="190">
        <f>SUM(P14:P15)</f>
        <v>0</v>
      </c>
      <c r="Q30" s="190">
        <f>SUM(Q14:Q15)</f>
        <v>0</v>
      </c>
      <c r="R30" s="190" t="e">
        <f>SUM(#REF!)</f>
        <v>#REF!</v>
      </c>
      <c r="S30" s="190">
        <f>SUM(S14:S15)</f>
        <v>0</v>
      </c>
      <c r="T30" s="190">
        <f>SUM(T14:T15)</f>
        <v>0</v>
      </c>
      <c r="U30" s="190"/>
      <c r="V30" s="192">
        <f>SUM(V16:V29)</f>
        <v>15.721999999999998</v>
      </c>
      <c r="W30" s="282"/>
    </row>
    <row r="31" spans="1:30" ht="10.5" customHeight="1">
      <c r="A31" s="272"/>
      <c r="B31" s="697"/>
      <c r="C31" s="698"/>
      <c r="D31" s="395"/>
      <c r="E31" s="375"/>
      <c r="F31" s="311"/>
      <c r="G31" s="160" t="s">
        <v>523</v>
      </c>
      <c r="H31" s="157"/>
      <c r="I31" s="344"/>
      <c r="J31" s="344"/>
      <c r="K31" s="344"/>
      <c r="L31" s="161"/>
      <c r="M31" s="151"/>
      <c r="N31" s="298"/>
      <c r="U31" s="298"/>
      <c r="V31" s="298"/>
    </row>
    <row r="32" spans="1:30" ht="14">
      <c r="A32" s="290" t="s">
        <v>524</v>
      </c>
      <c r="B32" s="346"/>
      <c r="C32" s="347"/>
      <c r="D32" s="396" t="s">
        <v>81</v>
      </c>
      <c r="E32" s="305"/>
      <c r="F32" s="68" t="s">
        <v>82</v>
      </c>
      <c r="G32" s="72"/>
      <c r="H32" s="322" t="s">
        <v>83</v>
      </c>
      <c r="I32" s="349"/>
      <c r="J32" s="152" t="s">
        <v>84</v>
      </c>
      <c r="K32" s="152"/>
      <c r="L32" s="682" t="s">
        <v>85</v>
      </c>
      <c r="M32" s="683"/>
      <c r="N32" s="683"/>
      <c r="O32" s="683"/>
      <c r="P32" s="683"/>
      <c r="Q32" s="683"/>
      <c r="R32" s="683"/>
      <c r="S32" s="683"/>
      <c r="T32" s="683"/>
      <c r="U32" s="683"/>
      <c r="V32" s="684"/>
    </row>
    <row r="33" spans="1:22" ht="14">
      <c r="A33" s="297" t="s">
        <v>525</v>
      </c>
      <c r="B33" s="334"/>
      <c r="C33" s="308"/>
      <c r="D33" s="386" t="s">
        <v>87</v>
      </c>
      <c r="F33" s="685"/>
      <c r="G33" s="686"/>
      <c r="H33" s="297" t="s">
        <v>88</v>
      </c>
      <c r="I33" s="350"/>
      <c r="J33" s="154" t="s">
        <v>89</v>
      </c>
      <c r="K33" s="154"/>
      <c r="L33" s="150"/>
      <c r="V33" s="155"/>
    </row>
    <row r="34" spans="1:22">
      <c r="A34" s="297" t="s">
        <v>526</v>
      </c>
      <c r="B34" s="297"/>
      <c r="C34" s="298"/>
      <c r="D34" s="386"/>
      <c r="F34" s="685"/>
      <c r="G34" s="686"/>
      <c r="H34" s="297"/>
      <c r="I34" s="350"/>
      <c r="J34" s="154" t="s">
        <v>93</v>
      </c>
      <c r="K34" s="154"/>
      <c r="L34" s="150"/>
      <c r="V34" s="155"/>
    </row>
    <row r="35" spans="1:22" ht="10.5" customHeight="1">
      <c r="A35" s="311"/>
      <c r="B35" s="351"/>
      <c r="C35" s="352"/>
      <c r="D35" s="386" t="s">
        <v>94</v>
      </c>
      <c r="F35" s="685"/>
      <c r="G35" s="686"/>
      <c r="H35" s="297" t="s">
        <v>95</v>
      </c>
      <c r="I35" s="350"/>
      <c r="J35" s="154"/>
      <c r="K35" s="154"/>
      <c r="L35" s="150"/>
      <c r="V35" s="155"/>
    </row>
    <row r="36" spans="1:22" ht="13">
      <c r="A36" s="290" t="s">
        <v>96</v>
      </c>
      <c r="C36" s="292"/>
      <c r="D36" s="386" t="s">
        <v>97</v>
      </c>
      <c r="F36" s="76" t="s">
        <v>98</v>
      </c>
      <c r="G36" s="73"/>
      <c r="H36" s="297" t="s">
        <v>88</v>
      </c>
      <c r="I36" s="350"/>
      <c r="J36" s="154" t="s">
        <v>99</v>
      </c>
      <c r="K36" s="154"/>
      <c r="L36" s="150"/>
      <c r="V36" s="155"/>
    </row>
    <row r="37" spans="1:22" ht="10.5" customHeight="1">
      <c r="A37" s="297" t="s">
        <v>527</v>
      </c>
      <c r="C37" s="298"/>
      <c r="D37" s="386" t="s">
        <v>100</v>
      </c>
      <c r="F37" s="77"/>
      <c r="G37" s="162"/>
      <c r="H37" s="297" t="s">
        <v>101</v>
      </c>
      <c r="I37" s="350"/>
      <c r="J37" s="154" t="s">
        <v>528</v>
      </c>
      <c r="K37" s="154"/>
      <c r="L37" s="687" t="s">
        <v>103</v>
      </c>
      <c r="M37" s="688"/>
      <c r="N37" s="688"/>
      <c r="O37" s="688"/>
      <c r="P37" s="688"/>
      <c r="Q37" s="688"/>
      <c r="R37" s="688"/>
      <c r="S37" s="688"/>
      <c r="T37" s="688"/>
      <c r="U37" s="688"/>
      <c r="V37" s="689"/>
    </row>
    <row r="38" spans="1:22">
      <c r="A38" s="311"/>
      <c r="B38" s="312"/>
      <c r="C38" s="313"/>
      <c r="D38" s="397"/>
      <c r="E38" s="312"/>
      <c r="F38" s="673" t="s">
        <v>1321</v>
      </c>
      <c r="G38" s="674"/>
      <c r="H38" s="673" t="s">
        <v>1320</v>
      </c>
      <c r="I38" s="674"/>
      <c r="J38" s="158" t="s">
        <v>104</v>
      </c>
      <c r="K38" s="158"/>
      <c r="L38" s="675" t="s">
        <v>105</v>
      </c>
      <c r="M38" s="676"/>
      <c r="N38" s="676"/>
      <c r="O38" s="676"/>
      <c r="P38" s="676"/>
      <c r="Q38" s="676"/>
      <c r="R38" s="676"/>
      <c r="S38" s="676"/>
      <c r="T38" s="676"/>
      <c r="U38" s="676"/>
      <c r="V38" s="677"/>
    </row>
    <row r="39" spans="1:22">
      <c r="B39" s="305"/>
    </row>
    <row r="45" spans="1:22" s="354" customFormat="1" ht="26.25" customHeight="1">
      <c r="A45" s="163" t="s">
        <v>886</v>
      </c>
      <c r="B45" s="146"/>
      <c r="C45" s="163" t="s">
        <v>569</v>
      </c>
      <c r="D45" s="362"/>
      <c r="E45" s="362"/>
      <c r="F45" s="363"/>
      <c r="G45" s="163" t="s">
        <v>880</v>
      </c>
      <c r="H45" s="146"/>
      <c r="I45" s="163" t="s">
        <v>569</v>
      </c>
      <c r="K45" s="265"/>
      <c r="L45" s="265"/>
      <c r="V45" s="264"/>
    </row>
    <row r="46" spans="1:22" s="354" customFormat="1" ht="19.25" customHeight="1">
      <c r="A46" s="163" t="s">
        <v>887</v>
      </c>
      <c r="B46" s="146"/>
      <c r="C46" s="163" t="s">
        <v>891</v>
      </c>
      <c r="D46" s="362"/>
      <c r="E46" s="362"/>
      <c r="F46" s="363"/>
      <c r="G46" s="247" t="s">
        <v>881</v>
      </c>
      <c r="H46" s="381"/>
      <c r="I46" s="247" t="s">
        <v>891</v>
      </c>
      <c r="K46" s="265"/>
      <c r="L46" s="265"/>
      <c r="V46" s="264"/>
    </row>
    <row r="47" spans="1:22" s="354" customFormat="1" ht="19.25" customHeight="1">
      <c r="A47" s="163" t="s">
        <v>888</v>
      </c>
      <c r="B47" s="146"/>
      <c r="C47" s="163" t="s">
        <v>891</v>
      </c>
      <c r="D47" s="362"/>
      <c r="E47" s="362"/>
      <c r="F47" s="363"/>
      <c r="G47" s="163" t="s">
        <v>882</v>
      </c>
      <c r="H47" s="146"/>
      <c r="I47" s="163" t="s">
        <v>569</v>
      </c>
      <c r="K47" s="265"/>
      <c r="L47" s="265"/>
      <c r="V47" s="264"/>
    </row>
    <row r="48" spans="1:22" s="354" customFormat="1" ht="19.25" customHeight="1">
      <c r="A48" s="163" t="s">
        <v>889</v>
      </c>
      <c r="B48" s="146"/>
      <c r="C48" s="163" t="s">
        <v>569</v>
      </c>
      <c r="D48" s="362"/>
      <c r="E48" s="362"/>
      <c r="F48" s="363"/>
      <c r="G48" s="163" t="s">
        <v>883</v>
      </c>
      <c r="H48" s="146"/>
      <c r="I48" s="163" t="s">
        <v>569</v>
      </c>
      <c r="K48" s="265"/>
      <c r="L48" s="265"/>
      <c r="V48" s="264"/>
    </row>
    <row r="49" spans="1:22" s="354" customFormat="1" ht="19.25" customHeight="1">
      <c r="A49" s="163" t="s">
        <v>890</v>
      </c>
      <c r="B49" s="146"/>
      <c r="C49" s="163" t="s">
        <v>569</v>
      </c>
      <c r="D49" s="362"/>
      <c r="E49" s="362"/>
      <c r="F49" s="363"/>
      <c r="G49" s="163" t="s">
        <v>885</v>
      </c>
      <c r="H49" s="146"/>
      <c r="I49" s="163" t="s">
        <v>569</v>
      </c>
      <c r="K49" s="265"/>
      <c r="L49" s="265"/>
      <c r="V49" s="264"/>
    </row>
    <row r="50" spans="1:22" ht="18.75" customHeight="1">
      <c r="A50" s="411"/>
      <c r="B50" s="411"/>
      <c r="C50" s="411"/>
      <c r="D50" s="411"/>
      <c r="E50" s="411"/>
      <c r="F50" s="266"/>
      <c r="G50" s="163" t="s">
        <v>884</v>
      </c>
      <c r="H50" s="146"/>
      <c r="I50" s="163" t="s">
        <v>569</v>
      </c>
    </row>
    <row r="54" spans="1:22">
      <c r="A54" s="282" t="s">
        <v>1223</v>
      </c>
      <c r="L54" s="355"/>
    </row>
    <row r="55" spans="1:22" ht="14">
      <c r="A55" s="356"/>
      <c r="C55" s="334"/>
      <c r="D55" s="357"/>
      <c r="L55" s="358"/>
    </row>
    <row r="56" spans="1:22" ht="14">
      <c r="A56" s="359"/>
      <c r="C56" s="334"/>
      <c r="D56" s="357"/>
      <c r="L56" s="358"/>
    </row>
    <row r="57" spans="1:22" ht="14">
      <c r="A57" s="359"/>
      <c r="C57" s="334"/>
      <c r="D57" s="357"/>
      <c r="L57" s="358"/>
    </row>
    <row r="58" spans="1:22" ht="14">
      <c r="A58" s="359"/>
      <c r="B58" s="334"/>
      <c r="C58" s="334"/>
      <c r="D58" s="357"/>
      <c r="L58" s="358"/>
    </row>
    <row r="59" spans="1:22" ht="14">
      <c r="A59" s="359"/>
      <c r="B59" s="334"/>
      <c r="C59" s="334"/>
      <c r="D59" s="357"/>
      <c r="L59" s="358"/>
    </row>
    <row r="60" spans="1:22" ht="14">
      <c r="A60" s="359"/>
      <c r="B60" s="334"/>
      <c r="C60" s="334"/>
      <c r="D60" s="357"/>
      <c r="L60" s="358"/>
    </row>
    <row r="61" spans="1:22" ht="14">
      <c r="A61" s="334"/>
      <c r="B61" s="334"/>
      <c r="C61" s="334"/>
      <c r="D61" s="357"/>
      <c r="L61" s="360"/>
    </row>
    <row r="62" spans="1:22" ht="14">
      <c r="A62" s="359"/>
      <c r="B62" s="334"/>
      <c r="C62" s="334"/>
      <c r="D62" s="357"/>
    </row>
    <row r="63" spans="1:22" ht="14">
      <c r="A63" s="334"/>
      <c r="B63" s="334"/>
      <c r="C63" s="334"/>
      <c r="D63" s="357"/>
    </row>
    <row r="64" spans="1:22" ht="14">
      <c r="A64" s="334"/>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59"/>
      <c r="B69" s="334"/>
      <c r="C69" s="334"/>
      <c r="D69" s="357"/>
    </row>
    <row r="70" spans="1:4" ht="14">
      <c r="A70" s="359"/>
      <c r="B70" s="334"/>
      <c r="C70" s="334"/>
      <c r="D70" s="357"/>
    </row>
    <row r="71" spans="1:4" ht="14">
      <c r="A71" s="359"/>
      <c r="B71" s="334"/>
      <c r="C71" s="334"/>
      <c r="D71" s="357"/>
    </row>
    <row r="72" spans="1:4" ht="14">
      <c r="A72" s="359"/>
      <c r="B72" s="334"/>
      <c r="C72" s="334"/>
      <c r="D72" s="357"/>
    </row>
    <row r="73" spans="1:4" ht="14">
      <c r="A73" s="359"/>
      <c r="B73" s="334"/>
      <c r="C73" s="334"/>
      <c r="D73" s="357"/>
    </row>
    <row r="74" spans="1:4" ht="14">
      <c r="A74" s="359"/>
      <c r="B74" s="334"/>
      <c r="C74" s="334"/>
      <c r="D74" s="357"/>
    </row>
    <row r="75" spans="1:4" ht="14">
      <c r="A75" s="334"/>
      <c r="B75" s="334"/>
      <c r="C75" s="334"/>
      <c r="D75" s="357"/>
    </row>
    <row r="76" spans="1:4" ht="14">
      <c r="B76" s="334"/>
    </row>
    <row r="77" spans="1:4" ht="14">
      <c r="B77" s="334"/>
    </row>
    <row r="78" spans="1:4" ht="14">
      <c r="B78" s="334"/>
    </row>
  </sheetData>
  <mergeCells count="9">
    <mergeCell ref="F38:G38"/>
    <mergeCell ref="H38:I38"/>
    <mergeCell ref="L38:V38"/>
    <mergeCell ref="B30:C31"/>
    <mergeCell ref="L32:V32"/>
    <mergeCell ref="F33:G33"/>
    <mergeCell ref="F34:G34"/>
    <mergeCell ref="F35:G35"/>
    <mergeCell ref="L37:V37"/>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1A053-468B-4C9F-A274-D0EDE86C7CB3}">
  <sheetPr>
    <pageSetUpPr fitToPage="1"/>
  </sheetPr>
  <dimension ref="A1:AD72"/>
  <sheetViews>
    <sheetView tabSelected="1" zoomScale="70" zoomScaleNormal="70" zoomScaleSheetLayoutView="85" workbookViewId="0">
      <selection activeCell="Q16" sqref="Q16"/>
    </sheetView>
  </sheetViews>
  <sheetFormatPr defaultColWidth="9.1796875" defaultRowHeight="12.5"/>
  <cols>
    <col min="1" max="1" width="6.453125" style="282" customWidth="1"/>
    <col min="2" max="2" width="42.81640625" style="282" customWidth="1"/>
    <col min="3" max="3" width="13.81640625" style="282" bestFit="1" customWidth="1"/>
    <col min="4" max="4" width="9.1796875" style="283" customWidth="1"/>
    <col min="5" max="5" width="11" style="282" customWidth="1"/>
    <col min="6" max="6" width="13" style="146" customWidth="1"/>
    <col min="7" max="7" width="16.81640625" style="146" customWidth="1"/>
    <col min="8" max="8" width="7.453125" style="282" customWidth="1"/>
    <col min="9" max="9" width="12.81640625" style="282" customWidth="1"/>
    <col min="10" max="10" width="11.54296875" style="282" customWidth="1"/>
    <col min="11" max="11" width="15.453125" style="146" customWidth="1"/>
    <col min="12" max="12" width="15.1796875" style="146" customWidth="1"/>
    <col min="13" max="13" width="0.1796875" style="282" hidden="1" customWidth="1"/>
    <col min="14" max="14" width="5.1796875" style="282" customWidth="1"/>
    <col min="15" max="15" width="2.54296875" style="282" customWidth="1"/>
    <col min="16" max="16" width="4.81640625" style="282" hidden="1" customWidth="1"/>
    <col min="17" max="17" width="5.81640625" style="282" customWidth="1"/>
    <col min="18" max="18" width="1.54296875" style="282" customWidth="1"/>
    <col min="19" max="19" width="5.81640625" style="282" hidden="1" customWidth="1"/>
    <col min="20" max="20" width="5.81640625" style="282" customWidth="1"/>
    <col min="21" max="21" width="9.1796875" style="282" hidden="1" customWidth="1"/>
    <col min="22" max="22" width="11.1796875" style="147" customWidth="1"/>
    <col min="23" max="23" width="9.1796875" style="282"/>
    <col min="24" max="24" width="11.1796875" style="282" bestFit="1" customWidth="1"/>
    <col min="25" max="25" width="19.81640625" style="282" customWidth="1"/>
    <col min="26" max="16384" width="9.1796875" style="282"/>
  </cols>
  <sheetData>
    <row r="1" spans="1:22">
      <c r="A1" s="281"/>
      <c r="B1" s="281"/>
    </row>
    <row r="2" spans="1:22" ht="23">
      <c r="N2" s="284"/>
      <c r="O2" s="285"/>
      <c r="P2" s="285"/>
      <c r="Q2" s="285"/>
      <c r="R2" s="285"/>
      <c r="S2" s="285"/>
      <c r="T2" s="285"/>
    </row>
    <row r="3" spans="1:22" ht="18" customHeight="1">
      <c r="A3" s="286" t="s">
        <v>41</v>
      </c>
      <c r="B3" s="286"/>
      <c r="C3" s="286"/>
      <c r="D3" s="287"/>
      <c r="E3" s="286"/>
      <c r="F3" s="54"/>
      <c r="G3" s="54"/>
      <c r="H3" s="286"/>
      <c r="I3" s="286"/>
      <c r="J3" s="286"/>
      <c r="K3" s="54"/>
      <c r="L3" s="54"/>
      <c r="M3" s="286"/>
      <c r="N3" s="286"/>
      <c r="O3" s="286"/>
      <c r="P3" s="286"/>
      <c r="Q3" s="286"/>
      <c r="R3" s="286"/>
      <c r="S3" s="286"/>
      <c r="T3" s="286"/>
      <c r="U3" s="286"/>
      <c r="V3" s="7"/>
    </row>
    <row r="4" spans="1:22" ht="3.75" customHeight="1"/>
    <row r="5" spans="1:22">
      <c r="A5" s="282" t="s">
        <v>500</v>
      </c>
      <c r="H5" s="288" t="s">
        <v>43</v>
      </c>
      <c r="I5" s="289">
        <f ca="1">TODAY()</f>
        <v>44824</v>
      </c>
      <c r="J5" s="289"/>
      <c r="K5" s="148"/>
      <c r="L5" s="149"/>
      <c r="M5" s="288"/>
      <c r="N5" s="288"/>
      <c r="O5" s="288"/>
      <c r="P5" s="288"/>
      <c r="Q5" s="288"/>
      <c r="R5" s="288"/>
      <c r="S5" s="288"/>
      <c r="T5" s="288"/>
      <c r="U5" s="288"/>
    </row>
    <row r="6" spans="1:22" ht="13">
      <c r="A6" s="290" t="s">
        <v>44</v>
      </c>
      <c r="B6" s="291"/>
      <c r="C6" s="292"/>
      <c r="D6" s="293"/>
      <c r="E6" s="291"/>
      <c r="F6" s="68" t="s">
        <v>45</v>
      </c>
      <c r="G6" s="61"/>
      <c r="H6" s="294" t="s">
        <v>46</v>
      </c>
      <c r="I6" s="295"/>
      <c r="J6" s="296"/>
      <c r="K6" s="68" t="s">
        <v>47</v>
      </c>
      <c r="L6" s="61"/>
      <c r="M6" s="296"/>
      <c r="N6" s="296"/>
      <c r="O6" s="290"/>
      <c r="P6" s="296"/>
      <c r="Q6" s="296"/>
      <c r="R6" s="296"/>
      <c r="S6" s="296"/>
      <c r="T6" s="291"/>
      <c r="U6" s="291"/>
      <c r="V6" s="142"/>
    </row>
    <row r="7" spans="1:22" ht="13">
      <c r="A7" s="297" t="s">
        <v>601</v>
      </c>
      <c r="C7" s="298"/>
      <c r="D7" s="299" t="s">
        <v>48</v>
      </c>
      <c r="E7" s="300"/>
      <c r="F7" s="69" t="s">
        <v>49</v>
      </c>
      <c r="G7" s="55"/>
      <c r="H7" s="301" t="s">
        <v>50</v>
      </c>
      <c r="I7" s="302"/>
      <c r="J7" s="300"/>
      <c r="K7" s="69" t="s">
        <v>51</v>
      </c>
      <c r="L7" s="55"/>
      <c r="M7" s="300"/>
      <c r="N7" s="300"/>
      <c r="O7" s="301" t="s">
        <v>52</v>
      </c>
      <c r="P7" s="300"/>
      <c r="Q7" s="300"/>
      <c r="R7" s="300"/>
      <c r="S7" s="300"/>
      <c r="T7" s="300"/>
      <c r="U7" s="300"/>
      <c r="V7" s="25"/>
    </row>
    <row r="8" spans="1:22" ht="13">
      <c r="A8" s="303" t="s">
        <v>619</v>
      </c>
      <c r="C8" s="298"/>
      <c r="D8" s="304"/>
      <c r="F8" s="150"/>
      <c r="G8" s="151"/>
      <c r="H8" s="297"/>
      <c r="J8" s="292"/>
      <c r="K8" s="150"/>
      <c r="L8" s="152"/>
      <c r="N8" s="292"/>
      <c r="T8" s="305"/>
      <c r="U8" s="305"/>
      <c r="V8" s="153"/>
    </row>
    <row r="9" spans="1:22">
      <c r="A9" s="297" t="s">
        <v>394</v>
      </c>
      <c r="C9" s="298"/>
      <c r="D9" s="304" t="s">
        <v>53</v>
      </c>
      <c r="F9" s="150" t="s">
        <v>54</v>
      </c>
      <c r="G9" s="151"/>
      <c r="H9" s="297" t="s">
        <v>55</v>
      </c>
      <c r="J9" s="298"/>
      <c r="K9" s="150" t="s">
        <v>56</v>
      </c>
      <c r="L9" s="154"/>
      <c r="N9" s="298"/>
      <c r="O9" s="282" t="s">
        <v>57</v>
      </c>
      <c r="V9" s="155"/>
    </row>
    <row r="10" spans="1:22">
      <c r="A10" s="306" t="s">
        <v>620</v>
      </c>
      <c r="C10" s="298"/>
      <c r="D10" s="304" t="s">
        <v>58</v>
      </c>
      <c r="F10" s="150"/>
      <c r="G10" s="151"/>
      <c r="H10" s="654"/>
      <c r="I10" s="655"/>
      <c r="J10" s="307"/>
      <c r="K10" s="150"/>
      <c r="L10" s="154"/>
      <c r="N10" s="298"/>
      <c r="V10" s="155"/>
    </row>
    <row r="11" spans="1:22" ht="13">
      <c r="A11" s="297" t="s">
        <v>621</v>
      </c>
      <c r="C11" s="308" t="s">
        <v>393</v>
      </c>
      <c r="D11" s="309"/>
      <c r="E11" s="310"/>
      <c r="F11" s="150" t="s">
        <v>59</v>
      </c>
      <c r="G11" s="151"/>
      <c r="H11" s="297" t="s">
        <v>60</v>
      </c>
      <c r="J11" s="298"/>
      <c r="K11" s="150" t="s">
        <v>501</v>
      </c>
      <c r="L11" s="154"/>
      <c r="N11" s="298"/>
      <c r="O11" s="282" t="s">
        <v>62</v>
      </c>
      <c r="V11" s="155"/>
    </row>
    <row r="12" spans="1:22">
      <c r="A12" s="297" t="s">
        <v>63</v>
      </c>
      <c r="C12" s="298"/>
      <c r="D12" s="304" t="s">
        <v>64</v>
      </c>
      <c r="F12" s="150"/>
      <c r="G12" s="151"/>
      <c r="H12" s="297"/>
      <c r="J12" s="298"/>
      <c r="K12" s="150"/>
      <c r="L12" s="154"/>
      <c r="N12" s="298"/>
      <c r="V12" s="155"/>
    </row>
    <row r="13" spans="1:22">
      <c r="A13" s="311"/>
      <c r="B13" s="312"/>
      <c r="C13" s="313"/>
      <c r="D13" s="304" t="s">
        <v>65</v>
      </c>
      <c r="F13" s="156"/>
      <c r="G13" s="157"/>
      <c r="H13" s="311"/>
      <c r="I13" s="312"/>
      <c r="J13" s="313"/>
      <c r="K13" s="156"/>
      <c r="L13" s="158"/>
      <c r="M13" s="312"/>
      <c r="N13" s="313"/>
      <c r="O13" s="312"/>
      <c r="P13" s="312"/>
      <c r="Q13" s="312"/>
      <c r="R13" s="312"/>
      <c r="S13" s="312"/>
      <c r="T13" s="312"/>
      <c r="U13" s="312"/>
      <c r="V13" s="159"/>
    </row>
    <row r="14" spans="1:22">
      <c r="A14" s="314" t="s">
        <v>502</v>
      </c>
      <c r="B14" s="315" t="s">
        <v>503</v>
      </c>
      <c r="C14" s="315"/>
      <c r="D14" s="316" t="s">
        <v>12</v>
      </c>
      <c r="E14" s="317" t="s">
        <v>504</v>
      </c>
      <c r="F14" s="58" t="s">
        <v>505</v>
      </c>
      <c r="G14" s="58" t="s">
        <v>71</v>
      </c>
      <c r="H14" s="318" t="s">
        <v>506</v>
      </c>
      <c r="I14" s="318" t="s">
        <v>507</v>
      </c>
      <c r="J14" s="319" t="s">
        <v>508</v>
      </c>
      <c r="K14" s="65" t="s">
        <v>509</v>
      </c>
      <c r="L14" s="65" t="s">
        <v>510</v>
      </c>
      <c r="M14" s="320"/>
      <c r="N14" s="320" t="s">
        <v>511</v>
      </c>
      <c r="O14" s="314"/>
      <c r="P14" s="314"/>
      <c r="Q14" s="314"/>
      <c r="R14" s="314"/>
      <c r="S14" s="314"/>
      <c r="T14" s="314"/>
      <c r="U14" s="314"/>
      <c r="V14" s="38" t="s">
        <v>512</v>
      </c>
    </row>
    <row r="15" spans="1:22">
      <c r="A15" s="321"/>
      <c r="B15" s="322"/>
      <c r="C15" s="292"/>
      <c r="D15" s="323" t="s">
        <v>513</v>
      </c>
      <c r="E15" s="324" t="s">
        <v>516</v>
      </c>
      <c r="F15" s="59" t="s">
        <v>517</v>
      </c>
      <c r="G15" s="59" t="s">
        <v>517</v>
      </c>
      <c r="H15" s="317"/>
      <c r="I15" s="317"/>
      <c r="J15" s="317"/>
      <c r="K15" s="59" t="s">
        <v>518</v>
      </c>
      <c r="L15" s="66" t="s">
        <v>518</v>
      </c>
      <c r="M15" s="325"/>
      <c r="N15" s="326" t="s">
        <v>519</v>
      </c>
      <c r="O15" s="327"/>
      <c r="P15" s="327"/>
      <c r="Q15" s="327"/>
      <c r="R15" s="327"/>
      <c r="S15" s="327"/>
      <c r="T15" s="328"/>
      <c r="U15" s="328"/>
      <c r="V15" s="39" t="s">
        <v>75</v>
      </c>
    </row>
    <row r="16" spans="1:22" ht="14" customHeight="1">
      <c r="A16" s="329"/>
      <c r="B16" s="330" t="s">
        <v>520</v>
      </c>
      <c r="C16" s="331"/>
      <c r="D16" s="332"/>
      <c r="E16" s="329"/>
      <c r="F16" s="143"/>
      <c r="G16" s="143"/>
      <c r="H16" s="329"/>
      <c r="I16" s="329"/>
      <c r="J16" s="329"/>
      <c r="K16" s="143"/>
      <c r="L16" s="144"/>
      <c r="M16" s="333"/>
      <c r="N16" s="334"/>
      <c r="O16" s="334"/>
      <c r="P16" s="334"/>
      <c r="Q16" s="334"/>
      <c r="R16" s="334"/>
      <c r="S16" s="334"/>
      <c r="T16" s="333"/>
      <c r="U16" s="333"/>
      <c r="V16" s="145"/>
    </row>
    <row r="17" spans="1:30" ht="4.25" customHeight="1">
      <c r="A17" s="329"/>
      <c r="B17" s="335"/>
      <c r="C17" s="334"/>
      <c r="D17" s="332"/>
      <c r="E17" s="329"/>
      <c r="F17" s="143"/>
      <c r="G17" s="143"/>
      <c r="H17" s="336"/>
      <c r="I17" s="336"/>
      <c r="J17" s="336"/>
      <c r="K17" s="94"/>
      <c r="L17" s="106"/>
      <c r="M17" s="337"/>
      <c r="N17" s="338"/>
      <c r="O17" s="338"/>
      <c r="P17" s="338"/>
      <c r="Q17" s="338"/>
      <c r="R17" s="338"/>
      <c r="S17" s="338"/>
      <c r="T17" s="337"/>
      <c r="U17" s="337"/>
      <c r="V17" s="109"/>
    </row>
    <row r="18" spans="1:30" s="340" customFormat="1" ht="17" customHeight="1">
      <c r="A18" s="485"/>
      <c r="B18" s="369" t="s">
        <v>1291</v>
      </c>
      <c r="C18" s="187" t="str">
        <f>IF(D18="","",VLOOKUP(B18,Data!$B$5:$L$404,2,FALSE))</f>
        <v/>
      </c>
      <c r="D18" s="361"/>
      <c r="E18" s="276"/>
      <c r="F18" s="185" t="str">
        <f>IF(D18="","",VLOOKUP(B18,Data!$B$5:$L$404,11,FALSE))</f>
        <v/>
      </c>
      <c r="G18" s="188" t="str">
        <f t="shared" ref="G18:G25" si="0">IF(D18&gt;0,D18*F18,"-")</f>
        <v>-</v>
      </c>
      <c r="H18" s="182" t="str">
        <f>IF(D18="","",VLOOKUP(B18,Data!$B$5:$D$404,3,FALSE))</f>
        <v/>
      </c>
      <c r="I18" s="182" t="str">
        <f>IF(D18="","",VLOOKUP(B18,Data!$B$5:$M$404,12,FALSE))</f>
        <v/>
      </c>
      <c r="J18" s="553"/>
      <c r="K18" s="183" t="str">
        <f>IF(D18="","",VLOOKUP(B18,Data!$B$5:$E$404,4,FALSE)*D18)</f>
        <v/>
      </c>
      <c r="L18" s="183" t="str">
        <f>IF(D18="","",VLOOKUP(B18,Data!$B$5:$F$404,5,FALSE)*D18)</f>
        <v/>
      </c>
      <c r="M18" s="189"/>
      <c r="N18" s="377"/>
      <c r="O18" s="378"/>
      <c r="P18" s="186"/>
      <c r="Q18" s="378"/>
      <c r="R18" s="378"/>
      <c r="S18" s="186"/>
      <c r="T18" s="379"/>
      <c r="U18" s="186"/>
      <c r="V18" s="184" t="str">
        <f>IF(D18="","",VLOOKUP(B18,Data!$B$5:$J$404,9,FALSE)*D18)</f>
        <v/>
      </c>
      <c r="W18" s="282"/>
      <c r="X18" s="282"/>
      <c r="Y18" s="282"/>
      <c r="Z18" s="282"/>
      <c r="AA18" s="282"/>
      <c r="AB18" s="282"/>
      <c r="AC18" s="282"/>
      <c r="AD18" s="282"/>
    </row>
    <row r="19" spans="1:30" s="340" customFormat="1" ht="17" customHeight="1">
      <c r="A19" s="488">
        <v>12</v>
      </c>
      <c r="B19" s="419" t="s">
        <v>547</v>
      </c>
      <c r="C19" s="187" t="str">
        <f>IF(D19="","",VLOOKUP(B19,Data!$B$5:$L$404,2,FALSE))</f>
        <v>ZG04870</v>
      </c>
      <c r="D19" s="361">
        <v>1</v>
      </c>
      <c r="E19" s="276"/>
      <c r="F19" s="185">
        <f>IF(D19="","",VLOOKUP(B19,Data!$B$5:$L$404,11,FALSE))</f>
        <v>1870.76</v>
      </c>
      <c r="G19" s="188">
        <f t="shared" si="0"/>
        <v>1870.76</v>
      </c>
      <c r="H19" s="182" t="str">
        <f>IF(D19="","",VLOOKUP(B19,Data!$B$5:$D$404,3,FALSE))</f>
        <v>C/T</v>
      </c>
      <c r="I19" s="182" t="str">
        <f>IF(D19="","",VLOOKUP(B19,Data!$B$5:$M$404,12,FALSE))</f>
        <v>Indonesia</v>
      </c>
      <c r="J19" s="280" t="s">
        <v>898</v>
      </c>
      <c r="K19" s="183">
        <f>IF(D19="","",VLOOKUP(B19,Data!$B$5:$E$404,4,FALSE)*D19)</f>
        <v>201</v>
      </c>
      <c r="L19" s="183">
        <f>IF(D19="","",VLOOKUP(B19,Data!$B$5:$F$404,5,FALSE)*D19)</f>
        <v>181</v>
      </c>
      <c r="M19" s="189"/>
      <c r="N19" s="377"/>
      <c r="O19" s="378"/>
      <c r="P19" s="186"/>
      <c r="Q19" s="378"/>
      <c r="R19" s="378"/>
      <c r="S19" s="186"/>
      <c r="T19" s="379"/>
      <c r="U19" s="186"/>
      <c r="V19" s="184">
        <f>IF(D19="","",VLOOKUP(B19,Data!$B$5:$J$404,9,FALSE)*D19)</f>
        <v>1.1499999999999999</v>
      </c>
      <c r="W19" s="282"/>
      <c r="X19" s="282"/>
      <c r="Y19" s="282"/>
      <c r="Z19" s="282"/>
      <c r="AA19" s="282"/>
      <c r="AB19" s="282"/>
      <c r="AC19" s="282"/>
      <c r="AD19" s="282"/>
    </row>
    <row r="20" spans="1:30" s="340" customFormat="1" ht="17" customHeight="1">
      <c r="A20" s="488">
        <v>13</v>
      </c>
      <c r="B20" s="419" t="s">
        <v>239</v>
      </c>
      <c r="C20" s="187" t="str">
        <f>IF(D20="","",VLOOKUP(B20,Data!$B$5:$L$404,2,FALSE))</f>
        <v>AAC7366</v>
      </c>
      <c r="D20" s="361">
        <v>4</v>
      </c>
      <c r="E20" s="276"/>
      <c r="F20" s="185">
        <f>IF(D20="","",VLOOKUP(B20,Data!$B$5:$L$404,11,FALSE))</f>
        <v>2618.06</v>
      </c>
      <c r="G20" s="188">
        <f t="shared" si="0"/>
        <v>10472.24</v>
      </c>
      <c r="H20" s="182" t="str">
        <f>IF(D20="","",VLOOKUP(B20,Data!$B$5:$D$404,3,FALSE))</f>
        <v>C/T</v>
      </c>
      <c r="I20" s="182" t="str">
        <f>IF(D20="","",VLOOKUP(B20,Data!$B$5:$M$404,12,FALSE))</f>
        <v>Indonesia</v>
      </c>
      <c r="J20" s="280"/>
      <c r="K20" s="183">
        <f>IF(D20="","",VLOOKUP(B20,Data!$B$5:$E$404,4,FALSE)*D20)</f>
        <v>1064</v>
      </c>
      <c r="L20" s="183">
        <f>IF(D20="","",VLOOKUP(B20,Data!$B$5:$F$404,5,FALSE)*D20)</f>
        <v>984</v>
      </c>
      <c r="M20" s="189"/>
      <c r="N20" s="377"/>
      <c r="O20" s="378"/>
      <c r="P20" s="186"/>
      <c r="Q20" s="378"/>
      <c r="R20" s="378"/>
      <c r="S20" s="186"/>
      <c r="T20" s="379"/>
      <c r="U20" s="186"/>
      <c r="V20" s="184">
        <f>IF(D20="","",VLOOKUP(B20,Data!$B$5:$J$404,9,FALSE)*D20)</f>
        <v>5.952</v>
      </c>
      <c r="W20" s="282"/>
      <c r="X20" s="282"/>
      <c r="Y20" s="282"/>
      <c r="Z20" s="282"/>
      <c r="AA20" s="282"/>
      <c r="AB20" s="282"/>
      <c r="AC20" s="282"/>
      <c r="AD20" s="282"/>
    </row>
    <row r="21" spans="1:30" s="340" customFormat="1" ht="17" customHeight="1">
      <c r="A21" s="272"/>
      <c r="B21" s="342"/>
      <c r="C21" s="187" t="str">
        <f>IF(D21="","",VLOOKUP(B21,Data!$B$5:$L$404,2,FALSE))</f>
        <v/>
      </c>
      <c r="D21" s="361"/>
      <c r="E21" s="276"/>
      <c r="F21" s="185" t="str">
        <f>IF(D21="","",VLOOKUP(B21,Data!$B$5:$L$404,11,FALSE))</f>
        <v/>
      </c>
      <c r="G21" s="188" t="str">
        <f t="shared" si="0"/>
        <v>-</v>
      </c>
      <c r="H21" s="182" t="str">
        <f>IF(D21="","",VLOOKUP(B21,Data!$B$5:$D$404,3,FALSE))</f>
        <v/>
      </c>
      <c r="I21" s="182" t="str">
        <f>IF(D21="","",VLOOKUP(B21,Data!$B$5:$M$404,12,FALSE))</f>
        <v/>
      </c>
      <c r="J21" s="246"/>
      <c r="K21" s="183" t="str">
        <f>IF(D21="","",VLOOKUP(B21,Data!$B$5:$E$404,4,FALSE)*D21)</f>
        <v/>
      </c>
      <c r="L21" s="183" t="str">
        <f>IF(D21="","",VLOOKUP(B21,Data!$B$5:$F$404,5,FALSE)*D21)</f>
        <v/>
      </c>
      <c r="M21" s="189"/>
      <c r="N21" s="377"/>
      <c r="O21" s="378"/>
      <c r="P21" s="186"/>
      <c r="Q21" s="378"/>
      <c r="R21" s="378"/>
      <c r="S21" s="186"/>
      <c r="T21" s="379"/>
      <c r="U21" s="186"/>
      <c r="V21" s="184" t="str">
        <f>IF(D21="","",VLOOKUP(B21,Data!$B$5:$J$404,9,FALSE)*D21)</f>
        <v/>
      </c>
      <c r="W21" s="282"/>
      <c r="X21" s="282"/>
      <c r="Y21" s="282"/>
      <c r="Z21" s="282"/>
      <c r="AA21" s="282"/>
      <c r="AB21" s="282"/>
      <c r="AC21" s="282"/>
      <c r="AD21" s="282"/>
    </row>
    <row r="22" spans="1:30" s="340" customFormat="1" ht="17" customHeight="1">
      <c r="A22" s="272"/>
      <c r="B22" s="342"/>
      <c r="C22" s="187" t="str">
        <f>IF(D22="","",VLOOKUP(B22,Data!$B$5:$L$404,2,FALSE))</f>
        <v/>
      </c>
      <c r="D22" s="361"/>
      <c r="E22" s="276"/>
      <c r="F22" s="185" t="str">
        <f>IF(D22="","",VLOOKUP(B22,Data!$B$5:$L$404,11,FALSE))</f>
        <v/>
      </c>
      <c r="G22" s="188" t="str">
        <f t="shared" si="0"/>
        <v>-</v>
      </c>
      <c r="H22" s="182" t="str">
        <f>IF(D22="","",VLOOKUP(B22,Data!$B$5:$D$404,3,FALSE))</f>
        <v/>
      </c>
      <c r="I22" s="182" t="str">
        <f>IF(D22="","",VLOOKUP(B22,Data!$B$5:$M$404,12,FALSE))</f>
        <v/>
      </c>
      <c r="J22" s="246"/>
      <c r="K22" s="183" t="str">
        <f>IF(D22="","",VLOOKUP(B22,Data!$B$5:$E$404,4,FALSE)*D22)</f>
        <v/>
      </c>
      <c r="L22" s="183" t="str">
        <f>IF(D22="","",VLOOKUP(B22,Data!$B$5:$F$404,5,FALSE)*D22)</f>
        <v/>
      </c>
      <c r="M22" s="189"/>
      <c r="N22" s="377"/>
      <c r="O22" s="378"/>
      <c r="P22" s="186"/>
      <c r="Q22" s="378"/>
      <c r="R22" s="378"/>
      <c r="S22" s="186"/>
      <c r="T22" s="379"/>
      <c r="U22" s="186"/>
      <c r="V22" s="184" t="str">
        <f>IF(D22="","",VLOOKUP(B22,Data!$B$5:$J$404,9,FALSE)*D22)</f>
        <v/>
      </c>
      <c r="W22" s="282"/>
      <c r="X22" s="282"/>
      <c r="Y22" s="282"/>
      <c r="Z22" s="282"/>
      <c r="AA22" s="282"/>
      <c r="AB22" s="282"/>
      <c r="AC22" s="282"/>
      <c r="AD22" s="282"/>
    </row>
    <row r="23" spans="1:30" s="340" customFormat="1" ht="17" customHeight="1">
      <c r="A23" s="272"/>
      <c r="B23" s="342"/>
      <c r="C23" s="187" t="str">
        <f>IF(D23="","",VLOOKUP(B23,Data!$B$5:$L$404,2,FALSE))</f>
        <v/>
      </c>
      <c r="D23" s="361"/>
      <c r="E23" s="276"/>
      <c r="F23" s="185" t="str">
        <f>IF(D23="","",VLOOKUP(B23,Data!$B$5:$L$404,11,FALSE))</f>
        <v/>
      </c>
      <c r="G23" s="188" t="str">
        <f t="shared" si="0"/>
        <v>-</v>
      </c>
      <c r="H23" s="182" t="str">
        <f>IF(D23="","",VLOOKUP(B23,Data!$B$5:$D$404,3,FALSE))</f>
        <v/>
      </c>
      <c r="I23" s="182" t="str">
        <f>IF(D23="","",VLOOKUP(B23,Data!$B$5:$M$404,12,FALSE))</f>
        <v/>
      </c>
      <c r="J23" s="246"/>
      <c r="K23" s="183" t="str">
        <f>IF(D23="","",VLOOKUP(B23,Data!$B$5:$E$404,4,FALSE)*D23)</f>
        <v/>
      </c>
      <c r="L23" s="183" t="str">
        <f>IF(D23="","",VLOOKUP(B23,Data!$B$5:$F$404,5,FALSE)*D23)</f>
        <v/>
      </c>
      <c r="M23" s="189"/>
      <c r="N23" s="377"/>
      <c r="O23" s="378"/>
      <c r="P23" s="186"/>
      <c r="Q23" s="378"/>
      <c r="R23" s="378"/>
      <c r="S23" s="186"/>
      <c r="T23" s="379"/>
      <c r="U23" s="186"/>
      <c r="V23" s="184" t="str">
        <f>IF(D23="","",VLOOKUP(B23,Data!$B$5:$J$404,9,FALSE)*D23)</f>
        <v/>
      </c>
      <c r="W23" s="282"/>
      <c r="X23" s="282"/>
      <c r="Y23" s="282"/>
      <c r="Z23" s="282"/>
      <c r="AA23" s="282"/>
      <c r="AB23" s="282"/>
      <c r="AC23" s="282"/>
      <c r="AD23" s="282"/>
    </row>
    <row r="24" spans="1:30" s="340" customFormat="1" ht="17" customHeight="1">
      <c r="A24" s="272"/>
      <c r="B24" s="342" t="s">
        <v>871</v>
      </c>
      <c r="C24" s="187" t="str">
        <f>IF(D24="","",VLOOKUP(B24,Data!$B$5:$L$404,2,FALSE))</f>
        <v/>
      </c>
      <c r="D24" s="339"/>
      <c r="E24" s="412"/>
      <c r="F24" s="185" t="str">
        <f>IF(D24="","",VLOOKUP(B24,Data!$B$5:$L$404,11,FALSE))</f>
        <v/>
      </c>
      <c r="G24" s="188" t="str">
        <f t="shared" si="0"/>
        <v>-</v>
      </c>
      <c r="H24" s="182" t="str">
        <f>IF(D24="","",VLOOKUP(B24,Data!$B$5:$D$404,3,FALSE))</f>
        <v/>
      </c>
      <c r="I24" s="182" t="str">
        <f>IF(D24="","",VLOOKUP(B24,Data!$B$5:$M$404,12,FALSE))</f>
        <v/>
      </c>
      <c r="J24" s="246"/>
      <c r="K24" s="183" t="str">
        <f>IF(D24="","",VLOOKUP(B24,Data!$B$5:$E$404,4,FALSE)*D24)</f>
        <v/>
      </c>
      <c r="L24" s="183" t="str">
        <f>IF(D24="","",VLOOKUP(B24,Data!$B$5:$F$404,5,FALSE)*D24)</f>
        <v/>
      </c>
      <c r="M24" s="189"/>
      <c r="N24" s="377"/>
      <c r="O24" s="378"/>
      <c r="P24" s="186"/>
      <c r="Q24" s="378"/>
      <c r="R24" s="378"/>
      <c r="S24" s="186"/>
      <c r="T24" s="379"/>
      <c r="U24" s="186"/>
      <c r="V24" s="184" t="str">
        <f>IF(D24="","",VLOOKUP(B24,Data!$B$5:$J$404,9,FALSE)*D24)</f>
        <v/>
      </c>
      <c r="W24" s="282"/>
      <c r="X24" s="282"/>
      <c r="Y24" s="282"/>
      <c r="Z24" s="282"/>
      <c r="AA24" s="282"/>
      <c r="AB24" s="282"/>
      <c r="AC24" s="282"/>
      <c r="AD24" s="282"/>
    </row>
    <row r="25" spans="1:30" s="340" customFormat="1" ht="17" customHeight="1">
      <c r="A25" s="272"/>
      <c r="B25" s="342" t="s">
        <v>1322</v>
      </c>
      <c r="C25" s="187" t="str">
        <f>IF(D25="","",VLOOKUP(B25,Data!$B$5:$L$404,2,FALSE))</f>
        <v/>
      </c>
      <c r="D25" s="339"/>
      <c r="E25" s="276"/>
      <c r="F25" s="185" t="str">
        <f>IF(D25="","",VLOOKUP(B25,Data!$B$5:$L$404,11,FALSE))</f>
        <v/>
      </c>
      <c r="G25" s="188" t="str">
        <f t="shared" si="0"/>
        <v>-</v>
      </c>
      <c r="H25" s="182" t="str">
        <f>IF(D25="","",VLOOKUP(B25,Data!$B$5:$D$404,3,FALSE))</f>
        <v/>
      </c>
      <c r="I25" s="182" t="str">
        <f>IF(D25="","",VLOOKUP(B25,Data!$B$5:$M$404,12,FALSE))</f>
        <v/>
      </c>
      <c r="J25" s="246"/>
      <c r="K25" s="183" t="str">
        <f>IF(D25="","",VLOOKUP(B25,Data!$B$5:$E$404,4,FALSE)*D25)</f>
        <v/>
      </c>
      <c r="L25" s="183" t="str">
        <f>IF(D25="","",VLOOKUP(B25,Data!$B$5:$F$404,5,FALSE)*D25)</f>
        <v/>
      </c>
      <c r="M25" s="189" t="e">
        <f>IF(B25=Data!B87,Data!G87,(IF(B25=Data!B93,Data!G93,(IF(B25=Data!B95,Data!G95,(IF(B25=Data!#REF!,Data!#REF!,(IF(B25=Data!#REF!,Data!#REF!,(IF(B25=Data!B78,Data!G78,(IF(B25=Data!#REF!,Data!#REF!,(IF(B25=Data!#REF!,Data!#REF!,Data!#REF!)))))))))))))))&amp;IF(B25=Data!B212,Data!G212,(IF(B25=Data!B213,Data!G213,(IF(B25=Data!#REF!,Data!#REF!,(IF(B25=Data!B208,Data!G208,(IF(B25=Data!B209,Data!G209,(IF(B25=Data!#REF!,Data!G905,(IF(B25=Data!#REF!,Data!#REF!,(IF(B25=Data!B265,Data!G265,Data!#REF!)))))))))))))))&amp;IF(B25=Data!#REF!,Data!#REF!,(IF(B25=Data!#REF!,Data!#REF!,(IF(B25=Data!#REF!,Data!#REF!,(IF(B25=Data!#REF!,Data!#REF!,(IF(B25=Data!#REF!,Data!#REF!,Data!#REF!)))))))))</f>
        <v>#REF!</v>
      </c>
      <c r="N25" s="377"/>
      <c r="O25" s="378"/>
      <c r="P25" s="186" t="e">
        <f>IF(B25=Data!B87,Data!H87,(IF(B25=Data!B93,Data!H93,(IF(B25=Data!B95,Data!H95,(IF(B25=Data!#REF!,Data!#REF!,(IF(B25=Data!#REF!,Data!#REF!,(IF(B25=Data!B78,Data!H78,(IF(B25=Data!#REF!,Data!#REF!,(IF(B25=Data!#REF!,Data!#REF!,Data!#REF!)))))))))))))))&amp;IF(B25=Data!B212,Data!H212,(IF(B25=Data!B213,Data!H213,(IF(B25=Data!#REF!,Data!#REF!,(IF(B25=Data!B208,Data!H208,(IF(B25=Data!B209,Data!H209,(IF(B25=Data!#REF!,Data!H905,(IF(B25=Data!#REF!,Data!#REF!,(IF(B25=Data!B265,Data!H265,Data!#REF!)))))))))))))))&amp;IF(B25=Data!#REF!,Data!#REF!,(IF(B25=Data!#REF!,Data!#REF!,(IF(B25=Data!#REF!,Data!#REF!,(IF(B25=Data!#REF!,Data!#REF!,(IF(B25=Data!#REF!,Data!#REF!,Data!#REF!)))))))))</f>
        <v>#REF!</v>
      </c>
      <c r="Q25" s="378"/>
      <c r="R25" s="378"/>
      <c r="S25" s="186" t="e">
        <f>IF(B25=Data!B87,Data!I87,(IF(B25=Data!B93,Data!I93,(IF(B25=Data!B95,Data!I95,(IF(B25=Data!#REF!,Data!#REF!,(IF(B25=Data!#REF!,Data!#REF!,(IF(B25=Data!B78,Data!I78,(IF(B25=Data!#REF!,Data!#REF!,(IF(B25=Data!#REF!,Data!#REF!,Data!#REF!)))))))))))))))&amp;IF(B25=Data!B212,Data!I212,(IF(B25=Data!B213,Data!I213,(IF(B25=Data!#REF!,Data!#REF!,(IF(B25=Data!B208,Data!I208,(IF(B25=Data!B209,Data!I209,(IF(B25=Data!#REF!,Data!I905,(IF(B25=Data!#REF!,Data!#REF!,(IF(B25=Data!B265,Data!I265,Data!#REF!)))))))))))))))&amp;IF(B25=Data!#REF!,Data!#REF!,(IF(B25=Data!#REF!,Data!#REF!,(IF(B25=Data!#REF!,Data!#REF!,(IF(B25=Data!#REF!,Data!#REF!,(IF(B25=Data!#REF!,Data!#REF!,Data!#REF!)))))))))</f>
        <v>#REF!</v>
      </c>
      <c r="T25" s="379"/>
      <c r="U25" s="186" t="e">
        <f>IF(B25=Data!B87,Data!J87,(IF(B25=Data!B93,Data!J93,(IF(B25=Data!B95,Data!J95,(IF(B25=Data!#REF!,Data!#REF!,(IF(B25=Data!#REF!,Data!#REF!,(IF(B25=Data!B78,Data!J78,(IF(B25=Data!#REF!,Data!#REF!,(IF(B25=Data!#REF!,Data!#REF!,Data!#REF!)))))))))))))))&amp;IF(B25=Data!B212,Data!J212,(IF(B25=Data!B213,Data!J213,(IF(B25=Data!#REF!,Data!#REF!,(IF(B25=Data!B208,Data!J208,(IF(B25=Data!B209,Data!J209,(IF(B25=Data!#REF!,Data!J905,(IF(B25=Data!#REF!,Data!#REF!,(IF(B25=Data!B265,Data!J265,Data!#REF!)))))))))))))))&amp;IF(B25=Data!#REF!,Data!#REF!,(IF(B25=Data!#REF!,Data!#REF!,(IF(B25=Data!#REF!,Data!#REF!,(IF(B25=Data!#REF!,Data!#REF!,(IF(B25=Data!#REF!,Data!#REF!,Data!#REF!)))))))))</f>
        <v>#REF!</v>
      </c>
      <c r="V25" s="184" t="str">
        <f>IF(D25="","",VLOOKUP(B25,Data!$B$5:$J$404,9,FALSE)*D25)</f>
        <v/>
      </c>
      <c r="W25" s="282"/>
      <c r="X25" s="282"/>
      <c r="Y25" s="282"/>
      <c r="Z25" s="282"/>
      <c r="AA25" s="282"/>
      <c r="AB25" s="282"/>
      <c r="AC25" s="282"/>
      <c r="AD25" s="282"/>
    </row>
    <row r="26" spans="1:30" s="340" customFormat="1" ht="16.5" customHeight="1">
      <c r="A26" s="272"/>
      <c r="B26" s="695" t="s">
        <v>1319</v>
      </c>
      <c r="C26" s="696"/>
      <c r="D26" s="193">
        <f>SUM(D18:D25)</f>
        <v>5</v>
      </c>
      <c r="E26" s="380"/>
      <c r="F26" s="190"/>
      <c r="G26" s="191">
        <f>SUM(G18:G25)</f>
        <v>12343</v>
      </c>
      <c r="H26" s="343"/>
      <c r="I26" s="343"/>
      <c r="J26" s="343"/>
      <c r="K26" s="191">
        <f>SUM(K18:K25)</f>
        <v>1265</v>
      </c>
      <c r="L26" s="191">
        <f>SUM(L18:L25)</f>
        <v>1165</v>
      </c>
      <c r="M26" s="190">
        <f>SUM(M16:M17)</f>
        <v>0</v>
      </c>
      <c r="N26" s="190"/>
      <c r="O26" s="190"/>
      <c r="P26" s="190"/>
      <c r="Q26" s="190"/>
      <c r="R26" s="190">
        <f>SUM(R16:R17)</f>
        <v>0</v>
      </c>
      <c r="S26" s="190">
        <f>SUM(S16:S17)</f>
        <v>0</v>
      </c>
      <c r="T26" s="190"/>
      <c r="U26" s="190">
        <f>SUM(U16:U17)</f>
        <v>0</v>
      </c>
      <c r="V26" s="192">
        <f>SUM(V18:V25)</f>
        <v>7.1020000000000003</v>
      </c>
    </row>
    <row r="27" spans="1:30" ht="10.25" customHeight="1">
      <c r="A27" s="272"/>
      <c r="B27" s="697"/>
      <c r="C27" s="698"/>
      <c r="D27" s="345"/>
      <c r="E27" s="311"/>
      <c r="F27" s="160" t="s">
        <v>523</v>
      </c>
      <c r="G27" s="157"/>
      <c r="H27" s="344"/>
      <c r="I27" s="344"/>
      <c r="J27" s="344"/>
      <c r="K27" s="161"/>
      <c r="L27" s="151"/>
      <c r="M27" s="298"/>
      <c r="T27" s="298"/>
      <c r="U27" s="298"/>
      <c r="V27" s="155"/>
    </row>
    <row r="28" spans="1:30" ht="14">
      <c r="A28" s="290" t="s">
        <v>524</v>
      </c>
      <c r="B28" s="346"/>
      <c r="C28" s="347"/>
      <c r="D28" s="396" t="s">
        <v>81</v>
      </c>
      <c r="E28" s="305"/>
      <c r="F28" s="68" t="s">
        <v>82</v>
      </c>
      <c r="G28" s="72"/>
      <c r="H28" s="322" t="s">
        <v>83</v>
      </c>
      <c r="I28" s="349"/>
      <c r="J28" s="152" t="s">
        <v>84</v>
      </c>
      <c r="K28" s="152"/>
      <c r="L28" s="682" t="s">
        <v>85</v>
      </c>
      <c r="M28" s="683"/>
      <c r="N28" s="683"/>
      <c r="O28" s="683"/>
      <c r="P28" s="683"/>
      <c r="Q28" s="683"/>
      <c r="R28" s="683"/>
      <c r="S28" s="683"/>
      <c r="T28" s="683"/>
      <c r="U28" s="683"/>
      <c r="V28" s="684"/>
    </row>
    <row r="29" spans="1:30" ht="14">
      <c r="A29" s="297" t="s">
        <v>525</v>
      </c>
      <c r="B29" s="334"/>
      <c r="C29" s="308"/>
      <c r="D29" s="386" t="s">
        <v>87</v>
      </c>
      <c r="F29" s="685"/>
      <c r="G29" s="686"/>
      <c r="H29" s="297" t="s">
        <v>88</v>
      </c>
      <c r="I29" s="350"/>
      <c r="J29" s="154" t="s">
        <v>89</v>
      </c>
      <c r="K29" s="154"/>
      <c r="L29" s="150"/>
      <c r="V29" s="155"/>
    </row>
    <row r="30" spans="1:30">
      <c r="A30" s="297" t="s">
        <v>526</v>
      </c>
      <c r="B30" s="297"/>
      <c r="C30" s="298"/>
      <c r="D30" s="386"/>
      <c r="F30" s="685"/>
      <c r="G30" s="686"/>
      <c r="H30" s="297"/>
      <c r="I30" s="350"/>
      <c r="J30" s="154" t="s">
        <v>93</v>
      </c>
      <c r="K30" s="154"/>
      <c r="L30" s="150"/>
      <c r="V30" s="155"/>
    </row>
    <row r="31" spans="1:30" ht="10.5" customHeight="1">
      <c r="A31" s="311"/>
      <c r="B31" s="351"/>
      <c r="C31" s="352"/>
      <c r="D31" s="386" t="s">
        <v>94</v>
      </c>
      <c r="F31" s="685"/>
      <c r="G31" s="686"/>
      <c r="H31" s="297" t="s">
        <v>95</v>
      </c>
      <c r="I31" s="350"/>
      <c r="J31" s="154"/>
      <c r="K31" s="154"/>
      <c r="L31" s="150"/>
      <c r="V31" s="155"/>
    </row>
    <row r="32" spans="1:30" ht="13">
      <c r="A32" s="290" t="s">
        <v>96</v>
      </c>
      <c r="C32" s="292"/>
      <c r="D32" s="386" t="s">
        <v>97</v>
      </c>
      <c r="F32" s="76" t="s">
        <v>98</v>
      </c>
      <c r="G32" s="73"/>
      <c r="H32" s="297" t="s">
        <v>88</v>
      </c>
      <c r="I32" s="350"/>
      <c r="J32" s="154" t="s">
        <v>99</v>
      </c>
      <c r="K32" s="154"/>
      <c r="L32" s="150"/>
      <c r="V32" s="155"/>
    </row>
    <row r="33" spans="1:22" ht="10.5" customHeight="1">
      <c r="A33" s="297" t="s">
        <v>527</v>
      </c>
      <c r="C33" s="298"/>
      <c r="D33" s="386" t="s">
        <v>100</v>
      </c>
      <c r="F33" s="77"/>
      <c r="G33" s="162"/>
      <c r="H33" s="297" t="s">
        <v>101</v>
      </c>
      <c r="I33" s="350"/>
      <c r="J33" s="154" t="s">
        <v>528</v>
      </c>
      <c r="K33" s="154"/>
      <c r="L33" s="687" t="s">
        <v>103</v>
      </c>
      <c r="M33" s="688"/>
      <c r="N33" s="688"/>
      <c r="O33" s="688"/>
      <c r="P33" s="688"/>
      <c r="Q33" s="688"/>
      <c r="R33" s="688"/>
      <c r="S33" s="688"/>
      <c r="T33" s="688"/>
      <c r="U33" s="688"/>
      <c r="V33" s="689"/>
    </row>
    <row r="34" spans="1:22">
      <c r="A34" s="311"/>
      <c r="B34" s="312"/>
      <c r="C34" s="313"/>
      <c r="D34" s="397"/>
      <c r="E34" s="312"/>
      <c r="F34" s="673" t="s">
        <v>1321</v>
      </c>
      <c r="G34" s="674"/>
      <c r="H34" s="673" t="s">
        <v>1320</v>
      </c>
      <c r="I34" s="674"/>
      <c r="J34" s="158" t="s">
        <v>104</v>
      </c>
      <c r="K34" s="158"/>
      <c r="L34" s="675" t="s">
        <v>105</v>
      </c>
      <c r="M34" s="676"/>
      <c r="N34" s="676"/>
      <c r="O34" s="676"/>
      <c r="P34" s="676"/>
      <c r="Q34" s="676"/>
      <c r="R34" s="676"/>
      <c r="S34" s="676"/>
      <c r="T34" s="676"/>
      <c r="U34" s="676"/>
      <c r="V34" s="677"/>
    </row>
    <row r="35" spans="1:22">
      <c r="B35" s="305"/>
    </row>
    <row r="39" spans="1:22" s="354" customFormat="1" ht="21" customHeight="1">
      <c r="A39" s="163" t="s">
        <v>886</v>
      </c>
      <c r="B39" s="146"/>
      <c r="C39" s="163" t="s">
        <v>569</v>
      </c>
      <c r="D39" s="362"/>
      <c r="E39" s="362"/>
      <c r="F39" s="363"/>
      <c r="G39" s="163" t="s">
        <v>880</v>
      </c>
      <c r="H39" s="146"/>
      <c r="I39" s="163" t="s">
        <v>569</v>
      </c>
      <c r="K39" s="265"/>
      <c r="L39" s="265"/>
      <c r="V39" s="264"/>
    </row>
    <row r="40" spans="1:22" s="354" customFormat="1" ht="19.25" customHeight="1">
      <c r="A40" s="163" t="s">
        <v>887</v>
      </c>
      <c r="B40" s="146"/>
      <c r="C40" s="163" t="s">
        <v>891</v>
      </c>
      <c r="D40" s="362"/>
      <c r="E40" s="362"/>
      <c r="F40" s="363"/>
      <c r="G40" s="247" t="s">
        <v>881</v>
      </c>
      <c r="H40" s="381"/>
      <c r="I40" s="247" t="s">
        <v>891</v>
      </c>
      <c r="K40" s="265"/>
      <c r="L40" s="265"/>
      <c r="V40" s="264"/>
    </row>
    <row r="41" spans="1:22" s="354" customFormat="1" ht="19.25" customHeight="1">
      <c r="A41" s="163" t="s">
        <v>888</v>
      </c>
      <c r="B41" s="146"/>
      <c r="C41" s="163" t="s">
        <v>891</v>
      </c>
      <c r="D41" s="362"/>
      <c r="E41" s="362"/>
      <c r="F41" s="363"/>
      <c r="G41" s="163" t="s">
        <v>882</v>
      </c>
      <c r="H41" s="146"/>
      <c r="I41" s="163" t="s">
        <v>569</v>
      </c>
      <c r="K41" s="265"/>
      <c r="L41" s="265"/>
      <c r="V41" s="264"/>
    </row>
    <row r="42" spans="1:22" s="354" customFormat="1" ht="19.25" customHeight="1">
      <c r="A42" s="163" t="s">
        <v>889</v>
      </c>
      <c r="B42" s="146"/>
      <c r="C42" s="163" t="s">
        <v>569</v>
      </c>
      <c r="D42" s="362"/>
      <c r="E42" s="362"/>
      <c r="F42" s="363"/>
      <c r="G42" s="163" t="s">
        <v>883</v>
      </c>
      <c r="H42" s="146"/>
      <c r="I42" s="163" t="s">
        <v>569</v>
      </c>
      <c r="K42" s="265"/>
      <c r="L42" s="265"/>
      <c r="V42" s="264"/>
    </row>
    <row r="43" spans="1:22" s="354" customFormat="1" ht="19.25" customHeight="1">
      <c r="A43" s="163" t="s">
        <v>890</v>
      </c>
      <c r="B43" s="146"/>
      <c r="C43" s="163" t="s">
        <v>569</v>
      </c>
      <c r="D43" s="362"/>
      <c r="E43" s="362"/>
      <c r="F43" s="363"/>
      <c r="G43" s="163" t="s">
        <v>885</v>
      </c>
      <c r="H43" s="146"/>
      <c r="I43" s="163" t="s">
        <v>569</v>
      </c>
      <c r="K43" s="265"/>
      <c r="L43" s="265"/>
      <c r="V43" s="264"/>
    </row>
    <row r="44" spans="1:22" ht="18.75" customHeight="1">
      <c r="A44" s="411"/>
      <c r="B44" s="411"/>
      <c r="C44" s="411"/>
      <c r="D44" s="411"/>
      <c r="E44" s="411"/>
      <c r="F44" s="266"/>
      <c r="G44" s="163" t="s">
        <v>884</v>
      </c>
      <c r="H44" s="146"/>
      <c r="I44" s="163" t="s">
        <v>569</v>
      </c>
    </row>
    <row r="48" spans="1:22">
      <c r="L48" s="355"/>
    </row>
    <row r="49" spans="1:12" ht="14">
      <c r="A49" s="356"/>
      <c r="C49" s="334"/>
      <c r="D49" s="357"/>
      <c r="L49" s="358"/>
    </row>
    <row r="50" spans="1:12" ht="14">
      <c r="A50" s="359"/>
      <c r="C50" s="334"/>
      <c r="D50" s="357"/>
      <c r="L50" s="358"/>
    </row>
    <row r="51" spans="1:12" ht="14">
      <c r="A51" s="359"/>
      <c r="C51" s="334"/>
      <c r="D51" s="357"/>
      <c r="L51" s="358"/>
    </row>
    <row r="52" spans="1:12" ht="14">
      <c r="A52" s="359"/>
      <c r="B52" s="334"/>
      <c r="C52" s="334"/>
      <c r="D52" s="357"/>
      <c r="L52" s="358"/>
    </row>
    <row r="53" spans="1:12" ht="14">
      <c r="A53" s="359"/>
      <c r="B53" s="334"/>
      <c r="C53" s="334"/>
      <c r="D53" s="357"/>
      <c r="L53" s="358"/>
    </row>
    <row r="54" spans="1:12" ht="14">
      <c r="A54" s="359"/>
      <c r="B54" s="334"/>
      <c r="C54" s="334"/>
      <c r="D54" s="357"/>
      <c r="L54" s="358"/>
    </row>
    <row r="55" spans="1:12" ht="14">
      <c r="A55" s="334"/>
      <c r="B55" s="334"/>
      <c r="C55" s="334"/>
      <c r="D55" s="357"/>
      <c r="L55" s="360"/>
    </row>
    <row r="56" spans="1:12" ht="14">
      <c r="A56" s="359"/>
      <c r="B56" s="334"/>
      <c r="C56" s="334"/>
      <c r="D56" s="357"/>
    </row>
    <row r="57" spans="1:12" ht="14">
      <c r="A57" s="334"/>
      <c r="B57" s="334"/>
      <c r="C57" s="334"/>
      <c r="D57" s="357"/>
    </row>
    <row r="58" spans="1:12" ht="14">
      <c r="A58" s="334"/>
      <c r="B58" s="334"/>
      <c r="C58" s="334"/>
      <c r="D58" s="357"/>
    </row>
    <row r="59" spans="1:12" ht="14">
      <c r="A59" s="359"/>
      <c r="B59" s="334"/>
      <c r="C59" s="334"/>
      <c r="D59" s="357"/>
    </row>
    <row r="60" spans="1:12" ht="14">
      <c r="A60" s="359"/>
      <c r="B60" s="334"/>
      <c r="C60" s="334"/>
      <c r="D60" s="357"/>
    </row>
    <row r="61" spans="1:12" ht="14">
      <c r="A61" s="359"/>
      <c r="B61" s="334"/>
      <c r="C61" s="334"/>
      <c r="D61" s="357"/>
    </row>
    <row r="62" spans="1:12" ht="14">
      <c r="A62" s="359"/>
      <c r="B62" s="334"/>
      <c r="C62" s="334"/>
      <c r="D62" s="357"/>
    </row>
    <row r="63" spans="1:12" ht="14">
      <c r="A63" s="359"/>
      <c r="B63" s="334"/>
      <c r="C63" s="334"/>
      <c r="D63" s="357"/>
    </row>
    <row r="64" spans="1:12" ht="14">
      <c r="A64" s="359"/>
      <c r="B64" s="334"/>
      <c r="C64" s="334"/>
      <c r="D64" s="357"/>
    </row>
    <row r="65" spans="1:4" ht="14">
      <c r="A65" s="359"/>
      <c r="B65" s="334"/>
      <c r="C65" s="334"/>
      <c r="D65" s="357"/>
    </row>
    <row r="66" spans="1:4" ht="14">
      <c r="A66" s="359"/>
      <c r="B66" s="334"/>
      <c r="C66" s="334"/>
      <c r="D66" s="357"/>
    </row>
    <row r="67" spans="1:4" ht="14">
      <c r="A67" s="359"/>
      <c r="B67" s="334"/>
      <c r="C67" s="334"/>
      <c r="D67" s="357"/>
    </row>
    <row r="68" spans="1:4" ht="14">
      <c r="A68" s="359"/>
      <c r="B68" s="334"/>
      <c r="C68" s="334"/>
      <c r="D68" s="357"/>
    </row>
    <row r="69" spans="1:4" ht="14">
      <c r="A69" s="334"/>
      <c r="B69" s="334"/>
      <c r="C69" s="334"/>
      <c r="D69" s="357"/>
    </row>
    <row r="70" spans="1:4" ht="14">
      <c r="B70" s="334"/>
    </row>
    <row r="71" spans="1:4" ht="14">
      <c r="B71" s="334"/>
    </row>
    <row r="72" spans="1:4" ht="14">
      <c r="B72" s="334"/>
    </row>
  </sheetData>
  <mergeCells count="9">
    <mergeCell ref="F34:G34"/>
    <mergeCell ref="H34:I34"/>
    <mergeCell ref="L34:V34"/>
    <mergeCell ref="B26:C27"/>
    <mergeCell ref="L28:V28"/>
    <mergeCell ref="F29:G29"/>
    <mergeCell ref="F30:G30"/>
    <mergeCell ref="F31:G31"/>
    <mergeCell ref="L33:V33"/>
  </mergeCells>
  <printOptions horizontalCentered="1"/>
  <pageMargins left="0" right="0" top="0.23622047244094491" bottom="0.15748031496062992" header="8.0708661417322833" footer="0"/>
  <pageSetup paperSize="9" scale="71" firstPageNumber="4294963191" orientation="landscape" r:id="rId1"/>
  <headerFooter alignWithMargins="0">
    <oddHeader>&amp;R&amp;"Calibri"&amp;10&amp;K000000 Confidential&amp;1#_x000D_</oddHeader>
  </headerFooter>
  <drawing r:id="rId2"/>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113">
    <tabColor indexed="12"/>
    <pageSetUpPr autoPageBreaks="0"/>
  </sheetPr>
  <dimension ref="A1:T438"/>
  <sheetViews>
    <sheetView zoomScale="85" zoomScaleNormal="85" workbookViewId="0">
      <pane xSplit="3" ySplit="3" topLeftCell="D261" activePane="bottomRight" state="frozen"/>
      <selection pane="topRight" activeCell="C1" sqref="C1"/>
      <selection pane="bottomLeft" activeCell="A4" sqref="A4"/>
      <selection pane="bottomRight" activeCell="C248" sqref="C248"/>
    </sheetView>
  </sheetViews>
  <sheetFormatPr defaultColWidth="32.54296875" defaultRowHeight="15.5"/>
  <cols>
    <col min="1" max="1" width="5" style="200" customWidth="1"/>
    <col min="2" max="2" width="13.1796875" style="200" customWidth="1"/>
    <col min="3" max="3" width="68.453125" style="200" customWidth="1"/>
    <col min="4" max="4" width="13.1796875" style="200" customWidth="1"/>
    <col min="5" max="5" width="7.1796875" style="200" customWidth="1"/>
    <col min="6" max="6" width="15.1796875" style="200" customWidth="1"/>
    <col min="7" max="7" width="13.1796875" style="200" customWidth="1"/>
    <col min="8" max="8" width="10.54296875" style="200" customWidth="1"/>
    <col min="9" max="9" width="10.453125" style="200" customWidth="1"/>
    <col min="10" max="11" width="11.1796875" style="200" customWidth="1"/>
    <col min="12" max="12" width="14" style="200" customWidth="1"/>
    <col min="13" max="13" width="14.1796875" style="245" customWidth="1"/>
    <col min="14" max="14" width="11.81640625" style="200" customWidth="1"/>
    <col min="15" max="15" width="7.54296875" style="200" customWidth="1"/>
    <col min="16" max="17" width="7.453125" style="200" customWidth="1"/>
    <col min="18" max="16384" width="32.54296875" style="200"/>
  </cols>
  <sheetData>
    <row r="1" spans="1:17" ht="17.5">
      <c r="A1" s="220" t="s">
        <v>106</v>
      </c>
      <c r="B1" s="220" t="s">
        <v>108</v>
      </c>
      <c r="C1" s="220" t="s">
        <v>107</v>
      </c>
      <c r="D1" s="220" t="s">
        <v>108</v>
      </c>
      <c r="E1" s="220" t="s">
        <v>109</v>
      </c>
      <c r="F1" s="220" t="s">
        <v>110</v>
      </c>
      <c r="G1" s="220" t="s">
        <v>111</v>
      </c>
      <c r="H1" s="221" t="s">
        <v>112</v>
      </c>
      <c r="I1" s="221" t="s">
        <v>113</v>
      </c>
      <c r="J1" s="221" t="s">
        <v>114</v>
      </c>
      <c r="K1" s="221" t="s">
        <v>115</v>
      </c>
      <c r="L1" s="221" t="s">
        <v>116</v>
      </c>
      <c r="M1" s="222" t="s">
        <v>117</v>
      </c>
      <c r="N1" s="223" t="s">
        <v>118</v>
      </c>
      <c r="O1" s="223"/>
      <c r="P1" s="223"/>
      <c r="Q1" s="223"/>
    </row>
    <row r="2" spans="1:17" ht="15" customHeight="1">
      <c r="A2" s="224"/>
      <c r="B2" s="224"/>
      <c r="C2" s="224"/>
      <c r="D2" s="224"/>
      <c r="E2" s="225" t="s">
        <v>119</v>
      </c>
      <c r="F2" s="667" t="s">
        <v>120</v>
      </c>
      <c r="G2" s="667" t="s">
        <v>121</v>
      </c>
      <c r="H2" s="670" t="s">
        <v>122</v>
      </c>
      <c r="I2" s="671"/>
      <c r="J2" s="672"/>
      <c r="K2" s="226"/>
      <c r="L2" s="667" t="s">
        <v>123</v>
      </c>
      <c r="M2" s="667" t="s">
        <v>124</v>
      </c>
      <c r="N2" s="667" t="s">
        <v>125</v>
      </c>
      <c r="O2" s="227"/>
      <c r="P2" s="248" t="s">
        <v>181</v>
      </c>
      <c r="Q2" s="227"/>
    </row>
    <row r="3" spans="1:17">
      <c r="A3" s="228" t="s">
        <v>182</v>
      </c>
      <c r="B3" s="228" t="s">
        <v>184</v>
      </c>
      <c r="C3" s="228" t="s">
        <v>183</v>
      </c>
      <c r="D3" s="228" t="s">
        <v>184</v>
      </c>
      <c r="E3" s="228" t="s">
        <v>185</v>
      </c>
      <c r="F3" s="668"/>
      <c r="G3" s="668"/>
      <c r="H3" s="229" t="s">
        <v>186</v>
      </c>
      <c r="I3" s="229" t="s">
        <v>117</v>
      </c>
      <c r="J3" s="229" t="s">
        <v>187</v>
      </c>
      <c r="K3" s="228" t="s">
        <v>75</v>
      </c>
      <c r="L3" s="668"/>
      <c r="M3" s="669"/>
      <c r="N3" s="669"/>
      <c r="O3" s="227"/>
      <c r="P3" s="249" t="s">
        <v>188</v>
      </c>
      <c r="Q3" s="227"/>
    </row>
    <row r="4" spans="1:17" ht="16" thickBot="1">
      <c r="A4" s="230"/>
      <c r="B4" s="231"/>
      <c r="C4" s="231"/>
      <c r="D4" s="231"/>
      <c r="E4" s="231"/>
      <c r="F4" s="231"/>
      <c r="G4" s="231"/>
      <c r="H4" s="231"/>
      <c r="I4" s="231"/>
      <c r="J4" s="231"/>
      <c r="K4" s="231"/>
      <c r="L4" s="231"/>
      <c r="M4" s="244"/>
      <c r="N4" s="242"/>
      <c r="O4" s="196"/>
      <c r="P4" s="196"/>
      <c r="Q4" s="196"/>
    </row>
    <row r="5" spans="1:17">
      <c r="A5" s="202">
        <v>1</v>
      </c>
      <c r="B5" s="202" t="s">
        <v>197</v>
      </c>
      <c r="C5" s="202" t="s">
        <v>196</v>
      </c>
      <c r="D5" s="202" t="s">
        <v>197</v>
      </c>
      <c r="E5" s="214" t="s">
        <v>190</v>
      </c>
      <c r="F5" s="208">
        <v>201</v>
      </c>
      <c r="G5" s="208">
        <v>181</v>
      </c>
      <c r="H5" s="208">
        <v>156</v>
      </c>
      <c r="I5" s="202">
        <v>63</v>
      </c>
      <c r="J5" s="202">
        <v>117</v>
      </c>
      <c r="K5" s="205">
        <v>1.1499999999999999</v>
      </c>
      <c r="L5" s="206" t="s">
        <v>814</v>
      </c>
      <c r="M5" s="209">
        <v>1389.79</v>
      </c>
      <c r="N5" s="232" t="s">
        <v>191</v>
      </c>
      <c r="O5" s="196" t="s">
        <v>198</v>
      </c>
      <c r="P5" s="197"/>
      <c r="Q5" s="233" t="s">
        <v>630</v>
      </c>
    </row>
    <row r="6" spans="1:17">
      <c r="A6" s="202">
        <v>2</v>
      </c>
      <c r="B6" s="202" t="s">
        <v>200</v>
      </c>
      <c r="C6" s="202" t="s">
        <v>199</v>
      </c>
      <c r="D6" s="202" t="s">
        <v>200</v>
      </c>
      <c r="E6" s="214" t="s">
        <v>190</v>
      </c>
      <c r="F6" s="208">
        <v>201</v>
      </c>
      <c r="G6" s="208">
        <v>181</v>
      </c>
      <c r="H6" s="208">
        <v>156</v>
      </c>
      <c r="I6" s="202">
        <v>63</v>
      </c>
      <c r="J6" s="202">
        <v>117</v>
      </c>
      <c r="K6" s="205">
        <v>1.1499999999999999</v>
      </c>
      <c r="L6" s="206" t="s">
        <v>814</v>
      </c>
      <c r="M6" s="209">
        <v>1389.79</v>
      </c>
      <c r="N6" s="232" t="s">
        <v>191</v>
      </c>
      <c r="O6" s="196" t="s">
        <v>198</v>
      </c>
      <c r="P6" s="197"/>
      <c r="Q6" s="216" t="s">
        <v>630</v>
      </c>
    </row>
    <row r="7" spans="1:17">
      <c r="A7" s="202">
        <v>3</v>
      </c>
      <c r="B7" s="202" t="s">
        <v>202</v>
      </c>
      <c r="C7" s="202" t="s">
        <v>201</v>
      </c>
      <c r="D7" s="202" t="s">
        <v>202</v>
      </c>
      <c r="E7" s="214" t="s">
        <v>190</v>
      </c>
      <c r="F7" s="208">
        <v>201</v>
      </c>
      <c r="G7" s="208">
        <v>181</v>
      </c>
      <c r="H7" s="208">
        <v>156</v>
      </c>
      <c r="I7" s="202">
        <v>63</v>
      </c>
      <c r="J7" s="202">
        <v>117</v>
      </c>
      <c r="K7" s="205">
        <v>1.1499999999999999</v>
      </c>
      <c r="L7" s="206" t="s">
        <v>814</v>
      </c>
      <c r="M7" s="209">
        <v>1747.92</v>
      </c>
      <c r="N7" s="232" t="s">
        <v>191</v>
      </c>
      <c r="O7" s="196" t="s">
        <v>198</v>
      </c>
      <c r="P7" s="197"/>
      <c r="Q7" s="216" t="s">
        <v>630</v>
      </c>
    </row>
    <row r="8" spans="1:17" s="234" customFormat="1">
      <c r="A8" s="202">
        <v>4</v>
      </c>
      <c r="B8" s="202" t="s">
        <v>204</v>
      </c>
      <c r="C8" s="202" t="s">
        <v>203</v>
      </c>
      <c r="D8" s="202" t="s">
        <v>204</v>
      </c>
      <c r="E8" s="214" t="s">
        <v>190</v>
      </c>
      <c r="F8" s="208">
        <v>201</v>
      </c>
      <c r="G8" s="208">
        <v>181</v>
      </c>
      <c r="H8" s="208">
        <v>156</v>
      </c>
      <c r="I8" s="202">
        <v>63</v>
      </c>
      <c r="J8" s="202">
        <v>117</v>
      </c>
      <c r="K8" s="205">
        <v>1.1499999999999999</v>
      </c>
      <c r="L8" s="206" t="s">
        <v>814</v>
      </c>
      <c r="M8" s="209">
        <v>1747.92</v>
      </c>
      <c r="N8" s="232" t="s">
        <v>191</v>
      </c>
      <c r="O8" s="196" t="s">
        <v>198</v>
      </c>
      <c r="P8" s="197"/>
      <c r="Q8" s="216" t="s">
        <v>630</v>
      </c>
    </row>
    <row r="9" spans="1:17" s="234" customFormat="1">
      <c r="A9" s="202">
        <v>5</v>
      </c>
      <c r="B9" s="202" t="s">
        <v>206</v>
      </c>
      <c r="C9" s="202" t="s">
        <v>205</v>
      </c>
      <c r="D9" s="202" t="s">
        <v>206</v>
      </c>
      <c r="E9" s="214" t="s">
        <v>190</v>
      </c>
      <c r="F9" s="208">
        <v>201</v>
      </c>
      <c r="G9" s="208">
        <v>181</v>
      </c>
      <c r="H9" s="208">
        <v>156</v>
      </c>
      <c r="I9" s="202">
        <v>63</v>
      </c>
      <c r="J9" s="202">
        <v>117</v>
      </c>
      <c r="K9" s="205">
        <v>1.1499999999999999</v>
      </c>
      <c r="L9" s="206" t="s">
        <v>814</v>
      </c>
      <c r="M9" s="209">
        <v>1749.62</v>
      </c>
      <c r="N9" s="232" t="s">
        <v>191</v>
      </c>
      <c r="O9" s="196" t="s">
        <v>198</v>
      </c>
      <c r="P9" s="197"/>
      <c r="Q9" s="216" t="s">
        <v>630</v>
      </c>
    </row>
    <row r="10" spans="1:17" s="234" customFormat="1">
      <c r="A10" s="202">
        <v>6</v>
      </c>
      <c r="B10" s="202" t="s">
        <v>208</v>
      </c>
      <c r="C10" s="202" t="s">
        <v>207</v>
      </c>
      <c r="D10" s="202" t="s">
        <v>208</v>
      </c>
      <c r="E10" s="214" t="s">
        <v>190</v>
      </c>
      <c r="F10" s="208">
        <v>201</v>
      </c>
      <c r="G10" s="208">
        <v>181</v>
      </c>
      <c r="H10" s="208">
        <v>156</v>
      </c>
      <c r="I10" s="202">
        <v>63</v>
      </c>
      <c r="J10" s="202">
        <v>117</v>
      </c>
      <c r="K10" s="205">
        <v>1.1499999999999999</v>
      </c>
      <c r="L10" s="206" t="s">
        <v>814</v>
      </c>
      <c r="M10" s="209">
        <v>1749.62</v>
      </c>
      <c r="N10" s="232" t="s">
        <v>191</v>
      </c>
      <c r="O10" s="196" t="s">
        <v>198</v>
      </c>
      <c r="P10" s="197"/>
      <c r="Q10" s="216" t="s">
        <v>630</v>
      </c>
    </row>
    <row r="11" spans="1:17" s="234" customFormat="1">
      <c r="A11" s="202">
        <v>7</v>
      </c>
      <c r="B11" s="202" t="s">
        <v>212</v>
      </c>
      <c r="C11" s="202" t="s">
        <v>211</v>
      </c>
      <c r="D11" s="202" t="s">
        <v>212</v>
      </c>
      <c r="E11" s="214" t="s">
        <v>190</v>
      </c>
      <c r="F11" s="208">
        <v>201</v>
      </c>
      <c r="G11" s="208">
        <v>181</v>
      </c>
      <c r="H11" s="208">
        <v>156</v>
      </c>
      <c r="I11" s="202">
        <v>63</v>
      </c>
      <c r="J11" s="202">
        <v>117</v>
      </c>
      <c r="K11" s="205">
        <v>1.1499999999999999</v>
      </c>
      <c r="L11" s="206" t="s">
        <v>814</v>
      </c>
      <c r="M11" s="209">
        <v>1567.63</v>
      </c>
      <c r="N11" s="232" t="s">
        <v>191</v>
      </c>
      <c r="O11" s="196" t="s">
        <v>198</v>
      </c>
      <c r="P11" s="197"/>
      <c r="Q11" s="216" t="s">
        <v>630</v>
      </c>
    </row>
    <row r="12" spans="1:17">
      <c r="A12" s="202">
        <v>8</v>
      </c>
      <c r="B12" s="202" t="s">
        <v>21</v>
      </c>
      <c r="C12" s="202" t="s">
        <v>547</v>
      </c>
      <c r="D12" s="202" t="s">
        <v>21</v>
      </c>
      <c r="E12" s="214" t="s">
        <v>190</v>
      </c>
      <c r="F12" s="208">
        <v>201</v>
      </c>
      <c r="G12" s="208">
        <v>181</v>
      </c>
      <c r="H12" s="208">
        <v>156</v>
      </c>
      <c r="I12" s="202">
        <v>63</v>
      </c>
      <c r="J12" s="202">
        <v>117</v>
      </c>
      <c r="K12" s="205">
        <v>1.1499999999999999</v>
      </c>
      <c r="L12" s="206" t="s">
        <v>814</v>
      </c>
      <c r="M12" s="209">
        <v>1527.78</v>
      </c>
      <c r="N12" s="232" t="s">
        <v>191</v>
      </c>
      <c r="O12" s="196" t="s">
        <v>198</v>
      </c>
      <c r="P12" s="197"/>
      <c r="Q12" s="216" t="s">
        <v>630</v>
      </c>
    </row>
    <row r="13" spans="1:17" s="234" customFormat="1">
      <c r="A13" s="202">
        <v>9</v>
      </c>
      <c r="B13" s="202" t="s">
        <v>210</v>
      </c>
      <c r="C13" s="202" t="s">
        <v>209</v>
      </c>
      <c r="D13" s="202" t="s">
        <v>210</v>
      </c>
      <c r="E13" s="214" t="s">
        <v>190</v>
      </c>
      <c r="F13" s="208">
        <v>201</v>
      </c>
      <c r="G13" s="208">
        <v>181</v>
      </c>
      <c r="H13" s="208">
        <v>156</v>
      </c>
      <c r="I13" s="202">
        <v>63</v>
      </c>
      <c r="J13" s="202">
        <v>117</v>
      </c>
      <c r="K13" s="205">
        <v>1.1499999999999999</v>
      </c>
      <c r="L13" s="206" t="s">
        <v>814</v>
      </c>
      <c r="M13" s="209">
        <v>1527.82</v>
      </c>
      <c r="N13" s="232" t="s">
        <v>191</v>
      </c>
      <c r="O13" s="196" t="s">
        <v>198</v>
      </c>
      <c r="P13" s="197"/>
      <c r="Q13" s="216" t="s">
        <v>630</v>
      </c>
    </row>
    <row r="14" spans="1:17">
      <c r="A14" s="202">
        <v>10</v>
      </c>
      <c r="B14" s="202" t="s">
        <v>697</v>
      </c>
      <c r="C14" s="202" t="s">
        <v>699</v>
      </c>
      <c r="D14" s="202" t="s">
        <v>697</v>
      </c>
      <c r="E14" s="214" t="s">
        <v>190</v>
      </c>
      <c r="F14" s="208">
        <v>206</v>
      </c>
      <c r="G14" s="208">
        <v>186</v>
      </c>
      <c r="H14" s="208">
        <v>156</v>
      </c>
      <c r="I14" s="202">
        <v>63</v>
      </c>
      <c r="J14" s="202">
        <v>117</v>
      </c>
      <c r="K14" s="205">
        <v>1.1499999999999999</v>
      </c>
      <c r="L14" s="206" t="s">
        <v>814</v>
      </c>
      <c r="M14" s="209">
        <v>1686.43</v>
      </c>
      <c r="N14" s="232" t="s">
        <v>191</v>
      </c>
      <c r="O14" s="196" t="s">
        <v>198</v>
      </c>
      <c r="P14" s="197"/>
      <c r="Q14" s="216" t="s">
        <v>630</v>
      </c>
    </row>
    <row r="15" spans="1:17">
      <c r="A15" s="202">
        <v>11</v>
      </c>
      <c r="B15" s="202" t="s">
        <v>705</v>
      </c>
      <c r="C15" s="202" t="s">
        <v>704</v>
      </c>
      <c r="D15" s="202" t="s">
        <v>705</v>
      </c>
      <c r="E15" s="214" t="s">
        <v>190</v>
      </c>
      <c r="F15" s="208">
        <v>206</v>
      </c>
      <c r="G15" s="208">
        <v>186</v>
      </c>
      <c r="H15" s="208">
        <v>156</v>
      </c>
      <c r="I15" s="202">
        <v>63</v>
      </c>
      <c r="J15" s="202">
        <v>117</v>
      </c>
      <c r="K15" s="205">
        <v>1.1499999999999999</v>
      </c>
      <c r="L15" s="206" t="s">
        <v>814</v>
      </c>
      <c r="M15" s="209">
        <v>1686.95</v>
      </c>
      <c r="N15" s="232" t="s">
        <v>191</v>
      </c>
      <c r="O15" s="196" t="s">
        <v>198</v>
      </c>
      <c r="P15" s="197"/>
      <c r="Q15" s="216" t="s">
        <v>630</v>
      </c>
    </row>
    <row r="16" spans="1:17">
      <c r="A16" s="202">
        <v>12</v>
      </c>
      <c r="B16" s="202" t="s">
        <v>810</v>
      </c>
      <c r="C16" s="202" t="s">
        <v>789</v>
      </c>
      <c r="D16" s="202" t="s">
        <v>810</v>
      </c>
      <c r="E16" s="214" t="s">
        <v>190</v>
      </c>
      <c r="F16" s="208">
        <v>206</v>
      </c>
      <c r="G16" s="208">
        <v>186</v>
      </c>
      <c r="H16" s="208">
        <v>156</v>
      </c>
      <c r="I16" s="202">
        <v>63</v>
      </c>
      <c r="J16" s="202">
        <v>117</v>
      </c>
      <c r="K16" s="205">
        <v>1.1499999999999999</v>
      </c>
      <c r="L16" s="206" t="s">
        <v>814</v>
      </c>
      <c r="M16" s="209">
        <v>1694.11</v>
      </c>
      <c r="N16" s="232" t="s">
        <v>191</v>
      </c>
      <c r="O16" s="196" t="s">
        <v>198</v>
      </c>
      <c r="P16" s="197"/>
      <c r="Q16" s="216" t="s">
        <v>630</v>
      </c>
    </row>
    <row r="17" spans="1:17">
      <c r="A17" s="202">
        <v>13</v>
      </c>
      <c r="B17" s="202" t="s">
        <v>706</v>
      </c>
      <c r="C17" s="202" t="s">
        <v>703</v>
      </c>
      <c r="D17" s="202" t="s">
        <v>706</v>
      </c>
      <c r="E17" s="214" t="s">
        <v>190</v>
      </c>
      <c r="F17" s="208">
        <v>206</v>
      </c>
      <c r="G17" s="208">
        <v>186</v>
      </c>
      <c r="H17" s="208">
        <v>156</v>
      </c>
      <c r="I17" s="202">
        <v>63</v>
      </c>
      <c r="J17" s="202">
        <v>117</v>
      </c>
      <c r="K17" s="205">
        <v>1.1499999999999999</v>
      </c>
      <c r="L17" s="206" t="s">
        <v>814</v>
      </c>
      <c r="M17" s="209">
        <v>1686.43</v>
      </c>
      <c r="N17" s="232" t="s">
        <v>191</v>
      </c>
      <c r="O17" s="196" t="s">
        <v>198</v>
      </c>
      <c r="Q17" s="216" t="s">
        <v>630</v>
      </c>
    </row>
    <row r="18" spans="1:17">
      <c r="A18" s="202">
        <v>14</v>
      </c>
      <c r="B18" s="202" t="s">
        <v>809</v>
      </c>
      <c r="C18" s="202" t="s">
        <v>808</v>
      </c>
      <c r="D18" s="202" t="s">
        <v>809</v>
      </c>
      <c r="E18" s="214" t="s">
        <v>190</v>
      </c>
      <c r="F18" s="208">
        <v>206</v>
      </c>
      <c r="G18" s="208">
        <v>186</v>
      </c>
      <c r="H18" s="208">
        <v>156</v>
      </c>
      <c r="I18" s="202">
        <v>63</v>
      </c>
      <c r="J18" s="202">
        <v>117</v>
      </c>
      <c r="K18" s="205">
        <v>1.1499999999999999</v>
      </c>
      <c r="L18" s="206" t="s">
        <v>814</v>
      </c>
      <c r="M18" s="209">
        <v>1823.62</v>
      </c>
      <c r="N18" s="215" t="s">
        <v>191</v>
      </c>
      <c r="O18" s="196" t="s">
        <v>198</v>
      </c>
      <c r="Q18" s="216" t="s">
        <v>630</v>
      </c>
    </row>
    <row r="19" spans="1:17">
      <c r="A19" s="202">
        <v>15</v>
      </c>
      <c r="B19" s="202" t="s">
        <v>827</v>
      </c>
      <c r="C19" s="202" t="s">
        <v>825</v>
      </c>
      <c r="D19" s="202" t="s">
        <v>827</v>
      </c>
      <c r="E19" s="214" t="s">
        <v>190</v>
      </c>
      <c r="F19" s="208">
        <v>206</v>
      </c>
      <c r="G19" s="208">
        <v>186</v>
      </c>
      <c r="H19" s="208">
        <v>156</v>
      </c>
      <c r="I19" s="202">
        <v>63</v>
      </c>
      <c r="J19" s="202">
        <v>117</v>
      </c>
      <c r="K19" s="205">
        <v>1.1499999999999999</v>
      </c>
      <c r="L19" s="206" t="s">
        <v>814</v>
      </c>
      <c r="M19" s="209">
        <v>2053.6799999999998</v>
      </c>
      <c r="N19" s="232" t="s">
        <v>191</v>
      </c>
      <c r="O19" s="196" t="s">
        <v>198</v>
      </c>
      <c r="P19" s="197"/>
      <c r="Q19" s="216" t="s">
        <v>630</v>
      </c>
    </row>
    <row r="20" spans="1:17">
      <c r="A20" s="202">
        <v>16</v>
      </c>
      <c r="B20" s="202" t="s">
        <v>834</v>
      </c>
      <c r="C20" s="202" t="s">
        <v>833</v>
      </c>
      <c r="D20" s="202" t="s">
        <v>834</v>
      </c>
      <c r="E20" s="214" t="s">
        <v>190</v>
      </c>
      <c r="F20" s="208">
        <v>206</v>
      </c>
      <c r="G20" s="208">
        <v>186</v>
      </c>
      <c r="H20" s="208">
        <v>156</v>
      </c>
      <c r="I20" s="202">
        <v>63</v>
      </c>
      <c r="J20" s="202">
        <v>117</v>
      </c>
      <c r="K20" s="205">
        <v>1.1499999999999999</v>
      </c>
      <c r="L20" s="206" t="s">
        <v>814</v>
      </c>
      <c r="M20" s="209">
        <v>2048.09</v>
      </c>
      <c r="N20" s="232" t="s">
        <v>191</v>
      </c>
      <c r="O20" s="196" t="s">
        <v>198</v>
      </c>
      <c r="P20" s="197"/>
      <c r="Q20" s="216" t="s">
        <v>630</v>
      </c>
    </row>
    <row r="21" spans="1:17">
      <c r="A21" s="202">
        <v>17</v>
      </c>
      <c r="B21" s="202" t="s">
        <v>867</v>
      </c>
      <c r="C21" s="202" t="s">
        <v>866</v>
      </c>
      <c r="D21" s="202" t="s">
        <v>867</v>
      </c>
      <c r="E21" s="214" t="s">
        <v>190</v>
      </c>
      <c r="F21" s="208">
        <v>206</v>
      </c>
      <c r="G21" s="208">
        <v>186</v>
      </c>
      <c r="H21" s="208">
        <v>156</v>
      </c>
      <c r="I21" s="202">
        <v>63</v>
      </c>
      <c r="J21" s="202">
        <v>117</v>
      </c>
      <c r="K21" s="205">
        <v>1.1499999999999999</v>
      </c>
      <c r="L21" s="206" t="s">
        <v>814</v>
      </c>
      <c r="M21" s="209">
        <v>1834.06</v>
      </c>
      <c r="N21" s="215" t="s">
        <v>191</v>
      </c>
      <c r="O21" s="196" t="s">
        <v>198</v>
      </c>
      <c r="Q21" s="216" t="s">
        <v>630</v>
      </c>
    </row>
    <row r="22" spans="1:17">
      <c r="A22" s="202"/>
      <c r="B22" s="202"/>
      <c r="C22" s="202"/>
      <c r="D22" s="202"/>
      <c r="E22" s="214" t="s">
        <v>190</v>
      </c>
      <c r="F22" s="208"/>
      <c r="G22" s="208"/>
      <c r="H22" s="208"/>
      <c r="I22" s="202"/>
      <c r="J22" s="202"/>
      <c r="K22" s="205"/>
      <c r="L22" s="206" t="s">
        <v>814</v>
      </c>
      <c r="M22" s="209"/>
      <c r="N22" s="215" t="s">
        <v>191</v>
      </c>
      <c r="O22" s="196" t="s">
        <v>198</v>
      </c>
      <c r="P22" s="197"/>
      <c r="Q22" s="216"/>
    </row>
    <row r="23" spans="1:17">
      <c r="A23" s="202"/>
      <c r="B23" s="202"/>
      <c r="C23" s="202"/>
      <c r="D23" s="202"/>
      <c r="E23" s="214" t="s">
        <v>190</v>
      </c>
      <c r="F23" s="208"/>
      <c r="G23" s="208"/>
      <c r="H23" s="208"/>
      <c r="I23" s="202"/>
      <c r="J23" s="202"/>
      <c r="K23" s="205"/>
      <c r="L23" s="206" t="s">
        <v>814</v>
      </c>
      <c r="M23" s="209"/>
      <c r="N23" s="215" t="s">
        <v>191</v>
      </c>
      <c r="O23" s="196" t="s">
        <v>198</v>
      </c>
      <c r="P23" s="197"/>
      <c r="Q23" s="216"/>
    </row>
    <row r="24" spans="1:17">
      <c r="A24" s="202"/>
      <c r="B24" s="202"/>
      <c r="C24" s="202"/>
      <c r="D24" s="202"/>
      <c r="E24" s="214" t="s">
        <v>190</v>
      </c>
      <c r="F24" s="208"/>
      <c r="G24" s="208"/>
      <c r="H24" s="208"/>
      <c r="I24" s="202"/>
      <c r="J24" s="202"/>
      <c r="K24" s="205"/>
      <c r="L24" s="206" t="s">
        <v>814</v>
      </c>
      <c r="M24" s="209"/>
      <c r="N24" s="215" t="s">
        <v>191</v>
      </c>
      <c r="O24" s="196" t="s">
        <v>198</v>
      </c>
      <c r="P24" s="197"/>
      <c r="Q24" s="216"/>
    </row>
    <row r="25" spans="1:17">
      <c r="A25" s="202"/>
      <c r="B25" s="202"/>
      <c r="C25" s="202"/>
      <c r="D25" s="202"/>
      <c r="E25" s="214" t="s">
        <v>190</v>
      </c>
      <c r="F25" s="208"/>
      <c r="G25" s="208"/>
      <c r="H25" s="208"/>
      <c r="I25" s="202"/>
      <c r="J25" s="202"/>
      <c r="K25" s="205"/>
      <c r="L25" s="206" t="s">
        <v>814</v>
      </c>
      <c r="M25" s="209"/>
      <c r="N25" s="215" t="s">
        <v>191</v>
      </c>
      <c r="O25" s="196" t="s">
        <v>198</v>
      </c>
      <c r="P25" s="197"/>
      <c r="Q25" s="216"/>
    </row>
    <row r="26" spans="1:17">
      <c r="A26" s="202"/>
      <c r="B26" s="202"/>
      <c r="C26" s="202"/>
      <c r="D26" s="202"/>
      <c r="E26" s="214" t="s">
        <v>190</v>
      </c>
      <c r="F26" s="208"/>
      <c r="G26" s="208"/>
      <c r="H26" s="208"/>
      <c r="I26" s="202"/>
      <c r="J26" s="202"/>
      <c r="K26" s="205"/>
      <c r="L26" s="206" t="s">
        <v>814</v>
      </c>
      <c r="M26" s="209"/>
      <c r="N26" s="215" t="s">
        <v>191</v>
      </c>
      <c r="O26" s="196" t="s">
        <v>198</v>
      </c>
      <c r="Q26" s="216"/>
    </row>
    <row r="27" spans="1:17">
      <c r="A27" s="202"/>
      <c r="B27" s="202"/>
      <c r="C27" s="202"/>
      <c r="D27" s="202"/>
      <c r="E27" s="214" t="s">
        <v>190</v>
      </c>
      <c r="F27" s="208"/>
      <c r="G27" s="208"/>
      <c r="H27" s="208"/>
      <c r="I27" s="202"/>
      <c r="J27" s="202"/>
      <c r="K27" s="205"/>
      <c r="L27" s="206" t="s">
        <v>814</v>
      </c>
      <c r="M27" s="209"/>
      <c r="N27" s="215" t="s">
        <v>191</v>
      </c>
      <c r="O27" s="196" t="s">
        <v>198</v>
      </c>
      <c r="P27" s="197"/>
      <c r="Q27" s="216"/>
    </row>
    <row r="28" spans="1:17">
      <c r="A28" s="202"/>
      <c r="B28" s="202"/>
      <c r="C28" s="202"/>
      <c r="D28" s="202"/>
      <c r="E28" s="214" t="s">
        <v>190</v>
      </c>
      <c r="F28" s="208"/>
      <c r="G28" s="208"/>
      <c r="H28" s="208"/>
      <c r="I28" s="202"/>
      <c r="J28" s="202"/>
      <c r="K28" s="205"/>
      <c r="L28" s="206" t="s">
        <v>814</v>
      </c>
      <c r="M28" s="209"/>
      <c r="N28" s="215" t="s">
        <v>191</v>
      </c>
      <c r="O28" s="196" t="s">
        <v>198</v>
      </c>
      <c r="Q28" s="216"/>
    </row>
    <row r="29" spans="1:17">
      <c r="A29" s="202">
        <v>1</v>
      </c>
      <c r="B29" s="202" t="s">
        <v>338</v>
      </c>
      <c r="C29" s="202" t="s">
        <v>337</v>
      </c>
      <c r="D29" s="202" t="s">
        <v>338</v>
      </c>
      <c r="E29" s="214" t="s">
        <v>190</v>
      </c>
      <c r="F29" s="208">
        <v>201</v>
      </c>
      <c r="G29" s="208">
        <v>181</v>
      </c>
      <c r="H29" s="208">
        <v>156</v>
      </c>
      <c r="I29" s="202">
        <v>63</v>
      </c>
      <c r="J29" s="202">
        <v>117</v>
      </c>
      <c r="K29" s="205">
        <v>1.1499999999999999</v>
      </c>
      <c r="L29" s="206" t="s">
        <v>814</v>
      </c>
      <c r="M29" s="209">
        <v>1367.56</v>
      </c>
      <c r="N29" s="215" t="s">
        <v>191</v>
      </c>
      <c r="O29" s="196" t="s">
        <v>198</v>
      </c>
      <c r="Q29" s="216" t="s">
        <v>630</v>
      </c>
    </row>
    <row r="30" spans="1:17">
      <c r="A30" s="202">
        <v>2</v>
      </c>
      <c r="B30" s="202" t="s">
        <v>35</v>
      </c>
      <c r="C30" s="202" t="s">
        <v>32</v>
      </c>
      <c r="D30" s="202" t="s">
        <v>35</v>
      </c>
      <c r="E30" s="214" t="s">
        <v>190</v>
      </c>
      <c r="F30" s="208">
        <v>201</v>
      </c>
      <c r="G30" s="208">
        <v>181</v>
      </c>
      <c r="H30" s="208">
        <v>156</v>
      </c>
      <c r="I30" s="202">
        <v>63</v>
      </c>
      <c r="J30" s="202">
        <v>117</v>
      </c>
      <c r="K30" s="205">
        <v>1.1499999999999999</v>
      </c>
      <c r="L30" s="206" t="s">
        <v>814</v>
      </c>
      <c r="M30" s="209">
        <v>1408.73</v>
      </c>
      <c r="N30" s="215" t="s">
        <v>191</v>
      </c>
      <c r="O30" s="196" t="s">
        <v>198</v>
      </c>
      <c r="Q30" s="216" t="s">
        <v>630</v>
      </c>
    </row>
    <row r="31" spans="1:17">
      <c r="A31" s="202">
        <v>3</v>
      </c>
      <c r="B31" s="202" t="s">
        <v>388</v>
      </c>
      <c r="C31" s="202" t="s">
        <v>387</v>
      </c>
      <c r="D31" s="202" t="s">
        <v>388</v>
      </c>
      <c r="E31" s="214" t="s">
        <v>190</v>
      </c>
      <c r="F31" s="208">
        <v>201</v>
      </c>
      <c r="G31" s="208">
        <v>181</v>
      </c>
      <c r="H31" s="208">
        <v>156</v>
      </c>
      <c r="I31" s="202">
        <v>63</v>
      </c>
      <c r="J31" s="202">
        <v>117</v>
      </c>
      <c r="K31" s="205">
        <v>1.1499999999999999</v>
      </c>
      <c r="L31" s="206" t="s">
        <v>814</v>
      </c>
      <c r="M31" s="209">
        <v>1521.26</v>
      </c>
      <c r="N31" s="215" t="s">
        <v>191</v>
      </c>
      <c r="O31" s="196" t="s">
        <v>198</v>
      </c>
      <c r="Q31" s="216" t="s">
        <v>630</v>
      </c>
    </row>
    <row r="32" spans="1:17" s="239" customFormat="1">
      <c r="A32" s="202">
        <v>4</v>
      </c>
      <c r="B32" s="202" t="s">
        <v>222</v>
      </c>
      <c r="C32" s="202" t="s">
        <v>221</v>
      </c>
      <c r="D32" s="202" t="s">
        <v>222</v>
      </c>
      <c r="E32" s="214" t="s">
        <v>190</v>
      </c>
      <c r="F32" s="208">
        <v>194</v>
      </c>
      <c r="G32" s="208">
        <v>174</v>
      </c>
      <c r="H32" s="208">
        <v>157</v>
      </c>
      <c r="I32" s="202">
        <v>62</v>
      </c>
      <c r="J32" s="202">
        <v>116</v>
      </c>
      <c r="K32" s="205">
        <v>1.129</v>
      </c>
      <c r="L32" s="206" t="s">
        <v>814</v>
      </c>
      <c r="M32" s="209">
        <v>1318.06</v>
      </c>
      <c r="N32" s="215" t="s">
        <v>191</v>
      </c>
      <c r="O32" s="196" t="s">
        <v>198</v>
      </c>
      <c r="Q32" s="216" t="s">
        <v>631</v>
      </c>
    </row>
    <row r="33" spans="1:17" s="239" customFormat="1">
      <c r="A33" s="202">
        <v>5</v>
      </c>
      <c r="B33" s="202" t="s">
        <v>228</v>
      </c>
      <c r="C33" s="202" t="s">
        <v>227</v>
      </c>
      <c r="D33" s="202" t="s">
        <v>228</v>
      </c>
      <c r="E33" s="214" t="s">
        <v>190</v>
      </c>
      <c r="F33" s="208">
        <v>199</v>
      </c>
      <c r="G33" s="208">
        <v>174</v>
      </c>
      <c r="H33" s="208">
        <v>157</v>
      </c>
      <c r="I33" s="202">
        <v>62</v>
      </c>
      <c r="J33" s="202">
        <v>116</v>
      </c>
      <c r="K33" s="205">
        <v>1.129</v>
      </c>
      <c r="L33" s="206" t="s">
        <v>814</v>
      </c>
      <c r="M33" s="209">
        <v>1671.01</v>
      </c>
      <c r="N33" s="215" t="s">
        <v>191</v>
      </c>
      <c r="O33" s="196" t="s">
        <v>198</v>
      </c>
      <c r="Q33" s="216" t="s">
        <v>631</v>
      </c>
    </row>
    <row r="34" spans="1:17" s="239" customFormat="1">
      <c r="A34" s="202">
        <v>6</v>
      </c>
      <c r="B34" s="202" t="s">
        <v>226</v>
      </c>
      <c r="C34" s="202" t="s">
        <v>225</v>
      </c>
      <c r="D34" s="202" t="s">
        <v>226</v>
      </c>
      <c r="E34" s="214" t="s">
        <v>190</v>
      </c>
      <c r="F34" s="208">
        <v>194</v>
      </c>
      <c r="G34" s="208">
        <v>174</v>
      </c>
      <c r="H34" s="208">
        <v>157</v>
      </c>
      <c r="I34" s="202">
        <v>62</v>
      </c>
      <c r="J34" s="202">
        <v>116</v>
      </c>
      <c r="K34" s="205">
        <v>1.129</v>
      </c>
      <c r="L34" s="206" t="s">
        <v>814</v>
      </c>
      <c r="M34" s="209">
        <v>1669.4</v>
      </c>
      <c r="N34" s="215" t="s">
        <v>191</v>
      </c>
      <c r="O34" s="196" t="s">
        <v>198</v>
      </c>
      <c r="Q34" s="216" t="s">
        <v>631</v>
      </c>
    </row>
    <row r="35" spans="1:17" s="239" customFormat="1">
      <c r="A35" s="202">
        <v>7</v>
      </c>
      <c r="B35" s="202" t="s">
        <v>232</v>
      </c>
      <c r="C35" s="202" t="s">
        <v>229</v>
      </c>
      <c r="D35" s="202" t="s">
        <v>232</v>
      </c>
      <c r="E35" s="214" t="s">
        <v>190</v>
      </c>
      <c r="F35" s="208">
        <v>194</v>
      </c>
      <c r="G35" s="208">
        <v>174</v>
      </c>
      <c r="H35" s="208">
        <v>157</v>
      </c>
      <c r="I35" s="202">
        <v>62</v>
      </c>
      <c r="J35" s="202">
        <v>116</v>
      </c>
      <c r="K35" s="205">
        <v>1.129</v>
      </c>
      <c r="L35" s="206" t="s">
        <v>814</v>
      </c>
      <c r="M35" s="209">
        <v>1452.07</v>
      </c>
      <c r="N35" s="215" t="s">
        <v>191</v>
      </c>
      <c r="O35" s="196" t="s">
        <v>198</v>
      </c>
      <c r="Q35" s="216" t="s">
        <v>631</v>
      </c>
    </row>
    <row r="36" spans="1:17" s="239" customFormat="1">
      <c r="A36" s="202">
        <v>8</v>
      </c>
      <c r="B36" s="202" t="s">
        <v>234</v>
      </c>
      <c r="C36" s="202" t="s">
        <v>233</v>
      </c>
      <c r="D36" s="202" t="s">
        <v>234</v>
      </c>
      <c r="E36" s="214" t="s">
        <v>190</v>
      </c>
      <c r="F36" s="208">
        <v>194</v>
      </c>
      <c r="G36" s="208">
        <v>174</v>
      </c>
      <c r="H36" s="208">
        <v>157</v>
      </c>
      <c r="I36" s="202">
        <v>62</v>
      </c>
      <c r="J36" s="202">
        <v>116</v>
      </c>
      <c r="K36" s="205">
        <v>1.129</v>
      </c>
      <c r="L36" s="206" t="s">
        <v>814</v>
      </c>
      <c r="M36" s="209">
        <v>1543.7</v>
      </c>
      <c r="N36" s="215" t="s">
        <v>191</v>
      </c>
      <c r="O36" s="196" t="s">
        <v>198</v>
      </c>
      <c r="Q36" s="216" t="s">
        <v>631</v>
      </c>
    </row>
    <row r="37" spans="1:17" s="239" customFormat="1">
      <c r="A37" s="202">
        <v>9</v>
      </c>
      <c r="B37" s="202" t="s">
        <v>236</v>
      </c>
      <c r="C37" s="202" t="s">
        <v>235</v>
      </c>
      <c r="D37" s="202" t="s">
        <v>236</v>
      </c>
      <c r="E37" s="214" t="s">
        <v>190</v>
      </c>
      <c r="F37" s="208">
        <v>194</v>
      </c>
      <c r="G37" s="208">
        <v>174</v>
      </c>
      <c r="H37" s="208">
        <v>157</v>
      </c>
      <c r="I37" s="202">
        <v>62</v>
      </c>
      <c r="J37" s="202">
        <v>116</v>
      </c>
      <c r="K37" s="205">
        <v>1.129</v>
      </c>
      <c r="L37" s="206" t="s">
        <v>814</v>
      </c>
      <c r="M37" s="209">
        <v>1498.61</v>
      </c>
      <c r="N37" s="215" t="s">
        <v>191</v>
      </c>
      <c r="O37" s="196" t="s">
        <v>198</v>
      </c>
      <c r="Q37" s="216" t="s">
        <v>631</v>
      </c>
    </row>
    <row r="38" spans="1:17" s="239" customFormat="1">
      <c r="A38" s="202">
        <v>10</v>
      </c>
      <c r="B38" s="202" t="s">
        <v>238</v>
      </c>
      <c r="C38" s="202" t="s">
        <v>237</v>
      </c>
      <c r="D38" s="202" t="s">
        <v>238</v>
      </c>
      <c r="E38" s="214" t="s">
        <v>190</v>
      </c>
      <c r="F38" s="208">
        <v>194</v>
      </c>
      <c r="G38" s="208">
        <v>174</v>
      </c>
      <c r="H38" s="208">
        <v>157</v>
      </c>
      <c r="I38" s="202">
        <v>62</v>
      </c>
      <c r="J38" s="202">
        <v>116</v>
      </c>
      <c r="K38" s="205">
        <v>1.129</v>
      </c>
      <c r="L38" s="206" t="s">
        <v>814</v>
      </c>
      <c r="M38" s="209">
        <v>1489.11</v>
      </c>
      <c r="N38" s="215" t="s">
        <v>191</v>
      </c>
      <c r="O38" s="196" t="s">
        <v>198</v>
      </c>
      <c r="Q38" s="216" t="s">
        <v>631</v>
      </c>
    </row>
    <row r="39" spans="1:17" s="239" customFormat="1">
      <c r="A39" s="202">
        <v>11</v>
      </c>
      <c r="B39" s="202" t="s">
        <v>666</v>
      </c>
      <c r="C39" s="202" t="s">
        <v>691</v>
      </c>
      <c r="D39" s="202" t="s">
        <v>666</v>
      </c>
      <c r="E39" s="214" t="s">
        <v>190</v>
      </c>
      <c r="F39" s="208">
        <v>204</v>
      </c>
      <c r="G39" s="208">
        <v>184</v>
      </c>
      <c r="H39" s="208">
        <v>157</v>
      </c>
      <c r="I39" s="202">
        <v>62</v>
      </c>
      <c r="J39" s="202">
        <v>116</v>
      </c>
      <c r="K39" s="205">
        <v>1.129</v>
      </c>
      <c r="L39" s="206" t="s">
        <v>814</v>
      </c>
      <c r="M39" s="209">
        <v>1672.06</v>
      </c>
      <c r="N39" s="215" t="s">
        <v>191</v>
      </c>
      <c r="O39" s="196" t="s">
        <v>198</v>
      </c>
      <c r="Q39" s="216" t="s">
        <v>630</v>
      </c>
    </row>
    <row r="40" spans="1:17" s="239" customFormat="1">
      <c r="A40" s="202">
        <v>12</v>
      </c>
      <c r="B40" s="202" t="s">
        <v>665</v>
      </c>
      <c r="C40" s="202" t="s">
        <v>661</v>
      </c>
      <c r="D40" s="202" t="s">
        <v>665</v>
      </c>
      <c r="E40" s="214" t="s">
        <v>190</v>
      </c>
      <c r="F40" s="208">
        <v>199</v>
      </c>
      <c r="G40" s="208">
        <v>179</v>
      </c>
      <c r="H40" s="208">
        <v>157</v>
      </c>
      <c r="I40" s="202">
        <v>62</v>
      </c>
      <c r="J40" s="202">
        <v>116</v>
      </c>
      <c r="K40" s="205">
        <v>1.129</v>
      </c>
      <c r="L40" s="206" t="s">
        <v>814</v>
      </c>
      <c r="M40" s="209">
        <v>1634.08</v>
      </c>
      <c r="N40" s="215" t="s">
        <v>191</v>
      </c>
      <c r="O40" s="196" t="s">
        <v>198</v>
      </c>
      <c r="Q40" s="216" t="s">
        <v>631</v>
      </c>
    </row>
    <row r="41" spans="1:17" s="239" customFormat="1">
      <c r="A41" s="202">
        <v>13</v>
      </c>
      <c r="B41" s="202" t="s">
        <v>668</v>
      </c>
      <c r="C41" s="202" t="s">
        <v>667</v>
      </c>
      <c r="D41" s="202" t="s">
        <v>668</v>
      </c>
      <c r="E41" s="214" t="s">
        <v>190</v>
      </c>
      <c r="F41" s="208">
        <v>199</v>
      </c>
      <c r="G41" s="208">
        <v>179</v>
      </c>
      <c r="H41" s="208">
        <v>157</v>
      </c>
      <c r="I41" s="202">
        <v>62</v>
      </c>
      <c r="J41" s="202">
        <v>116</v>
      </c>
      <c r="K41" s="205">
        <v>1.129</v>
      </c>
      <c r="L41" s="206" t="s">
        <v>814</v>
      </c>
      <c r="M41" s="209">
        <v>1767.55</v>
      </c>
      <c r="N41" s="215" t="s">
        <v>191</v>
      </c>
      <c r="O41" s="196" t="s">
        <v>198</v>
      </c>
      <c r="P41" s="197"/>
      <c r="Q41" s="216" t="s">
        <v>631</v>
      </c>
    </row>
    <row r="42" spans="1:17" s="239" customFormat="1">
      <c r="A42" s="202">
        <v>14</v>
      </c>
      <c r="B42" s="202" t="s">
        <v>802</v>
      </c>
      <c r="C42" s="202" t="s">
        <v>799</v>
      </c>
      <c r="D42" s="202" t="s">
        <v>802</v>
      </c>
      <c r="E42" s="214" t="s">
        <v>190</v>
      </c>
      <c r="F42" s="208">
        <v>204</v>
      </c>
      <c r="G42" s="208">
        <v>184</v>
      </c>
      <c r="H42" s="208">
        <v>157</v>
      </c>
      <c r="I42" s="202">
        <v>62</v>
      </c>
      <c r="J42" s="202">
        <v>116</v>
      </c>
      <c r="K42" s="205">
        <v>1.129</v>
      </c>
      <c r="L42" s="206" t="s">
        <v>814</v>
      </c>
      <c r="M42" s="209">
        <v>1824.42</v>
      </c>
      <c r="N42" s="215" t="s">
        <v>191</v>
      </c>
      <c r="O42" s="196" t="s">
        <v>198</v>
      </c>
      <c r="Q42" s="216" t="s">
        <v>630</v>
      </c>
    </row>
    <row r="43" spans="1:17" s="239" customFormat="1">
      <c r="A43" s="202">
        <v>15</v>
      </c>
      <c r="B43" s="202" t="s">
        <v>733</v>
      </c>
      <c r="C43" s="202" t="s">
        <v>746</v>
      </c>
      <c r="D43" s="202" t="s">
        <v>733</v>
      </c>
      <c r="E43" s="214" t="s">
        <v>190</v>
      </c>
      <c r="F43" s="208">
        <v>199</v>
      </c>
      <c r="G43" s="208">
        <v>179</v>
      </c>
      <c r="H43" s="208">
        <v>157</v>
      </c>
      <c r="I43" s="202">
        <v>62</v>
      </c>
      <c r="J43" s="202">
        <v>116</v>
      </c>
      <c r="K43" s="205">
        <v>1.129</v>
      </c>
      <c r="L43" s="206" t="s">
        <v>814</v>
      </c>
      <c r="M43" s="209">
        <v>1985.76</v>
      </c>
      <c r="N43" s="215" t="s">
        <v>191</v>
      </c>
      <c r="O43" s="196" t="s">
        <v>198</v>
      </c>
      <c r="Q43" s="216" t="s">
        <v>631</v>
      </c>
    </row>
    <row r="44" spans="1:17" s="239" customFormat="1">
      <c r="A44" s="202">
        <v>16</v>
      </c>
      <c r="B44" s="202" t="s">
        <v>734</v>
      </c>
      <c r="C44" s="202" t="s">
        <v>747</v>
      </c>
      <c r="D44" s="202" t="s">
        <v>734</v>
      </c>
      <c r="E44" s="214" t="s">
        <v>190</v>
      </c>
      <c r="F44" s="208">
        <v>199</v>
      </c>
      <c r="G44" s="208">
        <v>179</v>
      </c>
      <c r="H44" s="208">
        <v>157</v>
      </c>
      <c r="I44" s="202">
        <v>62</v>
      </c>
      <c r="J44" s="202">
        <v>116</v>
      </c>
      <c r="K44" s="205">
        <v>1.129</v>
      </c>
      <c r="L44" s="206" t="s">
        <v>814</v>
      </c>
      <c r="M44" s="209">
        <v>1987.38</v>
      </c>
      <c r="N44" s="215" t="s">
        <v>191</v>
      </c>
      <c r="O44" s="196" t="s">
        <v>198</v>
      </c>
      <c r="P44" s="197"/>
      <c r="Q44" s="216" t="s">
        <v>631</v>
      </c>
    </row>
    <row r="45" spans="1:17" s="239" customFormat="1">
      <c r="A45" s="202">
        <v>17</v>
      </c>
      <c r="B45" s="202" t="s">
        <v>730</v>
      </c>
      <c r="C45" s="202" t="s">
        <v>729</v>
      </c>
      <c r="D45" s="202" t="s">
        <v>730</v>
      </c>
      <c r="E45" s="214" t="s">
        <v>190</v>
      </c>
      <c r="F45" s="208">
        <v>199</v>
      </c>
      <c r="G45" s="208">
        <v>179</v>
      </c>
      <c r="H45" s="208">
        <v>157</v>
      </c>
      <c r="I45" s="202">
        <v>62</v>
      </c>
      <c r="J45" s="202">
        <v>116</v>
      </c>
      <c r="K45" s="205">
        <v>1.129</v>
      </c>
      <c r="L45" s="206" t="s">
        <v>814</v>
      </c>
      <c r="M45" s="209">
        <v>1675.32</v>
      </c>
      <c r="N45" s="215" t="s">
        <v>191</v>
      </c>
      <c r="O45" s="196" t="s">
        <v>198</v>
      </c>
      <c r="P45" s="197"/>
      <c r="Q45" s="216" t="s">
        <v>631</v>
      </c>
    </row>
    <row r="46" spans="1:17" s="239" customFormat="1">
      <c r="A46" s="202">
        <v>18</v>
      </c>
      <c r="B46" s="202" t="s">
        <v>771</v>
      </c>
      <c r="C46" s="202" t="s">
        <v>763</v>
      </c>
      <c r="D46" s="202" t="s">
        <v>771</v>
      </c>
      <c r="E46" s="214" t="s">
        <v>190</v>
      </c>
      <c r="F46" s="208">
        <v>204</v>
      </c>
      <c r="G46" s="208">
        <v>184</v>
      </c>
      <c r="H46" s="208">
        <v>157</v>
      </c>
      <c r="I46" s="202">
        <v>62</v>
      </c>
      <c r="J46" s="202">
        <v>116</v>
      </c>
      <c r="K46" s="205">
        <v>1.129</v>
      </c>
      <c r="L46" s="206" t="s">
        <v>814</v>
      </c>
      <c r="M46" s="209">
        <v>1713.22</v>
      </c>
      <c r="N46" s="215" t="s">
        <v>191</v>
      </c>
      <c r="O46" s="196" t="s">
        <v>198</v>
      </c>
      <c r="P46" s="197"/>
      <c r="Q46" s="216" t="s">
        <v>630</v>
      </c>
    </row>
    <row r="47" spans="1:17" s="239" customFormat="1">
      <c r="A47" s="202">
        <v>19</v>
      </c>
      <c r="B47" s="202" t="s">
        <v>735</v>
      </c>
      <c r="C47" s="202" t="s">
        <v>748</v>
      </c>
      <c r="D47" s="202" t="s">
        <v>735</v>
      </c>
      <c r="E47" s="214" t="s">
        <v>190</v>
      </c>
      <c r="F47" s="208">
        <v>199</v>
      </c>
      <c r="G47" s="208">
        <v>179</v>
      </c>
      <c r="H47" s="208">
        <v>157</v>
      </c>
      <c r="I47" s="202">
        <v>62</v>
      </c>
      <c r="J47" s="202">
        <v>116</v>
      </c>
      <c r="K47" s="205">
        <v>1.129</v>
      </c>
      <c r="L47" s="206" t="s">
        <v>814</v>
      </c>
      <c r="M47" s="209">
        <v>1860.02</v>
      </c>
      <c r="N47" s="215" t="s">
        <v>191</v>
      </c>
      <c r="O47" s="196" t="s">
        <v>198</v>
      </c>
      <c r="P47" s="197"/>
      <c r="Q47" s="216" t="s">
        <v>631</v>
      </c>
    </row>
    <row r="48" spans="1:17" s="239" customFormat="1">
      <c r="A48" s="202">
        <v>20</v>
      </c>
      <c r="B48" s="202" t="s">
        <v>731</v>
      </c>
      <c r="C48" s="202" t="s">
        <v>744</v>
      </c>
      <c r="D48" s="202" t="s">
        <v>731</v>
      </c>
      <c r="E48" s="214" t="s">
        <v>190</v>
      </c>
      <c r="F48" s="208">
        <v>199</v>
      </c>
      <c r="G48" s="208">
        <v>179</v>
      </c>
      <c r="H48" s="208">
        <v>157</v>
      </c>
      <c r="I48" s="202">
        <v>62</v>
      </c>
      <c r="J48" s="202">
        <v>116</v>
      </c>
      <c r="K48" s="205">
        <v>1.129</v>
      </c>
      <c r="L48" s="206" t="s">
        <v>814</v>
      </c>
      <c r="M48" s="209">
        <v>1814.98</v>
      </c>
      <c r="N48" s="215" t="s">
        <v>191</v>
      </c>
      <c r="O48" s="196" t="s">
        <v>198</v>
      </c>
      <c r="P48" s="197"/>
      <c r="Q48" s="216" t="s">
        <v>631</v>
      </c>
    </row>
    <row r="49" spans="1:17" s="239" customFormat="1">
      <c r="A49" s="202">
        <v>21</v>
      </c>
      <c r="B49" s="202" t="s">
        <v>732</v>
      </c>
      <c r="C49" s="202" t="s">
        <v>745</v>
      </c>
      <c r="D49" s="202" t="s">
        <v>732</v>
      </c>
      <c r="E49" s="214" t="s">
        <v>190</v>
      </c>
      <c r="F49" s="208">
        <v>199</v>
      </c>
      <c r="G49" s="208">
        <v>179</v>
      </c>
      <c r="H49" s="208">
        <v>157</v>
      </c>
      <c r="I49" s="202">
        <v>62</v>
      </c>
      <c r="J49" s="202">
        <v>116</v>
      </c>
      <c r="K49" s="205">
        <v>1.129</v>
      </c>
      <c r="L49" s="206" t="s">
        <v>814</v>
      </c>
      <c r="M49" s="209">
        <v>1805.43</v>
      </c>
      <c r="N49" s="215" t="s">
        <v>191</v>
      </c>
      <c r="O49" s="196" t="s">
        <v>198</v>
      </c>
      <c r="P49" s="197"/>
      <c r="Q49" s="216" t="s">
        <v>631</v>
      </c>
    </row>
    <row r="50" spans="1:17" s="239" customFormat="1">
      <c r="A50" s="202">
        <v>22</v>
      </c>
      <c r="B50" s="202" t="s">
        <v>224</v>
      </c>
      <c r="C50" s="202" t="s">
        <v>223</v>
      </c>
      <c r="D50" s="202" t="s">
        <v>224</v>
      </c>
      <c r="E50" s="214" t="s">
        <v>190</v>
      </c>
      <c r="F50" s="208">
        <v>194</v>
      </c>
      <c r="G50" s="208">
        <v>174</v>
      </c>
      <c r="H50" s="208">
        <v>157</v>
      </c>
      <c r="I50" s="202">
        <v>62</v>
      </c>
      <c r="J50" s="202">
        <v>116</v>
      </c>
      <c r="K50" s="205">
        <v>1.129</v>
      </c>
      <c r="L50" s="206" t="s">
        <v>814</v>
      </c>
      <c r="M50" s="209">
        <v>1359.23</v>
      </c>
      <c r="N50" s="215" t="s">
        <v>191</v>
      </c>
      <c r="O50" s="196" t="s">
        <v>198</v>
      </c>
      <c r="P50" s="197"/>
      <c r="Q50" s="216" t="s">
        <v>631</v>
      </c>
    </row>
    <row r="51" spans="1:17">
      <c r="A51" s="202"/>
      <c r="B51" s="202"/>
      <c r="C51" s="202"/>
      <c r="D51" s="202"/>
      <c r="E51" s="214" t="s">
        <v>190</v>
      </c>
      <c r="F51" s="208"/>
      <c r="G51" s="208"/>
      <c r="H51" s="208"/>
      <c r="I51" s="202"/>
      <c r="J51" s="202"/>
      <c r="K51" s="205"/>
      <c r="L51" s="206" t="s">
        <v>814</v>
      </c>
      <c r="M51" s="209"/>
      <c r="N51" s="215" t="s">
        <v>191</v>
      </c>
      <c r="O51" s="196" t="s">
        <v>198</v>
      </c>
      <c r="P51" s="197"/>
      <c r="Q51" s="216"/>
    </row>
    <row r="52" spans="1:17">
      <c r="A52" s="202"/>
      <c r="B52" s="202"/>
      <c r="C52" s="202"/>
      <c r="D52" s="202"/>
      <c r="E52" s="214" t="s">
        <v>190</v>
      </c>
      <c r="F52" s="208"/>
      <c r="G52" s="208"/>
      <c r="H52" s="208"/>
      <c r="I52" s="202"/>
      <c r="J52" s="202"/>
      <c r="K52" s="205"/>
      <c r="L52" s="206" t="s">
        <v>814</v>
      </c>
      <c r="M52" s="209"/>
      <c r="N52" s="215" t="s">
        <v>191</v>
      </c>
      <c r="O52" s="196" t="s">
        <v>198</v>
      </c>
      <c r="P52" s="197"/>
      <c r="Q52" s="216"/>
    </row>
    <row r="53" spans="1:17">
      <c r="A53" s="202"/>
      <c r="B53" s="202"/>
      <c r="C53" s="202"/>
      <c r="D53" s="202"/>
      <c r="E53" s="214" t="s">
        <v>190</v>
      </c>
      <c r="F53" s="208"/>
      <c r="G53" s="208"/>
      <c r="H53" s="208"/>
      <c r="I53" s="202"/>
      <c r="J53" s="202"/>
      <c r="K53" s="205"/>
      <c r="L53" s="206" t="s">
        <v>814</v>
      </c>
      <c r="M53" s="209"/>
      <c r="N53" s="215" t="s">
        <v>191</v>
      </c>
      <c r="O53" s="196" t="s">
        <v>198</v>
      </c>
      <c r="P53" s="197"/>
      <c r="Q53" s="216"/>
    </row>
    <row r="54" spans="1:17">
      <c r="A54" s="202"/>
      <c r="B54" s="202"/>
      <c r="C54" s="202"/>
      <c r="D54" s="202"/>
      <c r="E54" s="214" t="s">
        <v>190</v>
      </c>
      <c r="F54" s="208"/>
      <c r="G54" s="208"/>
      <c r="H54" s="208"/>
      <c r="I54" s="202"/>
      <c r="J54" s="202"/>
      <c r="K54" s="205"/>
      <c r="L54" s="206" t="s">
        <v>814</v>
      </c>
      <c r="M54" s="209"/>
      <c r="N54" s="215" t="s">
        <v>191</v>
      </c>
      <c r="O54" s="196" t="s">
        <v>198</v>
      </c>
      <c r="P54" s="197"/>
      <c r="Q54" s="216"/>
    </row>
    <row r="55" spans="1:17">
      <c r="A55" s="202"/>
      <c r="B55" s="202"/>
      <c r="C55" s="202"/>
      <c r="D55" s="202"/>
      <c r="E55" s="214" t="s">
        <v>190</v>
      </c>
      <c r="F55" s="208"/>
      <c r="G55" s="208"/>
      <c r="H55" s="208"/>
      <c r="I55" s="202"/>
      <c r="J55" s="202"/>
      <c r="K55" s="205"/>
      <c r="L55" s="206" t="s">
        <v>814</v>
      </c>
      <c r="M55" s="209"/>
      <c r="N55" s="215" t="s">
        <v>191</v>
      </c>
      <c r="O55" s="196" t="s">
        <v>198</v>
      </c>
      <c r="P55" s="197"/>
      <c r="Q55" s="216"/>
    </row>
    <row r="56" spans="1:17">
      <c r="A56" s="202"/>
      <c r="B56" s="202"/>
      <c r="C56" s="202"/>
      <c r="D56" s="202"/>
      <c r="E56" s="214" t="s">
        <v>190</v>
      </c>
      <c r="F56" s="208"/>
      <c r="G56" s="208"/>
      <c r="H56" s="208"/>
      <c r="I56" s="202"/>
      <c r="J56" s="202"/>
      <c r="K56" s="205"/>
      <c r="L56" s="206" t="s">
        <v>814</v>
      </c>
      <c r="M56" s="209"/>
      <c r="N56" s="215" t="s">
        <v>191</v>
      </c>
      <c r="O56" s="196" t="s">
        <v>198</v>
      </c>
      <c r="P56" s="197"/>
      <c r="Q56" s="216"/>
    </row>
    <row r="57" spans="1:17">
      <c r="A57" s="202"/>
      <c r="B57" s="202"/>
      <c r="C57" s="202"/>
      <c r="D57" s="202"/>
      <c r="E57" s="214" t="s">
        <v>190</v>
      </c>
      <c r="F57" s="208"/>
      <c r="G57" s="208"/>
      <c r="H57" s="208"/>
      <c r="I57" s="202"/>
      <c r="J57" s="202"/>
      <c r="K57" s="205"/>
      <c r="L57" s="206" t="s">
        <v>814</v>
      </c>
      <c r="M57" s="209"/>
      <c r="N57" s="215" t="s">
        <v>191</v>
      </c>
      <c r="O57" s="196" t="s">
        <v>198</v>
      </c>
      <c r="P57" s="197"/>
      <c r="Q57" s="216"/>
    </row>
    <row r="58" spans="1:17">
      <c r="A58" s="202"/>
      <c r="B58" s="202"/>
      <c r="C58" s="202"/>
      <c r="D58" s="202"/>
      <c r="E58" s="214" t="s">
        <v>190</v>
      </c>
      <c r="F58" s="208"/>
      <c r="G58" s="208"/>
      <c r="H58" s="208"/>
      <c r="I58" s="202"/>
      <c r="J58" s="202"/>
      <c r="K58" s="205"/>
      <c r="L58" s="206" t="s">
        <v>814</v>
      </c>
      <c r="M58" s="209"/>
      <c r="N58" s="215" t="s">
        <v>191</v>
      </c>
      <c r="O58" s="196" t="s">
        <v>198</v>
      </c>
      <c r="P58" s="197"/>
      <c r="Q58" s="216"/>
    </row>
    <row r="59" spans="1:17">
      <c r="A59" s="202"/>
      <c r="B59" s="202"/>
      <c r="C59" s="202"/>
      <c r="D59" s="202"/>
      <c r="E59" s="214" t="s">
        <v>190</v>
      </c>
      <c r="F59" s="208"/>
      <c r="G59" s="208"/>
      <c r="H59" s="208"/>
      <c r="I59" s="202"/>
      <c r="J59" s="202"/>
      <c r="K59" s="205"/>
      <c r="L59" s="206" t="s">
        <v>814</v>
      </c>
      <c r="M59" s="209"/>
      <c r="N59" s="215" t="s">
        <v>191</v>
      </c>
      <c r="O59" s="196" t="s">
        <v>198</v>
      </c>
      <c r="P59" s="197"/>
      <c r="Q59" s="216"/>
    </row>
    <row r="60" spans="1:17">
      <c r="A60" s="202"/>
      <c r="B60" s="202"/>
      <c r="C60" s="202"/>
      <c r="D60" s="202"/>
      <c r="E60" s="214" t="s">
        <v>190</v>
      </c>
      <c r="F60" s="208"/>
      <c r="G60" s="208"/>
      <c r="H60" s="208"/>
      <c r="I60" s="202"/>
      <c r="J60" s="202"/>
      <c r="K60" s="205"/>
      <c r="L60" s="206" t="s">
        <v>814</v>
      </c>
      <c r="M60" s="209"/>
      <c r="N60" s="215" t="s">
        <v>191</v>
      </c>
      <c r="O60" s="196" t="s">
        <v>198</v>
      </c>
      <c r="Q60" s="216"/>
    </row>
    <row r="61" spans="1:17">
      <c r="A61" s="202">
        <v>1</v>
      </c>
      <c r="B61" s="202" t="s">
        <v>214</v>
      </c>
      <c r="C61" s="202" t="s">
        <v>213</v>
      </c>
      <c r="D61" s="202" t="s">
        <v>214</v>
      </c>
      <c r="E61" s="214" t="s">
        <v>190</v>
      </c>
      <c r="F61" s="208">
        <v>222</v>
      </c>
      <c r="G61" s="208">
        <v>201</v>
      </c>
      <c r="H61" s="208">
        <v>156</v>
      </c>
      <c r="I61" s="202">
        <v>63</v>
      </c>
      <c r="J61" s="202">
        <v>122</v>
      </c>
      <c r="K61" s="205">
        <v>1.1990000000000001</v>
      </c>
      <c r="L61" s="206" t="s">
        <v>814</v>
      </c>
      <c r="M61" s="209">
        <v>1527.82</v>
      </c>
      <c r="N61" s="215" t="s">
        <v>191</v>
      </c>
      <c r="O61" s="196" t="s">
        <v>198</v>
      </c>
      <c r="Q61" s="216" t="s">
        <v>630</v>
      </c>
    </row>
    <row r="62" spans="1:17">
      <c r="A62" s="202">
        <v>2</v>
      </c>
      <c r="B62" s="202" t="s">
        <v>698</v>
      </c>
      <c r="C62" s="202" t="s">
        <v>700</v>
      </c>
      <c r="D62" s="202" t="s">
        <v>698</v>
      </c>
      <c r="E62" s="214" t="s">
        <v>190</v>
      </c>
      <c r="F62" s="208">
        <v>227</v>
      </c>
      <c r="G62" s="208">
        <v>206</v>
      </c>
      <c r="H62" s="208">
        <v>156</v>
      </c>
      <c r="I62" s="202">
        <v>63</v>
      </c>
      <c r="J62" s="202">
        <v>122</v>
      </c>
      <c r="K62" s="205">
        <v>1.1990000000000001</v>
      </c>
      <c r="L62" s="206" t="s">
        <v>814</v>
      </c>
      <c r="M62" s="209">
        <v>1825.16</v>
      </c>
      <c r="N62" s="215" t="s">
        <v>191</v>
      </c>
      <c r="O62" s="196" t="s">
        <v>198</v>
      </c>
      <c r="Q62" s="216" t="s">
        <v>630</v>
      </c>
    </row>
    <row r="63" spans="1:17">
      <c r="A63" s="202">
        <v>3</v>
      </c>
      <c r="B63" s="202" t="s">
        <v>782</v>
      </c>
      <c r="C63" s="202" t="s">
        <v>781</v>
      </c>
      <c r="D63" s="202" t="s">
        <v>782</v>
      </c>
      <c r="E63" s="214" t="s">
        <v>190</v>
      </c>
      <c r="F63" s="208">
        <v>227</v>
      </c>
      <c r="G63" s="208">
        <v>206</v>
      </c>
      <c r="H63" s="208">
        <v>156</v>
      </c>
      <c r="I63" s="202">
        <v>63</v>
      </c>
      <c r="J63" s="202">
        <v>122</v>
      </c>
      <c r="K63" s="205">
        <v>1.1990000000000001</v>
      </c>
      <c r="L63" s="206" t="s">
        <v>814</v>
      </c>
      <c r="M63" s="209">
        <v>1825.16</v>
      </c>
      <c r="N63" s="215" t="s">
        <v>191</v>
      </c>
      <c r="O63" s="196" t="s">
        <v>198</v>
      </c>
      <c r="Q63" s="216" t="s">
        <v>630</v>
      </c>
    </row>
    <row r="64" spans="1:17">
      <c r="A64" s="202">
        <v>4</v>
      </c>
      <c r="B64" s="202" t="s">
        <v>811</v>
      </c>
      <c r="C64" s="202" t="s">
        <v>790</v>
      </c>
      <c r="D64" s="202" t="s">
        <v>811</v>
      </c>
      <c r="E64" s="214" t="s">
        <v>190</v>
      </c>
      <c r="F64" s="208">
        <v>227</v>
      </c>
      <c r="G64" s="208">
        <v>206</v>
      </c>
      <c r="H64" s="208">
        <v>156</v>
      </c>
      <c r="I64" s="202">
        <v>63</v>
      </c>
      <c r="J64" s="202">
        <v>122</v>
      </c>
      <c r="K64" s="205">
        <v>1.1990000000000001</v>
      </c>
      <c r="L64" s="206" t="s">
        <v>814</v>
      </c>
      <c r="M64" s="209">
        <v>1832.84</v>
      </c>
      <c r="N64" s="215" t="s">
        <v>191</v>
      </c>
      <c r="O64" s="196" t="s">
        <v>198</v>
      </c>
      <c r="Q64" s="216" t="s">
        <v>630</v>
      </c>
    </row>
    <row r="65" spans="1:17">
      <c r="A65" s="202">
        <v>5</v>
      </c>
      <c r="B65" s="202" t="s">
        <v>712</v>
      </c>
      <c r="C65" s="202" t="s">
        <v>707</v>
      </c>
      <c r="D65" s="202" t="s">
        <v>712</v>
      </c>
      <c r="E65" s="214" t="s">
        <v>190</v>
      </c>
      <c r="F65" s="208">
        <v>227</v>
      </c>
      <c r="G65" s="208">
        <v>206</v>
      </c>
      <c r="H65" s="208">
        <v>156</v>
      </c>
      <c r="I65" s="202">
        <v>63</v>
      </c>
      <c r="J65" s="202">
        <v>122</v>
      </c>
      <c r="K65" s="205">
        <v>1.1990000000000001</v>
      </c>
      <c r="L65" s="206" t="s">
        <v>814</v>
      </c>
      <c r="M65" s="209">
        <v>1825.16</v>
      </c>
      <c r="N65" s="215" t="s">
        <v>191</v>
      </c>
      <c r="O65" s="196" t="s">
        <v>198</v>
      </c>
      <c r="P65" s="197"/>
      <c r="Q65" s="216" t="s">
        <v>630</v>
      </c>
    </row>
    <row r="66" spans="1:17">
      <c r="A66" s="202">
        <v>6</v>
      </c>
      <c r="B66" s="202" t="s">
        <v>216</v>
      </c>
      <c r="C66" s="202" t="s">
        <v>215</v>
      </c>
      <c r="D66" s="202" t="s">
        <v>216</v>
      </c>
      <c r="E66" s="214" t="s">
        <v>190</v>
      </c>
      <c r="F66" s="208">
        <v>222</v>
      </c>
      <c r="G66" s="208">
        <v>201</v>
      </c>
      <c r="H66" s="208">
        <v>156</v>
      </c>
      <c r="I66" s="202">
        <v>63</v>
      </c>
      <c r="J66" s="202">
        <v>122</v>
      </c>
      <c r="K66" s="205">
        <v>1.1990000000000001</v>
      </c>
      <c r="L66" s="206" t="s">
        <v>814</v>
      </c>
      <c r="M66" s="209">
        <v>1527.82</v>
      </c>
      <c r="N66" s="215" t="s">
        <v>191</v>
      </c>
      <c r="O66" s="196" t="s">
        <v>198</v>
      </c>
      <c r="P66" s="197"/>
      <c r="Q66" s="216" t="s">
        <v>630</v>
      </c>
    </row>
    <row r="67" spans="1:17">
      <c r="A67" s="202">
        <v>7</v>
      </c>
      <c r="B67" s="202" t="s">
        <v>218</v>
      </c>
      <c r="C67" s="202" t="s">
        <v>217</v>
      </c>
      <c r="D67" s="202" t="s">
        <v>218</v>
      </c>
      <c r="E67" s="214" t="s">
        <v>190</v>
      </c>
      <c r="F67" s="208">
        <v>222</v>
      </c>
      <c r="G67" s="208">
        <v>201</v>
      </c>
      <c r="H67" s="208">
        <v>156</v>
      </c>
      <c r="I67" s="202">
        <v>63</v>
      </c>
      <c r="J67" s="202">
        <v>122</v>
      </c>
      <c r="K67" s="205">
        <v>1.1990000000000001</v>
      </c>
      <c r="L67" s="206" t="s">
        <v>814</v>
      </c>
      <c r="M67" s="209">
        <v>1950.18</v>
      </c>
      <c r="N67" s="215" t="s">
        <v>191</v>
      </c>
      <c r="O67" s="196" t="s">
        <v>198</v>
      </c>
      <c r="P67" s="197"/>
      <c r="Q67" s="216" t="s">
        <v>630</v>
      </c>
    </row>
    <row r="68" spans="1:17" s="234" customFormat="1">
      <c r="A68" s="202">
        <v>8</v>
      </c>
      <c r="B68" s="202" t="s">
        <v>220</v>
      </c>
      <c r="C68" s="202" t="s">
        <v>219</v>
      </c>
      <c r="D68" s="202" t="s">
        <v>220</v>
      </c>
      <c r="E68" s="214" t="s">
        <v>190</v>
      </c>
      <c r="F68" s="208">
        <v>222</v>
      </c>
      <c r="G68" s="208">
        <v>201</v>
      </c>
      <c r="H68" s="208">
        <v>156</v>
      </c>
      <c r="I68" s="202">
        <v>63</v>
      </c>
      <c r="J68" s="202">
        <v>122</v>
      </c>
      <c r="K68" s="205">
        <v>1.1990000000000001</v>
      </c>
      <c r="L68" s="206" t="s">
        <v>814</v>
      </c>
      <c r="M68" s="209">
        <v>1950.22</v>
      </c>
      <c r="N68" s="215" t="s">
        <v>191</v>
      </c>
      <c r="O68" s="196" t="s">
        <v>198</v>
      </c>
      <c r="P68" s="197"/>
      <c r="Q68" s="216" t="s">
        <v>630</v>
      </c>
    </row>
    <row r="69" spans="1:17" s="234" customFormat="1">
      <c r="A69" s="202"/>
      <c r="B69" s="202"/>
      <c r="C69" s="202"/>
      <c r="D69" s="202"/>
      <c r="E69" s="214" t="s">
        <v>190</v>
      </c>
      <c r="F69" s="208"/>
      <c r="G69" s="208"/>
      <c r="H69" s="208"/>
      <c r="I69" s="202"/>
      <c r="J69" s="202"/>
      <c r="K69" s="205"/>
      <c r="L69" s="206" t="s">
        <v>814</v>
      </c>
      <c r="M69" s="209"/>
      <c r="N69" s="215" t="s">
        <v>191</v>
      </c>
      <c r="O69" s="196" t="s">
        <v>198</v>
      </c>
      <c r="P69" s="197"/>
      <c r="Q69" s="216"/>
    </row>
    <row r="70" spans="1:17" s="234" customFormat="1">
      <c r="A70" s="202"/>
      <c r="B70" s="202"/>
      <c r="C70" s="202"/>
      <c r="D70" s="202"/>
      <c r="E70" s="214" t="s">
        <v>190</v>
      </c>
      <c r="F70" s="208"/>
      <c r="G70" s="208"/>
      <c r="H70" s="208"/>
      <c r="I70" s="202"/>
      <c r="J70" s="202"/>
      <c r="K70" s="205"/>
      <c r="L70" s="206" t="s">
        <v>814</v>
      </c>
      <c r="M70" s="209"/>
      <c r="N70" s="215" t="s">
        <v>191</v>
      </c>
      <c r="O70" s="196" t="s">
        <v>198</v>
      </c>
      <c r="P70" s="197"/>
      <c r="Q70" s="216"/>
    </row>
    <row r="71" spans="1:17" s="234" customFormat="1">
      <c r="A71" s="202"/>
      <c r="B71" s="202"/>
      <c r="C71" s="202"/>
      <c r="D71" s="202"/>
      <c r="E71" s="214" t="s">
        <v>190</v>
      </c>
      <c r="F71" s="208"/>
      <c r="G71" s="208"/>
      <c r="H71" s="208"/>
      <c r="I71" s="202"/>
      <c r="J71" s="202"/>
      <c r="K71" s="205"/>
      <c r="L71" s="206" t="s">
        <v>814</v>
      </c>
      <c r="M71" s="209"/>
      <c r="N71" s="215" t="s">
        <v>191</v>
      </c>
      <c r="O71" s="196" t="s">
        <v>198</v>
      </c>
      <c r="P71" s="197"/>
      <c r="Q71" s="216"/>
    </row>
    <row r="72" spans="1:17" s="234" customFormat="1">
      <c r="A72" s="202"/>
      <c r="B72" s="202"/>
      <c r="C72" s="202"/>
      <c r="D72" s="202"/>
      <c r="E72" s="214" t="s">
        <v>190</v>
      </c>
      <c r="F72" s="208"/>
      <c r="G72" s="208"/>
      <c r="H72" s="208"/>
      <c r="I72" s="202"/>
      <c r="J72" s="202"/>
      <c r="K72" s="205"/>
      <c r="L72" s="206" t="s">
        <v>814</v>
      </c>
      <c r="M72" s="209"/>
      <c r="N72" s="215" t="s">
        <v>191</v>
      </c>
      <c r="O72" s="196" t="s">
        <v>198</v>
      </c>
      <c r="P72" s="197"/>
      <c r="Q72" s="216"/>
    </row>
    <row r="73" spans="1:17" s="234" customFormat="1">
      <c r="A73" s="202"/>
      <c r="B73" s="202"/>
      <c r="C73" s="202"/>
      <c r="D73" s="202"/>
      <c r="E73" s="214" t="s">
        <v>190</v>
      </c>
      <c r="F73" s="208"/>
      <c r="G73" s="208"/>
      <c r="H73" s="208"/>
      <c r="I73" s="202"/>
      <c r="J73" s="202"/>
      <c r="K73" s="205"/>
      <c r="L73" s="206" t="s">
        <v>814</v>
      </c>
      <c r="M73" s="209"/>
      <c r="N73" s="215" t="s">
        <v>191</v>
      </c>
      <c r="O73" s="196" t="s">
        <v>198</v>
      </c>
      <c r="P73" s="197"/>
      <c r="Q73" s="216"/>
    </row>
    <row r="74" spans="1:17">
      <c r="A74" s="202">
        <v>1</v>
      </c>
      <c r="B74" s="202" t="s">
        <v>350</v>
      </c>
      <c r="C74" s="202" t="s">
        <v>349</v>
      </c>
      <c r="D74" s="202" t="s">
        <v>350</v>
      </c>
      <c r="E74" s="214" t="s">
        <v>190</v>
      </c>
      <c r="F74" s="208">
        <v>220</v>
      </c>
      <c r="G74" s="208">
        <v>199</v>
      </c>
      <c r="H74" s="208">
        <v>158</v>
      </c>
      <c r="I74" s="202">
        <v>62</v>
      </c>
      <c r="J74" s="202">
        <v>121</v>
      </c>
      <c r="K74" s="205">
        <v>1.1850000000000001</v>
      </c>
      <c r="L74" s="206" t="s">
        <v>814</v>
      </c>
      <c r="M74" s="209">
        <v>1560.05</v>
      </c>
      <c r="N74" s="215" t="s">
        <v>191</v>
      </c>
      <c r="O74" s="196" t="s">
        <v>198</v>
      </c>
      <c r="Q74" s="216" t="s">
        <v>630</v>
      </c>
    </row>
    <row r="75" spans="1:17">
      <c r="A75" s="202">
        <v>2</v>
      </c>
      <c r="B75" s="202" t="s">
        <v>36</v>
      </c>
      <c r="C75" s="202" t="s">
        <v>33</v>
      </c>
      <c r="D75" s="202" t="s">
        <v>36</v>
      </c>
      <c r="E75" s="214" t="s">
        <v>190</v>
      </c>
      <c r="F75" s="208">
        <v>220</v>
      </c>
      <c r="G75" s="208">
        <v>199</v>
      </c>
      <c r="H75" s="208">
        <v>158</v>
      </c>
      <c r="I75" s="202">
        <v>62</v>
      </c>
      <c r="J75" s="202">
        <v>121</v>
      </c>
      <c r="K75" s="205">
        <v>1.1850000000000001</v>
      </c>
      <c r="L75" s="206" t="s">
        <v>814</v>
      </c>
      <c r="M75" s="209">
        <v>1599.43</v>
      </c>
      <c r="N75" s="215" t="s">
        <v>191</v>
      </c>
      <c r="O75" s="196" t="s">
        <v>198</v>
      </c>
      <c r="Q75" s="216" t="s">
        <v>630</v>
      </c>
    </row>
    <row r="76" spans="1:17">
      <c r="A76" s="202">
        <v>3</v>
      </c>
      <c r="B76" s="202" t="s">
        <v>390</v>
      </c>
      <c r="C76" s="202" t="s">
        <v>389</v>
      </c>
      <c r="D76" s="202" t="s">
        <v>390</v>
      </c>
      <c r="E76" s="214" t="s">
        <v>190</v>
      </c>
      <c r="F76" s="208">
        <v>220</v>
      </c>
      <c r="G76" s="208">
        <v>199</v>
      </c>
      <c r="H76" s="208">
        <v>158</v>
      </c>
      <c r="I76" s="202">
        <v>62</v>
      </c>
      <c r="J76" s="202">
        <v>121</v>
      </c>
      <c r="K76" s="205">
        <v>1.1850000000000001</v>
      </c>
      <c r="L76" s="206" t="s">
        <v>814</v>
      </c>
      <c r="M76" s="209">
        <v>1757.5</v>
      </c>
      <c r="N76" s="215" t="s">
        <v>191</v>
      </c>
      <c r="O76" s="196" t="s">
        <v>198</v>
      </c>
      <c r="Q76" s="216" t="s">
        <v>630</v>
      </c>
    </row>
    <row r="77" spans="1:17">
      <c r="A77" s="202">
        <v>4</v>
      </c>
      <c r="B77" s="202" t="s">
        <v>29</v>
      </c>
      <c r="C77" s="202" t="s">
        <v>25</v>
      </c>
      <c r="D77" s="202" t="s">
        <v>29</v>
      </c>
      <c r="E77" s="214" t="s">
        <v>190</v>
      </c>
      <c r="F77" s="208">
        <v>220</v>
      </c>
      <c r="G77" s="208">
        <v>199</v>
      </c>
      <c r="H77" s="208">
        <v>158</v>
      </c>
      <c r="I77" s="202">
        <v>62</v>
      </c>
      <c r="J77" s="202">
        <v>121</v>
      </c>
      <c r="K77" s="205">
        <v>1.1850000000000001</v>
      </c>
      <c r="L77" s="206" t="s">
        <v>814</v>
      </c>
      <c r="M77" s="209">
        <v>1987.82</v>
      </c>
      <c r="N77" s="215" t="s">
        <v>191</v>
      </c>
      <c r="O77" s="196" t="s">
        <v>198</v>
      </c>
      <c r="Q77" s="216" t="s">
        <v>630</v>
      </c>
    </row>
    <row r="78" spans="1:17">
      <c r="A78" s="202">
        <v>5</v>
      </c>
      <c r="B78" s="202" t="s">
        <v>30</v>
      </c>
      <c r="C78" s="202" t="s">
        <v>26</v>
      </c>
      <c r="D78" s="202" t="s">
        <v>30</v>
      </c>
      <c r="E78" s="214" t="s">
        <v>190</v>
      </c>
      <c r="F78" s="208">
        <v>220</v>
      </c>
      <c r="G78" s="208">
        <v>199</v>
      </c>
      <c r="H78" s="208">
        <v>158</v>
      </c>
      <c r="I78" s="202">
        <v>62</v>
      </c>
      <c r="J78" s="202">
        <v>121</v>
      </c>
      <c r="K78" s="205">
        <v>1.1850000000000001</v>
      </c>
      <c r="L78" s="206" t="s">
        <v>814</v>
      </c>
      <c r="M78" s="209">
        <v>1989.83</v>
      </c>
      <c r="N78" s="215" t="s">
        <v>191</v>
      </c>
      <c r="O78" s="196" t="s">
        <v>198</v>
      </c>
      <c r="Q78" s="216" t="s">
        <v>630</v>
      </c>
    </row>
    <row r="79" spans="1:17" s="239" customFormat="1">
      <c r="A79" s="202">
        <v>6</v>
      </c>
      <c r="B79" s="202" t="s">
        <v>466</v>
      </c>
      <c r="C79" s="202" t="s">
        <v>465</v>
      </c>
      <c r="D79" s="202" t="s">
        <v>466</v>
      </c>
      <c r="E79" s="214" t="s">
        <v>190</v>
      </c>
      <c r="F79" s="208">
        <v>215</v>
      </c>
      <c r="G79" s="208">
        <v>194</v>
      </c>
      <c r="H79" s="208">
        <v>158</v>
      </c>
      <c r="I79" s="202">
        <v>62</v>
      </c>
      <c r="J79" s="202">
        <v>121</v>
      </c>
      <c r="K79" s="205">
        <v>1.1850000000000001</v>
      </c>
      <c r="L79" s="206" t="s">
        <v>814</v>
      </c>
      <c r="M79" s="209">
        <v>1504.36</v>
      </c>
      <c r="N79" s="215" t="s">
        <v>191</v>
      </c>
      <c r="O79" s="196" t="s">
        <v>198</v>
      </c>
      <c r="Q79" s="216" t="s">
        <v>631</v>
      </c>
    </row>
    <row r="80" spans="1:17" s="239" customFormat="1">
      <c r="A80" s="202">
        <v>7</v>
      </c>
      <c r="B80" s="202" t="s">
        <v>472</v>
      </c>
      <c r="C80" s="202" t="s">
        <v>471</v>
      </c>
      <c r="D80" s="202" t="s">
        <v>472</v>
      </c>
      <c r="E80" s="214" t="s">
        <v>190</v>
      </c>
      <c r="F80" s="208">
        <v>215</v>
      </c>
      <c r="G80" s="208">
        <v>194</v>
      </c>
      <c r="H80" s="208">
        <v>158</v>
      </c>
      <c r="I80" s="202">
        <v>62</v>
      </c>
      <c r="J80" s="202">
        <v>121</v>
      </c>
      <c r="K80" s="205">
        <v>1.1850000000000001</v>
      </c>
      <c r="L80" s="206" t="s">
        <v>814</v>
      </c>
      <c r="M80" s="209">
        <v>1911.69</v>
      </c>
      <c r="N80" s="215" t="s">
        <v>191</v>
      </c>
      <c r="O80" s="196" t="s">
        <v>198</v>
      </c>
      <c r="Q80" s="216" t="s">
        <v>631</v>
      </c>
    </row>
    <row r="81" spans="1:17" s="239" customFormat="1">
      <c r="A81" s="202">
        <v>8</v>
      </c>
      <c r="B81" s="202" t="s">
        <v>470</v>
      </c>
      <c r="C81" s="202" t="s">
        <v>469</v>
      </c>
      <c r="D81" s="202" t="s">
        <v>470</v>
      </c>
      <c r="E81" s="214" t="s">
        <v>190</v>
      </c>
      <c r="F81" s="208">
        <v>215</v>
      </c>
      <c r="G81" s="208">
        <v>194</v>
      </c>
      <c r="H81" s="208">
        <v>158</v>
      </c>
      <c r="I81" s="202">
        <v>62</v>
      </c>
      <c r="J81" s="202">
        <v>121</v>
      </c>
      <c r="K81" s="205">
        <v>1.1850000000000001</v>
      </c>
      <c r="L81" s="206" t="s">
        <v>814</v>
      </c>
      <c r="M81" s="209">
        <v>1909.53</v>
      </c>
      <c r="N81" s="215" t="s">
        <v>191</v>
      </c>
      <c r="O81" s="196" t="s">
        <v>198</v>
      </c>
      <c r="Q81" s="216" t="s">
        <v>631</v>
      </c>
    </row>
    <row r="82" spans="1:17" s="239" customFormat="1">
      <c r="A82" s="202">
        <v>9</v>
      </c>
      <c r="B82" s="202" t="s">
        <v>474</v>
      </c>
      <c r="C82" s="202" t="s">
        <v>473</v>
      </c>
      <c r="D82" s="202" t="s">
        <v>474</v>
      </c>
      <c r="E82" s="214" t="s">
        <v>190</v>
      </c>
      <c r="F82" s="208">
        <v>215</v>
      </c>
      <c r="G82" s="208">
        <v>194</v>
      </c>
      <c r="H82" s="208">
        <v>158</v>
      </c>
      <c r="I82" s="202">
        <v>62</v>
      </c>
      <c r="J82" s="202">
        <v>121</v>
      </c>
      <c r="K82" s="205">
        <v>1.1850000000000001</v>
      </c>
      <c r="L82" s="206" t="s">
        <v>814</v>
      </c>
      <c r="M82" s="209">
        <v>1682.72</v>
      </c>
      <c r="N82" s="215" t="s">
        <v>191</v>
      </c>
      <c r="O82" s="196" t="s">
        <v>198</v>
      </c>
      <c r="Q82" s="216" t="s">
        <v>631</v>
      </c>
    </row>
    <row r="83" spans="1:17" s="239" customFormat="1">
      <c r="A83" s="202">
        <v>10</v>
      </c>
      <c r="B83" s="202" t="s">
        <v>476</v>
      </c>
      <c r="C83" s="202" t="s">
        <v>475</v>
      </c>
      <c r="D83" s="202" t="s">
        <v>476</v>
      </c>
      <c r="E83" s="214" t="s">
        <v>190</v>
      </c>
      <c r="F83" s="208">
        <v>215</v>
      </c>
      <c r="G83" s="208">
        <v>194</v>
      </c>
      <c r="H83" s="208">
        <v>158</v>
      </c>
      <c r="I83" s="202">
        <v>62</v>
      </c>
      <c r="J83" s="202">
        <v>121</v>
      </c>
      <c r="K83" s="205">
        <v>1.1850000000000001</v>
      </c>
      <c r="L83" s="206" t="s">
        <v>814</v>
      </c>
      <c r="M83" s="209">
        <v>1848.77</v>
      </c>
      <c r="N83" s="215" t="s">
        <v>191</v>
      </c>
      <c r="O83" s="196" t="s">
        <v>198</v>
      </c>
      <c r="P83" s="197"/>
      <c r="Q83" s="216" t="s">
        <v>631</v>
      </c>
    </row>
    <row r="84" spans="1:17" s="239" customFormat="1">
      <c r="A84" s="202">
        <v>11</v>
      </c>
      <c r="B84" s="202" t="s">
        <v>478</v>
      </c>
      <c r="C84" s="202" t="s">
        <v>477</v>
      </c>
      <c r="D84" s="202" t="s">
        <v>478</v>
      </c>
      <c r="E84" s="214" t="s">
        <v>190</v>
      </c>
      <c r="F84" s="208">
        <v>215</v>
      </c>
      <c r="G84" s="208">
        <v>194</v>
      </c>
      <c r="H84" s="208">
        <v>158</v>
      </c>
      <c r="I84" s="202">
        <v>62</v>
      </c>
      <c r="J84" s="202">
        <v>121</v>
      </c>
      <c r="K84" s="205">
        <v>1.1850000000000001</v>
      </c>
      <c r="L84" s="206" t="s">
        <v>814</v>
      </c>
      <c r="M84" s="209">
        <v>1804.25</v>
      </c>
      <c r="N84" s="215" t="s">
        <v>191</v>
      </c>
      <c r="O84" s="196" t="s">
        <v>198</v>
      </c>
      <c r="P84" s="197"/>
      <c r="Q84" s="216" t="s">
        <v>631</v>
      </c>
    </row>
    <row r="85" spans="1:17" s="239" customFormat="1">
      <c r="A85" s="202">
        <v>12</v>
      </c>
      <c r="B85" s="202" t="s">
        <v>480</v>
      </c>
      <c r="C85" s="202" t="s">
        <v>479</v>
      </c>
      <c r="D85" s="202" t="s">
        <v>480</v>
      </c>
      <c r="E85" s="214" t="s">
        <v>190</v>
      </c>
      <c r="F85" s="208">
        <v>215</v>
      </c>
      <c r="G85" s="208">
        <v>194</v>
      </c>
      <c r="H85" s="208">
        <v>158</v>
      </c>
      <c r="I85" s="202">
        <v>62</v>
      </c>
      <c r="J85" s="202">
        <v>121</v>
      </c>
      <c r="K85" s="205">
        <v>1.1850000000000001</v>
      </c>
      <c r="L85" s="206" t="s">
        <v>814</v>
      </c>
      <c r="M85" s="209">
        <v>1781.95</v>
      </c>
      <c r="N85" s="215" t="s">
        <v>191</v>
      </c>
      <c r="O85" s="196" t="s">
        <v>198</v>
      </c>
      <c r="Q85" s="216" t="s">
        <v>631</v>
      </c>
    </row>
    <row r="86" spans="1:17" s="239" customFormat="1">
      <c r="A86" s="202">
        <v>13</v>
      </c>
      <c r="B86" s="202" t="s">
        <v>672</v>
      </c>
      <c r="C86" s="202" t="s">
        <v>692</v>
      </c>
      <c r="D86" s="202" t="s">
        <v>672</v>
      </c>
      <c r="E86" s="214" t="s">
        <v>190</v>
      </c>
      <c r="F86" s="208">
        <v>225</v>
      </c>
      <c r="G86" s="208">
        <v>204</v>
      </c>
      <c r="H86" s="208">
        <v>158</v>
      </c>
      <c r="I86" s="202">
        <v>62</v>
      </c>
      <c r="J86" s="202">
        <v>121</v>
      </c>
      <c r="K86" s="205">
        <v>1.1850000000000001</v>
      </c>
      <c r="L86" s="206" t="s">
        <v>814</v>
      </c>
      <c r="M86" s="209">
        <v>1865.52</v>
      </c>
      <c r="N86" s="215" t="s">
        <v>191</v>
      </c>
      <c r="O86" s="196" t="s">
        <v>198</v>
      </c>
      <c r="P86" s="197"/>
      <c r="Q86" s="216" t="s">
        <v>630</v>
      </c>
    </row>
    <row r="87" spans="1:17" s="239" customFormat="1">
      <c r="A87" s="202">
        <v>14</v>
      </c>
      <c r="B87" s="202" t="s">
        <v>772</v>
      </c>
      <c r="C87" s="202" t="s">
        <v>764</v>
      </c>
      <c r="D87" s="202" t="s">
        <v>772</v>
      </c>
      <c r="E87" s="214" t="s">
        <v>190</v>
      </c>
      <c r="F87" s="208">
        <v>225</v>
      </c>
      <c r="G87" s="208">
        <v>204</v>
      </c>
      <c r="H87" s="208">
        <v>158</v>
      </c>
      <c r="I87" s="202">
        <v>62</v>
      </c>
      <c r="J87" s="202">
        <v>121</v>
      </c>
      <c r="K87" s="205">
        <v>1.1850000000000001</v>
      </c>
      <c r="L87" s="206" t="s">
        <v>814</v>
      </c>
      <c r="M87" s="209">
        <v>1904.86</v>
      </c>
      <c r="N87" s="215" t="s">
        <v>191</v>
      </c>
      <c r="O87" s="196" t="s">
        <v>198</v>
      </c>
      <c r="P87" s="197"/>
      <c r="Q87" s="216" t="s">
        <v>630</v>
      </c>
    </row>
    <row r="88" spans="1:17" s="239" customFormat="1">
      <c r="A88" s="202">
        <v>15</v>
      </c>
      <c r="B88" s="202" t="s">
        <v>773</v>
      </c>
      <c r="C88" s="202" t="s">
        <v>765</v>
      </c>
      <c r="D88" s="202" t="s">
        <v>773</v>
      </c>
      <c r="E88" s="214" t="s">
        <v>190</v>
      </c>
      <c r="F88" s="208">
        <v>225</v>
      </c>
      <c r="G88" s="208">
        <v>204</v>
      </c>
      <c r="H88" s="208">
        <v>158</v>
      </c>
      <c r="I88" s="202">
        <v>62</v>
      </c>
      <c r="J88" s="202">
        <v>121</v>
      </c>
      <c r="K88" s="205">
        <v>1.1850000000000001</v>
      </c>
      <c r="L88" s="206" t="s">
        <v>814</v>
      </c>
      <c r="M88" s="209">
        <v>2293.4499999999998</v>
      </c>
      <c r="N88" s="215" t="s">
        <v>191</v>
      </c>
      <c r="O88" s="196" t="s">
        <v>198</v>
      </c>
      <c r="P88" s="197"/>
      <c r="Q88" s="216" t="s">
        <v>630</v>
      </c>
    </row>
    <row r="89" spans="1:17" s="239" customFormat="1">
      <c r="A89" s="202">
        <v>16</v>
      </c>
      <c r="B89" s="202" t="s">
        <v>774</v>
      </c>
      <c r="C89" s="202" t="s">
        <v>766</v>
      </c>
      <c r="D89" s="202" t="s">
        <v>774</v>
      </c>
      <c r="E89" s="214" t="s">
        <v>190</v>
      </c>
      <c r="F89" s="208">
        <v>225</v>
      </c>
      <c r="G89" s="208">
        <v>204</v>
      </c>
      <c r="H89" s="208">
        <v>158</v>
      </c>
      <c r="I89" s="202">
        <v>62</v>
      </c>
      <c r="J89" s="202">
        <v>121</v>
      </c>
      <c r="K89" s="205">
        <v>1.1850000000000001</v>
      </c>
      <c r="L89" s="206" t="s">
        <v>814</v>
      </c>
      <c r="M89" s="209">
        <v>2295.46</v>
      </c>
      <c r="N89" s="215" t="s">
        <v>191</v>
      </c>
      <c r="O89" s="196" t="s">
        <v>198</v>
      </c>
      <c r="P89" s="197"/>
      <c r="Q89" s="216" t="s">
        <v>630</v>
      </c>
    </row>
    <row r="90" spans="1:17" s="239" customFormat="1">
      <c r="A90" s="202">
        <v>17</v>
      </c>
      <c r="B90" s="202" t="s">
        <v>803</v>
      </c>
      <c r="C90" s="202" t="s">
        <v>800</v>
      </c>
      <c r="D90" s="202" t="s">
        <v>803</v>
      </c>
      <c r="E90" s="214" t="s">
        <v>190</v>
      </c>
      <c r="F90" s="208">
        <v>225</v>
      </c>
      <c r="G90" s="208">
        <v>204</v>
      </c>
      <c r="H90" s="208">
        <v>158</v>
      </c>
      <c r="I90" s="202">
        <v>62</v>
      </c>
      <c r="J90" s="202">
        <v>121</v>
      </c>
      <c r="K90" s="205">
        <v>1.1850000000000001</v>
      </c>
      <c r="L90" s="206" t="s">
        <v>814</v>
      </c>
      <c r="M90" s="209">
        <v>2061.71</v>
      </c>
      <c r="N90" s="215" t="s">
        <v>191</v>
      </c>
      <c r="O90" s="196" t="s">
        <v>198</v>
      </c>
      <c r="P90" s="197"/>
      <c r="Q90" s="216" t="s">
        <v>630</v>
      </c>
    </row>
    <row r="91" spans="1:17" s="239" customFormat="1">
      <c r="A91" s="202">
        <v>18</v>
      </c>
      <c r="B91" s="202" t="s">
        <v>669</v>
      </c>
      <c r="C91" s="202" t="s">
        <v>662</v>
      </c>
      <c r="D91" s="202" t="s">
        <v>669</v>
      </c>
      <c r="E91" s="214" t="s">
        <v>190</v>
      </c>
      <c r="F91" s="208">
        <v>220</v>
      </c>
      <c r="G91" s="208">
        <v>199</v>
      </c>
      <c r="H91" s="208">
        <v>158</v>
      </c>
      <c r="I91" s="202">
        <v>62</v>
      </c>
      <c r="J91" s="202">
        <v>121</v>
      </c>
      <c r="K91" s="205">
        <v>1.1850000000000001</v>
      </c>
      <c r="L91" s="206" t="s">
        <v>814</v>
      </c>
      <c r="M91" s="209">
        <v>1821.39</v>
      </c>
      <c r="N91" s="215" t="s">
        <v>191</v>
      </c>
      <c r="O91" s="196" t="s">
        <v>198</v>
      </c>
      <c r="P91" s="197"/>
      <c r="Q91" s="216" t="s">
        <v>631</v>
      </c>
    </row>
    <row r="92" spans="1:17" s="239" customFormat="1">
      <c r="A92" s="202">
        <v>19</v>
      </c>
      <c r="B92" s="202" t="s">
        <v>671</v>
      </c>
      <c r="C92" s="202" t="s">
        <v>670</v>
      </c>
      <c r="D92" s="202" t="s">
        <v>671</v>
      </c>
      <c r="E92" s="214" t="s">
        <v>190</v>
      </c>
      <c r="F92" s="208">
        <v>220</v>
      </c>
      <c r="G92" s="208">
        <v>199</v>
      </c>
      <c r="H92" s="208">
        <v>158</v>
      </c>
      <c r="I92" s="202">
        <v>62</v>
      </c>
      <c r="J92" s="202">
        <v>121</v>
      </c>
      <c r="K92" s="205">
        <v>1.1850000000000001</v>
      </c>
      <c r="L92" s="206" t="s">
        <v>814</v>
      </c>
      <c r="M92" s="209">
        <v>1999.14</v>
      </c>
      <c r="N92" s="215" t="s">
        <v>191</v>
      </c>
      <c r="O92" s="196" t="s">
        <v>198</v>
      </c>
      <c r="P92" s="197"/>
      <c r="Q92" s="216" t="s">
        <v>630</v>
      </c>
    </row>
    <row r="93" spans="1:17" s="239" customFormat="1">
      <c r="A93" s="202">
        <v>20</v>
      </c>
      <c r="B93" s="202" t="s">
        <v>736</v>
      </c>
      <c r="C93" s="202" t="s">
        <v>749</v>
      </c>
      <c r="D93" s="202" t="s">
        <v>736</v>
      </c>
      <c r="E93" s="214" t="s">
        <v>190</v>
      </c>
      <c r="F93" s="208">
        <v>220</v>
      </c>
      <c r="G93" s="208">
        <v>199</v>
      </c>
      <c r="H93" s="208">
        <v>158</v>
      </c>
      <c r="I93" s="202">
        <v>62</v>
      </c>
      <c r="J93" s="202">
        <v>121</v>
      </c>
      <c r="K93" s="205">
        <v>1.1850000000000001</v>
      </c>
      <c r="L93" s="206" t="s">
        <v>814</v>
      </c>
      <c r="M93" s="209">
        <v>2226.7600000000002</v>
      </c>
      <c r="N93" s="215" t="s">
        <v>191</v>
      </c>
      <c r="O93" s="196" t="s">
        <v>198</v>
      </c>
      <c r="P93" s="197"/>
      <c r="Q93" s="216" t="s">
        <v>631</v>
      </c>
    </row>
    <row r="94" spans="1:17" s="239" customFormat="1">
      <c r="A94" s="202">
        <v>21</v>
      </c>
      <c r="B94" s="202" t="s">
        <v>738</v>
      </c>
      <c r="C94" s="202" t="s">
        <v>751</v>
      </c>
      <c r="D94" s="202" t="s">
        <v>738</v>
      </c>
      <c r="E94" s="214" t="s">
        <v>190</v>
      </c>
      <c r="F94" s="208">
        <v>220</v>
      </c>
      <c r="G94" s="208">
        <v>199</v>
      </c>
      <c r="H94" s="208">
        <v>158</v>
      </c>
      <c r="I94" s="202">
        <v>62</v>
      </c>
      <c r="J94" s="202">
        <v>121</v>
      </c>
      <c r="K94" s="205">
        <v>1.1850000000000001</v>
      </c>
      <c r="L94" s="206" t="s">
        <v>814</v>
      </c>
      <c r="M94" s="209">
        <v>2228.86</v>
      </c>
      <c r="N94" s="215" t="s">
        <v>191</v>
      </c>
      <c r="O94" s="196" t="s">
        <v>198</v>
      </c>
      <c r="Q94" s="216" t="s">
        <v>631</v>
      </c>
    </row>
    <row r="95" spans="1:17" s="239" customFormat="1">
      <c r="A95" s="202">
        <v>22</v>
      </c>
      <c r="B95" s="202" t="s">
        <v>762</v>
      </c>
      <c r="C95" s="202" t="s">
        <v>761</v>
      </c>
      <c r="D95" s="202" t="s">
        <v>762</v>
      </c>
      <c r="E95" s="214" t="s">
        <v>190</v>
      </c>
      <c r="F95" s="208">
        <v>220</v>
      </c>
      <c r="G95" s="208">
        <v>199</v>
      </c>
      <c r="H95" s="208">
        <v>158</v>
      </c>
      <c r="I95" s="202">
        <v>62</v>
      </c>
      <c r="J95" s="202">
        <v>121</v>
      </c>
      <c r="K95" s="205">
        <v>1.1850000000000001</v>
      </c>
      <c r="L95" s="206" t="s">
        <v>814</v>
      </c>
      <c r="M95" s="209">
        <v>1860.92</v>
      </c>
      <c r="N95" s="215" t="s">
        <v>191</v>
      </c>
      <c r="O95" s="196" t="s">
        <v>198</v>
      </c>
      <c r="Q95" s="216" t="s">
        <v>631</v>
      </c>
    </row>
    <row r="96" spans="1:17" s="239" customFormat="1">
      <c r="A96" s="202">
        <v>23</v>
      </c>
      <c r="B96" s="202" t="s">
        <v>741</v>
      </c>
      <c r="C96" s="202" t="s">
        <v>754</v>
      </c>
      <c r="D96" s="202" t="s">
        <v>741</v>
      </c>
      <c r="E96" s="214" t="s">
        <v>190</v>
      </c>
      <c r="F96" s="208">
        <v>220</v>
      </c>
      <c r="G96" s="208">
        <v>199</v>
      </c>
      <c r="H96" s="208">
        <v>158</v>
      </c>
      <c r="I96" s="202">
        <v>62</v>
      </c>
      <c r="J96" s="202">
        <v>121</v>
      </c>
      <c r="K96" s="205">
        <v>1.1850000000000001</v>
      </c>
      <c r="L96" s="206" t="s">
        <v>814</v>
      </c>
      <c r="M96" s="209">
        <v>2166.2800000000002</v>
      </c>
      <c r="N96" s="215" t="s">
        <v>191</v>
      </c>
      <c r="O96" s="196" t="s">
        <v>198</v>
      </c>
      <c r="P96" s="197"/>
      <c r="Q96" s="216" t="s">
        <v>631</v>
      </c>
    </row>
    <row r="97" spans="1:17" s="239" customFormat="1">
      <c r="A97" s="202">
        <v>24</v>
      </c>
      <c r="B97" s="202" t="s">
        <v>743</v>
      </c>
      <c r="C97" s="202" t="s">
        <v>756</v>
      </c>
      <c r="D97" s="202" t="s">
        <v>743</v>
      </c>
      <c r="E97" s="214" t="s">
        <v>190</v>
      </c>
      <c r="F97" s="208">
        <v>220</v>
      </c>
      <c r="G97" s="208">
        <v>199</v>
      </c>
      <c r="H97" s="208">
        <v>158</v>
      </c>
      <c r="I97" s="202">
        <v>62</v>
      </c>
      <c r="J97" s="202">
        <v>121</v>
      </c>
      <c r="K97" s="205">
        <v>1.1850000000000001</v>
      </c>
      <c r="L97" s="206" t="s">
        <v>814</v>
      </c>
      <c r="M97" s="209">
        <v>2121.44</v>
      </c>
      <c r="N97" s="215" t="s">
        <v>191</v>
      </c>
      <c r="O97" s="196" t="s">
        <v>198</v>
      </c>
      <c r="P97" s="197"/>
      <c r="Q97" s="216" t="s">
        <v>631</v>
      </c>
    </row>
    <row r="98" spans="1:17" s="239" customFormat="1">
      <c r="A98" s="202">
        <v>25</v>
      </c>
      <c r="B98" s="202" t="s">
        <v>739</v>
      </c>
      <c r="C98" s="202" t="s">
        <v>752</v>
      </c>
      <c r="D98" s="202" t="s">
        <v>739</v>
      </c>
      <c r="E98" s="214" t="s">
        <v>190</v>
      </c>
      <c r="F98" s="208">
        <v>220</v>
      </c>
      <c r="G98" s="208">
        <v>199</v>
      </c>
      <c r="H98" s="208">
        <v>158</v>
      </c>
      <c r="I98" s="202">
        <v>62</v>
      </c>
      <c r="J98" s="202">
        <v>121</v>
      </c>
      <c r="K98" s="205">
        <v>1.1850000000000001</v>
      </c>
      <c r="L98" s="206" t="s">
        <v>814</v>
      </c>
      <c r="M98" s="209">
        <v>2099.4499999999998</v>
      </c>
      <c r="N98" s="215" t="s">
        <v>191</v>
      </c>
      <c r="O98" s="196" t="s">
        <v>198</v>
      </c>
      <c r="P98" s="197"/>
      <c r="Q98" s="216" t="s">
        <v>631</v>
      </c>
    </row>
    <row r="99" spans="1:17" s="239" customFormat="1">
      <c r="A99" s="202">
        <v>26</v>
      </c>
      <c r="B99" s="202" t="s">
        <v>468</v>
      </c>
      <c r="C99" s="202" t="s">
        <v>467</v>
      </c>
      <c r="D99" s="202" t="s">
        <v>468</v>
      </c>
      <c r="E99" s="214" t="s">
        <v>190</v>
      </c>
      <c r="F99" s="208">
        <v>215</v>
      </c>
      <c r="G99" s="208">
        <v>194</v>
      </c>
      <c r="H99" s="208">
        <v>158</v>
      </c>
      <c r="I99" s="202">
        <v>62</v>
      </c>
      <c r="J99" s="202">
        <v>121</v>
      </c>
      <c r="K99" s="205">
        <v>1.1850000000000001</v>
      </c>
      <c r="L99" s="206" t="s">
        <v>814</v>
      </c>
      <c r="M99" s="209">
        <v>1543.71</v>
      </c>
      <c r="N99" s="215" t="s">
        <v>191</v>
      </c>
      <c r="O99" s="196" t="s">
        <v>198</v>
      </c>
      <c r="P99" s="197"/>
      <c r="Q99" s="216" t="s">
        <v>631</v>
      </c>
    </row>
    <row r="100" spans="1:17" s="239" customFormat="1">
      <c r="A100" s="202">
        <v>27</v>
      </c>
      <c r="B100" s="202" t="s">
        <v>291</v>
      </c>
      <c r="C100" s="202" t="s">
        <v>290</v>
      </c>
      <c r="D100" s="202" t="s">
        <v>291</v>
      </c>
      <c r="E100" s="214" t="s">
        <v>190</v>
      </c>
      <c r="F100" s="208">
        <v>215</v>
      </c>
      <c r="G100" s="208">
        <v>194</v>
      </c>
      <c r="H100" s="208">
        <v>158</v>
      </c>
      <c r="I100" s="202">
        <v>62</v>
      </c>
      <c r="J100" s="202">
        <v>121</v>
      </c>
      <c r="K100" s="205">
        <v>1.1850000000000001</v>
      </c>
      <c r="L100" s="206" t="s">
        <v>814</v>
      </c>
      <c r="M100" s="209">
        <v>1579.4</v>
      </c>
      <c r="N100" s="215" t="s">
        <v>191</v>
      </c>
      <c r="O100" s="196" t="s">
        <v>198</v>
      </c>
      <c r="P100" s="197"/>
      <c r="Q100" s="216" t="s">
        <v>631</v>
      </c>
    </row>
    <row r="101" spans="1:17" s="239" customFormat="1">
      <c r="A101" s="202">
        <v>28</v>
      </c>
      <c r="B101" s="202" t="s">
        <v>554</v>
      </c>
      <c r="C101" s="202" t="s">
        <v>90</v>
      </c>
      <c r="D101" s="202" t="s">
        <v>554</v>
      </c>
      <c r="E101" s="214" t="s">
        <v>190</v>
      </c>
      <c r="F101" s="208">
        <v>215</v>
      </c>
      <c r="G101" s="208">
        <v>194</v>
      </c>
      <c r="H101" s="208">
        <v>158</v>
      </c>
      <c r="I101" s="202">
        <v>62</v>
      </c>
      <c r="J101" s="202">
        <v>121</v>
      </c>
      <c r="K101" s="205">
        <v>1.1850000000000001</v>
      </c>
      <c r="L101" s="206" t="s">
        <v>814</v>
      </c>
      <c r="M101" s="209">
        <v>2008.83</v>
      </c>
      <c r="N101" s="215" t="s">
        <v>191</v>
      </c>
      <c r="O101" s="196" t="s">
        <v>198</v>
      </c>
      <c r="P101" s="197"/>
      <c r="Q101" s="216" t="s">
        <v>631</v>
      </c>
    </row>
    <row r="102" spans="1:17" s="239" customFormat="1">
      <c r="A102" s="202">
        <v>29</v>
      </c>
      <c r="B102" s="202" t="s">
        <v>553</v>
      </c>
      <c r="C102" s="202" t="s">
        <v>91</v>
      </c>
      <c r="D102" s="202" t="s">
        <v>553</v>
      </c>
      <c r="E102" s="214" t="s">
        <v>190</v>
      </c>
      <c r="F102" s="208">
        <v>215</v>
      </c>
      <c r="G102" s="208">
        <v>194</v>
      </c>
      <c r="H102" s="208">
        <v>158</v>
      </c>
      <c r="I102" s="202">
        <v>62</v>
      </c>
      <c r="J102" s="202">
        <v>121</v>
      </c>
      <c r="K102" s="205">
        <v>1.1850000000000001</v>
      </c>
      <c r="L102" s="206" t="s">
        <v>814</v>
      </c>
      <c r="M102" s="209">
        <v>1755.04</v>
      </c>
      <c r="N102" s="215" t="s">
        <v>191</v>
      </c>
      <c r="O102" s="196" t="s">
        <v>198</v>
      </c>
      <c r="P102" s="197"/>
      <c r="Q102" s="216" t="s">
        <v>631</v>
      </c>
    </row>
    <row r="103" spans="1:17" s="239" customFormat="1">
      <c r="A103" s="202">
        <v>30</v>
      </c>
      <c r="B103" s="202" t="s">
        <v>702</v>
      </c>
      <c r="C103" s="202" t="s">
        <v>721</v>
      </c>
      <c r="D103" s="202" t="s">
        <v>702</v>
      </c>
      <c r="E103" s="214" t="s">
        <v>190</v>
      </c>
      <c r="F103" s="208">
        <v>220</v>
      </c>
      <c r="G103" s="208">
        <v>199</v>
      </c>
      <c r="H103" s="208">
        <v>158</v>
      </c>
      <c r="I103" s="202">
        <v>62</v>
      </c>
      <c r="J103" s="202">
        <v>121</v>
      </c>
      <c r="K103" s="205">
        <v>1.1850000000000001</v>
      </c>
      <c r="L103" s="206" t="s">
        <v>814</v>
      </c>
      <c r="M103" s="209">
        <v>1882.98</v>
      </c>
      <c r="N103" s="215" t="s">
        <v>191</v>
      </c>
      <c r="O103" s="196" t="s">
        <v>198</v>
      </c>
      <c r="P103" s="197"/>
      <c r="Q103" s="216" t="s">
        <v>631</v>
      </c>
    </row>
    <row r="104" spans="1:17" s="239" customFormat="1">
      <c r="A104" s="202">
        <v>31</v>
      </c>
      <c r="B104" s="202" t="s">
        <v>787</v>
      </c>
      <c r="C104" s="202" t="s">
        <v>785</v>
      </c>
      <c r="D104" s="202" t="s">
        <v>787</v>
      </c>
      <c r="E104" s="214" t="s">
        <v>190</v>
      </c>
      <c r="F104" s="208">
        <v>220</v>
      </c>
      <c r="G104" s="208">
        <v>194</v>
      </c>
      <c r="H104" s="208">
        <v>158</v>
      </c>
      <c r="I104" s="202">
        <v>62</v>
      </c>
      <c r="J104" s="202">
        <v>121</v>
      </c>
      <c r="K104" s="205">
        <v>1.1850000000000001</v>
      </c>
      <c r="L104" s="206" t="s">
        <v>814</v>
      </c>
      <c r="M104" s="209">
        <v>2310.9699999999998</v>
      </c>
      <c r="N104" s="215" t="s">
        <v>191</v>
      </c>
      <c r="O104" s="196" t="s">
        <v>198</v>
      </c>
      <c r="P104" s="197"/>
      <c r="Q104" s="216" t="s">
        <v>631</v>
      </c>
    </row>
    <row r="105" spans="1:17" s="239" customFormat="1">
      <c r="A105" s="202">
        <v>32</v>
      </c>
      <c r="B105" s="202" t="s">
        <v>788</v>
      </c>
      <c r="C105" s="202" t="s">
        <v>786</v>
      </c>
      <c r="D105" s="202" t="s">
        <v>788</v>
      </c>
      <c r="E105" s="214" t="s">
        <v>190</v>
      </c>
      <c r="F105" s="208">
        <v>220</v>
      </c>
      <c r="G105" s="208">
        <v>199</v>
      </c>
      <c r="H105" s="208">
        <v>158</v>
      </c>
      <c r="I105" s="202">
        <v>62</v>
      </c>
      <c r="J105" s="202">
        <v>121</v>
      </c>
      <c r="K105" s="205">
        <v>1.1850000000000001</v>
      </c>
      <c r="L105" s="206" t="s">
        <v>814</v>
      </c>
      <c r="M105" s="209">
        <v>2057.2600000000002</v>
      </c>
      <c r="N105" s="215" t="s">
        <v>191</v>
      </c>
      <c r="O105" s="196" t="s">
        <v>198</v>
      </c>
      <c r="Q105" s="216" t="s">
        <v>631</v>
      </c>
    </row>
    <row r="106" spans="1:17">
      <c r="A106" s="202"/>
      <c r="B106" s="202"/>
      <c r="C106" s="202"/>
      <c r="D106" s="202"/>
      <c r="E106" s="214" t="s">
        <v>190</v>
      </c>
      <c r="F106" s="208"/>
      <c r="G106" s="208"/>
      <c r="H106" s="208"/>
      <c r="I106" s="202"/>
      <c r="J106" s="202"/>
      <c r="K106" s="205"/>
      <c r="L106" s="206" t="s">
        <v>814</v>
      </c>
      <c r="M106" s="209"/>
      <c r="N106" s="215" t="s">
        <v>191</v>
      </c>
      <c r="O106" s="196" t="s">
        <v>198</v>
      </c>
      <c r="Q106" s="216"/>
    </row>
    <row r="107" spans="1:17">
      <c r="A107" s="202"/>
      <c r="B107" s="202"/>
      <c r="C107" s="202"/>
      <c r="D107" s="202"/>
      <c r="E107" s="214" t="s">
        <v>190</v>
      </c>
      <c r="F107" s="208"/>
      <c r="G107" s="208"/>
      <c r="H107" s="208"/>
      <c r="I107" s="202"/>
      <c r="J107" s="202"/>
      <c r="K107" s="205"/>
      <c r="L107" s="206" t="s">
        <v>814</v>
      </c>
      <c r="M107" s="209"/>
      <c r="N107" s="215" t="s">
        <v>191</v>
      </c>
      <c r="O107" s="196" t="s">
        <v>198</v>
      </c>
      <c r="Q107" s="216"/>
    </row>
    <row r="108" spans="1:17">
      <c r="A108" s="202"/>
      <c r="B108" s="202"/>
      <c r="C108" s="202"/>
      <c r="D108" s="202"/>
      <c r="E108" s="214" t="s">
        <v>190</v>
      </c>
      <c r="F108" s="208"/>
      <c r="G108" s="208"/>
      <c r="H108" s="208"/>
      <c r="I108" s="202"/>
      <c r="J108" s="202"/>
      <c r="K108" s="205"/>
      <c r="L108" s="206" t="s">
        <v>814</v>
      </c>
      <c r="M108" s="209"/>
      <c r="N108" s="215" t="s">
        <v>191</v>
      </c>
      <c r="O108" s="196" t="s">
        <v>198</v>
      </c>
      <c r="P108" s="197"/>
      <c r="Q108" s="216"/>
    </row>
    <row r="109" spans="1:17">
      <c r="A109" s="202"/>
      <c r="B109" s="202"/>
      <c r="C109" s="202"/>
      <c r="D109" s="202"/>
      <c r="E109" s="214" t="s">
        <v>190</v>
      </c>
      <c r="F109" s="208"/>
      <c r="G109" s="208"/>
      <c r="H109" s="208"/>
      <c r="I109" s="202"/>
      <c r="J109" s="202"/>
      <c r="K109" s="205"/>
      <c r="L109" s="206" t="s">
        <v>814</v>
      </c>
      <c r="M109" s="209"/>
      <c r="N109" s="215" t="s">
        <v>191</v>
      </c>
      <c r="O109" s="196" t="s">
        <v>198</v>
      </c>
      <c r="P109" s="197"/>
      <c r="Q109" s="216"/>
    </row>
    <row r="110" spans="1:17">
      <c r="A110" s="202"/>
      <c r="B110" s="202"/>
      <c r="C110" s="202"/>
      <c r="D110" s="202"/>
      <c r="E110" s="214" t="s">
        <v>190</v>
      </c>
      <c r="F110" s="208"/>
      <c r="G110" s="208"/>
      <c r="H110" s="208"/>
      <c r="I110" s="202"/>
      <c r="J110" s="202"/>
      <c r="K110" s="205"/>
      <c r="L110" s="206" t="s">
        <v>814</v>
      </c>
      <c r="M110" s="209"/>
      <c r="N110" s="215" t="s">
        <v>191</v>
      </c>
      <c r="O110" s="196" t="s">
        <v>198</v>
      </c>
      <c r="P110" s="197"/>
      <c r="Q110" s="216"/>
    </row>
    <row r="111" spans="1:17">
      <c r="A111" s="202"/>
      <c r="B111" s="202"/>
      <c r="C111" s="202"/>
      <c r="D111" s="202"/>
      <c r="E111" s="214" t="s">
        <v>190</v>
      </c>
      <c r="F111" s="208"/>
      <c r="G111" s="208"/>
      <c r="H111" s="208"/>
      <c r="I111" s="202"/>
      <c r="J111" s="202"/>
      <c r="K111" s="205"/>
      <c r="L111" s="206" t="s">
        <v>814</v>
      </c>
      <c r="M111" s="209"/>
      <c r="N111" s="215" t="s">
        <v>191</v>
      </c>
      <c r="O111" s="196" t="s">
        <v>198</v>
      </c>
      <c r="P111" s="197"/>
      <c r="Q111" s="216"/>
    </row>
    <row r="112" spans="1:17">
      <c r="A112" s="202"/>
      <c r="B112" s="202"/>
      <c r="C112" s="202"/>
      <c r="D112" s="202"/>
      <c r="E112" s="214" t="s">
        <v>190</v>
      </c>
      <c r="F112" s="208"/>
      <c r="G112" s="208"/>
      <c r="H112" s="208"/>
      <c r="I112" s="202"/>
      <c r="J112" s="202"/>
      <c r="K112" s="205"/>
      <c r="L112" s="206" t="s">
        <v>814</v>
      </c>
      <c r="M112" s="209"/>
      <c r="N112" s="215" t="s">
        <v>191</v>
      </c>
      <c r="O112" s="196" t="s">
        <v>198</v>
      </c>
      <c r="Q112" s="216"/>
    </row>
    <row r="113" spans="1:17">
      <c r="A113" s="202"/>
      <c r="B113" s="202"/>
      <c r="C113" s="202"/>
      <c r="D113" s="202"/>
      <c r="E113" s="214" t="s">
        <v>190</v>
      </c>
      <c r="F113" s="208"/>
      <c r="G113" s="208"/>
      <c r="H113" s="208"/>
      <c r="I113" s="202"/>
      <c r="J113" s="202"/>
      <c r="K113" s="205"/>
      <c r="L113" s="206" t="s">
        <v>814</v>
      </c>
      <c r="M113" s="209"/>
      <c r="N113" s="215" t="s">
        <v>191</v>
      </c>
      <c r="O113" s="196" t="s">
        <v>198</v>
      </c>
      <c r="Q113" s="216"/>
    </row>
    <row r="114" spans="1:17">
      <c r="A114" s="202"/>
      <c r="B114" s="202"/>
      <c r="C114" s="202"/>
      <c r="D114" s="202"/>
      <c r="E114" s="214" t="s">
        <v>190</v>
      </c>
      <c r="F114" s="208"/>
      <c r="G114" s="208"/>
      <c r="H114" s="208"/>
      <c r="I114" s="202"/>
      <c r="J114" s="202"/>
      <c r="K114" s="205"/>
      <c r="L114" s="206" t="s">
        <v>814</v>
      </c>
      <c r="M114" s="209"/>
      <c r="N114" s="215" t="s">
        <v>191</v>
      </c>
      <c r="O114" s="196" t="s">
        <v>198</v>
      </c>
      <c r="P114" s="197"/>
      <c r="Q114" s="216"/>
    </row>
    <row r="115" spans="1:17">
      <c r="A115" s="202"/>
      <c r="B115" s="202"/>
      <c r="C115" s="202"/>
      <c r="D115" s="202"/>
      <c r="E115" s="214" t="s">
        <v>190</v>
      </c>
      <c r="F115" s="208"/>
      <c r="G115" s="208"/>
      <c r="H115" s="208"/>
      <c r="I115" s="202"/>
      <c r="J115" s="202"/>
      <c r="K115" s="205"/>
      <c r="L115" s="206" t="s">
        <v>814</v>
      </c>
      <c r="M115" s="209"/>
      <c r="N115" s="215" t="s">
        <v>191</v>
      </c>
      <c r="O115" s="196" t="s">
        <v>198</v>
      </c>
      <c r="Q115" s="216"/>
    </row>
    <row r="116" spans="1:17" s="239" customFormat="1">
      <c r="A116" s="202">
        <v>1</v>
      </c>
      <c r="B116" s="202" t="s">
        <v>352</v>
      </c>
      <c r="C116" s="202" t="s">
        <v>351</v>
      </c>
      <c r="D116" s="202" t="s">
        <v>352</v>
      </c>
      <c r="E116" s="214" t="s">
        <v>190</v>
      </c>
      <c r="F116" s="208">
        <v>267</v>
      </c>
      <c r="G116" s="208">
        <v>242</v>
      </c>
      <c r="H116" s="208">
        <v>160</v>
      </c>
      <c r="I116" s="202">
        <v>71</v>
      </c>
      <c r="J116" s="202">
        <v>131</v>
      </c>
      <c r="K116" s="205">
        <v>1.488</v>
      </c>
      <c r="L116" s="206" t="s">
        <v>814</v>
      </c>
      <c r="M116" s="209">
        <v>1670.49</v>
      </c>
      <c r="N116" s="215" t="s">
        <v>191</v>
      </c>
      <c r="O116" s="196" t="s">
        <v>198</v>
      </c>
      <c r="P116" s="197"/>
      <c r="Q116" s="216" t="s">
        <v>630</v>
      </c>
    </row>
    <row r="117" spans="1:17" s="239" customFormat="1">
      <c r="A117" s="202">
        <v>2</v>
      </c>
      <c r="B117" s="202" t="s">
        <v>37</v>
      </c>
      <c r="C117" s="202" t="s">
        <v>34</v>
      </c>
      <c r="D117" s="202" t="s">
        <v>37</v>
      </c>
      <c r="E117" s="214" t="s">
        <v>190</v>
      </c>
      <c r="F117" s="208">
        <v>267</v>
      </c>
      <c r="G117" s="208">
        <v>242</v>
      </c>
      <c r="H117" s="208">
        <v>160</v>
      </c>
      <c r="I117" s="202">
        <v>71</v>
      </c>
      <c r="J117" s="202">
        <v>131</v>
      </c>
      <c r="K117" s="205">
        <v>1.488</v>
      </c>
      <c r="L117" s="206" t="s">
        <v>814</v>
      </c>
      <c r="M117" s="209">
        <v>1709.16</v>
      </c>
      <c r="N117" s="215" t="s">
        <v>191</v>
      </c>
      <c r="O117" s="196" t="s">
        <v>198</v>
      </c>
      <c r="Q117" s="216" t="s">
        <v>630</v>
      </c>
    </row>
    <row r="118" spans="1:17" s="239" customFormat="1">
      <c r="A118" s="202">
        <v>3</v>
      </c>
      <c r="B118" s="202" t="s">
        <v>392</v>
      </c>
      <c r="C118" s="202" t="s">
        <v>391</v>
      </c>
      <c r="D118" s="202" t="s">
        <v>392</v>
      </c>
      <c r="E118" s="214" t="s">
        <v>190</v>
      </c>
      <c r="F118" s="208">
        <v>267</v>
      </c>
      <c r="G118" s="208">
        <v>242</v>
      </c>
      <c r="H118" s="208">
        <v>160</v>
      </c>
      <c r="I118" s="202">
        <v>71</v>
      </c>
      <c r="J118" s="202">
        <v>131</v>
      </c>
      <c r="K118" s="205">
        <v>1.488</v>
      </c>
      <c r="L118" s="206" t="s">
        <v>814</v>
      </c>
      <c r="M118" s="209">
        <v>1921.24</v>
      </c>
      <c r="N118" s="215" t="s">
        <v>191</v>
      </c>
      <c r="O118" s="196" t="s">
        <v>198</v>
      </c>
      <c r="P118" s="197"/>
      <c r="Q118" s="216" t="s">
        <v>630</v>
      </c>
    </row>
    <row r="119" spans="1:17" s="239" customFormat="1">
      <c r="A119" s="202">
        <v>4</v>
      </c>
      <c r="B119" s="202" t="s">
        <v>31</v>
      </c>
      <c r="C119" s="202" t="s">
        <v>27</v>
      </c>
      <c r="D119" s="202" t="s">
        <v>31</v>
      </c>
      <c r="E119" s="214" t="s">
        <v>190</v>
      </c>
      <c r="F119" s="208">
        <v>267</v>
      </c>
      <c r="G119" s="208">
        <v>242</v>
      </c>
      <c r="H119" s="208">
        <v>160</v>
      </c>
      <c r="I119" s="202">
        <v>71</v>
      </c>
      <c r="J119" s="202">
        <v>131</v>
      </c>
      <c r="K119" s="205">
        <v>1.488</v>
      </c>
      <c r="L119" s="206" t="s">
        <v>814</v>
      </c>
      <c r="M119" s="209">
        <v>2008.42</v>
      </c>
      <c r="N119" s="215" t="s">
        <v>191</v>
      </c>
      <c r="O119" s="196" t="s">
        <v>198</v>
      </c>
      <c r="P119" s="197"/>
      <c r="Q119" s="216" t="s">
        <v>630</v>
      </c>
    </row>
    <row r="120" spans="1:17" s="239" customFormat="1">
      <c r="A120" s="202">
        <v>5</v>
      </c>
      <c r="B120" s="202" t="s">
        <v>38</v>
      </c>
      <c r="C120" s="202" t="s">
        <v>28</v>
      </c>
      <c r="D120" s="202" t="s">
        <v>38</v>
      </c>
      <c r="E120" s="214" t="s">
        <v>190</v>
      </c>
      <c r="F120" s="208">
        <v>267</v>
      </c>
      <c r="G120" s="208">
        <v>242</v>
      </c>
      <c r="H120" s="208">
        <v>160</v>
      </c>
      <c r="I120" s="202">
        <v>71</v>
      </c>
      <c r="J120" s="202">
        <v>131</v>
      </c>
      <c r="K120" s="205">
        <v>1.488</v>
      </c>
      <c r="L120" s="206" t="s">
        <v>814</v>
      </c>
      <c r="M120" s="209">
        <v>2011.65</v>
      </c>
      <c r="N120" s="215" t="s">
        <v>191</v>
      </c>
      <c r="O120" s="196" t="s">
        <v>198</v>
      </c>
      <c r="P120" s="197"/>
      <c r="Q120" s="216" t="s">
        <v>630</v>
      </c>
    </row>
    <row r="121" spans="1:17" s="239" customFormat="1">
      <c r="A121" s="202">
        <v>6</v>
      </c>
      <c r="B121" s="202" t="s">
        <v>483</v>
      </c>
      <c r="C121" s="202" t="s">
        <v>482</v>
      </c>
      <c r="D121" s="202" t="s">
        <v>483</v>
      </c>
      <c r="E121" s="214" t="s">
        <v>190</v>
      </c>
      <c r="F121" s="208">
        <v>262</v>
      </c>
      <c r="G121" s="208">
        <v>237</v>
      </c>
      <c r="H121" s="208">
        <v>160</v>
      </c>
      <c r="I121" s="202">
        <v>71</v>
      </c>
      <c r="J121" s="202">
        <v>131</v>
      </c>
      <c r="K121" s="205">
        <v>1.488</v>
      </c>
      <c r="L121" s="206" t="s">
        <v>814</v>
      </c>
      <c r="M121" s="209">
        <v>1676.44</v>
      </c>
      <c r="N121" s="215" t="s">
        <v>191</v>
      </c>
      <c r="O121" s="196" t="s">
        <v>198</v>
      </c>
      <c r="P121" s="197"/>
      <c r="Q121" s="216" t="s">
        <v>631</v>
      </c>
    </row>
    <row r="122" spans="1:17" s="239" customFormat="1">
      <c r="A122" s="202">
        <v>7</v>
      </c>
      <c r="B122" s="202" t="s">
        <v>485</v>
      </c>
      <c r="C122" s="202" t="s">
        <v>484</v>
      </c>
      <c r="D122" s="202" t="s">
        <v>485</v>
      </c>
      <c r="E122" s="214" t="s">
        <v>190</v>
      </c>
      <c r="F122" s="208">
        <v>262</v>
      </c>
      <c r="G122" s="208">
        <v>237</v>
      </c>
      <c r="H122" s="208">
        <v>160</v>
      </c>
      <c r="I122" s="202">
        <v>71</v>
      </c>
      <c r="J122" s="202">
        <v>131</v>
      </c>
      <c r="K122" s="205">
        <v>1.488</v>
      </c>
      <c r="L122" s="206" t="s">
        <v>814</v>
      </c>
      <c r="M122" s="209">
        <v>1991.79</v>
      </c>
      <c r="N122" s="215" t="s">
        <v>191</v>
      </c>
      <c r="O122" s="196" t="s">
        <v>198</v>
      </c>
      <c r="P122" s="197"/>
      <c r="Q122" s="216" t="s">
        <v>631</v>
      </c>
    </row>
    <row r="123" spans="1:17" s="239" customFormat="1">
      <c r="A123" s="202">
        <v>8</v>
      </c>
      <c r="B123" s="202" t="s">
        <v>487</v>
      </c>
      <c r="C123" s="202" t="s">
        <v>486</v>
      </c>
      <c r="D123" s="202" t="s">
        <v>487</v>
      </c>
      <c r="E123" s="214" t="s">
        <v>190</v>
      </c>
      <c r="F123" s="208">
        <v>262</v>
      </c>
      <c r="G123" s="208">
        <v>237</v>
      </c>
      <c r="H123" s="208">
        <v>160</v>
      </c>
      <c r="I123" s="202">
        <v>71</v>
      </c>
      <c r="J123" s="202">
        <v>131</v>
      </c>
      <c r="K123" s="205">
        <v>1.488</v>
      </c>
      <c r="L123" s="206" t="s">
        <v>814</v>
      </c>
      <c r="M123" s="209">
        <v>1907.66</v>
      </c>
      <c r="N123" s="215" t="s">
        <v>191</v>
      </c>
      <c r="O123" s="196" t="s">
        <v>198</v>
      </c>
      <c r="P123" s="197"/>
      <c r="Q123" s="216" t="s">
        <v>631</v>
      </c>
    </row>
    <row r="124" spans="1:17" s="239" customFormat="1">
      <c r="A124" s="202">
        <v>9</v>
      </c>
      <c r="B124" s="202" t="s">
        <v>489</v>
      </c>
      <c r="C124" s="202" t="s">
        <v>488</v>
      </c>
      <c r="D124" s="202" t="s">
        <v>489</v>
      </c>
      <c r="E124" s="214" t="s">
        <v>190</v>
      </c>
      <c r="F124" s="208">
        <v>262</v>
      </c>
      <c r="G124" s="208">
        <v>237</v>
      </c>
      <c r="H124" s="208">
        <v>160</v>
      </c>
      <c r="I124" s="202">
        <v>71</v>
      </c>
      <c r="J124" s="202">
        <v>131</v>
      </c>
      <c r="K124" s="205">
        <v>1.488</v>
      </c>
      <c r="L124" s="206" t="s">
        <v>814</v>
      </c>
      <c r="M124" s="209">
        <v>2024.27</v>
      </c>
      <c r="N124" s="215" t="s">
        <v>191</v>
      </c>
      <c r="O124" s="196" t="s">
        <v>198</v>
      </c>
      <c r="P124" s="197"/>
      <c r="Q124" s="216" t="s">
        <v>631</v>
      </c>
    </row>
    <row r="125" spans="1:17" s="239" customFormat="1">
      <c r="A125" s="202">
        <v>10</v>
      </c>
      <c r="B125" s="202" t="s">
        <v>491</v>
      </c>
      <c r="C125" s="202" t="s">
        <v>490</v>
      </c>
      <c r="D125" s="202" t="s">
        <v>491</v>
      </c>
      <c r="E125" s="214" t="s">
        <v>190</v>
      </c>
      <c r="F125" s="208">
        <v>262</v>
      </c>
      <c r="G125" s="208">
        <v>237</v>
      </c>
      <c r="H125" s="208">
        <v>160</v>
      </c>
      <c r="I125" s="202">
        <v>71</v>
      </c>
      <c r="J125" s="202">
        <v>131</v>
      </c>
      <c r="K125" s="205">
        <v>1.488</v>
      </c>
      <c r="L125" s="206" t="s">
        <v>814</v>
      </c>
      <c r="M125" s="209">
        <v>1948.89</v>
      </c>
      <c r="N125" s="215" t="s">
        <v>191</v>
      </c>
      <c r="O125" s="196" t="s">
        <v>198</v>
      </c>
      <c r="P125" s="197"/>
      <c r="Q125" s="216" t="s">
        <v>631</v>
      </c>
    </row>
    <row r="126" spans="1:17" s="239" customFormat="1">
      <c r="A126" s="202">
        <v>11</v>
      </c>
      <c r="B126" s="202" t="s">
        <v>676</v>
      </c>
      <c r="C126" s="202" t="s">
        <v>693</v>
      </c>
      <c r="D126" s="202" t="s">
        <v>676</v>
      </c>
      <c r="E126" s="214" t="s">
        <v>190</v>
      </c>
      <c r="F126" s="208">
        <v>272</v>
      </c>
      <c r="G126" s="208">
        <v>247</v>
      </c>
      <c r="H126" s="208">
        <v>160</v>
      </c>
      <c r="I126" s="202">
        <v>71</v>
      </c>
      <c r="J126" s="202">
        <v>131</v>
      </c>
      <c r="K126" s="205">
        <v>1.488</v>
      </c>
      <c r="L126" s="206" t="s">
        <v>814</v>
      </c>
      <c r="M126" s="209">
        <v>1994.14</v>
      </c>
      <c r="N126" s="215" t="s">
        <v>191</v>
      </c>
      <c r="O126" s="196" t="s">
        <v>198</v>
      </c>
      <c r="P126" s="197"/>
      <c r="Q126" s="216" t="s">
        <v>630</v>
      </c>
    </row>
    <row r="127" spans="1:17" s="239" customFormat="1">
      <c r="A127" s="202">
        <v>12</v>
      </c>
      <c r="B127" s="202" t="s">
        <v>775</v>
      </c>
      <c r="C127" s="202" t="s">
        <v>767</v>
      </c>
      <c r="D127" s="202" t="s">
        <v>775</v>
      </c>
      <c r="E127" s="214" t="s">
        <v>190</v>
      </c>
      <c r="F127" s="208">
        <v>272</v>
      </c>
      <c r="G127" s="208">
        <v>247</v>
      </c>
      <c r="H127" s="208">
        <v>160</v>
      </c>
      <c r="I127" s="202">
        <v>71</v>
      </c>
      <c r="J127" s="202">
        <v>131</v>
      </c>
      <c r="K127" s="205">
        <v>1.488</v>
      </c>
      <c r="L127" s="206" t="s">
        <v>814</v>
      </c>
      <c r="M127" s="209">
        <v>2033.46</v>
      </c>
      <c r="N127" s="215" t="s">
        <v>191</v>
      </c>
      <c r="O127" s="196" t="s">
        <v>198</v>
      </c>
      <c r="P127" s="197"/>
      <c r="Q127" s="216" t="s">
        <v>630</v>
      </c>
    </row>
    <row r="128" spans="1:17" s="239" customFormat="1">
      <c r="A128" s="202">
        <v>13</v>
      </c>
      <c r="B128" s="202" t="s">
        <v>776</v>
      </c>
      <c r="C128" s="202" t="s">
        <v>769</v>
      </c>
      <c r="D128" s="202" t="s">
        <v>776</v>
      </c>
      <c r="E128" s="214" t="s">
        <v>190</v>
      </c>
      <c r="F128" s="208">
        <v>272</v>
      </c>
      <c r="G128" s="208">
        <v>247</v>
      </c>
      <c r="H128" s="208">
        <v>160</v>
      </c>
      <c r="I128" s="202">
        <v>71</v>
      </c>
      <c r="J128" s="202">
        <v>131</v>
      </c>
      <c r="K128" s="205">
        <v>1.488</v>
      </c>
      <c r="L128" s="206" t="s">
        <v>814</v>
      </c>
      <c r="M128" s="209">
        <v>2332.34</v>
      </c>
      <c r="N128" s="215" t="s">
        <v>191</v>
      </c>
      <c r="O128" s="196" t="s">
        <v>198</v>
      </c>
      <c r="P128" s="197"/>
      <c r="Q128" s="216" t="s">
        <v>630</v>
      </c>
    </row>
    <row r="129" spans="1:17" s="239" customFormat="1">
      <c r="A129" s="202">
        <v>14</v>
      </c>
      <c r="B129" s="202" t="s">
        <v>777</v>
      </c>
      <c r="C129" s="202" t="s">
        <v>768</v>
      </c>
      <c r="D129" s="202" t="s">
        <v>777</v>
      </c>
      <c r="E129" s="214" t="s">
        <v>190</v>
      </c>
      <c r="F129" s="208">
        <v>272</v>
      </c>
      <c r="G129" s="208">
        <v>247</v>
      </c>
      <c r="H129" s="208">
        <v>160</v>
      </c>
      <c r="I129" s="202">
        <v>71</v>
      </c>
      <c r="J129" s="202">
        <v>131</v>
      </c>
      <c r="K129" s="205">
        <v>1.488</v>
      </c>
      <c r="L129" s="206" t="s">
        <v>814</v>
      </c>
      <c r="M129" s="209">
        <v>2335.56</v>
      </c>
      <c r="N129" s="215" t="s">
        <v>191</v>
      </c>
      <c r="O129" s="196" t="s">
        <v>198</v>
      </c>
      <c r="P129" s="197"/>
      <c r="Q129" s="216" t="s">
        <v>630</v>
      </c>
    </row>
    <row r="130" spans="1:17" s="239" customFormat="1">
      <c r="A130" s="202">
        <v>15</v>
      </c>
      <c r="B130" s="202" t="s">
        <v>673</v>
      </c>
      <c r="C130" s="202" t="s">
        <v>663</v>
      </c>
      <c r="D130" s="202" t="s">
        <v>673</v>
      </c>
      <c r="E130" s="214" t="s">
        <v>190</v>
      </c>
      <c r="F130" s="208">
        <v>267</v>
      </c>
      <c r="G130" s="208">
        <v>247</v>
      </c>
      <c r="H130" s="208">
        <v>160</v>
      </c>
      <c r="I130" s="202">
        <v>71</v>
      </c>
      <c r="J130" s="202">
        <v>131</v>
      </c>
      <c r="K130" s="205">
        <v>1.488</v>
      </c>
      <c r="L130" s="206" t="s">
        <v>814</v>
      </c>
      <c r="M130" s="209">
        <v>2011.68</v>
      </c>
      <c r="N130" s="215" t="s">
        <v>191</v>
      </c>
      <c r="O130" s="196" t="s">
        <v>198</v>
      </c>
      <c r="P130" s="197"/>
      <c r="Q130" s="216" t="s">
        <v>631</v>
      </c>
    </row>
    <row r="131" spans="1:17" s="234" customFormat="1">
      <c r="A131" s="202">
        <v>16</v>
      </c>
      <c r="B131" s="202" t="s">
        <v>675</v>
      </c>
      <c r="C131" s="202" t="s">
        <v>674</v>
      </c>
      <c r="D131" s="202" t="s">
        <v>675</v>
      </c>
      <c r="E131" s="214" t="s">
        <v>190</v>
      </c>
      <c r="F131" s="208">
        <v>267</v>
      </c>
      <c r="G131" s="208">
        <v>242</v>
      </c>
      <c r="H131" s="208">
        <v>160</v>
      </c>
      <c r="I131" s="202">
        <v>71</v>
      </c>
      <c r="J131" s="202">
        <v>131</v>
      </c>
      <c r="K131" s="205">
        <v>1.488</v>
      </c>
      <c r="L131" s="206" t="s">
        <v>814</v>
      </c>
      <c r="M131" s="209">
        <v>2242.09</v>
      </c>
      <c r="N131" s="215" t="s">
        <v>191</v>
      </c>
      <c r="O131" s="196" t="s">
        <v>198</v>
      </c>
      <c r="P131" s="197"/>
      <c r="Q131" s="216" t="s">
        <v>631</v>
      </c>
    </row>
    <row r="132" spans="1:17" s="234" customFormat="1">
      <c r="A132" s="202">
        <v>17</v>
      </c>
      <c r="B132" s="202" t="s">
        <v>804</v>
      </c>
      <c r="C132" s="202" t="s">
        <v>801</v>
      </c>
      <c r="D132" s="202" t="s">
        <v>804</v>
      </c>
      <c r="E132" s="214" t="s">
        <v>190</v>
      </c>
      <c r="F132" s="208">
        <v>272</v>
      </c>
      <c r="G132" s="208">
        <v>247</v>
      </c>
      <c r="H132" s="208">
        <v>160</v>
      </c>
      <c r="I132" s="202">
        <v>71</v>
      </c>
      <c r="J132" s="202">
        <v>131</v>
      </c>
      <c r="K132" s="205">
        <v>1.488</v>
      </c>
      <c r="L132" s="206" t="s">
        <v>814</v>
      </c>
      <c r="M132" s="209">
        <v>2244.14</v>
      </c>
      <c r="N132" s="215" t="s">
        <v>191</v>
      </c>
      <c r="O132" s="196" t="s">
        <v>198</v>
      </c>
      <c r="P132" s="197"/>
      <c r="Q132" s="216" t="s">
        <v>630</v>
      </c>
    </row>
    <row r="133" spans="1:17" s="234" customFormat="1">
      <c r="A133" s="202">
        <v>18</v>
      </c>
      <c r="B133" s="202" t="s">
        <v>737</v>
      </c>
      <c r="C133" s="202" t="s">
        <v>750</v>
      </c>
      <c r="D133" s="202" t="s">
        <v>737</v>
      </c>
      <c r="E133" s="214" t="s">
        <v>190</v>
      </c>
      <c r="F133" s="208">
        <v>267</v>
      </c>
      <c r="G133" s="208">
        <v>242</v>
      </c>
      <c r="H133" s="208">
        <v>160</v>
      </c>
      <c r="I133" s="202">
        <v>71</v>
      </c>
      <c r="J133" s="202">
        <v>131</v>
      </c>
      <c r="K133" s="205">
        <v>1.488</v>
      </c>
      <c r="L133" s="206" t="s">
        <v>814</v>
      </c>
      <c r="M133" s="209">
        <v>2327.3000000000002</v>
      </c>
      <c r="N133" s="215" t="s">
        <v>191</v>
      </c>
      <c r="O133" s="196" t="s">
        <v>198</v>
      </c>
      <c r="P133" s="197"/>
      <c r="Q133" s="216" t="s">
        <v>631</v>
      </c>
    </row>
    <row r="134" spans="1:17" s="234" customFormat="1">
      <c r="A134" s="202">
        <v>19</v>
      </c>
      <c r="B134" s="202" t="s">
        <v>760</v>
      </c>
      <c r="C134" s="202" t="s">
        <v>759</v>
      </c>
      <c r="D134" s="202" t="s">
        <v>760</v>
      </c>
      <c r="E134" s="214" t="s">
        <v>190</v>
      </c>
      <c r="F134" s="208">
        <v>267</v>
      </c>
      <c r="G134" s="208">
        <v>247</v>
      </c>
      <c r="H134" s="208">
        <v>160</v>
      </c>
      <c r="I134" s="202">
        <v>71</v>
      </c>
      <c r="J134" s="202">
        <v>131</v>
      </c>
      <c r="K134" s="205">
        <v>1.488</v>
      </c>
      <c r="L134" s="206" t="s">
        <v>814</v>
      </c>
      <c r="M134" s="209">
        <v>2051</v>
      </c>
      <c r="N134" s="215" t="s">
        <v>191</v>
      </c>
      <c r="O134" s="196" t="s">
        <v>198</v>
      </c>
      <c r="P134" s="239"/>
      <c r="Q134" s="216" t="s">
        <v>631</v>
      </c>
    </row>
    <row r="135" spans="1:17" s="234" customFormat="1">
      <c r="A135" s="202">
        <v>20</v>
      </c>
      <c r="B135" s="202" t="s">
        <v>742</v>
      </c>
      <c r="C135" s="202" t="s">
        <v>755</v>
      </c>
      <c r="D135" s="202" t="s">
        <v>742</v>
      </c>
      <c r="E135" s="214" t="s">
        <v>190</v>
      </c>
      <c r="F135" s="208">
        <v>267</v>
      </c>
      <c r="G135" s="208">
        <v>242</v>
      </c>
      <c r="H135" s="208">
        <v>160</v>
      </c>
      <c r="I135" s="202">
        <v>71</v>
      </c>
      <c r="J135" s="202">
        <v>131</v>
      </c>
      <c r="K135" s="205">
        <v>1.488</v>
      </c>
      <c r="L135" s="206" t="s">
        <v>814</v>
      </c>
      <c r="M135" s="209">
        <v>2359.7800000000002</v>
      </c>
      <c r="N135" s="215" t="s">
        <v>191</v>
      </c>
      <c r="O135" s="196" t="s">
        <v>198</v>
      </c>
      <c r="P135" s="239"/>
      <c r="Q135" s="216" t="s">
        <v>631</v>
      </c>
    </row>
    <row r="136" spans="1:17" s="234" customFormat="1">
      <c r="A136" s="202">
        <v>21</v>
      </c>
      <c r="B136" s="202" t="s">
        <v>740</v>
      </c>
      <c r="C136" s="202" t="s">
        <v>753</v>
      </c>
      <c r="D136" s="202" t="s">
        <v>740</v>
      </c>
      <c r="E136" s="214" t="s">
        <v>190</v>
      </c>
      <c r="F136" s="208">
        <v>267</v>
      </c>
      <c r="G136" s="208">
        <v>242</v>
      </c>
      <c r="H136" s="208">
        <v>160</v>
      </c>
      <c r="I136" s="202">
        <v>71</v>
      </c>
      <c r="J136" s="202">
        <v>131</v>
      </c>
      <c r="K136" s="205">
        <v>1.488</v>
      </c>
      <c r="L136" s="206" t="s">
        <v>814</v>
      </c>
      <c r="M136" s="209">
        <v>2284.4</v>
      </c>
      <c r="N136" s="215" t="s">
        <v>191</v>
      </c>
      <c r="O136" s="196" t="s">
        <v>198</v>
      </c>
      <c r="P136" s="197"/>
      <c r="Q136" s="216" t="s">
        <v>631</v>
      </c>
    </row>
    <row r="137" spans="1:17" s="234" customFormat="1">
      <c r="A137" s="202">
        <v>22</v>
      </c>
      <c r="B137" s="202" t="s">
        <v>549</v>
      </c>
      <c r="C137" s="202" t="s">
        <v>548</v>
      </c>
      <c r="D137" s="202" t="s">
        <v>549</v>
      </c>
      <c r="E137" s="214" t="s">
        <v>190</v>
      </c>
      <c r="F137" s="208">
        <v>262</v>
      </c>
      <c r="G137" s="208">
        <v>237</v>
      </c>
      <c r="H137" s="208">
        <v>160</v>
      </c>
      <c r="I137" s="202">
        <v>71</v>
      </c>
      <c r="J137" s="202">
        <v>131</v>
      </c>
      <c r="K137" s="205">
        <v>1.488</v>
      </c>
      <c r="L137" s="206" t="s">
        <v>814</v>
      </c>
      <c r="M137" s="209">
        <v>1715.75</v>
      </c>
      <c r="N137" s="215" t="s">
        <v>191</v>
      </c>
      <c r="O137" s="196" t="s">
        <v>198</v>
      </c>
      <c r="P137" s="197"/>
      <c r="Q137" s="216" t="s">
        <v>631</v>
      </c>
    </row>
    <row r="138" spans="1:17" s="234" customFormat="1">
      <c r="A138" s="202">
        <v>23</v>
      </c>
      <c r="B138" s="202" t="s">
        <v>551</v>
      </c>
      <c r="C138" s="202" t="s">
        <v>550</v>
      </c>
      <c r="D138" s="202" t="s">
        <v>551</v>
      </c>
      <c r="E138" s="214" t="s">
        <v>190</v>
      </c>
      <c r="F138" s="208">
        <v>277</v>
      </c>
      <c r="G138" s="208">
        <v>250</v>
      </c>
      <c r="H138" s="208">
        <v>165</v>
      </c>
      <c r="I138" s="202">
        <v>72</v>
      </c>
      <c r="J138" s="202">
        <v>132</v>
      </c>
      <c r="K138" s="205">
        <v>1.5680000000000001</v>
      </c>
      <c r="L138" s="206" t="s">
        <v>814</v>
      </c>
      <c r="M138" s="209">
        <v>1961.05</v>
      </c>
      <c r="N138" s="215" t="s">
        <v>191</v>
      </c>
      <c r="O138" s="196" t="s">
        <v>198</v>
      </c>
      <c r="P138" s="197"/>
      <c r="Q138" s="216" t="s">
        <v>631</v>
      </c>
    </row>
    <row r="139" spans="1:17" s="234" customFormat="1">
      <c r="A139" s="202">
        <v>24</v>
      </c>
      <c r="B139" s="202" t="s">
        <v>798</v>
      </c>
      <c r="C139" s="202" t="s">
        <v>795</v>
      </c>
      <c r="D139" s="202" t="s">
        <v>798</v>
      </c>
      <c r="E139" s="214" t="s">
        <v>190</v>
      </c>
      <c r="F139" s="208">
        <v>277</v>
      </c>
      <c r="G139" s="208">
        <v>250</v>
      </c>
      <c r="H139" s="208">
        <v>165</v>
      </c>
      <c r="I139" s="202">
        <v>72</v>
      </c>
      <c r="J139" s="202">
        <v>132</v>
      </c>
      <c r="K139" s="205">
        <v>1.5680000000000001</v>
      </c>
      <c r="L139" s="206" t="s">
        <v>814</v>
      </c>
      <c r="M139" s="209">
        <v>2313.1</v>
      </c>
      <c r="N139" s="215" t="s">
        <v>191</v>
      </c>
      <c r="O139" s="196" t="s">
        <v>198</v>
      </c>
      <c r="P139" s="197"/>
      <c r="Q139" s="216" t="s">
        <v>631</v>
      </c>
    </row>
    <row r="140" spans="1:17" s="234" customFormat="1">
      <c r="A140" s="202">
        <v>25</v>
      </c>
      <c r="B140" s="202" t="s">
        <v>293</v>
      </c>
      <c r="C140" s="202" t="s">
        <v>292</v>
      </c>
      <c r="D140" s="202" t="s">
        <v>293</v>
      </c>
      <c r="E140" s="214" t="s">
        <v>190</v>
      </c>
      <c r="F140" s="208">
        <v>262</v>
      </c>
      <c r="G140" s="208">
        <v>237</v>
      </c>
      <c r="H140" s="208">
        <v>160</v>
      </c>
      <c r="I140" s="202">
        <v>71</v>
      </c>
      <c r="J140" s="202">
        <v>131</v>
      </c>
      <c r="K140" s="205">
        <v>1.488</v>
      </c>
      <c r="L140" s="206" t="s">
        <v>814</v>
      </c>
      <c r="M140" s="209">
        <v>1753.37</v>
      </c>
      <c r="N140" s="215" t="s">
        <v>191</v>
      </c>
      <c r="O140" s="196" t="s">
        <v>198</v>
      </c>
      <c r="P140" s="197"/>
      <c r="Q140" s="216" t="s">
        <v>631</v>
      </c>
    </row>
    <row r="141" spans="1:17" s="234" customFormat="1">
      <c r="A141" s="202">
        <v>26</v>
      </c>
      <c r="B141" s="202" t="s">
        <v>701</v>
      </c>
      <c r="C141" s="202" t="s">
        <v>722</v>
      </c>
      <c r="D141" s="202" t="s">
        <v>701</v>
      </c>
      <c r="E141" s="214" t="s">
        <v>190</v>
      </c>
      <c r="F141" s="208">
        <v>267</v>
      </c>
      <c r="G141" s="208">
        <v>242</v>
      </c>
      <c r="H141" s="208">
        <v>160</v>
      </c>
      <c r="I141" s="202">
        <v>71</v>
      </c>
      <c r="J141" s="202">
        <v>131</v>
      </c>
      <c r="K141" s="205">
        <v>1.488</v>
      </c>
      <c r="L141" s="206" t="s">
        <v>814</v>
      </c>
      <c r="M141" s="209">
        <v>2074.14</v>
      </c>
      <c r="N141" s="215" t="s">
        <v>191</v>
      </c>
      <c r="O141" s="196" t="s">
        <v>198</v>
      </c>
      <c r="P141" s="197"/>
      <c r="Q141" s="216" t="s">
        <v>631</v>
      </c>
    </row>
    <row r="142" spans="1:17" s="234" customFormat="1">
      <c r="A142" s="202">
        <v>27</v>
      </c>
      <c r="B142" s="202" t="s">
        <v>629</v>
      </c>
      <c r="C142" s="202" t="s">
        <v>626</v>
      </c>
      <c r="D142" s="202" t="s">
        <v>629</v>
      </c>
      <c r="E142" s="214" t="s">
        <v>190</v>
      </c>
      <c r="F142" s="208">
        <v>262</v>
      </c>
      <c r="G142" s="208">
        <v>237</v>
      </c>
      <c r="H142" s="208">
        <v>160</v>
      </c>
      <c r="I142" s="202">
        <v>71</v>
      </c>
      <c r="J142" s="202">
        <v>131</v>
      </c>
      <c r="K142" s="205">
        <v>1.488</v>
      </c>
      <c r="L142" s="206" t="s">
        <v>814</v>
      </c>
      <c r="M142" s="209">
        <v>1742.93</v>
      </c>
      <c r="N142" s="215" t="s">
        <v>191</v>
      </c>
      <c r="O142" s="196" t="s">
        <v>198</v>
      </c>
      <c r="P142" s="239"/>
      <c r="Q142" s="216" t="s">
        <v>631</v>
      </c>
    </row>
    <row r="143" spans="1:17" s="234" customFormat="1">
      <c r="A143" s="202">
        <v>28</v>
      </c>
      <c r="B143" s="202" t="s">
        <v>628</v>
      </c>
      <c r="C143" s="202" t="s">
        <v>627</v>
      </c>
      <c r="D143" s="202" t="s">
        <v>628</v>
      </c>
      <c r="E143" s="214" t="s">
        <v>190</v>
      </c>
      <c r="F143" s="208">
        <v>262</v>
      </c>
      <c r="G143" s="208">
        <v>237</v>
      </c>
      <c r="H143" s="208">
        <v>160</v>
      </c>
      <c r="I143" s="202">
        <v>71</v>
      </c>
      <c r="J143" s="202">
        <v>131</v>
      </c>
      <c r="K143" s="205">
        <v>1.488</v>
      </c>
      <c r="L143" s="206" t="s">
        <v>814</v>
      </c>
      <c r="M143" s="209">
        <v>1742.93</v>
      </c>
      <c r="N143" s="215" t="s">
        <v>191</v>
      </c>
      <c r="O143" s="196" t="s">
        <v>198</v>
      </c>
      <c r="P143" s="239"/>
      <c r="Q143" s="216" t="s">
        <v>631</v>
      </c>
    </row>
    <row r="144" spans="1:17" s="234" customFormat="1">
      <c r="A144" s="202">
        <v>29</v>
      </c>
      <c r="B144" s="202" t="s">
        <v>303</v>
      </c>
      <c r="C144" s="202" t="s">
        <v>302</v>
      </c>
      <c r="D144" s="202" t="s">
        <v>303</v>
      </c>
      <c r="E144" s="214" t="s">
        <v>190</v>
      </c>
      <c r="F144" s="208">
        <v>259</v>
      </c>
      <c r="G144" s="208">
        <v>239</v>
      </c>
      <c r="H144" s="208">
        <v>160</v>
      </c>
      <c r="I144" s="202">
        <v>71</v>
      </c>
      <c r="J144" s="202">
        <v>131</v>
      </c>
      <c r="K144" s="205">
        <v>1.488</v>
      </c>
      <c r="L144" s="206" t="s">
        <v>814</v>
      </c>
      <c r="M144" s="209">
        <v>1922.95</v>
      </c>
      <c r="N144" s="215" t="s">
        <v>191</v>
      </c>
      <c r="O144" s="196" t="s">
        <v>198</v>
      </c>
      <c r="P144" s="197"/>
      <c r="Q144" s="216" t="s">
        <v>631</v>
      </c>
    </row>
    <row r="145" spans="1:17" s="234" customFormat="1">
      <c r="A145" s="202">
        <v>30</v>
      </c>
      <c r="B145" s="202" t="s">
        <v>23</v>
      </c>
      <c r="C145" s="202" t="s">
        <v>22</v>
      </c>
      <c r="D145" s="202" t="s">
        <v>23</v>
      </c>
      <c r="E145" s="214" t="s">
        <v>190</v>
      </c>
      <c r="F145" s="208">
        <v>266</v>
      </c>
      <c r="G145" s="208">
        <v>246</v>
      </c>
      <c r="H145" s="208">
        <v>160</v>
      </c>
      <c r="I145" s="202">
        <v>71</v>
      </c>
      <c r="J145" s="202">
        <v>131</v>
      </c>
      <c r="K145" s="205">
        <v>1.488</v>
      </c>
      <c r="L145" s="206" t="s">
        <v>814</v>
      </c>
      <c r="M145" s="209">
        <v>2237.4299999999998</v>
      </c>
      <c r="N145" s="215" t="s">
        <v>191</v>
      </c>
      <c r="O145" s="196" t="s">
        <v>198</v>
      </c>
      <c r="P145" s="197"/>
      <c r="Q145" s="216" t="s">
        <v>631</v>
      </c>
    </row>
    <row r="146" spans="1:17" s="239" customFormat="1">
      <c r="A146" s="202">
        <v>31</v>
      </c>
      <c r="B146" s="202" t="s">
        <v>240</v>
      </c>
      <c r="C146" s="202" t="s">
        <v>239</v>
      </c>
      <c r="D146" s="202" t="s">
        <v>240</v>
      </c>
      <c r="E146" s="214" t="s">
        <v>190</v>
      </c>
      <c r="F146" s="208">
        <v>266</v>
      </c>
      <c r="G146" s="208">
        <v>246</v>
      </c>
      <c r="H146" s="208">
        <v>160</v>
      </c>
      <c r="I146" s="202">
        <v>71</v>
      </c>
      <c r="J146" s="202">
        <v>131</v>
      </c>
      <c r="K146" s="205">
        <v>1.488</v>
      </c>
      <c r="L146" s="206" t="s">
        <v>814</v>
      </c>
      <c r="M146" s="209">
        <v>2007.44</v>
      </c>
      <c r="N146" s="215" t="s">
        <v>191</v>
      </c>
      <c r="O146" s="196" t="s">
        <v>198</v>
      </c>
      <c r="P146" s="197"/>
      <c r="Q146" s="216" t="s">
        <v>630</v>
      </c>
    </row>
    <row r="147" spans="1:17" s="239" customFormat="1">
      <c r="A147" s="202">
        <v>32</v>
      </c>
      <c r="B147" s="202" t="s">
        <v>242</v>
      </c>
      <c r="C147" s="202" t="s">
        <v>241</v>
      </c>
      <c r="D147" s="202" t="s">
        <v>242</v>
      </c>
      <c r="E147" s="214" t="s">
        <v>190</v>
      </c>
      <c r="F147" s="208">
        <v>266</v>
      </c>
      <c r="G147" s="208">
        <v>246</v>
      </c>
      <c r="H147" s="208">
        <v>160</v>
      </c>
      <c r="I147" s="202">
        <v>71</v>
      </c>
      <c r="J147" s="202">
        <v>131</v>
      </c>
      <c r="K147" s="205">
        <v>1.488</v>
      </c>
      <c r="L147" s="206" t="s">
        <v>814</v>
      </c>
      <c r="M147" s="209">
        <v>2007.44</v>
      </c>
      <c r="N147" s="215" t="s">
        <v>191</v>
      </c>
      <c r="O147" s="196" t="s">
        <v>198</v>
      </c>
      <c r="P147" s="197"/>
      <c r="Q147" s="216" t="s">
        <v>630</v>
      </c>
    </row>
    <row r="148" spans="1:17" s="234" customFormat="1">
      <c r="A148" s="202">
        <v>33</v>
      </c>
      <c r="B148" s="202" t="s">
        <v>687</v>
      </c>
      <c r="C148" s="202" t="s">
        <v>695</v>
      </c>
      <c r="D148" s="202" t="s">
        <v>687</v>
      </c>
      <c r="E148" s="214" t="s">
        <v>190</v>
      </c>
      <c r="F148" s="208">
        <v>276</v>
      </c>
      <c r="G148" s="208">
        <v>256</v>
      </c>
      <c r="H148" s="208">
        <v>160</v>
      </c>
      <c r="I148" s="202">
        <v>71</v>
      </c>
      <c r="J148" s="202">
        <v>131</v>
      </c>
      <c r="K148" s="205">
        <v>1.488</v>
      </c>
      <c r="L148" s="206" t="s">
        <v>814</v>
      </c>
      <c r="M148" s="209">
        <v>2322.35</v>
      </c>
      <c r="N148" s="215" t="s">
        <v>191</v>
      </c>
      <c r="O148" s="196" t="s">
        <v>198</v>
      </c>
      <c r="P148" s="197"/>
      <c r="Q148" s="216" t="s">
        <v>630</v>
      </c>
    </row>
    <row r="149" spans="1:17" s="234" customFormat="1">
      <c r="A149" s="202">
        <v>34</v>
      </c>
      <c r="B149" s="202" t="s">
        <v>686</v>
      </c>
      <c r="C149" s="202" t="s">
        <v>694</v>
      </c>
      <c r="D149" s="202" t="s">
        <v>686</v>
      </c>
      <c r="E149" s="214" t="s">
        <v>190</v>
      </c>
      <c r="F149" s="208">
        <v>276</v>
      </c>
      <c r="G149" s="208">
        <v>256</v>
      </c>
      <c r="H149" s="208">
        <v>160</v>
      </c>
      <c r="I149" s="202">
        <v>71</v>
      </c>
      <c r="J149" s="202">
        <v>131</v>
      </c>
      <c r="K149" s="205">
        <v>1.488</v>
      </c>
      <c r="L149" s="206" t="s">
        <v>814</v>
      </c>
      <c r="M149" s="209">
        <v>2322.35</v>
      </c>
      <c r="N149" s="215" t="s">
        <v>191</v>
      </c>
      <c r="O149" s="196" t="s">
        <v>198</v>
      </c>
      <c r="P149" s="197"/>
      <c r="Q149" s="216" t="s">
        <v>630</v>
      </c>
    </row>
    <row r="150" spans="1:17" s="239" customFormat="1">
      <c r="A150" s="202">
        <v>35</v>
      </c>
      <c r="B150" s="202" t="s">
        <v>812</v>
      </c>
      <c r="C150" s="202" t="s">
        <v>791</v>
      </c>
      <c r="D150" s="202" t="s">
        <v>812</v>
      </c>
      <c r="E150" s="214" t="s">
        <v>190</v>
      </c>
      <c r="F150" s="208">
        <v>276</v>
      </c>
      <c r="G150" s="208">
        <v>256</v>
      </c>
      <c r="H150" s="208">
        <v>160</v>
      </c>
      <c r="I150" s="202">
        <v>71</v>
      </c>
      <c r="J150" s="202">
        <v>131</v>
      </c>
      <c r="K150" s="205">
        <v>1.488</v>
      </c>
      <c r="L150" s="206" t="s">
        <v>814</v>
      </c>
      <c r="M150" s="209">
        <v>2329.5100000000002</v>
      </c>
      <c r="N150" s="215" t="s">
        <v>191</v>
      </c>
      <c r="O150" s="196" t="s">
        <v>198</v>
      </c>
      <c r="Q150" s="216" t="s">
        <v>630</v>
      </c>
    </row>
    <row r="151" spans="1:17" s="234" customFormat="1">
      <c r="A151" s="202">
        <v>36</v>
      </c>
      <c r="B151" s="202" t="s">
        <v>708</v>
      </c>
      <c r="C151" s="202" t="s">
        <v>709</v>
      </c>
      <c r="D151" s="202" t="s">
        <v>708</v>
      </c>
      <c r="E151" s="214" t="s">
        <v>190</v>
      </c>
      <c r="F151" s="208">
        <v>276</v>
      </c>
      <c r="G151" s="208">
        <v>256</v>
      </c>
      <c r="H151" s="208">
        <v>160</v>
      </c>
      <c r="I151" s="202">
        <v>71</v>
      </c>
      <c r="J151" s="202">
        <v>131</v>
      </c>
      <c r="K151" s="205">
        <v>1.488</v>
      </c>
      <c r="L151" s="206" t="s">
        <v>814</v>
      </c>
      <c r="M151" s="209">
        <v>2322.35</v>
      </c>
      <c r="N151" s="215" t="s">
        <v>191</v>
      </c>
      <c r="O151" s="196" t="s">
        <v>198</v>
      </c>
      <c r="P151" s="197"/>
      <c r="Q151" s="216" t="s">
        <v>630</v>
      </c>
    </row>
    <row r="152" spans="1:17" s="234" customFormat="1">
      <c r="A152" s="202">
        <v>37</v>
      </c>
      <c r="B152" s="202" t="s">
        <v>414</v>
      </c>
      <c r="C152" s="202" t="s">
        <v>413</v>
      </c>
      <c r="D152" s="202" t="s">
        <v>414</v>
      </c>
      <c r="E152" s="214" t="s">
        <v>190</v>
      </c>
      <c r="F152" s="208">
        <v>266</v>
      </c>
      <c r="G152" s="208">
        <v>246</v>
      </c>
      <c r="H152" s="208">
        <v>160</v>
      </c>
      <c r="I152" s="202">
        <v>71</v>
      </c>
      <c r="J152" s="202">
        <v>131</v>
      </c>
      <c r="K152" s="205">
        <v>1.488</v>
      </c>
      <c r="L152" s="206" t="s">
        <v>814</v>
      </c>
      <c r="M152" s="209">
        <v>2042.57</v>
      </c>
      <c r="N152" s="215" t="s">
        <v>191</v>
      </c>
      <c r="O152" s="196" t="s">
        <v>198</v>
      </c>
      <c r="P152" s="197"/>
      <c r="Q152" s="216" t="s">
        <v>630</v>
      </c>
    </row>
    <row r="153" spans="1:17" s="234" customFormat="1">
      <c r="A153" s="202">
        <v>38</v>
      </c>
      <c r="B153" s="202" t="s">
        <v>464</v>
      </c>
      <c r="C153" s="202" t="s">
        <v>415</v>
      </c>
      <c r="D153" s="202" t="s">
        <v>464</v>
      </c>
      <c r="E153" s="214" t="s">
        <v>190</v>
      </c>
      <c r="F153" s="208">
        <v>266</v>
      </c>
      <c r="G153" s="208">
        <v>246</v>
      </c>
      <c r="H153" s="208">
        <v>160</v>
      </c>
      <c r="I153" s="202">
        <v>71</v>
      </c>
      <c r="J153" s="202">
        <v>131</v>
      </c>
      <c r="K153" s="205">
        <v>1.488</v>
      </c>
      <c r="L153" s="206" t="s">
        <v>814</v>
      </c>
      <c r="M153" s="209">
        <v>2042.33</v>
      </c>
      <c r="N153" s="215" t="s">
        <v>191</v>
      </c>
      <c r="O153" s="196" t="s">
        <v>198</v>
      </c>
      <c r="P153" s="197"/>
      <c r="Q153" s="216" t="s">
        <v>630</v>
      </c>
    </row>
    <row r="154" spans="1:17" s="234" customFormat="1">
      <c r="A154" s="202">
        <v>39</v>
      </c>
      <c r="B154" s="202" t="s">
        <v>295</v>
      </c>
      <c r="C154" s="202" t="s">
        <v>294</v>
      </c>
      <c r="D154" s="202" t="s">
        <v>295</v>
      </c>
      <c r="E154" s="214" t="s">
        <v>190</v>
      </c>
      <c r="F154" s="208">
        <v>266</v>
      </c>
      <c r="G154" s="208">
        <v>246</v>
      </c>
      <c r="H154" s="208">
        <v>160</v>
      </c>
      <c r="I154" s="202">
        <v>71</v>
      </c>
      <c r="J154" s="202">
        <v>131</v>
      </c>
      <c r="K154" s="205">
        <v>1.488</v>
      </c>
      <c r="L154" s="206" t="s">
        <v>814</v>
      </c>
      <c r="M154" s="209">
        <v>2316.54</v>
      </c>
      <c r="N154" s="215" t="s">
        <v>191</v>
      </c>
      <c r="O154" s="196" t="s">
        <v>198</v>
      </c>
      <c r="P154" s="197"/>
      <c r="Q154" s="216" t="s">
        <v>630</v>
      </c>
    </row>
    <row r="155" spans="1:17" s="234" customFormat="1">
      <c r="A155" s="202">
        <v>40</v>
      </c>
      <c r="B155" s="202" t="s">
        <v>297</v>
      </c>
      <c r="C155" s="202" t="s">
        <v>296</v>
      </c>
      <c r="D155" s="202" t="s">
        <v>297</v>
      </c>
      <c r="E155" s="214" t="s">
        <v>190</v>
      </c>
      <c r="F155" s="208">
        <v>266</v>
      </c>
      <c r="G155" s="208">
        <v>246</v>
      </c>
      <c r="H155" s="208">
        <v>160</v>
      </c>
      <c r="I155" s="202">
        <v>71</v>
      </c>
      <c r="J155" s="202">
        <v>131</v>
      </c>
      <c r="K155" s="205">
        <v>1.488</v>
      </c>
      <c r="L155" s="206" t="s">
        <v>814</v>
      </c>
      <c r="M155" s="209">
        <v>2316.54</v>
      </c>
      <c r="N155" s="215" t="s">
        <v>191</v>
      </c>
      <c r="O155" s="196" t="s">
        <v>198</v>
      </c>
      <c r="P155" s="197"/>
      <c r="Q155" s="216" t="s">
        <v>630</v>
      </c>
    </row>
    <row r="156" spans="1:17" s="234" customFormat="1">
      <c r="A156" s="202">
        <v>41</v>
      </c>
      <c r="B156" s="202" t="s">
        <v>299</v>
      </c>
      <c r="C156" s="202" t="s">
        <v>298</v>
      </c>
      <c r="D156" s="202" t="s">
        <v>299</v>
      </c>
      <c r="E156" s="214" t="s">
        <v>190</v>
      </c>
      <c r="F156" s="208">
        <v>266</v>
      </c>
      <c r="G156" s="208">
        <v>246</v>
      </c>
      <c r="H156" s="208">
        <v>160</v>
      </c>
      <c r="I156" s="202">
        <v>71</v>
      </c>
      <c r="J156" s="202">
        <v>131</v>
      </c>
      <c r="K156" s="205">
        <v>1.488</v>
      </c>
      <c r="L156" s="206" t="s">
        <v>814</v>
      </c>
      <c r="M156" s="209">
        <v>2240.87</v>
      </c>
      <c r="N156" s="215" t="s">
        <v>191</v>
      </c>
      <c r="O156" s="196" t="s">
        <v>198</v>
      </c>
      <c r="P156" s="197"/>
      <c r="Q156" s="216" t="s">
        <v>630</v>
      </c>
    </row>
    <row r="157" spans="1:17" s="234" customFormat="1">
      <c r="A157" s="202">
        <v>42</v>
      </c>
      <c r="B157" s="202" t="s">
        <v>301</v>
      </c>
      <c r="C157" s="202" t="s">
        <v>300</v>
      </c>
      <c r="D157" s="202" t="s">
        <v>301</v>
      </c>
      <c r="E157" s="214" t="s">
        <v>190</v>
      </c>
      <c r="F157" s="208">
        <v>266</v>
      </c>
      <c r="G157" s="208">
        <v>246</v>
      </c>
      <c r="H157" s="208">
        <v>160</v>
      </c>
      <c r="I157" s="202">
        <v>71</v>
      </c>
      <c r="J157" s="202">
        <v>131</v>
      </c>
      <c r="K157" s="205">
        <v>1.488</v>
      </c>
      <c r="L157" s="206" t="s">
        <v>814</v>
      </c>
      <c r="M157" s="209">
        <v>2240.9899999999998</v>
      </c>
      <c r="N157" s="215" t="s">
        <v>191</v>
      </c>
      <c r="O157" s="196" t="s">
        <v>198</v>
      </c>
      <c r="P157" s="197"/>
      <c r="Q157" s="216" t="s">
        <v>630</v>
      </c>
    </row>
    <row r="158" spans="1:17" s="234" customFormat="1">
      <c r="A158" s="202">
        <v>43</v>
      </c>
      <c r="B158" s="202" t="s">
        <v>244</v>
      </c>
      <c r="C158" s="202" t="s">
        <v>243</v>
      </c>
      <c r="D158" s="202" t="s">
        <v>244</v>
      </c>
      <c r="E158" s="214" t="s">
        <v>190</v>
      </c>
      <c r="F158" s="208">
        <v>266</v>
      </c>
      <c r="G158" s="208">
        <v>246</v>
      </c>
      <c r="H158" s="208">
        <v>160</v>
      </c>
      <c r="I158" s="202">
        <v>71</v>
      </c>
      <c r="J158" s="202">
        <v>131</v>
      </c>
      <c r="K158" s="205">
        <v>1.488</v>
      </c>
      <c r="L158" s="206" t="s">
        <v>814</v>
      </c>
      <c r="M158" s="209">
        <v>2382.1799999999998</v>
      </c>
      <c r="N158" s="215" t="s">
        <v>191</v>
      </c>
      <c r="O158" s="196" t="s">
        <v>198</v>
      </c>
      <c r="P158" s="197"/>
      <c r="Q158" s="216" t="s">
        <v>630</v>
      </c>
    </row>
    <row r="159" spans="1:17" s="234" customFormat="1">
      <c r="A159" s="202">
        <v>44</v>
      </c>
      <c r="B159" s="202" t="s">
        <v>246</v>
      </c>
      <c r="C159" s="202" t="s">
        <v>245</v>
      </c>
      <c r="D159" s="202" t="s">
        <v>246</v>
      </c>
      <c r="E159" s="214" t="s">
        <v>190</v>
      </c>
      <c r="F159" s="208">
        <v>266</v>
      </c>
      <c r="G159" s="208">
        <v>246</v>
      </c>
      <c r="H159" s="208">
        <v>160</v>
      </c>
      <c r="I159" s="202">
        <v>71</v>
      </c>
      <c r="J159" s="202">
        <v>131</v>
      </c>
      <c r="K159" s="205">
        <v>1.488</v>
      </c>
      <c r="L159" s="206" t="s">
        <v>814</v>
      </c>
      <c r="M159" s="209">
        <v>2382.1799999999998</v>
      </c>
      <c r="N159" s="215" t="s">
        <v>191</v>
      </c>
      <c r="O159" s="196" t="s">
        <v>198</v>
      </c>
      <c r="P159" s="197"/>
      <c r="Q159" s="216"/>
    </row>
    <row r="160" spans="1:17" s="234" customFormat="1">
      <c r="A160" s="202">
        <v>45</v>
      </c>
      <c r="B160" s="202" t="s">
        <v>828</v>
      </c>
      <c r="C160" s="202" t="s">
        <v>826</v>
      </c>
      <c r="D160" s="202" t="s">
        <v>828</v>
      </c>
      <c r="E160" s="214" t="s">
        <v>190</v>
      </c>
      <c r="F160" s="208">
        <v>276</v>
      </c>
      <c r="G160" s="208">
        <v>256</v>
      </c>
      <c r="H160" s="208">
        <v>160</v>
      </c>
      <c r="I160" s="202">
        <v>71</v>
      </c>
      <c r="J160" s="202">
        <v>131</v>
      </c>
      <c r="K160" s="205">
        <v>1.488</v>
      </c>
      <c r="L160" s="206" t="s">
        <v>814</v>
      </c>
      <c r="M160" s="209">
        <v>2636.23</v>
      </c>
      <c r="N160" s="215" t="s">
        <v>191</v>
      </c>
      <c r="O160" s="196" t="s">
        <v>198</v>
      </c>
      <c r="P160" s="197"/>
      <c r="Q160" s="216" t="s">
        <v>630</v>
      </c>
    </row>
    <row r="161" spans="1:17" s="234" customFormat="1">
      <c r="A161" s="202">
        <v>46</v>
      </c>
      <c r="B161" s="202" t="s">
        <v>830</v>
      </c>
      <c r="C161" s="202" t="s">
        <v>829</v>
      </c>
      <c r="D161" s="202" t="s">
        <v>830</v>
      </c>
      <c r="E161" s="214" t="s">
        <v>190</v>
      </c>
      <c r="F161" s="208">
        <v>276</v>
      </c>
      <c r="G161" s="208">
        <v>256</v>
      </c>
      <c r="H161" s="208">
        <v>160</v>
      </c>
      <c r="I161" s="202">
        <v>71</v>
      </c>
      <c r="J161" s="202">
        <v>131</v>
      </c>
      <c r="K161" s="205">
        <v>1.488</v>
      </c>
      <c r="L161" s="206" t="s">
        <v>814</v>
      </c>
      <c r="M161" s="209">
        <v>2368.41</v>
      </c>
      <c r="N161" s="215" t="s">
        <v>191</v>
      </c>
      <c r="O161" s="196" t="s">
        <v>198</v>
      </c>
      <c r="P161" s="197"/>
      <c r="Q161" s="216" t="s">
        <v>630</v>
      </c>
    </row>
    <row r="162" spans="1:17" s="234" customFormat="1">
      <c r="A162" s="202">
        <v>47</v>
      </c>
      <c r="B162" s="202" t="s">
        <v>836</v>
      </c>
      <c r="C162" s="202" t="s">
        <v>835</v>
      </c>
      <c r="D162" s="202" t="s">
        <v>836</v>
      </c>
      <c r="E162" s="214" t="s">
        <v>190</v>
      </c>
      <c r="F162" s="208">
        <v>276</v>
      </c>
      <c r="G162" s="208">
        <v>256</v>
      </c>
      <c r="H162" s="208">
        <v>160</v>
      </c>
      <c r="I162" s="202">
        <v>71</v>
      </c>
      <c r="J162" s="202">
        <v>131</v>
      </c>
      <c r="K162" s="205">
        <v>1.488</v>
      </c>
      <c r="L162" s="206" t="s">
        <v>814</v>
      </c>
      <c r="M162" s="209">
        <v>2638.89</v>
      </c>
      <c r="N162" s="215" t="s">
        <v>191</v>
      </c>
      <c r="O162" s="196" t="s">
        <v>198</v>
      </c>
      <c r="P162" s="197"/>
      <c r="Q162" s="216" t="s">
        <v>630</v>
      </c>
    </row>
    <row r="163" spans="1:17" s="234" customFormat="1">
      <c r="A163" s="202"/>
      <c r="B163" s="202"/>
      <c r="C163" s="202"/>
      <c r="D163" s="202"/>
      <c r="E163" s="214" t="s">
        <v>190</v>
      </c>
      <c r="F163" s="208"/>
      <c r="G163" s="208"/>
      <c r="H163" s="208"/>
      <c r="I163" s="202"/>
      <c r="J163" s="202"/>
      <c r="K163" s="205"/>
      <c r="L163" s="206" t="s">
        <v>814</v>
      </c>
      <c r="M163" s="209"/>
      <c r="N163" s="215" t="s">
        <v>191</v>
      </c>
      <c r="O163" s="196" t="s">
        <v>198</v>
      </c>
      <c r="P163" s="197"/>
      <c r="Q163" s="216"/>
    </row>
    <row r="164" spans="1:17" s="234" customFormat="1">
      <c r="A164" s="202"/>
      <c r="B164" s="202"/>
      <c r="C164" s="202"/>
      <c r="D164" s="202"/>
      <c r="E164" s="214" t="s">
        <v>190</v>
      </c>
      <c r="F164" s="208"/>
      <c r="G164" s="208"/>
      <c r="H164" s="208"/>
      <c r="I164" s="202"/>
      <c r="J164" s="202"/>
      <c r="K164" s="205"/>
      <c r="L164" s="206" t="s">
        <v>814</v>
      </c>
      <c r="M164" s="209"/>
      <c r="N164" s="215" t="s">
        <v>191</v>
      </c>
      <c r="O164" s="196" t="s">
        <v>198</v>
      </c>
      <c r="P164" s="197"/>
      <c r="Q164" s="216"/>
    </row>
    <row r="165" spans="1:17" s="234" customFormat="1">
      <c r="A165" s="202">
        <v>1</v>
      </c>
      <c r="B165" s="202" t="s">
        <v>340</v>
      </c>
      <c r="C165" s="202" t="s">
        <v>339</v>
      </c>
      <c r="D165" s="202" t="s">
        <v>340</v>
      </c>
      <c r="E165" s="214" t="s">
        <v>190</v>
      </c>
      <c r="F165" s="208">
        <v>260</v>
      </c>
      <c r="G165" s="208">
        <v>235</v>
      </c>
      <c r="H165" s="208">
        <v>162</v>
      </c>
      <c r="I165" s="202">
        <v>70</v>
      </c>
      <c r="J165" s="202">
        <v>124</v>
      </c>
      <c r="K165" s="205">
        <v>1.407</v>
      </c>
      <c r="L165" s="206" t="s">
        <v>814</v>
      </c>
      <c r="M165" s="209">
        <v>1857.91</v>
      </c>
      <c r="N165" s="215" t="s">
        <v>191</v>
      </c>
      <c r="O165" s="196" t="s">
        <v>198</v>
      </c>
      <c r="P165" s="197"/>
      <c r="Q165" s="216" t="s">
        <v>630</v>
      </c>
    </row>
    <row r="166" spans="1:17" s="234" customFormat="1">
      <c r="A166" s="202">
        <v>2</v>
      </c>
      <c r="B166" s="202" t="s">
        <v>342</v>
      </c>
      <c r="C166" s="202" t="s">
        <v>341</v>
      </c>
      <c r="D166" s="202" t="s">
        <v>342</v>
      </c>
      <c r="E166" s="214" t="s">
        <v>190</v>
      </c>
      <c r="F166" s="208">
        <v>260</v>
      </c>
      <c r="G166" s="208">
        <v>235</v>
      </c>
      <c r="H166" s="208">
        <v>162</v>
      </c>
      <c r="I166" s="202">
        <v>70</v>
      </c>
      <c r="J166" s="202">
        <v>124</v>
      </c>
      <c r="K166" s="205">
        <v>1.407</v>
      </c>
      <c r="L166" s="206" t="s">
        <v>814</v>
      </c>
      <c r="M166" s="209">
        <v>2271.86</v>
      </c>
      <c r="N166" s="215" t="s">
        <v>191</v>
      </c>
      <c r="O166" s="196" t="s">
        <v>198</v>
      </c>
      <c r="P166" s="197"/>
      <c r="Q166" s="216" t="s">
        <v>630</v>
      </c>
    </row>
    <row r="167" spans="1:17" s="234" customFormat="1">
      <c r="A167" s="202">
        <v>3</v>
      </c>
      <c r="B167" s="202" t="s">
        <v>344</v>
      </c>
      <c r="C167" s="202" t="s">
        <v>343</v>
      </c>
      <c r="D167" s="202" t="s">
        <v>344</v>
      </c>
      <c r="E167" s="214" t="s">
        <v>190</v>
      </c>
      <c r="F167" s="208">
        <v>260</v>
      </c>
      <c r="G167" s="208">
        <v>235</v>
      </c>
      <c r="H167" s="208">
        <v>162</v>
      </c>
      <c r="I167" s="202">
        <v>70</v>
      </c>
      <c r="J167" s="202">
        <v>124</v>
      </c>
      <c r="K167" s="205">
        <v>1.407</v>
      </c>
      <c r="L167" s="206" t="s">
        <v>814</v>
      </c>
      <c r="M167" s="209">
        <v>2027.82</v>
      </c>
      <c r="N167" s="215" t="s">
        <v>191</v>
      </c>
      <c r="O167" s="196" t="s">
        <v>198</v>
      </c>
      <c r="P167" s="197"/>
      <c r="Q167" s="216" t="s">
        <v>630</v>
      </c>
    </row>
    <row r="168" spans="1:17" s="234" customFormat="1">
      <c r="A168" s="202">
        <v>4</v>
      </c>
      <c r="B168" s="202" t="s">
        <v>280</v>
      </c>
      <c r="C168" s="202" t="s">
        <v>279</v>
      </c>
      <c r="D168" s="202" t="s">
        <v>280</v>
      </c>
      <c r="E168" s="214" t="s">
        <v>190</v>
      </c>
      <c r="F168" s="208">
        <v>238</v>
      </c>
      <c r="G168" s="208">
        <v>216</v>
      </c>
      <c r="H168" s="208">
        <v>163</v>
      </c>
      <c r="I168" s="202">
        <v>65</v>
      </c>
      <c r="J168" s="202">
        <v>124</v>
      </c>
      <c r="K168" s="205">
        <v>1.3140000000000001</v>
      </c>
      <c r="L168" s="206" t="s">
        <v>814</v>
      </c>
      <c r="M168" s="209">
        <v>1762.09</v>
      </c>
      <c r="N168" s="215" t="s">
        <v>191</v>
      </c>
      <c r="O168" s="196" t="s">
        <v>198</v>
      </c>
      <c r="P168" s="197"/>
      <c r="Q168" s="216" t="s">
        <v>631</v>
      </c>
    </row>
    <row r="169" spans="1:17" s="234" customFormat="1">
      <c r="A169" s="202">
        <v>5</v>
      </c>
      <c r="B169" s="202" t="s">
        <v>282</v>
      </c>
      <c r="C169" s="202" t="s">
        <v>281</v>
      </c>
      <c r="D169" s="202" t="s">
        <v>282</v>
      </c>
      <c r="E169" s="214" t="s">
        <v>190</v>
      </c>
      <c r="F169" s="208">
        <v>238</v>
      </c>
      <c r="G169" s="208">
        <v>216</v>
      </c>
      <c r="H169" s="208">
        <v>163</v>
      </c>
      <c r="I169" s="202">
        <v>65</v>
      </c>
      <c r="J169" s="202">
        <v>124</v>
      </c>
      <c r="K169" s="205">
        <v>1.3140000000000001</v>
      </c>
      <c r="L169" s="206" t="s">
        <v>814</v>
      </c>
      <c r="M169" s="209">
        <v>1810.62</v>
      </c>
      <c r="N169" s="215" t="s">
        <v>191</v>
      </c>
      <c r="O169" s="196" t="s">
        <v>198</v>
      </c>
      <c r="P169" s="239"/>
      <c r="Q169" s="216" t="s">
        <v>631</v>
      </c>
    </row>
    <row r="170" spans="1:17" s="234" customFormat="1">
      <c r="A170" s="202">
        <v>6</v>
      </c>
      <c r="B170" s="202" t="s">
        <v>717</v>
      </c>
      <c r="C170" s="202" t="s">
        <v>713</v>
      </c>
      <c r="D170" s="202" t="s">
        <v>717</v>
      </c>
      <c r="E170" s="214" t="s">
        <v>190</v>
      </c>
      <c r="F170" s="208">
        <v>238</v>
      </c>
      <c r="G170" s="208">
        <v>216</v>
      </c>
      <c r="H170" s="208">
        <v>163</v>
      </c>
      <c r="I170" s="202">
        <v>65</v>
      </c>
      <c r="J170" s="202">
        <v>124</v>
      </c>
      <c r="K170" s="205">
        <v>1.3140000000000001</v>
      </c>
      <c r="L170" s="206" t="s">
        <v>814</v>
      </c>
      <c r="M170" s="209">
        <v>1763.16</v>
      </c>
      <c r="N170" s="215" t="s">
        <v>191</v>
      </c>
      <c r="O170" s="196" t="s">
        <v>198</v>
      </c>
      <c r="P170" s="239"/>
      <c r="Q170" s="216" t="s">
        <v>631</v>
      </c>
    </row>
    <row r="171" spans="1:17" s="234" customFormat="1">
      <c r="A171" s="202">
        <v>7</v>
      </c>
      <c r="B171" s="202" t="s">
        <v>718</v>
      </c>
      <c r="C171" s="202" t="s">
        <v>714</v>
      </c>
      <c r="D171" s="202" t="s">
        <v>718</v>
      </c>
      <c r="E171" s="214" t="s">
        <v>190</v>
      </c>
      <c r="F171" s="208">
        <v>238</v>
      </c>
      <c r="G171" s="208">
        <v>216</v>
      </c>
      <c r="H171" s="208">
        <v>163</v>
      </c>
      <c r="I171" s="202">
        <v>65</v>
      </c>
      <c r="J171" s="202">
        <v>124</v>
      </c>
      <c r="K171" s="205">
        <v>1.3140000000000001</v>
      </c>
      <c r="L171" s="206" t="s">
        <v>814</v>
      </c>
      <c r="M171" s="209">
        <v>1763.16</v>
      </c>
      <c r="N171" s="215" t="s">
        <v>191</v>
      </c>
      <c r="O171" s="196" t="s">
        <v>198</v>
      </c>
      <c r="P171" s="239"/>
      <c r="Q171" s="216" t="s">
        <v>631</v>
      </c>
    </row>
    <row r="172" spans="1:17" s="234" customFormat="1">
      <c r="A172" s="202">
        <v>8</v>
      </c>
      <c r="B172" s="202" t="s">
        <v>284</v>
      </c>
      <c r="C172" s="202" t="s">
        <v>283</v>
      </c>
      <c r="D172" s="202" t="s">
        <v>284</v>
      </c>
      <c r="E172" s="214" t="s">
        <v>190</v>
      </c>
      <c r="F172" s="208">
        <v>238</v>
      </c>
      <c r="G172" s="208">
        <v>216</v>
      </c>
      <c r="H172" s="208">
        <v>163</v>
      </c>
      <c r="I172" s="202">
        <v>65</v>
      </c>
      <c r="J172" s="202">
        <v>124</v>
      </c>
      <c r="K172" s="205">
        <v>1.3140000000000001</v>
      </c>
      <c r="L172" s="206" t="s">
        <v>814</v>
      </c>
      <c r="M172" s="209">
        <v>1936.91</v>
      </c>
      <c r="N172" s="215" t="s">
        <v>191</v>
      </c>
      <c r="O172" s="196" t="s">
        <v>198</v>
      </c>
      <c r="P172" s="239"/>
      <c r="Q172" s="216" t="s">
        <v>631</v>
      </c>
    </row>
    <row r="173" spans="1:17" s="234" customFormat="1">
      <c r="A173" s="202">
        <v>9</v>
      </c>
      <c r="B173" s="202" t="s">
        <v>272</v>
      </c>
      <c r="C173" s="202" t="s">
        <v>271</v>
      </c>
      <c r="D173" s="202" t="s">
        <v>272</v>
      </c>
      <c r="E173" s="214" t="s">
        <v>190</v>
      </c>
      <c r="F173" s="208">
        <v>254</v>
      </c>
      <c r="G173" s="208">
        <v>229</v>
      </c>
      <c r="H173" s="208">
        <v>163</v>
      </c>
      <c r="I173" s="202">
        <v>70</v>
      </c>
      <c r="J173" s="202">
        <v>130</v>
      </c>
      <c r="K173" s="205">
        <v>1.484</v>
      </c>
      <c r="L173" s="206" t="s">
        <v>814</v>
      </c>
      <c r="M173" s="209">
        <v>1932.62</v>
      </c>
      <c r="N173" s="215" t="s">
        <v>191</v>
      </c>
      <c r="O173" s="196" t="s">
        <v>198</v>
      </c>
      <c r="P173" s="197"/>
      <c r="Q173" s="216" t="s">
        <v>631</v>
      </c>
    </row>
    <row r="174" spans="1:17" s="234" customFormat="1">
      <c r="A174" s="202">
        <v>10</v>
      </c>
      <c r="B174" s="202" t="s">
        <v>274</v>
      </c>
      <c r="C174" s="202" t="s">
        <v>273</v>
      </c>
      <c r="D174" s="202" t="s">
        <v>274</v>
      </c>
      <c r="E174" s="214" t="s">
        <v>190</v>
      </c>
      <c r="F174" s="208">
        <v>254</v>
      </c>
      <c r="G174" s="208">
        <v>229</v>
      </c>
      <c r="H174" s="208">
        <v>163</v>
      </c>
      <c r="I174" s="202">
        <v>70</v>
      </c>
      <c r="J174" s="202">
        <v>130</v>
      </c>
      <c r="K174" s="205">
        <v>1.484</v>
      </c>
      <c r="L174" s="206" t="s">
        <v>814</v>
      </c>
      <c r="M174" s="209">
        <v>1981.59</v>
      </c>
      <c r="N174" s="215" t="s">
        <v>191</v>
      </c>
      <c r="O174" s="196" t="s">
        <v>198</v>
      </c>
      <c r="P174" s="197"/>
      <c r="Q174" s="216" t="s">
        <v>631</v>
      </c>
    </row>
    <row r="175" spans="1:17" s="239" customFormat="1">
      <c r="A175" s="202">
        <v>11</v>
      </c>
      <c r="B175" s="202" t="s">
        <v>719</v>
      </c>
      <c r="C175" s="202" t="s">
        <v>715</v>
      </c>
      <c r="D175" s="202" t="s">
        <v>719</v>
      </c>
      <c r="E175" s="214" t="s">
        <v>190</v>
      </c>
      <c r="F175" s="208">
        <v>254</v>
      </c>
      <c r="G175" s="208">
        <v>229</v>
      </c>
      <c r="H175" s="208">
        <v>163</v>
      </c>
      <c r="I175" s="202">
        <v>70</v>
      </c>
      <c r="J175" s="202">
        <v>130</v>
      </c>
      <c r="K175" s="205">
        <v>1.484</v>
      </c>
      <c r="L175" s="206" t="s">
        <v>814</v>
      </c>
      <c r="M175" s="209">
        <v>1911.01</v>
      </c>
      <c r="N175" s="215" t="s">
        <v>191</v>
      </c>
      <c r="O175" s="196" t="s">
        <v>198</v>
      </c>
      <c r="P175" s="197"/>
      <c r="Q175" s="216" t="s">
        <v>631</v>
      </c>
    </row>
    <row r="176" spans="1:17" s="239" customFormat="1">
      <c r="A176" s="202">
        <v>12</v>
      </c>
      <c r="B176" s="202" t="s">
        <v>720</v>
      </c>
      <c r="C176" s="202" t="s">
        <v>716</v>
      </c>
      <c r="D176" s="202" t="s">
        <v>720</v>
      </c>
      <c r="E176" s="214" t="s">
        <v>190</v>
      </c>
      <c r="F176" s="208">
        <v>254</v>
      </c>
      <c r="G176" s="208">
        <v>229</v>
      </c>
      <c r="H176" s="208">
        <v>163</v>
      </c>
      <c r="I176" s="202">
        <v>70</v>
      </c>
      <c r="J176" s="202">
        <v>130</v>
      </c>
      <c r="K176" s="205">
        <v>1.484</v>
      </c>
      <c r="L176" s="206" t="s">
        <v>814</v>
      </c>
      <c r="M176" s="209">
        <v>1911.01</v>
      </c>
      <c r="N176" s="215" t="s">
        <v>191</v>
      </c>
      <c r="O176" s="196" t="s">
        <v>198</v>
      </c>
      <c r="P176" s="197"/>
      <c r="Q176" s="216" t="s">
        <v>631</v>
      </c>
    </row>
    <row r="177" spans="1:17" s="239" customFormat="1">
      <c r="A177" s="202">
        <v>13</v>
      </c>
      <c r="B177" s="202" t="s">
        <v>276</v>
      </c>
      <c r="C177" s="202" t="s">
        <v>275</v>
      </c>
      <c r="D177" s="202" t="s">
        <v>276</v>
      </c>
      <c r="E177" s="214" t="s">
        <v>190</v>
      </c>
      <c r="F177" s="208">
        <v>254</v>
      </c>
      <c r="G177" s="208">
        <v>229</v>
      </c>
      <c r="H177" s="208">
        <v>163</v>
      </c>
      <c r="I177" s="202">
        <v>70</v>
      </c>
      <c r="J177" s="202">
        <v>130</v>
      </c>
      <c r="K177" s="205">
        <v>1.484</v>
      </c>
      <c r="L177" s="206" t="s">
        <v>814</v>
      </c>
      <c r="M177" s="209">
        <v>2119.6799999999998</v>
      </c>
      <c r="N177" s="215" t="s">
        <v>191</v>
      </c>
      <c r="O177" s="196" t="s">
        <v>198</v>
      </c>
      <c r="P177" s="197"/>
      <c r="Q177" s="216" t="s">
        <v>631</v>
      </c>
    </row>
    <row r="178" spans="1:17" s="239" customFormat="1">
      <c r="A178" s="202">
        <v>14</v>
      </c>
      <c r="B178" s="202" t="s">
        <v>309</v>
      </c>
      <c r="C178" s="202" t="s">
        <v>308</v>
      </c>
      <c r="D178" s="202" t="s">
        <v>309</v>
      </c>
      <c r="E178" s="214" t="s">
        <v>190</v>
      </c>
      <c r="F178" s="208">
        <v>254</v>
      </c>
      <c r="G178" s="208">
        <v>229</v>
      </c>
      <c r="H178" s="208">
        <v>163</v>
      </c>
      <c r="I178" s="202">
        <v>70</v>
      </c>
      <c r="J178" s="202">
        <v>130</v>
      </c>
      <c r="K178" s="205">
        <v>1.484</v>
      </c>
      <c r="L178" s="206" t="s">
        <v>814</v>
      </c>
      <c r="M178" s="209">
        <v>1971.94</v>
      </c>
      <c r="N178" s="215" t="s">
        <v>191</v>
      </c>
      <c r="O178" s="196" t="s">
        <v>198</v>
      </c>
      <c r="P178" s="197"/>
      <c r="Q178" s="216" t="s">
        <v>631</v>
      </c>
    </row>
    <row r="179" spans="1:17" s="234" customFormat="1">
      <c r="A179" s="202">
        <v>15</v>
      </c>
      <c r="B179" s="202" t="s">
        <v>727</v>
      </c>
      <c r="C179" s="202" t="s">
        <v>726</v>
      </c>
      <c r="D179" s="202" t="s">
        <v>727</v>
      </c>
      <c r="E179" s="214" t="s">
        <v>190</v>
      </c>
      <c r="F179" s="208">
        <v>259</v>
      </c>
      <c r="G179" s="208">
        <v>234</v>
      </c>
      <c r="H179" s="208">
        <v>163</v>
      </c>
      <c r="I179" s="202">
        <v>70</v>
      </c>
      <c r="J179" s="202">
        <v>130</v>
      </c>
      <c r="K179" s="205">
        <v>1.484</v>
      </c>
      <c r="L179" s="206" t="s">
        <v>814</v>
      </c>
      <c r="M179" s="209">
        <v>2325.4699999999998</v>
      </c>
      <c r="N179" s="215" t="s">
        <v>191</v>
      </c>
      <c r="O179" s="196" t="s">
        <v>198</v>
      </c>
      <c r="P179" s="197"/>
      <c r="Q179" s="216" t="s">
        <v>631</v>
      </c>
    </row>
    <row r="180" spans="1:17" s="239" customFormat="1">
      <c r="A180" s="202">
        <v>16</v>
      </c>
      <c r="B180" s="202" t="s">
        <v>286</v>
      </c>
      <c r="C180" s="202" t="s">
        <v>285</v>
      </c>
      <c r="D180" s="202" t="s">
        <v>286</v>
      </c>
      <c r="E180" s="214" t="s">
        <v>190</v>
      </c>
      <c r="F180" s="208">
        <v>238</v>
      </c>
      <c r="G180" s="208">
        <v>216</v>
      </c>
      <c r="H180" s="208">
        <v>163</v>
      </c>
      <c r="I180" s="202">
        <v>65</v>
      </c>
      <c r="J180" s="202">
        <v>124</v>
      </c>
      <c r="K180" s="205">
        <v>1.3140000000000001</v>
      </c>
      <c r="L180" s="206" t="s">
        <v>814</v>
      </c>
      <c r="M180" s="209">
        <v>1982.09</v>
      </c>
      <c r="N180" s="215" t="s">
        <v>191</v>
      </c>
      <c r="O180" s="196" t="s">
        <v>198</v>
      </c>
      <c r="P180" s="197"/>
      <c r="Q180" s="216" t="s">
        <v>631</v>
      </c>
    </row>
    <row r="181" spans="1:17" s="239" customFormat="1">
      <c r="A181" s="202">
        <v>17</v>
      </c>
      <c r="B181" s="202" t="s">
        <v>278</v>
      </c>
      <c r="C181" s="202" t="s">
        <v>277</v>
      </c>
      <c r="D181" s="202" t="s">
        <v>278</v>
      </c>
      <c r="E181" s="214" t="s">
        <v>190</v>
      </c>
      <c r="F181" s="208">
        <v>254</v>
      </c>
      <c r="G181" s="208">
        <v>229</v>
      </c>
      <c r="H181" s="208">
        <v>163</v>
      </c>
      <c r="I181" s="202">
        <v>70</v>
      </c>
      <c r="J181" s="202">
        <v>130</v>
      </c>
      <c r="K181" s="205">
        <v>1.484</v>
      </c>
      <c r="L181" s="206" t="s">
        <v>814</v>
      </c>
      <c r="M181" s="209">
        <v>2168.64</v>
      </c>
      <c r="N181" s="215" t="s">
        <v>191</v>
      </c>
      <c r="O181" s="196" t="s">
        <v>198</v>
      </c>
      <c r="P181" s="197"/>
      <c r="Q181" s="216" t="s">
        <v>631</v>
      </c>
    </row>
    <row r="182" spans="1:17" s="239" customFormat="1">
      <c r="A182" s="202">
        <v>18</v>
      </c>
      <c r="B182" s="202" t="s">
        <v>682</v>
      </c>
      <c r="C182" s="202" t="s">
        <v>678</v>
      </c>
      <c r="D182" s="202" t="s">
        <v>682</v>
      </c>
      <c r="E182" s="214" t="s">
        <v>190</v>
      </c>
      <c r="F182" s="208">
        <v>238</v>
      </c>
      <c r="G182" s="208">
        <v>216</v>
      </c>
      <c r="H182" s="208">
        <v>163</v>
      </c>
      <c r="I182" s="202">
        <v>65</v>
      </c>
      <c r="J182" s="202">
        <v>124</v>
      </c>
      <c r="K182" s="205">
        <v>1.3140000000000001</v>
      </c>
      <c r="L182" s="206" t="s">
        <v>814</v>
      </c>
      <c r="M182" s="209">
        <v>2109.62</v>
      </c>
      <c r="N182" s="215" t="s">
        <v>191</v>
      </c>
      <c r="O182" s="196" t="s">
        <v>198</v>
      </c>
      <c r="P182" s="197"/>
      <c r="Q182" s="216" t="s">
        <v>631</v>
      </c>
    </row>
    <row r="183" spans="1:17" s="239" customFormat="1">
      <c r="A183" s="202">
        <v>19</v>
      </c>
      <c r="B183" s="202" t="s">
        <v>728</v>
      </c>
      <c r="C183" s="202" t="s">
        <v>725</v>
      </c>
      <c r="D183" s="202" t="s">
        <v>728</v>
      </c>
      <c r="E183" s="214" t="s">
        <v>190</v>
      </c>
      <c r="F183" s="208">
        <v>243</v>
      </c>
      <c r="G183" s="208">
        <v>221</v>
      </c>
      <c r="H183" s="208">
        <v>163</v>
      </c>
      <c r="I183" s="202">
        <v>65</v>
      </c>
      <c r="J183" s="202">
        <v>124</v>
      </c>
      <c r="K183" s="205">
        <v>1.3140000000000001</v>
      </c>
      <c r="L183" s="206" t="s">
        <v>814</v>
      </c>
      <c r="M183" s="209">
        <v>2158.3000000000002</v>
      </c>
      <c r="N183" s="215" t="s">
        <v>191</v>
      </c>
      <c r="O183" s="196" t="s">
        <v>198</v>
      </c>
      <c r="P183" s="197"/>
      <c r="Q183" s="216" t="s">
        <v>631</v>
      </c>
    </row>
    <row r="184" spans="1:17" s="239" customFormat="1">
      <c r="A184" s="202">
        <v>20</v>
      </c>
      <c r="B184" s="202" t="s">
        <v>683</v>
      </c>
      <c r="C184" s="202" t="s">
        <v>679</v>
      </c>
      <c r="D184" s="202" t="s">
        <v>683</v>
      </c>
      <c r="E184" s="214" t="s">
        <v>190</v>
      </c>
      <c r="F184" s="208">
        <v>243</v>
      </c>
      <c r="G184" s="208">
        <v>221</v>
      </c>
      <c r="H184" s="208">
        <v>163</v>
      </c>
      <c r="I184" s="202">
        <v>65</v>
      </c>
      <c r="J184" s="202">
        <v>124</v>
      </c>
      <c r="K184" s="205">
        <v>1.3140000000000001</v>
      </c>
      <c r="L184" s="206" t="s">
        <v>814</v>
      </c>
      <c r="M184" s="209">
        <v>2289.52</v>
      </c>
      <c r="N184" s="215" t="s">
        <v>191</v>
      </c>
      <c r="O184" s="196" t="s">
        <v>198</v>
      </c>
      <c r="P184" s="197"/>
      <c r="Q184" s="216" t="s">
        <v>631</v>
      </c>
    </row>
    <row r="185" spans="1:17" s="239" customFormat="1">
      <c r="A185" s="202">
        <v>21</v>
      </c>
      <c r="B185" s="202" t="s">
        <v>796</v>
      </c>
      <c r="C185" s="202" t="s">
        <v>794</v>
      </c>
      <c r="D185" s="202" t="s">
        <v>796</v>
      </c>
      <c r="E185" s="214" t="s">
        <v>190</v>
      </c>
      <c r="F185" s="208">
        <v>243</v>
      </c>
      <c r="G185" s="208">
        <v>221</v>
      </c>
      <c r="H185" s="208">
        <v>163</v>
      </c>
      <c r="I185" s="202">
        <v>65</v>
      </c>
      <c r="J185" s="202">
        <v>124</v>
      </c>
      <c r="K185" s="205">
        <v>1.3140000000000001</v>
      </c>
      <c r="L185" s="206" t="s">
        <v>814</v>
      </c>
      <c r="M185" s="209">
        <v>2334.7600000000002</v>
      </c>
      <c r="N185" s="215" t="s">
        <v>191</v>
      </c>
      <c r="O185" s="196" t="s">
        <v>198</v>
      </c>
      <c r="Q185" s="216" t="s">
        <v>631</v>
      </c>
    </row>
    <row r="186" spans="1:17" s="239" customFormat="1">
      <c r="A186" s="202">
        <v>22</v>
      </c>
      <c r="B186" s="202" t="s">
        <v>684</v>
      </c>
      <c r="C186" s="202" t="s">
        <v>680</v>
      </c>
      <c r="D186" s="202" t="s">
        <v>684</v>
      </c>
      <c r="E186" s="214" t="s">
        <v>190</v>
      </c>
      <c r="F186" s="208">
        <v>254</v>
      </c>
      <c r="G186" s="208">
        <v>229</v>
      </c>
      <c r="H186" s="208">
        <v>163</v>
      </c>
      <c r="I186" s="202">
        <v>70</v>
      </c>
      <c r="J186" s="202">
        <v>130</v>
      </c>
      <c r="K186" s="205">
        <v>1.484</v>
      </c>
      <c r="L186" s="206" t="s">
        <v>814</v>
      </c>
      <c r="M186" s="209">
        <v>2286.0700000000002</v>
      </c>
      <c r="N186" s="215" t="s">
        <v>191</v>
      </c>
      <c r="O186" s="196" t="s">
        <v>198</v>
      </c>
      <c r="Q186" s="216" t="s">
        <v>631</v>
      </c>
    </row>
    <row r="187" spans="1:17" s="239" customFormat="1">
      <c r="A187" s="202">
        <v>23</v>
      </c>
      <c r="B187" s="202" t="s">
        <v>724</v>
      </c>
      <c r="C187" s="202" t="s">
        <v>723</v>
      </c>
      <c r="D187" s="202" t="s">
        <v>724</v>
      </c>
      <c r="E187" s="214" t="s">
        <v>190</v>
      </c>
      <c r="F187" s="208">
        <v>259</v>
      </c>
      <c r="G187" s="208">
        <v>234</v>
      </c>
      <c r="H187" s="208">
        <v>163</v>
      </c>
      <c r="I187" s="202">
        <v>70</v>
      </c>
      <c r="J187" s="202">
        <v>130</v>
      </c>
      <c r="K187" s="205">
        <v>1.484</v>
      </c>
      <c r="L187" s="206" t="s">
        <v>814</v>
      </c>
      <c r="M187" s="209">
        <v>2335.04</v>
      </c>
      <c r="N187" s="215" t="s">
        <v>191</v>
      </c>
      <c r="O187" s="196" t="s">
        <v>198</v>
      </c>
      <c r="Q187" s="216" t="s">
        <v>631</v>
      </c>
    </row>
    <row r="188" spans="1:17" s="239" customFormat="1">
      <c r="A188" s="202">
        <v>24</v>
      </c>
      <c r="B188" s="202" t="s">
        <v>685</v>
      </c>
      <c r="C188" s="202" t="s">
        <v>681</v>
      </c>
      <c r="D188" s="202" t="s">
        <v>685</v>
      </c>
      <c r="E188" s="214" t="s">
        <v>190</v>
      </c>
      <c r="F188" s="208">
        <v>259</v>
      </c>
      <c r="G188" s="208">
        <v>234</v>
      </c>
      <c r="H188" s="208">
        <v>163</v>
      </c>
      <c r="I188" s="202">
        <v>70</v>
      </c>
      <c r="J188" s="202">
        <v>130</v>
      </c>
      <c r="K188" s="205">
        <v>1.484</v>
      </c>
      <c r="L188" s="206" t="s">
        <v>814</v>
      </c>
      <c r="M188" s="209">
        <v>2478.0500000000002</v>
      </c>
      <c r="N188" s="215" t="s">
        <v>191</v>
      </c>
      <c r="O188" s="196" t="s">
        <v>198</v>
      </c>
      <c r="P188" s="197"/>
      <c r="Q188" s="216" t="s">
        <v>631</v>
      </c>
    </row>
    <row r="189" spans="1:17" s="239" customFormat="1">
      <c r="A189" s="202">
        <v>25</v>
      </c>
      <c r="B189" s="202" t="s">
        <v>797</v>
      </c>
      <c r="C189" s="202" t="s">
        <v>793</v>
      </c>
      <c r="D189" s="202" t="s">
        <v>797</v>
      </c>
      <c r="E189" s="214" t="s">
        <v>190</v>
      </c>
      <c r="F189" s="208">
        <v>259</v>
      </c>
      <c r="G189" s="208">
        <v>234</v>
      </c>
      <c r="H189" s="208">
        <v>163</v>
      </c>
      <c r="I189" s="202">
        <v>70</v>
      </c>
      <c r="J189" s="202">
        <v>130</v>
      </c>
      <c r="K189" s="205">
        <v>1.48</v>
      </c>
      <c r="L189" s="206" t="s">
        <v>814</v>
      </c>
      <c r="M189" s="209">
        <v>2527.0300000000002</v>
      </c>
      <c r="N189" s="215" t="s">
        <v>191</v>
      </c>
      <c r="O189" s="196" t="s">
        <v>198</v>
      </c>
      <c r="P189" s="197"/>
      <c r="Q189" s="216" t="s">
        <v>631</v>
      </c>
    </row>
    <row r="190" spans="1:17" s="239" customFormat="1">
      <c r="A190" s="202">
        <v>26</v>
      </c>
      <c r="B190" s="202" t="s">
        <v>256</v>
      </c>
      <c r="C190" s="202" t="s">
        <v>255</v>
      </c>
      <c r="D190" s="202" t="s">
        <v>256</v>
      </c>
      <c r="E190" s="214" t="s">
        <v>190</v>
      </c>
      <c r="F190" s="208">
        <v>223</v>
      </c>
      <c r="G190" s="208">
        <v>205</v>
      </c>
      <c r="H190" s="208">
        <v>156</v>
      </c>
      <c r="I190" s="202">
        <v>68</v>
      </c>
      <c r="J190" s="202">
        <v>119</v>
      </c>
      <c r="K190" s="205">
        <v>1.262</v>
      </c>
      <c r="L190" s="206" t="s">
        <v>814</v>
      </c>
      <c r="M190" s="209">
        <v>2438.2600000000002</v>
      </c>
      <c r="N190" s="215" t="s">
        <v>191</v>
      </c>
      <c r="O190" s="196" t="s">
        <v>198</v>
      </c>
      <c r="P190" s="197"/>
      <c r="Q190" s="216" t="s">
        <v>630</v>
      </c>
    </row>
    <row r="191" spans="1:17" s="239" customFormat="1">
      <c r="A191" s="202">
        <v>27</v>
      </c>
      <c r="B191" s="202" t="s">
        <v>248</v>
      </c>
      <c r="C191" s="202" t="s">
        <v>247</v>
      </c>
      <c r="D191" s="202" t="s">
        <v>248</v>
      </c>
      <c r="E191" s="214" t="s">
        <v>190</v>
      </c>
      <c r="F191" s="208">
        <v>223</v>
      </c>
      <c r="G191" s="208">
        <v>205</v>
      </c>
      <c r="H191" s="208">
        <v>156</v>
      </c>
      <c r="I191" s="202">
        <v>68</v>
      </c>
      <c r="J191" s="202">
        <v>119</v>
      </c>
      <c r="K191" s="205">
        <v>1.262</v>
      </c>
      <c r="L191" s="206" t="s">
        <v>814</v>
      </c>
      <c r="M191" s="209">
        <v>2438.67</v>
      </c>
      <c r="N191" s="215" t="s">
        <v>191</v>
      </c>
      <c r="O191" s="196" t="s">
        <v>198</v>
      </c>
      <c r="P191" s="197"/>
      <c r="Q191" s="216" t="s">
        <v>630</v>
      </c>
    </row>
    <row r="192" spans="1:17" s="239" customFormat="1">
      <c r="A192" s="202">
        <v>28</v>
      </c>
      <c r="B192" s="202" t="s">
        <v>252</v>
      </c>
      <c r="C192" s="202" t="s">
        <v>251</v>
      </c>
      <c r="D192" s="202" t="s">
        <v>252</v>
      </c>
      <c r="E192" s="214" t="s">
        <v>190</v>
      </c>
      <c r="F192" s="208">
        <v>223</v>
      </c>
      <c r="G192" s="208">
        <v>205</v>
      </c>
      <c r="H192" s="208">
        <v>156</v>
      </c>
      <c r="I192" s="202">
        <v>68</v>
      </c>
      <c r="J192" s="202">
        <v>119</v>
      </c>
      <c r="K192" s="205">
        <v>1.262</v>
      </c>
      <c r="L192" s="206" t="s">
        <v>814</v>
      </c>
      <c r="M192" s="209">
        <v>2437.5300000000002</v>
      </c>
      <c r="N192" s="215" t="s">
        <v>191</v>
      </c>
      <c r="O192" s="196" t="s">
        <v>198</v>
      </c>
      <c r="Q192" s="216" t="s">
        <v>630</v>
      </c>
    </row>
    <row r="193" spans="1:17" s="239" customFormat="1">
      <c r="A193" s="202">
        <v>29</v>
      </c>
      <c r="B193" s="202" t="s">
        <v>258</v>
      </c>
      <c r="C193" s="202" t="s">
        <v>257</v>
      </c>
      <c r="D193" s="202" t="s">
        <v>258</v>
      </c>
      <c r="E193" s="214" t="s">
        <v>190</v>
      </c>
      <c r="F193" s="208">
        <v>223</v>
      </c>
      <c r="G193" s="208">
        <v>205</v>
      </c>
      <c r="H193" s="208">
        <v>156</v>
      </c>
      <c r="I193" s="202">
        <v>68</v>
      </c>
      <c r="J193" s="202">
        <v>119</v>
      </c>
      <c r="K193" s="205">
        <v>1.262</v>
      </c>
      <c r="L193" s="206" t="s">
        <v>814</v>
      </c>
      <c r="M193" s="209">
        <v>2526.67</v>
      </c>
      <c r="N193" s="215" t="s">
        <v>191</v>
      </c>
      <c r="O193" s="196" t="s">
        <v>198</v>
      </c>
      <c r="P193" s="197"/>
      <c r="Q193" s="216" t="s">
        <v>630</v>
      </c>
    </row>
    <row r="194" spans="1:17" s="239" customFormat="1">
      <c r="A194" s="202">
        <v>30</v>
      </c>
      <c r="B194" s="202" t="s">
        <v>250</v>
      </c>
      <c r="C194" s="202" t="s">
        <v>249</v>
      </c>
      <c r="D194" s="202" t="s">
        <v>250</v>
      </c>
      <c r="E194" s="214" t="s">
        <v>190</v>
      </c>
      <c r="F194" s="208">
        <v>223</v>
      </c>
      <c r="G194" s="208">
        <v>205</v>
      </c>
      <c r="H194" s="208">
        <v>156</v>
      </c>
      <c r="I194" s="202">
        <v>68</v>
      </c>
      <c r="J194" s="202">
        <v>119</v>
      </c>
      <c r="K194" s="205">
        <v>1.262</v>
      </c>
      <c r="L194" s="206" t="s">
        <v>814</v>
      </c>
      <c r="M194" s="209">
        <v>2527.0700000000002</v>
      </c>
      <c r="N194" s="215" t="s">
        <v>191</v>
      </c>
      <c r="O194" s="196" t="s">
        <v>198</v>
      </c>
      <c r="P194" s="197"/>
      <c r="Q194" s="216" t="s">
        <v>630</v>
      </c>
    </row>
    <row r="195" spans="1:17" s="239" customFormat="1">
      <c r="A195" s="202">
        <v>31</v>
      </c>
      <c r="B195" s="202" t="s">
        <v>254</v>
      </c>
      <c r="C195" s="202" t="s">
        <v>253</v>
      </c>
      <c r="D195" s="202" t="s">
        <v>254</v>
      </c>
      <c r="E195" s="214" t="s">
        <v>190</v>
      </c>
      <c r="F195" s="208">
        <v>223</v>
      </c>
      <c r="G195" s="208">
        <v>205</v>
      </c>
      <c r="H195" s="208">
        <v>156</v>
      </c>
      <c r="I195" s="202">
        <v>68</v>
      </c>
      <c r="J195" s="202">
        <v>119</v>
      </c>
      <c r="K195" s="205">
        <v>1.262</v>
      </c>
      <c r="L195" s="206" t="s">
        <v>814</v>
      </c>
      <c r="M195" s="209">
        <v>2526.12</v>
      </c>
      <c r="N195" s="215" t="s">
        <v>191</v>
      </c>
      <c r="O195" s="196" t="s">
        <v>198</v>
      </c>
      <c r="P195" s="197"/>
      <c r="Q195" s="216" t="s">
        <v>630</v>
      </c>
    </row>
    <row r="196" spans="1:17" s="239" customFormat="1">
      <c r="A196" s="202">
        <v>32</v>
      </c>
      <c r="B196" s="202" t="s">
        <v>24</v>
      </c>
      <c r="C196" s="202" t="s">
        <v>540</v>
      </c>
      <c r="D196" s="202" t="s">
        <v>24</v>
      </c>
      <c r="E196" s="214" t="s">
        <v>190</v>
      </c>
      <c r="F196" s="208">
        <v>223</v>
      </c>
      <c r="G196" s="208">
        <v>205</v>
      </c>
      <c r="H196" s="208">
        <v>156</v>
      </c>
      <c r="I196" s="202">
        <v>68</v>
      </c>
      <c r="J196" s="202">
        <v>119</v>
      </c>
      <c r="K196" s="205">
        <v>1.262</v>
      </c>
      <c r="L196" s="206" t="s">
        <v>814</v>
      </c>
      <c r="M196" s="209">
        <v>2702.64</v>
      </c>
      <c r="N196" s="215" t="s">
        <v>191</v>
      </c>
      <c r="O196" s="196" t="s">
        <v>198</v>
      </c>
      <c r="Q196" s="216" t="s">
        <v>630</v>
      </c>
    </row>
    <row r="197" spans="1:17" s="239" customFormat="1">
      <c r="A197" s="202">
        <v>33</v>
      </c>
      <c r="B197" s="202" t="s">
        <v>816</v>
      </c>
      <c r="C197" s="202" t="s">
        <v>820</v>
      </c>
      <c r="D197" s="202" t="s">
        <v>816</v>
      </c>
      <c r="E197" s="214" t="s">
        <v>190</v>
      </c>
      <c r="F197" s="208">
        <v>232</v>
      </c>
      <c r="G197" s="208">
        <v>212</v>
      </c>
      <c r="H197" s="208">
        <v>156</v>
      </c>
      <c r="I197" s="202">
        <v>68</v>
      </c>
      <c r="J197" s="202">
        <v>119</v>
      </c>
      <c r="K197" s="205">
        <v>1.262</v>
      </c>
      <c r="L197" s="206" t="s">
        <v>814</v>
      </c>
      <c r="M197" s="209">
        <v>2827.91</v>
      </c>
      <c r="N197" s="232" t="s">
        <v>191</v>
      </c>
      <c r="O197" s="196" t="s">
        <v>198</v>
      </c>
      <c r="Q197" s="216" t="s">
        <v>630</v>
      </c>
    </row>
    <row r="198" spans="1:17" s="239" customFormat="1">
      <c r="A198" s="202">
        <v>34</v>
      </c>
      <c r="B198" s="202" t="s">
        <v>268</v>
      </c>
      <c r="C198" s="202" t="s">
        <v>267</v>
      </c>
      <c r="D198" s="202" t="s">
        <v>268</v>
      </c>
      <c r="E198" s="214" t="s">
        <v>190</v>
      </c>
      <c r="F198" s="208">
        <v>262</v>
      </c>
      <c r="G198" s="208">
        <v>242</v>
      </c>
      <c r="H198" s="208">
        <v>164</v>
      </c>
      <c r="I198" s="202">
        <v>73</v>
      </c>
      <c r="J198" s="202">
        <v>126</v>
      </c>
      <c r="K198" s="205">
        <v>1.518</v>
      </c>
      <c r="L198" s="206" t="s">
        <v>814</v>
      </c>
      <c r="M198" s="209">
        <v>2594.8000000000002</v>
      </c>
      <c r="N198" s="232" t="s">
        <v>191</v>
      </c>
      <c r="O198" s="196" t="s">
        <v>198</v>
      </c>
      <c r="P198" s="197"/>
      <c r="Q198" s="216" t="s">
        <v>630</v>
      </c>
    </row>
    <row r="199" spans="1:17" s="239" customFormat="1">
      <c r="A199" s="202">
        <v>35</v>
      </c>
      <c r="B199" s="202" t="s">
        <v>260</v>
      </c>
      <c r="C199" s="202" t="s">
        <v>259</v>
      </c>
      <c r="D199" s="202" t="s">
        <v>260</v>
      </c>
      <c r="E199" s="214" t="s">
        <v>190</v>
      </c>
      <c r="F199" s="208">
        <v>262</v>
      </c>
      <c r="G199" s="208">
        <v>242</v>
      </c>
      <c r="H199" s="208">
        <v>164</v>
      </c>
      <c r="I199" s="202">
        <v>73</v>
      </c>
      <c r="J199" s="202">
        <v>126</v>
      </c>
      <c r="K199" s="205">
        <v>1.518</v>
      </c>
      <c r="L199" s="206" t="s">
        <v>814</v>
      </c>
      <c r="M199" s="209">
        <v>2593.11</v>
      </c>
      <c r="N199" s="215" t="s">
        <v>191</v>
      </c>
      <c r="O199" s="196" t="s">
        <v>198</v>
      </c>
      <c r="P199" s="197"/>
      <c r="Q199" s="216" t="s">
        <v>630</v>
      </c>
    </row>
    <row r="200" spans="1:17" s="239" customFormat="1">
      <c r="A200" s="202">
        <v>36</v>
      </c>
      <c r="B200" s="202" t="s">
        <v>264</v>
      </c>
      <c r="C200" s="202" t="s">
        <v>263</v>
      </c>
      <c r="D200" s="202" t="s">
        <v>264</v>
      </c>
      <c r="E200" s="214" t="s">
        <v>190</v>
      </c>
      <c r="F200" s="208">
        <v>262</v>
      </c>
      <c r="G200" s="208">
        <v>242</v>
      </c>
      <c r="H200" s="208">
        <v>164</v>
      </c>
      <c r="I200" s="202">
        <v>73</v>
      </c>
      <c r="J200" s="202">
        <v>126</v>
      </c>
      <c r="K200" s="205">
        <v>1.518</v>
      </c>
      <c r="L200" s="206" t="s">
        <v>814</v>
      </c>
      <c r="M200" s="209">
        <v>2593.2199999999998</v>
      </c>
      <c r="N200" s="215" t="s">
        <v>191</v>
      </c>
      <c r="O200" s="196" t="s">
        <v>198</v>
      </c>
      <c r="P200" s="197"/>
      <c r="Q200" s="216" t="s">
        <v>630</v>
      </c>
    </row>
    <row r="201" spans="1:17" s="239" customFormat="1">
      <c r="A201" s="202">
        <v>37</v>
      </c>
      <c r="B201" s="202" t="s">
        <v>270</v>
      </c>
      <c r="C201" s="202" t="s">
        <v>269</v>
      </c>
      <c r="D201" s="202" t="s">
        <v>270</v>
      </c>
      <c r="E201" s="214" t="s">
        <v>190</v>
      </c>
      <c r="F201" s="208">
        <v>262</v>
      </c>
      <c r="G201" s="208">
        <v>242</v>
      </c>
      <c r="H201" s="208">
        <v>164</v>
      </c>
      <c r="I201" s="202">
        <v>73</v>
      </c>
      <c r="J201" s="202">
        <v>126</v>
      </c>
      <c r="K201" s="205">
        <v>1.518</v>
      </c>
      <c r="L201" s="206" t="s">
        <v>814</v>
      </c>
      <c r="M201" s="209">
        <v>2594.7800000000002</v>
      </c>
      <c r="N201" s="215" t="s">
        <v>191</v>
      </c>
      <c r="O201" s="196" t="s">
        <v>198</v>
      </c>
      <c r="P201" s="197"/>
      <c r="Q201" s="216" t="s">
        <v>630</v>
      </c>
    </row>
    <row r="202" spans="1:17" s="239" customFormat="1">
      <c r="A202" s="202">
        <v>38</v>
      </c>
      <c r="B202" s="202" t="s">
        <v>262</v>
      </c>
      <c r="C202" s="202" t="s">
        <v>261</v>
      </c>
      <c r="D202" s="202" t="s">
        <v>262</v>
      </c>
      <c r="E202" s="214" t="s">
        <v>190</v>
      </c>
      <c r="F202" s="208">
        <v>262</v>
      </c>
      <c r="G202" s="208">
        <v>242</v>
      </c>
      <c r="H202" s="208">
        <v>164</v>
      </c>
      <c r="I202" s="202">
        <v>73</v>
      </c>
      <c r="J202" s="202">
        <v>126</v>
      </c>
      <c r="K202" s="205">
        <v>1.518</v>
      </c>
      <c r="L202" s="206" t="s">
        <v>814</v>
      </c>
      <c r="M202" s="209">
        <v>2593.09</v>
      </c>
      <c r="N202" s="215" t="s">
        <v>191</v>
      </c>
      <c r="O202" s="196" t="s">
        <v>198</v>
      </c>
      <c r="P202" s="197"/>
      <c r="Q202" s="216" t="s">
        <v>630</v>
      </c>
    </row>
    <row r="203" spans="1:17" s="239" customFormat="1">
      <c r="A203" s="202">
        <v>39</v>
      </c>
      <c r="B203" s="202" t="s">
        <v>266</v>
      </c>
      <c r="C203" s="202" t="s">
        <v>265</v>
      </c>
      <c r="D203" s="202" t="s">
        <v>266</v>
      </c>
      <c r="E203" s="214" t="s">
        <v>190</v>
      </c>
      <c r="F203" s="208">
        <v>262</v>
      </c>
      <c r="G203" s="208">
        <v>242</v>
      </c>
      <c r="H203" s="208">
        <v>164</v>
      </c>
      <c r="I203" s="202">
        <v>73</v>
      </c>
      <c r="J203" s="202">
        <v>126</v>
      </c>
      <c r="K203" s="205">
        <v>1.518</v>
      </c>
      <c r="L203" s="206" t="s">
        <v>814</v>
      </c>
      <c r="M203" s="209">
        <v>2593.2199999999998</v>
      </c>
      <c r="N203" s="215" t="s">
        <v>191</v>
      </c>
      <c r="O203" s="196" t="s">
        <v>198</v>
      </c>
      <c r="P203" s="197"/>
      <c r="Q203" s="216" t="s">
        <v>630</v>
      </c>
    </row>
    <row r="204" spans="1:17" s="239" customFormat="1">
      <c r="A204" s="202">
        <v>40</v>
      </c>
      <c r="B204" s="202" t="s">
        <v>305</v>
      </c>
      <c r="C204" s="202" t="s">
        <v>304</v>
      </c>
      <c r="D204" s="202" t="s">
        <v>305</v>
      </c>
      <c r="E204" s="214" t="s">
        <v>190</v>
      </c>
      <c r="F204" s="208">
        <v>194</v>
      </c>
      <c r="G204" s="208">
        <v>174</v>
      </c>
      <c r="H204" s="208">
        <v>157</v>
      </c>
      <c r="I204" s="202">
        <v>62</v>
      </c>
      <c r="J204" s="202">
        <v>116</v>
      </c>
      <c r="K204" s="205">
        <v>1.129</v>
      </c>
      <c r="L204" s="206" t="s">
        <v>814</v>
      </c>
      <c r="M204" s="209">
        <v>1379.26</v>
      </c>
      <c r="N204" s="215" t="s">
        <v>191</v>
      </c>
      <c r="O204" s="196" t="s">
        <v>287</v>
      </c>
      <c r="P204" s="197"/>
      <c r="Q204" s="216" t="s">
        <v>631</v>
      </c>
    </row>
    <row r="205" spans="1:17" s="239" customFormat="1">
      <c r="A205" s="202">
        <v>41</v>
      </c>
      <c r="B205" s="202" t="s">
        <v>307</v>
      </c>
      <c r="C205" s="202" t="s">
        <v>306</v>
      </c>
      <c r="D205" s="202" t="s">
        <v>307</v>
      </c>
      <c r="E205" s="214" t="s">
        <v>190</v>
      </c>
      <c r="F205" s="208">
        <v>215</v>
      </c>
      <c r="G205" s="208">
        <v>194</v>
      </c>
      <c r="H205" s="208">
        <v>158</v>
      </c>
      <c r="I205" s="202">
        <v>62</v>
      </c>
      <c r="J205" s="202">
        <v>121</v>
      </c>
      <c r="K205" s="205">
        <v>1.1850000000000001</v>
      </c>
      <c r="L205" s="206" t="s">
        <v>814</v>
      </c>
      <c r="M205" s="209">
        <v>1481.8</v>
      </c>
      <c r="N205" s="215" t="s">
        <v>191</v>
      </c>
      <c r="O205" s="196" t="s">
        <v>287</v>
      </c>
      <c r="P205" s="197"/>
      <c r="Q205" s="216" t="s">
        <v>631</v>
      </c>
    </row>
    <row r="206" spans="1:17" s="239" customFormat="1">
      <c r="A206" s="202">
        <v>42</v>
      </c>
      <c r="B206" s="202" t="s">
        <v>545</v>
      </c>
      <c r="C206" s="202" t="s">
        <v>543</v>
      </c>
      <c r="D206" s="202" t="s">
        <v>545</v>
      </c>
      <c r="E206" s="214" t="s">
        <v>190</v>
      </c>
      <c r="F206" s="208">
        <v>193</v>
      </c>
      <c r="G206" s="208">
        <v>183</v>
      </c>
      <c r="H206" s="208">
        <v>157</v>
      </c>
      <c r="I206" s="202">
        <v>62</v>
      </c>
      <c r="J206" s="202">
        <v>116</v>
      </c>
      <c r="K206" s="205">
        <v>1.129</v>
      </c>
      <c r="L206" s="206" t="s">
        <v>814</v>
      </c>
      <c r="M206" s="209">
        <v>1508.08</v>
      </c>
      <c r="N206" s="215" t="s">
        <v>191</v>
      </c>
      <c r="O206" s="196" t="s">
        <v>287</v>
      </c>
      <c r="P206" s="197"/>
      <c r="Q206" s="216" t="s">
        <v>631</v>
      </c>
    </row>
    <row r="207" spans="1:17" s="239" customFormat="1">
      <c r="A207" s="202">
        <v>43</v>
      </c>
      <c r="B207" s="202" t="s">
        <v>546</v>
      </c>
      <c r="C207" s="202" t="s">
        <v>544</v>
      </c>
      <c r="D207" s="202" t="s">
        <v>546</v>
      </c>
      <c r="E207" s="214" t="s">
        <v>190</v>
      </c>
      <c r="F207" s="208">
        <v>213</v>
      </c>
      <c r="G207" s="208">
        <v>203</v>
      </c>
      <c r="H207" s="208">
        <v>158</v>
      </c>
      <c r="I207" s="202">
        <v>62</v>
      </c>
      <c r="J207" s="202">
        <v>121</v>
      </c>
      <c r="K207" s="205">
        <v>1.1850000000000001</v>
      </c>
      <c r="L207" s="206" t="s">
        <v>814</v>
      </c>
      <c r="M207" s="209">
        <v>1655.83</v>
      </c>
      <c r="N207" s="215" t="s">
        <v>191</v>
      </c>
      <c r="O207" s="196" t="s">
        <v>287</v>
      </c>
      <c r="P207" s="197"/>
      <c r="Q207" s="216" t="s">
        <v>631</v>
      </c>
    </row>
    <row r="208" spans="1:17" s="234" customFormat="1">
      <c r="A208" s="202">
        <v>1</v>
      </c>
      <c r="B208" s="202" t="s">
        <v>854</v>
      </c>
      <c r="C208" s="202" t="s">
        <v>865</v>
      </c>
      <c r="D208" s="202" t="s">
        <v>854</v>
      </c>
      <c r="E208" s="214" t="s">
        <v>190</v>
      </c>
      <c r="F208" s="208">
        <v>260</v>
      </c>
      <c r="G208" s="208">
        <v>235</v>
      </c>
      <c r="H208" s="208">
        <v>162</v>
      </c>
      <c r="I208" s="202">
        <v>70</v>
      </c>
      <c r="J208" s="202">
        <v>124</v>
      </c>
      <c r="K208" s="205">
        <v>1.407</v>
      </c>
      <c r="L208" s="206" t="s">
        <v>814</v>
      </c>
      <c r="M208" s="209">
        <v>2049.3000000000002</v>
      </c>
      <c r="N208" s="215" t="s">
        <v>191</v>
      </c>
      <c r="O208" s="196" t="s">
        <v>198</v>
      </c>
      <c r="P208" s="197"/>
      <c r="Q208" s="216" t="s">
        <v>630</v>
      </c>
    </row>
    <row r="209" spans="1:17" s="234" customFormat="1">
      <c r="A209" s="202">
        <v>2</v>
      </c>
      <c r="B209" s="202" t="s">
        <v>855</v>
      </c>
      <c r="C209" s="202" t="s">
        <v>862</v>
      </c>
      <c r="D209" s="202" t="s">
        <v>855</v>
      </c>
      <c r="E209" s="214" t="s">
        <v>190</v>
      </c>
      <c r="F209" s="208">
        <v>265</v>
      </c>
      <c r="G209" s="208">
        <v>240</v>
      </c>
      <c r="H209" s="208">
        <v>162</v>
      </c>
      <c r="I209" s="202">
        <v>70</v>
      </c>
      <c r="J209" s="202">
        <v>124</v>
      </c>
      <c r="K209" s="205">
        <v>1.407</v>
      </c>
      <c r="L209" s="206" t="s">
        <v>814</v>
      </c>
      <c r="M209" s="209">
        <v>2375.44</v>
      </c>
      <c r="N209" s="215" t="s">
        <v>191</v>
      </c>
      <c r="O209" s="196" t="s">
        <v>198</v>
      </c>
      <c r="P209" s="197"/>
      <c r="Q209" s="216" t="s">
        <v>630</v>
      </c>
    </row>
    <row r="210" spans="1:17" s="234" customFormat="1">
      <c r="A210" s="202">
        <v>3</v>
      </c>
      <c r="B210" s="202" t="s">
        <v>856</v>
      </c>
      <c r="C210" s="202" t="s">
        <v>860</v>
      </c>
      <c r="D210" s="202" t="s">
        <v>856</v>
      </c>
      <c r="E210" s="214" t="s">
        <v>190</v>
      </c>
      <c r="F210" s="208">
        <v>265</v>
      </c>
      <c r="G210" s="208">
        <v>240</v>
      </c>
      <c r="H210" s="208">
        <v>162</v>
      </c>
      <c r="I210" s="202">
        <v>70</v>
      </c>
      <c r="J210" s="202">
        <v>124</v>
      </c>
      <c r="K210" s="205">
        <v>1.407</v>
      </c>
      <c r="L210" s="206" t="s">
        <v>814</v>
      </c>
      <c r="M210" s="209">
        <v>2210.5700000000002</v>
      </c>
      <c r="N210" s="215" t="s">
        <v>191</v>
      </c>
      <c r="O210" s="196" t="s">
        <v>198</v>
      </c>
      <c r="P210" s="197"/>
      <c r="Q210" s="216" t="s">
        <v>630</v>
      </c>
    </row>
    <row r="211" spans="1:17">
      <c r="A211" s="202"/>
      <c r="B211" s="202" t="s">
        <v>857</v>
      </c>
      <c r="C211" s="202" t="s">
        <v>861</v>
      </c>
      <c r="D211" s="202" t="s">
        <v>857</v>
      </c>
      <c r="E211" s="214" t="s">
        <v>190</v>
      </c>
      <c r="F211" s="208">
        <v>265</v>
      </c>
      <c r="G211" s="208">
        <v>240</v>
      </c>
      <c r="H211" s="208">
        <v>162</v>
      </c>
      <c r="I211" s="202">
        <v>70</v>
      </c>
      <c r="J211" s="202">
        <v>124</v>
      </c>
      <c r="K211" s="205">
        <v>1.407</v>
      </c>
      <c r="L211" s="206" t="s">
        <v>814</v>
      </c>
      <c r="M211" s="209">
        <v>2608.91</v>
      </c>
      <c r="N211" s="215" t="s">
        <v>191</v>
      </c>
      <c r="O211" s="196" t="s">
        <v>198</v>
      </c>
      <c r="P211" s="197"/>
      <c r="Q211" s="216" t="s">
        <v>630</v>
      </c>
    </row>
    <row r="212" spans="1:17">
      <c r="A212" s="202"/>
      <c r="B212" s="202" t="s">
        <v>858</v>
      </c>
      <c r="C212" s="202" t="s">
        <v>863</v>
      </c>
      <c r="D212" s="202" t="s">
        <v>858</v>
      </c>
      <c r="E212" s="214" t="s">
        <v>190</v>
      </c>
      <c r="F212" s="208">
        <v>260</v>
      </c>
      <c r="G212" s="208">
        <v>235</v>
      </c>
      <c r="H212" s="208">
        <v>162</v>
      </c>
      <c r="I212" s="202">
        <v>70</v>
      </c>
      <c r="J212" s="202">
        <v>124</v>
      </c>
      <c r="K212" s="205">
        <v>1.407</v>
      </c>
      <c r="L212" s="206" t="s">
        <v>814</v>
      </c>
      <c r="M212" s="209">
        <v>1884.72</v>
      </c>
      <c r="N212" s="215" t="s">
        <v>191</v>
      </c>
      <c r="O212" s="196" t="s">
        <v>198</v>
      </c>
      <c r="P212" s="197"/>
      <c r="Q212" s="216" t="s">
        <v>630</v>
      </c>
    </row>
    <row r="213" spans="1:17">
      <c r="A213" s="202"/>
      <c r="B213" s="202" t="s">
        <v>859</v>
      </c>
      <c r="C213" s="202" t="s">
        <v>864</v>
      </c>
      <c r="D213" s="202" t="s">
        <v>859</v>
      </c>
      <c r="E213" s="214" t="s">
        <v>190</v>
      </c>
      <c r="F213" s="208">
        <v>260</v>
      </c>
      <c r="G213" s="208">
        <v>235</v>
      </c>
      <c r="H213" s="208">
        <v>162</v>
      </c>
      <c r="I213" s="202">
        <v>70</v>
      </c>
      <c r="J213" s="202">
        <v>124</v>
      </c>
      <c r="K213" s="205">
        <v>1.407</v>
      </c>
      <c r="L213" s="206" t="s">
        <v>814</v>
      </c>
      <c r="M213" s="209">
        <v>2283.0300000000002</v>
      </c>
      <c r="N213" s="215" t="s">
        <v>191</v>
      </c>
      <c r="O213" s="196" t="s">
        <v>198</v>
      </c>
      <c r="P213" s="197"/>
      <c r="Q213" s="216" t="s">
        <v>630</v>
      </c>
    </row>
    <row r="214" spans="1:17">
      <c r="A214" s="202"/>
      <c r="B214" s="202"/>
      <c r="C214" s="202"/>
      <c r="D214" s="202"/>
      <c r="E214" s="214" t="s">
        <v>190</v>
      </c>
      <c r="F214" s="208"/>
      <c r="G214" s="208"/>
      <c r="H214" s="208"/>
      <c r="I214" s="202"/>
      <c r="J214" s="202"/>
      <c r="K214" s="205"/>
      <c r="L214" s="206"/>
      <c r="M214" s="219"/>
      <c r="N214" s="215" t="s">
        <v>191</v>
      </c>
      <c r="O214" s="196"/>
      <c r="P214" s="197"/>
      <c r="Q214" s="216"/>
    </row>
    <row r="215" spans="1:17">
      <c r="A215" s="202"/>
      <c r="B215" s="202"/>
      <c r="C215" s="202"/>
      <c r="D215" s="202"/>
      <c r="E215" s="214" t="s">
        <v>190</v>
      </c>
      <c r="F215" s="208"/>
      <c r="G215" s="208"/>
      <c r="H215" s="208"/>
      <c r="I215" s="202"/>
      <c r="J215" s="202"/>
      <c r="K215" s="205"/>
      <c r="L215" s="206"/>
      <c r="M215" s="219"/>
      <c r="N215" s="215" t="s">
        <v>191</v>
      </c>
      <c r="O215" s="196"/>
      <c r="P215" s="197"/>
      <c r="Q215" s="216"/>
    </row>
    <row r="216" spans="1:17" s="239" customFormat="1">
      <c r="A216" s="202"/>
      <c r="B216" s="202"/>
      <c r="C216" s="202"/>
      <c r="D216" s="202"/>
      <c r="E216" s="214" t="s">
        <v>190</v>
      </c>
      <c r="F216" s="208"/>
      <c r="G216" s="208"/>
      <c r="H216" s="208"/>
      <c r="I216" s="202"/>
      <c r="J216" s="202"/>
      <c r="K216" s="205"/>
      <c r="L216" s="206"/>
      <c r="M216" s="209"/>
      <c r="N216" s="215" t="s">
        <v>191</v>
      </c>
      <c r="O216" s="196"/>
      <c r="P216" s="197"/>
      <c r="Q216" s="216"/>
    </row>
    <row r="217" spans="1:17" s="239" customFormat="1">
      <c r="A217" s="202">
        <v>1</v>
      </c>
      <c r="B217" s="202" t="s">
        <v>354</v>
      </c>
      <c r="C217" s="202" t="s">
        <v>353</v>
      </c>
      <c r="D217" s="202" t="s">
        <v>354</v>
      </c>
      <c r="E217" s="214" t="s">
        <v>190</v>
      </c>
      <c r="F217" s="208">
        <v>305</v>
      </c>
      <c r="G217" s="208">
        <v>269</v>
      </c>
      <c r="H217" s="208">
        <v>169</v>
      </c>
      <c r="I217" s="202">
        <v>55</v>
      </c>
      <c r="J217" s="202">
        <v>165</v>
      </c>
      <c r="K217" s="205">
        <v>1.534</v>
      </c>
      <c r="L217" s="206" t="s">
        <v>815</v>
      </c>
      <c r="M217" s="209">
        <v>3674.36</v>
      </c>
      <c r="N217" s="215" t="s">
        <v>191</v>
      </c>
      <c r="O217" s="196" t="s">
        <v>198</v>
      </c>
      <c r="P217" s="197"/>
      <c r="Q217" s="216" t="s">
        <v>630</v>
      </c>
    </row>
    <row r="218" spans="1:17" s="239" customFormat="1">
      <c r="A218" s="202">
        <v>2</v>
      </c>
      <c r="B218" s="202" t="s">
        <v>356</v>
      </c>
      <c r="C218" s="202" t="s">
        <v>355</v>
      </c>
      <c r="D218" s="202" t="s">
        <v>356</v>
      </c>
      <c r="E218" s="214" t="s">
        <v>190</v>
      </c>
      <c r="F218" s="208">
        <v>297</v>
      </c>
      <c r="G218" s="208">
        <v>262</v>
      </c>
      <c r="H218" s="208">
        <v>169</v>
      </c>
      <c r="I218" s="202">
        <v>55</v>
      </c>
      <c r="J218" s="202">
        <v>165</v>
      </c>
      <c r="K218" s="205">
        <v>1.534</v>
      </c>
      <c r="L218" s="206" t="s">
        <v>815</v>
      </c>
      <c r="M218" s="209">
        <v>3607.72</v>
      </c>
      <c r="N218" s="215" t="s">
        <v>191</v>
      </c>
      <c r="O218" s="196" t="s">
        <v>198</v>
      </c>
      <c r="P218" s="197"/>
      <c r="Q218" s="216" t="s">
        <v>631</v>
      </c>
    </row>
    <row r="219" spans="1:17" s="239" customFormat="1">
      <c r="A219" s="202">
        <v>3</v>
      </c>
      <c r="B219" s="202" t="s">
        <v>358</v>
      </c>
      <c r="C219" s="202" t="s">
        <v>357</v>
      </c>
      <c r="D219" s="202" t="s">
        <v>358</v>
      </c>
      <c r="E219" s="214" t="s">
        <v>190</v>
      </c>
      <c r="F219" s="208">
        <v>305</v>
      </c>
      <c r="G219" s="208">
        <v>269</v>
      </c>
      <c r="H219" s="208">
        <v>169</v>
      </c>
      <c r="I219" s="202">
        <v>55</v>
      </c>
      <c r="J219" s="202">
        <v>165</v>
      </c>
      <c r="K219" s="205">
        <v>1.534</v>
      </c>
      <c r="L219" s="206" t="s">
        <v>815</v>
      </c>
      <c r="M219" s="209">
        <v>3675.11</v>
      </c>
      <c r="N219" s="215" t="s">
        <v>191</v>
      </c>
      <c r="O219" s="196" t="s">
        <v>198</v>
      </c>
      <c r="P219" s="197"/>
      <c r="Q219" s="216" t="s">
        <v>630</v>
      </c>
    </row>
    <row r="220" spans="1:17" s="239" customFormat="1">
      <c r="A220" s="202">
        <v>4</v>
      </c>
      <c r="B220" s="202" t="s">
        <v>360</v>
      </c>
      <c r="C220" s="202" t="s">
        <v>359</v>
      </c>
      <c r="D220" s="202" t="s">
        <v>360</v>
      </c>
      <c r="E220" s="214" t="s">
        <v>190</v>
      </c>
      <c r="F220" s="208">
        <v>298</v>
      </c>
      <c r="G220" s="208">
        <v>262</v>
      </c>
      <c r="H220" s="208">
        <v>169</v>
      </c>
      <c r="I220" s="202">
        <v>55</v>
      </c>
      <c r="J220" s="202">
        <v>165</v>
      </c>
      <c r="K220" s="205">
        <v>1.534</v>
      </c>
      <c r="L220" s="206" t="s">
        <v>815</v>
      </c>
      <c r="M220" s="209">
        <v>3638.5</v>
      </c>
      <c r="N220" s="215" t="s">
        <v>191</v>
      </c>
      <c r="O220" s="196" t="s">
        <v>198</v>
      </c>
      <c r="P220" s="197"/>
      <c r="Q220" s="216" t="s">
        <v>631</v>
      </c>
    </row>
    <row r="221" spans="1:17" s="239" customFormat="1">
      <c r="A221" s="202">
        <v>5</v>
      </c>
      <c r="B221" s="202" t="s">
        <v>530</v>
      </c>
      <c r="C221" s="202" t="s">
        <v>529</v>
      </c>
      <c r="D221" s="202" t="s">
        <v>530</v>
      </c>
      <c r="E221" s="214" t="s">
        <v>190</v>
      </c>
      <c r="F221" s="208">
        <v>305</v>
      </c>
      <c r="G221" s="208">
        <v>269</v>
      </c>
      <c r="H221" s="208">
        <v>169</v>
      </c>
      <c r="I221" s="202">
        <v>55</v>
      </c>
      <c r="J221" s="202">
        <v>165</v>
      </c>
      <c r="K221" s="205">
        <v>1.534</v>
      </c>
      <c r="L221" s="206" t="s">
        <v>815</v>
      </c>
      <c r="M221" s="209">
        <v>4028.1</v>
      </c>
      <c r="N221" s="215" t="s">
        <v>191</v>
      </c>
      <c r="O221" s="196" t="s">
        <v>198</v>
      </c>
      <c r="P221" s="197"/>
      <c r="Q221" s="216" t="s">
        <v>630</v>
      </c>
    </row>
    <row r="222" spans="1:17" s="239" customFormat="1">
      <c r="A222" s="202">
        <v>6</v>
      </c>
      <c r="B222" s="202" t="s">
        <v>515</v>
      </c>
      <c r="C222" s="202" t="s">
        <v>514</v>
      </c>
      <c r="D222" s="202" t="s">
        <v>515</v>
      </c>
      <c r="E222" s="214" t="s">
        <v>190</v>
      </c>
      <c r="F222" s="208">
        <v>305</v>
      </c>
      <c r="G222" s="208">
        <v>269</v>
      </c>
      <c r="H222" s="208">
        <v>169</v>
      </c>
      <c r="I222" s="202">
        <v>55</v>
      </c>
      <c r="J222" s="202">
        <v>165</v>
      </c>
      <c r="K222" s="205">
        <v>1.534</v>
      </c>
      <c r="L222" s="206" t="s">
        <v>815</v>
      </c>
      <c r="M222" s="209">
        <v>3987.83</v>
      </c>
      <c r="N222" s="215" t="s">
        <v>191</v>
      </c>
      <c r="O222" s="196" t="s">
        <v>198</v>
      </c>
      <c r="P222" s="197"/>
      <c r="Q222" s="216" t="s">
        <v>631</v>
      </c>
    </row>
    <row r="223" spans="1:17" s="239" customFormat="1">
      <c r="A223" s="202">
        <v>7</v>
      </c>
      <c r="B223" s="202" t="s">
        <v>40</v>
      </c>
      <c r="C223" s="202" t="s">
        <v>39</v>
      </c>
      <c r="D223" s="202" t="s">
        <v>40</v>
      </c>
      <c r="E223" s="214" t="s">
        <v>190</v>
      </c>
      <c r="F223" s="208">
        <v>305</v>
      </c>
      <c r="G223" s="208">
        <v>269</v>
      </c>
      <c r="H223" s="208">
        <v>169</v>
      </c>
      <c r="I223" s="202">
        <v>55</v>
      </c>
      <c r="J223" s="202">
        <v>165</v>
      </c>
      <c r="K223" s="205">
        <v>1.534</v>
      </c>
      <c r="L223" s="206" t="s">
        <v>815</v>
      </c>
      <c r="M223" s="209">
        <v>4028.02</v>
      </c>
      <c r="N223" s="215" t="s">
        <v>191</v>
      </c>
      <c r="O223" s="196" t="s">
        <v>198</v>
      </c>
      <c r="P223" s="197"/>
      <c r="Q223" s="216" t="s">
        <v>630</v>
      </c>
    </row>
    <row r="224" spans="1:17" s="239" customFormat="1">
      <c r="A224" s="202">
        <v>8</v>
      </c>
      <c r="B224" s="202" t="s">
        <v>817</v>
      </c>
      <c r="C224" s="202" t="s">
        <v>821</v>
      </c>
      <c r="D224" s="202" t="s">
        <v>817</v>
      </c>
      <c r="E224" s="214" t="s">
        <v>190</v>
      </c>
      <c r="F224" s="208">
        <v>311</v>
      </c>
      <c r="G224" s="208">
        <v>275</v>
      </c>
      <c r="H224" s="208">
        <v>169</v>
      </c>
      <c r="I224" s="202">
        <v>55</v>
      </c>
      <c r="J224" s="202">
        <v>165</v>
      </c>
      <c r="K224" s="205">
        <v>1.534</v>
      </c>
      <c r="L224" s="206" t="s">
        <v>815</v>
      </c>
      <c r="M224" s="209">
        <v>5304.71</v>
      </c>
      <c r="N224" s="215" t="s">
        <v>191</v>
      </c>
      <c r="O224" s="196" t="s">
        <v>198</v>
      </c>
      <c r="P224" s="197"/>
      <c r="Q224" s="216" t="s">
        <v>630</v>
      </c>
    </row>
    <row r="225" spans="1:17" s="239" customFormat="1">
      <c r="A225" s="202">
        <v>9</v>
      </c>
      <c r="B225" s="202" t="s">
        <v>780</v>
      </c>
      <c r="C225" s="202" t="s">
        <v>779</v>
      </c>
      <c r="D225" s="202" t="s">
        <v>780</v>
      </c>
      <c r="E225" s="214" t="s">
        <v>190</v>
      </c>
      <c r="F225" s="208">
        <v>311</v>
      </c>
      <c r="G225" s="208">
        <v>275</v>
      </c>
      <c r="H225" s="208">
        <v>169</v>
      </c>
      <c r="I225" s="202">
        <v>55</v>
      </c>
      <c r="J225" s="202">
        <v>165</v>
      </c>
      <c r="K225" s="205">
        <v>1.534</v>
      </c>
      <c r="L225" s="206" t="s">
        <v>815</v>
      </c>
      <c r="M225" s="209">
        <v>5376.68</v>
      </c>
      <c r="N225" s="215" t="s">
        <v>191</v>
      </c>
      <c r="O225" s="196" t="s">
        <v>198</v>
      </c>
      <c r="P225" s="197"/>
      <c r="Q225" s="216" t="s">
        <v>630</v>
      </c>
    </row>
    <row r="226" spans="1:17" s="239" customFormat="1">
      <c r="A226" s="202">
        <v>10</v>
      </c>
      <c r="B226" s="202" t="s">
        <v>368</v>
      </c>
      <c r="C226" s="202" t="s">
        <v>367</v>
      </c>
      <c r="D226" s="202" t="s">
        <v>368</v>
      </c>
      <c r="E226" s="214" t="s">
        <v>190</v>
      </c>
      <c r="F226" s="208">
        <v>305</v>
      </c>
      <c r="G226" s="208">
        <v>269</v>
      </c>
      <c r="H226" s="208">
        <v>169</v>
      </c>
      <c r="I226" s="202">
        <v>55</v>
      </c>
      <c r="J226" s="202">
        <v>165</v>
      </c>
      <c r="K226" s="205">
        <v>1.534</v>
      </c>
      <c r="L226" s="206" t="s">
        <v>815</v>
      </c>
      <c r="M226" s="209">
        <v>4808.7</v>
      </c>
      <c r="N226" s="215" t="s">
        <v>191</v>
      </c>
      <c r="O226" s="196" t="s">
        <v>198</v>
      </c>
      <c r="P226" s="197"/>
      <c r="Q226" s="216" t="s">
        <v>630</v>
      </c>
    </row>
    <row r="227" spans="1:17" s="239" customFormat="1">
      <c r="A227" s="202">
        <v>11</v>
      </c>
      <c r="B227" s="202" t="s">
        <v>370</v>
      </c>
      <c r="C227" s="202" t="s">
        <v>369</v>
      </c>
      <c r="D227" s="202" t="s">
        <v>370</v>
      </c>
      <c r="E227" s="214" t="s">
        <v>190</v>
      </c>
      <c r="F227" s="208">
        <v>297</v>
      </c>
      <c r="G227" s="208">
        <v>262</v>
      </c>
      <c r="H227" s="208">
        <v>169</v>
      </c>
      <c r="I227" s="202">
        <v>55</v>
      </c>
      <c r="J227" s="202">
        <v>165</v>
      </c>
      <c r="K227" s="205">
        <v>1.534</v>
      </c>
      <c r="L227" s="206" t="s">
        <v>815</v>
      </c>
      <c r="M227" s="209">
        <v>4622.43</v>
      </c>
      <c r="N227" s="215" t="s">
        <v>191</v>
      </c>
      <c r="O227" s="196" t="s">
        <v>198</v>
      </c>
      <c r="P227" s="197"/>
      <c r="Q227" s="216" t="s">
        <v>631</v>
      </c>
    </row>
    <row r="228" spans="1:17" s="239" customFormat="1">
      <c r="A228" s="202">
        <v>12</v>
      </c>
      <c r="B228" s="202" t="s">
        <v>372</v>
      </c>
      <c r="C228" s="202" t="s">
        <v>371</v>
      </c>
      <c r="D228" s="202" t="s">
        <v>372</v>
      </c>
      <c r="E228" s="214" t="s">
        <v>190</v>
      </c>
      <c r="F228" s="208">
        <v>305</v>
      </c>
      <c r="G228" s="208">
        <v>269</v>
      </c>
      <c r="H228" s="208">
        <v>169</v>
      </c>
      <c r="I228" s="202">
        <v>55</v>
      </c>
      <c r="J228" s="202">
        <v>165</v>
      </c>
      <c r="K228" s="205">
        <v>1.534</v>
      </c>
      <c r="L228" s="206" t="s">
        <v>815</v>
      </c>
      <c r="M228" s="209">
        <v>4809.47</v>
      </c>
      <c r="N228" s="215" t="s">
        <v>191</v>
      </c>
      <c r="O228" s="196" t="s">
        <v>198</v>
      </c>
      <c r="P228" s="197"/>
      <c r="Q228" s="216" t="s">
        <v>630</v>
      </c>
    </row>
    <row r="229" spans="1:17" s="239" customFormat="1">
      <c r="A229" s="202">
        <v>13</v>
      </c>
      <c r="B229" s="202" t="s">
        <v>362</v>
      </c>
      <c r="C229" s="202" t="s">
        <v>361</v>
      </c>
      <c r="D229" s="202" t="s">
        <v>362</v>
      </c>
      <c r="E229" s="214" t="s">
        <v>190</v>
      </c>
      <c r="F229" s="208">
        <v>305</v>
      </c>
      <c r="G229" s="208">
        <v>269</v>
      </c>
      <c r="H229" s="208">
        <v>169</v>
      </c>
      <c r="I229" s="202">
        <v>55</v>
      </c>
      <c r="J229" s="202">
        <v>165</v>
      </c>
      <c r="K229" s="205">
        <v>1.534</v>
      </c>
      <c r="L229" s="206" t="s">
        <v>815</v>
      </c>
      <c r="M229" s="209">
        <v>4808.58</v>
      </c>
      <c r="N229" s="215" t="s">
        <v>191</v>
      </c>
      <c r="O229" s="196" t="s">
        <v>198</v>
      </c>
      <c r="P229" s="197"/>
      <c r="Q229" s="216" t="s">
        <v>630</v>
      </c>
    </row>
    <row r="230" spans="1:17" s="239" customFormat="1">
      <c r="A230" s="202">
        <v>14</v>
      </c>
      <c r="B230" s="202" t="s">
        <v>364</v>
      </c>
      <c r="C230" s="202" t="s">
        <v>363</v>
      </c>
      <c r="D230" s="202" t="s">
        <v>364</v>
      </c>
      <c r="E230" s="214" t="s">
        <v>190</v>
      </c>
      <c r="F230" s="208">
        <v>297</v>
      </c>
      <c r="G230" s="208">
        <v>262</v>
      </c>
      <c r="H230" s="208">
        <v>169</v>
      </c>
      <c r="I230" s="202">
        <v>55</v>
      </c>
      <c r="J230" s="202">
        <v>165</v>
      </c>
      <c r="K230" s="205">
        <v>1.534</v>
      </c>
      <c r="L230" s="206" t="s">
        <v>815</v>
      </c>
      <c r="M230" s="209">
        <v>4743.3100000000004</v>
      </c>
      <c r="N230" s="215" t="s">
        <v>191</v>
      </c>
      <c r="O230" s="196" t="s">
        <v>198</v>
      </c>
      <c r="P230" s="197"/>
      <c r="Q230" s="216" t="s">
        <v>631</v>
      </c>
    </row>
    <row r="231" spans="1:17" s="239" customFormat="1">
      <c r="A231" s="202">
        <v>15</v>
      </c>
      <c r="B231" s="202" t="s">
        <v>366</v>
      </c>
      <c r="C231" s="202" t="s">
        <v>365</v>
      </c>
      <c r="D231" s="202" t="s">
        <v>366</v>
      </c>
      <c r="E231" s="214" t="s">
        <v>190</v>
      </c>
      <c r="F231" s="208">
        <v>305</v>
      </c>
      <c r="G231" s="208">
        <v>269</v>
      </c>
      <c r="H231" s="208">
        <v>169</v>
      </c>
      <c r="I231" s="202">
        <v>55</v>
      </c>
      <c r="J231" s="202">
        <v>165</v>
      </c>
      <c r="K231" s="205">
        <v>1.534</v>
      </c>
      <c r="L231" s="206" t="s">
        <v>815</v>
      </c>
      <c r="M231" s="209">
        <v>4809.33</v>
      </c>
      <c r="N231" s="215" t="s">
        <v>191</v>
      </c>
      <c r="O231" s="196" t="s">
        <v>198</v>
      </c>
      <c r="P231" s="197"/>
      <c r="Q231" s="216" t="s">
        <v>630</v>
      </c>
    </row>
    <row r="232" spans="1:17" s="239" customFormat="1">
      <c r="A232" s="202">
        <v>16</v>
      </c>
      <c r="B232" s="202" t="s">
        <v>374</v>
      </c>
      <c r="C232" s="202" t="s">
        <v>373</v>
      </c>
      <c r="D232" s="202" t="s">
        <v>374</v>
      </c>
      <c r="E232" s="214" t="s">
        <v>190</v>
      </c>
      <c r="F232" s="208">
        <v>323</v>
      </c>
      <c r="G232" s="208">
        <v>285</v>
      </c>
      <c r="H232" s="208">
        <v>199</v>
      </c>
      <c r="I232" s="202">
        <v>55</v>
      </c>
      <c r="J232" s="202">
        <v>165</v>
      </c>
      <c r="K232" s="205">
        <v>1.806</v>
      </c>
      <c r="L232" s="206" t="s">
        <v>815</v>
      </c>
      <c r="M232" s="209">
        <v>5246.75</v>
      </c>
      <c r="N232" s="215" t="s">
        <v>191</v>
      </c>
      <c r="O232" s="196" t="s">
        <v>198</v>
      </c>
      <c r="P232" s="197"/>
      <c r="Q232" s="216" t="s">
        <v>630</v>
      </c>
    </row>
    <row r="233" spans="1:17" s="239" customFormat="1">
      <c r="A233" s="202">
        <v>17</v>
      </c>
      <c r="B233" s="202" t="s">
        <v>378</v>
      </c>
      <c r="C233" s="202" t="s">
        <v>377</v>
      </c>
      <c r="D233" s="202" t="s">
        <v>378</v>
      </c>
      <c r="E233" s="214" t="s">
        <v>190</v>
      </c>
      <c r="F233" s="208">
        <v>323</v>
      </c>
      <c r="G233" s="208">
        <v>285</v>
      </c>
      <c r="H233" s="208">
        <v>199</v>
      </c>
      <c r="I233" s="202">
        <v>55</v>
      </c>
      <c r="J233" s="202">
        <v>165</v>
      </c>
      <c r="K233" s="205">
        <v>1.806</v>
      </c>
      <c r="L233" s="206" t="s">
        <v>815</v>
      </c>
      <c r="M233" s="209">
        <v>5214.53</v>
      </c>
      <c r="N233" s="215" t="s">
        <v>191</v>
      </c>
      <c r="O233" s="196" t="s">
        <v>198</v>
      </c>
      <c r="P233" s="197"/>
      <c r="Q233" s="216" t="s">
        <v>630</v>
      </c>
    </row>
    <row r="234" spans="1:17" s="239" customFormat="1">
      <c r="A234" s="202">
        <v>18</v>
      </c>
      <c r="B234" s="202" t="s">
        <v>376</v>
      </c>
      <c r="C234" s="202" t="s">
        <v>375</v>
      </c>
      <c r="D234" s="202" t="s">
        <v>376</v>
      </c>
      <c r="E234" s="214" t="s">
        <v>190</v>
      </c>
      <c r="F234" s="208">
        <v>317</v>
      </c>
      <c r="G234" s="208">
        <v>279</v>
      </c>
      <c r="H234" s="208">
        <v>199</v>
      </c>
      <c r="I234" s="202">
        <v>55</v>
      </c>
      <c r="J234" s="202">
        <v>165</v>
      </c>
      <c r="K234" s="205">
        <v>1.806</v>
      </c>
      <c r="L234" s="206" t="s">
        <v>815</v>
      </c>
      <c r="M234" s="209">
        <v>5230.09</v>
      </c>
      <c r="N234" s="215" t="s">
        <v>191</v>
      </c>
      <c r="O234" s="196" t="s">
        <v>198</v>
      </c>
      <c r="P234" s="197"/>
      <c r="Q234" s="216" t="s">
        <v>630</v>
      </c>
    </row>
    <row r="235" spans="1:17" s="239" customFormat="1">
      <c r="A235" s="202">
        <v>19</v>
      </c>
      <c r="B235" s="202" t="s">
        <v>380</v>
      </c>
      <c r="C235" s="202" t="s">
        <v>379</v>
      </c>
      <c r="D235" s="202" t="s">
        <v>380</v>
      </c>
      <c r="E235" s="214" t="s">
        <v>190</v>
      </c>
      <c r="F235" s="208">
        <v>317</v>
      </c>
      <c r="G235" s="208">
        <v>279</v>
      </c>
      <c r="H235" s="208">
        <v>199</v>
      </c>
      <c r="I235" s="202">
        <v>55</v>
      </c>
      <c r="J235" s="202">
        <v>165</v>
      </c>
      <c r="K235" s="205">
        <v>1.806</v>
      </c>
      <c r="L235" s="206" t="s">
        <v>815</v>
      </c>
      <c r="M235" s="209">
        <v>5229.3900000000003</v>
      </c>
      <c r="N235" s="215" t="s">
        <v>191</v>
      </c>
      <c r="O235" s="196" t="s">
        <v>198</v>
      </c>
      <c r="P235" s="197"/>
      <c r="Q235" s="216" t="s">
        <v>630</v>
      </c>
    </row>
    <row r="236" spans="1:17" s="239" customFormat="1">
      <c r="A236" s="202">
        <v>20</v>
      </c>
      <c r="B236" s="202" t="s">
        <v>386</v>
      </c>
      <c r="C236" s="202" t="s">
        <v>385</v>
      </c>
      <c r="D236" s="202" t="s">
        <v>386</v>
      </c>
      <c r="E236" s="214" t="s">
        <v>190</v>
      </c>
      <c r="F236" s="208">
        <v>305</v>
      </c>
      <c r="G236" s="208">
        <v>269</v>
      </c>
      <c r="H236" s="208">
        <v>169</v>
      </c>
      <c r="I236" s="202">
        <v>55</v>
      </c>
      <c r="J236" s="202">
        <v>165</v>
      </c>
      <c r="K236" s="205">
        <v>1.534</v>
      </c>
      <c r="L236" s="206" t="s">
        <v>815</v>
      </c>
      <c r="M236" s="209">
        <v>3584.04</v>
      </c>
      <c r="N236" s="215" t="s">
        <v>191</v>
      </c>
      <c r="O236" s="196" t="s">
        <v>198</v>
      </c>
      <c r="Q236" s="216" t="s">
        <v>630</v>
      </c>
    </row>
    <row r="237" spans="1:17" s="239" customFormat="1">
      <c r="A237" s="202">
        <v>21</v>
      </c>
      <c r="B237" s="202" t="s">
        <v>384</v>
      </c>
      <c r="C237" s="202" t="s">
        <v>383</v>
      </c>
      <c r="D237" s="202" t="s">
        <v>384</v>
      </c>
      <c r="E237" s="214" t="s">
        <v>190</v>
      </c>
      <c r="F237" s="208">
        <v>305</v>
      </c>
      <c r="G237" s="208">
        <v>269</v>
      </c>
      <c r="H237" s="208">
        <v>169</v>
      </c>
      <c r="I237" s="202">
        <v>55</v>
      </c>
      <c r="J237" s="202">
        <v>165</v>
      </c>
      <c r="K237" s="205">
        <v>1.534</v>
      </c>
      <c r="L237" s="206" t="s">
        <v>815</v>
      </c>
      <c r="M237" s="209">
        <v>3584.04</v>
      </c>
      <c r="N237" s="215" t="s">
        <v>191</v>
      </c>
      <c r="O237" s="196" t="s">
        <v>198</v>
      </c>
      <c r="Q237" s="216" t="s">
        <v>630</v>
      </c>
    </row>
    <row r="238" spans="1:17" s="239" customFormat="1">
      <c r="A238" s="202">
        <v>22</v>
      </c>
      <c r="B238" s="202" t="s">
        <v>495</v>
      </c>
      <c r="C238" s="202" t="s">
        <v>494</v>
      </c>
      <c r="D238" s="202" t="s">
        <v>495</v>
      </c>
      <c r="E238" s="214" t="s">
        <v>190</v>
      </c>
      <c r="F238" s="208">
        <v>305</v>
      </c>
      <c r="G238" s="208">
        <v>269</v>
      </c>
      <c r="H238" s="208">
        <v>169</v>
      </c>
      <c r="I238" s="202">
        <v>55</v>
      </c>
      <c r="J238" s="202">
        <v>165</v>
      </c>
      <c r="K238" s="205">
        <v>1.534</v>
      </c>
      <c r="L238" s="206" t="s">
        <v>815</v>
      </c>
      <c r="M238" s="209">
        <v>3970.42</v>
      </c>
      <c r="N238" s="215" t="s">
        <v>191</v>
      </c>
      <c r="O238" s="196" t="s">
        <v>198</v>
      </c>
      <c r="Q238" s="216" t="s">
        <v>630</v>
      </c>
    </row>
    <row r="239" spans="1:17" s="239" customFormat="1">
      <c r="A239" s="202">
        <v>23</v>
      </c>
      <c r="B239" s="202" t="s">
        <v>493</v>
      </c>
      <c r="C239" s="202" t="s">
        <v>492</v>
      </c>
      <c r="D239" s="202" t="s">
        <v>493</v>
      </c>
      <c r="E239" s="214" t="s">
        <v>190</v>
      </c>
      <c r="F239" s="208">
        <v>305</v>
      </c>
      <c r="G239" s="208">
        <v>269</v>
      </c>
      <c r="H239" s="208">
        <v>169</v>
      </c>
      <c r="I239" s="202">
        <v>55</v>
      </c>
      <c r="J239" s="202">
        <v>165</v>
      </c>
      <c r="K239" s="205">
        <v>1.534</v>
      </c>
      <c r="L239" s="206" t="s">
        <v>815</v>
      </c>
      <c r="M239" s="209">
        <v>3970.83</v>
      </c>
      <c r="N239" s="215" t="s">
        <v>191</v>
      </c>
      <c r="O239" s="196" t="s">
        <v>198</v>
      </c>
      <c r="Q239" s="216" t="s">
        <v>630</v>
      </c>
    </row>
    <row r="240" spans="1:17" s="239" customFormat="1">
      <c r="A240" s="202">
        <v>24</v>
      </c>
      <c r="B240" s="202" t="s">
        <v>398</v>
      </c>
      <c r="C240" s="202" t="s">
        <v>397</v>
      </c>
      <c r="D240" s="202" t="s">
        <v>398</v>
      </c>
      <c r="E240" s="214" t="s">
        <v>190</v>
      </c>
      <c r="F240" s="208">
        <v>328</v>
      </c>
      <c r="G240" s="208">
        <v>292</v>
      </c>
      <c r="H240" s="208">
        <v>199</v>
      </c>
      <c r="I240" s="202">
        <v>55</v>
      </c>
      <c r="J240" s="202">
        <v>165</v>
      </c>
      <c r="K240" s="205">
        <v>1.806</v>
      </c>
      <c r="L240" s="206" t="s">
        <v>815</v>
      </c>
      <c r="M240" s="209">
        <v>3765.3</v>
      </c>
      <c r="N240" s="215" t="s">
        <v>191</v>
      </c>
      <c r="O240" s="196" t="s">
        <v>198</v>
      </c>
      <c r="Q240" s="216" t="s">
        <v>630</v>
      </c>
    </row>
    <row r="241" spans="1:17" s="239" customFormat="1">
      <c r="A241" s="202">
        <v>25</v>
      </c>
      <c r="B241" s="202" t="s">
        <v>396</v>
      </c>
      <c r="C241" s="202" t="s">
        <v>395</v>
      </c>
      <c r="D241" s="202" t="s">
        <v>396</v>
      </c>
      <c r="E241" s="214" t="s">
        <v>190</v>
      </c>
      <c r="F241" s="208">
        <v>328</v>
      </c>
      <c r="G241" s="208">
        <v>292</v>
      </c>
      <c r="H241" s="208">
        <v>199</v>
      </c>
      <c r="I241" s="202">
        <v>55</v>
      </c>
      <c r="J241" s="202">
        <v>165</v>
      </c>
      <c r="K241" s="205">
        <v>1.806</v>
      </c>
      <c r="L241" s="206" t="s">
        <v>815</v>
      </c>
      <c r="M241" s="209">
        <v>3765.4</v>
      </c>
      <c r="N241" s="215" t="s">
        <v>191</v>
      </c>
      <c r="O241" s="196" t="s">
        <v>198</v>
      </c>
      <c r="P241" s="197"/>
      <c r="Q241" s="216" t="s">
        <v>630</v>
      </c>
    </row>
    <row r="242" spans="1:17" s="239" customFormat="1">
      <c r="A242" s="202">
        <v>26</v>
      </c>
      <c r="B242" s="202" t="s">
        <v>499</v>
      </c>
      <c r="C242" s="202" t="s">
        <v>498</v>
      </c>
      <c r="D242" s="202" t="s">
        <v>499</v>
      </c>
      <c r="E242" s="214" t="s">
        <v>190</v>
      </c>
      <c r="F242" s="208">
        <v>328</v>
      </c>
      <c r="G242" s="208">
        <v>292</v>
      </c>
      <c r="H242" s="208">
        <v>199</v>
      </c>
      <c r="I242" s="202">
        <v>55</v>
      </c>
      <c r="J242" s="202">
        <v>165</v>
      </c>
      <c r="K242" s="205">
        <v>1.806</v>
      </c>
      <c r="L242" s="206" t="s">
        <v>815</v>
      </c>
      <c r="M242" s="209">
        <v>4176.8500000000004</v>
      </c>
      <c r="N242" s="215" t="s">
        <v>191</v>
      </c>
      <c r="O242" s="196" t="s">
        <v>198</v>
      </c>
      <c r="Q242" s="216" t="s">
        <v>630</v>
      </c>
    </row>
    <row r="243" spans="1:17" s="239" customFormat="1">
      <c r="A243" s="202">
        <v>27</v>
      </c>
      <c r="B243" s="202" t="s">
        <v>497</v>
      </c>
      <c r="C243" s="202" t="s">
        <v>496</v>
      </c>
      <c r="D243" s="202" t="s">
        <v>497</v>
      </c>
      <c r="E243" s="214" t="s">
        <v>190</v>
      </c>
      <c r="F243" s="208">
        <v>328</v>
      </c>
      <c r="G243" s="208">
        <v>292</v>
      </c>
      <c r="H243" s="208">
        <v>199</v>
      </c>
      <c r="I243" s="202">
        <v>55</v>
      </c>
      <c r="J243" s="202">
        <v>165</v>
      </c>
      <c r="K243" s="205">
        <v>1.806</v>
      </c>
      <c r="L243" s="206" t="s">
        <v>815</v>
      </c>
      <c r="M243" s="209">
        <v>4176.8500000000004</v>
      </c>
      <c r="N243" s="215" t="s">
        <v>191</v>
      </c>
      <c r="O243" s="196" t="s">
        <v>198</v>
      </c>
      <c r="Q243" s="216" t="s">
        <v>630</v>
      </c>
    </row>
    <row r="244" spans="1:17" s="239" customFormat="1">
      <c r="A244" s="202">
        <v>28</v>
      </c>
      <c r="B244" s="202" t="s">
        <v>541</v>
      </c>
      <c r="C244" s="202" t="s">
        <v>347</v>
      </c>
      <c r="D244" s="202" t="s">
        <v>541</v>
      </c>
      <c r="E244" s="214" t="s">
        <v>190</v>
      </c>
      <c r="F244" s="208">
        <v>338</v>
      </c>
      <c r="G244" s="208">
        <v>297</v>
      </c>
      <c r="H244" s="208">
        <v>199</v>
      </c>
      <c r="I244" s="202">
        <v>55</v>
      </c>
      <c r="J244" s="202">
        <v>165</v>
      </c>
      <c r="K244" s="205">
        <v>1.806</v>
      </c>
      <c r="L244" s="206" t="s">
        <v>815</v>
      </c>
      <c r="M244" s="209">
        <v>4933.43</v>
      </c>
      <c r="N244" s="215" t="s">
        <v>191</v>
      </c>
      <c r="O244" s="196" t="s">
        <v>198</v>
      </c>
      <c r="P244" s="197"/>
      <c r="Q244" s="216" t="s">
        <v>631</v>
      </c>
    </row>
    <row r="245" spans="1:17" s="239" customFormat="1">
      <c r="A245" s="202">
        <v>29</v>
      </c>
      <c r="B245" s="202" t="s">
        <v>404</v>
      </c>
      <c r="C245" s="202" t="s">
        <v>403</v>
      </c>
      <c r="D245" s="202" t="s">
        <v>404</v>
      </c>
      <c r="E245" s="214" t="s">
        <v>190</v>
      </c>
      <c r="F245" s="208">
        <v>338</v>
      </c>
      <c r="G245" s="208">
        <v>297</v>
      </c>
      <c r="H245" s="208">
        <v>199</v>
      </c>
      <c r="I245" s="202">
        <v>55</v>
      </c>
      <c r="J245" s="202">
        <v>165</v>
      </c>
      <c r="K245" s="205">
        <v>1.806</v>
      </c>
      <c r="L245" s="206" t="s">
        <v>815</v>
      </c>
      <c r="M245" s="209">
        <v>5653.13</v>
      </c>
      <c r="N245" s="215" t="s">
        <v>191</v>
      </c>
      <c r="O245" s="196" t="s">
        <v>198</v>
      </c>
      <c r="P245" s="197"/>
      <c r="Q245" s="216" t="s">
        <v>630</v>
      </c>
    </row>
    <row r="246" spans="1:17" s="239" customFormat="1">
      <c r="A246" s="202">
        <v>30</v>
      </c>
      <c r="B246" s="202" t="s">
        <v>408</v>
      </c>
      <c r="C246" s="202" t="s">
        <v>406</v>
      </c>
      <c r="D246" s="202" t="s">
        <v>408</v>
      </c>
      <c r="E246" s="214" t="s">
        <v>190</v>
      </c>
      <c r="F246" s="208">
        <v>338</v>
      </c>
      <c r="G246" s="208">
        <v>297</v>
      </c>
      <c r="H246" s="208">
        <v>199</v>
      </c>
      <c r="I246" s="202">
        <v>55</v>
      </c>
      <c r="J246" s="202">
        <v>165</v>
      </c>
      <c r="K246" s="205">
        <v>1.806</v>
      </c>
      <c r="L246" s="206" t="s">
        <v>815</v>
      </c>
      <c r="M246" s="209">
        <v>5585.35</v>
      </c>
      <c r="N246" s="215" t="s">
        <v>191</v>
      </c>
      <c r="O246" s="196" t="s">
        <v>198</v>
      </c>
      <c r="P246" s="197"/>
      <c r="Q246" s="216" t="s">
        <v>630</v>
      </c>
    </row>
    <row r="247" spans="1:17" s="239" customFormat="1">
      <c r="A247" s="202">
        <v>31</v>
      </c>
      <c r="B247" s="202" t="s">
        <v>407</v>
      </c>
      <c r="C247" s="202" t="s">
        <v>405</v>
      </c>
      <c r="D247" s="202" t="s">
        <v>407</v>
      </c>
      <c r="E247" s="214" t="s">
        <v>190</v>
      </c>
      <c r="F247" s="208">
        <v>345</v>
      </c>
      <c r="G247" s="208">
        <v>304</v>
      </c>
      <c r="H247" s="208">
        <v>199</v>
      </c>
      <c r="I247" s="202">
        <v>55</v>
      </c>
      <c r="J247" s="202">
        <v>165</v>
      </c>
      <c r="K247" s="205">
        <v>1.806</v>
      </c>
      <c r="L247" s="206" t="s">
        <v>815</v>
      </c>
      <c r="M247" s="209">
        <v>5477.59</v>
      </c>
      <c r="N247" s="215" t="s">
        <v>191</v>
      </c>
      <c r="O247" s="196" t="s">
        <v>198</v>
      </c>
      <c r="P247" s="197"/>
      <c r="Q247" s="216" t="s">
        <v>630</v>
      </c>
    </row>
    <row r="248" spans="1:17" s="239" customFormat="1">
      <c r="A248" s="202">
        <v>32</v>
      </c>
      <c r="B248" s="202" t="s">
        <v>400</v>
      </c>
      <c r="C248" s="202" t="s">
        <v>399</v>
      </c>
      <c r="D248" s="202" t="s">
        <v>400</v>
      </c>
      <c r="E248" s="214" t="s">
        <v>190</v>
      </c>
      <c r="F248" s="208">
        <v>345</v>
      </c>
      <c r="G248" s="208">
        <v>304</v>
      </c>
      <c r="H248" s="208">
        <v>199</v>
      </c>
      <c r="I248" s="202">
        <v>55</v>
      </c>
      <c r="J248" s="202">
        <v>165</v>
      </c>
      <c r="K248" s="205">
        <v>1.806</v>
      </c>
      <c r="L248" s="206" t="s">
        <v>815</v>
      </c>
      <c r="M248" s="209">
        <v>5479.94</v>
      </c>
      <c r="N248" s="215" t="s">
        <v>191</v>
      </c>
      <c r="O248" s="196" t="s">
        <v>198</v>
      </c>
      <c r="Q248" s="216" t="s">
        <v>630</v>
      </c>
    </row>
    <row r="249" spans="1:17" s="239" customFormat="1">
      <c r="A249" s="202">
        <v>33</v>
      </c>
      <c r="B249" s="202" t="s">
        <v>410</v>
      </c>
      <c r="C249" s="202" t="s">
        <v>409</v>
      </c>
      <c r="D249" s="202" t="s">
        <v>410</v>
      </c>
      <c r="E249" s="214" t="s">
        <v>190</v>
      </c>
      <c r="F249" s="208">
        <v>345</v>
      </c>
      <c r="G249" s="208">
        <v>304</v>
      </c>
      <c r="H249" s="208">
        <v>199</v>
      </c>
      <c r="I249" s="202">
        <v>55</v>
      </c>
      <c r="J249" s="202">
        <v>165</v>
      </c>
      <c r="K249" s="205">
        <v>1.806</v>
      </c>
      <c r="L249" s="206" t="s">
        <v>815</v>
      </c>
      <c r="M249" s="209">
        <v>5477.72</v>
      </c>
      <c r="N249" s="215" t="s">
        <v>191</v>
      </c>
      <c r="O249" s="196" t="s">
        <v>198</v>
      </c>
      <c r="Q249" s="216" t="s">
        <v>630</v>
      </c>
    </row>
    <row r="250" spans="1:17" s="239" customFormat="1">
      <c r="A250" s="202">
        <v>34</v>
      </c>
      <c r="B250" s="202" t="s">
        <v>412</v>
      </c>
      <c r="C250" s="202" t="s">
        <v>411</v>
      </c>
      <c r="D250" s="202" t="s">
        <v>412</v>
      </c>
      <c r="E250" s="214" t="s">
        <v>190</v>
      </c>
      <c r="F250" s="208">
        <v>345</v>
      </c>
      <c r="G250" s="208">
        <v>304</v>
      </c>
      <c r="H250" s="208">
        <v>199</v>
      </c>
      <c r="I250" s="202">
        <v>55</v>
      </c>
      <c r="J250" s="202">
        <v>165</v>
      </c>
      <c r="K250" s="205">
        <v>1.806</v>
      </c>
      <c r="L250" s="206" t="s">
        <v>815</v>
      </c>
      <c r="M250" s="209">
        <v>5474.79</v>
      </c>
      <c r="N250" s="215" t="s">
        <v>191</v>
      </c>
      <c r="O250" s="196" t="s">
        <v>198</v>
      </c>
      <c r="Q250" s="216" t="s">
        <v>630</v>
      </c>
    </row>
    <row r="251" spans="1:17" s="239" customFormat="1">
      <c r="A251" s="202">
        <v>35</v>
      </c>
      <c r="B251" s="202" t="s">
        <v>532</v>
      </c>
      <c r="C251" s="202" t="s">
        <v>657</v>
      </c>
      <c r="D251" s="202" t="s">
        <v>532</v>
      </c>
      <c r="E251" s="214" t="s">
        <v>190</v>
      </c>
      <c r="F251" s="208">
        <v>344</v>
      </c>
      <c r="G251" s="208">
        <v>303</v>
      </c>
      <c r="H251" s="208">
        <v>199</v>
      </c>
      <c r="I251" s="202">
        <v>55</v>
      </c>
      <c r="J251" s="202">
        <v>165</v>
      </c>
      <c r="K251" s="205">
        <v>1.806</v>
      </c>
      <c r="L251" s="206" t="s">
        <v>815</v>
      </c>
      <c r="M251" s="209">
        <v>4842.37</v>
      </c>
      <c r="N251" s="215" t="s">
        <v>191</v>
      </c>
      <c r="O251" s="196" t="s">
        <v>198</v>
      </c>
      <c r="Q251" s="216" t="s">
        <v>630</v>
      </c>
    </row>
    <row r="252" spans="1:17" s="239" customFormat="1">
      <c r="A252" s="202">
        <v>36</v>
      </c>
      <c r="B252" s="202" t="s">
        <v>533</v>
      </c>
      <c r="C252" s="202" t="s">
        <v>658</v>
      </c>
      <c r="D252" s="202" t="s">
        <v>533</v>
      </c>
      <c r="E252" s="214" t="s">
        <v>190</v>
      </c>
      <c r="F252" s="208">
        <v>344</v>
      </c>
      <c r="G252" s="208">
        <v>303</v>
      </c>
      <c r="H252" s="208">
        <v>199</v>
      </c>
      <c r="I252" s="202">
        <v>55</v>
      </c>
      <c r="J252" s="202">
        <v>165</v>
      </c>
      <c r="K252" s="205">
        <v>1.806</v>
      </c>
      <c r="L252" s="206" t="s">
        <v>815</v>
      </c>
      <c r="M252" s="209">
        <v>4842.92</v>
      </c>
      <c r="N252" s="215" t="s">
        <v>191</v>
      </c>
      <c r="O252" s="196" t="s">
        <v>198</v>
      </c>
      <c r="P252" s="197"/>
      <c r="Q252" s="216" t="s">
        <v>630</v>
      </c>
    </row>
    <row r="253" spans="1:17" s="239" customFormat="1">
      <c r="A253" s="202">
        <v>37</v>
      </c>
      <c r="B253" s="202" t="s">
        <v>632</v>
      </c>
      <c r="C253" s="202" t="s">
        <v>822</v>
      </c>
      <c r="D253" s="202" t="s">
        <v>632</v>
      </c>
      <c r="E253" s="214" t="s">
        <v>190</v>
      </c>
      <c r="F253" s="208">
        <v>345</v>
      </c>
      <c r="G253" s="208">
        <v>304</v>
      </c>
      <c r="H253" s="208">
        <v>199</v>
      </c>
      <c r="I253" s="202">
        <v>55</v>
      </c>
      <c r="J253" s="202">
        <v>165</v>
      </c>
      <c r="K253" s="205">
        <v>1.806</v>
      </c>
      <c r="L253" s="206" t="s">
        <v>815</v>
      </c>
      <c r="M253" s="209">
        <v>5527.17</v>
      </c>
      <c r="N253" s="215" t="s">
        <v>191</v>
      </c>
      <c r="O253" s="196" t="s">
        <v>198</v>
      </c>
      <c r="P253" s="197"/>
      <c r="Q253" s="216" t="s">
        <v>631</v>
      </c>
    </row>
    <row r="254" spans="1:17" s="234" customFormat="1">
      <c r="A254" s="202">
        <v>38</v>
      </c>
      <c r="B254" s="202" t="s">
        <v>633</v>
      </c>
      <c r="C254" s="202" t="s">
        <v>823</v>
      </c>
      <c r="D254" s="202" t="s">
        <v>633</v>
      </c>
      <c r="E254" s="214" t="s">
        <v>190</v>
      </c>
      <c r="F254" s="208">
        <v>345</v>
      </c>
      <c r="G254" s="208">
        <v>304</v>
      </c>
      <c r="H254" s="208">
        <v>199</v>
      </c>
      <c r="I254" s="202">
        <v>55</v>
      </c>
      <c r="J254" s="202">
        <v>165</v>
      </c>
      <c r="K254" s="205">
        <v>1.806</v>
      </c>
      <c r="L254" s="206" t="s">
        <v>815</v>
      </c>
      <c r="M254" s="209">
        <v>5527.27</v>
      </c>
      <c r="N254" s="215" t="s">
        <v>191</v>
      </c>
      <c r="O254" s="196" t="s">
        <v>198</v>
      </c>
      <c r="P254" s="197"/>
      <c r="Q254" s="216" t="s">
        <v>630</v>
      </c>
    </row>
    <row r="255" spans="1:17" s="239" customFormat="1">
      <c r="A255" s="202">
        <v>39</v>
      </c>
      <c r="B255" s="202" t="s">
        <v>311</v>
      </c>
      <c r="C255" s="202" t="s">
        <v>310</v>
      </c>
      <c r="D255" s="202" t="s">
        <v>311</v>
      </c>
      <c r="E255" s="214" t="s">
        <v>190</v>
      </c>
      <c r="F255" s="208">
        <v>345</v>
      </c>
      <c r="G255" s="208">
        <v>304</v>
      </c>
      <c r="H255" s="208">
        <v>199</v>
      </c>
      <c r="I255" s="202">
        <v>55</v>
      </c>
      <c r="J255" s="202">
        <v>165</v>
      </c>
      <c r="K255" s="205">
        <v>1.806</v>
      </c>
      <c r="L255" s="206" t="s">
        <v>815</v>
      </c>
      <c r="M255" s="209">
        <v>6107.15</v>
      </c>
      <c r="N255" s="215" t="s">
        <v>191</v>
      </c>
      <c r="O255" s="196" t="s">
        <v>198</v>
      </c>
      <c r="Q255" s="216" t="s">
        <v>630</v>
      </c>
    </row>
    <row r="256" spans="1:17" s="239" customFormat="1">
      <c r="A256" s="202">
        <v>40</v>
      </c>
      <c r="B256" s="202" t="s">
        <v>313</v>
      </c>
      <c r="C256" s="202" t="s">
        <v>312</v>
      </c>
      <c r="D256" s="202" t="s">
        <v>313</v>
      </c>
      <c r="E256" s="214" t="s">
        <v>190</v>
      </c>
      <c r="F256" s="208">
        <v>338</v>
      </c>
      <c r="G256" s="208">
        <v>297</v>
      </c>
      <c r="H256" s="208">
        <v>199</v>
      </c>
      <c r="I256" s="202">
        <v>55</v>
      </c>
      <c r="J256" s="202">
        <v>165</v>
      </c>
      <c r="K256" s="205">
        <v>1.806</v>
      </c>
      <c r="L256" s="206" t="s">
        <v>815</v>
      </c>
      <c r="M256" s="209">
        <v>6078.81</v>
      </c>
      <c r="N256" s="215" t="s">
        <v>191</v>
      </c>
      <c r="O256" s="196" t="s">
        <v>198</v>
      </c>
      <c r="Q256" s="216" t="s">
        <v>631</v>
      </c>
    </row>
    <row r="257" spans="1:17" s="239" customFormat="1">
      <c r="A257" s="202">
        <v>41</v>
      </c>
      <c r="B257" s="202" t="s">
        <v>315</v>
      </c>
      <c r="C257" s="202" t="s">
        <v>314</v>
      </c>
      <c r="D257" s="202" t="s">
        <v>315</v>
      </c>
      <c r="E257" s="214" t="s">
        <v>190</v>
      </c>
      <c r="F257" s="208">
        <v>345</v>
      </c>
      <c r="G257" s="208">
        <v>304</v>
      </c>
      <c r="H257" s="208">
        <v>199</v>
      </c>
      <c r="I257" s="202">
        <v>55</v>
      </c>
      <c r="J257" s="202">
        <v>165</v>
      </c>
      <c r="K257" s="205">
        <v>1.806</v>
      </c>
      <c r="L257" s="206" t="s">
        <v>815</v>
      </c>
      <c r="M257" s="209">
        <v>5930.91</v>
      </c>
      <c r="N257" s="215" t="s">
        <v>191</v>
      </c>
      <c r="O257" s="196" t="s">
        <v>198</v>
      </c>
      <c r="Q257" s="216" t="s">
        <v>630</v>
      </c>
    </row>
    <row r="258" spans="1:17" s="239" customFormat="1">
      <c r="A258" s="202">
        <v>42</v>
      </c>
      <c r="B258" s="202" t="s">
        <v>317</v>
      </c>
      <c r="C258" s="202" t="s">
        <v>316</v>
      </c>
      <c r="D258" s="202" t="s">
        <v>317</v>
      </c>
      <c r="E258" s="214" t="s">
        <v>190</v>
      </c>
      <c r="F258" s="208">
        <v>345</v>
      </c>
      <c r="G258" s="208">
        <v>304</v>
      </c>
      <c r="H258" s="208">
        <v>199</v>
      </c>
      <c r="I258" s="202">
        <v>55</v>
      </c>
      <c r="J258" s="202">
        <v>165</v>
      </c>
      <c r="K258" s="205">
        <v>1.806</v>
      </c>
      <c r="L258" s="206" t="s">
        <v>815</v>
      </c>
      <c r="M258" s="209">
        <v>5930.84</v>
      </c>
      <c r="N258" s="215" t="s">
        <v>191</v>
      </c>
      <c r="O258" s="196" t="s">
        <v>198</v>
      </c>
      <c r="Q258" s="216" t="s">
        <v>630</v>
      </c>
    </row>
    <row r="259" spans="1:17" s="239" customFormat="1">
      <c r="A259" s="202">
        <v>43</v>
      </c>
      <c r="B259" s="202" t="s">
        <v>402</v>
      </c>
      <c r="C259" s="202" t="s">
        <v>401</v>
      </c>
      <c r="D259" s="202" t="s">
        <v>402</v>
      </c>
      <c r="E259" s="214" t="s">
        <v>190</v>
      </c>
      <c r="F259" s="208">
        <v>345</v>
      </c>
      <c r="G259" s="208">
        <v>304</v>
      </c>
      <c r="H259" s="208">
        <v>199</v>
      </c>
      <c r="I259" s="202">
        <v>55</v>
      </c>
      <c r="J259" s="202">
        <v>165</v>
      </c>
      <c r="K259" s="205">
        <v>1.806</v>
      </c>
      <c r="L259" s="206" t="s">
        <v>815</v>
      </c>
      <c r="M259" s="209">
        <v>5931.18</v>
      </c>
      <c r="N259" s="215" t="s">
        <v>191</v>
      </c>
      <c r="O259" s="196" t="s">
        <v>198</v>
      </c>
      <c r="Q259" s="216" t="s">
        <v>630</v>
      </c>
    </row>
    <row r="260" spans="1:17" s="239" customFormat="1">
      <c r="A260" s="202">
        <v>44</v>
      </c>
      <c r="B260" s="202" t="s">
        <v>623</v>
      </c>
      <c r="C260" s="202" t="s">
        <v>622</v>
      </c>
      <c r="D260" s="202" t="s">
        <v>623</v>
      </c>
      <c r="E260" s="214" t="s">
        <v>190</v>
      </c>
      <c r="F260" s="208">
        <v>345</v>
      </c>
      <c r="G260" s="208">
        <v>304</v>
      </c>
      <c r="H260" s="208">
        <v>199</v>
      </c>
      <c r="I260" s="202">
        <v>55</v>
      </c>
      <c r="J260" s="202">
        <v>165</v>
      </c>
      <c r="K260" s="205">
        <v>1.806</v>
      </c>
      <c r="L260" s="206" t="s">
        <v>815</v>
      </c>
      <c r="M260" s="209">
        <v>5927.6</v>
      </c>
      <c r="N260" s="215" t="s">
        <v>191</v>
      </c>
      <c r="O260" s="196" t="s">
        <v>198</v>
      </c>
      <c r="Q260" s="216" t="s">
        <v>630</v>
      </c>
    </row>
    <row r="261" spans="1:17" s="239" customFormat="1">
      <c r="A261" s="202">
        <v>45</v>
      </c>
      <c r="B261" s="202" t="s">
        <v>603</v>
      </c>
      <c r="C261" s="202" t="s">
        <v>602</v>
      </c>
      <c r="D261" s="202" t="s">
        <v>603</v>
      </c>
      <c r="E261" s="214" t="s">
        <v>190</v>
      </c>
      <c r="F261" s="208">
        <v>345</v>
      </c>
      <c r="G261" s="208">
        <v>304</v>
      </c>
      <c r="H261" s="208">
        <v>199</v>
      </c>
      <c r="I261" s="202">
        <v>55</v>
      </c>
      <c r="J261" s="202">
        <v>165</v>
      </c>
      <c r="K261" s="205">
        <v>1.806</v>
      </c>
      <c r="L261" s="206" t="s">
        <v>815</v>
      </c>
      <c r="M261" s="209">
        <v>5980.84</v>
      </c>
      <c r="N261" s="215" t="s">
        <v>191</v>
      </c>
      <c r="O261" s="196" t="s">
        <v>198</v>
      </c>
      <c r="Q261" s="216" t="s">
        <v>630</v>
      </c>
    </row>
    <row r="262" spans="1:17" s="239" customFormat="1">
      <c r="A262" s="202">
        <v>46</v>
      </c>
      <c r="B262" s="202" t="s">
        <v>319</v>
      </c>
      <c r="C262" s="202" t="s">
        <v>318</v>
      </c>
      <c r="D262" s="202" t="s">
        <v>319</v>
      </c>
      <c r="E262" s="214" t="s">
        <v>190</v>
      </c>
      <c r="F262" s="208">
        <v>345</v>
      </c>
      <c r="G262" s="208">
        <v>304</v>
      </c>
      <c r="H262" s="208">
        <v>199</v>
      </c>
      <c r="I262" s="202">
        <v>55</v>
      </c>
      <c r="J262" s="202">
        <v>165</v>
      </c>
      <c r="K262" s="205">
        <v>1.806</v>
      </c>
      <c r="L262" s="206" t="s">
        <v>815</v>
      </c>
      <c r="M262" s="209">
        <v>6794.82</v>
      </c>
      <c r="N262" s="215" t="s">
        <v>191</v>
      </c>
      <c r="O262" s="196" t="s">
        <v>198</v>
      </c>
      <c r="P262" s="197"/>
      <c r="Q262" s="216" t="s">
        <v>630</v>
      </c>
    </row>
    <row r="263" spans="1:17" s="239" customFormat="1">
      <c r="A263" s="202">
        <v>47</v>
      </c>
      <c r="B263" s="202" t="s">
        <v>321</v>
      </c>
      <c r="C263" s="202" t="s">
        <v>320</v>
      </c>
      <c r="D263" s="202" t="s">
        <v>321</v>
      </c>
      <c r="E263" s="214" t="s">
        <v>190</v>
      </c>
      <c r="F263" s="208">
        <v>338</v>
      </c>
      <c r="G263" s="208">
        <v>297</v>
      </c>
      <c r="H263" s="208">
        <v>199</v>
      </c>
      <c r="I263" s="202">
        <v>55</v>
      </c>
      <c r="J263" s="202">
        <v>165</v>
      </c>
      <c r="K263" s="205">
        <v>1.806</v>
      </c>
      <c r="L263" s="206" t="s">
        <v>815</v>
      </c>
      <c r="M263" s="209">
        <v>6728.65</v>
      </c>
      <c r="N263" s="215" t="s">
        <v>191</v>
      </c>
      <c r="O263" s="196" t="s">
        <v>198</v>
      </c>
      <c r="Q263" s="216" t="s">
        <v>631</v>
      </c>
    </row>
    <row r="264" spans="1:17" s="239" customFormat="1">
      <c r="A264" s="202">
        <v>48</v>
      </c>
      <c r="B264" s="202" t="s">
        <v>323</v>
      </c>
      <c r="C264" s="202" t="s">
        <v>322</v>
      </c>
      <c r="D264" s="202" t="s">
        <v>323</v>
      </c>
      <c r="E264" s="214" t="s">
        <v>190</v>
      </c>
      <c r="F264" s="208">
        <v>345</v>
      </c>
      <c r="G264" s="208">
        <v>304</v>
      </c>
      <c r="H264" s="208">
        <v>199</v>
      </c>
      <c r="I264" s="202">
        <v>55</v>
      </c>
      <c r="J264" s="202">
        <v>165</v>
      </c>
      <c r="K264" s="205">
        <v>1.806</v>
      </c>
      <c r="L264" s="206" t="s">
        <v>815</v>
      </c>
      <c r="M264" s="209">
        <v>6497.78</v>
      </c>
      <c r="N264" s="215" t="s">
        <v>191</v>
      </c>
      <c r="O264" s="196" t="s">
        <v>198</v>
      </c>
      <c r="P264" s="197"/>
      <c r="Q264" s="216" t="s">
        <v>630</v>
      </c>
    </row>
    <row r="265" spans="1:17" s="239" customFormat="1">
      <c r="A265" s="202">
        <v>49</v>
      </c>
      <c r="B265" s="202" t="s">
        <v>325</v>
      </c>
      <c r="C265" s="202" t="s">
        <v>324</v>
      </c>
      <c r="D265" s="202" t="s">
        <v>325</v>
      </c>
      <c r="E265" s="214" t="s">
        <v>190</v>
      </c>
      <c r="F265" s="208">
        <v>345</v>
      </c>
      <c r="G265" s="208">
        <v>304</v>
      </c>
      <c r="H265" s="208">
        <v>199</v>
      </c>
      <c r="I265" s="202">
        <v>55</v>
      </c>
      <c r="J265" s="202">
        <v>165</v>
      </c>
      <c r="K265" s="205">
        <v>1.806</v>
      </c>
      <c r="L265" s="206" t="s">
        <v>815</v>
      </c>
      <c r="M265" s="209">
        <v>6610.45</v>
      </c>
      <c r="N265" s="215" t="s">
        <v>191</v>
      </c>
      <c r="O265" s="196" t="s">
        <v>198</v>
      </c>
      <c r="P265" s="197"/>
      <c r="Q265" s="216" t="s">
        <v>630</v>
      </c>
    </row>
    <row r="266" spans="1:17" s="239" customFormat="1">
      <c r="A266" s="202">
        <v>50</v>
      </c>
      <c r="B266" s="202" t="s">
        <v>326</v>
      </c>
      <c r="C266" s="202" t="s">
        <v>327</v>
      </c>
      <c r="D266" s="202" t="s">
        <v>326</v>
      </c>
      <c r="E266" s="214" t="s">
        <v>190</v>
      </c>
      <c r="F266" s="208">
        <v>345</v>
      </c>
      <c r="G266" s="208">
        <v>304</v>
      </c>
      <c r="H266" s="208">
        <v>199</v>
      </c>
      <c r="I266" s="202">
        <v>55</v>
      </c>
      <c r="J266" s="202">
        <v>165</v>
      </c>
      <c r="K266" s="205">
        <v>1.806</v>
      </c>
      <c r="L266" s="206" t="s">
        <v>815</v>
      </c>
      <c r="M266" s="209">
        <v>6793.14</v>
      </c>
      <c r="N266" s="215" t="s">
        <v>191</v>
      </c>
      <c r="O266" s="196" t="s">
        <v>198</v>
      </c>
      <c r="P266" s="197"/>
      <c r="Q266" s="216" t="s">
        <v>630</v>
      </c>
    </row>
    <row r="267" spans="1:17" s="241" customFormat="1">
      <c r="A267" s="202">
        <v>51</v>
      </c>
      <c r="B267" s="217" t="s">
        <v>329</v>
      </c>
      <c r="C267" s="202" t="s">
        <v>328</v>
      </c>
      <c r="D267" s="217" t="s">
        <v>329</v>
      </c>
      <c r="E267" s="218" t="s">
        <v>190</v>
      </c>
      <c r="F267" s="208">
        <v>338</v>
      </c>
      <c r="G267" s="208">
        <v>297</v>
      </c>
      <c r="H267" s="208">
        <v>199</v>
      </c>
      <c r="I267" s="202">
        <v>55</v>
      </c>
      <c r="J267" s="202">
        <v>165</v>
      </c>
      <c r="K267" s="205">
        <v>1.806</v>
      </c>
      <c r="L267" s="206" t="s">
        <v>815</v>
      </c>
      <c r="M267" s="209">
        <v>6727.07</v>
      </c>
      <c r="N267" s="215" t="s">
        <v>191</v>
      </c>
      <c r="O267" s="199" t="s">
        <v>198</v>
      </c>
      <c r="P267" s="240"/>
      <c r="Q267" s="216" t="s">
        <v>631</v>
      </c>
    </row>
    <row r="268" spans="1:17" s="239" customFormat="1">
      <c r="A268" s="202">
        <v>52</v>
      </c>
      <c r="B268" s="202" t="s">
        <v>331</v>
      </c>
      <c r="C268" s="202" t="s">
        <v>330</v>
      </c>
      <c r="D268" s="202" t="s">
        <v>331</v>
      </c>
      <c r="E268" s="214" t="s">
        <v>190</v>
      </c>
      <c r="F268" s="208">
        <v>345</v>
      </c>
      <c r="G268" s="208">
        <v>304</v>
      </c>
      <c r="H268" s="208">
        <v>199</v>
      </c>
      <c r="I268" s="202">
        <v>55</v>
      </c>
      <c r="J268" s="202">
        <v>165</v>
      </c>
      <c r="K268" s="205">
        <v>1.806</v>
      </c>
      <c r="L268" s="206" t="s">
        <v>815</v>
      </c>
      <c r="M268" s="209">
        <v>6617.66</v>
      </c>
      <c r="N268" s="215" t="s">
        <v>191</v>
      </c>
      <c r="O268" s="196" t="s">
        <v>198</v>
      </c>
      <c r="Q268" s="216" t="s">
        <v>630</v>
      </c>
    </row>
    <row r="269" spans="1:17" s="239" customFormat="1">
      <c r="A269" s="202">
        <v>53</v>
      </c>
      <c r="B269" s="202" t="s">
        <v>333</v>
      </c>
      <c r="C269" s="202" t="s">
        <v>332</v>
      </c>
      <c r="D269" s="202" t="s">
        <v>333</v>
      </c>
      <c r="E269" s="214" t="s">
        <v>190</v>
      </c>
      <c r="F269" s="208">
        <v>345</v>
      </c>
      <c r="G269" s="208">
        <v>304</v>
      </c>
      <c r="H269" s="208">
        <v>199</v>
      </c>
      <c r="I269" s="202">
        <v>55</v>
      </c>
      <c r="J269" s="202">
        <v>165</v>
      </c>
      <c r="K269" s="205">
        <v>1.806</v>
      </c>
      <c r="L269" s="206" t="s">
        <v>815</v>
      </c>
      <c r="M269" s="209">
        <v>6620</v>
      </c>
      <c r="N269" s="215" t="s">
        <v>191</v>
      </c>
      <c r="O269" s="196" t="s">
        <v>198</v>
      </c>
      <c r="Q269" s="216" t="s">
        <v>630</v>
      </c>
    </row>
    <row r="270" spans="1:17" s="239" customFormat="1">
      <c r="A270" s="202">
        <v>54</v>
      </c>
      <c r="B270" s="202" t="s">
        <v>335</v>
      </c>
      <c r="C270" s="202" t="s">
        <v>334</v>
      </c>
      <c r="D270" s="202" t="s">
        <v>335</v>
      </c>
      <c r="E270" s="214" t="s">
        <v>190</v>
      </c>
      <c r="F270" s="208">
        <v>345</v>
      </c>
      <c r="G270" s="208">
        <v>304</v>
      </c>
      <c r="H270" s="208">
        <v>199</v>
      </c>
      <c r="I270" s="202">
        <v>55</v>
      </c>
      <c r="J270" s="202">
        <v>165</v>
      </c>
      <c r="K270" s="205">
        <v>1.806</v>
      </c>
      <c r="L270" s="206" t="s">
        <v>815</v>
      </c>
      <c r="M270" s="209">
        <v>6617.58</v>
      </c>
      <c r="N270" s="215" t="s">
        <v>191</v>
      </c>
      <c r="O270" s="196" t="s">
        <v>198</v>
      </c>
      <c r="P270" s="197"/>
      <c r="Q270" s="216" t="s">
        <v>630</v>
      </c>
    </row>
    <row r="271" spans="1:17" s="239" customFormat="1">
      <c r="A271" s="202">
        <v>55</v>
      </c>
      <c r="B271" s="202" t="s">
        <v>535</v>
      </c>
      <c r="C271" s="202" t="s">
        <v>231</v>
      </c>
      <c r="D271" s="202" t="s">
        <v>535</v>
      </c>
      <c r="E271" s="214" t="s">
        <v>190</v>
      </c>
      <c r="F271" s="208">
        <v>344</v>
      </c>
      <c r="G271" s="208">
        <v>303</v>
      </c>
      <c r="H271" s="208">
        <v>199</v>
      </c>
      <c r="I271" s="202">
        <v>55</v>
      </c>
      <c r="J271" s="202">
        <v>165</v>
      </c>
      <c r="K271" s="205">
        <v>1.806</v>
      </c>
      <c r="L271" s="206" t="s">
        <v>815</v>
      </c>
      <c r="M271" s="209">
        <v>4807.88</v>
      </c>
      <c r="N271" s="215" t="s">
        <v>191</v>
      </c>
      <c r="O271" s="196" t="s">
        <v>198</v>
      </c>
      <c r="P271" s="197"/>
      <c r="Q271" s="216" t="s">
        <v>630</v>
      </c>
    </row>
    <row r="272" spans="1:17" s="239" customFormat="1">
      <c r="A272" s="202">
        <v>56</v>
      </c>
      <c r="B272" s="202" t="s">
        <v>534</v>
      </c>
      <c r="C272" s="202" t="s">
        <v>230</v>
      </c>
      <c r="D272" s="202" t="s">
        <v>534</v>
      </c>
      <c r="E272" s="214" t="s">
        <v>190</v>
      </c>
      <c r="F272" s="208">
        <v>344</v>
      </c>
      <c r="G272" s="208">
        <v>303</v>
      </c>
      <c r="H272" s="208">
        <v>199</v>
      </c>
      <c r="I272" s="202">
        <v>55</v>
      </c>
      <c r="J272" s="202">
        <v>165</v>
      </c>
      <c r="K272" s="205">
        <v>1.806</v>
      </c>
      <c r="L272" s="206" t="s">
        <v>815</v>
      </c>
      <c r="M272" s="209">
        <v>4811.41</v>
      </c>
      <c r="N272" s="215" t="s">
        <v>191</v>
      </c>
      <c r="O272" s="196" t="s">
        <v>198</v>
      </c>
      <c r="P272" s="197"/>
      <c r="Q272" s="216" t="s">
        <v>630</v>
      </c>
    </row>
    <row r="273" spans="1:17" s="239" customFormat="1">
      <c r="A273" s="202">
        <v>57</v>
      </c>
      <c r="B273" s="202" t="s">
        <v>690</v>
      </c>
      <c r="C273" s="202" t="s">
        <v>696</v>
      </c>
      <c r="D273" s="202" t="s">
        <v>690</v>
      </c>
      <c r="E273" s="214" t="s">
        <v>190</v>
      </c>
      <c r="F273" s="208">
        <v>310</v>
      </c>
      <c r="G273" s="208">
        <v>274</v>
      </c>
      <c r="H273" s="208">
        <v>169</v>
      </c>
      <c r="I273" s="202">
        <v>55</v>
      </c>
      <c r="J273" s="202">
        <v>165</v>
      </c>
      <c r="K273" s="205">
        <v>1.534</v>
      </c>
      <c r="L273" s="206" t="s">
        <v>815</v>
      </c>
      <c r="M273" s="209">
        <v>4241.92</v>
      </c>
      <c r="N273" s="215" t="s">
        <v>191</v>
      </c>
      <c r="O273" s="196" t="s">
        <v>198</v>
      </c>
      <c r="P273" s="197"/>
      <c r="Q273" s="216" t="s">
        <v>630</v>
      </c>
    </row>
    <row r="274" spans="1:17" s="239" customFormat="1">
      <c r="A274" s="202">
        <v>58</v>
      </c>
      <c r="B274" s="202" t="s">
        <v>677</v>
      </c>
      <c r="C274" s="202" t="s">
        <v>664</v>
      </c>
      <c r="D274" s="202" t="s">
        <v>677</v>
      </c>
      <c r="E274" s="214" t="s">
        <v>190</v>
      </c>
      <c r="F274" s="208">
        <v>302</v>
      </c>
      <c r="G274" s="208">
        <v>267</v>
      </c>
      <c r="H274" s="208">
        <v>169</v>
      </c>
      <c r="I274" s="202">
        <v>55</v>
      </c>
      <c r="J274" s="202">
        <v>165</v>
      </c>
      <c r="K274" s="205">
        <v>1.534</v>
      </c>
      <c r="L274" s="206" t="s">
        <v>815</v>
      </c>
      <c r="M274" s="209">
        <v>4173.6400000000003</v>
      </c>
      <c r="N274" s="215" t="s">
        <v>191</v>
      </c>
      <c r="O274" s="196" t="s">
        <v>198</v>
      </c>
      <c r="P274" s="197"/>
      <c r="Q274" s="216" t="s">
        <v>631</v>
      </c>
    </row>
    <row r="275" spans="1:17" s="239" customFormat="1">
      <c r="A275" s="202">
        <v>59</v>
      </c>
      <c r="B275" s="202" t="s">
        <v>778</v>
      </c>
      <c r="C275" s="202" t="s">
        <v>770</v>
      </c>
      <c r="D275" s="202" t="s">
        <v>778</v>
      </c>
      <c r="E275" s="214" t="s">
        <v>190</v>
      </c>
      <c r="F275" s="208">
        <v>310</v>
      </c>
      <c r="G275" s="208">
        <v>274</v>
      </c>
      <c r="H275" s="208">
        <v>169</v>
      </c>
      <c r="I275" s="202">
        <v>55</v>
      </c>
      <c r="J275" s="202">
        <v>165</v>
      </c>
      <c r="K275" s="205">
        <v>1.534</v>
      </c>
      <c r="L275" s="206" t="s">
        <v>815</v>
      </c>
      <c r="M275" s="209">
        <v>4234.6099999999997</v>
      </c>
      <c r="N275" s="232" t="s">
        <v>191</v>
      </c>
      <c r="O275" s="196" t="s">
        <v>198</v>
      </c>
      <c r="P275" s="197"/>
      <c r="Q275" s="216" t="s">
        <v>630</v>
      </c>
    </row>
    <row r="276" spans="1:17" s="239" customFormat="1">
      <c r="A276" s="202">
        <v>60</v>
      </c>
      <c r="B276" s="202" t="s">
        <v>758</v>
      </c>
      <c r="C276" s="202" t="s">
        <v>757</v>
      </c>
      <c r="D276" s="202" t="s">
        <v>758</v>
      </c>
      <c r="E276" s="214" t="s">
        <v>190</v>
      </c>
      <c r="F276" s="208">
        <v>310</v>
      </c>
      <c r="G276" s="208">
        <v>274</v>
      </c>
      <c r="H276" s="208">
        <v>169</v>
      </c>
      <c r="I276" s="202">
        <v>55</v>
      </c>
      <c r="J276" s="202">
        <v>165</v>
      </c>
      <c r="K276" s="205">
        <v>1.534</v>
      </c>
      <c r="L276" s="206" t="s">
        <v>815</v>
      </c>
      <c r="M276" s="209">
        <v>4234.6099999999997</v>
      </c>
      <c r="N276" s="232" t="s">
        <v>191</v>
      </c>
      <c r="O276" s="196" t="s">
        <v>198</v>
      </c>
      <c r="P276" s="197"/>
      <c r="Q276" s="216" t="s">
        <v>630</v>
      </c>
    </row>
    <row r="277" spans="1:17" s="239" customFormat="1">
      <c r="A277" s="202">
        <v>61</v>
      </c>
      <c r="B277" s="202" t="s">
        <v>813</v>
      </c>
      <c r="C277" s="202" t="s">
        <v>792</v>
      </c>
      <c r="D277" s="202" t="s">
        <v>813</v>
      </c>
      <c r="E277" s="214" t="s">
        <v>190</v>
      </c>
      <c r="F277" s="208">
        <v>310</v>
      </c>
      <c r="G277" s="208">
        <v>274</v>
      </c>
      <c r="H277" s="208">
        <v>169</v>
      </c>
      <c r="I277" s="202">
        <v>55</v>
      </c>
      <c r="J277" s="202">
        <v>165</v>
      </c>
      <c r="K277" s="205">
        <v>1.534</v>
      </c>
      <c r="L277" s="206" t="s">
        <v>815</v>
      </c>
      <c r="M277" s="209">
        <v>4241.6499999999996</v>
      </c>
      <c r="N277" s="232" t="s">
        <v>191</v>
      </c>
      <c r="O277" s="196" t="s">
        <v>198</v>
      </c>
      <c r="P277" s="197"/>
      <c r="Q277" s="216" t="s">
        <v>630</v>
      </c>
    </row>
    <row r="278" spans="1:17" s="239" customFormat="1">
      <c r="A278" s="202">
        <v>62</v>
      </c>
      <c r="B278" s="202" t="s">
        <v>711</v>
      </c>
      <c r="C278" s="202" t="s">
        <v>710</v>
      </c>
      <c r="D278" s="202" t="s">
        <v>711</v>
      </c>
      <c r="E278" s="214" t="s">
        <v>190</v>
      </c>
      <c r="F278" s="208">
        <v>310</v>
      </c>
      <c r="G278" s="208">
        <v>274</v>
      </c>
      <c r="H278" s="208">
        <v>169</v>
      </c>
      <c r="I278" s="202">
        <v>55</v>
      </c>
      <c r="J278" s="202">
        <v>165</v>
      </c>
      <c r="K278" s="205">
        <v>1.534</v>
      </c>
      <c r="L278" s="206" t="s">
        <v>815</v>
      </c>
      <c r="M278" s="209">
        <v>4234.6099999999997</v>
      </c>
      <c r="N278" s="232" t="s">
        <v>191</v>
      </c>
      <c r="O278" s="196" t="s">
        <v>198</v>
      </c>
      <c r="P278" s="197"/>
      <c r="Q278" s="216" t="s">
        <v>630</v>
      </c>
    </row>
    <row r="279" spans="1:17" s="239" customFormat="1">
      <c r="A279" s="202">
        <v>63</v>
      </c>
      <c r="B279" s="202" t="s">
        <v>806</v>
      </c>
      <c r="C279" s="202" t="s">
        <v>805</v>
      </c>
      <c r="D279" s="202" t="s">
        <v>806</v>
      </c>
      <c r="E279" s="214" t="s">
        <v>190</v>
      </c>
      <c r="F279" s="208">
        <v>302</v>
      </c>
      <c r="G279" s="208">
        <v>267</v>
      </c>
      <c r="H279" s="208">
        <v>169</v>
      </c>
      <c r="I279" s="202">
        <v>55</v>
      </c>
      <c r="J279" s="202">
        <v>165</v>
      </c>
      <c r="K279" s="205">
        <v>1.534</v>
      </c>
      <c r="L279" s="206" t="s">
        <v>815</v>
      </c>
      <c r="M279" s="209">
        <v>5308.78</v>
      </c>
      <c r="N279" s="232" t="s">
        <v>191</v>
      </c>
      <c r="O279" s="196" t="s">
        <v>198</v>
      </c>
      <c r="P279" s="197"/>
      <c r="Q279" s="216" t="s">
        <v>631</v>
      </c>
    </row>
    <row r="280" spans="1:17" s="239" customFormat="1">
      <c r="A280" s="202">
        <v>64</v>
      </c>
      <c r="B280" s="202" t="s">
        <v>818</v>
      </c>
      <c r="C280" s="202" t="s">
        <v>819</v>
      </c>
      <c r="D280" s="202" t="s">
        <v>818</v>
      </c>
      <c r="E280" s="214" t="s">
        <v>190</v>
      </c>
      <c r="F280" s="208">
        <v>302</v>
      </c>
      <c r="G280" s="208">
        <v>267</v>
      </c>
      <c r="H280" s="208">
        <v>169</v>
      </c>
      <c r="I280" s="202">
        <v>55</v>
      </c>
      <c r="J280" s="202">
        <v>165</v>
      </c>
      <c r="K280" s="205">
        <v>1.534</v>
      </c>
      <c r="L280" s="206" t="s">
        <v>815</v>
      </c>
      <c r="M280" s="209">
        <v>5376.94</v>
      </c>
      <c r="N280" s="232" t="s">
        <v>191</v>
      </c>
      <c r="O280" s="196" t="s">
        <v>198</v>
      </c>
      <c r="P280" s="197"/>
      <c r="Q280" s="216" t="s">
        <v>630</v>
      </c>
    </row>
    <row r="281" spans="1:17" s="239" customFormat="1">
      <c r="A281" s="202">
        <v>65</v>
      </c>
      <c r="B281" s="202" t="s">
        <v>689</v>
      </c>
      <c r="C281" s="202" t="s">
        <v>688</v>
      </c>
      <c r="D281" s="202" t="s">
        <v>689</v>
      </c>
      <c r="E281" s="214" t="s">
        <v>190</v>
      </c>
      <c r="F281" s="208">
        <v>302</v>
      </c>
      <c r="G281" s="208">
        <v>267</v>
      </c>
      <c r="H281" s="208">
        <v>169</v>
      </c>
      <c r="I281" s="202">
        <v>55</v>
      </c>
      <c r="J281" s="202">
        <v>165</v>
      </c>
      <c r="K281" s="205">
        <v>1.534</v>
      </c>
      <c r="L281" s="206" t="s">
        <v>815</v>
      </c>
      <c r="M281" s="209">
        <v>4553</v>
      </c>
      <c r="N281" s="232" t="s">
        <v>191</v>
      </c>
      <c r="O281" s="196" t="s">
        <v>198</v>
      </c>
      <c r="P281" s="197"/>
      <c r="Q281" s="216" t="s">
        <v>631</v>
      </c>
    </row>
    <row r="282" spans="1:17" s="239" customFormat="1">
      <c r="A282" s="202">
        <v>66</v>
      </c>
      <c r="B282" s="202" t="s">
        <v>831</v>
      </c>
      <c r="C282" s="202" t="s">
        <v>832</v>
      </c>
      <c r="D282" s="202" t="s">
        <v>831</v>
      </c>
      <c r="E282" s="214" t="s">
        <v>190</v>
      </c>
      <c r="F282" s="208">
        <v>310</v>
      </c>
      <c r="G282" s="208">
        <v>274</v>
      </c>
      <c r="H282" s="208">
        <v>169</v>
      </c>
      <c r="I282" s="202">
        <v>55</v>
      </c>
      <c r="J282" s="202">
        <v>165</v>
      </c>
      <c r="K282" s="205">
        <v>1.534</v>
      </c>
      <c r="L282" s="206" t="s">
        <v>815</v>
      </c>
      <c r="M282" s="209">
        <v>4621.8</v>
      </c>
      <c r="N282" s="215" t="s">
        <v>191</v>
      </c>
      <c r="O282" s="196" t="s">
        <v>198</v>
      </c>
      <c r="P282" s="197"/>
      <c r="Q282" s="216" t="s">
        <v>630</v>
      </c>
    </row>
    <row r="283" spans="1:17" s="239" customFormat="1">
      <c r="A283" s="202">
        <v>67</v>
      </c>
      <c r="B283" s="202" t="s">
        <v>868</v>
      </c>
      <c r="C283" s="202" t="s">
        <v>837</v>
      </c>
      <c r="D283" s="202" t="s">
        <v>868</v>
      </c>
      <c r="E283" s="214" t="s">
        <v>190</v>
      </c>
      <c r="F283" s="208">
        <v>310</v>
      </c>
      <c r="G283" s="208">
        <v>274</v>
      </c>
      <c r="H283" s="208">
        <v>169</v>
      </c>
      <c r="I283" s="202">
        <v>55</v>
      </c>
      <c r="J283" s="202">
        <v>165</v>
      </c>
      <c r="K283" s="205">
        <v>1.534</v>
      </c>
      <c r="L283" s="206" t="s">
        <v>815</v>
      </c>
      <c r="M283" s="209">
        <v>4624</v>
      </c>
      <c r="N283" s="215" t="s">
        <v>191</v>
      </c>
      <c r="O283" s="196" t="s">
        <v>198</v>
      </c>
      <c r="P283" s="197"/>
      <c r="Q283" s="216" t="s">
        <v>630</v>
      </c>
    </row>
    <row r="284" spans="1:17" s="239" customFormat="1">
      <c r="A284" s="202">
        <v>68</v>
      </c>
      <c r="B284" s="202" t="s">
        <v>870</v>
      </c>
      <c r="C284" s="202" t="s">
        <v>869</v>
      </c>
      <c r="D284" s="202" t="s">
        <v>870</v>
      </c>
      <c r="E284" s="214" t="s">
        <v>190</v>
      </c>
      <c r="F284" s="208">
        <v>310</v>
      </c>
      <c r="G284" s="208">
        <v>274</v>
      </c>
      <c r="H284" s="208">
        <v>169</v>
      </c>
      <c r="I284" s="202">
        <v>55</v>
      </c>
      <c r="J284" s="202">
        <v>165</v>
      </c>
      <c r="K284" s="205">
        <v>1.534</v>
      </c>
      <c r="L284" s="206" t="s">
        <v>815</v>
      </c>
      <c r="M284" s="209">
        <v>4776.24</v>
      </c>
      <c r="N284" s="215" t="s">
        <v>191</v>
      </c>
      <c r="O284" s="196" t="s">
        <v>198</v>
      </c>
      <c r="P284" s="197"/>
      <c r="Q284" s="216" t="s">
        <v>630</v>
      </c>
    </row>
    <row r="285" spans="1:17" s="239" customFormat="1">
      <c r="A285" s="202"/>
      <c r="B285" s="202"/>
      <c r="C285" s="201"/>
      <c r="D285" s="202"/>
      <c r="E285" s="214" t="s">
        <v>190</v>
      </c>
      <c r="F285" s="204"/>
      <c r="G285" s="202"/>
      <c r="H285" s="202"/>
      <c r="I285" s="202"/>
      <c r="J285" s="202"/>
      <c r="K285" s="205"/>
      <c r="L285" s="206"/>
      <c r="M285" s="209"/>
      <c r="N285" s="232" t="s">
        <v>191</v>
      </c>
      <c r="O285" s="196"/>
      <c r="Q285" s="198"/>
    </row>
    <row r="286" spans="1:17">
      <c r="A286" s="202"/>
      <c r="B286" s="202"/>
      <c r="C286" s="202"/>
      <c r="D286" s="202"/>
      <c r="E286" s="214" t="s">
        <v>190</v>
      </c>
      <c r="F286" s="236"/>
      <c r="G286" s="202"/>
      <c r="H286" s="202"/>
      <c r="I286" s="202"/>
      <c r="J286" s="202"/>
      <c r="K286" s="205"/>
      <c r="L286" s="206"/>
      <c r="M286" s="209"/>
      <c r="N286" s="232" t="s">
        <v>191</v>
      </c>
      <c r="O286" s="196"/>
      <c r="Q286" s="198"/>
    </row>
    <row r="287" spans="1:17">
      <c r="A287" s="202"/>
      <c r="B287" s="202"/>
      <c r="C287" s="201"/>
      <c r="D287" s="202"/>
      <c r="E287" s="214" t="s">
        <v>190</v>
      </c>
      <c r="F287" s="210"/>
      <c r="G287" s="207"/>
      <c r="H287" s="202"/>
      <c r="I287" s="202"/>
      <c r="J287" s="202"/>
      <c r="K287" s="205"/>
      <c r="L287" s="206"/>
      <c r="M287" s="209"/>
      <c r="N287" s="232" t="s">
        <v>191</v>
      </c>
      <c r="O287" s="196"/>
      <c r="Q287" s="198"/>
    </row>
    <row r="288" spans="1:17">
      <c r="A288" s="202"/>
      <c r="B288" s="202"/>
      <c r="C288" s="201"/>
      <c r="D288" s="202"/>
      <c r="E288" s="214" t="s">
        <v>190</v>
      </c>
      <c r="F288" s="210"/>
      <c r="G288" s="207"/>
      <c r="H288" s="202"/>
      <c r="I288" s="202"/>
      <c r="J288" s="202"/>
      <c r="K288" s="205"/>
      <c r="L288" s="206"/>
      <c r="M288" s="209"/>
      <c r="N288" s="232" t="s">
        <v>191</v>
      </c>
      <c r="O288" s="196"/>
      <c r="P288" s="197"/>
      <c r="Q288" s="198"/>
    </row>
    <row r="289" spans="1:17">
      <c r="A289" s="202"/>
      <c r="B289" s="202"/>
      <c r="C289" s="201"/>
      <c r="D289" s="202"/>
      <c r="E289" s="214" t="s">
        <v>190</v>
      </c>
      <c r="F289" s="210"/>
      <c r="G289" s="207"/>
      <c r="H289" s="202"/>
      <c r="I289" s="202"/>
      <c r="J289" s="202"/>
      <c r="K289" s="205"/>
      <c r="L289" s="206"/>
      <c r="M289" s="209"/>
      <c r="N289" s="232" t="s">
        <v>191</v>
      </c>
      <c r="O289" s="196"/>
      <c r="P289" s="197"/>
      <c r="Q289" s="198"/>
    </row>
    <row r="290" spans="1:17">
      <c r="A290" s="202"/>
      <c r="B290" s="202"/>
      <c r="C290" s="201"/>
      <c r="D290" s="202"/>
      <c r="E290" s="214" t="s">
        <v>190</v>
      </c>
      <c r="F290" s="210"/>
      <c r="G290" s="207"/>
      <c r="H290" s="202"/>
      <c r="I290" s="202"/>
      <c r="J290" s="202"/>
      <c r="K290" s="205"/>
      <c r="L290" s="206"/>
      <c r="M290" s="209"/>
      <c r="N290" s="232" t="s">
        <v>191</v>
      </c>
      <c r="O290" s="196"/>
      <c r="P290" s="197"/>
      <c r="Q290" s="198"/>
    </row>
    <row r="291" spans="1:17">
      <c r="A291" s="202"/>
      <c r="B291" s="202"/>
      <c r="C291" s="201"/>
      <c r="D291" s="202"/>
      <c r="E291" s="214" t="s">
        <v>190</v>
      </c>
      <c r="F291" s="210"/>
      <c r="G291" s="207"/>
      <c r="H291" s="202"/>
      <c r="I291" s="202"/>
      <c r="J291" s="202"/>
      <c r="K291" s="205"/>
      <c r="L291" s="206"/>
      <c r="M291" s="209"/>
      <c r="N291" s="232" t="s">
        <v>191</v>
      </c>
      <c r="O291" s="196"/>
      <c r="P291" s="197"/>
      <c r="Q291" s="198"/>
    </row>
    <row r="292" spans="1:17">
      <c r="A292" s="202">
        <v>1</v>
      </c>
      <c r="B292" s="202" t="s">
        <v>381</v>
      </c>
      <c r="C292" s="202" t="s">
        <v>78</v>
      </c>
      <c r="D292" s="202" t="s">
        <v>381</v>
      </c>
      <c r="E292" s="214" t="s">
        <v>190</v>
      </c>
      <c r="F292" s="208">
        <v>9.5</v>
      </c>
      <c r="G292" s="208">
        <v>7.5</v>
      </c>
      <c r="H292" s="208">
        <v>83</v>
      </c>
      <c r="I292" s="202">
        <v>43</v>
      </c>
      <c r="J292" s="202">
        <v>13</v>
      </c>
      <c r="K292" s="205">
        <v>4.5999999999999999E-2</v>
      </c>
      <c r="L292" s="206"/>
      <c r="M292" s="209">
        <v>74.33</v>
      </c>
      <c r="N292" s="232" t="s">
        <v>191</v>
      </c>
      <c r="O292" s="196"/>
      <c r="P292" s="197"/>
      <c r="Q292" s="198"/>
    </row>
    <row r="293" spans="1:17">
      <c r="A293" s="202">
        <v>2</v>
      </c>
      <c r="B293" s="202" t="s">
        <v>382</v>
      </c>
      <c r="C293" s="202" t="s">
        <v>79</v>
      </c>
      <c r="D293" s="202" t="s">
        <v>382</v>
      </c>
      <c r="E293" s="214" t="s">
        <v>190</v>
      </c>
      <c r="F293" s="208">
        <v>7</v>
      </c>
      <c r="G293" s="208">
        <v>6.4</v>
      </c>
      <c r="H293" s="208">
        <v>67</v>
      </c>
      <c r="I293" s="202">
        <v>35</v>
      </c>
      <c r="J293" s="202">
        <v>13.5</v>
      </c>
      <c r="K293" s="205">
        <v>3.2000000000000001E-2</v>
      </c>
      <c r="L293" s="206"/>
      <c r="M293" s="209">
        <v>92.65</v>
      </c>
      <c r="N293" s="232" t="s">
        <v>191</v>
      </c>
      <c r="O293" s="196"/>
      <c r="P293" s="197"/>
      <c r="Q293" s="198"/>
    </row>
    <row r="294" spans="1:17">
      <c r="A294" s="202">
        <v>3</v>
      </c>
      <c r="B294" s="202" t="s">
        <v>193</v>
      </c>
      <c r="C294" s="202" t="s">
        <v>192</v>
      </c>
      <c r="D294" s="202" t="s">
        <v>193</v>
      </c>
      <c r="E294" s="214" t="s">
        <v>190</v>
      </c>
      <c r="F294" s="208">
        <v>7</v>
      </c>
      <c r="G294" s="208">
        <v>6.4</v>
      </c>
      <c r="H294" s="208">
        <v>67</v>
      </c>
      <c r="I294" s="202">
        <v>35</v>
      </c>
      <c r="J294" s="202">
        <v>13.5</v>
      </c>
      <c r="K294" s="205">
        <v>3.2000000000000001E-2</v>
      </c>
      <c r="L294" s="206"/>
      <c r="M294" s="209">
        <v>49.08</v>
      </c>
      <c r="N294" s="232" t="s">
        <v>191</v>
      </c>
      <c r="O294" s="196"/>
      <c r="P294" s="197"/>
      <c r="Q294" s="198"/>
    </row>
    <row r="295" spans="1:17">
      <c r="A295" s="202">
        <v>4</v>
      </c>
      <c r="B295" s="202" t="s">
        <v>647</v>
      </c>
      <c r="C295" s="202" t="s">
        <v>634</v>
      </c>
      <c r="D295" s="202" t="s">
        <v>647</v>
      </c>
      <c r="E295" s="214" t="s">
        <v>190</v>
      </c>
      <c r="F295" s="208">
        <v>7</v>
      </c>
      <c r="G295" s="208">
        <v>6.4</v>
      </c>
      <c r="H295" s="208">
        <v>67</v>
      </c>
      <c r="I295" s="202">
        <v>35</v>
      </c>
      <c r="J295" s="202">
        <v>13.5</v>
      </c>
      <c r="K295" s="205">
        <v>3.2000000000000001E-2</v>
      </c>
      <c r="L295" s="206"/>
      <c r="M295" s="209">
        <v>71.02</v>
      </c>
      <c r="N295" s="215" t="s">
        <v>191</v>
      </c>
      <c r="O295" s="196"/>
      <c r="P295" s="197"/>
      <c r="Q295" s="235"/>
    </row>
    <row r="296" spans="1:17">
      <c r="A296" s="202">
        <v>5</v>
      </c>
      <c r="B296" s="202" t="s">
        <v>648</v>
      </c>
      <c r="C296" s="202" t="s">
        <v>635</v>
      </c>
      <c r="D296" s="202" t="s">
        <v>648</v>
      </c>
      <c r="E296" s="214" t="s">
        <v>190</v>
      </c>
      <c r="F296" s="208">
        <v>7</v>
      </c>
      <c r="G296" s="208">
        <v>6.4</v>
      </c>
      <c r="H296" s="208">
        <v>67</v>
      </c>
      <c r="I296" s="202">
        <v>35</v>
      </c>
      <c r="J296" s="202">
        <v>13.5</v>
      </c>
      <c r="K296" s="205">
        <v>3.2000000000000001E-2</v>
      </c>
      <c r="L296" s="206"/>
      <c r="M296" s="209">
        <v>70.650000000000006</v>
      </c>
      <c r="N296" s="232" t="s">
        <v>191</v>
      </c>
      <c r="O296" s="196"/>
      <c r="P296" s="197"/>
      <c r="Q296" s="198"/>
    </row>
    <row r="297" spans="1:17">
      <c r="A297" s="202">
        <v>6</v>
      </c>
      <c r="B297" s="202" t="s">
        <v>784</v>
      </c>
      <c r="C297" s="202" t="s">
        <v>783</v>
      </c>
      <c r="D297" s="202" t="s">
        <v>784</v>
      </c>
      <c r="E297" s="214" t="s">
        <v>190</v>
      </c>
      <c r="F297" s="208">
        <v>7</v>
      </c>
      <c r="G297" s="208">
        <v>6.4</v>
      </c>
      <c r="H297" s="208">
        <v>67</v>
      </c>
      <c r="I297" s="202">
        <v>35</v>
      </c>
      <c r="J297" s="202">
        <v>14</v>
      </c>
      <c r="K297" s="205">
        <v>3.3000000000000002E-2</v>
      </c>
      <c r="L297" s="206"/>
      <c r="M297" s="209">
        <v>68.709999999999994</v>
      </c>
      <c r="N297" s="232" t="s">
        <v>191</v>
      </c>
      <c r="O297" s="196"/>
      <c r="P297" s="197"/>
      <c r="Q297" s="235"/>
    </row>
    <row r="298" spans="1:17">
      <c r="A298" s="202">
        <v>7</v>
      </c>
      <c r="B298" s="202" t="s">
        <v>598</v>
      </c>
      <c r="C298" s="202" t="s">
        <v>636</v>
      </c>
      <c r="D298" s="202" t="s">
        <v>598</v>
      </c>
      <c r="E298" s="214" t="s">
        <v>190</v>
      </c>
      <c r="F298" s="208">
        <v>7</v>
      </c>
      <c r="G298" s="208">
        <v>6.4</v>
      </c>
      <c r="H298" s="208">
        <v>67</v>
      </c>
      <c r="I298" s="202">
        <v>35</v>
      </c>
      <c r="J298" s="202">
        <v>13.5</v>
      </c>
      <c r="K298" s="205">
        <v>3.2000000000000001E-2</v>
      </c>
      <c r="L298" s="206"/>
      <c r="M298" s="209">
        <v>86.47</v>
      </c>
      <c r="N298" s="232" t="s">
        <v>191</v>
      </c>
      <c r="O298" s="196"/>
      <c r="P298" s="197"/>
      <c r="Q298" s="235"/>
    </row>
    <row r="299" spans="1:17">
      <c r="A299" s="202">
        <v>8</v>
      </c>
      <c r="B299" s="202" t="s">
        <v>649</v>
      </c>
      <c r="C299" s="202" t="s">
        <v>637</v>
      </c>
      <c r="D299" s="202" t="s">
        <v>649</v>
      </c>
      <c r="E299" s="214" t="s">
        <v>190</v>
      </c>
      <c r="F299" s="208">
        <v>7.6</v>
      </c>
      <c r="G299" s="208">
        <v>7</v>
      </c>
      <c r="H299" s="208">
        <v>0</v>
      </c>
      <c r="I299" s="202">
        <v>0</v>
      </c>
      <c r="J299" s="202">
        <v>0</v>
      </c>
      <c r="K299" s="205">
        <v>0.04</v>
      </c>
      <c r="L299" s="206"/>
      <c r="M299" s="209">
        <v>88.99</v>
      </c>
      <c r="N299" s="232" t="s">
        <v>191</v>
      </c>
      <c r="O299" s="196"/>
      <c r="P299" s="197"/>
      <c r="Q299" s="235"/>
    </row>
    <row r="300" spans="1:17">
      <c r="A300" s="202">
        <v>9</v>
      </c>
      <c r="B300" s="202" t="s">
        <v>194</v>
      </c>
      <c r="C300" s="202" t="s">
        <v>638</v>
      </c>
      <c r="D300" s="202" t="s">
        <v>194</v>
      </c>
      <c r="E300" s="214" t="s">
        <v>190</v>
      </c>
      <c r="F300" s="208">
        <v>12.1</v>
      </c>
      <c r="G300" s="208">
        <v>10.1</v>
      </c>
      <c r="H300" s="208">
        <v>90.9</v>
      </c>
      <c r="I300" s="202">
        <v>42.4</v>
      </c>
      <c r="J300" s="202">
        <v>10</v>
      </c>
      <c r="K300" s="205">
        <v>3.9E-2</v>
      </c>
      <c r="L300" s="206"/>
      <c r="M300" s="209">
        <v>344.78</v>
      </c>
      <c r="N300" s="232" t="s">
        <v>191</v>
      </c>
      <c r="O300" s="196"/>
      <c r="P300" s="197"/>
      <c r="Q300" s="235"/>
    </row>
    <row r="301" spans="1:17">
      <c r="A301" s="202">
        <v>10</v>
      </c>
      <c r="B301" s="202" t="s">
        <v>195</v>
      </c>
      <c r="C301" s="202" t="s">
        <v>639</v>
      </c>
      <c r="D301" s="202" t="s">
        <v>195</v>
      </c>
      <c r="E301" s="214" t="s">
        <v>190</v>
      </c>
      <c r="F301" s="208">
        <v>11.6</v>
      </c>
      <c r="G301" s="208">
        <v>9.6</v>
      </c>
      <c r="H301" s="208">
        <v>90.9</v>
      </c>
      <c r="I301" s="202">
        <v>42.4</v>
      </c>
      <c r="J301" s="202">
        <v>10</v>
      </c>
      <c r="K301" s="205">
        <v>3.9E-2</v>
      </c>
      <c r="L301" s="206"/>
      <c r="M301" s="209">
        <v>333.29</v>
      </c>
      <c r="N301" s="232" t="s">
        <v>191</v>
      </c>
      <c r="O301" s="196"/>
      <c r="P301" s="197"/>
      <c r="Q301" s="235"/>
    </row>
    <row r="302" spans="1:17">
      <c r="A302" s="202">
        <v>11</v>
      </c>
      <c r="B302" s="202" t="s">
        <v>650</v>
      </c>
      <c r="C302" s="202" t="s">
        <v>640</v>
      </c>
      <c r="D302" s="202" t="s">
        <v>650</v>
      </c>
      <c r="E302" s="214" t="s">
        <v>190</v>
      </c>
      <c r="F302" s="208">
        <v>8</v>
      </c>
      <c r="G302" s="208">
        <v>7.6</v>
      </c>
      <c r="H302" s="2">
        <v>82</v>
      </c>
      <c r="I302" s="2">
        <v>42</v>
      </c>
      <c r="J302" s="2">
        <v>13</v>
      </c>
      <c r="K302" s="205">
        <v>4.4999999999999998E-2</v>
      </c>
      <c r="L302" s="206"/>
      <c r="M302" s="209">
        <v>85.02</v>
      </c>
      <c r="N302" s="232" t="s">
        <v>191</v>
      </c>
      <c r="O302" s="196"/>
      <c r="P302" s="197"/>
      <c r="Q302" s="235"/>
    </row>
    <row r="303" spans="1:17">
      <c r="A303" s="202">
        <v>12</v>
      </c>
      <c r="B303" s="202" t="s">
        <v>651</v>
      </c>
      <c r="C303" s="202" t="s">
        <v>641</v>
      </c>
      <c r="D303" s="202" t="s">
        <v>651</v>
      </c>
      <c r="E303" s="214" t="s">
        <v>190</v>
      </c>
      <c r="F303" s="208">
        <v>7.6</v>
      </c>
      <c r="G303" s="208">
        <v>7</v>
      </c>
      <c r="H303" s="208">
        <v>0</v>
      </c>
      <c r="I303" s="202">
        <v>0</v>
      </c>
      <c r="J303" s="202">
        <v>0</v>
      </c>
      <c r="K303" s="205">
        <v>0.04</v>
      </c>
      <c r="L303" s="206"/>
      <c r="M303" s="209">
        <v>79.25</v>
      </c>
      <c r="N303" s="232" t="s">
        <v>191</v>
      </c>
      <c r="O303" s="196"/>
      <c r="P303" s="197"/>
      <c r="Q303" s="198"/>
    </row>
    <row r="304" spans="1:17">
      <c r="A304" s="202">
        <v>13</v>
      </c>
      <c r="B304" s="202" t="s">
        <v>605</v>
      </c>
      <c r="C304" s="202" t="s">
        <v>606</v>
      </c>
      <c r="D304" s="202" t="s">
        <v>605</v>
      </c>
      <c r="E304" s="214" t="s">
        <v>190</v>
      </c>
      <c r="F304" s="208">
        <v>7</v>
      </c>
      <c r="G304" s="208">
        <v>6.4</v>
      </c>
      <c r="H304" s="208">
        <v>67</v>
      </c>
      <c r="I304" s="202">
        <v>35</v>
      </c>
      <c r="J304" s="202">
        <v>13.5</v>
      </c>
      <c r="K304" s="205">
        <v>3.2000000000000001E-2</v>
      </c>
      <c r="L304" s="206"/>
      <c r="M304" s="209">
        <v>137.32</v>
      </c>
      <c r="N304" s="232" t="s">
        <v>191</v>
      </c>
      <c r="O304" s="196"/>
      <c r="P304" s="197"/>
      <c r="Q304" s="198"/>
    </row>
    <row r="305" spans="1:20">
      <c r="A305" s="202">
        <v>14</v>
      </c>
      <c r="B305" s="202" t="s">
        <v>16</v>
      </c>
      <c r="C305" s="202" t="s">
        <v>17</v>
      </c>
      <c r="D305" s="202" t="s">
        <v>16</v>
      </c>
      <c r="E305" s="214" t="s">
        <v>190</v>
      </c>
      <c r="F305" s="208">
        <v>8</v>
      </c>
      <c r="G305" s="208">
        <v>7.6</v>
      </c>
      <c r="H305" s="208">
        <v>82</v>
      </c>
      <c r="I305" s="202">
        <v>42</v>
      </c>
      <c r="J305" s="202">
        <v>13</v>
      </c>
      <c r="K305" s="205">
        <v>4.4771999999999999E-2</v>
      </c>
      <c r="L305" s="206"/>
      <c r="M305" s="209">
        <v>92.66</v>
      </c>
      <c r="N305" s="232" t="s">
        <v>191</v>
      </c>
      <c r="O305" s="196"/>
      <c r="P305" s="197"/>
      <c r="Q305" s="198"/>
    </row>
    <row r="306" spans="1:20">
      <c r="A306" s="202">
        <v>15</v>
      </c>
      <c r="B306" s="202" t="s">
        <v>652</v>
      </c>
      <c r="C306" s="202" t="s">
        <v>642</v>
      </c>
      <c r="D306" s="202" t="s">
        <v>652</v>
      </c>
      <c r="E306" s="214" t="s">
        <v>190</v>
      </c>
      <c r="F306" s="208">
        <v>7.6</v>
      </c>
      <c r="G306" s="208">
        <v>7</v>
      </c>
      <c r="H306" s="208">
        <v>0</v>
      </c>
      <c r="I306" s="202">
        <v>0</v>
      </c>
      <c r="J306" s="202">
        <v>0</v>
      </c>
      <c r="K306" s="205">
        <v>0.04</v>
      </c>
      <c r="L306" s="206"/>
      <c r="M306" s="209">
        <v>193.54</v>
      </c>
      <c r="N306" s="232" t="s">
        <v>191</v>
      </c>
      <c r="O306" s="196"/>
      <c r="P306" s="197"/>
      <c r="Q306" s="198"/>
    </row>
    <row r="307" spans="1:20">
      <c r="A307" s="202">
        <v>16</v>
      </c>
      <c r="B307" s="202" t="s">
        <v>653</v>
      </c>
      <c r="C307" s="202" t="s">
        <v>643</v>
      </c>
      <c r="D307" s="202" t="s">
        <v>653</v>
      </c>
      <c r="E307" s="214" t="s">
        <v>190</v>
      </c>
      <c r="F307" s="208">
        <v>0</v>
      </c>
      <c r="G307" s="208">
        <v>0</v>
      </c>
      <c r="H307" s="208">
        <v>0</v>
      </c>
      <c r="I307" s="202">
        <v>0</v>
      </c>
      <c r="J307" s="202">
        <v>0</v>
      </c>
      <c r="K307" s="205">
        <v>0</v>
      </c>
      <c r="L307" s="206"/>
      <c r="M307" s="209">
        <v>92.02</v>
      </c>
      <c r="N307" s="232" t="s">
        <v>191</v>
      </c>
      <c r="O307" s="196"/>
      <c r="P307" s="197"/>
      <c r="Q307" s="198"/>
    </row>
    <row r="308" spans="1:20">
      <c r="A308" s="202">
        <v>17</v>
      </c>
      <c r="B308" s="213" t="s">
        <v>654</v>
      </c>
      <c r="C308" s="202" t="s">
        <v>644</v>
      </c>
      <c r="D308" s="213" t="s">
        <v>654</v>
      </c>
      <c r="E308" s="214" t="s">
        <v>190</v>
      </c>
      <c r="F308" s="208">
        <v>0</v>
      </c>
      <c r="G308" s="208">
        <v>0</v>
      </c>
      <c r="H308" s="208">
        <v>0</v>
      </c>
      <c r="I308" s="202">
        <v>0</v>
      </c>
      <c r="J308" s="202">
        <v>0</v>
      </c>
      <c r="K308" s="205">
        <v>0</v>
      </c>
      <c r="L308" s="212"/>
      <c r="M308" s="209">
        <v>92.02</v>
      </c>
      <c r="N308" s="232" t="s">
        <v>191</v>
      </c>
      <c r="O308" s="196"/>
      <c r="P308" s="197"/>
      <c r="Q308" s="198"/>
    </row>
    <row r="309" spans="1:20">
      <c r="A309" s="202">
        <v>18</v>
      </c>
      <c r="B309" s="202" t="s">
        <v>655</v>
      </c>
      <c r="C309" s="202" t="s">
        <v>645</v>
      </c>
      <c r="D309" s="202" t="s">
        <v>655</v>
      </c>
      <c r="E309" s="214" t="s">
        <v>190</v>
      </c>
      <c r="F309" s="208">
        <v>0</v>
      </c>
      <c r="G309" s="208">
        <v>0</v>
      </c>
      <c r="H309" s="208">
        <v>0</v>
      </c>
      <c r="I309" s="202">
        <v>0</v>
      </c>
      <c r="J309" s="202">
        <v>0</v>
      </c>
      <c r="K309" s="205">
        <v>0</v>
      </c>
      <c r="L309" s="206"/>
      <c r="M309" s="209">
        <v>90.36</v>
      </c>
      <c r="N309" s="232" t="s">
        <v>191</v>
      </c>
      <c r="O309" s="196"/>
      <c r="P309" s="197"/>
      <c r="Q309" s="198"/>
    </row>
    <row r="310" spans="1:20">
      <c r="A310" s="202">
        <v>19</v>
      </c>
      <c r="B310" s="202" t="s">
        <v>656</v>
      </c>
      <c r="C310" s="202" t="s">
        <v>646</v>
      </c>
      <c r="D310" s="202" t="s">
        <v>656</v>
      </c>
      <c r="E310" s="214" t="s">
        <v>190</v>
      </c>
      <c r="F310" s="208">
        <v>0</v>
      </c>
      <c r="G310" s="208">
        <v>0</v>
      </c>
      <c r="H310" s="208">
        <v>0</v>
      </c>
      <c r="I310" s="202">
        <v>0</v>
      </c>
      <c r="J310" s="202">
        <v>0</v>
      </c>
      <c r="K310" s="205">
        <v>0</v>
      </c>
      <c r="L310" s="206"/>
      <c r="M310" s="209">
        <v>117.5</v>
      </c>
      <c r="N310" s="232" t="s">
        <v>191</v>
      </c>
      <c r="O310" s="196"/>
      <c r="P310" s="197"/>
      <c r="Q310" s="198"/>
    </row>
    <row r="311" spans="1:20">
      <c r="A311" s="204"/>
      <c r="B311" s="202"/>
      <c r="C311" s="201"/>
      <c r="D311" s="202"/>
      <c r="E311" s="214" t="s">
        <v>190</v>
      </c>
      <c r="F311" s="204"/>
      <c r="G311" s="202"/>
      <c r="H311" s="202"/>
      <c r="I311" s="202"/>
      <c r="J311" s="202"/>
      <c r="K311" s="205"/>
      <c r="L311" s="206"/>
      <c r="M311" s="209"/>
      <c r="N311" s="215" t="s">
        <v>191</v>
      </c>
      <c r="O311" s="196"/>
      <c r="Q311" s="235"/>
    </row>
    <row r="312" spans="1:20">
      <c r="A312" s="204"/>
      <c r="B312" s="213"/>
      <c r="C312" s="201"/>
      <c r="D312" s="213"/>
      <c r="E312" s="214" t="s">
        <v>190</v>
      </c>
      <c r="F312" s="204"/>
      <c r="G312" s="202"/>
      <c r="H312" s="202"/>
      <c r="I312" s="202"/>
      <c r="J312" s="202"/>
      <c r="K312" s="205"/>
      <c r="L312" s="212"/>
      <c r="M312" s="211"/>
      <c r="N312" s="215" t="s">
        <v>191</v>
      </c>
      <c r="O312" s="196"/>
      <c r="P312" s="197"/>
      <c r="Q312" s="235"/>
    </row>
    <row r="313" spans="1:20">
      <c r="A313" s="204">
        <v>1</v>
      </c>
      <c r="B313" s="202" t="s">
        <v>15</v>
      </c>
      <c r="C313" s="2" t="s">
        <v>189</v>
      </c>
      <c r="D313" s="202" t="s">
        <v>15</v>
      </c>
      <c r="E313" s="117" t="s">
        <v>190</v>
      </c>
      <c r="F313" s="114">
        <v>8</v>
      </c>
      <c r="G313" s="2">
        <v>7.6</v>
      </c>
      <c r="H313" s="2">
        <v>82</v>
      </c>
      <c r="I313" s="2">
        <v>42</v>
      </c>
      <c r="J313" s="2">
        <v>13</v>
      </c>
      <c r="K313" s="111">
        <v>4.4999999999999998E-2</v>
      </c>
      <c r="L313" s="212"/>
      <c r="M313" s="211">
        <v>110.68</v>
      </c>
      <c r="N313" s="215" t="s">
        <v>191</v>
      </c>
      <c r="O313" s="196"/>
      <c r="Q313" s="235"/>
      <c r="R313" s="200">
        <v>82</v>
      </c>
      <c r="S313" s="200">
        <v>126</v>
      </c>
      <c r="T313" s="200">
        <v>91</v>
      </c>
    </row>
    <row r="314" spans="1:20">
      <c r="A314" s="204">
        <v>2</v>
      </c>
      <c r="B314" s="202" t="s">
        <v>575</v>
      </c>
      <c r="C314" s="201" t="s">
        <v>552</v>
      </c>
      <c r="D314" s="202" t="s">
        <v>575</v>
      </c>
      <c r="E314" s="117" t="s">
        <v>190</v>
      </c>
      <c r="F314" s="210">
        <v>0.6071428571428571</v>
      </c>
      <c r="G314" s="207">
        <v>0.5714285714285714</v>
      </c>
      <c r="H314" s="202">
        <v>0</v>
      </c>
      <c r="I314" s="202">
        <v>0</v>
      </c>
      <c r="J314" s="202">
        <v>0</v>
      </c>
      <c r="K314" s="205">
        <v>3.0000000000000001E-3</v>
      </c>
      <c r="L314" s="212"/>
      <c r="M314" s="211">
        <v>8.02</v>
      </c>
      <c r="N314" s="215" t="s">
        <v>191</v>
      </c>
      <c r="O314" s="196"/>
      <c r="P314" s="197"/>
      <c r="Q314" s="235"/>
      <c r="R314" s="200">
        <v>92</v>
      </c>
      <c r="S314" s="200">
        <v>136</v>
      </c>
      <c r="T314" s="200">
        <v>101</v>
      </c>
    </row>
    <row r="315" spans="1:20" s="234" customFormat="1">
      <c r="A315" s="204">
        <v>3</v>
      </c>
      <c r="B315" s="202" t="s">
        <v>20</v>
      </c>
      <c r="C315" s="201" t="s">
        <v>589</v>
      </c>
      <c r="D315" s="202" t="s">
        <v>20</v>
      </c>
      <c r="E315" s="117" t="s">
        <v>190</v>
      </c>
      <c r="F315" s="210">
        <v>1.1200000000000001</v>
      </c>
      <c r="G315" s="207">
        <v>1.1000000000000001</v>
      </c>
      <c r="H315" s="202">
        <v>95</v>
      </c>
      <c r="I315" s="202">
        <v>63</v>
      </c>
      <c r="J315" s="202">
        <v>30</v>
      </c>
      <c r="K315" s="205">
        <v>3.64E-3</v>
      </c>
      <c r="L315" s="206"/>
      <c r="M315" s="209">
        <v>26.14</v>
      </c>
      <c r="N315" s="215" t="s">
        <v>191</v>
      </c>
      <c r="O315" s="196"/>
      <c r="P315" s="197"/>
      <c r="Q315" s="198"/>
      <c r="R315" s="234">
        <v>92</v>
      </c>
      <c r="S315" s="234">
        <v>136</v>
      </c>
      <c r="T315" s="234">
        <v>101</v>
      </c>
    </row>
    <row r="316" spans="1:20">
      <c r="A316" s="204">
        <v>4</v>
      </c>
      <c r="B316" s="202" t="s">
        <v>561</v>
      </c>
      <c r="C316" s="201" t="s">
        <v>14</v>
      </c>
      <c r="D316" s="202" t="s">
        <v>561</v>
      </c>
      <c r="E316" s="117" t="s">
        <v>190</v>
      </c>
      <c r="F316" s="210">
        <v>5.0999999999999996</v>
      </c>
      <c r="G316" s="207">
        <v>4.5</v>
      </c>
      <c r="H316" s="202">
        <v>100</v>
      </c>
      <c r="I316" s="202">
        <v>70</v>
      </c>
      <c r="J316" s="202">
        <v>83</v>
      </c>
      <c r="K316" s="205">
        <v>5.8099999999999999E-2</v>
      </c>
      <c r="L316" s="206"/>
      <c r="M316" s="209">
        <v>92.94</v>
      </c>
      <c r="N316" s="215" t="s">
        <v>191</v>
      </c>
      <c r="O316" s="196"/>
      <c r="P316" s="197"/>
      <c r="Q316" s="198"/>
    </row>
    <row r="317" spans="1:20">
      <c r="A317" s="204">
        <v>5</v>
      </c>
      <c r="B317" s="202" t="s">
        <v>588</v>
      </c>
      <c r="C317" s="201" t="s">
        <v>10</v>
      </c>
      <c r="D317" s="202" t="s">
        <v>588</v>
      </c>
      <c r="E317" s="117" t="s">
        <v>190</v>
      </c>
      <c r="F317" s="210">
        <v>5.0999999999999996</v>
      </c>
      <c r="G317" s="207">
        <v>4.5</v>
      </c>
      <c r="H317" s="202">
        <v>100</v>
      </c>
      <c r="I317" s="202">
        <v>70</v>
      </c>
      <c r="J317" s="202">
        <v>83</v>
      </c>
      <c r="K317" s="205">
        <v>5.8099999999999999E-2</v>
      </c>
      <c r="L317" s="206"/>
      <c r="M317" s="209">
        <v>93.25</v>
      </c>
      <c r="N317" s="215" t="s">
        <v>191</v>
      </c>
      <c r="O317" s="196"/>
      <c r="P317" s="197"/>
      <c r="Q317" s="198"/>
    </row>
    <row r="318" spans="1:20">
      <c r="A318" s="204">
        <v>6</v>
      </c>
      <c r="B318" s="202" t="s">
        <v>559</v>
      </c>
      <c r="C318" s="201" t="s">
        <v>336</v>
      </c>
      <c r="D318" s="202" t="s">
        <v>559</v>
      </c>
      <c r="E318" s="117" t="s">
        <v>190</v>
      </c>
      <c r="F318" s="210">
        <v>6.6</v>
      </c>
      <c r="G318" s="207">
        <v>6.5</v>
      </c>
      <c r="H318" s="202">
        <v>142</v>
      </c>
      <c r="I318" s="202">
        <v>98</v>
      </c>
      <c r="J318" s="202">
        <v>52</v>
      </c>
      <c r="K318" s="205">
        <v>1.3419E-2</v>
      </c>
      <c r="L318" s="206"/>
      <c r="M318" s="209">
        <v>97.55</v>
      </c>
      <c r="N318" s="215" t="s">
        <v>191</v>
      </c>
    </row>
    <row r="319" spans="1:20">
      <c r="A319" s="204">
        <v>7</v>
      </c>
      <c r="B319" s="202" t="s">
        <v>592</v>
      </c>
      <c r="C319" s="201" t="s">
        <v>591</v>
      </c>
      <c r="D319" s="202" t="s">
        <v>592</v>
      </c>
      <c r="E319" s="117" t="s">
        <v>190</v>
      </c>
      <c r="F319" s="210">
        <v>6.5</v>
      </c>
      <c r="G319" s="207">
        <v>6</v>
      </c>
      <c r="H319" s="202">
        <v>142</v>
      </c>
      <c r="I319" s="202">
        <v>98</v>
      </c>
      <c r="J319" s="202">
        <v>52</v>
      </c>
      <c r="K319" s="205">
        <v>3.6200000000000003E-2</v>
      </c>
      <c r="L319" s="206"/>
      <c r="M319" s="209">
        <v>98.23</v>
      </c>
      <c r="N319" s="215" t="s">
        <v>191</v>
      </c>
      <c r="O319" s="196"/>
    </row>
    <row r="320" spans="1:20">
      <c r="A320" s="204">
        <v>8</v>
      </c>
      <c r="B320" s="202" t="s">
        <v>560</v>
      </c>
      <c r="C320" s="201" t="s">
        <v>348</v>
      </c>
      <c r="D320" s="202" t="s">
        <v>560</v>
      </c>
      <c r="E320" s="117" t="s">
        <v>190</v>
      </c>
      <c r="F320" s="210">
        <v>6.6</v>
      </c>
      <c r="G320" s="207">
        <v>6.5</v>
      </c>
      <c r="H320" s="202">
        <v>142</v>
      </c>
      <c r="I320" s="202">
        <v>98</v>
      </c>
      <c r="J320" s="202">
        <v>52</v>
      </c>
      <c r="K320" s="205">
        <v>1.3419E-2</v>
      </c>
      <c r="L320" s="206"/>
      <c r="M320" s="209">
        <v>96.81</v>
      </c>
      <c r="N320" s="215" t="s">
        <v>191</v>
      </c>
      <c r="O320" s="196"/>
    </row>
    <row r="321" spans="1:17">
      <c r="A321" s="204">
        <v>9</v>
      </c>
      <c r="B321" s="202" t="s">
        <v>568</v>
      </c>
      <c r="C321" s="201" t="s">
        <v>11</v>
      </c>
      <c r="D321" s="202" t="s">
        <v>568</v>
      </c>
      <c r="E321" s="117" t="s">
        <v>190</v>
      </c>
      <c r="F321" s="210">
        <v>2.1666666666666665</v>
      </c>
      <c r="G321" s="207">
        <v>2</v>
      </c>
      <c r="H321" s="202">
        <v>0</v>
      </c>
      <c r="I321" s="202">
        <v>0</v>
      </c>
      <c r="J321" s="202">
        <v>0</v>
      </c>
      <c r="K321" s="205">
        <v>8.0000000000000002E-3</v>
      </c>
      <c r="L321" s="206"/>
      <c r="M321" s="211">
        <v>10.74</v>
      </c>
      <c r="N321" s="215" t="s">
        <v>191</v>
      </c>
      <c r="O321" s="196"/>
    </row>
    <row r="322" spans="1:17">
      <c r="A322" s="204">
        <v>10</v>
      </c>
      <c r="B322" s="202" t="s">
        <v>590</v>
      </c>
      <c r="C322" s="201" t="s">
        <v>542</v>
      </c>
      <c r="D322" s="202" t="s">
        <v>590</v>
      </c>
      <c r="E322" s="117" t="s">
        <v>190</v>
      </c>
      <c r="F322" s="210">
        <v>2.1666666666666665</v>
      </c>
      <c r="G322" s="207">
        <v>2</v>
      </c>
      <c r="H322" s="202">
        <v>0</v>
      </c>
      <c r="I322" s="202">
        <v>0</v>
      </c>
      <c r="J322" s="202">
        <v>0</v>
      </c>
      <c r="K322" s="205">
        <v>8.0000000000000002E-3</v>
      </c>
      <c r="L322" s="206"/>
      <c r="M322" s="211">
        <v>10.52</v>
      </c>
      <c r="N322" s="215" t="s">
        <v>191</v>
      </c>
      <c r="O322" s="196"/>
    </row>
    <row r="323" spans="1:17">
      <c r="A323" s="204">
        <v>11</v>
      </c>
      <c r="B323" s="202" t="s">
        <v>555</v>
      </c>
      <c r="C323" s="201" t="s">
        <v>580</v>
      </c>
      <c r="D323" s="202" t="s">
        <v>555</v>
      </c>
      <c r="E323" s="117" t="s">
        <v>190</v>
      </c>
      <c r="F323" s="210">
        <v>2.2000000000000002</v>
      </c>
      <c r="G323" s="207">
        <v>1</v>
      </c>
      <c r="H323" s="202">
        <v>87</v>
      </c>
      <c r="I323" s="202">
        <v>75</v>
      </c>
      <c r="J323" s="202">
        <v>52</v>
      </c>
      <c r="K323" s="205">
        <v>3.4000000000000002E-3</v>
      </c>
      <c r="L323" s="206"/>
      <c r="M323" s="211">
        <v>23.95</v>
      </c>
      <c r="N323" s="215" t="s">
        <v>191</v>
      </c>
      <c r="O323" s="196"/>
    </row>
    <row r="324" spans="1:17">
      <c r="A324" s="204">
        <v>12</v>
      </c>
      <c r="B324" s="202" t="s">
        <v>556</v>
      </c>
      <c r="C324" s="201" t="s">
        <v>581</v>
      </c>
      <c r="D324" s="202" t="s">
        <v>556</v>
      </c>
      <c r="E324" s="117" t="s">
        <v>190</v>
      </c>
      <c r="F324" s="204">
        <v>0</v>
      </c>
      <c r="G324" s="202">
        <v>1</v>
      </c>
      <c r="H324" s="202">
        <v>0</v>
      </c>
      <c r="I324" s="202">
        <v>0</v>
      </c>
      <c r="J324" s="202">
        <v>0</v>
      </c>
      <c r="K324" s="205">
        <v>3.4000000000000002E-3</v>
      </c>
      <c r="L324" s="206"/>
      <c r="M324" s="209">
        <v>23.95</v>
      </c>
      <c r="N324" s="232" t="s">
        <v>191</v>
      </c>
    </row>
    <row r="325" spans="1:17">
      <c r="A325" s="204">
        <v>13</v>
      </c>
      <c r="B325" s="202" t="s">
        <v>19</v>
      </c>
      <c r="C325" s="201" t="s">
        <v>583</v>
      </c>
      <c r="D325" s="202" t="s">
        <v>19</v>
      </c>
      <c r="E325" s="117" t="s">
        <v>190</v>
      </c>
      <c r="F325" s="204">
        <v>2.2000000000000002</v>
      </c>
      <c r="G325" s="202">
        <v>1</v>
      </c>
      <c r="H325" s="202">
        <v>87</v>
      </c>
      <c r="I325" s="202">
        <v>75</v>
      </c>
      <c r="J325" s="202">
        <v>52</v>
      </c>
      <c r="K325" s="205">
        <v>3.4000000000000002E-3</v>
      </c>
      <c r="L325" s="206"/>
      <c r="M325" s="209">
        <v>23.89</v>
      </c>
      <c r="N325" s="232" t="s">
        <v>191</v>
      </c>
    </row>
    <row r="326" spans="1:17">
      <c r="A326" s="204">
        <v>14</v>
      </c>
      <c r="B326" s="202" t="s">
        <v>18</v>
      </c>
      <c r="C326" s="201" t="s">
        <v>582</v>
      </c>
      <c r="D326" s="202" t="s">
        <v>18</v>
      </c>
      <c r="E326" s="117" t="s">
        <v>190</v>
      </c>
      <c r="F326" s="204">
        <v>0</v>
      </c>
      <c r="G326" s="202">
        <v>1</v>
      </c>
      <c r="H326" s="202">
        <v>0</v>
      </c>
      <c r="I326" s="202">
        <v>0</v>
      </c>
      <c r="J326" s="202">
        <v>0</v>
      </c>
      <c r="K326" s="205">
        <v>3.4000000000000002E-3</v>
      </c>
      <c r="L326" s="206"/>
      <c r="M326" s="209">
        <v>23.89</v>
      </c>
      <c r="N326" s="232" t="s">
        <v>191</v>
      </c>
    </row>
    <row r="327" spans="1:17">
      <c r="A327" s="204">
        <v>15</v>
      </c>
      <c r="B327" s="202" t="s">
        <v>567</v>
      </c>
      <c r="C327" s="201" t="s">
        <v>594</v>
      </c>
      <c r="D327" s="202" t="s">
        <v>567</v>
      </c>
      <c r="E327" s="117" t="s">
        <v>190</v>
      </c>
      <c r="F327" s="204">
        <v>0</v>
      </c>
      <c r="G327" s="202">
        <v>1</v>
      </c>
      <c r="H327" s="202">
        <v>0</v>
      </c>
      <c r="I327" s="202">
        <v>0</v>
      </c>
      <c r="J327" s="202">
        <v>0</v>
      </c>
      <c r="K327" s="205">
        <v>3.4000000000000002E-3</v>
      </c>
      <c r="L327" s="212"/>
      <c r="M327" s="211">
        <v>24.73</v>
      </c>
      <c r="N327" s="232" t="s">
        <v>191</v>
      </c>
    </row>
    <row r="328" spans="1:17">
      <c r="A328" s="204">
        <v>16</v>
      </c>
      <c r="B328" s="202" t="s">
        <v>566</v>
      </c>
      <c r="C328" s="201" t="s">
        <v>593</v>
      </c>
      <c r="D328" s="202" t="s">
        <v>566</v>
      </c>
      <c r="E328" s="117" t="s">
        <v>190</v>
      </c>
      <c r="F328" s="204">
        <v>2.2000000000000002</v>
      </c>
      <c r="G328" s="202">
        <v>1</v>
      </c>
      <c r="H328" s="202">
        <v>87</v>
      </c>
      <c r="I328" s="202">
        <v>75</v>
      </c>
      <c r="J328" s="202">
        <v>52</v>
      </c>
      <c r="K328" s="205">
        <v>3.4000000000000002E-3</v>
      </c>
      <c r="L328" s="206"/>
      <c r="M328" s="209">
        <v>24.73</v>
      </c>
      <c r="N328" s="232" t="s">
        <v>191</v>
      </c>
    </row>
    <row r="329" spans="1:17">
      <c r="A329" s="204">
        <v>17</v>
      </c>
      <c r="B329" s="202" t="s">
        <v>557</v>
      </c>
      <c r="C329" s="201" t="s">
        <v>584</v>
      </c>
      <c r="D329" s="202" t="s">
        <v>557</v>
      </c>
      <c r="E329" s="117" t="s">
        <v>190</v>
      </c>
      <c r="F329" s="204">
        <v>1.5</v>
      </c>
      <c r="G329" s="202">
        <v>0.65</v>
      </c>
      <c r="H329" s="202">
        <v>110</v>
      </c>
      <c r="I329" s="202">
        <v>65</v>
      </c>
      <c r="J329" s="202">
        <v>55</v>
      </c>
      <c r="K329" s="205">
        <v>3.9399999999999999E-3</v>
      </c>
      <c r="L329" s="206"/>
      <c r="M329" s="209">
        <v>22.97</v>
      </c>
      <c r="N329" s="215" t="s">
        <v>191</v>
      </c>
      <c r="O329" s="196"/>
      <c r="P329" s="197"/>
      <c r="Q329" s="235"/>
    </row>
    <row r="330" spans="1:17">
      <c r="A330" s="204">
        <v>18</v>
      </c>
      <c r="B330" s="202" t="s">
        <v>558</v>
      </c>
      <c r="C330" s="201" t="s">
        <v>585</v>
      </c>
      <c r="D330" s="202" t="s">
        <v>558</v>
      </c>
      <c r="E330" s="117" t="s">
        <v>190</v>
      </c>
      <c r="F330" s="204">
        <v>0</v>
      </c>
      <c r="G330" s="202">
        <v>0.65</v>
      </c>
      <c r="H330" s="202">
        <v>0</v>
      </c>
      <c r="I330" s="202">
        <v>0</v>
      </c>
      <c r="J330" s="202">
        <v>0</v>
      </c>
      <c r="K330" s="205">
        <v>3.9399999999999999E-3</v>
      </c>
      <c r="L330" s="206"/>
      <c r="M330" s="209">
        <v>22.97</v>
      </c>
      <c r="N330" s="215" t="s">
        <v>191</v>
      </c>
      <c r="O330" s="196"/>
      <c r="P330" s="197"/>
      <c r="Q330" s="235"/>
    </row>
    <row r="331" spans="1:17">
      <c r="A331" s="204">
        <v>19</v>
      </c>
      <c r="B331" s="202" t="s">
        <v>578</v>
      </c>
      <c r="C331" s="201" t="s">
        <v>587</v>
      </c>
      <c r="D331" s="202" t="s">
        <v>578</v>
      </c>
      <c r="E331" s="117" t="s">
        <v>190</v>
      </c>
      <c r="F331" s="204">
        <v>0</v>
      </c>
      <c r="G331" s="202">
        <v>0.65</v>
      </c>
      <c r="H331" s="202">
        <v>0</v>
      </c>
      <c r="I331" s="202">
        <v>0</v>
      </c>
      <c r="J331" s="202">
        <v>0</v>
      </c>
      <c r="K331" s="205">
        <v>3.9399999999999999E-3</v>
      </c>
      <c r="L331" s="206"/>
      <c r="M331" s="211">
        <v>22.97</v>
      </c>
      <c r="N331" s="215" t="s">
        <v>191</v>
      </c>
      <c r="O331" s="196"/>
      <c r="P331" s="197"/>
      <c r="Q331" s="235"/>
    </row>
    <row r="332" spans="1:17">
      <c r="A332" s="204">
        <v>20</v>
      </c>
      <c r="B332" s="202" t="s">
        <v>577</v>
      </c>
      <c r="C332" s="201" t="s">
        <v>586</v>
      </c>
      <c r="D332" s="202" t="s">
        <v>577</v>
      </c>
      <c r="E332" s="117" t="s">
        <v>190</v>
      </c>
      <c r="F332" s="204">
        <v>1.5</v>
      </c>
      <c r="G332" s="202">
        <v>0.65</v>
      </c>
      <c r="H332" s="202">
        <v>110</v>
      </c>
      <c r="I332" s="202">
        <v>65</v>
      </c>
      <c r="J332" s="202">
        <v>55</v>
      </c>
      <c r="K332" s="205">
        <v>3.9399999999999999E-3</v>
      </c>
      <c r="L332" s="206"/>
      <c r="M332" s="211">
        <v>22.97</v>
      </c>
      <c r="N332" s="215" t="s">
        <v>191</v>
      </c>
      <c r="O332" s="196"/>
      <c r="P332" s="197"/>
      <c r="Q332" s="235"/>
    </row>
    <row r="333" spans="1:17" s="261" customFormat="1">
      <c r="A333" s="250">
        <v>21</v>
      </c>
      <c r="B333" s="252" t="s">
        <v>562</v>
      </c>
      <c r="C333" s="251" t="s">
        <v>536</v>
      </c>
      <c r="D333" s="252" t="s">
        <v>562</v>
      </c>
      <c r="E333" s="253" t="s">
        <v>190</v>
      </c>
      <c r="F333" s="250">
        <v>0.75</v>
      </c>
      <c r="G333" s="252">
        <v>0.7</v>
      </c>
      <c r="H333" s="252">
        <v>0</v>
      </c>
      <c r="I333" s="252">
        <v>0</v>
      </c>
      <c r="J333" s="252">
        <v>0</v>
      </c>
      <c r="K333" s="254">
        <v>7.0000000000000001E-3</v>
      </c>
      <c r="L333" s="255"/>
      <c r="M333" s="262">
        <v>8.69</v>
      </c>
      <c r="N333" s="257" t="s">
        <v>191</v>
      </c>
      <c r="O333" s="258"/>
      <c r="P333" s="259"/>
      <c r="Q333" s="263"/>
    </row>
    <row r="334" spans="1:17">
      <c r="A334" s="204">
        <v>22</v>
      </c>
      <c r="B334" s="202" t="s">
        <v>563</v>
      </c>
      <c r="C334" s="201" t="s">
        <v>537</v>
      </c>
      <c r="D334" s="202" t="s">
        <v>563</v>
      </c>
      <c r="E334" s="117" t="s">
        <v>190</v>
      </c>
      <c r="F334" s="204">
        <v>0.75</v>
      </c>
      <c r="G334" s="202">
        <v>0.7</v>
      </c>
      <c r="H334" s="202">
        <v>0</v>
      </c>
      <c r="I334" s="202">
        <v>0</v>
      </c>
      <c r="J334" s="202">
        <v>0</v>
      </c>
      <c r="K334" s="205">
        <v>7.0000000000000001E-3</v>
      </c>
      <c r="L334" s="206"/>
      <c r="M334" s="209">
        <v>6.04</v>
      </c>
      <c r="N334" s="215" t="s">
        <v>191</v>
      </c>
      <c r="O334" s="196"/>
      <c r="P334" s="197"/>
      <c r="Q334" s="235"/>
    </row>
    <row r="335" spans="1:17">
      <c r="A335" s="204">
        <v>23</v>
      </c>
      <c r="B335" s="202" t="s">
        <v>166</v>
      </c>
      <c r="C335" s="201" t="s">
        <v>607</v>
      </c>
      <c r="D335" s="202" t="s">
        <v>166</v>
      </c>
      <c r="E335" s="117" t="s">
        <v>190</v>
      </c>
      <c r="F335" s="204">
        <v>17.2</v>
      </c>
      <c r="G335" s="202">
        <v>8.6</v>
      </c>
      <c r="H335" s="202">
        <v>158</v>
      </c>
      <c r="I335" s="202">
        <v>59</v>
      </c>
      <c r="J335" s="202">
        <v>26</v>
      </c>
      <c r="K335" s="205">
        <v>2.6930222222222223E-2</v>
      </c>
      <c r="L335" s="206"/>
      <c r="M335" s="211">
        <v>17.27</v>
      </c>
      <c r="N335" s="215" t="s">
        <v>191</v>
      </c>
      <c r="O335" s="196"/>
      <c r="P335" s="197"/>
      <c r="Q335" s="198"/>
    </row>
    <row r="336" spans="1:17">
      <c r="A336" s="204">
        <v>24</v>
      </c>
      <c r="B336" s="202" t="s">
        <v>167</v>
      </c>
      <c r="C336" s="201" t="s">
        <v>608</v>
      </c>
      <c r="D336" s="202" t="s">
        <v>167</v>
      </c>
      <c r="E336" s="117" t="s">
        <v>190</v>
      </c>
      <c r="F336" s="204">
        <v>10.35</v>
      </c>
      <c r="G336" s="202">
        <v>8.1999999999999993</v>
      </c>
      <c r="H336" s="202">
        <v>158</v>
      </c>
      <c r="I336" s="202">
        <v>59</v>
      </c>
      <c r="J336" s="202">
        <v>26</v>
      </c>
      <c r="K336" s="205">
        <v>2.6930222222222223E-2</v>
      </c>
      <c r="L336" s="206"/>
      <c r="M336" s="211">
        <v>17.41</v>
      </c>
      <c r="N336" s="215" t="s">
        <v>191</v>
      </c>
      <c r="O336" s="196"/>
      <c r="P336" s="197"/>
      <c r="Q336" s="198"/>
    </row>
    <row r="337" spans="1:17">
      <c r="A337" s="204">
        <v>25</v>
      </c>
      <c r="B337" s="202" t="s">
        <v>168</v>
      </c>
      <c r="C337" s="201" t="s">
        <v>609</v>
      </c>
      <c r="D337" s="202" t="s">
        <v>168</v>
      </c>
      <c r="E337" s="117" t="s">
        <v>190</v>
      </c>
      <c r="F337" s="204">
        <v>1.03</v>
      </c>
      <c r="G337" s="202">
        <v>0.4</v>
      </c>
      <c r="H337" s="202" t="s">
        <v>481</v>
      </c>
      <c r="I337" s="202" t="s">
        <v>481</v>
      </c>
      <c r="J337" s="202" t="s">
        <v>481</v>
      </c>
      <c r="K337" s="205">
        <v>8.2000000000000003E-2</v>
      </c>
      <c r="L337" s="206"/>
      <c r="M337" s="211">
        <v>3.51</v>
      </c>
      <c r="N337" s="215" t="s">
        <v>191</v>
      </c>
      <c r="O337" s="196"/>
      <c r="P337" s="197"/>
      <c r="Q337" s="198"/>
    </row>
    <row r="338" spans="1:17">
      <c r="A338" s="204">
        <v>26</v>
      </c>
      <c r="B338" s="202" t="s">
        <v>169</v>
      </c>
      <c r="C338" s="201" t="s">
        <v>610</v>
      </c>
      <c r="D338" s="202" t="s">
        <v>169</v>
      </c>
      <c r="E338" s="117" t="s">
        <v>190</v>
      </c>
      <c r="F338" s="204">
        <v>1.1399999999999999</v>
      </c>
      <c r="G338" s="202">
        <v>0.51</v>
      </c>
      <c r="H338" s="202" t="s">
        <v>481</v>
      </c>
      <c r="I338" s="202" t="s">
        <v>481</v>
      </c>
      <c r="J338" s="202" t="s">
        <v>481</v>
      </c>
      <c r="K338" s="205">
        <v>8.2000000000000003E-2</v>
      </c>
      <c r="L338" s="206"/>
      <c r="M338" s="209">
        <v>3.4</v>
      </c>
      <c r="N338" s="215" t="s">
        <v>191</v>
      </c>
      <c r="O338" s="196"/>
      <c r="P338" s="197"/>
      <c r="Q338" s="198"/>
    </row>
    <row r="339" spans="1:17">
      <c r="A339" s="204">
        <v>27</v>
      </c>
      <c r="B339" s="202" t="s">
        <v>170</v>
      </c>
      <c r="C339" s="201" t="s">
        <v>604</v>
      </c>
      <c r="D339" s="202" t="s">
        <v>170</v>
      </c>
      <c r="E339" s="117" t="s">
        <v>190</v>
      </c>
      <c r="F339" s="204">
        <v>15</v>
      </c>
      <c r="G339" s="202">
        <v>6.4</v>
      </c>
      <c r="H339" s="202">
        <v>158</v>
      </c>
      <c r="I339" s="202">
        <v>59</v>
      </c>
      <c r="J339" s="202">
        <v>26</v>
      </c>
      <c r="K339" s="205">
        <v>3.0296500000000001E-2</v>
      </c>
      <c r="L339" s="206"/>
      <c r="M339" s="209">
        <v>19.54</v>
      </c>
      <c r="N339" s="215" t="s">
        <v>191</v>
      </c>
      <c r="O339" s="196"/>
      <c r="P339" s="197"/>
      <c r="Q339" s="198"/>
    </row>
    <row r="340" spans="1:17">
      <c r="A340" s="204">
        <v>28</v>
      </c>
      <c r="B340" s="202" t="s">
        <v>171</v>
      </c>
      <c r="C340" s="201" t="s">
        <v>156</v>
      </c>
      <c r="D340" s="202" t="s">
        <v>171</v>
      </c>
      <c r="E340" s="117" t="s">
        <v>190</v>
      </c>
      <c r="F340" s="204">
        <v>5.45</v>
      </c>
      <c r="G340" s="202">
        <v>1.25</v>
      </c>
      <c r="H340" s="202">
        <v>158</v>
      </c>
      <c r="I340" s="202">
        <v>23</v>
      </c>
      <c r="J340" s="202">
        <v>14</v>
      </c>
      <c r="K340" s="205">
        <v>1.0175199999999999E-2</v>
      </c>
      <c r="L340" s="206"/>
      <c r="M340" s="209">
        <v>11.1</v>
      </c>
      <c r="N340" s="215" t="s">
        <v>191</v>
      </c>
      <c r="O340" s="196"/>
      <c r="P340" s="197"/>
      <c r="Q340" s="198"/>
    </row>
    <row r="341" spans="1:17" s="261" customFormat="1">
      <c r="A341" s="250">
        <v>29</v>
      </c>
      <c r="B341" s="252" t="s">
        <v>172</v>
      </c>
      <c r="C341" s="251" t="s">
        <v>157</v>
      </c>
      <c r="D341" s="252" t="s">
        <v>172</v>
      </c>
      <c r="E341" s="253" t="s">
        <v>190</v>
      </c>
      <c r="F341" s="250">
        <v>5.65</v>
      </c>
      <c r="G341" s="252">
        <v>4.4000000000000004</v>
      </c>
      <c r="H341" s="252">
        <v>158</v>
      </c>
      <c r="I341" s="252">
        <v>23</v>
      </c>
      <c r="J341" s="252">
        <v>14</v>
      </c>
      <c r="K341" s="254">
        <v>1.0175199999999999E-2</v>
      </c>
      <c r="L341" s="255"/>
      <c r="M341" s="256">
        <v>11.24</v>
      </c>
      <c r="N341" s="257" t="s">
        <v>191</v>
      </c>
      <c r="O341" s="258"/>
      <c r="P341" s="259"/>
      <c r="Q341" s="260"/>
    </row>
    <row r="342" spans="1:17">
      <c r="A342" s="204">
        <v>30</v>
      </c>
      <c r="B342" s="202" t="s">
        <v>173</v>
      </c>
      <c r="C342" s="201" t="s">
        <v>158</v>
      </c>
      <c r="D342" s="202" t="s">
        <v>173</v>
      </c>
      <c r="E342" s="117" t="s">
        <v>190</v>
      </c>
      <c r="F342" s="204">
        <v>5.05</v>
      </c>
      <c r="G342" s="202">
        <v>3.8</v>
      </c>
      <c r="H342" s="202">
        <v>158</v>
      </c>
      <c r="I342" s="202">
        <v>23</v>
      </c>
      <c r="J342" s="202">
        <v>14</v>
      </c>
      <c r="K342" s="205">
        <v>2.5437999999999999E-2</v>
      </c>
      <c r="L342" s="206"/>
      <c r="M342" s="209">
        <v>33.35</v>
      </c>
      <c r="N342" s="215" t="s">
        <v>191</v>
      </c>
      <c r="O342" s="196"/>
      <c r="P342" s="197"/>
      <c r="Q342" s="198"/>
    </row>
    <row r="343" spans="1:17">
      <c r="A343" s="204">
        <v>31</v>
      </c>
      <c r="B343" s="202" t="s">
        <v>174</v>
      </c>
      <c r="C343" s="201" t="s">
        <v>159</v>
      </c>
      <c r="D343" s="202" t="s">
        <v>174</v>
      </c>
      <c r="E343" s="117" t="s">
        <v>190</v>
      </c>
      <c r="F343" s="204">
        <v>5.05</v>
      </c>
      <c r="G343" s="202">
        <v>3.8</v>
      </c>
      <c r="H343" s="202">
        <v>158</v>
      </c>
      <c r="I343" s="202">
        <v>23</v>
      </c>
      <c r="J343" s="202">
        <v>14</v>
      </c>
      <c r="K343" s="205">
        <v>2.5437999999999999E-2</v>
      </c>
      <c r="L343" s="206"/>
      <c r="M343" s="209">
        <v>31.13</v>
      </c>
      <c r="N343" s="215" t="s">
        <v>191</v>
      </c>
      <c r="O343" s="196"/>
      <c r="P343" s="197"/>
      <c r="Q343" s="198"/>
    </row>
    <row r="344" spans="1:17">
      <c r="A344" s="204">
        <v>32</v>
      </c>
      <c r="B344" s="202" t="s">
        <v>175</v>
      </c>
      <c r="C344" s="201" t="s">
        <v>160</v>
      </c>
      <c r="D344" s="202" t="s">
        <v>175</v>
      </c>
      <c r="E344" s="117" t="s">
        <v>190</v>
      </c>
      <c r="F344" s="204">
        <v>4.5</v>
      </c>
      <c r="G344" s="202">
        <v>4</v>
      </c>
      <c r="H344" s="202">
        <v>158</v>
      </c>
      <c r="I344" s="202">
        <v>23</v>
      </c>
      <c r="J344" s="202">
        <v>14</v>
      </c>
      <c r="K344" s="205">
        <v>2.5437999999999999E-2</v>
      </c>
      <c r="L344" s="206"/>
      <c r="M344" s="209">
        <v>32.26</v>
      </c>
      <c r="N344" s="215" t="s">
        <v>191</v>
      </c>
      <c r="O344" s="196"/>
      <c r="P344" s="197"/>
      <c r="Q344" s="198"/>
    </row>
    <row r="345" spans="1:17">
      <c r="A345" s="204">
        <v>33</v>
      </c>
      <c r="B345" s="202" t="s">
        <v>176</v>
      </c>
      <c r="C345" s="201" t="s">
        <v>161</v>
      </c>
      <c r="D345" s="202" t="s">
        <v>176</v>
      </c>
      <c r="E345" s="117" t="s">
        <v>190</v>
      </c>
      <c r="F345" s="204">
        <v>5</v>
      </c>
      <c r="G345" s="202">
        <v>4</v>
      </c>
      <c r="H345" s="202">
        <v>158</v>
      </c>
      <c r="I345" s="202">
        <v>23</v>
      </c>
      <c r="J345" s="202">
        <v>14</v>
      </c>
      <c r="K345" s="205">
        <v>2.5437999999999999E-2</v>
      </c>
      <c r="L345" s="206"/>
      <c r="M345" s="209">
        <v>30.04</v>
      </c>
      <c r="N345" s="215" t="s">
        <v>191</v>
      </c>
      <c r="O345" s="196"/>
      <c r="P345" s="197"/>
      <c r="Q345" s="198"/>
    </row>
    <row r="346" spans="1:17">
      <c r="A346" s="204">
        <v>34</v>
      </c>
      <c r="B346" s="202" t="s">
        <v>177</v>
      </c>
      <c r="C346" s="201" t="s">
        <v>162</v>
      </c>
      <c r="D346" s="202" t="s">
        <v>177</v>
      </c>
      <c r="E346" s="117" t="s">
        <v>190</v>
      </c>
      <c r="F346" s="204">
        <v>5.05</v>
      </c>
      <c r="G346" s="202">
        <v>3.8</v>
      </c>
      <c r="H346" s="202">
        <v>158</v>
      </c>
      <c r="I346" s="202">
        <v>23</v>
      </c>
      <c r="J346" s="202">
        <v>14</v>
      </c>
      <c r="K346" s="205">
        <v>2.5437999999999999E-2</v>
      </c>
      <c r="L346" s="206"/>
      <c r="M346" s="209">
        <v>33.159999999999997</v>
      </c>
      <c r="N346" s="215" t="s">
        <v>191</v>
      </c>
      <c r="O346" s="196"/>
      <c r="P346" s="197"/>
      <c r="Q346" s="198"/>
    </row>
    <row r="347" spans="1:17">
      <c r="A347" s="204">
        <v>35</v>
      </c>
      <c r="B347" s="202" t="s">
        <v>178</v>
      </c>
      <c r="C347" s="201" t="s">
        <v>163</v>
      </c>
      <c r="D347" s="202" t="s">
        <v>178</v>
      </c>
      <c r="E347" s="117" t="s">
        <v>190</v>
      </c>
      <c r="F347" s="204">
        <v>5.05</v>
      </c>
      <c r="G347" s="202">
        <v>3.8</v>
      </c>
      <c r="H347" s="202">
        <v>158</v>
      </c>
      <c r="I347" s="202">
        <v>23</v>
      </c>
      <c r="J347" s="202">
        <v>14</v>
      </c>
      <c r="K347" s="205">
        <v>2.5437999999999999E-2</v>
      </c>
      <c r="L347" s="206"/>
      <c r="M347" s="209">
        <v>33.21</v>
      </c>
      <c r="N347" s="215" t="s">
        <v>191</v>
      </c>
      <c r="O347" s="196"/>
      <c r="P347" s="197"/>
      <c r="Q347" s="198"/>
    </row>
    <row r="348" spans="1:17">
      <c r="A348" s="204">
        <v>36</v>
      </c>
      <c r="B348" s="202" t="s">
        <v>179</v>
      </c>
      <c r="C348" s="201" t="s">
        <v>164</v>
      </c>
      <c r="D348" s="202" t="s">
        <v>179</v>
      </c>
      <c r="E348" s="117" t="s">
        <v>190</v>
      </c>
      <c r="F348" s="204">
        <v>2</v>
      </c>
      <c r="G348" s="202">
        <v>1.4</v>
      </c>
      <c r="H348" s="202">
        <v>158</v>
      </c>
      <c r="I348" s="202">
        <v>59</v>
      </c>
      <c r="J348" s="202">
        <v>26</v>
      </c>
      <c r="K348" s="205">
        <v>0.242372</v>
      </c>
      <c r="L348" s="206"/>
      <c r="M348" s="209">
        <v>20.6</v>
      </c>
      <c r="N348" s="215" t="s">
        <v>191</v>
      </c>
      <c r="O348" s="196"/>
      <c r="P348" s="197"/>
      <c r="Q348" s="198"/>
    </row>
    <row r="349" spans="1:17">
      <c r="A349" s="204">
        <v>37</v>
      </c>
      <c r="B349" s="202" t="s">
        <v>180</v>
      </c>
      <c r="C349" s="201" t="s">
        <v>165</v>
      </c>
      <c r="D349" s="202" t="s">
        <v>180</v>
      </c>
      <c r="E349" s="117" t="s">
        <v>190</v>
      </c>
      <c r="F349" s="204">
        <v>4</v>
      </c>
      <c r="G349" s="202">
        <v>3</v>
      </c>
      <c r="H349" s="202">
        <v>158</v>
      </c>
      <c r="I349" s="202">
        <v>59</v>
      </c>
      <c r="J349" s="202">
        <v>26</v>
      </c>
      <c r="K349" s="205">
        <v>0.242372</v>
      </c>
      <c r="L349" s="206"/>
      <c r="M349" s="209">
        <v>35.15</v>
      </c>
      <c r="N349" s="215" t="s">
        <v>191</v>
      </c>
      <c r="O349" s="196"/>
      <c r="P349" s="197"/>
      <c r="Q349" s="198"/>
    </row>
    <row r="350" spans="1:17">
      <c r="A350" s="204">
        <v>38</v>
      </c>
      <c r="B350" s="202" t="s">
        <v>141</v>
      </c>
      <c r="C350" s="201" t="s">
        <v>126</v>
      </c>
      <c r="D350" s="202" t="s">
        <v>141</v>
      </c>
      <c r="E350" s="117" t="s">
        <v>190</v>
      </c>
      <c r="F350" s="204">
        <v>7.4599999999999991</v>
      </c>
      <c r="G350" s="202">
        <v>4.5999999999999996</v>
      </c>
      <c r="H350" s="202">
        <v>153</v>
      </c>
      <c r="I350" s="202">
        <v>59</v>
      </c>
      <c r="J350" s="202">
        <v>26</v>
      </c>
      <c r="K350" s="205">
        <v>1.17E-2</v>
      </c>
      <c r="L350" s="206"/>
      <c r="M350" s="209">
        <v>44.17</v>
      </c>
      <c r="N350" s="215" t="s">
        <v>191</v>
      </c>
      <c r="O350" s="196"/>
      <c r="P350" s="197"/>
      <c r="Q350" s="198"/>
    </row>
    <row r="351" spans="1:17">
      <c r="A351" s="204">
        <v>39</v>
      </c>
      <c r="B351" s="202" t="s">
        <v>142</v>
      </c>
      <c r="C351" s="201" t="s">
        <v>127</v>
      </c>
      <c r="D351" s="202" t="s">
        <v>142</v>
      </c>
      <c r="E351" s="117" t="s">
        <v>190</v>
      </c>
      <c r="F351" s="204">
        <v>9.34</v>
      </c>
      <c r="G351" s="202">
        <v>9</v>
      </c>
      <c r="H351" s="202">
        <v>158</v>
      </c>
      <c r="I351" s="202">
        <v>59</v>
      </c>
      <c r="J351" s="202">
        <v>26</v>
      </c>
      <c r="K351" s="205">
        <v>2.4799999999999999E-2</v>
      </c>
      <c r="L351" s="206"/>
      <c r="M351" s="209">
        <v>37.85</v>
      </c>
      <c r="N351" s="215" t="s">
        <v>191</v>
      </c>
      <c r="O351" s="196"/>
      <c r="P351" s="197"/>
      <c r="Q351" s="198"/>
    </row>
    <row r="352" spans="1:17">
      <c r="A352" s="204">
        <v>40</v>
      </c>
      <c r="B352" s="202" t="s">
        <v>143</v>
      </c>
      <c r="C352" s="201" t="s">
        <v>128</v>
      </c>
      <c r="D352" s="202" t="s">
        <v>143</v>
      </c>
      <c r="E352" s="117" t="s">
        <v>190</v>
      </c>
      <c r="F352" s="204">
        <v>9.14</v>
      </c>
      <c r="G352" s="202">
        <v>8.8000000000000007</v>
      </c>
      <c r="H352" s="202">
        <v>153</v>
      </c>
      <c r="I352" s="202">
        <v>106</v>
      </c>
      <c r="J352" s="202">
        <v>53</v>
      </c>
      <c r="K352" s="205">
        <v>2.1600000000000001E-2</v>
      </c>
      <c r="L352" s="206"/>
      <c r="M352" s="209">
        <v>32.99</v>
      </c>
      <c r="N352" s="215" t="s">
        <v>191</v>
      </c>
      <c r="O352" s="196"/>
      <c r="P352" s="197"/>
      <c r="Q352" s="198"/>
    </row>
    <row r="353" spans="1:17">
      <c r="A353" s="204">
        <v>41</v>
      </c>
      <c r="B353" s="202" t="s">
        <v>144</v>
      </c>
      <c r="C353" s="201" t="s">
        <v>129</v>
      </c>
      <c r="D353" s="202" t="s">
        <v>144</v>
      </c>
      <c r="E353" s="117" t="s">
        <v>190</v>
      </c>
      <c r="F353" s="204">
        <v>9.14</v>
      </c>
      <c r="G353" s="202">
        <v>8.6</v>
      </c>
      <c r="H353" s="202">
        <v>153</v>
      </c>
      <c r="I353" s="202">
        <v>106</v>
      </c>
      <c r="J353" s="202">
        <v>53</v>
      </c>
      <c r="K353" s="205">
        <v>2.1600000000000001E-2</v>
      </c>
      <c r="L353" s="206"/>
      <c r="M353" s="209">
        <v>31.26</v>
      </c>
      <c r="N353" s="215" t="s">
        <v>191</v>
      </c>
      <c r="O353" s="196"/>
      <c r="P353" s="197"/>
      <c r="Q353" s="198"/>
    </row>
    <row r="354" spans="1:17">
      <c r="A354" s="204">
        <v>42</v>
      </c>
      <c r="B354" s="202" t="s">
        <v>145</v>
      </c>
      <c r="C354" s="201" t="s">
        <v>130</v>
      </c>
      <c r="D354" s="202" t="s">
        <v>145</v>
      </c>
      <c r="E354" s="117" t="s">
        <v>190</v>
      </c>
      <c r="F354" s="204">
        <v>2.0230000000000001</v>
      </c>
      <c r="G354" s="202">
        <v>0.69</v>
      </c>
      <c r="H354" s="202">
        <v>22</v>
      </c>
      <c r="I354" s="202">
        <v>15</v>
      </c>
      <c r="J354" s="202">
        <v>11</v>
      </c>
      <c r="K354" s="205">
        <v>1.2099999999999999E-3</v>
      </c>
      <c r="L354" s="206"/>
      <c r="M354" s="209">
        <v>12.23</v>
      </c>
      <c r="N354" s="215" t="s">
        <v>191</v>
      </c>
      <c r="O354" s="196"/>
      <c r="P354" s="197"/>
      <c r="Q354" s="198"/>
    </row>
    <row r="355" spans="1:17" s="261" customFormat="1">
      <c r="A355" s="250">
        <v>43</v>
      </c>
      <c r="B355" s="252" t="s">
        <v>146</v>
      </c>
      <c r="C355" s="251" t="s">
        <v>131</v>
      </c>
      <c r="D355" s="252" t="s">
        <v>146</v>
      </c>
      <c r="E355" s="253" t="s">
        <v>190</v>
      </c>
      <c r="F355" s="250">
        <v>7.15</v>
      </c>
      <c r="G355" s="252">
        <v>6.8</v>
      </c>
      <c r="H355" s="252">
        <v>153</v>
      </c>
      <c r="I355" s="252">
        <v>106</v>
      </c>
      <c r="J355" s="252">
        <v>53</v>
      </c>
      <c r="K355" s="254">
        <v>2.1600000000000001E-2</v>
      </c>
      <c r="L355" s="255"/>
      <c r="M355" s="256">
        <v>33.75</v>
      </c>
      <c r="N355" s="257" t="s">
        <v>191</v>
      </c>
      <c r="O355" s="258"/>
      <c r="P355" s="259"/>
      <c r="Q355" s="260"/>
    </row>
    <row r="356" spans="1:17" s="261" customFormat="1">
      <c r="A356" s="250">
        <v>44</v>
      </c>
      <c r="B356" s="252" t="s">
        <v>147</v>
      </c>
      <c r="C356" s="251" t="s">
        <v>132</v>
      </c>
      <c r="D356" s="252" t="s">
        <v>147</v>
      </c>
      <c r="E356" s="253" t="s">
        <v>190</v>
      </c>
      <c r="F356" s="250">
        <v>4.8099999999999996</v>
      </c>
      <c r="G356" s="252">
        <v>4.4000000000000004</v>
      </c>
      <c r="H356" s="252">
        <v>153</v>
      </c>
      <c r="I356" s="252">
        <v>59</v>
      </c>
      <c r="J356" s="252">
        <v>26</v>
      </c>
      <c r="K356" s="254">
        <v>1.17E-2</v>
      </c>
      <c r="L356" s="255"/>
      <c r="M356" s="256">
        <v>28.09</v>
      </c>
      <c r="N356" s="257" t="s">
        <v>191</v>
      </c>
      <c r="O356" s="258"/>
      <c r="P356" s="259"/>
      <c r="Q356" s="260"/>
    </row>
    <row r="357" spans="1:17">
      <c r="A357" s="204">
        <v>45</v>
      </c>
      <c r="B357" s="202" t="s">
        <v>148</v>
      </c>
      <c r="C357" s="201" t="s">
        <v>133</v>
      </c>
      <c r="D357" s="202" t="s">
        <v>148</v>
      </c>
      <c r="E357" s="117" t="s">
        <v>190</v>
      </c>
      <c r="F357" s="204">
        <v>5</v>
      </c>
      <c r="G357" s="202">
        <v>4.5999999999999996</v>
      </c>
      <c r="H357" s="202">
        <v>153</v>
      </c>
      <c r="I357" s="202">
        <v>59</v>
      </c>
      <c r="J357" s="202">
        <v>26</v>
      </c>
      <c r="K357" s="205">
        <v>1.15E-2</v>
      </c>
      <c r="L357" s="206"/>
      <c r="M357" s="209">
        <v>23.91</v>
      </c>
      <c r="N357" s="215" t="s">
        <v>191</v>
      </c>
      <c r="O357" s="196"/>
      <c r="P357" s="197"/>
      <c r="Q357" s="198"/>
    </row>
    <row r="358" spans="1:17" s="237" customFormat="1">
      <c r="A358" s="204">
        <v>46</v>
      </c>
      <c r="B358" s="202" t="s">
        <v>149</v>
      </c>
      <c r="C358" s="201" t="s">
        <v>134</v>
      </c>
      <c r="D358" s="202" t="s">
        <v>149</v>
      </c>
      <c r="E358" s="117" t="s">
        <v>190</v>
      </c>
      <c r="F358" s="204">
        <v>4.54</v>
      </c>
      <c r="G358" s="202">
        <v>4.2</v>
      </c>
      <c r="H358" s="202">
        <v>153</v>
      </c>
      <c r="I358" s="202">
        <v>106</v>
      </c>
      <c r="J358" s="202">
        <v>53</v>
      </c>
      <c r="K358" s="205">
        <v>1.2999999999999999E-2</v>
      </c>
      <c r="L358" s="202"/>
      <c r="M358" s="209">
        <v>77.25</v>
      </c>
      <c r="N358" s="243" t="s">
        <v>191</v>
      </c>
    </row>
    <row r="359" spans="1:17" s="237" customFormat="1">
      <c r="A359" s="204">
        <v>47</v>
      </c>
      <c r="B359" s="202" t="s">
        <v>150</v>
      </c>
      <c r="C359" s="201" t="s">
        <v>135</v>
      </c>
      <c r="D359" s="202" t="s">
        <v>150</v>
      </c>
      <c r="E359" s="117" t="s">
        <v>190</v>
      </c>
      <c r="F359" s="204">
        <v>4.54</v>
      </c>
      <c r="G359" s="202">
        <v>4.2</v>
      </c>
      <c r="H359" s="202">
        <v>153</v>
      </c>
      <c r="I359" s="202">
        <v>106</v>
      </c>
      <c r="J359" s="202">
        <v>53</v>
      </c>
      <c r="K359" s="205">
        <v>1.2999999999999999E-2</v>
      </c>
      <c r="L359" s="202"/>
      <c r="M359" s="209">
        <v>75.03</v>
      </c>
      <c r="N359" s="243" t="s">
        <v>191</v>
      </c>
    </row>
    <row r="360" spans="1:17" s="237" customFormat="1">
      <c r="A360" s="204">
        <v>48</v>
      </c>
      <c r="B360" s="202" t="s">
        <v>151</v>
      </c>
      <c r="C360" s="201" t="s">
        <v>136</v>
      </c>
      <c r="D360" s="202" t="s">
        <v>151</v>
      </c>
      <c r="E360" s="117" t="s">
        <v>190</v>
      </c>
      <c r="F360" s="204">
        <v>4.54</v>
      </c>
      <c r="G360" s="202">
        <v>4.2</v>
      </c>
      <c r="H360" s="202">
        <v>153</v>
      </c>
      <c r="I360" s="202">
        <v>106</v>
      </c>
      <c r="J360" s="202">
        <v>53</v>
      </c>
      <c r="K360" s="205">
        <v>1.2999999999999999E-2</v>
      </c>
      <c r="L360" s="202"/>
      <c r="M360" s="209">
        <v>77.459999999999994</v>
      </c>
      <c r="N360" s="243" t="s">
        <v>191</v>
      </c>
    </row>
    <row r="361" spans="1:17" s="237" customFormat="1">
      <c r="A361" s="204">
        <v>49</v>
      </c>
      <c r="B361" s="202" t="s">
        <v>152</v>
      </c>
      <c r="C361" s="201" t="s">
        <v>137</v>
      </c>
      <c r="D361" s="202" t="s">
        <v>152</v>
      </c>
      <c r="E361" s="117" t="s">
        <v>190</v>
      </c>
      <c r="F361" s="204">
        <v>4.54</v>
      </c>
      <c r="G361" s="202">
        <v>4.2</v>
      </c>
      <c r="H361" s="202">
        <v>153</v>
      </c>
      <c r="I361" s="202">
        <v>106</v>
      </c>
      <c r="J361" s="202">
        <v>53</v>
      </c>
      <c r="K361" s="205">
        <v>1.2999999999999999E-2</v>
      </c>
      <c r="L361" s="202"/>
      <c r="M361" s="209">
        <v>75.25</v>
      </c>
      <c r="N361" s="243" t="s">
        <v>191</v>
      </c>
    </row>
    <row r="362" spans="1:17" s="237" customFormat="1">
      <c r="A362" s="204">
        <v>50</v>
      </c>
      <c r="B362" s="202" t="s">
        <v>153</v>
      </c>
      <c r="C362" s="201" t="s">
        <v>138</v>
      </c>
      <c r="D362" s="202" t="s">
        <v>153</v>
      </c>
      <c r="E362" s="117" t="s">
        <v>190</v>
      </c>
      <c r="F362" s="204">
        <v>4.54</v>
      </c>
      <c r="G362" s="202">
        <v>4.2</v>
      </c>
      <c r="H362" s="202">
        <v>153</v>
      </c>
      <c r="I362" s="202">
        <v>106</v>
      </c>
      <c r="J362" s="202">
        <v>53</v>
      </c>
      <c r="K362" s="205">
        <v>1.2999999999999999E-2</v>
      </c>
      <c r="L362" s="202"/>
      <c r="M362" s="209">
        <v>76.849999999999994</v>
      </c>
      <c r="N362" s="243" t="s">
        <v>191</v>
      </c>
    </row>
    <row r="363" spans="1:17" s="237" customFormat="1">
      <c r="A363" s="204">
        <v>51</v>
      </c>
      <c r="B363" s="202" t="s">
        <v>154</v>
      </c>
      <c r="C363" s="201" t="s">
        <v>139</v>
      </c>
      <c r="D363" s="202" t="s">
        <v>154</v>
      </c>
      <c r="E363" s="117" t="s">
        <v>190</v>
      </c>
      <c r="F363" s="204">
        <v>4.54</v>
      </c>
      <c r="G363" s="202">
        <v>4.2</v>
      </c>
      <c r="H363" s="202">
        <v>153</v>
      </c>
      <c r="I363" s="202">
        <v>106</v>
      </c>
      <c r="J363" s="202">
        <v>53</v>
      </c>
      <c r="K363" s="205">
        <v>1.2999999999999999E-2</v>
      </c>
      <c r="L363" s="202"/>
      <c r="M363" s="209">
        <v>75.41</v>
      </c>
      <c r="N363" s="243" t="s">
        <v>191</v>
      </c>
    </row>
    <row r="364" spans="1:17" s="237" customFormat="1">
      <c r="A364" s="204">
        <v>52</v>
      </c>
      <c r="B364" s="202" t="s">
        <v>155</v>
      </c>
      <c r="C364" s="201" t="s">
        <v>140</v>
      </c>
      <c r="D364" s="202" t="s">
        <v>155</v>
      </c>
      <c r="E364" s="117" t="s">
        <v>190</v>
      </c>
      <c r="F364" s="204">
        <v>4.54</v>
      </c>
      <c r="G364" s="202">
        <v>4.2</v>
      </c>
      <c r="H364" s="202">
        <v>153</v>
      </c>
      <c r="I364" s="202">
        <v>106</v>
      </c>
      <c r="J364" s="202">
        <v>53</v>
      </c>
      <c r="K364" s="205">
        <v>1.2999999999999999E-2</v>
      </c>
      <c r="L364" s="202"/>
      <c r="M364" s="209">
        <v>80.069999999999993</v>
      </c>
      <c r="N364" s="243" t="s">
        <v>191</v>
      </c>
    </row>
    <row r="365" spans="1:17" s="237" customFormat="1">
      <c r="A365" s="204">
        <v>53</v>
      </c>
      <c r="B365" s="202" t="s">
        <v>346</v>
      </c>
      <c r="C365" s="201" t="s">
        <v>345</v>
      </c>
      <c r="D365" s="202" t="s">
        <v>346</v>
      </c>
      <c r="E365" s="117" t="s">
        <v>190</v>
      </c>
      <c r="F365" s="204">
        <v>0.7</v>
      </c>
      <c r="G365" s="202">
        <v>0.6</v>
      </c>
      <c r="H365" s="202">
        <v>0</v>
      </c>
      <c r="I365" s="202">
        <v>0</v>
      </c>
      <c r="J365" s="202">
        <v>0</v>
      </c>
      <c r="K365" s="205">
        <v>3.5000000000000003E-2</v>
      </c>
      <c r="L365" s="202"/>
      <c r="M365" s="209">
        <v>6.13</v>
      </c>
      <c r="N365" s="243" t="s">
        <v>191</v>
      </c>
    </row>
    <row r="366" spans="1:17" s="237" customFormat="1">
      <c r="A366" s="204">
        <v>54</v>
      </c>
      <c r="B366" s="202" t="s">
        <v>615</v>
      </c>
      <c r="C366" s="201" t="s">
        <v>612</v>
      </c>
      <c r="D366" s="202" t="s">
        <v>615</v>
      </c>
      <c r="E366" s="117" t="s">
        <v>190</v>
      </c>
      <c r="F366" s="204">
        <v>3</v>
      </c>
      <c r="G366" s="202">
        <v>2</v>
      </c>
      <c r="H366" s="202">
        <v>135</v>
      </c>
      <c r="I366" s="202">
        <v>45</v>
      </c>
      <c r="J366" s="202">
        <v>26</v>
      </c>
      <c r="K366" s="205">
        <v>3.1E-2</v>
      </c>
      <c r="L366" s="202"/>
      <c r="M366" s="209">
        <v>103.82</v>
      </c>
      <c r="N366" s="243" t="s">
        <v>191</v>
      </c>
    </row>
    <row r="367" spans="1:17" s="237" customFormat="1">
      <c r="A367" s="204">
        <v>55</v>
      </c>
      <c r="B367" s="202" t="s">
        <v>616</v>
      </c>
      <c r="C367" s="201" t="s">
        <v>613</v>
      </c>
      <c r="D367" s="202" t="s">
        <v>616</v>
      </c>
      <c r="E367" s="117" t="s">
        <v>190</v>
      </c>
      <c r="F367" s="204">
        <v>3</v>
      </c>
      <c r="G367" s="202">
        <v>2</v>
      </c>
      <c r="H367" s="202">
        <v>135</v>
      </c>
      <c r="I367" s="202">
        <v>45</v>
      </c>
      <c r="J367" s="202">
        <v>26</v>
      </c>
      <c r="K367" s="205">
        <v>3.1E-2</v>
      </c>
      <c r="L367" s="206"/>
      <c r="M367" s="209">
        <v>130.78</v>
      </c>
      <c r="N367" s="215" t="s">
        <v>191</v>
      </c>
      <c r="O367" s="196"/>
    </row>
    <row r="368" spans="1:17" s="237" customFormat="1">
      <c r="A368" s="204">
        <v>56</v>
      </c>
      <c r="B368" s="202" t="s">
        <v>617</v>
      </c>
      <c r="C368" s="201" t="s">
        <v>614</v>
      </c>
      <c r="D368" s="202" t="s">
        <v>617</v>
      </c>
      <c r="E368" s="117" t="s">
        <v>190</v>
      </c>
      <c r="F368" s="204">
        <v>3</v>
      </c>
      <c r="G368" s="202">
        <v>2</v>
      </c>
      <c r="H368" s="202">
        <v>135</v>
      </c>
      <c r="I368" s="202">
        <v>45</v>
      </c>
      <c r="J368" s="202">
        <v>26</v>
      </c>
      <c r="K368" s="205">
        <v>3.1E-2</v>
      </c>
      <c r="L368" s="206"/>
      <c r="M368" s="209">
        <v>103.54</v>
      </c>
      <c r="N368" s="215" t="s">
        <v>191</v>
      </c>
      <c r="O368" s="196"/>
    </row>
    <row r="369" spans="1:15" s="237" customFormat="1">
      <c r="A369" s="204">
        <v>57</v>
      </c>
      <c r="B369" s="202" t="s">
        <v>600</v>
      </c>
      <c r="C369" s="201" t="s">
        <v>599</v>
      </c>
      <c r="D369" s="202" t="s">
        <v>600</v>
      </c>
      <c r="E369" s="117" t="s">
        <v>190</v>
      </c>
      <c r="F369" s="204">
        <v>1.5</v>
      </c>
      <c r="G369" s="202">
        <v>1</v>
      </c>
      <c r="H369" s="202">
        <v>125</v>
      </c>
      <c r="I369" s="202">
        <v>28</v>
      </c>
      <c r="J369" s="202">
        <v>27</v>
      </c>
      <c r="K369" s="205">
        <v>9.4000000000000004E-3</v>
      </c>
      <c r="L369" s="206"/>
      <c r="M369" s="209">
        <v>56.83</v>
      </c>
      <c r="N369" s="215" t="s">
        <v>191</v>
      </c>
      <c r="O369" s="196"/>
    </row>
    <row r="370" spans="1:15" s="237" customFormat="1">
      <c r="A370" s="204">
        <v>58</v>
      </c>
      <c r="B370" s="202" t="s">
        <v>625</v>
      </c>
      <c r="C370" s="201" t="s">
        <v>624</v>
      </c>
      <c r="D370" s="202" t="s">
        <v>625</v>
      </c>
      <c r="E370" s="117" t="s">
        <v>190</v>
      </c>
      <c r="F370" s="204">
        <v>3.5</v>
      </c>
      <c r="G370" s="202">
        <v>0.59</v>
      </c>
      <c r="H370" s="202">
        <v>47</v>
      </c>
      <c r="I370" s="202">
        <v>30</v>
      </c>
      <c r="J370" s="202">
        <v>14</v>
      </c>
      <c r="K370" s="205">
        <v>2.1000000000000001E-2</v>
      </c>
      <c r="L370" s="206"/>
      <c r="M370" s="209">
        <v>1.24</v>
      </c>
      <c r="N370" s="215" t="s">
        <v>191</v>
      </c>
      <c r="O370" s="196"/>
    </row>
    <row r="371" spans="1:15" s="237" customFormat="1">
      <c r="A371" s="204">
        <v>59</v>
      </c>
      <c r="B371" s="202" t="s">
        <v>16</v>
      </c>
      <c r="C371" s="201" t="s">
        <v>17</v>
      </c>
      <c r="D371" s="202" t="s">
        <v>16</v>
      </c>
      <c r="E371" s="117" t="s">
        <v>190</v>
      </c>
      <c r="F371" s="204">
        <v>8</v>
      </c>
      <c r="G371" s="202">
        <v>7.6</v>
      </c>
      <c r="H371" s="202">
        <v>42</v>
      </c>
      <c r="I371" s="202">
        <v>30</v>
      </c>
      <c r="J371" s="202">
        <v>13</v>
      </c>
      <c r="K371" s="205">
        <v>4.4771999999999999E-2</v>
      </c>
      <c r="L371" s="206"/>
      <c r="M371" s="209">
        <v>92.66</v>
      </c>
      <c r="N371" s="215" t="s">
        <v>191</v>
      </c>
      <c r="O371" s="196"/>
    </row>
    <row r="372" spans="1:15" s="237" customFormat="1">
      <c r="A372" s="204">
        <v>60</v>
      </c>
      <c r="B372" s="202" t="s">
        <v>539</v>
      </c>
      <c r="C372" s="201" t="s">
        <v>538</v>
      </c>
      <c r="D372" s="202" t="s">
        <v>539</v>
      </c>
      <c r="E372" s="117" t="s">
        <v>190</v>
      </c>
      <c r="F372" s="210">
        <v>4.21</v>
      </c>
      <c r="G372" s="202">
        <v>4.12</v>
      </c>
      <c r="H372" s="202">
        <v>146</v>
      </c>
      <c r="I372" s="202">
        <v>95</v>
      </c>
      <c r="J372" s="202">
        <v>85</v>
      </c>
      <c r="K372" s="205">
        <v>9.3571428571428573E-3</v>
      </c>
      <c r="L372" s="206"/>
      <c r="M372" s="209"/>
      <c r="N372" s="215" t="s">
        <v>191</v>
      </c>
      <c r="O372" s="196"/>
    </row>
    <row r="373" spans="1:15" s="238" customFormat="1">
      <c r="A373" s="204">
        <v>61</v>
      </c>
      <c r="B373" s="202" t="s">
        <v>611</v>
      </c>
      <c r="C373" s="201" t="s">
        <v>618</v>
      </c>
      <c r="D373" s="202" t="s">
        <v>611</v>
      </c>
      <c r="E373" s="117" t="s">
        <v>190</v>
      </c>
      <c r="F373" s="210">
        <v>4.21</v>
      </c>
      <c r="G373" s="202">
        <v>4.12</v>
      </c>
      <c r="H373" s="202">
        <v>95</v>
      </c>
      <c r="I373" s="202">
        <v>150</v>
      </c>
      <c r="J373" s="202">
        <v>76</v>
      </c>
      <c r="K373" s="205">
        <v>9.3571428571428573E-3</v>
      </c>
      <c r="L373" s="206"/>
      <c r="M373" s="209">
        <v>23.24</v>
      </c>
      <c r="N373" s="215" t="s">
        <v>191</v>
      </c>
      <c r="O373" s="196"/>
    </row>
    <row r="374" spans="1:15" s="237" customFormat="1">
      <c r="A374" s="204">
        <v>62</v>
      </c>
      <c r="B374" s="202" t="s">
        <v>289</v>
      </c>
      <c r="C374" s="201" t="s">
        <v>288</v>
      </c>
      <c r="D374" s="202" t="s">
        <v>289</v>
      </c>
      <c r="E374" s="117" t="s">
        <v>190</v>
      </c>
      <c r="F374" s="210">
        <v>4.21</v>
      </c>
      <c r="G374" s="202">
        <v>4.12</v>
      </c>
      <c r="H374" s="202">
        <v>146</v>
      </c>
      <c r="I374" s="202">
        <v>95</v>
      </c>
      <c r="J374" s="202">
        <v>85</v>
      </c>
      <c r="K374" s="205">
        <v>9.3571428571428573E-3</v>
      </c>
      <c r="L374" s="206"/>
      <c r="M374" s="209">
        <v>31.28</v>
      </c>
      <c r="N374" s="215" t="s">
        <v>191</v>
      </c>
      <c r="O374" s="196"/>
    </row>
    <row r="375" spans="1:15" s="237" customFormat="1">
      <c r="A375" s="204">
        <v>63</v>
      </c>
      <c r="B375" s="202" t="s">
        <v>576</v>
      </c>
      <c r="C375" s="201" t="s">
        <v>570</v>
      </c>
      <c r="D375" s="202" t="s">
        <v>576</v>
      </c>
      <c r="E375" s="117" t="s">
        <v>190</v>
      </c>
      <c r="F375" s="210">
        <v>3.59</v>
      </c>
      <c r="G375" s="202">
        <v>3.5</v>
      </c>
      <c r="H375" s="202">
        <v>146</v>
      </c>
      <c r="I375" s="202">
        <v>95</v>
      </c>
      <c r="J375" s="202">
        <v>85</v>
      </c>
      <c r="K375" s="205">
        <v>9.3571428571428573E-3</v>
      </c>
      <c r="L375" s="206"/>
      <c r="M375" s="209">
        <v>26.27</v>
      </c>
      <c r="N375" s="215" t="s">
        <v>191</v>
      </c>
      <c r="O375" s="196"/>
    </row>
    <row r="376" spans="1:15" s="237" customFormat="1">
      <c r="A376" s="204">
        <v>64</v>
      </c>
      <c r="B376" s="202" t="s">
        <v>565</v>
      </c>
      <c r="C376" s="201" t="s">
        <v>564</v>
      </c>
      <c r="D376" s="202" t="s">
        <v>565</v>
      </c>
      <c r="E376" s="117" t="s">
        <v>190</v>
      </c>
      <c r="F376" s="210">
        <v>3.59</v>
      </c>
      <c r="G376" s="202">
        <v>3.5</v>
      </c>
      <c r="H376" s="202">
        <v>146</v>
      </c>
      <c r="I376" s="202">
        <v>95</v>
      </c>
      <c r="J376" s="202">
        <v>85</v>
      </c>
      <c r="K376" s="205">
        <v>9.8250000000000004E-3</v>
      </c>
      <c r="L376" s="206"/>
      <c r="M376" s="209">
        <v>24.16</v>
      </c>
      <c r="N376" s="215" t="s">
        <v>191</v>
      </c>
      <c r="O376" s="196"/>
    </row>
    <row r="377" spans="1:15" s="238" customFormat="1">
      <c r="A377" s="204">
        <v>65</v>
      </c>
      <c r="B377" s="202" t="s">
        <v>5</v>
      </c>
      <c r="C377" s="201" t="s">
        <v>0</v>
      </c>
      <c r="D377" s="202" t="s">
        <v>5</v>
      </c>
      <c r="E377" s="117" t="s">
        <v>190</v>
      </c>
      <c r="F377" s="210">
        <v>3.59</v>
      </c>
      <c r="G377" s="202">
        <v>3.5</v>
      </c>
      <c r="H377" s="202">
        <v>96</v>
      </c>
      <c r="I377" s="202">
        <v>67</v>
      </c>
      <c r="J377" s="202">
        <v>90</v>
      </c>
      <c r="K377" s="205">
        <v>0.57887999999999995</v>
      </c>
      <c r="L377" s="206"/>
      <c r="M377" s="209">
        <v>14.77</v>
      </c>
      <c r="N377" s="215" t="s">
        <v>191</v>
      </c>
      <c r="O377" s="196"/>
    </row>
    <row r="378" spans="1:15" s="237" customFormat="1">
      <c r="A378" s="204">
        <v>66</v>
      </c>
      <c r="B378" s="202" t="s">
        <v>574</v>
      </c>
      <c r="C378" s="201" t="s">
        <v>1</v>
      </c>
      <c r="D378" s="202" t="s">
        <v>574</v>
      </c>
      <c r="E378" s="117" t="s">
        <v>190</v>
      </c>
      <c r="F378" s="204">
        <v>1.1000000000000001</v>
      </c>
      <c r="G378" s="202">
        <v>1</v>
      </c>
      <c r="H378" s="202">
        <v>96</v>
      </c>
      <c r="I378" s="202">
        <v>67</v>
      </c>
      <c r="J378" s="202">
        <v>90</v>
      </c>
      <c r="K378" s="205">
        <v>0.57887999999999995</v>
      </c>
      <c r="L378" s="206"/>
      <c r="M378" s="209">
        <v>13.1</v>
      </c>
      <c r="N378" s="215" t="s">
        <v>191</v>
      </c>
      <c r="O378" s="196"/>
    </row>
    <row r="379" spans="1:15" s="237" customFormat="1">
      <c r="A379" s="204">
        <v>67</v>
      </c>
      <c r="B379" s="202" t="s">
        <v>6</v>
      </c>
      <c r="C379" s="201" t="s">
        <v>2</v>
      </c>
      <c r="D379" s="202" t="s">
        <v>6</v>
      </c>
      <c r="E379" s="117" t="s">
        <v>190</v>
      </c>
      <c r="F379" s="204">
        <v>1.6</v>
      </c>
      <c r="G379" s="202">
        <v>1.5</v>
      </c>
      <c r="H379" s="202">
        <v>96</v>
      </c>
      <c r="I379" s="202">
        <v>67</v>
      </c>
      <c r="J379" s="202">
        <v>90</v>
      </c>
      <c r="K379" s="205">
        <v>0.57887999999999995</v>
      </c>
      <c r="L379" s="206"/>
      <c r="M379" s="209">
        <v>14.03</v>
      </c>
      <c r="N379" s="215" t="s">
        <v>191</v>
      </c>
      <c r="O379" s="196"/>
    </row>
    <row r="380" spans="1:15" s="237" customFormat="1">
      <c r="A380" s="204">
        <v>68</v>
      </c>
      <c r="B380" s="202" t="s">
        <v>7</v>
      </c>
      <c r="C380" s="201" t="s">
        <v>3</v>
      </c>
      <c r="D380" s="202" t="s">
        <v>7</v>
      </c>
      <c r="E380" s="117" t="s">
        <v>190</v>
      </c>
      <c r="F380" s="204">
        <v>0</v>
      </c>
      <c r="G380" s="202">
        <v>0</v>
      </c>
      <c r="H380" s="202">
        <v>0</v>
      </c>
      <c r="I380" s="202">
        <v>0</v>
      </c>
      <c r="J380" s="202">
        <v>0</v>
      </c>
      <c r="K380" s="205">
        <v>0</v>
      </c>
      <c r="L380" s="206"/>
      <c r="M380" s="209">
        <v>10.45</v>
      </c>
      <c r="N380" s="215" t="s">
        <v>191</v>
      </c>
      <c r="O380" s="196"/>
    </row>
    <row r="381" spans="1:15" s="237" customFormat="1">
      <c r="A381" s="204">
        <v>69</v>
      </c>
      <c r="B381" s="202" t="s">
        <v>8</v>
      </c>
      <c r="C381" s="201" t="s">
        <v>4</v>
      </c>
      <c r="D381" s="202" t="s">
        <v>8</v>
      </c>
      <c r="E381" s="117" t="s">
        <v>190</v>
      </c>
      <c r="F381" s="204">
        <v>0</v>
      </c>
      <c r="G381" s="202">
        <v>0</v>
      </c>
      <c r="H381" s="202">
        <v>0</v>
      </c>
      <c r="I381" s="202">
        <v>0</v>
      </c>
      <c r="J381" s="202">
        <v>0</v>
      </c>
      <c r="K381" s="205">
        <v>0</v>
      </c>
      <c r="L381" s="206"/>
      <c r="M381" s="209">
        <v>10.45</v>
      </c>
      <c r="N381" s="215" t="s">
        <v>191</v>
      </c>
      <c r="O381" s="196"/>
    </row>
    <row r="382" spans="1:15" s="237" customFormat="1">
      <c r="A382" s="204">
        <v>70</v>
      </c>
      <c r="B382" s="202" t="s">
        <v>573</v>
      </c>
      <c r="C382" s="201" t="s">
        <v>595</v>
      </c>
      <c r="D382" s="202" t="s">
        <v>573</v>
      </c>
      <c r="E382" s="117" t="s">
        <v>190</v>
      </c>
      <c r="F382" s="204">
        <v>0.3</v>
      </c>
      <c r="G382" s="202">
        <v>0.25</v>
      </c>
      <c r="H382" s="202">
        <v>99</v>
      </c>
      <c r="I382" s="202">
        <v>58</v>
      </c>
      <c r="J382" s="202">
        <v>60</v>
      </c>
      <c r="K382" s="205">
        <v>0.34451999999999999</v>
      </c>
      <c r="L382" s="206"/>
      <c r="M382" s="219">
        <v>7</v>
      </c>
      <c r="N382" s="215" t="s">
        <v>191</v>
      </c>
      <c r="O382" s="196"/>
    </row>
    <row r="383" spans="1:15" s="237" customFormat="1">
      <c r="A383" s="204">
        <v>71</v>
      </c>
      <c r="B383" s="202" t="s">
        <v>572</v>
      </c>
      <c r="C383" s="201" t="s">
        <v>596</v>
      </c>
      <c r="D383" s="202" t="s">
        <v>572</v>
      </c>
      <c r="E383" s="117" t="s">
        <v>190</v>
      </c>
      <c r="F383" s="204">
        <v>0.6</v>
      </c>
      <c r="G383" s="202">
        <v>0.5</v>
      </c>
      <c r="H383" s="202">
        <v>99</v>
      </c>
      <c r="I383" s="202">
        <v>58</v>
      </c>
      <c r="J383" s="202">
        <v>60</v>
      </c>
      <c r="K383" s="205">
        <v>0.34451999999999999</v>
      </c>
      <c r="L383" s="206"/>
      <c r="M383" s="219">
        <v>5.36</v>
      </c>
      <c r="N383" s="215" t="s">
        <v>191</v>
      </c>
      <c r="O383" s="196"/>
    </row>
    <row r="384" spans="1:15" s="237" customFormat="1">
      <c r="A384" s="204">
        <v>72</v>
      </c>
      <c r="B384" s="202" t="s">
        <v>571</v>
      </c>
      <c r="C384" s="201" t="s">
        <v>597</v>
      </c>
      <c r="D384" s="202" t="s">
        <v>571</v>
      </c>
      <c r="E384" s="117" t="s">
        <v>190</v>
      </c>
      <c r="F384" s="204">
        <v>0.6</v>
      </c>
      <c r="G384" s="202">
        <v>0.5</v>
      </c>
      <c r="H384" s="202">
        <v>99</v>
      </c>
      <c r="I384" s="202">
        <v>58</v>
      </c>
      <c r="J384" s="202">
        <v>60</v>
      </c>
      <c r="K384" s="205">
        <v>0.34451999999999999</v>
      </c>
      <c r="L384" s="206"/>
      <c r="M384" s="219">
        <v>6</v>
      </c>
      <c r="N384" s="215" t="s">
        <v>191</v>
      </c>
      <c r="O384" s="196"/>
    </row>
    <row r="385" spans="1:17">
      <c r="A385" s="204">
        <v>73</v>
      </c>
      <c r="B385" s="202" t="s">
        <v>659</v>
      </c>
      <c r="C385" s="201" t="s">
        <v>660</v>
      </c>
      <c r="D385" s="202" t="s">
        <v>659</v>
      </c>
      <c r="E385" s="117" t="s">
        <v>807</v>
      </c>
      <c r="F385" s="204">
        <v>8.82</v>
      </c>
      <c r="G385" s="202">
        <v>8.7200000000000006</v>
      </c>
      <c r="H385" s="202">
        <v>0</v>
      </c>
      <c r="I385" s="202">
        <v>0</v>
      </c>
      <c r="J385" s="202">
        <v>0</v>
      </c>
      <c r="K385" s="205">
        <v>1.5859999999999999E-2</v>
      </c>
      <c r="L385" s="202"/>
      <c r="M385" s="209">
        <v>26.4</v>
      </c>
      <c r="N385" s="215" t="s">
        <v>191</v>
      </c>
      <c r="O385" s="196"/>
      <c r="P385" s="197"/>
      <c r="Q385" s="216"/>
    </row>
    <row r="386" spans="1:17">
      <c r="A386" s="204">
        <v>74</v>
      </c>
      <c r="B386" s="202" t="s">
        <v>579</v>
      </c>
      <c r="C386" s="201" t="s">
        <v>13</v>
      </c>
      <c r="D386" s="202" t="s">
        <v>579</v>
      </c>
      <c r="E386" s="117" t="s">
        <v>807</v>
      </c>
      <c r="F386" s="204">
        <v>8.82</v>
      </c>
      <c r="G386" s="202">
        <v>8.7200000000000006</v>
      </c>
      <c r="H386" s="202">
        <v>122</v>
      </c>
      <c r="I386" s="202">
        <v>100</v>
      </c>
      <c r="J386" s="202">
        <v>60</v>
      </c>
      <c r="K386" s="205">
        <v>1.5859999999999999E-2</v>
      </c>
      <c r="L386" s="212"/>
      <c r="M386" s="209">
        <v>13.25</v>
      </c>
      <c r="N386" s="215" t="s">
        <v>191</v>
      </c>
      <c r="O386" s="196"/>
      <c r="P386" s="197"/>
      <c r="Q386" s="216"/>
    </row>
    <row r="387" spans="1:17" s="237" customFormat="1">
      <c r="A387" s="204">
        <v>75</v>
      </c>
      <c r="B387" s="203" t="s">
        <v>9</v>
      </c>
      <c r="C387" s="201" t="s">
        <v>824</v>
      </c>
      <c r="D387" s="203" t="s">
        <v>9</v>
      </c>
      <c r="E387" s="117" t="s">
        <v>190</v>
      </c>
      <c r="F387" s="204">
        <v>0.03</v>
      </c>
      <c r="G387" s="202">
        <v>0.02</v>
      </c>
      <c r="H387" s="202">
        <v>0</v>
      </c>
      <c r="I387" s="202">
        <v>0</v>
      </c>
      <c r="J387" s="202">
        <v>0</v>
      </c>
      <c r="K387" s="205">
        <v>1.8000000000000001E-4</v>
      </c>
      <c r="L387" s="212"/>
      <c r="M387" s="209">
        <v>0.72</v>
      </c>
      <c r="N387" s="243" t="s">
        <v>191</v>
      </c>
      <c r="O387" s="196"/>
    </row>
    <row r="388" spans="1:17">
      <c r="A388" s="204"/>
      <c r="B388" s="203" t="s">
        <v>893</v>
      </c>
      <c r="C388" s="203" t="s">
        <v>892</v>
      </c>
      <c r="D388" s="203" t="s">
        <v>893</v>
      </c>
      <c r="E388" s="214" t="s">
        <v>190</v>
      </c>
      <c r="F388" s="208">
        <v>9.8000000000000007</v>
      </c>
      <c r="G388" s="208">
        <v>9</v>
      </c>
      <c r="H388" s="208">
        <v>61</v>
      </c>
      <c r="I388" s="202">
        <v>40</v>
      </c>
      <c r="J388" s="202">
        <v>15</v>
      </c>
      <c r="K388" s="205">
        <v>3.5999999999999997E-2</v>
      </c>
      <c r="L388" s="206"/>
      <c r="M388" s="209">
        <v>223.75</v>
      </c>
      <c r="N388" s="243" t="s">
        <v>191</v>
      </c>
      <c r="O388" s="196"/>
    </row>
    <row r="389" spans="1:17">
      <c r="A389" s="204"/>
      <c r="B389" s="203" t="s">
        <v>845</v>
      </c>
      <c r="C389" s="203" t="s">
        <v>838</v>
      </c>
      <c r="D389" s="203" t="s">
        <v>845</v>
      </c>
      <c r="E389" s="214" t="s">
        <v>190</v>
      </c>
      <c r="F389" s="210">
        <v>7.49</v>
      </c>
      <c r="G389" s="208">
        <v>7</v>
      </c>
      <c r="H389" s="208">
        <v>149</v>
      </c>
      <c r="I389" s="202">
        <v>102</v>
      </c>
      <c r="J389" s="202">
        <v>45</v>
      </c>
      <c r="K389" s="205">
        <v>1.5198E-2</v>
      </c>
      <c r="L389" s="206"/>
      <c r="M389" s="219">
        <v>8</v>
      </c>
      <c r="N389" s="243" t="s">
        <v>191</v>
      </c>
      <c r="O389" s="196"/>
    </row>
    <row r="390" spans="1:17">
      <c r="A390" s="204"/>
      <c r="B390" s="202" t="s">
        <v>846</v>
      </c>
      <c r="C390" s="202" t="s">
        <v>839</v>
      </c>
      <c r="D390" s="202" t="s">
        <v>846</v>
      </c>
      <c r="E390" s="214" t="s">
        <v>190</v>
      </c>
      <c r="F390" s="210">
        <v>7.2</v>
      </c>
      <c r="G390" s="208">
        <v>6.8</v>
      </c>
      <c r="H390" s="208">
        <v>149</v>
      </c>
      <c r="I390" s="202">
        <v>102</v>
      </c>
      <c r="J390" s="202">
        <v>45</v>
      </c>
      <c r="K390" s="205">
        <v>1.2665000000000001E-2</v>
      </c>
      <c r="L390" s="206"/>
      <c r="M390" s="209">
        <v>9.24</v>
      </c>
      <c r="N390" s="215" t="s">
        <v>191</v>
      </c>
      <c r="O390" s="196"/>
      <c r="P390" s="197"/>
      <c r="Q390" s="216"/>
    </row>
    <row r="391" spans="1:17">
      <c r="A391" s="204"/>
      <c r="B391" s="202" t="s">
        <v>847</v>
      </c>
      <c r="C391" s="202" t="s">
        <v>840</v>
      </c>
      <c r="D391" s="202" t="s">
        <v>847</v>
      </c>
      <c r="E391" s="214" t="s">
        <v>190</v>
      </c>
      <c r="F391" s="210">
        <v>7.4</v>
      </c>
      <c r="G391" s="208">
        <v>7</v>
      </c>
      <c r="H391" s="208">
        <v>149</v>
      </c>
      <c r="I391" s="202">
        <v>102</v>
      </c>
      <c r="J391" s="202">
        <v>45</v>
      </c>
      <c r="K391" s="205">
        <v>1.2665000000000001E-2</v>
      </c>
      <c r="L391" s="206"/>
      <c r="M391" s="209">
        <v>10.47</v>
      </c>
      <c r="N391" s="215" t="s">
        <v>191</v>
      </c>
      <c r="O391" s="196"/>
      <c r="P391" s="197"/>
      <c r="Q391" s="216"/>
    </row>
    <row r="392" spans="1:17">
      <c r="A392" s="204"/>
      <c r="B392" s="202" t="s">
        <v>848</v>
      </c>
      <c r="C392" s="202" t="s">
        <v>841</v>
      </c>
      <c r="D392" s="202" t="s">
        <v>848</v>
      </c>
      <c r="E392" s="214" t="s">
        <v>190</v>
      </c>
      <c r="F392" s="210">
        <v>6.3</v>
      </c>
      <c r="G392" s="208">
        <v>6</v>
      </c>
      <c r="H392" s="208">
        <v>149</v>
      </c>
      <c r="I392" s="202">
        <v>102</v>
      </c>
      <c r="J392" s="202">
        <v>45</v>
      </c>
      <c r="K392" s="205">
        <v>9.4987500000000002E-3</v>
      </c>
      <c r="L392" s="206"/>
      <c r="M392" s="209">
        <v>8.9499999999999993</v>
      </c>
      <c r="N392" s="215" t="s">
        <v>191</v>
      </c>
      <c r="O392" s="196"/>
      <c r="P392" s="197"/>
      <c r="Q392" s="216"/>
    </row>
    <row r="393" spans="1:17">
      <c r="B393" s="203" t="s">
        <v>849</v>
      </c>
      <c r="C393" s="202" t="s">
        <v>842</v>
      </c>
      <c r="D393" s="203" t="s">
        <v>849</v>
      </c>
      <c r="E393" s="214" t="s">
        <v>190</v>
      </c>
      <c r="F393" s="210">
        <v>2.4</v>
      </c>
      <c r="G393" s="208">
        <v>2.2000000000000002</v>
      </c>
      <c r="H393" s="208">
        <v>158</v>
      </c>
      <c r="I393" s="202">
        <v>57</v>
      </c>
      <c r="J393" s="202">
        <v>20</v>
      </c>
      <c r="K393" s="205">
        <v>4.5030000000000001E-3</v>
      </c>
      <c r="L393" s="206"/>
      <c r="M393" s="209">
        <v>5.96</v>
      </c>
      <c r="N393" s="243" t="s">
        <v>191</v>
      </c>
      <c r="O393" s="196"/>
    </row>
    <row r="394" spans="1:17">
      <c r="A394" s="201"/>
      <c r="B394" s="203" t="s">
        <v>850</v>
      </c>
      <c r="C394" s="203" t="s">
        <v>843</v>
      </c>
      <c r="D394" s="203" t="s">
        <v>850</v>
      </c>
      <c r="E394" s="214" t="s">
        <v>190</v>
      </c>
      <c r="F394" s="210">
        <v>4.8</v>
      </c>
      <c r="G394" s="208">
        <v>4.4000000000000004</v>
      </c>
      <c r="H394" s="208">
        <v>158</v>
      </c>
      <c r="I394" s="202">
        <v>57</v>
      </c>
      <c r="J394" s="202">
        <v>20</v>
      </c>
      <c r="K394" s="205">
        <v>7.2047999999999999E-3</v>
      </c>
      <c r="L394" s="206"/>
      <c r="M394" s="209">
        <v>8.68</v>
      </c>
      <c r="N394" s="215" t="s">
        <v>191</v>
      </c>
      <c r="O394" s="196"/>
      <c r="P394" s="197"/>
      <c r="Q394" s="198"/>
    </row>
    <row r="395" spans="1:17">
      <c r="A395" s="201"/>
      <c r="B395" s="203" t="s">
        <v>851</v>
      </c>
      <c r="C395" s="203" t="s">
        <v>844</v>
      </c>
      <c r="D395" s="203" t="s">
        <v>851</v>
      </c>
      <c r="E395" s="214" t="s">
        <v>190</v>
      </c>
      <c r="F395" s="210">
        <v>2.6</v>
      </c>
      <c r="G395" s="208">
        <v>2.5</v>
      </c>
      <c r="H395" s="208">
        <v>49</v>
      </c>
      <c r="I395" s="202">
        <v>59</v>
      </c>
      <c r="J395" s="202">
        <v>22</v>
      </c>
      <c r="K395" s="205">
        <v>9.0860000000000003E-3</v>
      </c>
      <c r="L395" s="206"/>
      <c r="M395" s="209">
        <v>3.71</v>
      </c>
      <c r="N395" s="215" t="s">
        <v>191</v>
      </c>
      <c r="O395" s="196"/>
      <c r="P395" s="197"/>
      <c r="Q395" s="198"/>
    </row>
    <row r="396" spans="1:17" s="237" customFormat="1">
      <c r="A396" s="204"/>
      <c r="B396" s="202" t="s">
        <v>853</v>
      </c>
      <c r="C396" s="202" t="s">
        <v>852</v>
      </c>
      <c r="D396" s="202" t="s">
        <v>853</v>
      </c>
      <c r="E396" s="214" t="s">
        <v>190</v>
      </c>
      <c r="F396" s="210">
        <v>6.6</v>
      </c>
      <c r="G396" s="208">
        <v>6.2</v>
      </c>
      <c r="H396" s="208">
        <v>149</v>
      </c>
      <c r="I396" s="202">
        <v>102</v>
      </c>
      <c r="J396" s="202">
        <v>45</v>
      </c>
      <c r="K396" s="205">
        <v>1.2665000000000001E-2</v>
      </c>
      <c r="L396" s="206"/>
      <c r="M396" s="209">
        <v>7.18</v>
      </c>
      <c r="N396" s="215" t="s">
        <v>191</v>
      </c>
      <c r="O396" s="196"/>
    </row>
    <row r="397" spans="1:17" s="237" customFormat="1">
      <c r="A397" s="204"/>
      <c r="B397" s="202"/>
      <c r="C397" s="202"/>
      <c r="D397" s="202"/>
      <c r="E397" s="214" t="s">
        <v>190</v>
      </c>
      <c r="F397" s="208"/>
      <c r="G397" s="208"/>
      <c r="H397" s="208"/>
      <c r="I397" s="202"/>
      <c r="J397" s="202"/>
      <c r="K397" s="205"/>
      <c r="L397" s="206"/>
      <c r="M397" s="209"/>
      <c r="N397" s="215" t="s">
        <v>191</v>
      </c>
      <c r="O397" s="196"/>
    </row>
    <row r="398" spans="1:17">
      <c r="B398" s="194"/>
      <c r="C398" s="194"/>
      <c r="D398" s="194"/>
      <c r="E398" s="214" t="s">
        <v>190</v>
      </c>
      <c r="F398" s="208"/>
      <c r="G398" s="208"/>
      <c r="H398" s="208"/>
      <c r="I398" s="202"/>
      <c r="J398" s="202"/>
      <c r="K398" s="205"/>
      <c r="L398" s="194"/>
      <c r="M398" s="209"/>
      <c r="N398" s="215" t="s">
        <v>191</v>
      </c>
      <c r="O398" s="196"/>
    </row>
    <row r="399" spans="1:17">
      <c r="B399" s="194"/>
      <c r="C399" s="194"/>
      <c r="D399" s="194"/>
      <c r="E399" s="214" t="s">
        <v>190</v>
      </c>
      <c r="F399" s="208"/>
      <c r="G399" s="208"/>
      <c r="H399" s="208"/>
      <c r="I399" s="202"/>
      <c r="J399" s="202"/>
      <c r="K399" s="205"/>
      <c r="L399" s="194"/>
      <c r="M399" s="209"/>
      <c r="N399" s="215" t="s">
        <v>191</v>
      </c>
      <c r="O399" s="196"/>
    </row>
    <row r="400" spans="1:17">
      <c r="B400" s="194"/>
      <c r="C400" s="194"/>
      <c r="D400" s="194"/>
      <c r="E400" s="214" t="s">
        <v>190</v>
      </c>
      <c r="F400" s="208"/>
      <c r="G400" s="208"/>
      <c r="H400" s="208"/>
      <c r="I400" s="202"/>
      <c r="J400" s="202"/>
      <c r="K400" s="205"/>
      <c r="L400" s="194"/>
      <c r="M400" s="209"/>
      <c r="N400" s="215" t="s">
        <v>191</v>
      </c>
      <c r="O400" s="196"/>
    </row>
    <row r="401" spans="1:17">
      <c r="B401" s="194"/>
      <c r="C401" s="194"/>
      <c r="D401" s="194"/>
      <c r="E401" s="214" t="s">
        <v>190</v>
      </c>
      <c r="F401" s="208"/>
      <c r="G401" s="208"/>
      <c r="H401" s="208"/>
      <c r="I401" s="202"/>
      <c r="J401" s="202"/>
      <c r="K401" s="205"/>
      <c r="L401" s="194"/>
      <c r="M401" s="209"/>
      <c r="N401" s="215" t="s">
        <v>191</v>
      </c>
      <c r="O401" s="196"/>
    </row>
    <row r="402" spans="1:17">
      <c r="B402" s="194"/>
      <c r="C402" s="194"/>
      <c r="D402" s="194"/>
      <c r="E402" s="214" t="s">
        <v>190</v>
      </c>
      <c r="F402" s="208"/>
      <c r="G402" s="208"/>
      <c r="H402" s="208"/>
      <c r="I402" s="202"/>
      <c r="J402" s="202"/>
      <c r="K402" s="205"/>
      <c r="L402" s="194"/>
      <c r="M402" s="209"/>
      <c r="N402" s="215" t="s">
        <v>191</v>
      </c>
      <c r="O402" s="196"/>
    </row>
    <row r="403" spans="1:17">
      <c r="B403" s="194"/>
      <c r="C403" s="194"/>
      <c r="D403" s="194"/>
      <c r="E403" s="214" t="s">
        <v>190</v>
      </c>
      <c r="F403" s="208"/>
      <c r="G403" s="208"/>
      <c r="H403" s="208"/>
      <c r="I403" s="202"/>
      <c r="J403" s="202"/>
      <c r="K403" s="205"/>
      <c r="L403" s="194"/>
      <c r="M403" s="209"/>
      <c r="N403" s="215" t="s">
        <v>191</v>
      </c>
      <c r="O403" s="196"/>
    </row>
    <row r="404" spans="1:17">
      <c r="B404" s="194"/>
      <c r="C404" s="194"/>
      <c r="D404" s="194"/>
      <c r="E404" s="214" t="s">
        <v>190</v>
      </c>
      <c r="F404" s="208"/>
      <c r="G404" s="208"/>
      <c r="H404" s="208"/>
      <c r="I404" s="202"/>
      <c r="J404" s="202"/>
      <c r="K404" s="205"/>
      <c r="L404" s="194"/>
      <c r="M404" s="209"/>
      <c r="N404" s="215" t="s">
        <v>191</v>
      </c>
      <c r="O404" s="196"/>
    </row>
    <row r="405" spans="1:17">
      <c r="B405" s="194"/>
      <c r="C405" s="194"/>
      <c r="D405" s="194"/>
      <c r="E405" s="214" t="s">
        <v>190</v>
      </c>
      <c r="F405" s="208"/>
      <c r="G405" s="208"/>
      <c r="H405" s="208"/>
      <c r="I405" s="202"/>
      <c r="J405" s="202"/>
      <c r="K405" s="205"/>
      <c r="L405" s="194"/>
      <c r="M405" s="209"/>
      <c r="N405" s="215" t="s">
        <v>191</v>
      </c>
      <c r="O405" s="196"/>
    </row>
    <row r="406" spans="1:17">
      <c r="B406" s="194"/>
      <c r="C406" s="194"/>
      <c r="D406" s="194"/>
      <c r="E406" s="214" t="s">
        <v>190</v>
      </c>
      <c r="F406" s="208"/>
      <c r="G406" s="208"/>
      <c r="H406" s="208"/>
      <c r="I406" s="202"/>
      <c r="J406" s="202"/>
      <c r="K406" s="205"/>
      <c r="L406" s="194"/>
      <c r="M406" s="209"/>
      <c r="N406" s="215" t="s">
        <v>191</v>
      </c>
      <c r="O406" s="196"/>
    </row>
    <row r="407" spans="1:17">
      <c r="B407" s="194"/>
      <c r="C407" s="194"/>
      <c r="D407" s="194"/>
      <c r="E407" s="214" t="s">
        <v>190</v>
      </c>
      <c r="F407" s="208"/>
      <c r="G407" s="208"/>
      <c r="H407" s="208"/>
      <c r="I407" s="202"/>
      <c r="J407" s="202"/>
      <c r="K407" s="205"/>
      <c r="L407" s="194"/>
      <c r="M407" s="209"/>
      <c r="N407" s="215" t="s">
        <v>191</v>
      </c>
      <c r="O407" s="196"/>
    </row>
    <row r="408" spans="1:17">
      <c r="B408" s="194"/>
      <c r="C408" s="194"/>
      <c r="D408" s="194"/>
      <c r="E408" s="214" t="s">
        <v>190</v>
      </c>
      <c r="F408" s="208"/>
      <c r="G408" s="208"/>
      <c r="H408" s="208"/>
      <c r="I408" s="202"/>
      <c r="J408" s="202"/>
      <c r="K408" s="205"/>
      <c r="L408" s="194"/>
      <c r="M408" s="209"/>
      <c r="N408" s="215" t="s">
        <v>191</v>
      </c>
      <c r="O408" s="196"/>
    </row>
    <row r="409" spans="1:17">
      <c r="B409" s="194"/>
      <c r="C409" s="194"/>
      <c r="D409" s="194"/>
      <c r="E409" s="214" t="s">
        <v>190</v>
      </c>
      <c r="F409" s="208"/>
      <c r="G409" s="208"/>
      <c r="H409" s="208"/>
      <c r="I409" s="202"/>
      <c r="J409" s="202"/>
      <c r="K409" s="205"/>
      <c r="L409" s="194"/>
      <c r="M409" s="209"/>
      <c r="N409" s="215" t="s">
        <v>191</v>
      </c>
      <c r="O409" s="196"/>
    </row>
    <row r="410" spans="1:17">
      <c r="B410" s="194"/>
      <c r="C410" s="194"/>
      <c r="D410" s="194"/>
      <c r="E410" s="214" t="s">
        <v>190</v>
      </c>
      <c r="F410" s="208"/>
      <c r="G410" s="208"/>
      <c r="H410" s="208"/>
      <c r="I410" s="202"/>
      <c r="J410" s="202"/>
      <c r="K410" s="205"/>
      <c r="L410" s="194"/>
      <c r="M410" s="209"/>
      <c r="N410" s="215" t="s">
        <v>191</v>
      </c>
      <c r="O410" s="196"/>
    </row>
    <row r="411" spans="1:17">
      <c r="A411" s="204"/>
      <c r="B411" s="202"/>
      <c r="C411" s="202"/>
      <c r="D411" s="202"/>
      <c r="E411" s="214" t="s">
        <v>190</v>
      </c>
      <c r="F411" s="208"/>
      <c r="G411" s="208"/>
      <c r="H411" s="208"/>
      <c r="I411" s="202"/>
      <c r="J411" s="202"/>
      <c r="K411" s="205"/>
      <c r="L411" s="206"/>
      <c r="M411" s="219"/>
      <c r="N411" s="215" t="s">
        <v>191</v>
      </c>
      <c r="O411" s="196"/>
      <c r="Q411" s="216"/>
    </row>
    <row r="412" spans="1:17" s="238" customFormat="1">
      <c r="A412" s="204"/>
      <c r="B412" s="202"/>
      <c r="C412" s="202"/>
      <c r="D412" s="202"/>
      <c r="E412" s="214" t="s">
        <v>190</v>
      </c>
      <c r="F412" s="208"/>
      <c r="G412" s="208"/>
      <c r="H412" s="208"/>
      <c r="I412" s="202"/>
      <c r="J412" s="202"/>
      <c r="K412" s="205"/>
      <c r="L412" s="206"/>
      <c r="M412" s="209"/>
      <c r="N412" s="215" t="s">
        <v>191</v>
      </c>
      <c r="O412" s="196"/>
    </row>
    <row r="413" spans="1:17">
      <c r="B413" s="195"/>
      <c r="C413" s="202"/>
      <c r="D413" s="195"/>
      <c r="E413" s="214" t="s">
        <v>190</v>
      </c>
      <c r="F413" s="208"/>
      <c r="G413" s="208"/>
      <c r="H413" s="208"/>
      <c r="I413" s="202"/>
      <c r="J413" s="202"/>
      <c r="K413" s="205"/>
      <c r="L413" s="194"/>
      <c r="M413" s="209"/>
      <c r="N413" s="215" t="s">
        <v>191</v>
      </c>
      <c r="O413" s="196"/>
    </row>
    <row r="414" spans="1:17" s="237" customFormat="1">
      <c r="A414" s="204"/>
      <c r="B414" s="202"/>
      <c r="C414" s="202"/>
      <c r="D414" s="202"/>
      <c r="E414" s="214" t="s">
        <v>190</v>
      </c>
      <c r="F414" s="208"/>
      <c r="G414" s="208"/>
      <c r="H414" s="208"/>
      <c r="I414" s="202"/>
      <c r="J414" s="202"/>
      <c r="K414" s="205"/>
      <c r="L414" s="206"/>
      <c r="M414" s="209"/>
      <c r="N414" s="215" t="s">
        <v>191</v>
      </c>
      <c r="O414" s="196"/>
    </row>
    <row r="415" spans="1:17" s="237" customFormat="1">
      <c r="A415" s="204"/>
      <c r="B415" s="202"/>
      <c r="C415" s="202"/>
      <c r="D415" s="202"/>
      <c r="E415" s="214" t="s">
        <v>190</v>
      </c>
      <c r="F415" s="208"/>
      <c r="G415" s="208"/>
      <c r="H415" s="208"/>
      <c r="I415" s="202"/>
      <c r="J415" s="202"/>
      <c r="K415" s="205"/>
      <c r="L415" s="206"/>
      <c r="M415" s="209"/>
      <c r="N415" s="215" t="s">
        <v>191</v>
      </c>
      <c r="O415" s="196"/>
    </row>
    <row r="416" spans="1:17">
      <c r="A416" s="204"/>
      <c r="B416" s="202"/>
      <c r="C416" s="202"/>
      <c r="D416" s="202"/>
      <c r="E416" s="214" t="s">
        <v>190</v>
      </c>
      <c r="F416" s="208"/>
      <c r="G416" s="208"/>
      <c r="H416" s="208"/>
      <c r="I416" s="202"/>
      <c r="J416" s="202"/>
      <c r="K416" s="205"/>
      <c r="L416" s="206"/>
      <c r="M416" s="209"/>
      <c r="N416" s="215" t="s">
        <v>191</v>
      </c>
      <c r="O416" s="196"/>
      <c r="Q416" s="216"/>
    </row>
    <row r="417" spans="1:17">
      <c r="B417" s="202"/>
      <c r="C417" s="202"/>
      <c r="D417" s="202"/>
      <c r="E417" s="214" t="s">
        <v>190</v>
      </c>
      <c r="F417" s="208"/>
      <c r="G417" s="208"/>
      <c r="H417" s="208"/>
      <c r="I417" s="202"/>
      <c r="J417" s="202"/>
      <c r="K417" s="205"/>
      <c r="L417" s="206"/>
      <c r="M417" s="209"/>
      <c r="N417" s="215" t="s">
        <v>191</v>
      </c>
      <c r="O417" s="196"/>
    </row>
    <row r="418" spans="1:17" s="237" customFormat="1">
      <c r="A418" s="204"/>
      <c r="B418" s="202"/>
      <c r="C418" s="202"/>
      <c r="D418" s="202"/>
      <c r="E418" s="214" t="s">
        <v>190</v>
      </c>
      <c r="F418" s="208"/>
      <c r="G418" s="208"/>
      <c r="H418" s="208"/>
      <c r="I418" s="202"/>
      <c r="J418" s="202"/>
      <c r="K418" s="205"/>
      <c r="L418" s="206"/>
      <c r="M418" s="209"/>
      <c r="N418" s="215" t="s">
        <v>191</v>
      </c>
      <c r="O418" s="196"/>
    </row>
    <row r="419" spans="1:17">
      <c r="A419" s="204"/>
      <c r="B419" s="202"/>
      <c r="C419" s="202"/>
      <c r="D419" s="202"/>
      <c r="E419" s="214" t="s">
        <v>190</v>
      </c>
      <c r="F419" s="208"/>
      <c r="G419" s="208"/>
      <c r="H419" s="208"/>
      <c r="I419" s="202"/>
      <c r="J419" s="202"/>
      <c r="K419" s="205"/>
      <c r="L419" s="206"/>
      <c r="M419" s="209"/>
      <c r="N419" s="215" t="s">
        <v>191</v>
      </c>
      <c r="O419" s="196"/>
      <c r="P419" s="197"/>
      <c r="Q419" s="216"/>
    </row>
    <row r="420" spans="1:17">
      <c r="A420" s="204"/>
      <c r="B420" s="202"/>
      <c r="C420" s="202"/>
      <c r="D420" s="202"/>
      <c r="E420" s="214" t="s">
        <v>190</v>
      </c>
      <c r="F420" s="208"/>
      <c r="G420" s="208"/>
      <c r="H420" s="208"/>
      <c r="I420" s="202"/>
      <c r="J420" s="202"/>
      <c r="K420" s="205"/>
      <c r="L420" s="206"/>
      <c r="M420" s="209"/>
      <c r="N420" s="215" t="s">
        <v>191</v>
      </c>
      <c r="O420" s="196"/>
      <c r="P420" s="197"/>
      <c r="Q420" s="216"/>
    </row>
    <row r="421" spans="1:17" s="237" customFormat="1">
      <c r="A421" s="204"/>
      <c r="B421" s="202"/>
      <c r="C421" s="202"/>
      <c r="D421" s="202"/>
      <c r="E421" s="214" t="s">
        <v>190</v>
      </c>
      <c r="F421" s="208"/>
      <c r="G421" s="208"/>
      <c r="H421" s="208"/>
      <c r="I421" s="202"/>
      <c r="J421" s="202"/>
      <c r="K421" s="205"/>
      <c r="L421" s="206"/>
      <c r="M421" s="219"/>
      <c r="N421" s="215" t="s">
        <v>191</v>
      </c>
      <c r="O421" s="196"/>
    </row>
    <row r="422" spans="1:17" s="237" customFormat="1">
      <c r="A422" s="204"/>
      <c r="B422" s="202"/>
      <c r="C422" s="202"/>
      <c r="D422" s="202"/>
      <c r="E422" s="214" t="s">
        <v>190</v>
      </c>
      <c r="F422" s="208"/>
      <c r="G422" s="208"/>
      <c r="H422" s="208"/>
      <c r="I422" s="202"/>
      <c r="J422" s="202"/>
      <c r="K422" s="205"/>
      <c r="L422" s="206"/>
      <c r="M422" s="219"/>
      <c r="N422" s="215" t="s">
        <v>191</v>
      </c>
      <c r="O422" s="196"/>
    </row>
    <row r="423" spans="1:17">
      <c r="A423" s="204"/>
      <c r="B423" s="202"/>
      <c r="C423" s="202"/>
      <c r="D423" s="202"/>
      <c r="E423" s="214" t="s">
        <v>190</v>
      </c>
      <c r="F423" s="208"/>
      <c r="G423" s="208"/>
      <c r="H423" s="208"/>
      <c r="I423" s="202"/>
      <c r="J423" s="202"/>
      <c r="K423" s="205"/>
      <c r="L423" s="206"/>
      <c r="M423" s="209"/>
      <c r="N423" s="215" t="s">
        <v>191</v>
      </c>
      <c r="O423" s="196"/>
      <c r="Q423" s="216"/>
    </row>
    <row r="424" spans="1:17">
      <c r="A424" s="204"/>
      <c r="B424" s="202"/>
      <c r="C424" s="202"/>
      <c r="D424" s="202"/>
      <c r="E424" s="214" t="s">
        <v>190</v>
      </c>
      <c r="F424" s="208"/>
      <c r="G424" s="208"/>
      <c r="H424" s="208"/>
      <c r="I424" s="202"/>
      <c r="J424" s="202"/>
      <c r="K424" s="205"/>
      <c r="L424" s="206"/>
      <c r="M424" s="209"/>
      <c r="N424" s="215" t="s">
        <v>191</v>
      </c>
      <c r="O424" s="196"/>
      <c r="Q424" s="216"/>
    </row>
    <row r="425" spans="1:17">
      <c r="A425" s="204"/>
      <c r="B425" s="202"/>
      <c r="C425" s="202"/>
      <c r="D425" s="202"/>
      <c r="E425" s="214" t="s">
        <v>190</v>
      </c>
      <c r="F425" s="208"/>
      <c r="G425" s="208"/>
      <c r="H425" s="208"/>
      <c r="I425" s="202"/>
      <c r="J425" s="202"/>
      <c r="K425" s="205"/>
      <c r="L425" s="206"/>
      <c r="M425" s="209"/>
      <c r="N425" s="215" t="s">
        <v>191</v>
      </c>
      <c r="O425" s="196"/>
      <c r="Q425" s="216"/>
    </row>
    <row r="426" spans="1:17">
      <c r="A426" s="204"/>
      <c r="B426" s="202"/>
      <c r="C426" s="202"/>
      <c r="D426" s="202"/>
      <c r="E426" s="214" t="s">
        <v>190</v>
      </c>
      <c r="F426" s="208"/>
      <c r="G426" s="208"/>
      <c r="H426" s="208"/>
      <c r="I426" s="202"/>
      <c r="J426" s="202"/>
      <c r="K426" s="205"/>
      <c r="L426" s="206"/>
      <c r="M426" s="209"/>
      <c r="N426" s="215" t="s">
        <v>191</v>
      </c>
      <c r="O426" s="196"/>
      <c r="Q426" s="216"/>
    </row>
    <row r="427" spans="1:17">
      <c r="A427" s="204"/>
      <c r="B427" s="202"/>
      <c r="C427" s="202"/>
      <c r="D427" s="202"/>
      <c r="E427" s="214" t="s">
        <v>190</v>
      </c>
      <c r="F427" s="208"/>
      <c r="G427" s="208"/>
      <c r="H427" s="208"/>
      <c r="I427" s="202"/>
      <c r="J427" s="202"/>
      <c r="K427" s="205"/>
      <c r="L427" s="206"/>
      <c r="M427" s="209"/>
      <c r="N427" s="215" t="s">
        <v>191</v>
      </c>
      <c r="O427" s="196"/>
      <c r="Q427" s="216"/>
    </row>
    <row r="428" spans="1:17">
      <c r="A428" s="204"/>
      <c r="B428" s="202"/>
      <c r="C428" s="202"/>
      <c r="D428" s="202"/>
      <c r="E428" s="214" t="s">
        <v>190</v>
      </c>
      <c r="F428" s="208"/>
      <c r="G428" s="208"/>
      <c r="H428" s="208"/>
      <c r="I428" s="202"/>
      <c r="J428" s="202"/>
      <c r="K428" s="205"/>
      <c r="L428" s="206"/>
      <c r="M428" s="209"/>
      <c r="N428" s="215" t="s">
        <v>191</v>
      </c>
      <c r="O428" s="196"/>
      <c r="Q428" s="216"/>
    </row>
    <row r="429" spans="1:17">
      <c r="A429" s="204"/>
      <c r="B429" s="202"/>
      <c r="C429" s="202"/>
      <c r="D429" s="202"/>
      <c r="E429" s="214" t="s">
        <v>190</v>
      </c>
      <c r="F429" s="208"/>
      <c r="G429" s="208"/>
      <c r="H429" s="208"/>
      <c r="I429" s="202"/>
      <c r="J429" s="202"/>
      <c r="K429" s="205"/>
      <c r="L429" s="206"/>
      <c r="M429" s="209"/>
      <c r="N429" s="215" t="s">
        <v>191</v>
      </c>
      <c r="O429" s="196"/>
      <c r="Q429" s="216"/>
    </row>
    <row r="430" spans="1:17" s="234" customFormat="1">
      <c r="A430" s="204"/>
      <c r="B430" s="202"/>
      <c r="C430" s="202"/>
      <c r="D430" s="202"/>
      <c r="E430" s="214" t="s">
        <v>190</v>
      </c>
      <c r="F430" s="208"/>
      <c r="G430" s="208"/>
      <c r="H430" s="208"/>
      <c r="I430" s="202"/>
      <c r="J430" s="202"/>
      <c r="K430" s="205"/>
      <c r="L430" s="206"/>
      <c r="M430" s="219"/>
      <c r="N430" s="215" t="s">
        <v>191</v>
      </c>
      <c r="O430" s="196"/>
      <c r="P430" s="197"/>
      <c r="Q430" s="216"/>
    </row>
    <row r="431" spans="1:17" s="234" customFormat="1">
      <c r="A431" s="204"/>
      <c r="B431" s="202"/>
      <c r="C431" s="202"/>
      <c r="D431" s="202"/>
      <c r="E431" s="214" t="s">
        <v>190</v>
      </c>
      <c r="F431" s="208"/>
      <c r="G431" s="208"/>
      <c r="H431" s="208"/>
      <c r="I431" s="202"/>
      <c r="J431" s="202"/>
      <c r="K431" s="205"/>
      <c r="L431" s="206"/>
      <c r="M431" s="209"/>
      <c r="N431" s="215" t="s">
        <v>191</v>
      </c>
      <c r="O431" s="196"/>
      <c r="P431" s="197"/>
      <c r="Q431" s="216"/>
    </row>
    <row r="432" spans="1:17" s="234" customFormat="1">
      <c r="A432" s="204"/>
      <c r="B432" s="202"/>
      <c r="C432" s="202"/>
      <c r="D432" s="202"/>
      <c r="E432" s="214" t="s">
        <v>190</v>
      </c>
      <c r="F432" s="208"/>
      <c r="G432" s="208"/>
      <c r="H432" s="208"/>
      <c r="I432" s="202"/>
      <c r="J432" s="202"/>
      <c r="K432" s="205"/>
      <c r="L432" s="206"/>
      <c r="M432" s="209"/>
      <c r="N432" s="215" t="s">
        <v>191</v>
      </c>
      <c r="O432" s="196"/>
      <c r="P432" s="197"/>
      <c r="Q432" s="216"/>
    </row>
    <row r="433" spans="1:17">
      <c r="A433" s="204"/>
      <c r="B433" s="202"/>
      <c r="C433" s="202"/>
      <c r="D433" s="202"/>
      <c r="E433" s="214" t="s">
        <v>190</v>
      </c>
      <c r="F433" s="208"/>
      <c r="G433" s="208"/>
      <c r="H433" s="208"/>
      <c r="I433" s="202"/>
      <c r="J433" s="202"/>
      <c r="K433" s="205"/>
      <c r="L433" s="206"/>
      <c r="M433" s="209"/>
      <c r="N433" s="215" t="s">
        <v>191</v>
      </c>
      <c r="O433" s="196"/>
      <c r="P433" s="197"/>
      <c r="Q433" s="216"/>
    </row>
    <row r="434" spans="1:17">
      <c r="A434" s="204"/>
      <c r="B434" s="202"/>
      <c r="C434" s="202"/>
      <c r="D434" s="202"/>
      <c r="E434" s="214" t="s">
        <v>190</v>
      </c>
      <c r="F434" s="208"/>
      <c r="G434" s="208"/>
      <c r="H434" s="208"/>
      <c r="I434" s="202"/>
      <c r="J434" s="202"/>
      <c r="K434" s="205"/>
      <c r="L434" s="206"/>
      <c r="M434" s="209"/>
      <c r="N434" s="215" t="s">
        <v>191</v>
      </c>
      <c r="O434" s="196"/>
      <c r="Q434" s="216"/>
    </row>
    <row r="435" spans="1:17">
      <c r="A435" s="204"/>
      <c r="B435" s="202"/>
      <c r="C435" s="202"/>
      <c r="D435" s="202"/>
      <c r="E435" s="214" t="s">
        <v>190</v>
      </c>
      <c r="F435" s="208"/>
      <c r="G435" s="208"/>
      <c r="H435" s="208"/>
      <c r="I435" s="202"/>
      <c r="J435" s="202"/>
      <c r="K435" s="205"/>
      <c r="L435" s="206"/>
      <c r="M435" s="209"/>
      <c r="N435" s="215" t="s">
        <v>191</v>
      </c>
      <c r="O435" s="196"/>
      <c r="Q435" s="216"/>
    </row>
    <row r="436" spans="1:17">
      <c r="A436" s="204"/>
      <c r="B436" s="202"/>
      <c r="C436" s="202"/>
      <c r="D436" s="202"/>
      <c r="E436" s="214" t="s">
        <v>190</v>
      </c>
      <c r="F436" s="208"/>
      <c r="G436" s="208"/>
      <c r="H436" s="208"/>
      <c r="I436" s="202"/>
      <c r="J436" s="202"/>
      <c r="K436" s="205"/>
      <c r="L436" s="206"/>
      <c r="M436" s="209"/>
      <c r="N436" s="215" t="s">
        <v>191</v>
      </c>
      <c r="O436" s="196"/>
      <c r="P436" s="197"/>
      <c r="Q436" s="216"/>
    </row>
    <row r="437" spans="1:17" s="237" customFormat="1">
      <c r="A437" s="204"/>
      <c r="B437" s="202"/>
      <c r="C437" s="202"/>
      <c r="D437" s="202"/>
      <c r="E437" s="214" t="s">
        <v>190</v>
      </c>
      <c r="F437" s="208"/>
      <c r="G437" s="208"/>
      <c r="H437" s="208"/>
      <c r="I437" s="202"/>
      <c r="J437" s="202"/>
      <c r="K437" s="205"/>
      <c r="L437" s="206"/>
      <c r="M437" s="219"/>
      <c r="N437" s="215" t="s">
        <v>191</v>
      </c>
      <c r="O437" s="196"/>
      <c r="Q437" s="216"/>
    </row>
    <row r="438" spans="1:17">
      <c r="A438" s="204"/>
      <c r="B438" s="202"/>
      <c r="C438" s="202"/>
      <c r="D438" s="202"/>
      <c r="E438" s="214" t="s">
        <v>190</v>
      </c>
      <c r="F438" s="208"/>
      <c r="G438" s="208"/>
      <c r="H438" s="208"/>
      <c r="I438" s="202"/>
      <c r="J438" s="202"/>
      <c r="K438" s="205"/>
      <c r="L438" s="206"/>
      <c r="M438" s="209"/>
      <c r="N438" s="215" t="s">
        <v>191</v>
      </c>
      <c r="O438" s="196"/>
      <c r="P438" s="197"/>
      <c r="Q438" s="216"/>
    </row>
  </sheetData>
  <autoFilter ref="A4:T4" xr:uid="{00000000-0009-0000-0000-00004E000000}"/>
  <mergeCells count="6">
    <mergeCell ref="N2:N3"/>
    <mergeCell ref="F2:F3"/>
    <mergeCell ref="G2:G3"/>
    <mergeCell ref="H2:J2"/>
    <mergeCell ref="L2:L3"/>
    <mergeCell ref="M2:M3"/>
  </mergeCells>
  <phoneticPr fontId="84"/>
  <printOptions horizontalCentered="1"/>
  <pageMargins left="0" right="0" top="0.2361111111111111" bottom="0.2361111111111111" header="0.51111111111111107" footer="0.27500000000000002"/>
  <pageSetup paperSize="9" scale="65" firstPageNumber="4294963191" orientation="portrait" r:id="rId1"/>
  <headerFooter alignWithMargins="0">
    <oddHeader>&amp;R&amp;"Calibri"&amp;10&amp;K000000 Confidential&amp;1#_x000D_</oddHeader>
  </headerFooter>
</worksheet>
</file>

<file path=docProps/app.xml><?xml version="1.0" encoding="utf-8"?>
<Properties xmlns="http://schemas.openxmlformats.org/officeDocument/2006/extended-properties" xmlns:vt="http://schemas.openxmlformats.org/officeDocument/2006/docPropsVTypes">
  <Template/>
  <TotalTime>157255200</TotalTim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4" baseType="variant">
      <vt:variant>
        <vt:lpstr>Worksheets</vt:lpstr>
      </vt:variant>
      <vt:variant>
        <vt:i4>174</vt:i4>
      </vt:variant>
      <vt:variant>
        <vt:lpstr>Named Ranges</vt:lpstr>
      </vt:variant>
      <vt:variant>
        <vt:i4>176</vt:i4>
      </vt:variant>
    </vt:vector>
  </HeadingPairs>
  <TitlesOfParts>
    <vt:vector size="350" baseType="lpstr">
      <vt:lpstr>Kubikasi</vt:lpstr>
      <vt:lpstr>BERAT CONT</vt:lpstr>
      <vt:lpstr>Data</vt:lpstr>
      <vt:lpstr>PGU(B) (Nov 1)</vt:lpstr>
      <vt:lpstr>PGU(D) (Nov 1)</vt:lpstr>
      <vt:lpstr>PGU(AI) (Nov 1)</vt:lpstr>
      <vt:lpstr>PGU(B) (Nov 2)</vt:lpstr>
      <vt:lpstr>PGU(D) (Nov 2) </vt:lpstr>
      <vt:lpstr>PGU(AI) (Nov 2)</vt:lpstr>
      <vt:lpstr>PGU(B) (Nov 10)</vt:lpstr>
      <vt:lpstr>PGU(D) (Nov 10)</vt:lpstr>
      <vt:lpstr>PGU(AI) (Nov 10)</vt:lpstr>
      <vt:lpstr>PGU(B) (Nov 11)</vt:lpstr>
      <vt:lpstr>PGU(D) (Nov 11)</vt:lpstr>
      <vt:lpstr>PGU (RE-EXPOR)</vt:lpstr>
      <vt:lpstr>PGU(B) (Nov 16)</vt:lpstr>
      <vt:lpstr>PGU(D) (Nov 16)</vt:lpstr>
      <vt:lpstr>PGU(AI) (Nov 16)</vt:lpstr>
      <vt:lpstr>PGU(B) (Nov 24)</vt:lpstr>
      <vt:lpstr>PGU(D) (Nov 24)</vt:lpstr>
      <vt:lpstr>PGU(AI) (Nov 24)</vt:lpstr>
      <vt:lpstr>PGU(B) (Des 3)</vt:lpstr>
      <vt:lpstr>PGU(D) (Des 3)</vt:lpstr>
      <vt:lpstr>PGU(AI) (Des 3)</vt:lpstr>
      <vt:lpstr>PGU(B) (Des 3) (2)</vt:lpstr>
      <vt:lpstr>PGU(D) (Des 3) (2)</vt:lpstr>
      <vt:lpstr>PGU(AI) (Des 3) (2)</vt:lpstr>
      <vt:lpstr>PGU(B) (Des 13)</vt:lpstr>
      <vt:lpstr>PGU(AI) (Des 13)</vt:lpstr>
      <vt:lpstr>PGU(B) (Des 20)</vt:lpstr>
      <vt:lpstr>PGU(D) (Des 20 )</vt:lpstr>
      <vt:lpstr>PGU(AI) (Des 20)</vt:lpstr>
      <vt:lpstr>PGU(B) (Des 21)</vt:lpstr>
      <vt:lpstr>PGU(D) (Des 21)</vt:lpstr>
      <vt:lpstr>PGU(AI) (Des 21)</vt:lpstr>
      <vt:lpstr>PGU(B) (Des 27)</vt:lpstr>
      <vt:lpstr>PGU(B) (FEB 5)</vt:lpstr>
      <vt:lpstr>PGU(D) (FEB 5)</vt:lpstr>
      <vt:lpstr>PGU(AI) (FEB 5) (3)</vt:lpstr>
      <vt:lpstr>PGU(B) (FEB 5) (2)</vt:lpstr>
      <vt:lpstr>PGU(D) (FEB 5) (2)</vt:lpstr>
      <vt:lpstr>PGU(AI) (FEB 5) (2)</vt:lpstr>
      <vt:lpstr>PGU(B) (FEB 7)</vt:lpstr>
      <vt:lpstr>PGU(D) (FEB 7)</vt:lpstr>
      <vt:lpstr>PGU(B) (FEB 14)</vt:lpstr>
      <vt:lpstr>PGU(D) (FEB 14)</vt:lpstr>
      <vt:lpstr>PGU(AI) (FEB 14)</vt:lpstr>
      <vt:lpstr>PGU(B) (FEB 21)</vt:lpstr>
      <vt:lpstr>PGU(D) (FEB 21)</vt:lpstr>
      <vt:lpstr>PGU(AI) (FEB 21)</vt:lpstr>
      <vt:lpstr>PGU(B) (mar 1)</vt:lpstr>
      <vt:lpstr>PGU(D) (mar 1)</vt:lpstr>
      <vt:lpstr>PGU(B) (March 01)</vt:lpstr>
      <vt:lpstr>PGU(AI) (March 01)</vt:lpstr>
      <vt:lpstr>PGU(B) (March 02)</vt:lpstr>
      <vt:lpstr>PGU(AI) (March 02)</vt:lpstr>
      <vt:lpstr>PGU(D) (March 02)</vt:lpstr>
      <vt:lpstr>PGU(B) (March 14)</vt:lpstr>
      <vt:lpstr>PGU(AI) (March 14)</vt:lpstr>
      <vt:lpstr>PGU(D) (March14)</vt:lpstr>
      <vt:lpstr>PGU(B) (March 15)</vt:lpstr>
      <vt:lpstr>PGU(D) (March15)</vt:lpstr>
      <vt:lpstr>PGU(AI) (March 15)</vt:lpstr>
      <vt:lpstr>PGU(B) (March 23)</vt:lpstr>
      <vt:lpstr>PGU(AI) (March 23)</vt:lpstr>
      <vt:lpstr>PGU(D) (April 6)</vt:lpstr>
      <vt:lpstr>PGU(AI) (April 6)</vt:lpstr>
      <vt:lpstr>PGU(B) (April 6)</vt:lpstr>
      <vt:lpstr>PGU(D) (April 6) (2)</vt:lpstr>
      <vt:lpstr>PGU(AI) (April 6) (2)</vt:lpstr>
      <vt:lpstr>PGU(B) (April 12)</vt:lpstr>
      <vt:lpstr>PGU(AI) (April 12)</vt:lpstr>
      <vt:lpstr>PGU(B) (April 19)</vt:lpstr>
      <vt:lpstr>PGU(D) (April 19)</vt:lpstr>
      <vt:lpstr>PGU(AI) (April 19)</vt:lpstr>
      <vt:lpstr>PGU(B) (April 20)</vt:lpstr>
      <vt:lpstr>PGU(D) (April 20)</vt:lpstr>
      <vt:lpstr>PGU(AI) (April 20)</vt:lpstr>
      <vt:lpstr>PGU(B) (April 21)</vt:lpstr>
      <vt:lpstr>PGU(D) (April 21)</vt:lpstr>
      <vt:lpstr>PGU(AI) (April 21)</vt:lpstr>
      <vt:lpstr>PGU(B) (May 10) (2)</vt:lpstr>
      <vt:lpstr>PGU(D) (May 10) (2)</vt:lpstr>
      <vt:lpstr>PGU(B) (May 10)</vt:lpstr>
      <vt:lpstr>PGU(D) (May 10)</vt:lpstr>
      <vt:lpstr>PGU(AI) (May 10)</vt:lpstr>
      <vt:lpstr>PGU(B) (May 17)</vt:lpstr>
      <vt:lpstr>PGU(D) (May 17)</vt:lpstr>
      <vt:lpstr>PGU(AI) (May 17)</vt:lpstr>
      <vt:lpstr>PGU(B) (May 18)</vt:lpstr>
      <vt:lpstr>PGU(D) (May 18)</vt:lpstr>
      <vt:lpstr>PGU(AI) (May 18)</vt:lpstr>
      <vt:lpstr>PGU(B) (May 23)</vt:lpstr>
      <vt:lpstr>PGU(D) (May 23)</vt:lpstr>
      <vt:lpstr>PGU(AI) (May 23)</vt:lpstr>
      <vt:lpstr>PGU(B) (May 25)</vt:lpstr>
      <vt:lpstr>PGU(D) (May 25)</vt:lpstr>
      <vt:lpstr>PGU(AI) (May 25)</vt:lpstr>
      <vt:lpstr>PGU(B) (May 31)</vt:lpstr>
      <vt:lpstr>PGU(D) (May 31)</vt:lpstr>
      <vt:lpstr>PGU(AI) (May 31)</vt:lpstr>
      <vt:lpstr>PGU(B) (Juni 7)</vt:lpstr>
      <vt:lpstr>PGU(D) (Juni 7)</vt:lpstr>
      <vt:lpstr>PGU(AI) (Juni 7)</vt:lpstr>
      <vt:lpstr>PGU(B) (Juni 8)</vt:lpstr>
      <vt:lpstr>PGU(D) (Juni 8)</vt:lpstr>
      <vt:lpstr>PGU(AI) (Juni 8)</vt:lpstr>
      <vt:lpstr>PGU(B) (Juni 15)</vt:lpstr>
      <vt:lpstr>PGU(D) (Juni 15)</vt:lpstr>
      <vt:lpstr>PGU(B) (Juni 17)</vt:lpstr>
      <vt:lpstr>PGU(D) (Juni 17)</vt:lpstr>
      <vt:lpstr>PGU(AI) (Juni 17)</vt:lpstr>
      <vt:lpstr>PGU(B) (Juni 21)</vt:lpstr>
      <vt:lpstr>PGU(D) (Juni 21)</vt:lpstr>
      <vt:lpstr>PGU(AI) (Juni 21)</vt:lpstr>
      <vt:lpstr>PGU(B) (Juni 29)</vt:lpstr>
      <vt:lpstr>PGU(D) (Juni 29)</vt:lpstr>
      <vt:lpstr>PGU(AI) (Juni 29)</vt:lpstr>
      <vt:lpstr>PGU(B) (Juli 9)</vt:lpstr>
      <vt:lpstr>PGU(D) (Juli 9)</vt:lpstr>
      <vt:lpstr>PGU(AI) (Juli 9)</vt:lpstr>
      <vt:lpstr>PGU(B) (Juli 9) (2)</vt:lpstr>
      <vt:lpstr>PGU(D) (Juli 9) (2)</vt:lpstr>
      <vt:lpstr>PGU(B) (Juli 9) (3)</vt:lpstr>
      <vt:lpstr>PGU(B) (Juli 12)</vt:lpstr>
      <vt:lpstr>PGU(D) (Juli 12)</vt:lpstr>
      <vt:lpstr>PGU(AI) (Juli 12)</vt:lpstr>
      <vt:lpstr>PGU(B) (Juli 18)</vt:lpstr>
      <vt:lpstr>PGU(D) (Juli 18)</vt:lpstr>
      <vt:lpstr>PGU(AI) (Juli 18)</vt:lpstr>
      <vt:lpstr>PGU(B) (Juli 18) (2)</vt:lpstr>
      <vt:lpstr>PGU(D) (Juli 18) (2)</vt:lpstr>
      <vt:lpstr>PGU(AI) (Juli 18) (2)</vt:lpstr>
      <vt:lpstr>PGU(B) (Juli 22)</vt:lpstr>
      <vt:lpstr>PGU(D) (Juli 22)</vt:lpstr>
      <vt:lpstr>PGU(AI) (Juli 22)</vt:lpstr>
      <vt:lpstr>PGU(B) (Ags 5)</vt:lpstr>
      <vt:lpstr>PGU(D) (Ags 5)</vt:lpstr>
      <vt:lpstr>PGU(AI) (Ags 5)</vt:lpstr>
      <vt:lpstr>PGU(B) (Ags 8)</vt:lpstr>
      <vt:lpstr>PGU(D) (Ags 8)</vt:lpstr>
      <vt:lpstr>PGU(AI) (Ags 8)</vt:lpstr>
      <vt:lpstr>PGU(B) (Ags 9)</vt:lpstr>
      <vt:lpstr>PGU(B) (Ags 11)</vt:lpstr>
      <vt:lpstr>PGU(D) (Ags 11)</vt:lpstr>
      <vt:lpstr>PGU(AI) (Ags 11)</vt:lpstr>
      <vt:lpstr>PGU(B) (Ags 16)</vt:lpstr>
      <vt:lpstr>PGU(BENCH)</vt:lpstr>
      <vt:lpstr>PGU(B) (Ags 18)</vt:lpstr>
      <vt:lpstr>PGU(AI) (Ags 18)</vt:lpstr>
      <vt:lpstr>PGU(B) (Ags 18) (2)</vt:lpstr>
      <vt:lpstr>PGU(B) (Ags 29)</vt:lpstr>
      <vt:lpstr>PGU(D) (Ags 29)</vt:lpstr>
      <vt:lpstr>PGU(AI) (Ags 29)</vt:lpstr>
      <vt:lpstr>PGU(D) (Ags 29) (2)</vt:lpstr>
      <vt:lpstr>PGU(B) (Sept 2)</vt:lpstr>
      <vt:lpstr>PGU(D) (Sept 2)</vt:lpstr>
      <vt:lpstr>PGU(AI) (Sept 2)</vt:lpstr>
      <vt:lpstr>PGU(B) (Sept 5)</vt:lpstr>
      <vt:lpstr>PGU(D) (Sept 5)</vt:lpstr>
      <vt:lpstr>PGU(AI) (Sept 5)</vt:lpstr>
      <vt:lpstr>PGU(B) (Sept 5) (2)</vt:lpstr>
      <vt:lpstr>PGU(D) (Sept 5) (2)</vt:lpstr>
      <vt:lpstr>PGU(AI) (Sept 5) (2)</vt:lpstr>
      <vt:lpstr>PGU(B) (Sept 12)</vt:lpstr>
      <vt:lpstr>PGU(D) (Sept 12)</vt:lpstr>
      <vt:lpstr>PGU(AI) (Sept 12)</vt:lpstr>
      <vt:lpstr>PGU(B) (Sept 12) (2)</vt:lpstr>
      <vt:lpstr>PGU(D) (Sept 12) (2)</vt:lpstr>
      <vt:lpstr>PGU(AI) (Sept 12) (2)</vt:lpstr>
      <vt:lpstr>PGU(B) (Sept 21)</vt:lpstr>
      <vt:lpstr>PGU(D) (Sept 21)</vt:lpstr>
      <vt:lpstr>PGU(AI) (Sept 21)</vt:lpstr>
      <vt:lpstr>Data (6)</vt:lpstr>
      <vt:lpstr>'BERAT CONT'!Print_Area</vt:lpstr>
      <vt:lpstr>Data!Print_Area</vt:lpstr>
      <vt:lpstr>'Data (6)'!Print_Area</vt:lpstr>
      <vt:lpstr>Kubikasi!Print_Area</vt:lpstr>
      <vt:lpstr>'PGU (RE-EXPOR)'!Print_Area</vt:lpstr>
      <vt:lpstr>'PGU(AI) (Ags 11)'!Print_Area</vt:lpstr>
      <vt:lpstr>'PGU(AI) (Ags 18)'!Print_Area</vt:lpstr>
      <vt:lpstr>'PGU(AI) (Ags 29)'!Print_Area</vt:lpstr>
      <vt:lpstr>'PGU(AI) (Ags 5)'!Print_Area</vt:lpstr>
      <vt:lpstr>'PGU(AI) (Ags 8)'!Print_Area</vt:lpstr>
      <vt:lpstr>'PGU(AI) (April 12)'!Print_Area</vt:lpstr>
      <vt:lpstr>'PGU(AI) (April 19)'!Print_Area</vt:lpstr>
      <vt:lpstr>'PGU(AI) (April 20)'!Print_Area</vt:lpstr>
      <vt:lpstr>'PGU(AI) (April 21)'!Print_Area</vt:lpstr>
      <vt:lpstr>'PGU(AI) (April 6)'!Print_Area</vt:lpstr>
      <vt:lpstr>'PGU(AI) (April 6) (2)'!Print_Area</vt:lpstr>
      <vt:lpstr>'PGU(AI) (Des 13)'!Print_Area</vt:lpstr>
      <vt:lpstr>'PGU(AI) (Des 20)'!Print_Area</vt:lpstr>
      <vt:lpstr>'PGU(AI) (Des 21)'!Print_Area</vt:lpstr>
      <vt:lpstr>'PGU(AI) (Des 3)'!Print_Area</vt:lpstr>
      <vt:lpstr>'PGU(AI) (Des 3) (2)'!Print_Area</vt:lpstr>
      <vt:lpstr>'PGU(AI) (FEB 14)'!Print_Area</vt:lpstr>
      <vt:lpstr>'PGU(AI) (FEB 21)'!Print_Area</vt:lpstr>
      <vt:lpstr>'PGU(AI) (FEB 5) (2)'!Print_Area</vt:lpstr>
      <vt:lpstr>'PGU(AI) (FEB 5) (3)'!Print_Area</vt:lpstr>
      <vt:lpstr>'PGU(AI) (Juli 12)'!Print_Area</vt:lpstr>
      <vt:lpstr>'PGU(AI) (Juli 18)'!Print_Area</vt:lpstr>
      <vt:lpstr>'PGU(AI) (Juli 18) (2)'!Print_Area</vt:lpstr>
      <vt:lpstr>'PGU(AI) (Juli 22)'!Print_Area</vt:lpstr>
      <vt:lpstr>'PGU(AI) (Juli 9)'!Print_Area</vt:lpstr>
      <vt:lpstr>'PGU(AI) (Juni 17)'!Print_Area</vt:lpstr>
      <vt:lpstr>'PGU(AI) (Juni 21)'!Print_Area</vt:lpstr>
      <vt:lpstr>'PGU(AI) (Juni 29)'!Print_Area</vt:lpstr>
      <vt:lpstr>'PGU(AI) (Juni 7)'!Print_Area</vt:lpstr>
      <vt:lpstr>'PGU(AI) (Juni 8)'!Print_Area</vt:lpstr>
      <vt:lpstr>'PGU(AI) (March 01)'!Print_Area</vt:lpstr>
      <vt:lpstr>'PGU(AI) (March 02)'!Print_Area</vt:lpstr>
      <vt:lpstr>'PGU(AI) (March 14)'!Print_Area</vt:lpstr>
      <vt:lpstr>'PGU(AI) (March 15)'!Print_Area</vt:lpstr>
      <vt:lpstr>'PGU(AI) (March 23)'!Print_Area</vt:lpstr>
      <vt:lpstr>'PGU(AI) (May 10)'!Print_Area</vt:lpstr>
      <vt:lpstr>'PGU(AI) (May 17)'!Print_Area</vt:lpstr>
      <vt:lpstr>'PGU(AI) (May 18)'!Print_Area</vt:lpstr>
      <vt:lpstr>'PGU(AI) (May 23)'!Print_Area</vt:lpstr>
      <vt:lpstr>'PGU(AI) (May 25)'!Print_Area</vt:lpstr>
      <vt:lpstr>'PGU(AI) (May 31)'!Print_Area</vt:lpstr>
      <vt:lpstr>'PGU(AI) (Nov 1)'!Print_Area</vt:lpstr>
      <vt:lpstr>'PGU(AI) (Nov 10)'!Print_Area</vt:lpstr>
      <vt:lpstr>'PGU(AI) (Nov 16)'!Print_Area</vt:lpstr>
      <vt:lpstr>'PGU(AI) (Nov 2)'!Print_Area</vt:lpstr>
      <vt:lpstr>'PGU(AI) (Nov 24)'!Print_Area</vt:lpstr>
      <vt:lpstr>'PGU(AI) (Sept 12)'!Print_Area</vt:lpstr>
      <vt:lpstr>'PGU(AI) (Sept 12) (2)'!Print_Area</vt:lpstr>
      <vt:lpstr>'PGU(AI) (Sept 2)'!Print_Area</vt:lpstr>
      <vt:lpstr>'PGU(AI) (Sept 21)'!Print_Area</vt:lpstr>
      <vt:lpstr>'PGU(AI) (Sept 5)'!Print_Area</vt:lpstr>
      <vt:lpstr>'PGU(AI) (Sept 5) (2)'!Print_Area</vt:lpstr>
      <vt:lpstr>'PGU(B) (Ags 11)'!Print_Area</vt:lpstr>
      <vt:lpstr>'PGU(B) (Ags 16)'!Print_Area</vt:lpstr>
      <vt:lpstr>'PGU(B) (Ags 18)'!Print_Area</vt:lpstr>
      <vt:lpstr>'PGU(B) (Ags 18) (2)'!Print_Area</vt:lpstr>
      <vt:lpstr>'PGU(B) (Ags 29)'!Print_Area</vt:lpstr>
      <vt:lpstr>'PGU(B) (Ags 5)'!Print_Area</vt:lpstr>
      <vt:lpstr>'PGU(B) (Ags 8)'!Print_Area</vt:lpstr>
      <vt:lpstr>'PGU(B) (Ags 9)'!Print_Area</vt:lpstr>
      <vt:lpstr>'PGU(B) (April 12)'!Print_Area</vt:lpstr>
      <vt:lpstr>'PGU(B) (April 19)'!Print_Area</vt:lpstr>
      <vt:lpstr>'PGU(B) (April 20)'!Print_Area</vt:lpstr>
      <vt:lpstr>'PGU(B) (April 21)'!Print_Area</vt:lpstr>
      <vt:lpstr>'PGU(B) (April 6)'!Print_Area</vt:lpstr>
      <vt:lpstr>'PGU(B) (Des 13)'!Print_Area</vt:lpstr>
      <vt:lpstr>'PGU(B) (Des 20)'!Print_Area</vt:lpstr>
      <vt:lpstr>'PGU(B) (Des 21)'!Print_Area</vt:lpstr>
      <vt:lpstr>'PGU(B) (Des 27)'!Print_Area</vt:lpstr>
      <vt:lpstr>'PGU(B) (Des 3)'!Print_Area</vt:lpstr>
      <vt:lpstr>'PGU(B) (Des 3) (2)'!Print_Area</vt:lpstr>
      <vt:lpstr>'PGU(B) (FEB 14)'!Print_Area</vt:lpstr>
      <vt:lpstr>'PGU(B) (FEB 21)'!Print_Area</vt:lpstr>
      <vt:lpstr>'PGU(B) (FEB 5)'!Print_Area</vt:lpstr>
      <vt:lpstr>'PGU(B) (FEB 5) (2)'!Print_Area</vt:lpstr>
      <vt:lpstr>'PGU(B) (FEB 7)'!Print_Area</vt:lpstr>
      <vt:lpstr>'PGU(B) (Juli 12)'!Print_Area</vt:lpstr>
      <vt:lpstr>'PGU(B) (Juli 18)'!Print_Area</vt:lpstr>
      <vt:lpstr>'PGU(B) (Juli 18) (2)'!Print_Area</vt:lpstr>
      <vt:lpstr>'PGU(B) (Juli 22)'!Print_Area</vt:lpstr>
      <vt:lpstr>'PGU(B) (Juli 9)'!Print_Area</vt:lpstr>
      <vt:lpstr>'PGU(B) (Juli 9) (2)'!Print_Area</vt:lpstr>
      <vt:lpstr>'PGU(B) (Juli 9) (3)'!Print_Area</vt:lpstr>
      <vt:lpstr>'PGU(B) (Juni 15)'!Print_Area</vt:lpstr>
      <vt:lpstr>'PGU(B) (Juni 17)'!Print_Area</vt:lpstr>
      <vt:lpstr>'PGU(B) (Juni 21)'!Print_Area</vt:lpstr>
      <vt:lpstr>'PGU(B) (Juni 29)'!Print_Area</vt:lpstr>
      <vt:lpstr>'PGU(B) (Juni 7)'!Print_Area</vt:lpstr>
      <vt:lpstr>'PGU(B) (Juni 8)'!Print_Area</vt:lpstr>
      <vt:lpstr>'PGU(B) (mar 1)'!Print_Area</vt:lpstr>
      <vt:lpstr>'PGU(B) (March 01)'!Print_Area</vt:lpstr>
      <vt:lpstr>'PGU(B) (March 02)'!Print_Area</vt:lpstr>
      <vt:lpstr>'PGU(B) (March 14)'!Print_Area</vt:lpstr>
      <vt:lpstr>'PGU(B) (March 15)'!Print_Area</vt:lpstr>
      <vt:lpstr>'PGU(B) (March 23)'!Print_Area</vt:lpstr>
      <vt:lpstr>'PGU(B) (May 10)'!Print_Area</vt:lpstr>
      <vt:lpstr>'PGU(B) (May 10) (2)'!Print_Area</vt:lpstr>
      <vt:lpstr>'PGU(B) (May 17)'!Print_Area</vt:lpstr>
      <vt:lpstr>'PGU(B) (May 18)'!Print_Area</vt:lpstr>
      <vt:lpstr>'PGU(B) (May 23)'!Print_Area</vt:lpstr>
      <vt:lpstr>'PGU(B) (May 25)'!Print_Area</vt:lpstr>
      <vt:lpstr>'PGU(B) (May 31)'!Print_Area</vt:lpstr>
      <vt:lpstr>'PGU(B) (Nov 1)'!Print_Area</vt:lpstr>
      <vt:lpstr>'PGU(B) (Nov 10)'!Print_Area</vt:lpstr>
      <vt:lpstr>'PGU(B) (Nov 11)'!Print_Area</vt:lpstr>
      <vt:lpstr>'PGU(B) (Nov 16)'!Print_Area</vt:lpstr>
      <vt:lpstr>'PGU(B) (Nov 2)'!Print_Area</vt:lpstr>
      <vt:lpstr>'PGU(B) (Nov 24)'!Print_Area</vt:lpstr>
      <vt:lpstr>'PGU(B) (Sept 12)'!Print_Area</vt:lpstr>
      <vt:lpstr>'PGU(B) (Sept 12) (2)'!Print_Area</vt:lpstr>
      <vt:lpstr>'PGU(B) (Sept 2)'!Print_Area</vt:lpstr>
      <vt:lpstr>'PGU(B) (Sept 21)'!Print_Area</vt:lpstr>
      <vt:lpstr>'PGU(B) (Sept 5)'!Print_Area</vt:lpstr>
      <vt:lpstr>'PGU(B) (Sept 5) (2)'!Print_Area</vt:lpstr>
      <vt:lpstr>'PGU(BENCH)'!Print_Area</vt:lpstr>
      <vt:lpstr>'PGU(D) (Ags 11)'!Print_Area</vt:lpstr>
      <vt:lpstr>'PGU(D) (Ags 29)'!Print_Area</vt:lpstr>
      <vt:lpstr>'PGU(D) (Ags 29) (2)'!Print_Area</vt:lpstr>
      <vt:lpstr>'PGU(D) (Ags 5)'!Print_Area</vt:lpstr>
      <vt:lpstr>'PGU(D) (Ags 8)'!Print_Area</vt:lpstr>
      <vt:lpstr>'PGU(D) (April 19)'!Print_Area</vt:lpstr>
      <vt:lpstr>'PGU(D) (April 20)'!Print_Area</vt:lpstr>
      <vt:lpstr>'PGU(D) (April 21)'!Print_Area</vt:lpstr>
      <vt:lpstr>'PGU(D) (April 6)'!Print_Area</vt:lpstr>
      <vt:lpstr>'PGU(D) (April 6) (2)'!Print_Area</vt:lpstr>
      <vt:lpstr>'PGU(D) (Des 20 )'!Print_Area</vt:lpstr>
      <vt:lpstr>'PGU(D) (Des 21)'!Print_Area</vt:lpstr>
      <vt:lpstr>'PGU(D) (Des 3)'!Print_Area</vt:lpstr>
      <vt:lpstr>'PGU(D) (Des 3) (2)'!Print_Area</vt:lpstr>
      <vt:lpstr>'PGU(D) (FEB 14)'!Print_Area</vt:lpstr>
      <vt:lpstr>'PGU(D) (FEB 21)'!Print_Area</vt:lpstr>
      <vt:lpstr>'PGU(D) (FEB 5)'!Print_Area</vt:lpstr>
      <vt:lpstr>'PGU(D) (FEB 5) (2)'!Print_Area</vt:lpstr>
      <vt:lpstr>'PGU(D) (FEB 7)'!Print_Area</vt:lpstr>
      <vt:lpstr>'PGU(D) (Juli 12)'!Print_Area</vt:lpstr>
      <vt:lpstr>'PGU(D) (Juli 18)'!Print_Area</vt:lpstr>
      <vt:lpstr>'PGU(D) (Juli 18) (2)'!Print_Area</vt:lpstr>
      <vt:lpstr>'PGU(D) (Juli 22)'!Print_Area</vt:lpstr>
      <vt:lpstr>'PGU(D) (Juli 9)'!Print_Area</vt:lpstr>
      <vt:lpstr>'PGU(D) (Juli 9) (2)'!Print_Area</vt:lpstr>
      <vt:lpstr>'PGU(D) (Juni 15)'!Print_Area</vt:lpstr>
      <vt:lpstr>'PGU(D) (Juni 17)'!Print_Area</vt:lpstr>
      <vt:lpstr>'PGU(D) (Juni 21)'!Print_Area</vt:lpstr>
      <vt:lpstr>'PGU(D) (Juni 29)'!Print_Area</vt:lpstr>
      <vt:lpstr>'PGU(D) (Juni 7)'!Print_Area</vt:lpstr>
      <vt:lpstr>'PGU(D) (Juni 8)'!Print_Area</vt:lpstr>
      <vt:lpstr>'PGU(D) (mar 1)'!Print_Area</vt:lpstr>
      <vt:lpstr>'PGU(D) (March 02)'!Print_Area</vt:lpstr>
      <vt:lpstr>'PGU(D) (March14)'!Print_Area</vt:lpstr>
      <vt:lpstr>'PGU(D) (March15)'!Print_Area</vt:lpstr>
      <vt:lpstr>'PGU(D) (May 10)'!Print_Area</vt:lpstr>
      <vt:lpstr>'PGU(D) (May 10) (2)'!Print_Area</vt:lpstr>
      <vt:lpstr>'PGU(D) (May 17)'!Print_Area</vt:lpstr>
      <vt:lpstr>'PGU(D) (May 18)'!Print_Area</vt:lpstr>
      <vt:lpstr>'PGU(D) (May 23)'!Print_Area</vt:lpstr>
      <vt:lpstr>'PGU(D) (May 25)'!Print_Area</vt:lpstr>
      <vt:lpstr>'PGU(D) (May 31)'!Print_Area</vt:lpstr>
      <vt:lpstr>'PGU(D) (Nov 1)'!Print_Area</vt:lpstr>
      <vt:lpstr>'PGU(D) (Nov 10)'!Print_Area</vt:lpstr>
      <vt:lpstr>'PGU(D) (Nov 11)'!Print_Area</vt:lpstr>
      <vt:lpstr>'PGU(D) (Nov 16)'!Print_Area</vt:lpstr>
      <vt:lpstr>'PGU(D) (Nov 2) '!Print_Area</vt:lpstr>
      <vt:lpstr>'PGU(D) (Nov 24)'!Print_Area</vt:lpstr>
      <vt:lpstr>'PGU(D) (Sept 12)'!Print_Area</vt:lpstr>
      <vt:lpstr>'PGU(D) (Sept 12) (2)'!Print_Area</vt:lpstr>
      <vt:lpstr>'PGU(D) (Sept 2)'!Print_Area</vt:lpstr>
      <vt:lpstr>'PGU(D) (Sept 21)'!Print_Area</vt:lpstr>
      <vt:lpstr>'PGU(D) (Sept 5)'!Print_Area</vt:lpstr>
      <vt:lpstr>'PGU(D) (Sept 5) (2)'!Print_Area</vt:lpstr>
      <vt:lpstr>Data!Print_Titles</vt:lpstr>
      <vt:lpstr>'Data (6)'!Print_Titles</vt:lpstr>
    </vt:vector>
  </TitlesOfParts>
  <Company>PT. YAMAHA INDONESIA</Company>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DEPT_PI</dc:creator>
  <cp:lastModifiedBy>Romi</cp:lastModifiedBy>
  <cp:revision/>
  <cp:lastPrinted>2022-09-09T09:18:19Z</cp:lastPrinted>
  <dcterms:created xsi:type="dcterms:W3CDTF">1999-01-07T03:23:28Z</dcterms:created>
  <dcterms:modified xsi:type="dcterms:W3CDTF">2022-09-20T09:30:07Z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1033-8.1.0.3010</vt:lpwstr>
  </property>
  <property fmtid="{D5CDD505-2E9C-101B-9397-08002B2CF9AE}" pid="3" name="MSIP_Label_ab09299e-76c5-48ff-813c-214441922665_Enabled">
    <vt:lpwstr>true</vt:lpwstr>
  </property>
  <property fmtid="{D5CDD505-2E9C-101B-9397-08002B2CF9AE}" pid="4" name="MSIP_Label_ab09299e-76c5-48ff-813c-214441922665_SetDate">
    <vt:lpwstr>2022-07-21T08:27:35Z</vt:lpwstr>
  </property>
  <property fmtid="{D5CDD505-2E9C-101B-9397-08002B2CF9AE}" pid="5" name="MSIP_Label_ab09299e-76c5-48ff-813c-214441922665_Method">
    <vt:lpwstr>Privileged</vt:lpwstr>
  </property>
  <property fmtid="{D5CDD505-2E9C-101B-9397-08002B2CF9AE}" pid="6" name="MSIP_Label_ab09299e-76c5-48ff-813c-214441922665_Name">
    <vt:lpwstr>Confidential</vt:lpwstr>
  </property>
  <property fmtid="{D5CDD505-2E9C-101B-9397-08002B2CF9AE}" pid="7" name="MSIP_Label_ab09299e-76c5-48ff-813c-214441922665_SiteId">
    <vt:lpwstr>c26d3ea9-9778-487b-8a9b-8b0243c534ad</vt:lpwstr>
  </property>
  <property fmtid="{D5CDD505-2E9C-101B-9397-08002B2CF9AE}" pid="8" name="MSIP_Label_ab09299e-76c5-48ff-813c-214441922665_ActionId">
    <vt:lpwstr>2e8f1aac-4a88-4b15-a3a6-d657c5729583</vt:lpwstr>
  </property>
  <property fmtid="{D5CDD505-2E9C-101B-9397-08002B2CF9AE}" pid="9" name="MSIP_Label_ab09299e-76c5-48ff-813c-214441922665_ContentBits">
    <vt:lpwstr>1</vt:lpwstr>
  </property>
</Properties>
</file>